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Д эк. и финансов\001 Тарифы\Тех присоединение\Тарифная заявка ПТП\2026\5 раскрытие информации на Сайте\_к раскрытию\"/>
    </mc:Choice>
  </mc:AlternateContent>
  <bookViews>
    <workbookView xWindow="0" yWindow="0" windowWidth="13230" windowHeight="7320" activeTab="7"/>
  </bookViews>
  <sheets>
    <sheet name="Прил1_2024" sheetId="61" r:id="rId1"/>
    <sheet name="Прил1_2023" sheetId="60" r:id="rId2"/>
    <sheet name="прил1_2022" sheetId="59" r:id="rId3"/>
    <sheet name="Прил2" sheetId="55" r:id="rId4"/>
    <sheet name="Прил 3" sheetId="49" r:id="rId5"/>
    <sheet name="Прил2 ППРФ" sheetId="50" r:id="rId6"/>
    <sheet name="Прил3 ППРФ" sheetId="51" r:id="rId7"/>
    <sheet name="Приказ ТП 2025" sheetId="57" r:id="rId8"/>
    <sheet name="прил 1 РЭКна 2020 (16-18) (гор)" sheetId="22" state="hidden" r:id="rId9"/>
    <sheet name="Обоснов к прил 1 2018  (2)" sheetId="23" state="hidden" r:id="rId10"/>
    <sheet name="прил 1РЭКна 2020 (16-18)(село)" sheetId="24" state="hidden" r:id="rId11"/>
    <sheet name="Обоснов к прил 1 2018  (3)" sheetId="25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\a" localSheetId="9">#REF!</definedName>
    <definedName name="\a" localSheetId="11">#REF!</definedName>
    <definedName name="\a" localSheetId="7">#REF!</definedName>
    <definedName name="\a" localSheetId="2">#REF!</definedName>
    <definedName name="\a" localSheetId="1">#REF!</definedName>
    <definedName name="\a">#REF!</definedName>
    <definedName name="\m" localSheetId="9">#REF!</definedName>
    <definedName name="\m" localSheetId="11">#REF!</definedName>
    <definedName name="\m" localSheetId="7">#REF!</definedName>
    <definedName name="\m" localSheetId="1">#REF!</definedName>
    <definedName name="\m">#REF!</definedName>
    <definedName name="\n" localSheetId="9">#REF!</definedName>
    <definedName name="\n" localSheetId="11">#REF!</definedName>
    <definedName name="\n" localSheetId="7">#REF!</definedName>
    <definedName name="\n" localSheetId="1">#REF!</definedName>
    <definedName name="\n">#REF!</definedName>
    <definedName name="\o" localSheetId="9">#REF!</definedName>
    <definedName name="\o" localSheetId="11">#REF!</definedName>
    <definedName name="\o" localSheetId="7">#REF!</definedName>
    <definedName name="\o">#REF!</definedName>
    <definedName name="___________SP1" localSheetId="7">[1]FES!#REF!</definedName>
    <definedName name="___________SP1">[1]FES!#REF!</definedName>
    <definedName name="___________SP10" localSheetId="7">[1]FES!#REF!</definedName>
    <definedName name="___________SP10">[1]FES!#REF!</definedName>
    <definedName name="___________SP11" localSheetId="7">[1]FES!#REF!</definedName>
    <definedName name="___________SP11">[1]FES!#REF!</definedName>
    <definedName name="___________SP12" localSheetId="7">[1]FES!#REF!</definedName>
    <definedName name="___________SP12">[1]FES!#REF!</definedName>
    <definedName name="___________SP13" localSheetId="7">[1]FES!#REF!</definedName>
    <definedName name="___________SP13">[1]FES!#REF!</definedName>
    <definedName name="___________SP14" localSheetId="7">[1]FES!#REF!</definedName>
    <definedName name="___________SP14">[1]FES!#REF!</definedName>
    <definedName name="___________SP15" localSheetId="7">[1]FES!#REF!</definedName>
    <definedName name="___________SP15">[1]FES!#REF!</definedName>
    <definedName name="___________SP16" localSheetId="7">[1]FES!#REF!</definedName>
    <definedName name="___________SP16">[1]FES!#REF!</definedName>
    <definedName name="___________SP17" localSheetId="7">[1]FES!#REF!</definedName>
    <definedName name="___________SP17">[1]FES!#REF!</definedName>
    <definedName name="___________SP18" localSheetId="7">[1]FES!#REF!</definedName>
    <definedName name="___________SP18">[1]FES!#REF!</definedName>
    <definedName name="___________SP19" localSheetId="7">[1]FES!#REF!</definedName>
    <definedName name="___________SP19">[1]FES!#REF!</definedName>
    <definedName name="___________SP2" localSheetId="7">[1]FES!#REF!</definedName>
    <definedName name="___________SP2">[1]FES!#REF!</definedName>
    <definedName name="___________SP20" localSheetId="7">[1]FES!#REF!</definedName>
    <definedName name="___________SP20">[1]FES!#REF!</definedName>
    <definedName name="___________SP3" localSheetId="7">[1]FES!#REF!</definedName>
    <definedName name="___________SP3">[1]FES!#REF!</definedName>
    <definedName name="___________SP4" localSheetId="7">[1]FES!#REF!</definedName>
    <definedName name="___________SP4">[1]FES!#REF!</definedName>
    <definedName name="___________SP5" localSheetId="7">[1]FES!#REF!</definedName>
    <definedName name="___________SP5">[1]FES!#REF!</definedName>
    <definedName name="___________SP7" localSheetId="7">[1]FES!#REF!</definedName>
    <definedName name="___________SP7">[1]FES!#REF!</definedName>
    <definedName name="___________SP8" localSheetId="7">[1]FES!#REF!</definedName>
    <definedName name="___________SP8">[1]FES!#REF!</definedName>
    <definedName name="___________SP9" localSheetId="7">[1]FES!#REF!</definedName>
    <definedName name="___________SP9">[1]FES!#REF!</definedName>
    <definedName name="___________vp1" localSheetId="7">#REF!</definedName>
    <definedName name="___________vp1">#REF!</definedName>
    <definedName name="___________vpp1" localSheetId="7">#REF!</definedName>
    <definedName name="___________vpp1">#REF!</definedName>
    <definedName name="___________vpp2" localSheetId="7">#REF!</definedName>
    <definedName name="___________vpp2">#REF!</definedName>
    <definedName name="___________vpp3" localSheetId="7">#REF!</definedName>
    <definedName name="___________vpp3">#REF!</definedName>
    <definedName name="___________vpp4" localSheetId="7">#REF!</definedName>
    <definedName name="___________vpp4">#REF!</definedName>
    <definedName name="___________vpp5" localSheetId="7">#REF!</definedName>
    <definedName name="___________vpp5">#REF!</definedName>
    <definedName name="___________vpp6" localSheetId="7">#REF!</definedName>
    <definedName name="___________vpp6">#REF!</definedName>
    <definedName name="___________vpp7" localSheetId="7">#REF!</definedName>
    <definedName name="___________vpp7">#REF!</definedName>
    <definedName name="_________SP1" localSheetId="7">[2]FES!#REF!</definedName>
    <definedName name="_________SP1">[2]FES!#REF!</definedName>
    <definedName name="_________SP10" localSheetId="7">[2]FES!#REF!</definedName>
    <definedName name="_________SP10">[2]FES!#REF!</definedName>
    <definedName name="_________SP11" localSheetId="7">[2]FES!#REF!</definedName>
    <definedName name="_________SP11">[2]FES!#REF!</definedName>
    <definedName name="_________SP12" localSheetId="7">[2]FES!#REF!</definedName>
    <definedName name="_________SP12">[2]FES!#REF!</definedName>
    <definedName name="_________SP13" localSheetId="7">[2]FES!#REF!</definedName>
    <definedName name="_________SP13">[2]FES!#REF!</definedName>
    <definedName name="_________SP14" localSheetId="7">[2]FES!#REF!</definedName>
    <definedName name="_________SP14">[2]FES!#REF!</definedName>
    <definedName name="_________SP15" localSheetId="7">[2]FES!#REF!</definedName>
    <definedName name="_________SP15">[2]FES!#REF!</definedName>
    <definedName name="_________SP16" localSheetId="7">[2]FES!#REF!</definedName>
    <definedName name="_________SP16">[2]FES!#REF!</definedName>
    <definedName name="_________SP17" localSheetId="7">[2]FES!#REF!</definedName>
    <definedName name="_________SP17">[2]FES!#REF!</definedName>
    <definedName name="_________SP18" localSheetId="7">[2]FES!#REF!</definedName>
    <definedName name="_________SP18">[2]FES!#REF!</definedName>
    <definedName name="_________SP19" localSheetId="7">[2]FES!#REF!</definedName>
    <definedName name="_________SP19">[2]FES!#REF!</definedName>
    <definedName name="_________SP2" localSheetId="7">[2]FES!#REF!</definedName>
    <definedName name="_________SP2">[2]FES!#REF!</definedName>
    <definedName name="_________SP20" localSheetId="7">[2]FES!#REF!</definedName>
    <definedName name="_________SP20">[2]FES!#REF!</definedName>
    <definedName name="_________SP3" localSheetId="7">[2]FES!#REF!</definedName>
    <definedName name="_________SP3">[2]FES!#REF!</definedName>
    <definedName name="_________SP4" localSheetId="7">[2]FES!#REF!</definedName>
    <definedName name="_________SP4">[2]FES!#REF!</definedName>
    <definedName name="_________SP5" localSheetId="7">[2]FES!#REF!</definedName>
    <definedName name="_________SP5">[2]FES!#REF!</definedName>
    <definedName name="_________SP7" localSheetId="7">[2]FES!#REF!</definedName>
    <definedName name="_________SP7">[2]FES!#REF!</definedName>
    <definedName name="_________SP8" localSheetId="7">[2]FES!#REF!</definedName>
    <definedName name="_________SP8">[2]FES!#REF!</definedName>
    <definedName name="_________SP9" localSheetId="7">[2]FES!#REF!</definedName>
    <definedName name="_________SP9">[2]FES!#REF!</definedName>
    <definedName name="_________vp1" localSheetId="7">#REF!</definedName>
    <definedName name="_________vp1">#REF!</definedName>
    <definedName name="_________vpp1" localSheetId="7">#REF!</definedName>
    <definedName name="_________vpp1">#REF!</definedName>
    <definedName name="_________vpp2" localSheetId="7">#REF!</definedName>
    <definedName name="_________vpp2">#REF!</definedName>
    <definedName name="_________vpp3" localSheetId="7">#REF!</definedName>
    <definedName name="_________vpp3">#REF!</definedName>
    <definedName name="_________vpp4" localSheetId="7">#REF!</definedName>
    <definedName name="_________vpp4">#REF!</definedName>
    <definedName name="_________vpp5" localSheetId="7">#REF!</definedName>
    <definedName name="_________vpp5">#REF!</definedName>
    <definedName name="_________vpp6" localSheetId="7">#REF!</definedName>
    <definedName name="_________vpp6">#REF!</definedName>
    <definedName name="_________vpp7" localSheetId="7">#REF!</definedName>
    <definedName name="_________vpp7">#REF!</definedName>
    <definedName name="________CST11">[3]MAIN!$106:$106</definedName>
    <definedName name="________CST12">[3]MAIN!$116:$116</definedName>
    <definedName name="________CST13">[3]MAIN!$126:$126</definedName>
    <definedName name="________CST14">[3]MAIN!$346:$346</definedName>
    <definedName name="________CST15">[3]MAIN!$1198:$1198</definedName>
    <definedName name="________CST21">[3]MAIN!$109:$109</definedName>
    <definedName name="________CST22">[3]MAIN!$119:$119</definedName>
    <definedName name="________CST23">[3]MAIN!$129:$129</definedName>
    <definedName name="________CST24">[3]MAIN!$349:$349</definedName>
    <definedName name="________CST25">[3]MAIN!$1200:$1200</definedName>
    <definedName name="________FXA1">[3]MAIN!$261:$261</definedName>
    <definedName name="________FXA11">[3]MAIN!$1204:$1204</definedName>
    <definedName name="________FXA2">[3]MAIN!$280:$280</definedName>
    <definedName name="________FXA21">[3]MAIN!$1206:$1206</definedName>
    <definedName name="________IRR1">[3]MAIN!$D$1013</definedName>
    <definedName name="________KRD1">[3]MAIN!$524:$524</definedName>
    <definedName name="________KRD2">[3]MAIN!$552:$552</definedName>
    <definedName name="________LIS1">[3]MAIN!$325:$325</definedName>
    <definedName name="________M8" localSheetId="9">[4]!________M8</definedName>
    <definedName name="________M8" localSheetId="11">[4]!________M8</definedName>
    <definedName name="________M8" localSheetId="7">[5]!________M8</definedName>
    <definedName name="________M8" localSheetId="2">[6]!________M8</definedName>
    <definedName name="________M8" localSheetId="1">#NAME?</definedName>
    <definedName name="________M8">[0]!________M8</definedName>
    <definedName name="________M9" localSheetId="9">[4]!________M9</definedName>
    <definedName name="________M9" localSheetId="11">[4]!________M9</definedName>
    <definedName name="________M9" localSheetId="7">[5]!________M9</definedName>
    <definedName name="________M9" localSheetId="2">[6]!________M9</definedName>
    <definedName name="________M9" localSheetId="1">#NAME?</definedName>
    <definedName name="________M9">[0]!________M9</definedName>
    <definedName name="________NPV1">[3]MAIN!$D$1004</definedName>
    <definedName name="________PR11">[3]MAIN!$66:$66</definedName>
    <definedName name="________PR12">[3]MAIN!$76:$76</definedName>
    <definedName name="________PR13">[3]MAIN!$86:$86</definedName>
    <definedName name="________PR14">[3]MAIN!$1194:$1194</definedName>
    <definedName name="________PR21">[3]MAIN!$69:$69</definedName>
    <definedName name="________PR22">[3]MAIN!$79:$79</definedName>
    <definedName name="________PR23">[3]MAIN!$89:$89</definedName>
    <definedName name="________PR24">[3]MAIN!$1196:$1196</definedName>
    <definedName name="________q11" localSheetId="9">[4]!________q11</definedName>
    <definedName name="________q11" localSheetId="11">[4]!________q11</definedName>
    <definedName name="________q11" localSheetId="7">[5]!________q11</definedName>
    <definedName name="________q11" localSheetId="2">[6]!________q11</definedName>
    <definedName name="________q11" localSheetId="1">#NAME?</definedName>
    <definedName name="________q11">[0]!________q11</definedName>
    <definedName name="________q15" localSheetId="9">[4]!________q15</definedName>
    <definedName name="________q15" localSheetId="11">[4]!________q15</definedName>
    <definedName name="________q15" localSheetId="7">[5]!________q15</definedName>
    <definedName name="________q15" localSheetId="2">[6]!________q15</definedName>
    <definedName name="________q15" localSheetId="1">#NAME?</definedName>
    <definedName name="________q15">[0]!________q15</definedName>
    <definedName name="________q17" localSheetId="9">[4]!________q17</definedName>
    <definedName name="________q17" localSheetId="11">[4]!________q17</definedName>
    <definedName name="________q17" localSheetId="7">[5]!________q17</definedName>
    <definedName name="________q17" localSheetId="2">[6]!________q17</definedName>
    <definedName name="________q17" localSheetId="1">#NAME?</definedName>
    <definedName name="________q17">[0]!________q17</definedName>
    <definedName name="________q2" localSheetId="9">[4]!________q2</definedName>
    <definedName name="________q2" localSheetId="11">[4]!________q2</definedName>
    <definedName name="________q2" localSheetId="7">[5]!________q2</definedName>
    <definedName name="________q2" localSheetId="2">[6]!________q2</definedName>
    <definedName name="________q2" localSheetId="1">#NAME?</definedName>
    <definedName name="________q2">[0]!________q2</definedName>
    <definedName name="________q3" localSheetId="9">[4]!________q3</definedName>
    <definedName name="________q3" localSheetId="11">[4]!________q3</definedName>
    <definedName name="________q3" localSheetId="7">[5]!________q3</definedName>
    <definedName name="________q3" localSheetId="2">[6]!________q3</definedName>
    <definedName name="________q3" localSheetId="1">#NAME?</definedName>
    <definedName name="________q3">[0]!________q3</definedName>
    <definedName name="________q4" localSheetId="9">[4]!________q4</definedName>
    <definedName name="________q4" localSheetId="11">[4]!________q4</definedName>
    <definedName name="________q4" localSheetId="7">[5]!________q4</definedName>
    <definedName name="________q4" localSheetId="2">[6]!________q4</definedName>
    <definedName name="________q4" localSheetId="1">#NAME?</definedName>
    <definedName name="________q4">[0]!________q4</definedName>
    <definedName name="________q5" localSheetId="9">[4]!________q5</definedName>
    <definedName name="________q5" localSheetId="11">[4]!________q5</definedName>
    <definedName name="________q5" localSheetId="7">[5]!________q5</definedName>
    <definedName name="________q5" localSheetId="2">[6]!________q5</definedName>
    <definedName name="________q5" localSheetId="1">#NAME?</definedName>
    <definedName name="________q5">[0]!________q5</definedName>
    <definedName name="________q6" localSheetId="9">[4]!________q6</definedName>
    <definedName name="________q6" localSheetId="11">[4]!________q6</definedName>
    <definedName name="________q6" localSheetId="7">[5]!________q6</definedName>
    <definedName name="________q6" localSheetId="2">[6]!________q6</definedName>
    <definedName name="________q6" localSheetId="1">#NAME?</definedName>
    <definedName name="________q6">[0]!________q6</definedName>
    <definedName name="________q7" localSheetId="9">[4]!________q7</definedName>
    <definedName name="________q7" localSheetId="11">[4]!________q7</definedName>
    <definedName name="________q7" localSheetId="7">[5]!________q7</definedName>
    <definedName name="________q7" localSheetId="2">[6]!________q7</definedName>
    <definedName name="________q7" localSheetId="1">#NAME?</definedName>
    <definedName name="________q7">[0]!________q7</definedName>
    <definedName name="________q8" localSheetId="9">[4]!________q8</definedName>
    <definedName name="________q8" localSheetId="11">[4]!________q8</definedName>
    <definedName name="________q8" localSheetId="7">[5]!________q8</definedName>
    <definedName name="________q8" localSheetId="2">[6]!________q8</definedName>
    <definedName name="________q8" localSheetId="1">#NAME?</definedName>
    <definedName name="________q8">[0]!________q8</definedName>
    <definedName name="________q9" localSheetId="9">[4]!________q9</definedName>
    <definedName name="________q9" localSheetId="11">[4]!________q9</definedName>
    <definedName name="________q9" localSheetId="7">[5]!________q9</definedName>
    <definedName name="________q9" localSheetId="2">[6]!________q9</definedName>
    <definedName name="________q9" localSheetId="1">#NAME?</definedName>
    <definedName name="________q9">[0]!________q9</definedName>
    <definedName name="________RAZ1" localSheetId="7">#REF!</definedName>
    <definedName name="________RAZ1">#REF!</definedName>
    <definedName name="________RAZ2" localSheetId="7">#REF!</definedName>
    <definedName name="________RAZ2">#REF!</definedName>
    <definedName name="________RAZ3" localSheetId="7">#REF!</definedName>
    <definedName name="________RAZ3">#REF!</definedName>
    <definedName name="________SAL1">[3]MAIN!$151:$151</definedName>
    <definedName name="________SAL2">[3]MAIN!$161:$161</definedName>
    <definedName name="________SAL3">[3]MAIN!$171:$171</definedName>
    <definedName name="________SAL4">[3]MAIN!$181:$181</definedName>
    <definedName name="________SP1" localSheetId="7">[2]FES!#REF!</definedName>
    <definedName name="________SP1">[2]FES!#REF!</definedName>
    <definedName name="________SP10" localSheetId="7">[2]FES!#REF!</definedName>
    <definedName name="________SP10">[2]FES!#REF!</definedName>
    <definedName name="________SP11" localSheetId="7">[2]FES!#REF!</definedName>
    <definedName name="________SP11">[2]FES!#REF!</definedName>
    <definedName name="________SP12" localSheetId="7">[2]FES!#REF!</definedName>
    <definedName name="________SP12">[2]FES!#REF!</definedName>
    <definedName name="________SP13" localSheetId="7">[2]FES!#REF!</definedName>
    <definedName name="________SP13">[2]FES!#REF!</definedName>
    <definedName name="________SP14" localSheetId="7">[2]FES!#REF!</definedName>
    <definedName name="________SP14">[2]FES!#REF!</definedName>
    <definedName name="________SP15" localSheetId="7">[2]FES!#REF!</definedName>
    <definedName name="________SP15">[2]FES!#REF!</definedName>
    <definedName name="________SP16" localSheetId="7">[2]FES!#REF!</definedName>
    <definedName name="________SP16">[2]FES!#REF!</definedName>
    <definedName name="________SP17" localSheetId="7">[2]FES!#REF!</definedName>
    <definedName name="________SP17">[2]FES!#REF!</definedName>
    <definedName name="________SP18" localSheetId="7">[2]FES!#REF!</definedName>
    <definedName name="________SP18">[2]FES!#REF!</definedName>
    <definedName name="________SP19" localSheetId="7">[2]FES!#REF!</definedName>
    <definedName name="________SP19">[2]FES!#REF!</definedName>
    <definedName name="________SP2" localSheetId="7">[2]FES!#REF!</definedName>
    <definedName name="________SP2">[2]FES!#REF!</definedName>
    <definedName name="________SP20" localSheetId="7">[2]FES!#REF!</definedName>
    <definedName name="________SP20">[2]FES!#REF!</definedName>
    <definedName name="________SP3" localSheetId="7">[2]FES!#REF!</definedName>
    <definedName name="________SP3">[2]FES!#REF!</definedName>
    <definedName name="________SP4" localSheetId="7">[2]FES!#REF!</definedName>
    <definedName name="________SP4">[2]FES!#REF!</definedName>
    <definedName name="________SP5" localSheetId="7">[2]FES!#REF!</definedName>
    <definedName name="________SP5">[2]FES!#REF!</definedName>
    <definedName name="________SP7" localSheetId="7">[2]FES!#REF!</definedName>
    <definedName name="________SP7">[2]FES!#REF!</definedName>
    <definedName name="________SP8" localSheetId="7">[2]FES!#REF!</definedName>
    <definedName name="________SP8">[2]FES!#REF!</definedName>
    <definedName name="________SP9" localSheetId="7">[2]FES!#REF!</definedName>
    <definedName name="________SP9">[2]FES!#REF!</definedName>
    <definedName name="________tab1">[3]MAIN!$A$33:$AL$60</definedName>
    <definedName name="________tab10">[3]MAIN!$A$241:$AL$299</definedName>
    <definedName name="________tab11">[3]MAIN!$A$301:$AL$337</definedName>
    <definedName name="________tab12">[3]MAIN!$A$339:$AL$401</definedName>
    <definedName name="________tab13">[3]MAIN!$A$403:$AL$437</definedName>
    <definedName name="________tab14">[3]MAIN!$A$439:$AL$481</definedName>
    <definedName name="________tab15">[3]MAIN!$A$483:$AL$528</definedName>
    <definedName name="________tab16">[3]MAIN!$A$530:$AL$556</definedName>
    <definedName name="________tab17">[3]MAIN!$A$558:$AL$588</definedName>
    <definedName name="________tab18">[3]MAIN!$A$590:$AL$701</definedName>
    <definedName name="________tab19">[3]MAIN!$A$703:$AL$727</definedName>
    <definedName name="________tab2">[3]MAIN!$A$62:$AL$70</definedName>
    <definedName name="________tab20">[3]MAIN!$A$729:$AL$774</definedName>
    <definedName name="________tab21">[3]MAIN!$A$776:$AL$807</definedName>
    <definedName name="________tab22">[3]MAIN!$A$809:$AL$822</definedName>
    <definedName name="________tab23">[3]MAIN!$A$824:$AL$847</definedName>
    <definedName name="________tab24">[3]MAIN!$A$849:$AL$878</definedName>
    <definedName name="________tab25">[3]MAIN!$A$880:$AK$929</definedName>
    <definedName name="________tab26">[3]MAIN!$A$932:$AK$956</definedName>
    <definedName name="________tab27">[3]MAIN!$A$958:$AL$1027</definedName>
    <definedName name="________tab28">[3]MAIN!$A$1029:$AL$1088</definedName>
    <definedName name="________tab29">[3]MAIN!$A$1090:$AL$1139</definedName>
    <definedName name="________tab3">[3]MAIN!$A$72:$AL$80</definedName>
    <definedName name="________tab30">[3]MAIN!$A$1141:$AL$1184</definedName>
    <definedName name="________tab31">[3]MAIN!$A$1186:$AK$1206</definedName>
    <definedName name="________tab4">[3]MAIN!$A$82:$AL$100</definedName>
    <definedName name="________tab5">[3]MAIN!$A$102:$AL$110</definedName>
    <definedName name="________tab6">[3]MAIN!$A$112:$AL$120</definedName>
    <definedName name="________tab7">[3]MAIN!$A$122:$AL$140</definedName>
    <definedName name="________tab8">[3]MAIN!$A$142:$AL$190</definedName>
    <definedName name="________tab9">[3]MAIN!$A$192:$AL$239</definedName>
    <definedName name="________TXS1">[3]MAIN!$647:$647</definedName>
    <definedName name="________TXS11">[3]MAIN!$1105:$1105</definedName>
    <definedName name="________TXS2">[3]MAIN!$680:$680</definedName>
    <definedName name="________TXS21">[3]MAIN!$1111:$1111</definedName>
    <definedName name="________VC1">[3]MAIN!$F$1249:$AL$1249</definedName>
    <definedName name="________VC2">[3]MAIN!$F$1250:$AL$1250</definedName>
    <definedName name="________vp1" localSheetId="7">#REF!</definedName>
    <definedName name="________vp1">#REF!</definedName>
    <definedName name="________vpp1" localSheetId="7">#REF!</definedName>
    <definedName name="________vpp1">#REF!</definedName>
    <definedName name="________vpp2" localSheetId="7">#REF!</definedName>
    <definedName name="________vpp2">#REF!</definedName>
    <definedName name="________vpp3" localSheetId="7">#REF!</definedName>
    <definedName name="________vpp3">#REF!</definedName>
    <definedName name="________vpp4" localSheetId="7">#REF!</definedName>
    <definedName name="________vpp4">#REF!</definedName>
    <definedName name="________vpp5" localSheetId="7">#REF!</definedName>
    <definedName name="________vpp5">#REF!</definedName>
    <definedName name="________vpp6" localSheetId="7">#REF!</definedName>
    <definedName name="________vpp6">#REF!</definedName>
    <definedName name="________vpp7" localSheetId="7">#REF!</definedName>
    <definedName name="________vpp7">#REF!</definedName>
    <definedName name="_______CST11">[3]MAIN!$106:$106</definedName>
    <definedName name="_______CST12">[3]MAIN!$116:$116</definedName>
    <definedName name="_______CST13">[3]MAIN!$126:$126</definedName>
    <definedName name="_______CST14">[3]MAIN!$346:$346</definedName>
    <definedName name="_______CST15">[3]MAIN!$1198:$1198</definedName>
    <definedName name="_______CST21">[3]MAIN!$109:$109</definedName>
    <definedName name="_______CST22">[3]MAIN!$119:$119</definedName>
    <definedName name="_______CST23">[3]MAIN!$129:$129</definedName>
    <definedName name="_______CST24">[3]MAIN!$349:$349</definedName>
    <definedName name="_______CST25">[3]MAIN!$1200:$1200</definedName>
    <definedName name="_______FXA1">[3]MAIN!$261:$261</definedName>
    <definedName name="_______FXA11">[3]MAIN!$1204:$1204</definedName>
    <definedName name="_______FXA2">[3]MAIN!$280:$280</definedName>
    <definedName name="_______FXA21">[3]MAIN!$1206:$1206</definedName>
    <definedName name="_______IRR1">[3]MAIN!$D$1013</definedName>
    <definedName name="_______KRD1">[3]MAIN!$524:$524</definedName>
    <definedName name="_______KRD2">[3]MAIN!$552:$552</definedName>
    <definedName name="_______LIS1">[3]MAIN!$325:$325</definedName>
    <definedName name="_______M8" localSheetId="9">[4]!_______M8</definedName>
    <definedName name="_______M8" localSheetId="11">[4]!_______M8</definedName>
    <definedName name="_______M8" localSheetId="7">[5]!_______M8</definedName>
    <definedName name="_______M8" localSheetId="2">[6]!_______M8</definedName>
    <definedName name="_______M8" localSheetId="1">#NAME?</definedName>
    <definedName name="_______M8">[0]!_______M8</definedName>
    <definedName name="_______M9" localSheetId="9">[4]!_______M9</definedName>
    <definedName name="_______M9" localSheetId="11">[4]!_______M9</definedName>
    <definedName name="_______M9" localSheetId="7">[5]!_______M9</definedName>
    <definedName name="_______M9" localSheetId="2">[6]!_______M9</definedName>
    <definedName name="_______M9" localSheetId="1">#NAME?</definedName>
    <definedName name="_______M9">[0]!_______M9</definedName>
    <definedName name="_______NPV1">[3]MAIN!$D$1004</definedName>
    <definedName name="_______PR11">[3]MAIN!$66:$66</definedName>
    <definedName name="_______PR12">[3]MAIN!$76:$76</definedName>
    <definedName name="_______PR13">[3]MAIN!$86:$86</definedName>
    <definedName name="_______PR14">[3]MAIN!$1194:$1194</definedName>
    <definedName name="_______PR21">[3]MAIN!$69:$69</definedName>
    <definedName name="_______PR22">[3]MAIN!$79:$79</definedName>
    <definedName name="_______PR23">[3]MAIN!$89:$89</definedName>
    <definedName name="_______PR24">[3]MAIN!$1196:$1196</definedName>
    <definedName name="_______q11" localSheetId="9">[4]!_______q11</definedName>
    <definedName name="_______q11" localSheetId="11">[4]!_______q11</definedName>
    <definedName name="_______q11" localSheetId="7">[5]!_______q11</definedName>
    <definedName name="_______q11" localSheetId="2">[6]!_______q11</definedName>
    <definedName name="_______q11" localSheetId="1">#NAME?</definedName>
    <definedName name="_______q11">[0]!_______q11</definedName>
    <definedName name="_______q15" localSheetId="9">[4]!_______q15</definedName>
    <definedName name="_______q15" localSheetId="11">[4]!_______q15</definedName>
    <definedName name="_______q15" localSheetId="7">[5]!_______q15</definedName>
    <definedName name="_______q15" localSheetId="2">[6]!_______q15</definedName>
    <definedName name="_______q15" localSheetId="1">#NAME?</definedName>
    <definedName name="_______q15">[0]!_______q15</definedName>
    <definedName name="_______q17" localSheetId="9">[4]!_______q17</definedName>
    <definedName name="_______q17" localSheetId="11">[4]!_______q17</definedName>
    <definedName name="_______q17" localSheetId="7">[5]!_______q17</definedName>
    <definedName name="_______q17" localSheetId="2">[6]!_______q17</definedName>
    <definedName name="_______q17" localSheetId="1">#NAME?</definedName>
    <definedName name="_______q17">[0]!_______q17</definedName>
    <definedName name="_______q2" localSheetId="9">[4]!_______q2</definedName>
    <definedName name="_______q2" localSheetId="11">[4]!_______q2</definedName>
    <definedName name="_______q2" localSheetId="7">[5]!_______q2</definedName>
    <definedName name="_______q2" localSheetId="2">[6]!_______q2</definedName>
    <definedName name="_______q2" localSheetId="1">#NAME?</definedName>
    <definedName name="_______q2">[0]!_______q2</definedName>
    <definedName name="_______q3" localSheetId="9">[4]!_______q3</definedName>
    <definedName name="_______q3" localSheetId="11">[4]!_______q3</definedName>
    <definedName name="_______q3" localSheetId="7">[5]!_______q3</definedName>
    <definedName name="_______q3" localSheetId="2">[6]!_______q3</definedName>
    <definedName name="_______q3" localSheetId="1">#NAME?</definedName>
    <definedName name="_______q3">[0]!_______q3</definedName>
    <definedName name="_______q4" localSheetId="9">[4]!_______q4</definedName>
    <definedName name="_______q4" localSheetId="11">[4]!_______q4</definedName>
    <definedName name="_______q4" localSheetId="7">[5]!_______q4</definedName>
    <definedName name="_______q4" localSheetId="2">[6]!_______q4</definedName>
    <definedName name="_______q4" localSheetId="1">#NAME?</definedName>
    <definedName name="_______q4">[0]!_______q4</definedName>
    <definedName name="_______q5" localSheetId="9">[4]!_______q5</definedName>
    <definedName name="_______q5" localSheetId="11">[4]!_______q5</definedName>
    <definedName name="_______q5" localSheetId="7">[5]!_______q5</definedName>
    <definedName name="_______q5" localSheetId="2">[6]!_______q5</definedName>
    <definedName name="_______q5" localSheetId="1">#NAME?</definedName>
    <definedName name="_______q5">[0]!_______q5</definedName>
    <definedName name="_______q6" localSheetId="9">[4]!_______q6</definedName>
    <definedName name="_______q6" localSheetId="11">[4]!_______q6</definedName>
    <definedName name="_______q6" localSheetId="7">[5]!_______q6</definedName>
    <definedName name="_______q6" localSheetId="2">[6]!_______q6</definedName>
    <definedName name="_______q6" localSheetId="1">#NAME?</definedName>
    <definedName name="_______q6">[0]!_______q6</definedName>
    <definedName name="_______q7" localSheetId="9">[4]!_______q7</definedName>
    <definedName name="_______q7" localSheetId="11">[4]!_______q7</definedName>
    <definedName name="_______q7" localSheetId="7">[5]!_______q7</definedName>
    <definedName name="_______q7" localSheetId="2">[6]!_______q7</definedName>
    <definedName name="_______q7" localSheetId="1">#NAME?</definedName>
    <definedName name="_______q7">[0]!_______q7</definedName>
    <definedName name="_______q8" localSheetId="9">[4]!_______q8</definedName>
    <definedName name="_______q8" localSheetId="11">[4]!_______q8</definedName>
    <definedName name="_______q8" localSheetId="7">[5]!_______q8</definedName>
    <definedName name="_______q8" localSheetId="2">[6]!_______q8</definedName>
    <definedName name="_______q8" localSheetId="1">#NAME?</definedName>
    <definedName name="_______q8">[0]!_______q8</definedName>
    <definedName name="_______q9" localSheetId="9">[4]!_______q9</definedName>
    <definedName name="_______q9" localSheetId="11">[4]!_______q9</definedName>
    <definedName name="_______q9" localSheetId="7">[5]!_______q9</definedName>
    <definedName name="_______q9" localSheetId="2">[6]!_______q9</definedName>
    <definedName name="_______q9" localSheetId="1">#NAME?</definedName>
    <definedName name="_______q9">[0]!_______q9</definedName>
    <definedName name="_______RAZ1" localSheetId="7">#REF!</definedName>
    <definedName name="_______RAZ1">#REF!</definedName>
    <definedName name="_______RAZ2" localSheetId="7">#REF!</definedName>
    <definedName name="_______RAZ2">#REF!</definedName>
    <definedName name="_______RAZ3" localSheetId="7">#REF!</definedName>
    <definedName name="_______RAZ3">#REF!</definedName>
    <definedName name="_______SAL1">[3]MAIN!$151:$151</definedName>
    <definedName name="_______SAL2">[3]MAIN!$161:$161</definedName>
    <definedName name="_______SAL3">[3]MAIN!$171:$171</definedName>
    <definedName name="_______SAL4">[3]MAIN!$181:$181</definedName>
    <definedName name="_______SP1" localSheetId="7">[1]FES!#REF!</definedName>
    <definedName name="_______SP1">[1]FES!#REF!</definedName>
    <definedName name="_______SP10" localSheetId="7">[1]FES!#REF!</definedName>
    <definedName name="_______SP10">[1]FES!#REF!</definedName>
    <definedName name="_______SP11" localSheetId="7">[1]FES!#REF!</definedName>
    <definedName name="_______SP11">[1]FES!#REF!</definedName>
    <definedName name="_______SP12" localSheetId="7">[1]FES!#REF!</definedName>
    <definedName name="_______SP12">[1]FES!#REF!</definedName>
    <definedName name="_______SP13" localSheetId="7">[1]FES!#REF!</definedName>
    <definedName name="_______SP13">[1]FES!#REF!</definedName>
    <definedName name="_______SP14" localSheetId="7">[1]FES!#REF!</definedName>
    <definedName name="_______SP14">[1]FES!#REF!</definedName>
    <definedName name="_______SP15" localSheetId="7">[1]FES!#REF!</definedName>
    <definedName name="_______SP15">[1]FES!#REF!</definedName>
    <definedName name="_______SP16" localSheetId="7">[1]FES!#REF!</definedName>
    <definedName name="_______SP16">[1]FES!#REF!</definedName>
    <definedName name="_______SP17" localSheetId="7">[1]FES!#REF!</definedName>
    <definedName name="_______SP17">[1]FES!#REF!</definedName>
    <definedName name="_______SP18" localSheetId="7">[1]FES!#REF!</definedName>
    <definedName name="_______SP18">[1]FES!#REF!</definedName>
    <definedName name="_______SP19" localSheetId="7">[1]FES!#REF!</definedName>
    <definedName name="_______SP19">[1]FES!#REF!</definedName>
    <definedName name="_______SP2" localSheetId="7">[1]FES!#REF!</definedName>
    <definedName name="_______SP2">[1]FES!#REF!</definedName>
    <definedName name="_______SP20" localSheetId="7">[1]FES!#REF!</definedName>
    <definedName name="_______SP20">[1]FES!#REF!</definedName>
    <definedName name="_______SP3" localSheetId="7">[1]FES!#REF!</definedName>
    <definedName name="_______SP3">[1]FES!#REF!</definedName>
    <definedName name="_______SP4" localSheetId="7">[1]FES!#REF!</definedName>
    <definedName name="_______SP4">[1]FES!#REF!</definedName>
    <definedName name="_______SP5" localSheetId="7">[1]FES!#REF!</definedName>
    <definedName name="_______SP5">[1]FES!#REF!</definedName>
    <definedName name="_______SP7" localSheetId="7">[1]FES!#REF!</definedName>
    <definedName name="_______SP7">[1]FES!#REF!</definedName>
    <definedName name="_______SP8" localSheetId="7">[1]FES!#REF!</definedName>
    <definedName name="_______SP8">[1]FES!#REF!</definedName>
    <definedName name="_______SP9" localSheetId="7">[1]FES!#REF!</definedName>
    <definedName name="_______SP9">[1]FES!#REF!</definedName>
    <definedName name="_______tab1">[3]MAIN!$A$33:$AL$60</definedName>
    <definedName name="_______tab10">[3]MAIN!$A$241:$AL$299</definedName>
    <definedName name="_______tab11">[3]MAIN!$A$301:$AL$337</definedName>
    <definedName name="_______tab12">[3]MAIN!$A$339:$AL$401</definedName>
    <definedName name="_______tab13">[3]MAIN!$A$403:$AL$437</definedName>
    <definedName name="_______tab14">[3]MAIN!$A$439:$AL$481</definedName>
    <definedName name="_______tab15">[3]MAIN!$A$483:$AL$528</definedName>
    <definedName name="_______tab16">[3]MAIN!$A$530:$AL$556</definedName>
    <definedName name="_______tab17">[3]MAIN!$A$558:$AL$588</definedName>
    <definedName name="_______tab18">[3]MAIN!$A$590:$AL$701</definedName>
    <definedName name="_______tab19">[3]MAIN!$A$703:$AL$727</definedName>
    <definedName name="_______tab2">[3]MAIN!$A$62:$AL$70</definedName>
    <definedName name="_______tab20">[3]MAIN!$A$729:$AL$774</definedName>
    <definedName name="_______tab21">[3]MAIN!$A$776:$AL$807</definedName>
    <definedName name="_______tab22">[3]MAIN!$A$809:$AL$822</definedName>
    <definedName name="_______tab23">[3]MAIN!$A$824:$AL$847</definedName>
    <definedName name="_______tab24">[3]MAIN!$A$849:$AL$878</definedName>
    <definedName name="_______tab25">[3]MAIN!$A$880:$AK$929</definedName>
    <definedName name="_______tab26">[3]MAIN!$A$932:$AK$956</definedName>
    <definedName name="_______tab27">[3]MAIN!$A$958:$AL$1027</definedName>
    <definedName name="_______tab28">[3]MAIN!$A$1029:$AL$1088</definedName>
    <definedName name="_______tab29">[3]MAIN!$A$1090:$AL$1139</definedName>
    <definedName name="_______tab3">[3]MAIN!$A$72:$AL$80</definedName>
    <definedName name="_______tab30">[3]MAIN!$A$1141:$AL$1184</definedName>
    <definedName name="_______tab31">[3]MAIN!$A$1186:$AK$1206</definedName>
    <definedName name="_______tab4">[3]MAIN!$A$82:$AL$100</definedName>
    <definedName name="_______tab5">[3]MAIN!$A$102:$AL$110</definedName>
    <definedName name="_______tab6">[3]MAIN!$A$112:$AL$120</definedName>
    <definedName name="_______tab7">[3]MAIN!$A$122:$AL$140</definedName>
    <definedName name="_______tab8">[3]MAIN!$A$142:$AL$190</definedName>
    <definedName name="_______tab9">[3]MAIN!$A$192:$AL$239</definedName>
    <definedName name="_______TXS1">[3]MAIN!$647:$647</definedName>
    <definedName name="_______TXS11">[3]MAIN!$1105:$1105</definedName>
    <definedName name="_______TXS2">[3]MAIN!$680:$680</definedName>
    <definedName name="_______TXS21">[3]MAIN!$1111:$1111</definedName>
    <definedName name="_______VC1">[3]MAIN!$F$1249:$AL$1249</definedName>
    <definedName name="_______VC2">[3]MAIN!$F$1250:$AL$1250</definedName>
    <definedName name="_______vp1" localSheetId="7">#REF!</definedName>
    <definedName name="_______vp1">#REF!</definedName>
    <definedName name="_______vpp1" localSheetId="7">#REF!</definedName>
    <definedName name="_______vpp1">#REF!</definedName>
    <definedName name="_______vpp2" localSheetId="7">#REF!</definedName>
    <definedName name="_______vpp2">#REF!</definedName>
    <definedName name="_______vpp3" localSheetId="7">#REF!</definedName>
    <definedName name="_______vpp3">#REF!</definedName>
    <definedName name="_______vpp4" localSheetId="7">#REF!</definedName>
    <definedName name="_______vpp4">#REF!</definedName>
    <definedName name="_______vpp5" localSheetId="7">#REF!</definedName>
    <definedName name="_______vpp5">#REF!</definedName>
    <definedName name="_______vpp6" localSheetId="7">#REF!</definedName>
    <definedName name="_______vpp6">#REF!</definedName>
    <definedName name="_______vpp7" localSheetId="7">#REF!</definedName>
    <definedName name="_______vpp7">#REF!</definedName>
    <definedName name="______CST11">[3]MAIN!$A$106:$IV$106</definedName>
    <definedName name="______CST12">[3]MAIN!$A$116:$IV$116</definedName>
    <definedName name="______CST13">[3]MAIN!$A$126:$IV$126</definedName>
    <definedName name="______CST14">[3]MAIN!$A$346:$IV$346</definedName>
    <definedName name="______CST15">[3]MAIN!$A$1198:$IV$1198</definedName>
    <definedName name="______CST21">[3]MAIN!$A$109:$IV$109</definedName>
    <definedName name="______CST22">[3]MAIN!$A$119:$IV$119</definedName>
    <definedName name="______CST23">[3]MAIN!$A$129:$IV$129</definedName>
    <definedName name="______CST24">[3]MAIN!$A$349:$IV$349</definedName>
    <definedName name="______CST25">[3]MAIN!$A$1200:$IV$1200</definedName>
    <definedName name="______FXA1">[3]MAIN!$A$261:$IV$261</definedName>
    <definedName name="______FXA11">[3]MAIN!$A$1204:$IV$1204</definedName>
    <definedName name="______FXA2">[3]MAIN!$A$280:$IV$280</definedName>
    <definedName name="______FXA21">[3]MAIN!$A$1206:$IV$1206</definedName>
    <definedName name="______IRR1">[3]MAIN!$D$1013</definedName>
    <definedName name="______KRD1">[3]MAIN!$A$524:$IV$524</definedName>
    <definedName name="______KRD2">[3]MAIN!$A$552:$IV$552</definedName>
    <definedName name="______LIS1">[3]MAIN!$A$325:$IV$325</definedName>
    <definedName name="______M8" localSheetId="9">[4]!______M8</definedName>
    <definedName name="______M8" localSheetId="11">[4]!______M8</definedName>
    <definedName name="______M8" localSheetId="7">[5]!______M8</definedName>
    <definedName name="______M8" localSheetId="2">[6]!______M8</definedName>
    <definedName name="______M8" localSheetId="1">#NAME?</definedName>
    <definedName name="______M8">[0]!______M8</definedName>
    <definedName name="______M9" localSheetId="9">[4]!______M9</definedName>
    <definedName name="______M9" localSheetId="11">[4]!______M9</definedName>
    <definedName name="______M9" localSheetId="7">[5]!______M9</definedName>
    <definedName name="______M9" localSheetId="2">[6]!______M9</definedName>
    <definedName name="______M9" localSheetId="1">#NAME?</definedName>
    <definedName name="______M9">[0]!______M9</definedName>
    <definedName name="______NPV1">[3]MAIN!$D$1004</definedName>
    <definedName name="______Num2" localSheetId="9">#REF!</definedName>
    <definedName name="______Num2" localSheetId="11">#REF!</definedName>
    <definedName name="______Num2" localSheetId="7">#REF!</definedName>
    <definedName name="______Num2" localSheetId="2">#REF!</definedName>
    <definedName name="______Num2" localSheetId="1">#REF!</definedName>
    <definedName name="______Num2">#REF!</definedName>
    <definedName name="______PR11">[3]MAIN!$A$66:$IV$66</definedName>
    <definedName name="______PR12">[3]MAIN!$A$76:$IV$76</definedName>
    <definedName name="______PR13">[3]MAIN!$A$86:$IV$86</definedName>
    <definedName name="______PR14">[3]MAIN!$A$1194:$IV$1194</definedName>
    <definedName name="______PR21">[3]MAIN!$A$69:$IV$69</definedName>
    <definedName name="______PR22">[3]MAIN!$A$79:$IV$79</definedName>
    <definedName name="______PR23">[3]MAIN!$A$89:$IV$89</definedName>
    <definedName name="______PR24">[3]MAIN!$A$1196:$IV$1196</definedName>
    <definedName name="______q11" localSheetId="9">[4]!______q11</definedName>
    <definedName name="______q11" localSheetId="11">[4]!______q11</definedName>
    <definedName name="______q11" localSheetId="7">[5]!______q11</definedName>
    <definedName name="______q11" localSheetId="2">[6]!______q11</definedName>
    <definedName name="______q11" localSheetId="1">#NAME?</definedName>
    <definedName name="______q11">[0]!______q11</definedName>
    <definedName name="______q15" localSheetId="9">[4]!______q15</definedName>
    <definedName name="______q15" localSheetId="11">[4]!______q15</definedName>
    <definedName name="______q15" localSheetId="7">[5]!______q15</definedName>
    <definedName name="______q15" localSheetId="2">[6]!______q15</definedName>
    <definedName name="______q15" localSheetId="1">#NAME?</definedName>
    <definedName name="______q15">[0]!______q15</definedName>
    <definedName name="______q17" localSheetId="9">[4]!______q17</definedName>
    <definedName name="______q17" localSheetId="11">[4]!______q17</definedName>
    <definedName name="______q17" localSheetId="7">[5]!______q17</definedName>
    <definedName name="______q17" localSheetId="2">[6]!______q17</definedName>
    <definedName name="______q17" localSheetId="1">#NAME?</definedName>
    <definedName name="______q17">[0]!______q17</definedName>
    <definedName name="______q2" localSheetId="9">[4]!______q2</definedName>
    <definedName name="______q2" localSheetId="11">[4]!______q2</definedName>
    <definedName name="______q2" localSheetId="7">[5]!______q2</definedName>
    <definedName name="______q2" localSheetId="2">[6]!______q2</definedName>
    <definedName name="______q2" localSheetId="1">#NAME?</definedName>
    <definedName name="______q2">[0]!______q2</definedName>
    <definedName name="______q3" localSheetId="9">[4]!______q3</definedName>
    <definedName name="______q3" localSheetId="11">[4]!______q3</definedName>
    <definedName name="______q3" localSheetId="7">[5]!______q3</definedName>
    <definedName name="______q3" localSheetId="2">[6]!______q3</definedName>
    <definedName name="______q3" localSheetId="1">#NAME?</definedName>
    <definedName name="______q3">[0]!______q3</definedName>
    <definedName name="______q4" localSheetId="9">[4]!______q4</definedName>
    <definedName name="______q4" localSheetId="11">[4]!______q4</definedName>
    <definedName name="______q4" localSheetId="7">[5]!______q4</definedName>
    <definedName name="______q4" localSheetId="2">[6]!______q4</definedName>
    <definedName name="______q4" localSheetId="1">#NAME?</definedName>
    <definedName name="______q4">[0]!______q4</definedName>
    <definedName name="______q5" localSheetId="9">[4]!______q5</definedName>
    <definedName name="______q5" localSheetId="11">[4]!______q5</definedName>
    <definedName name="______q5" localSheetId="7">[5]!______q5</definedName>
    <definedName name="______q5" localSheetId="2">[6]!______q5</definedName>
    <definedName name="______q5" localSheetId="1">#NAME?</definedName>
    <definedName name="______q5">[0]!______q5</definedName>
    <definedName name="______q6" localSheetId="9">[4]!______q6</definedName>
    <definedName name="______q6" localSheetId="11">[4]!______q6</definedName>
    <definedName name="______q6" localSheetId="7">[5]!______q6</definedName>
    <definedName name="______q6" localSheetId="2">[6]!______q6</definedName>
    <definedName name="______q6" localSheetId="1">#NAME?</definedName>
    <definedName name="______q6">[0]!______q6</definedName>
    <definedName name="______q7" localSheetId="9">[4]!______q7</definedName>
    <definedName name="______q7" localSheetId="11">[4]!______q7</definedName>
    <definedName name="______q7" localSheetId="7">[5]!______q7</definedName>
    <definedName name="______q7" localSheetId="2">[6]!______q7</definedName>
    <definedName name="______q7" localSheetId="1">#NAME?</definedName>
    <definedName name="______q7">[0]!______q7</definedName>
    <definedName name="______q8" localSheetId="9">[4]!______q8</definedName>
    <definedName name="______q8" localSheetId="11">[4]!______q8</definedName>
    <definedName name="______q8" localSheetId="7">[5]!______q8</definedName>
    <definedName name="______q8" localSheetId="2">[6]!______q8</definedName>
    <definedName name="______q8" localSheetId="1">#NAME?</definedName>
    <definedName name="______q8">[0]!______q8</definedName>
    <definedName name="______q9" localSheetId="9">[4]!______q9</definedName>
    <definedName name="______q9" localSheetId="11">[4]!______q9</definedName>
    <definedName name="______q9" localSheetId="7">[5]!______q9</definedName>
    <definedName name="______q9" localSheetId="2">[6]!______q9</definedName>
    <definedName name="______q9" localSheetId="1">#NAME?</definedName>
    <definedName name="______q9">[0]!______q9</definedName>
    <definedName name="______RAZ1" localSheetId="7">#REF!</definedName>
    <definedName name="______RAZ1">#REF!</definedName>
    <definedName name="______RAZ2" localSheetId="7">#REF!</definedName>
    <definedName name="______RAZ2">#REF!</definedName>
    <definedName name="______RAZ3" localSheetId="7">#REF!</definedName>
    <definedName name="______RAZ3">#REF!</definedName>
    <definedName name="______SAL1">[3]MAIN!$A$151:$IV$151</definedName>
    <definedName name="______SAL2">[3]MAIN!$A$161:$IV$161</definedName>
    <definedName name="______SAL3">[3]MAIN!$A$171:$IV$171</definedName>
    <definedName name="______SAL4">[3]MAIN!$A$181:$IV$181</definedName>
    <definedName name="______SP1" localSheetId="7">[2]FES!#REF!</definedName>
    <definedName name="______SP1">[2]FES!#REF!</definedName>
    <definedName name="______SP10" localSheetId="7">[2]FES!#REF!</definedName>
    <definedName name="______SP10">[2]FES!#REF!</definedName>
    <definedName name="______SP11" localSheetId="7">[2]FES!#REF!</definedName>
    <definedName name="______SP11">[2]FES!#REF!</definedName>
    <definedName name="______SP12" localSheetId="7">[2]FES!#REF!</definedName>
    <definedName name="______SP12">[2]FES!#REF!</definedName>
    <definedName name="______SP13" localSheetId="7">[2]FES!#REF!</definedName>
    <definedName name="______SP13">[2]FES!#REF!</definedName>
    <definedName name="______SP14" localSheetId="7">[2]FES!#REF!</definedName>
    <definedName name="______SP14">[2]FES!#REF!</definedName>
    <definedName name="______SP15" localSheetId="7">[2]FES!#REF!</definedName>
    <definedName name="______SP15">[2]FES!#REF!</definedName>
    <definedName name="______SP16" localSheetId="7">[2]FES!#REF!</definedName>
    <definedName name="______SP16">[2]FES!#REF!</definedName>
    <definedName name="______SP17" localSheetId="7">[2]FES!#REF!</definedName>
    <definedName name="______SP17">[2]FES!#REF!</definedName>
    <definedName name="______SP18" localSheetId="7">[2]FES!#REF!</definedName>
    <definedName name="______SP18">[2]FES!#REF!</definedName>
    <definedName name="______SP19" localSheetId="7">[2]FES!#REF!</definedName>
    <definedName name="______SP19">[2]FES!#REF!</definedName>
    <definedName name="______SP2" localSheetId="7">[2]FES!#REF!</definedName>
    <definedName name="______SP2">[2]FES!#REF!</definedName>
    <definedName name="______SP20" localSheetId="7">[2]FES!#REF!</definedName>
    <definedName name="______SP20">[2]FES!#REF!</definedName>
    <definedName name="______SP3" localSheetId="7">[2]FES!#REF!</definedName>
    <definedName name="______SP3">[2]FES!#REF!</definedName>
    <definedName name="______SP4" localSheetId="7">[2]FES!#REF!</definedName>
    <definedName name="______SP4">[2]FES!#REF!</definedName>
    <definedName name="______SP5" localSheetId="7">[2]FES!#REF!</definedName>
    <definedName name="______SP5">[2]FES!#REF!</definedName>
    <definedName name="______SP7" localSheetId="7">[2]FES!#REF!</definedName>
    <definedName name="______SP7">[2]FES!#REF!</definedName>
    <definedName name="______SP8" localSheetId="7">[2]FES!#REF!</definedName>
    <definedName name="______SP8">[2]FES!#REF!</definedName>
    <definedName name="______SP9" localSheetId="7">[2]FES!#REF!</definedName>
    <definedName name="______SP9">[2]FES!#REF!</definedName>
    <definedName name="______tab1">[3]MAIN!$A$33:$AL$60</definedName>
    <definedName name="______tab10">[3]MAIN!$A$241:$AL$299</definedName>
    <definedName name="______tab11">[3]MAIN!$A$301:$AL$337</definedName>
    <definedName name="______tab12">[3]MAIN!$A$339:$AL$401</definedName>
    <definedName name="______tab13">[3]MAIN!$A$403:$AL$437</definedName>
    <definedName name="______tab14">[3]MAIN!$A$439:$AL$481</definedName>
    <definedName name="______tab15">[3]MAIN!$A$483:$AL$528</definedName>
    <definedName name="______tab16">[3]MAIN!$A$530:$AL$556</definedName>
    <definedName name="______tab17">[3]MAIN!$A$558:$AL$588</definedName>
    <definedName name="______tab18">[3]MAIN!$A$590:$AL$701</definedName>
    <definedName name="______tab19">[3]MAIN!$A$703:$AL$727</definedName>
    <definedName name="______tab2">[3]MAIN!$A$62:$AL$70</definedName>
    <definedName name="______tab20">[3]MAIN!$A$729:$AL$774</definedName>
    <definedName name="______tab21">[3]MAIN!$A$776:$AL$807</definedName>
    <definedName name="______tab22">[3]MAIN!$A$809:$AL$822</definedName>
    <definedName name="______tab23">[3]MAIN!$A$824:$AL$847</definedName>
    <definedName name="______tab24">[3]MAIN!$A$849:$AL$878</definedName>
    <definedName name="______tab25">[3]MAIN!$A$880:$AK$929</definedName>
    <definedName name="______tab26">[3]MAIN!$A$932:$AK$956</definedName>
    <definedName name="______tab27">[3]MAIN!$A$958:$AL$1027</definedName>
    <definedName name="______tab28">[3]MAIN!$A$1029:$AL$1088</definedName>
    <definedName name="______tab29">[3]MAIN!$A$1090:$AL$1139</definedName>
    <definedName name="______tab3">[3]MAIN!$A$72:$AL$80</definedName>
    <definedName name="______tab30">[3]MAIN!$A$1141:$AL$1184</definedName>
    <definedName name="______tab31">[3]MAIN!$A$1186:$AK$1206</definedName>
    <definedName name="______tab4">[3]MAIN!$A$82:$AL$100</definedName>
    <definedName name="______tab5">[3]MAIN!$A$102:$AL$110</definedName>
    <definedName name="______tab6">[3]MAIN!$A$112:$AL$120</definedName>
    <definedName name="______tab7">[3]MAIN!$A$122:$AL$140</definedName>
    <definedName name="______tab8">[3]MAIN!$A$142:$AL$190</definedName>
    <definedName name="______tab9">[3]MAIN!$A$192:$AL$239</definedName>
    <definedName name="______TXS1">[3]MAIN!$A$647:$IV$647</definedName>
    <definedName name="______TXS11">[3]MAIN!$A$1105:$IV$1105</definedName>
    <definedName name="______TXS2">[3]MAIN!$A$680:$IV$680</definedName>
    <definedName name="______TXS21">[3]MAIN!$A$1111:$IV$1111</definedName>
    <definedName name="______VC1">[3]MAIN!$F$1249:$AL$1249</definedName>
    <definedName name="______VC2">[3]MAIN!$F$1250:$AL$1250</definedName>
    <definedName name="______vp1" localSheetId="7">#REF!</definedName>
    <definedName name="______vp1">#REF!</definedName>
    <definedName name="______vpp1" localSheetId="7">#REF!</definedName>
    <definedName name="______vpp1">#REF!</definedName>
    <definedName name="______vpp2" localSheetId="7">#REF!</definedName>
    <definedName name="______vpp2">#REF!</definedName>
    <definedName name="______vpp3" localSheetId="7">#REF!</definedName>
    <definedName name="______vpp3">#REF!</definedName>
    <definedName name="______vpp4" localSheetId="7">#REF!</definedName>
    <definedName name="______vpp4">#REF!</definedName>
    <definedName name="______vpp5" localSheetId="7">#REF!</definedName>
    <definedName name="______vpp5">#REF!</definedName>
    <definedName name="______vpp6" localSheetId="7">#REF!</definedName>
    <definedName name="______vpp6">#REF!</definedName>
    <definedName name="______vpp7" localSheetId="7">#REF!</definedName>
    <definedName name="______vpp7">#REF!</definedName>
    <definedName name="_____CST11">[3]MAIN!$A$106:$IV$106</definedName>
    <definedName name="_____CST12">[3]MAIN!$A$116:$IV$116</definedName>
    <definedName name="_____CST13">[3]MAIN!$A$126:$IV$126</definedName>
    <definedName name="_____CST14">[3]MAIN!$A$346:$IV$346</definedName>
    <definedName name="_____CST15">[3]MAIN!$A$1198:$IV$1198</definedName>
    <definedName name="_____CST21">[3]MAIN!$A$109:$IV$109</definedName>
    <definedName name="_____CST22">[3]MAIN!$A$119:$IV$119</definedName>
    <definedName name="_____CST23">[3]MAIN!$A$129:$IV$129</definedName>
    <definedName name="_____CST24">[3]MAIN!$A$349:$IV$349</definedName>
    <definedName name="_____CST25">[3]MAIN!$A$1200:$IV$1200</definedName>
    <definedName name="_____FXA1">[3]MAIN!$A$261:$IV$261</definedName>
    <definedName name="_____FXA11">[3]MAIN!$A$1204:$IV$1204</definedName>
    <definedName name="_____FXA2">[3]MAIN!$A$280:$IV$280</definedName>
    <definedName name="_____FXA21">[3]MAIN!$A$1206:$IV$1206</definedName>
    <definedName name="_____FY1" localSheetId="9">[4]!_____FY1</definedName>
    <definedName name="_____FY1" localSheetId="11">[4]!_____FY1</definedName>
    <definedName name="_____FY1" localSheetId="7">[5]!_____FY1</definedName>
    <definedName name="_____FY1" localSheetId="2">[6]!_____FY1</definedName>
    <definedName name="_____FY1" localSheetId="1">#NAME?</definedName>
    <definedName name="_____FY1">[0]!_____FY1</definedName>
    <definedName name="_____IRR1">[3]MAIN!$D$1013</definedName>
    <definedName name="_____KRD1">[3]MAIN!$A$524:$IV$524</definedName>
    <definedName name="_____KRD2">[3]MAIN!$A$552:$IV$552</definedName>
    <definedName name="_____LIS1">[3]MAIN!$A$325:$IV$325</definedName>
    <definedName name="_____M8" localSheetId="9">[4]!_____M8</definedName>
    <definedName name="_____M8" localSheetId="11">[4]!_____M8</definedName>
    <definedName name="_____M8" localSheetId="7">[5]!_____M8</definedName>
    <definedName name="_____M8" localSheetId="2">[6]!_____M8</definedName>
    <definedName name="_____M8" localSheetId="1">#NAME?</definedName>
    <definedName name="_____M8">[0]!_____M8</definedName>
    <definedName name="_____M9" localSheetId="9">[4]!_____M9</definedName>
    <definedName name="_____M9" localSheetId="11">[4]!_____M9</definedName>
    <definedName name="_____M9" localSheetId="7">[5]!_____M9</definedName>
    <definedName name="_____M9" localSheetId="2">[6]!_____M9</definedName>
    <definedName name="_____M9" localSheetId="1">#NAME?</definedName>
    <definedName name="_____M9">[0]!_____M9</definedName>
    <definedName name="_____NPV1">[3]MAIN!$D$1004</definedName>
    <definedName name="_____Num2" localSheetId="9">#REF!</definedName>
    <definedName name="_____Num2" localSheetId="11">#REF!</definedName>
    <definedName name="_____Num2" localSheetId="7">#REF!</definedName>
    <definedName name="_____Num2" localSheetId="2">#REF!</definedName>
    <definedName name="_____Num2" localSheetId="1">#REF!</definedName>
    <definedName name="_____Num2">#REF!</definedName>
    <definedName name="_____PR11">[3]MAIN!$A$66:$IV$66</definedName>
    <definedName name="_____PR12">[3]MAIN!$A$76:$IV$76</definedName>
    <definedName name="_____PR13">[3]MAIN!$A$86:$IV$86</definedName>
    <definedName name="_____PR14">[3]MAIN!$A$1194:$IV$1194</definedName>
    <definedName name="_____PR21">[3]MAIN!$A$69:$IV$69</definedName>
    <definedName name="_____PR22">[3]MAIN!$A$79:$IV$79</definedName>
    <definedName name="_____PR23">[3]MAIN!$A$89:$IV$89</definedName>
    <definedName name="_____PR24">[3]MAIN!$A$1196:$IV$1196</definedName>
    <definedName name="_____q11" localSheetId="9">[4]!_____q11</definedName>
    <definedName name="_____q11" localSheetId="11">[4]!_____q11</definedName>
    <definedName name="_____q11" localSheetId="7">[5]!_____q11</definedName>
    <definedName name="_____q11" localSheetId="2">[6]!_____q11</definedName>
    <definedName name="_____q11" localSheetId="1">#NAME?</definedName>
    <definedName name="_____q11">[0]!_____q11</definedName>
    <definedName name="_____q15" localSheetId="9">[4]!_____q15</definedName>
    <definedName name="_____q15" localSheetId="11">[4]!_____q15</definedName>
    <definedName name="_____q15" localSheetId="7">[5]!_____q15</definedName>
    <definedName name="_____q15" localSheetId="2">[6]!_____q15</definedName>
    <definedName name="_____q15" localSheetId="1">#NAME?</definedName>
    <definedName name="_____q15">[0]!_____q15</definedName>
    <definedName name="_____q17" localSheetId="9">[4]!_____q17</definedName>
    <definedName name="_____q17" localSheetId="11">[4]!_____q17</definedName>
    <definedName name="_____q17" localSheetId="7">[5]!_____q17</definedName>
    <definedName name="_____q17" localSheetId="2">[6]!_____q17</definedName>
    <definedName name="_____q17" localSheetId="1">#NAME?</definedName>
    <definedName name="_____q17">[0]!_____q17</definedName>
    <definedName name="_____q2" localSheetId="9">[4]!_____q2</definedName>
    <definedName name="_____q2" localSheetId="11">[4]!_____q2</definedName>
    <definedName name="_____q2" localSheetId="7">[5]!_____q2</definedName>
    <definedName name="_____q2" localSheetId="2">[6]!_____q2</definedName>
    <definedName name="_____q2" localSheetId="1">#NAME?</definedName>
    <definedName name="_____q2">[0]!_____q2</definedName>
    <definedName name="_____q3" localSheetId="9">[4]!_____q3</definedName>
    <definedName name="_____q3" localSheetId="11">[4]!_____q3</definedName>
    <definedName name="_____q3" localSheetId="7">[5]!_____q3</definedName>
    <definedName name="_____q3" localSheetId="2">[6]!_____q3</definedName>
    <definedName name="_____q3" localSheetId="1">#NAME?</definedName>
    <definedName name="_____q3">[0]!_____q3</definedName>
    <definedName name="_____q4" localSheetId="9">[4]!_____q4</definedName>
    <definedName name="_____q4" localSheetId="11">[4]!_____q4</definedName>
    <definedName name="_____q4" localSheetId="7">[5]!_____q4</definedName>
    <definedName name="_____q4" localSheetId="2">[6]!_____q4</definedName>
    <definedName name="_____q4" localSheetId="1">#NAME?</definedName>
    <definedName name="_____q4">[0]!_____q4</definedName>
    <definedName name="_____q5" localSheetId="9">[4]!_____q5</definedName>
    <definedName name="_____q5" localSheetId="11">[4]!_____q5</definedName>
    <definedName name="_____q5" localSheetId="7">[5]!_____q5</definedName>
    <definedName name="_____q5" localSheetId="2">[6]!_____q5</definedName>
    <definedName name="_____q5" localSheetId="1">#NAME?</definedName>
    <definedName name="_____q5">[0]!_____q5</definedName>
    <definedName name="_____q6" localSheetId="9">[4]!_____q6</definedName>
    <definedName name="_____q6" localSheetId="11">[4]!_____q6</definedName>
    <definedName name="_____q6" localSheetId="7">[5]!_____q6</definedName>
    <definedName name="_____q6" localSheetId="2">[6]!_____q6</definedName>
    <definedName name="_____q6" localSheetId="1">#NAME?</definedName>
    <definedName name="_____q6">[0]!_____q6</definedName>
    <definedName name="_____q7" localSheetId="9">[4]!_____q7</definedName>
    <definedName name="_____q7" localSheetId="11">[4]!_____q7</definedName>
    <definedName name="_____q7" localSheetId="7">[5]!_____q7</definedName>
    <definedName name="_____q7" localSheetId="2">[6]!_____q7</definedName>
    <definedName name="_____q7" localSheetId="1">#NAME?</definedName>
    <definedName name="_____q7">[0]!_____q7</definedName>
    <definedName name="_____q8" localSheetId="9">[4]!_____q8</definedName>
    <definedName name="_____q8" localSheetId="11">[4]!_____q8</definedName>
    <definedName name="_____q8" localSheetId="7">[5]!_____q8</definedName>
    <definedName name="_____q8" localSheetId="2">[6]!_____q8</definedName>
    <definedName name="_____q8" localSheetId="1">#NAME?</definedName>
    <definedName name="_____q8">[0]!_____q8</definedName>
    <definedName name="_____q9" localSheetId="9">[4]!_____q9</definedName>
    <definedName name="_____q9" localSheetId="11">[4]!_____q9</definedName>
    <definedName name="_____q9" localSheetId="7">[5]!_____q9</definedName>
    <definedName name="_____q9" localSheetId="2">[6]!_____q9</definedName>
    <definedName name="_____q9" localSheetId="1">#NAME?</definedName>
    <definedName name="_____q9">[0]!_____q9</definedName>
    <definedName name="_____RAZ1" localSheetId="7">#REF!</definedName>
    <definedName name="_____RAZ1">#REF!</definedName>
    <definedName name="_____RAZ2" localSheetId="7">#REF!</definedName>
    <definedName name="_____RAZ2">#REF!</definedName>
    <definedName name="_____RAZ3" localSheetId="7">#REF!</definedName>
    <definedName name="_____RAZ3">#REF!</definedName>
    <definedName name="_____SAL1">[3]MAIN!$A$151:$IV$151</definedName>
    <definedName name="_____SAL2">[3]MAIN!$A$161:$IV$161</definedName>
    <definedName name="_____SAL3">[3]MAIN!$A$171:$IV$171</definedName>
    <definedName name="_____SAL4">[3]MAIN!$A$181:$IV$181</definedName>
    <definedName name="_____SP1" localSheetId="7">[2]FES!#REF!</definedName>
    <definedName name="_____SP1">[2]FES!#REF!</definedName>
    <definedName name="_____SP10" localSheetId="7">[2]FES!#REF!</definedName>
    <definedName name="_____SP10">[2]FES!#REF!</definedName>
    <definedName name="_____SP11" localSheetId="7">[2]FES!#REF!</definedName>
    <definedName name="_____SP11">[2]FES!#REF!</definedName>
    <definedName name="_____SP12" localSheetId="7">[2]FES!#REF!</definedName>
    <definedName name="_____SP12">[2]FES!#REF!</definedName>
    <definedName name="_____SP13" localSheetId="7">[2]FES!#REF!</definedName>
    <definedName name="_____SP13">[2]FES!#REF!</definedName>
    <definedName name="_____SP14" localSheetId="7">[2]FES!#REF!</definedName>
    <definedName name="_____SP14">[2]FES!#REF!</definedName>
    <definedName name="_____SP15" localSheetId="7">[2]FES!#REF!</definedName>
    <definedName name="_____SP15">[2]FES!#REF!</definedName>
    <definedName name="_____SP16" localSheetId="7">[2]FES!#REF!</definedName>
    <definedName name="_____SP16">[2]FES!#REF!</definedName>
    <definedName name="_____SP17" localSheetId="7">[2]FES!#REF!</definedName>
    <definedName name="_____SP17">[2]FES!#REF!</definedName>
    <definedName name="_____SP18" localSheetId="7">[2]FES!#REF!</definedName>
    <definedName name="_____SP18">[2]FES!#REF!</definedName>
    <definedName name="_____SP19" localSheetId="7">[2]FES!#REF!</definedName>
    <definedName name="_____SP19">[2]FES!#REF!</definedName>
    <definedName name="_____SP2" localSheetId="7">[2]FES!#REF!</definedName>
    <definedName name="_____SP2">[2]FES!#REF!</definedName>
    <definedName name="_____SP20" localSheetId="7">[2]FES!#REF!</definedName>
    <definedName name="_____SP20">[2]FES!#REF!</definedName>
    <definedName name="_____SP3" localSheetId="7">[2]FES!#REF!</definedName>
    <definedName name="_____SP3">[2]FES!#REF!</definedName>
    <definedName name="_____SP4" localSheetId="7">[2]FES!#REF!</definedName>
    <definedName name="_____SP4">[2]FES!#REF!</definedName>
    <definedName name="_____SP5" localSheetId="7">[2]FES!#REF!</definedName>
    <definedName name="_____SP5">[2]FES!#REF!</definedName>
    <definedName name="_____SP7" localSheetId="7">[2]FES!#REF!</definedName>
    <definedName name="_____SP7">[2]FES!#REF!</definedName>
    <definedName name="_____SP8" localSheetId="7">[2]FES!#REF!</definedName>
    <definedName name="_____SP8">[2]FES!#REF!</definedName>
    <definedName name="_____SP9" localSheetId="7">[2]FES!#REF!</definedName>
    <definedName name="_____SP9">[2]FES!#REF!</definedName>
    <definedName name="_____tab1">[3]MAIN!$A$33:$AL$60</definedName>
    <definedName name="_____tab10">[3]MAIN!$A$241:$AL$299</definedName>
    <definedName name="_____tab11">[3]MAIN!$A$301:$AL$337</definedName>
    <definedName name="_____tab12">[3]MAIN!$A$339:$AL$401</definedName>
    <definedName name="_____tab13">[3]MAIN!$A$403:$AL$437</definedName>
    <definedName name="_____tab14">[3]MAIN!$A$439:$AL$481</definedName>
    <definedName name="_____tab15">[3]MAIN!$A$483:$AL$528</definedName>
    <definedName name="_____tab16">[3]MAIN!$A$530:$AL$556</definedName>
    <definedName name="_____tab17">[3]MAIN!$A$558:$AL$588</definedName>
    <definedName name="_____tab18">[3]MAIN!$A$590:$AL$701</definedName>
    <definedName name="_____tab19">[3]MAIN!$A$703:$AL$727</definedName>
    <definedName name="_____tab2">[3]MAIN!$A$62:$AL$70</definedName>
    <definedName name="_____tab20">[3]MAIN!$A$729:$AL$774</definedName>
    <definedName name="_____tab21">[3]MAIN!$A$776:$AL$807</definedName>
    <definedName name="_____tab22">[3]MAIN!$A$809:$AL$822</definedName>
    <definedName name="_____tab23">[3]MAIN!$A$824:$AL$847</definedName>
    <definedName name="_____tab24">[3]MAIN!$A$849:$AL$878</definedName>
    <definedName name="_____tab25">[3]MAIN!$A$880:$AK$929</definedName>
    <definedName name="_____tab26">[3]MAIN!$A$932:$AK$956</definedName>
    <definedName name="_____tab27">[3]MAIN!$A$958:$AL$1027</definedName>
    <definedName name="_____tab28">[3]MAIN!$A$1029:$AL$1088</definedName>
    <definedName name="_____tab29">[3]MAIN!$A$1090:$AL$1139</definedName>
    <definedName name="_____tab3">[3]MAIN!$A$72:$AL$80</definedName>
    <definedName name="_____tab30">[3]MAIN!$A$1141:$AL$1184</definedName>
    <definedName name="_____tab31">[3]MAIN!$A$1186:$AK$1206</definedName>
    <definedName name="_____tab4">[3]MAIN!$A$82:$AL$100</definedName>
    <definedName name="_____tab5">[3]MAIN!$A$102:$AL$110</definedName>
    <definedName name="_____tab6">[3]MAIN!$A$112:$AL$120</definedName>
    <definedName name="_____tab7">[3]MAIN!$A$122:$AL$140</definedName>
    <definedName name="_____tab8">[3]MAIN!$A$142:$AL$190</definedName>
    <definedName name="_____tab9">[3]MAIN!$A$192:$AL$239</definedName>
    <definedName name="_____TXS1">[3]MAIN!$A$647:$IV$647</definedName>
    <definedName name="_____TXS11">[3]MAIN!$A$1105:$IV$1105</definedName>
    <definedName name="_____TXS2">[3]MAIN!$A$680:$IV$680</definedName>
    <definedName name="_____TXS21">[3]MAIN!$A$1111:$IV$1111</definedName>
    <definedName name="_____VC1">[3]MAIN!$F$1249:$AL$1249</definedName>
    <definedName name="_____VC2">[3]MAIN!$F$1250:$AL$1250</definedName>
    <definedName name="_____vp1" localSheetId="7">#REF!</definedName>
    <definedName name="_____vp1">#REF!</definedName>
    <definedName name="_____vpp1" localSheetId="7">#REF!</definedName>
    <definedName name="_____vpp1">#REF!</definedName>
    <definedName name="_____vpp2" localSheetId="7">#REF!</definedName>
    <definedName name="_____vpp2">#REF!</definedName>
    <definedName name="_____vpp3" localSheetId="7">#REF!</definedName>
    <definedName name="_____vpp3">#REF!</definedName>
    <definedName name="_____vpp4" localSheetId="7">#REF!</definedName>
    <definedName name="_____vpp4">#REF!</definedName>
    <definedName name="_____vpp5" localSheetId="7">#REF!</definedName>
    <definedName name="_____vpp5">#REF!</definedName>
    <definedName name="_____vpp6" localSheetId="7">#REF!</definedName>
    <definedName name="_____vpp6">#REF!</definedName>
    <definedName name="_____vpp7" localSheetId="7">#REF!</definedName>
    <definedName name="_____vpp7">#REF!</definedName>
    <definedName name="____CST11">[3]MAIN!$A$106:$IV$106</definedName>
    <definedName name="____CST12">[3]MAIN!$A$116:$IV$116</definedName>
    <definedName name="____CST13">[3]MAIN!$A$126:$IV$126</definedName>
    <definedName name="____CST14">[3]MAIN!$A$346:$IV$346</definedName>
    <definedName name="____CST15">[3]MAIN!$A$1198:$IV$1198</definedName>
    <definedName name="____CST21">[3]MAIN!$A$109:$IV$109</definedName>
    <definedName name="____CST22">[3]MAIN!$A$119:$IV$119</definedName>
    <definedName name="____CST23">[3]MAIN!$A$129:$IV$129</definedName>
    <definedName name="____CST24">[3]MAIN!$A$349:$IV$349</definedName>
    <definedName name="____CST25">[3]MAIN!$A$1200:$IV$1200</definedName>
    <definedName name="____FXA1">[3]MAIN!$A$261:$IV$261</definedName>
    <definedName name="____FXA11">[3]MAIN!$A$1204:$IV$1204</definedName>
    <definedName name="____FXA2">[3]MAIN!$A$280:$IV$280</definedName>
    <definedName name="____FXA21">[3]MAIN!$A$1206:$IV$1206</definedName>
    <definedName name="____FY1" localSheetId="9">[4]!____FY1</definedName>
    <definedName name="____FY1" localSheetId="11">[4]!____FY1</definedName>
    <definedName name="____FY1" localSheetId="7">[5]!____FY1</definedName>
    <definedName name="____FY1" localSheetId="2">[6]!____FY1</definedName>
    <definedName name="____FY1" localSheetId="1">#NAME?</definedName>
    <definedName name="____FY1">[0]!____FY1</definedName>
    <definedName name="____IRR1">[3]MAIN!$D$1013</definedName>
    <definedName name="____KRD1">[3]MAIN!$A$524:$IV$524</definedName>
    <definedName name="____KRD2">[3]MAIN!$A$552:$IV$552</definedName>
    <definedName name="____LIS1">[3]MAIN!$A$325:$IV$325</definedName>
    <definedName name="____M8" localSheetId="9">[4]!____M8</definedName>
    <definedName name="____M8" localSheetId="11">[4]!____M8</definedName>
    <definedName name="____M8" localSheetId="7">[5]!____M8</definedName>
    <definedName name="____M8" localSheetId="2">[6]!____M8</definedName>
    <definedName name="____M8" localSheetId="1">#NAME?</definedName>
    <definedName name="____M8">[0]!____M8</definedName>
    <definedName name="____M9" localSheetId="9">[4]!____M9</definedName>
    <definedName name="____M9" localSheetId="11">[4]!____M9</definedName>
    <definedName name="____M9" localSheetId="7">[5]!____M9</definedName>
    <definedName name="____M9" localSheetId="2">[6]!____M9</definedName>
    <definedName name="____M9" localSheetId="1">#NAME?</definedName>
    <definedName name="____M9">[0]!____M9</definedName>
    <definedName name="____NPV1">[3]MAIN!$D$1004</definedName>
    <definedName name="____Num2" localSheetId="9">#REF!</definedName>
    <definedName name="____Num2" localSheetId="11">#REF!</definedName>
    <definedName name="____Num2" localSheetId="7">#REF!</definedName>
    <definedName name="____Num2" localSheetId="2">#REF!</definedName>
    <definedName name="____Num2" localSheetId="1">#REF!</definedName>
    <definedName name="____Num2">#REF!</definedName>
    <definedName name="____PR11">[3]MAIN!$A$66:$IV$66</definedName>
    <definedName name="____PR12">[3]MAIN!$A$76:$IV$76</definedName>
    <definedName name="____PR13">[3]MAIN!$A$86:$IV$86</definedName>
    <definedName name="____PR14">[3]MAIN!$A$1194:$IV$1194</definedName>
    <definedName name="____PR21">[3]MAIN!$A$69:$IV$69</definedName>
    <definedName name="____PR22">[3]MAIN!$A$79:$IV$79</definedName>
    <definedName name="____PR23">[3]MAIN!$A$89:$IV$89</definedName>
    <definedName name="____PR24">[3]MAIN!$A$1196:$IV$1196</definedName>
    <definedName name="____q11" localSheetId="9">[4]!____q11</definedName>
    <definedName name="____q11" localSheetId="11">[4]!____q11</definedName>
    <definedName name="____q11" localSheetId="7">[5]!____q11</definedName>
    <definedName name="____q11" localSheetId="2">[6]!____q11</definedName>
    <definedName name="____q11" localSheetId="1">#NAME?</definedName>
    <definedName name="____q11">[0]!____q11</definedName>
    <definedName name="____q15" localSheetId="9">[4]!____q15</definedName>
    <definedName name="____q15" localSheetId="11">[4]!____q15</definedName>
    <definedName name="____q15" localSheetId="7">[5]!____q15</definedName>
    <definedName name="____q15" localSheetId="2">[6]!____q15</definedName>
    <definedName name="____q15" localSheetId="1">#NAME?</definedName>
    <definedName name="____q15">[0]!____q15</definedName>
    <definedName name="____q17" localSheetId="9">[4]!____q17</definedName>
    <definedName name="____q17" localSheetId="11">[4]!____q17</definedName>
    <definedName name="____q17" localSheetId="7">[5]!____q17</definedName>
    <definedName name="____q17" localSheetId="2">[6]!____q17</definedName>
    <definedName name="____q17" localSheetId="1">#NAME?</definedName>
    <definedName name="____q17">[0]!____q17</definedName>
    <definedName name="____q2" localSheetId="9">[4]!____q2</definedName>
    <definedName name="____q2" localSheetId="11">[4]!____q2</definedName>
    <definedName name="____q2" localSheetId="7">[5]!____q2</definedName>
    <definedName name="____q2" localSheetId="2">[6]!____q2</definedName>
    <definedName name="____q2" localSheetId="1">#NAME?</definedName>
    <definedName name="____q2">[0]!____q2</definedName>
    <definedName name="____q3" localSheetId="9">[4]!____q3</definedName>
    <definedName name="____q3" localSheetId="11">[4]!____q3</definedName>
    <definedName name="____q3" localSheetId="7">[5]!____q3</definedName>
    <definedName name="____q3" localSheetId="2">[6]!____q3</definedName>
    <definedName name="____q3" localSheetId="1">#NAME?</definedName>
    <definedName name="____q3">[0]!____q3</definedName>
    <definedName name="____q4" localSheetId="9">[4]!____q4</definedName>
    <definedName name="____q4" localSheetId="11">[4]!____q4</definedName>
    <definedName name="____q4" localSheetId="7">[5]!____q4</definedName>
    <definedName name="____q4" localSheetId="2">[6]!____q4</definedName>
    <definedName name="____q4" localSheetId="1">#NAME?</definedName>
    <definedName name="____q4">[0]!____q4</definedName>
    <definedName name="____q5" localSheetId="9">[4]!____q5</definedName>
    <definedName name="____q5" localSheetId="11">[4]!____q5</definedName>
    <definedName name="____q5" localSheetId="7">[5]!____q5</definedName>
    <definedName name="____q5" localSheetId="2">[6]!____q5</definedName>
    <definedName name="____q5" localSheetId="1">#NAME?</definedName>
    <definedName name="____q5">[0]!____q5</definedName>
    <definedName name="____q6" localSheetId="9">[4]!____q6</definedName>
    <definedName name="____q6" localSheetId="11">[4]!____q6</definedName>
    <definedName name="____q6" localSheetId="7">[5]!____q6</definedName>
    <definedName name="____q6" localSheetId="2">[6]!____q6</definedName>
    <definedName name="____q6" localSheetId="1">#NAME?</definedName>
    <definedName name="____q6">[0]!____q6</definedName>
    <definedName name="____q7" localSheetId="9">[4]!____q7</definedName>
    <definedName name="____q7" localSheetId="11">[4]!____q7</definedName>
    <definedName name="____q7" localSheetId="7">[5]!____q7</definedName>
    <definedName name="____q7" localSheetId="2">[6]!____q7</definedName>
    <definedName name="____q7" localSheetId="1">#NAME?</definedName>
    <definedName name="____q7">[0]!____q7</definedName>
    <definedName name="____q8" localSheetId="9">[4]!____q8</definedName>
    <definedName name="____q8" localSheetId="11">[4]!____q8</definedName>
    <definedName name="____q8" localSheetId="7">[5]!____q8</definedName>
    <definedName name="____q8" localSheetId="2">[6]!____q8</definedName>
    <definedName name="____q8" localSheetId="1">#NAME?</definedName>
    <definedName name="____q8">[0]!____q8</definedName>
    <definedName name="____q9" localSheetId="9">[4]!____q9</definedName>
    <definedName name="____q9" localSheetId="11">[4]!____q9</definedName>
    <definedName name="____q9" localSheetId="7">[5]!____q9</definedName>
    <definedName name="____q9" localSheetId="2">[6]!____q9</definedName>
    <definedName name="____q9" localSheetId="1">#NAME?</definedName>
    <definedName name="____q9">[0]!____q9</definedName>
    <definedName name="____RAZ1" localSheetId="7">#REF!</definedName>
    <definedName name="____RAZ1">#REF!</definedName>
    <definedName name="____RAZ2" localSheetId="7">#REF!</definedName>
    <definedName name="____RAZ2">#REF!</definedName>
    <definedName name="____RAZ3" localSheetId="7">#REF!</definedName>
    <definedName name="____RAZ3">#REF!</definedName>
    <definedName name="____SAL1">[3]MAIN!$A$151:$IV$151</definedName>
    <definedName name="____SAL2">[3]MAIN!$A$161:$IV$161</definedName>
    <definedName name="____SAL3">[3]MAIN!$A$171:$IV$171</definedName>
    <definedName name="____SAL4">[3]MAIN!$A$181:$IV$181</definedName>
    <definedName name="____SP1" localSheetId="7">[2]FES!#REF!</definedName>
    <definedName name="____SP1">[2]FES!#REF!</definedName>
    <definedName name="____SP10" localSheetId="7">[2]FES!#REF!</definedName>
    <definedName name="____SP10">[2]FES!#REF!</definedName>
    <definedName name="____SP11" localSheetId="7">[2]FES!#REF!</definedName>
    <definedName name="____SP11">[2]FES!#REF!</definedName>
    <definedName name="____SP12" localSheetId="7">[2]FES!#REF!</definedName>
    <definedName name="____SP12">[2]FES!#REF!</definedName>
    <definedName name="____SP13" localSheetId="7">[2]FES!#REF!</definedName>
    <definedName name="____SP13">[2]FES!#REF!</definedName>
    <definedName name="____SP14" localSheetId="7">[2]FES!#REF!</definedName>
    <definedName name="____SP14">[2]FES!#REF!</definedName>
    <definedName name="____SP15" localSheetId="7">[2]FES!#REF!</definedName>
    <definedName name="____SP15">[2]FES!#REF!</definedName>
    <definedName name="____SP16" localSheetId="7">[2]FES!#REF!</definedName>
    <definedName name="____SP16">[2]FES!#REF!</definedName>
    <definedName name="____SP17" localSheetId="7">[2]FES!#REF!</definedName>
    <definedName name="____SP17">[2]FES!#REF!</definedName>
    <definedName name="____SP18" localSheetId="7">[2]FES!#REF!</definedName>
    <definedName name="____SP18">[2]FES!#REF!</definedName>
    <definedName name="____SP19" localSheetId="7">[2]FES!#REF!</definedName>
    <definedName name="____SP19">[2]FES!#REF!</definedName>
    <definedName name="____SP2" localSheetId="7">[2]FES!#REF!</definedName>
    <definedName name="____SP2">[2]FES!#REF!</definedName>
    <definedName name="____SP20" localSheetId="7">[2]FES!#REF!</definedName>
    <definedName name="____SP20">[2]FES!#REF!</definedName>
    <definedName name="____SP3" localSheetId="7">[2]FES!#REF!</definedName>
    <definedName name="____SP3">[2]FES!#REF!</definedName>
    <definedName name="____SP4" localSheetId="7">[2]FES!#REF!</definedName>
    <definedName name="____SP4">[2]FES!#REF!</definedName>
    <definedName name="____SP5" localSheetId="7">[2]FES!#REF!</definedName>
    <definedName name="____SP5">[2]FES!#REF!</definedName>
    <definedName name="____SP7" localSheetId="7">[2]FES!#REF!</definedName>
    <definedName name="____SP7">[2]FES!#REF!</definedName>
    <definedName name="____SP8" localSheetId="7">[2]FES!#REF!</definedName>
    <definedName name="____SP8">[2]FES!#REF!</definedName>
    <definedName name="____SP9" localSheetId="7">[2]FES!#REF!</definedName>
    <definedName name="____SP9">[2]FES!#REF!</definedName>
    <definedName name="____tab1">[3]MAIN!$A$33:$AL$60</definedName>
    <definedName name="____tab10">[3]MAIN!$A$241:$AL$299</definedName>
    <definedName name="____tab11">[3]MAIN!$A$301:$AL$337</definedName>
    <definedName name="____tab12">[3]MAIN!$A$339:$AL$401</definedName>
    <definedName name="____tab13">[3]MAIN!$A$403:$AL$437</definedName>
    <definedName name="____tab14">[3]MAIN!$A$439:$AL$481</definedName>
    <definedName name="____tab15">[3]MAIN!$A$483:$AL$528</definedName>
    <definedName name="____tab16">[3]MAIN!$A$530:$AL$556</definedName>
    <definedName name="____tab17">[3]MAIN!$A$558:$AL$588</definedName>
    <definedName name="____tab18">[3]MAIN!$A$590:$AL$701</definedName>
    <definedName name="____tab19">[3]MAIN!$A$703:$AL$727</definedName>
    <definedName name="____tab2">[3]MAIN!$A$62:$AL$70</definedName>
    <definedName name="____tab20">[3]MAIN!$A$729:$AL$774</definedName>
    <definedName name="____tab21">[3]MAIN!$A$776:$AL$807</definedName>
    <definedName name="____tab22">[3]MAIN!$A$809:$AL$822</definedName>
    <definedName name="____tab23">[3]MAIN!$A$824:$AL$847</definedName>
    <definedName name="____tab24">[3]MAIN!$A$849:$AL$878</definedName>
    <definedName name="____tab25">[3]MAIN!$A$880:$AK$929</definedName>
    <definedName name="____tab26">[3]MAIN!$A$932:$AK$956</definedName>
    <definedName name="____tab27">[3]MAIN!$A$958:$AL$1027</definedName>
    <definedName name="____tab28">[3]MAIN!$A$1029:$AL$1088</definedName>
    <definedName name="____tab29">[3]MAIN!$A$1090:$AL$1139</definedName>
    <definedName name="____tab3">[3]MAIN!$A$72:$AL$80</definedName>
    <definedName name="____tab30">[3]MAIN!$A$1141:$AL$1184</definedName>
    <definedName name="____tab31">[3]MAIN!$A$1186:$AK$1206</definedName>
    <definedName name="____tab4">[3]MAIN!$A$82:$AL$100</definedName>
    <definedName name="____tab5">[3]MAIN!$A$102:$AL$110</definedName>
    <definedName name="____tab6">[3]MAIN!$A$112:$AL$120</definedName>
    <definedName name="____tab7">[3]MAIN!$A$122:$AL$140</definedName>
    <definedName name="____tab8">[3]MAIN!$A$142:$AL$190</definedName>
    <definedName name="____tab9">[3]MAIN!$A$192:$AL$239</definedName>
    <definedName name="____TXS1">[3]MAIN!$A$647:$IV$647</definedName>
    <definedName name="____TXS11">[3]MAIN!$A$1105:$IV$1105</definedName>
    <definedName name="____TXS2">[3]MAIN!$A$680:$IV$680</definedName>
    <definedName name="____TXS21">[3]MAIN!$A$1111:$IV$1111</definedName>
    <definedName name="____VC1">[3]MAIN!$F$1249:$AL$1249</definedName>
    <definedName name="____VC2">[3]MAIN!$F$1250:$AL$1250</definedName>
    <definedName name="____vp1" localSheetId="7">#REF!</definedName>
    <definedName name="____vp1">#REF!</definedName>
    <definedName name="____vpp1" localSheetId="7">#REF!</definedName>
    <definedName name="____vpp1">#REF!</definedName>
    <definedName name="____vpp2" localSheetId="7">#REF!</definedName>
    <definedName name="____vpp2">#REF!</definedName>
    <definedName name="____vpp3" localSheetId="7">#REF!</definedName>
    <definedName name="____vpp3">#REF!</definedName>
    <definedName name="____vpp4" localSheetId="7">#REF!</definedName>
    <definedName name="____vpp4">#REF!</definedName>
    <definedName name="____vpp5" localSheetId="7">#REF!</definedName>
    <definedName name="____vpp5">#REF!</definedName>
    <definedName name="____vpp6" localSheetId="7">#REF!</definedName>
    <definedName name="____vpp6">#REF!</definedName>
    <definedName name="____vpp7" localSheetId="7">#REF!</definedName>
    <definedName name="____vpp7">#REF!</definedName>
    <definedName name="___CST11">[3]MAIN!$A$106:$IV$106</definedName>
    <definedName name="___CST12">[3]MAIN!$A$116:$IV$116</definedName>
    <definedName name="___CST13">[3]MAIN!$A$126:$IV$126</definedName>
    <definedName name="___CST14">[3]MAIN!$A$346:$IV$346</definedName>
    <definedName name="___CST15">[3]MAIN!$A$1198:$IV$1198</definedName>
    <definedName name="___CST21">[3]MAIN!$A$109:$IV$109</definedName>
    <definedName name="___CST22">[3]MAIN!$A$119:$IV$119</definedName>
    <definedName name="___CST23">[3]MAIN!$A$129:$IV$129</definedName>
    <definedName name="___CST24">[3]MAIN!$A$349:$IV$349</definedName>
    <definedName name="___CST25">[3]MAIN!$A$1200:$IV$1200</definedName>
    <definedName name="___FXA1">[3]MAIN!$A$261:$IV$261</definedName>
    <definedName name="___FXA11">[3]MAIN!$A$1204:$IV$1204</definedName>
    <definedName name="___FXA2">[3]MAIN!$A$280:$IV$280</definedName>
    <definedName name="___FXA21">[3]MAIN!$A$1206:$IV$1206</definedName>
    <definedName name="___FY1" localSheetId="9">[4]!___FY1</definedName>
    <definedName name="___FY1" localSheetId="11">[4]!___FY1</definedName>
    <definedName name="___FY1" localSheetId="7">[5]!___FY1</definedName>
    <definedName name="___FY1" localSheetId="2">[6]!___FY1</definedName>
    <definedName name="___FY1" localSheetId="1">#NAME?</definedName>
    <definedName name="___FY1">[0]!___FY1</definedName>
    <definedName name="___IRR1">[3]MAIN!$D$1013</definedName>
    <definedName name="___KRD1">[3]MAIN!$A$524:$IV$524</definedName>
    <definedName name="___KRD2">[3]MAIN!$A$552:$IV$552</definedName>
    <definedName name="___LIS1">[3]MAIN!$A$325:$IV$325</definedName>
    <definedName name="___M8">#N/A</definedName>
    <definedName name="___M9">#N/A</definedName>
    <definedName name="___NPV1">[3]MAIN!$D$1004</definedName>
    <definedName name="___Num2" localSheetId="9">#REF!</definedName>
    <definedName name="___Num2" localSheetId="11">#REF!</definedName>
    <definedName name="___Num2" localSheetId="7">#REF!</definedName>
    <definedName name="___Num2" localSheetId="2">#REF!</definedName>
    <definedName name="___Num2" localSheetId="1">#REF!</definedName>
    <definedName name="___Num2">#REF!</definedName>
    <definedName name="___PR11">[3]MAIN!$A$66:$IV$66</definedName>
    <definedName name="___PR12">[3]MAIN!$A$76:$IV$76</definedName>
    <definedName name="___PR13">[3]MAIN!$A$86:$IV$86</definedName>
    <definedName name="___PR14">[3]MAIN!$A$1194:$IV$1194</definedName>
    <definedName name="___PR21">[3]MAIN!$A$69:$IV$69</definedName>
    <definedName name="___PR22">[3]MAIN!$A$79:$IV$79</definedName>
    <definedName name="___PR23">[3]MAIN!$A$89:$IV$89</definedName>
    <definedName name="___PR24">[3]MAIN!$A$1196:$IV$1196</definedName>
    <definedName name="___q11">#N/A</definedName>
    <definedName name="___q15">#N/A</definedName>
    <definedName name="___q17">#N/A</definedName>
    <definedName name="___q2">#N/A</definedName>
    <definedName name="___q3">#N/A</definedName>
    <definedName name="___q4">#N/A</definedName>
    <definedName name="___q5">#N/A</definedName>
    <definedName name="___q6">#N/A</definedName>
    <definedName name="___q7">#N/A</definedName>
    <definedName name="___q8">#N/A</definedName>
    <definedName name="___q9">#N/A</definedName>
    <definedName name="___RAZ1" localSheetId="7">#REF!</definedName>
    <definedName name="___RAZ1">#REF!</definedName>
    <definedName name="___RAZ2" localSheetId="7">#REF!</definedName>
    <definedName name="___RAZ2">#REF!</definedName>
    <definedName name="___RAZ3" localSheetId="7">#REF!</definedName>
    <definedName name="___RAZ3">#REF!</definedName>
    <definedName name="___SAL1">[3]MAIN!$A$151:$IV$151</definedName>
    <definedName name="___SAL2">[3]MAIN!$A$161:$IV$161</definedName>
    <definedName name="___SAL3">[3]MAIN!$A$171:$IV$171</definedName>
    <definedName name="___SAL4">[3]MAIN!$A$181:$IV$181</definedName>
    <definedName name="___SP1" localSheetId="7">[2]FES!#REF!</definedName>
    <definedName name="___SP1">[2]FES!#REF!</definedName>
    <definedName name="___SP10" localSheetId="7">[2]FES!#REF!</definedName>
    <definedName name="___SP10">[2]FES!#REF!</definedName>
    <definedName name="___SP11" localSheetId="7">[2]FES!#REF!</definedName>
    <definedName name="___SP11">[2]FES!#REF!</definedName>
    <definedName name="___SP12" localSheetId="7">[2]FES!#REF!</definedName>
    <definedName name="___SP12">[2]FES!#REF!</definedName>
    <definedName name="___SP13" localSheetId="7">[2]FES!#REF!</definedName>
    <definedName name="___SP13">[2]FES!#REF!</definedName>
    <definedName name="___SP14" localSheetId="7">[2]FES!#REF!</definedName>
    <definedName name="___SP14">[2]FES!#REF!</definedName>
    <definedName name="___SP15" localSheetId="7">[2]FES!#REF!</definedName>
    <definedName name="___SP15">[2]FES!#REF!</definedName>
    <definedName name="___SP16" localSheetId="7">[2]FES!#REF!</definedName>
    <definedName name="___SP16">[2]FES!#REF!</definedName>
    <definedName name="___SP17" localSheetId="7">[2]FES!#REF!</definedName>
    <definedName name="___SP17">[2]FES!#REF!</definedName>
    <definedName name="___SP18" localSheetId="7">[2]FES!#REF!</definedName>
    <definedName name="___SP18">[2]FES!#REF!</definedName>
    <definedName name="___SP19" localSheetId="7">[2]FES!#REF!</definedName>
    <definedName name="___SP19">[2]FES!#REF!</definedName>
    <definedName name="___SP2" localSheetId="7">[2]FES!#REF!</definedName>
    <definedName name="___SP2">[2]FES!#REF!</definedName>
    <definedName name="___SP20" localSheetId="7">[2]FES!#REF!</definedName>
    <definedName name="___SP20">[2]FES!#REF!</definedName>
    <definedName name="___SP3" localSheetId="7">[2]FES!#REF!</definedName>
    <definedName name="___SP3">[2]FES!#REF!</definedName>
    <definedName name="___SP4" localSheetId="7">[2]FES!#REF!</definedName>
    <definedName name="___SP4">[2]FES!#REF!</definedName>
    <definedName name="___SP5" localSheetId="7">[2]FES!#REF!</definedName>
    <definedName name="___SP5">[2]FES!#REF!</definedName>
    <definedName name="___SP7" localSheetId="7">[2]FES!#REF!</definedName>
    <definedName name="___SP7">[2]FES!#REF!</definedName>
    <definedName name="___SP8" localSheetId="7">[2]FES!#REF!</definedName>
    <definedName name="___SP8">[2]FES!#REF!</definedName>
    <definedName name="___SP9" localSheetId="7">[2]FES!#REF!</definedName>
    <definedName name="___SP9">[2]FES!#REF!</definedName>
    <definedName name="___tab1">[3]MAIN!$A$33:$AL$60</definedName>
    <definedName name="___tab10">[3]MAIN!$A$241:$AL$299</definedName>
    <definedName name="___tab11">[3]MAIN!$A$301:$AL$337</definedName>
    <definedName name="___tab12">[3]MAIN!$A$339:$AL$401</definedName>
    <definedName name="___tab13">[3]MAIN!$A$403:$AL$437</definedName>
    <definedName name="___tab14">[3]MAIN!$A$439:$AL$481</definedName>
    <definedName name="___tab15">[3]MAIN!$A$483:$AL$528</definedName>
    <definedName name="___tab16">[3]MAIN!$A$530:$AL$556</definedName>
    <definedName name="___tab17">[3]MAIN!$A$558:$AL$588</definedName>
    <definedName name="___tab18">[3]MAIN!$A$590:$AL$701</definedName>
    <definedName name="___tab19">[3]MAIN!$A$703:$AL$727</definedName>
    <definedName name="___tab2">[3]MAIN!$A$62:$AL$70</definedName>
    <definedName name="___tab20">[3]MAIN!$A$729:$AL$774</definedName>
    <definedName name="___tab21">[3]MAIN!$A$776:$AL$807</definedName>
    <definedName name="___tab22">[3]MAIN!$A$809:$AL$822</definedName>
    <definedName name="___tab23">[3]MAIN!$A$824:$AL$847</definedName>
    <definedName name="___tab24">[3]MAIN!$A$849:$AL$878</definedName>
    <definedName name="___tab25">[3]MAIN!$A$880:$AK$929</definedName>
    <definedName name="___tab26">[3]MAIN!$A$932:$AK$956</definedName>
    <definedName name="___tab27">[3]MAIN!$A$958:$AL$1027</definedName>
    <definedName name="___tab28">[3]MAIN!$A$1029:$AL$1088</definedName>
    <definedName name="___tab29">[3]MAIN!$A$1090:$AL$1139</definedName>
    <definedName name="___tab3">[3]MAIN!$A$72:$AL$80</definedName>
    <definedName name="___tab30">[3]MAIN!$A$1141:$AL$1184</definedName>
    <definedName name="___tab31">[3]MAIN!$A$1186:$AK$1206</definedName>
    <definedName name="___tab4">[3]MAIN!$A$82:$AL$100</definedName>
    <definedName name="___tab5">[3]MAIN!$A$102:$AL$110</definedName>
    <definedName name="___tab6">[3]MAIN!$A$112:$AL$120</definedName>
    <definedName name="___tab7">[3]MAIN!$A$122:$AL$140</definedName>
    <definedName name="___tab8">[3]MAIN!$A$142:$AL$190</definedName>
    <definedName name="___tab9">[3]MAIN!$A$192:$AL$239</definedName>
    <definedName name="___TXS1">[3]MAIN!$A$647:$IV$647</definedName>
    <definedName name="___TXS11">[3]MAIN!$A$1105:$IV$1105</definedName>
    <definedName name="___TXS2">[3]MAIN!$A$680:$IV$680</definedName>
    <definedName name="___TXS21">[3]MAIN!$A$1111:$IV$1111</definedName>
    <definedName name="___VC1">[3]MAIN!$F$1249:$AL$1249</definedName>
    <definedName name="___VC2">[3]MAIN!$F$1250:$AL$1250</definedName>
    <definedName name="___vp1" localSheetId="7">#REF!</definedName>
    <definedName name="___vp1">#REF!</definedName>
    <definedName name="___vpp1" localSheetId="7">#REF!</definedName>
    <definedName name="___vpp1">#REF!</definedName>
    <definedName name="___vpp2" localSheetId="7">#REF!</definedName>
    <definedName name="___vpp2">#REF!</definedName>
    <definedName name="___vpp3" localSheetId="7">#REF!</definedName>
    <definedName name="___vpp3">#REF!</definedName>
    <definedName name="___vpp4" localSheetId="7">#REF!</definedName>
    <definedName name="___vpp4">#REF!</definedName>
    <definedName name="___vpp5" localSheetId="7">#REF!</definedName>
    <definedName name="___vpp5">#REF!</definedName>
    <definedName name="___vpp6" localSheetId="7">#REF!</definedName>
    <definedName name="___vpp6">#REF!</definedName>
    <definedName name="___vpp7" localSheetId="7">#REF!</definedName>
    <definedName name="___vpp7">#REF!</definedName>
    <definedName name="__123Graph_AGRAPH1" localSheetId="9" hidden="1">'[7]на 1 тут'!#REF!</definedName>
    <definedName name="__123Graph_AGRAPH1" localSheetId="11" hidden="1">'[7]на 1 тут'!#REF!</definedName>
    <definedName name="__123Graph_AGRAPH1" localSheetId="7" hidden="1">'[7]на 1 тут'!#REF!</definedName>
    <definedName name="__123Graph_AGRAPH1" localSheetId="2" hidden="1">'[7]на 1 тут'!#REF!</definedName>
    <definedName name="__123Graph_AGRAPH1" localSheetId="1" hidden="1">#NAME?</definedName>
    <definedName name="__123Graph_AGRAPH1" hidden="1">'[7]на 1 тут'!#REF!</definedName>
    <definedName name="__123Graph_AGRAPH2" localSheetId="9" hidden="1">'[7]на 1 тут'!#REF!</definedName>
    <definedName name="__123Graph_AGRAPH2" localSheetId="11" hidden="1">'[7]на 1 тут'!#REF!</definedName>
    <definedName name="__123Graph_AGRAPH2" localSheetId="7" hidden="1">'[7]на 1 тут'!#REF!</definedName>
    <definedName name="__123Graph_AGRAPH2" localSheetId="2" hidden="1">'[7]на 1 тут'!#REF!</definedName>
    <definedName name="__123Graph_AGRAPH2" localSheetId="1" hidden="1">#NAME?</definedName>
    <definedName name="__123Graph_AGRAPH2" hidden="1">'[7]на 1 тут'!#REF!</definedName>
    <definedName name="__123Graph_BGRAPH1" localSheetId="9" hidden="1">'[7]на 1 тут'!#REF!</definedName>
    <definedName name="__123Graph_BGRAPH1" localSheetId="11" hidden="1">'[7]на 1 тут'!#REF!</definedName>
    <definedName name="__123Graph_BGRAPH1" localSheetId="7" hidden="1">'[7]на 1 тут'!#REF!</definedName>
    <definedName name="__123Graph_BGRAPH1" localSheetId="1" hidden="1">#NAME?</definedName>
    <definedName name="__123Graph_BGRAPH1" hidden="1">'[7]на 1 тут'!#REF!</definedName>
    <definedName name="__123Graph_BGRAPH2" localSheetId="9" hidden="1">'[7]на 1 тут'!#REF!</definedName>
    <definedName name="__123Graph_BGRAPH2" localSheetId="11" hidden="1">'[7]на 1 тут'!#REF!</definedName>
    <definedName name="__123Graph_BGRAPH2" localSheetId="7" hidden="1">'[7]на 1 тут'!#REF!</definedName>
    <definedName name="__123Graph_BGRAPH2" localSheetId="1" hidden="1">#NAME?</definedName>
    <definedName name="__123Graph_BGRAPH2" hidden="1">'[7]на 1 тут'!#REF!</definedName>
    <definedName name="__123Graph_CGRAPH1" localSheetId="9" hidden="1">'[7]на 1 тут'!#REF!</definedName>
    <definedName name="__123Graph_CGRAPH1" localSheetId="11" hidden="1">'[7]на 1 тут'!#REF!</definedName>
    <definedName name="__123Graph_CGRAPH1" localSheetId="7" hidden="1">'[7]на 1 тут'!#REF!</definedName>
    <definedName name="__123Graph_CGRAPH1" localSheetId="1" hidden="1">#NAME?</definedName>
    <definedName name="__123Graph_CGRAPH1" hidden="1">'[7]на 1 тут'!#REF!</definedName>
    <definedName name="__123Graph_CGRAPH2" localSheetId="9" hidden="1">'[7]на 1 тут'!#REF!</definedName>
    <definedName name="__123Graph_CGRAPH2" localSheetId="11" hidden="1">'[7]на 1 тут'!#REF!</definedName>
    <definedName name="__123Graph_CGRAPH2" localSheetId="7" hidden="1">'[7]на 1 тут'!#REF!</definedName>
    <definedName name="__123Graph_CGRAPH2" localSheetId="1" hidden="1">#NAME?</definedName>
    <definedName name="__123Graph_CGRAPH2" hidden="1">'[7]на 1 тут'!#REF!</definedName>
    <definedName name="__123Graph_LBL_AGRAPH1" localSheetId="9" hidden="1">'[7]на 1 тут'!#REF!</definedName>
    <definedName name="__123Graph_LBL_AGRAPH1" localSheetId="11" hidden="1">'[7]на 1 тут'!#REF!</definedName>
    <definedName name="__123Graph_LBL_AGRAPH1" localSheetId="7" hidden="1">'[7]на 1 тут'!#REF!</definedName>
    <definedName name="__123Graph_LBL_AGRAPH1" localSheetId="1" hidden="1">#NAME?</definedName>
    <definedName name="__123Graph_LBL_AGRAPH1" hidden="1">'[7]на 1 тут'!#REF!</definedName>
    <definedName name="__123Graph_XGRAPH1" localSheetId="9" hidden="1">'[7]на 1 тут'!#REF!</definedName>
    <definedName name="__123Graph_XGRAPH1" localSheetId="11" hidden="1">'[7]на 1 тут'!#REF!</definedName>
    <definedName name="__123Graph_XGRAPH1" localSheetId="7" hidden="1">'[7]на 1 тут'!#REF!</definedName>
    <definedName name="__123Graph_XGRAPH1" localSheetId="1" hidden="1">#NAME?</definedName>
    <definedName name="__123Graph_XGRAPH1" hidden="1">'[7]на 1 тут'!#REF!</definedName>
    <definedName name="__123Graph_XGRAPH2" localSheetId="9" hidden="1">'[7]на 1 тут'!#REF!</definedName>
    <definedName name="__123Graph_XGRAPH2" localSheetId="11" hidden="1">'[7]на 1 тут'!#REF!</definedName>
    <definedName name="__123Graph_XGRAPH2" localSheetId="7" hidden="1">'[7]на 1 тут'!#REF!</definedName>
    <definedName name="__123Graph_XGRAPH2" localSheetId="1" hidden="1">#NAME?</definedName>
    <definedName name="__123Graph_XGRAPH2" hidden="1">'[7]на 1 тут'!#REF!</definedName>
    <definedName name="__CST11">[3]MAIN!$A$106:$IV$106</definedName>
    <definedName name="__CST12">[3]MAIN!$A$116:$IV$116</definedName>
    <definedName name="__CST13">[3]MAIN!$A$126:$IV$126</definedName>
    <definedName name="__CST14">[3]MAIN!$A$346:$IV$346</definedName>
    <definedName name="__CST15">[3]MAIN!$A$1198:$IV$1198</definedName>
    <definedName name="__CST21">[3]MAIN!$A$109:$IV$109</definedName>
    <definedName name="__CST22">[3]MAIN!$A$119:$IV$119</definedName>
    <definedName name="__CST23">[3]MAIN!$A$129:$IV$129</definedName>
    <definedName name="__CST24">[3]MAIN!$A$349:$IV$349</definedName>
    <definedName name="__CST25">[3]MAIN!$A$1200:$IV$1200</definedName>
    <definedName name="__DAT1" localSheetId="9">#REF!</definedName>
    <definedName name="__DAT1" localSheetId="11">#REF!</definedName>
    <definedName name="__DAT1" localSheetId="7">#REF!</definedName>
    <definedName name="__DAT1" localSheetId="2">#REF!</definedName>
    <definedName name="__DAT1" localSheetId="1">#REF!</definedName>
    <definedName name="__DAT1">#REF!</definedName>
    <definedName name="__DAT2" localSheetId="9">#REF!</definedName>
    <definedName name="__DAT2" localSheetId="11">#REF!</definedName>
    <definedName name="__DAT2" localSheetId="7">#REF!</definedName>
    <definedName name="__DAT2" localSheetId="1">#REF!</definedName>
    <definedName name="__DAT2">#REF!</definedName>
    <definedName name="__DAT3" localSheetId="9">#REF!</definedName>
    <definedName name="__DAT3" localSheetId="11">#REF!</definedName>
    <definedName name="__DAT3" localSheetId="7">#REF!</definedName>
    <definedName name="__DAT3" localSheetId="1">#REF!</definedName>
    <definedName name="__DAT3">#REF!</definedName>
    <definedName name="__DAT4" localSheetId="9">#REF!</definedName>
    <definedName name="__DAT4" localSheetId="11">#REF!</definedName>
    <definedName name="__DAT4" localSheetId="7">#REF!</definedName>
    <definedName name="__DAT4">#REF!</definedName>
    <definedName name="__DAT5" localSheetId="9">#REF!</definedName>
    <definedName name="__DAT5" localSheetId="11">#REF!</definedName>
    <definedName name="__DAT5" localSheetId="7">#REF!</definedName>
    <definedName name="__DAT5">#REF!</definedName>
    <definedName name="__DAT6" localSheetId="9">#REF!</definedName>
    <definedName name="__DAT6" localSheetId="11">#REF!</definedName>
    <definedName name="__DAT6" localSheetId="7">#REF!</definedName>
    <definedName name="__DAT6">#REF!</definedName>
    <definedName name="__DAT7" localSheetId="9">#REF!</definedName>
    <definedName name="__DAT7" localSheetId="11">#REF!</definedName>
    <definedName name="__DAT7" localSheetId="7">#REF!</definedName>
    <definedName name="__DAT7">#REF!</definedName>
    <definedName name="__ew1" localSheetId="9">[4]!__ew1</definedName>
    <definedName name="__ew1" localSheetId="11">[4]!__ew1</definedName>
    <definedName name="__ew1" localSheetId="7">[5]!__ew1</definedName>
    <definedName name="__ew1" localSheetId="2">[6]!__ew1</definedName>
    <definedName name="__ew1" localSheetId="1">#NAME?</definedName>
    <definedName name="__ew1">[0]!__ew1</definedName>
    <definedName name="__fg1" localSheetId="9">[4]!__fg1</definedName>
    <definedName name="__fg1" localSheetId="11">[4]!__fg1</definedName>
    <definedName name="__fg1" localSheetId="7">[5]!__fg1</definedName>
    <definedName name="__fg1" localSheetId="2">[6]!__fg1</definedName>
    <definedName name="__fg1" localSheetId="1">#NAME?</definedName>
    <definedName name="__fg1">[0]!__fg1</definedName>
    <definedName name="__FXA1">[3]MAIN!$A$261:$IV$261</definedName>
    <definedName name="__FXA11">[3]MAIN!$A$1204:$IV$1204</definedName>
    <definedName name="__FXA2">[3]MAIN!$A$280:$IV$280</definedName>
    <definedName name="__FXA21">[3]MAIN!$A$1206:$IV$1206</definedName>
    <definedName name="__FY1" localSheetId="9">[4]!__FY1</definedName>
    <definedName name="__FY1" localSheetId="11">[4]!__FY1</definedName>
    <definedName name="__FY1" localSheetId="7">[5]!__FY1</definedName>
    <definedName name="__FY1" localSheetId="2">[6]!__FY1</definedName>
    <definedName name="__FY1" localSheetId="1">#NAME?</definedName>
    <definedName name="__FY1">[0]!__FY1</definedName>
    <definedName name="__IRR1">[3]MAIN!$D$1013</definedName>
    <definedName name="__k1" localSheetId="9">[4]!__k1</definedName>
    <definedName name="__k1" localSheetId="11">[4]!__k1</definedName>
    <definedName name="__k1" localSheetId="7">[5]!__k1</definedName>
    <definedName name="__k1" localSheetId="2">[6]!__k1</definedName>
    <definedName name="__k1" localSheetId="1">#NAME?</definedName>
    <definedName name="__k1">[0]!__k1</definedName>
    <definedName name="__KRD1">[3]MAIN!$A$524:$IV$524</definedName>
    <definedName name="__KRD2">[3]MAIN!$A$552:$IV$552</definedName>
    <definedName name="__LIS1">[3]MAIN!$A$325:$IV$325</definedName>
    <definedName name="__M8" localSheetId="9">[4]!__M8</definedName>
    <definedName name="__M8" localSheetId="11">[4]!__M8</definedName>
    <definedName name="__M8" localSheetId="7">[5]!__M8</definedName>
    <definedName name="__M8" localSheetId="2">[6]!__M8</definedName>
    <definedName name="__M8" localSheetId="1">#NAME?</definedName>
    <definedName name="__M8">[0]!__M8</definedName>
    <definedName name="__M9" localSheetId="9">[4]!__M9</definedName>
    <definedName name="__M9" localSheetId="11">[4]!__M9</definedName>
    <definedName name="__M9" localSheetId="7">[5]!__M9</definedName>
    <definedName name="__M9" localSheetId="2">[6]!__M9</definedName>
    <definedName name="__M9" localSheetId="1">#NAME?</definedName>
    <definedName name="__M9">[0]!__M9</definedName>
    <definedName name="__NPV1">[3]MAIN!$D$1004</definedName>
    <definedName name="__Num2" localSheetId="9">#REF!</definedName>
    <definedName name="__Num2" localSheetId="11">#REF!</definedName>
    <definedName name="__Num2" localSheetId="7">#REF!</definedName>
    <definedName name="__Num2" localSheetId="2">#REF!</definedName>
    <definedName name="__Num2" localSheetId="1">#REF!</definedName>
    <definedName name="__Num2">#REF!</definedName>
    <definedName name="__PR11">[3]MAIN!$A$66:$IV$66</definedName>
    <definedName name="__PR12">[3]MAIN!$A$76:$IV$76</definedName>
    <definedName name="__PR13">[3]MAIN!$A$86:$IV$86</definedName>
    <definedName name="__PR14">[3]MAIN!$A$1194:$IV$1194</definedName>
    <definedName name="__PR21">[3]MAIN!$A$69:$IV$69</definedName>
    <definedName name="__PR22">[3]MAIN!$A$79:$IV$79</definedName>
    <definedName name="__PR23">[3]MAIN!$A$89:$IV$89</definedName>
    <definedName name="__PR24">[3]MAIN!$A$1196:$IV$1196</definedName>
    <definedName name="__q11" localSheetId="9">[4]!__q11</definedName>
    <definedName name="__q11" localSheetId="11">[4]!__q11</definedName>
    <definedName name="__q11" localSheetId="7">[5]!__q11</definedName>
    <definedName name="__q11" localSheetId="2">[6]!__q11</definedName>
    <definedName name="__q11" localSheetId="1">#NAME?</definedName>
    <definedName name="__q11">[0]!__q11</definedName>
    <definedName name="__q15" localSheetId="9">[4]!__q15</definedName>
    <definedName name="__q15" localSheetId="11">[4]!__q15</definedName>
    <definedName name="__q15" localSheetId="7">[5]!__q15</definedName>
    <definedName name="__q15" localSheetId="2">[6]!__q15</definedName>
    <definedName name="__q15" localSheetId="1">#NAME?</definedName>
    <definedName name="__q15">[0]!__q15</definedName>
    <definedName name="__q17" localSheetId="9">[4]!__q17</definedName>
    <definedName name="__q17" localSheetId="11">[4]!__q17</definedName>
    <definedName name="__q17" localSheetId="7">[5]!__q17</definedName>
    <definedName name="__q17" localSheetId="2">[6]!__q17</definedName>
    <definedName name="__q17" localSheetId="1">#NAME?</definedName>
    <definedName name="__q17">[0]!__q17</definedName>
    <definedName name="__q2" localSheetId="9">[4]!__q2</definedName>
    <definedName name="__q2" localSheetId="11">[4]!__q2</definedName>
    <definedName name="__q2" localSheetId="7">[5]!__q2</definedName>
    <definedName name="__q2" localSheetId="2">[6]!__q2</definedName>
    <definedName name="__q2" localSheetId="1">#NAME?</definedName>
    <definedName name="__q2">[0]!__q2</definedName>
    <definedName name="__q3" localSheetId="9">[4]!__q3</definedName>
    <definedName name="__q3" localSheetId="11">[4]!__q3</definedName>
    <definedName name="__q3" localSheetId="7">[5]!__q3</definedName>
    <definedName name="__q3" localSheetId="2">[6]!__q3</definedName>
    <definedName name="__q3" localSheetId="1">#NAME?</definedName>
    <definedName name="__q3">[0]!__q3</definedName>
    <definedName name="__q4" localSheetId="9">[4]!__q4</definedName>
    <definedName name="__q4" localSheetId="11">[4]!__q4</definedName>
    <definedName name="__q4" localSheetId="7">[5]!__q4</definedName>
    <definedName name="__q4" localSheetId="2">[6]!__q4</definedName>
    <definedName name="__q4" localSheetId="1">#NAME?</definedName>
    <definedName name="__q4">[0]!__q4</definedName>
    <definedName name="__q5" localSheetId="9">[4]!__q5</definedName>
    <definedName name="__q5" localSheetId="11">[4]!__q5</definedName>
    <definedName name="__q5" localSheetId="7">[5]!__q5</definedName>
    <definedName name="__q5" localSheetId="2">[6]!__q5</definedName>
    <definedName name="__q5" localSheetId="1">#NAME?</definedName>
    <definedName name="__q5">[0]!__q5</definedName>
    <definedName name="__q6" localSheetId="9">[4]!__q6</definedName>
    <definedName name="__q6" localSheetId="11">[4]!__q6</definedName>
    <definedName name="__q6" localSheetId="7">[5]!__q6</definedName>
    <definedName name="__q6" localSheetId="2">[6]!__q6</definedName>
    <definedName name="__q6" localSheetId="1">#NAME?</definedName>
    <definedName name="__q6">[0]!__q6</definedName>
    <definedName name="__q7" localSheetId="9">[4]!__q7</definedName>
    <definedName name="__q7" localSheetId="11">[4]!__q7</definedName>
    <definedName name="__q7" localSheetId="7">[5]!__q7</definedName>
    <definedName name="__q7" localSheetId="2">[6]!__q7</definedName>
    <definedName name="__q7" localSheetId="1">#NAME?</definedName>
    <definedName name="__q7">[0]!__q7</definedName>
    <definedName name="__q8" localSheetId="9">[4]!__q8</definedName>
    <definedName name="__q8" localSheetId="11">[4]!__q8</definedName>
    <definedName name="__q8" localSheetId="7">[5]!__q8</definedName>
    <definedName name="__q8" localSheetId="2">[6]!__q8</definedName>
    <definedName name="__q8" localSheetId="1">#NAME?</definedName>
    <definedName name="__q8">[0]!__q8</definedName>
    <definedName name="__q9" localSheetId="9">[4]!__q9</definedName>
    <definedName name="__q9" localSheetId="11">[4]!__q9</definedName>
    <definedName name="__q9" localSheetId="7">[5]!__q9</definedName>
    <definedName name="__q9" localSheetId="2">[6]!__q9</definedName>
    <definedName name="__q9" localSheetId="1">#NAME?</definedName>
    <definedName name="__q9">[0]!__q9</definedName>
    <definedName name="__RAZ1" localSheetId="7">#REF!</definedName>
    <definedName name="__RAZ1">#REF!</definedName>
    <definedName name="__RAZ2" localSheetId="7">#REF!</definedName>
    <definedName name="__RAZ2">#REF!</definedName>
    <definedName name="__RAZ3" localSheetId="7">#REF!</definedName>
    <definedName name="__RAZ3">#REF!</definedName>
    <definedName name="__SAL1">[3]MAIN!$A$151:$IV$151</definedName>
    <definedName name="__SAL2">[3]MAIN!$A$161:$IV$161</definedName>
    <definedName name="__SAL3">[3]MAIN!$A$171:$IV$171</definedName>
    <definedName name="__SAL4">[3]MAIN!$A$181:$IV$181</definedName>
    <definedName name="__SP1" localSheetId="9">[8]FES!#REF!</definedName>
    <definedName name="__SP1" localSheetId="11">[8]FES!#REF!</definedName>
    <definedName name="__SP1" localSheetId="7">[8]FES!#REF!</definedName>
    <definedName name="__SP1" localSheetId="2">[8]FES!#REF!</definedName>
    <definedName name="__SP1">[8]FES!#REF!</definedName>
    <definedName name="__SP10" localSheetId="9">[8]FES!#REF!</definedName>
    <definedName name="__SP10" localSheetId="11">[8]FES!#REF!</definedName>
    <definedName name="__SP10" localSheetId="7">[8]FES!#REF!</definedName>
    <definedName name="__SP10" localSheetId="2">[8]FES!#REF!</definedName>
    <definedName name="__SP10">[8]FES!#REF!</definedName>
    <definedName name="__SP11" localSheetId="9">[8]FES!#REF!</definedName>
    <definedName name="__SP11" localSheetId="11">[8]FES!#REF!</definedName>
    <definedName name="__SP11" localSheetId="7">[8]FES!#REF!</definedName>
    <definedName name="__SP11">[8]FES!#REF!</definedName>
    <definedName name="__SP12" localSheetId="9">[8]FES!#REF!</definedName>
    <definedName name="__SP12" localSheetId="11">[8]FES!#REF!</definedName>
    <definedName name="__SP12" localSheetId="7">[8]FES!#REF!</definedName>
    <definedName name="__SP12">[8]FES!#REF!</definedName>
    <definedName name="__SP13" localSheetId="9">[8]FES!#REF!</definedName>
    <definedName name="__SP13" localSheetId="11">[8]FES!#REF!</definedName>
    <definedName name="__SP13" localSheetId="7">[8]FES!#REF!</definedName>
    <definedName name="__SP13">[8]FES!#REF!</definedName>
    <definedName name="__SP14" localSheetId="9">[8]FES!#REF!</definedName>
    <definedName name="__SP14" localSheetId="11">[8]FES!#REF!</definedName>
    <definedName name="__SP14" localSheetId="7">[8]FES!#REF!</definedName>
    <definedName name="__SP14">[8]FES!#REF!</definedName>
    <definedName name="__SP15" localSheetId="9">[8]FES!#REF!</definedName>
    <definedName name="__SP15" localSheetId="11">[8]FES!#REF!</definedName>
    <definedName name="__SP15" localSheetId="7">[8]FES!#REF!</definedName>
    <definedName name="__SP15">[8]FES!#REF!</definedName>
    <definedName name="__SP16" localSheetId="9">[8]FES!#REF!</definedName>
    <definedName name="__SP16" localSheetId="11">[8]FES!#REF!</definedName>
    <definedName name="__SP16" localSheetId="7">[8]FES!#REF!</definedName>
    <definedName name="__SP16">[8]FES!#REF!</definedName>
    <definedName name="__SP17" localSheetId="9">[8]FES!#REF!</definedName>
    <definedName name="__SP17" localSheetId="11">[8]FES!#REF!</definedName>
    <definedName name="__SP17" localSheetId="7">[8]FES!#REF!</definedName>
    <definedName name="__SP17">[8]FES!#REF!</definedName>
    <definedName name="__SP18" localSheetId="9">[8]FES!#REF!</definedName>
    <definedName name="__SP18" localSheetId="11">[8]FES!#REF!</definedName>
    <definedName name="__SP18" localSheetId="7">[8]FES!#REF!</definedName>
    <definedName name="__SP18">[8]FES!#REF!</definedName>
    <definedName name="__SP19" localSheetId="9">[8]FES!#REF!</definedName>
    <definedName name="__SP19" localSheetId="11">[8]FES!#REF!</definedName>
    <definedName name="__SP19" localSheetId="7">[8]FES!#REF!</definedName>
    <definedName name="__SP19">[8]FES!#REF!</definedName>
    <definedName name="__SP2" localSheetId="9">[8]FES!#REF!</definedName>
    <definedName name="__SP2" localSheetId="11">[8]FES!#REF!</definedName>
    <definedName name="__SP2" localSheetId="7">[8]FES!#REF!</definedName>
    <definedName name="__SP2">[8]FES!#REF!</definedName>
    <definedName name="__SP20" localSheetId="9">[8]FES!#REF!</definedName>
    <definedName name="__SP20" localSheetId="11">[8]FES!#REF!</definedName>
    <definedName name="__SP20" localSheetId="7">[8]FES!#REF!</definedName>
    <definedName name="__SP20">[8]FES!#REF!</definedName>
    <definedName name="__SP3" localSheetId="9">[8]FES!#REF!</definedName>
    <definedName name="__SP3" localSheetId="11">[8]FES!#REF!</definedName>
    <definedName name="__SP3" localSheetId="7">[8]FES!#REF!</definedName>
    <definedName name="__SP3">[8]FES!#REF!</definedName>
    <definedName name="__SP4" localSheetId="9">[8]FES!#REF!</definedName>
    <definedName name="__SP4" localSheetId="11">[8]FES!#REF!</definedName>
    <definedName name="__SP4" localSheetId="7">[8]FES!#REF!</definedName>
    <definedName name="__SP4">[8]FES!#REF!</definedName>
    <definedName name="__SP5" localSheetId="9">[8]FES!#REF!</definedName>
    <definedName name="__SP5" localSheetId="11">[8]FES!#REF!</definedName>
    <definedName name="__SP5" localSheetId="7">[8]FES!#REF!</definedName>
    <definedName name="__SP5">[8]FES!#REF!</definedName>
    <definedName name="__SP7" localSheetId="9">[8]FES!#REF!</definedName>
    <definedName name="__SP7" localSheetId="11">[8]FES!#REF!</definedName>
    <definedName name="__SP7" localSheetId="7">[8]FES!#REF!</definedName>
    <definedName name="__SP7">[8]FES!#REF!</definedName>
    <definedName name="__SP8" localSheetId="9">[8]FES!#REF!</definedName>
    <definedName name="__SP8" localSheetId="11">[8]FES!#REF!</definedName>
    <definedName name="__SP8" localSheetId="7">[8]FES!#REF!</definedName>
    <definedName name="__SP8">[8]FES!#REF!</definedName>
    <definedName name="__SP9" localSheetId="9">[8]FES!#REF!</definedName>
    <definedName name="__SP9" localSheetId="11">[8]FES!#REF!</definedName>
    <definedName name="__SP9" localSheetId="7">[8]FES!#REF!</definedName>
    <definedName name="__SP9">[8]FES!#REF!</definedName>
    <definedName name="__tab1">[3]MAIN!$A$33:$AL$60</definedName>
    <definedName name="__tab10">[3]MAIN!$A$241:$AL$299</definedName>
    <definedName name="__tab11">[3]MAIN!$A$301:$AL$337</definedName>
    <definedName name="__tab12">[3]MAIN!$A$339:$AL$401</definedName>
    <definedName name="__tab13">[3]MAIN!$A$403:$AL$437</definedName>
    <definedName name="__tab14">[3]MAIN!$A$439:$AL$481</definedName>
    <definedName name="__tab15">[3]MAIN!$A$483:$AL$528</definedName>
    <definedName name="__tab16">[3]MAIN!$A$530:$AL$556</definedName>
    <definedName name="__tab17">[3]MAIN!$A$558:$AL$588</definedName>
    <definedName name="__tab18">[3]MAIN!$A$590:$AL$701</definedName>
    <definedName name="__tab19">[3]MAIN!$A$703:$AL$727</definedName>
    <definedName name="__tab2">[3]MAIN!$A$62:$AL$70</definedName>
    <definedName name="__tab20">[3]MAIN!$A$729:$AL$774</definedName>
    <definedName name="__tab21">[3]MAIN!$A$776:$AL$807</definedName>
    <definedName name="__tab22">[3]MAIN!$A$809:$AL$822</definedName>
    <definedName name="__tab23">[3]MAIN!$A$824:$AL$847</definedName>
    <definedName name="__tab24">[3]MAIN!$A$849:$AL$878</definedName>
    <definedName name="__tab25">[3]MAIN!$A$880:$AK$929</definedName>
    <definedName name="__tab26">[3]MAIN!$A$932:$AK$956</definedName>
    <definedName name="__tab27">[3]MAIN!$A$958:$AL$1027</definedName>
    <definedName name="__tab28">[3]MAIN!$A$1029:$AL$1088</definedName>
    <definedName name="__tab29">[3]MAIN!$A$1090:$AL$1139</definedName>
    <definedName name="__tab3">[3]MAIN!$A$72:$AL$80</definedName>
    <definedName name="__tab30">[3]MAIN!$A$1141:$AL$1184</definedName>
    <definedName name="__tab31">[3]MAIN!$A$1186:$AK$1206</definedName>
    <definedName name="__tab4">[3]MAIN!$A$82:$AL$100</definedName>
    <definedName name="__tab5">[3]MAIN!$A$102:$AL$110</definedName>
    <definedName name="__tab6">[3]MAIN!$A$112:$AL$120</definedName>
    <definedName name="__tab7">[3]MAIN!$A$122:$AL$140</definedName>
    <definedName name="__tab8">[3]MAIN!$A$142:$AL$190</definedName>
    <definedName name="__tab9">[3]MAIN!$A$192:$AL$239</definedName>
    <definedName name="__TXS1">[3]MAIN!$A$647:$IV$647</definedName>
    <definedName name="__TXS11">[3]MAIN!$A$1105:$IV$1105</definedName>
    <definedName name="__TXS2">[3]MAIN!$A$680:$IV$680</definedName>
    <definedName name="__TXS21">[3]MAIN!$A$1111:$IV$1111</definedName>
    <definedName name="__VC1">[3]MAIN!$F$1249:$AL$1249</definedName>
    <definedName name="__VC2">[3]MAIN!$F$1250:$AL$1250</definedName>
    <definedName name="__vp1" localSheetId="7">#REF!</definedName>
    <definedName name="__vp1">#REF!</definedName>
    <definedName name="__vpp1" localSheetId="7">#REF!</definedName>
    <definedName name="__vpp1">#REF!</definedName>
    <definedName name="__vpp2" localSheetId="7">#REF!</definedName>
    <definedName name="__vpp2">#REF!</definedName>
    <definedName name="__vpp3" localSheetId="7">#REF!</definedName>
    <definedName name="__vpp3">#REF!</definedName>
    <definedName name="__vpp4" localSheetId="7">#REF!</definedName>
    <definedName name="__vpp4">#REF!</definedName>
    <definedName name="__vpp5" localSheetId="7">#REF!</definedName>
    <definedName name="__vpp5">#REF!</definedName>
    <definedName name="__vpp6" localSheetId="7">#REF!</definedName>
    <definedName name="__vpp6">#REF!</definedName>
    <definedName name="__vpp7" localSheetId="7">#REF!</definedName>
    <definedName name="__vpp7">#REF!</definedName>
    <definedName name="__xlnm.Criteria">"#REF!"</definedName>
    <definedName name="__xlnm.Database">"#REF!"</definedName>
    <definedName name="__xlnm.Extract">"#REF!"</definedName>
    <definedName name="__xlnm.Print_Area_5" localSheetId="9">#REF!</definedName>
    <definedName name="__xlnm.Print_Area_5" localSheetId="11">#REF!</definedName>
    <definedName name="__xlnm.Print_Area_5" localSheetId="7">#REF!</definedName>
    <definedName name="__xlnm.Print_Area_5" localSheetId="2">#REF!</definedName>
    <definedName name="__xlnm.Print_Area_5" localSheetId="1">#REF!</definedName>
    <definedName name="__xlnm.Print_Area_5">#REF!</definedName>
    <definedName name="__xlnm.Print_Titles" localSheetId="9">#REF!</definedName>
    <definedName name="__xlnm.Print_Titles" localSheetId="11">#REF!</definedName>
    <definedName name="__xlnm.Print_Titles" localSheetId="7">#REF!</definedName>
    <definedName name="__xlnm.Print_Titles" localSheetId="1">#REF!</definedName>
    <definedName name="__xlnm.Print_Titles">#REF!</definedName>
    <definedName name="_1Excel_BuiltIn__FilterDatabase_19_1" localSheetId="7">#REF!</definedName>
    <definedName name="_1Excel_BuiltIn__FilterDatabase_19_1">#REF!</definedName>
    <definedName name="_3Excel_BuiltIn__FilterDatabase_19_1">#REF!</definedName>
    <definedName name="_8Excel_BuiltIn__FilterDatabase_19_1" localSheetId="7">#REF!</definedName>
    <definedName name="_8Excel_BuiltIn__FilterDatabase_19_1">#REF!</definedName>
    <definedName name="_CST11">[3]MAIN!$A$106:$IV$106</definedName>
    <definedName name="_CST12">[3]MAIN!$A$116:$IV$116</definedName>
    <definedName name="_CST13">[3]MAIN!$A$126:$IV$126</definedName>
    <definedName name="_CST14">[3]MAIN!$A$346:$IV$346</definedName>
    <definedName name="_CST15">[3]MAIN!$A$1198:$IV$1198</definedName>
    <definedName name="_CST21">[3]MAIN!$A$109:$IV$109</definedName>
    <definedName name="_CST22">[3]MAIN!$A$119:$IV$119</definedName>
    <definedName name="_CST23">[3]MAIN!$A$129:$IV$129</definedName>
    <definedName name="_CST24">[3]MAIN!$A$349:$IV$349</definedName>
    <definedName name="_CST25">[3]MAIN!$A$1200:$IV$1200</definedName>
    <definedName name="_DAT1" localSheetId="9">#REF!</definedName>
    <definedName name="_DAT1" localSheetId="11">#REF!</definedName>
    <definedName name="_DAT1" localSheetId="7">#REF!</definedName>
    <definedName name="_DAT1" localSheetId="1">#REF!</definedName>
    <definedName name="_DAT1">#REF!</definedName>
    <definedName name="_DAT2" localSheetId="9">#REF!</definedName>
    <definedName name="_DAT2" localSheetId="11">#REF!</definedName>
    <definedName name="_DAT2" localSheetId="7">#REF!</definedName>
    <definedName name="_DAT2">#REF!</definedName>
    <definedName name="_DAT3" localSheetId="9">#REF!</definedName>
    <definedName name="_DAT3" localSheetId="11">#REF!</definedName>
    <definedName name="_DAT3" localSheetId="7">#REF!</definedName>
    <definedName name="_DAT3">#REF!</definedName>
    <definedName name="_DAT4" localSheetId="9">#REF!</definedName>
    <definedName name="_DAT4" localSheetId="11">#REF!</definedName>
    <definedName name="_DAT4" localSheetId="7">#REF!</definedName>
    <definedName name="_DAT4">#REF!</definedName>
    <definedName name="_DAT5" localSheetId="9">#REF!</definedName>
    <definedName name="_DAT5" localSheetId="11">#REF!</definedName>
    <definedName name="_DAT5" localSheetId="7">#REF!</definedName>
    <definedName name="_DAT5">#REF!</definedName>
    <definedName name="_DAT6" localSheetId="9">#REF!</definedName>
    <definedName name="_DAT6" localSheetId="11">#REF!</definedName>
    <definedName name="_DAT6" localSheetId="7">#REF!</definedName>
    <definedName name="_DAT6">#REF!</definedName>
    <definedName name="_DAT7" localSheetId="9">#REF!</definedName>
    <definedName name="_DAT7" localSheetId="11">#REF!</definedName>
    <definedName name="_DAT7" localSheetId="7">#REF!</definedName>
    <definedName name="_DAT7">#REF!</definedName>
    <definedName name="_ew1" localSheetId="9">[4]!_ew1</definedName>
    <definedName name="_ew1" localSheetId="11">[4]!_ew1</definedName>
    <definedName name="_ew1" localSheetId="7">[5]!_ew1</definedName>
    <definedName name="_ew1" localSheetId="2">[6]!_ew1</definedName>
    <definedName name="_ew1" localSheetId="1">#NAME?</definedName>
    <definedName name="_ew1">[0]!_ew1</definedName>
    <definedName name="_fg1" localSheetId="9">[4]!_fg1</definedName>
    <definedName name="_fg1" localSheetId="11">[4]!_fg1</definedName>
    <definedName name="_fg1" localSheetId="7">[5]!_fg1</definedName>
    <definedName name="_fg1" localSheetId="2">[6]!_fg1</definedName>
    <definedName name="_fg1" localSheetId="1">#NAME?</definedName>
    <definedName name="_fg1">[0]!_fg1</definedName>
    <definedName name="_FXA1">[3]MAIN!$A$261:$IV$261</definedName>
    <definedName name="_FXA11">[3]MAIN!$A$1204:$IV$1204</definedName>
    <definedName name="_FXA2">[3]MAIN!$A$280:$IV$280</definedName>
    <definedName name="_FXA21">[3]MAIN!$A$1206:$IV$1206</definedName>
    <definedName name="_FY1">#N/A</definedName>
    <definedName name="_IRR1">[3]MAIN!$D$1013</definedName>
    <definedName name="_k1" localSheetId="9">[4]!_k1</definedName>
    <definedName name="_k1" localSheetId="11">[4]!_k1</definedName>
    <definedName name="_k1" localSheetId="7">[5]!_k1</definedName>
    <definedName name="_k1" localSheetId="2">[6]!_k1</definedName>
    <definedName name="_k1" localSheetId="1">#NAME?</definedName>
    <definedName name="_k1">[0]!_k1</definedName>
    <definedName name="_KRD1">[3]MAIN!$A$524:$IV$524</definedName>
    <definedName name="_KRD2">[3]MAIN!$A$552:$IV$552</definedName>
    <definedName name="_LIS1">[3]MAIN!$A$325:$IV$325</definedName>
    <definedName name="_M8" localSheetId="9">[4]!_M8</definedName>
    <definedName name="_M8" localSheetId="11">[4]!_M8</definedName>
    <definedName name="_M8" localSheetId="7">[5]!_M8</definedName>
    <definedName name="_M8" localSheetId="2">[6]!_M8</definedName>
    <definedName name="_M8" localSheetId="1">#NAME?</definedName>
    <definedName name="_M8">[0]!_M8</definedName>
    <definedName name="_M8_4">"'рт-передача'!_m8"</definedName>
    <definedName name="_M9" localSheetId="9">[4]!_M9</definedName>
    <definedName name="_M9" localSheetId="11">[4]!_M9</definedName>
    <definedName name="_M9" localSheetId="7">[5]!_M9</definedName>
    <definedName name="_M9" localSheetId="2">[6]!_M9</definedName>
    <definedName name="_M9" localSheetId="1">#NAME?</definedName>
    <definedName name="_M9">[0]!_M9</definedName>
    <definedName name="_M9_4">"'рт-передача'!_m9"</definedName>
    <definedName name="_NPV1">[3]MAIN!$D$1004</definedName>
    <definedName name="_Num2" localSheetId="9">#REF!</definedName>
    <definedName name="_Num2" localSheetId="11">#REF!</definedName>
    <definedName name="_Num2" localSheetId="7">#REF!</definedName>
    <definedName name="_Num2" localSheetId="2">#REF!</definedName>
    <definedName name="_Num2" localSheetId="1">#REF!</definedName>
    <definedName name="_Num2">#REF!</definedName>
    <definedName name="_Num2_4">"#REF!"</definedName>
    <definedName name="_Order1" hidden="1">255</definedName>
    <definedName name="_PR11">[3]MAIN!$A$66:$IV$66</definedName>
    <definedName name="_PR12">[3]MAIN!$A$76:$IV$76</definedName>
    <definedName name="_PR13">[3]MAIN!$A$86:$IV$86</definedName>
    <definedName name="_PR14">[3]MAIN!$A$1194:$IV$1194</definedName>
    <definedName name="_PR21">[3]MAIN!$A$69:$IV$69</definedName>
    <definedName name="_PR22">[3]MAIN!$A$79:$IV$79</definedName>
    <definedName name="_PR23">[3]MAIN!$A$89:$IV$89</definedName>
    <definedName name="_PR24">[3]MAIN!$A$1196:$IV$1196</definedName>
    <definedName name="_q11" localSheetId="9">[4]!_q11</definedName>
    <definedName name="_q11" localSheetId="11">[4]!_q11</definedName>
    <definedName name="_q11" localSheetId="7">[5]!_q11</definedName>
    <definedName name="_q11" localSheetId="2">[6]!_q11</definedName>
    <definedName name="_q11" localSheetId="1">#NAME?</definedName>
    <definedName name="_q11">[0]!_q11</definedName>
    <definedName name="_q11_4">"'рт-передача'!_q11"</definedName>
    <definedName name="_q15" localSheetId="9">[4]!_q15</definedName>
    <definedName name="_q15" localSheetId="11">[4]!_q15</definedName>
    <definedName name="_q15" localSheetId="7">[5]!_q15</definedName>
    <definedName name="_q15" localSheetId="2">[6]!_q15</definedName>
    <definedName name="_q15" localSheetId="1">#NAME?</definedName>
    <definedName name="_q15">[0]!_q15</definedName>
    <definedName name="_q15_4">"'рт-передача'!_q15"</definedName>
    <definedName name="_q17" localSheetId="9">[4]!_q17</definedName>
    <definedName name="_q17" localSheetId="11">[4]!_q17</definedName>
    <definedName name="_q17" localSheetId="7">[5]!_q17</definedName>
    <definedName name="_q17" localSheetId="2">[6]!_q17</definedName>
    <definedName name="_q17" localSheetId="1">#NAME?</definedName>
    <definedName name="_q17">[0]!_q17</definedName>
    <definedName name="_q17_4">"'рт-передача'!_q17"</definedName>
    <definedName name="_q2" localSheetId="9">[4]!_q2</definedName>
    <definedName name="_q2" localSheetId="11">[4]!_q2</definedName>
    <definedName name="_q2" localSheetId="7">[5]!_q2</definedName>
    <definedName name="_q2" localSheetId="2">[6]!_q2</definedName>
    <definedName name="_q2" localSheetId="1">#NAME?</definedName>
    <definedName name="_q2">[0]!_q2</definedName>
    <definedName name="_q2_4">"'рт-передача'!_q2"</definedName>
    <definedName name="_q3" localSheetId="9">[4]!_q3</definedName>
    <definedName name="_q3" localSheetId="11">[4]!_q3</definedName>
    <definedName name="_q3" localSheetId="7">[5]!_q3</definedName>
    <definedName name="_q3" localSheetId="2">[6]!_q3</definedName>
    <definedName name="_q3" localSheetId="1">#NAME?</definedName>
    <definedName name="_q3">[0]!_q3</definedName>
    <definedName name="_q3_4">"'рт-передача'!_q3"</definedName>
    <definedName name="_q4" localSheetId="9">[4]!_q4</definedName>
    <definedName name="_q4" localSheetId="11">[4]!_q4</definedName>
    <definedName name="_q4" localSheetId="7">[5]!_q4</definedName>
    <definedName name="_q4" localSheetId="2">[6]!_q4</definedName>
    <definedName name="_q4" localSheetId="1">#NAME?</definedName>
    <definedName name="_q4">[0]!_q4</definedName>
    <definedName name="_q4_4">"'рт-передача'!_q4"</definedName>
    <definedName name="_q5" localSheetId="9">[4]!_q5</definedName>
    <definedName name="_q5" localSheetId="11">[4]!_q5</definedName>
    <definedName name="_q5" localSheetId="7">[5]!_q5</definedName>
    <definedName name="_q5" localSheetId="2">[6]!_q5</definedName>
    <definedName name="_q5" localSheetId="1">#NAME?</definedName>
    <definedName name="_q5">[0]!_q5</definedName>
    <definedName name="_q5_4">"'рт-передача'!_q5"</definedName>
    <definedName name="_q6" localSheetId="9">[4]!_q6</definedName>
    <definedName name="_q6" localSheetId="11">[4]!_q6</definedName>
    <definedName name="_q6" localSheetId="7">[5]!_q6</definedName>
    <definedName name="_q6" localSheetId="2">[6]!_q6</definedName>
    <definedName name="_q6" localSheetId="1">#NAME?</definedName>
    <definedName name="_q6">[0]!_q6</definedName>
    <definedName name="_q6_4">"'рт-передача'!_q6"</definedName>
    <definedName name="_q7" localSheetId="9">[4]!_q7</definedName>
    <definedName name="_q7" localSheetId="11">[4]!_q7</definedName>
    <definedName name="_q7" localSheetId="7">[5]!_q7</definedName>
    <definedName name="_q7" localSheetId="2">[6]!_q7</definedName>
    <definedName name="_q7" localSheetId="1">#NAME?</definedName>
    <definedName name="_q7">[0]!_q7</definedName>
    <definedName name="_q7_4">"'рт-передача'!_q7"</definedName>
    <definedName name="_q8" localSheetId="9">[4]!_q8</definedName>
    <definedName name="_q8" localSheetId="11">[4]!_q8</definedName>
    <definedName name="_q8" localSheetId="7">[5]!_q8</definedName>
    <definedName name="_q8" localSheetId="2">[6]!_q8</definedName>
    <definedName name="_q8" localSheetId="1">#NAME?</definedName>
    <definedName name="_q8">[0]!_q8</definedName>
    <definedName name="_q8_4">"'рт-передача'!_q8"</definedName>
    <definedName name="_q9" localSheetId="9">[4]!_q9</definedName>
    <definedName name="_q9" localSheetId="11">[4]!_q9</definedName>
    <definedName name="_q9" localSheetId="7">[5]!_q9</definedName>
    <definedName name="_q9" localSheetId="2">[6]!_q9</definedName>
    <definedName name="_q9" localSheetId="1">#NAME?</definedName>
    <definedName name="_q9">[0]!_q9</definedName>
    <definedName name="_q9_4">"'рт-передача'!_q9"</definedName>
    <definedName name="_RAZ1" localSheetId="7">#REF!</definedName>
    <definedName name="_RAZ1">#REF!</definedName>
    <definedName name="_RAZ2" localSheetId="7">#REF!</definedName>
    <definedName name="_RAZ2">#REF!</definedName>
    <definedName name="_RAZ3" localSheetId="7">#REF!</definedName>
    <definedName name="_RAZ3">#REF!</definedName>
    <definedName name="_SAL1">[3]MAIN!$A$151:$IV$151</definedName>
    <definedName name="_SAL2">[3]MAIN!$A$161:$IV$161</definedName>
    <definedName name="_SAL3">[3]MAIN!$A$171:$IV$171</definedName>
    <definedName name="_SAL4">[3]MAIN!$A$181:$IV$181</definedName>
    <definedName name="_Sort" localSheetId="9" hidden="1">#REF!</definedName>
    <definedName name="_Sort" localSheetId="11" hidden="1">#REF!</definedName>
    <definedName name="_Sort" localSheetId="7" hidden="1">#REF!</definedName>
    <definedName name="_Sort" localSheetId="2" hidden="1">#REF!</definedName>
    <definedName name="_Sort" localSheetId="1" hidden="1">#REF!</definedName>
    <definedName name="_Sort" hidden="1">#REF!</definedName>
    <definedName name="_SP1" localSheetId="9">[8]FES!#REF!</definedName>
    <definedName name="_SP1" localSheetId="11">[8]FES!#REF!</definedName>
    <definedName name="_SP1" localSheetId="7">[9]FES!#REF!</definedName>
    <definedName name="_SP1" localSheetId="2">[8]FES!#REF!</definedName>
    <definedName name="_SP1" localSheetId="1">[8]FES!#REF!</definedName>
    <definedName name="_SP1">[8]FES!#REF!</definedName>
    <definedName name="_SP10" localSheetId="9">[8]FES!#REF!</definedName>
    <definedName name="_SP10" localSheetId="11">[8]FES!#REF!</definedName>
    <definedName name="_SP10" localSheetId="7">[9]FES!#REF!</definedName>
    <definedName name="_SP10" localSheetId="2">[8]FES!#REF!</definedName>
    <definedName name="_SP10" localSheetId="1">[8]FES!#REF!</definedName>
    <definedName name="_SP10">[8]FES!#REF!</definedName>
    <definedName name="_SP11" localSheetId="9">[8]FES!#REF!</definedName>
    <definedName name="_SP11" localSheetId="11">[8]FES!#REF!</definedName>
    <definedName name="_SP11" localSheetId="7">[9]FES!#REF!</definedName>
    <definedName name="_SP11" localSheetId="2">[8]FES!#REF!</definedName>
    <definedName name="_SP11" localSheetId="1">[8]FES!#REF!</definedName>
    <definedName name="_SP11">[8]FES!#REF!</definedName>
    <definedName name="_SP12" localSheetId="9">[8]FES!#REF!</definedName>
    <definedName name="_SP12" localSheetId="11">[8]FES!#REF!</definedName>
    <definedName name="_SP12" localSheetId="7">[9]FES!#REF!</definedName>
    <definedName name="_SP12" localSheetId="2">[8]FES!#REF!</definedName>
    <definedName name="_SP12" localSheetId="1">[8]FES!#REF!</definedName>
    <definedName name="_SP12">[8]FES!#REF!</definedName>
    <definedName name="_SP13" localSheetId="9">[8]FES!#REF!</definedName>
    <definedName name="_SP13" localSheetId="11">[8]FES!#REF!</definedName>
    <definedName name="_SP13" localSheetId="7">[9]FES!#REF!</definedName>
    <definedName name="_SP13" localSheetId="2">[8]FES!#REF!</definedName>
    <definedName name="_SP13" localSheetId="1">[8]FES!#REF!</definedName>
    <definedName name="_SP13">[8]FES!#REF!</definedName>
    <definedName name="_SP14" localSheetId="9">[8]FES!#REF!</definedName>
    <definedName name="_SP14" localSheetId="11">[8]FES!#REF!</definedName>
    <definedName name="_SP14" localSheetId="7">[9]FES!#REF!</definedName>
    <definedName name="_SP14" localSheetId="2">[8]FES!#REF!</definedName>
    <definedName name="_SP14" localSheetId="1">[8]FES!#REF!</definedName>
    <definedName name="_SP14">[8]FES!#REF!</definedName>
    <definedName name="_SP15" localSheetId="9">[8]FES!#REF!</definedName>
    <definedName name="_SP15" localSheetId="11">[8]FES!#REF!</definedName>
    <definedName name="_SP15" localSheetId="7">[9]FES!#REF!</definedName>
    <definedName name="_SP15" localSheetId="2">[8]FES!#REF!</definedName>
    <definedName name="_SP15" localSheetId="1">[8]FES!#REF!</definedName>
    <definedName name="_SP15">[8]FES!#REF!</definedName>
    <definedName name="_SP16" localSheetId="9">[8]FES!#REF!</definedName>
    <definedName name="_SP16" localSheetId="11">[8]FES!#REF!</definedName>
    <definedName name="_SP16" localSheetId="7">[9]FES!#REF!</definedName>
    <definedName name="_SP16" localSheetId="2">[8]FES!#REF!</definedName>
    <definedName name="_SP16" localSheetId="1">[8]FES!#REF!</definedName>
    <definedName name="_SP16">[8]FES!#REF!</definedName>
    <definedName name="_SP17" localSheetId="9">[8]FES!#REF!</definedName>
    <definedName name="_SP17" localSheetId="11">[8]FES!#REF!</definedName>
    <definedName name="_SP17" localSheetId="7">[9]FES!#REF!</definedName>
    <definedName name="_SP17" localSheetId="2">[8]FES!#REF!</definedName>
    <definedName name="_SP17" localSheetId="1">[8]FES!#REF!</definedName>
    <definedName name="_SP17">[8]FES!#REF!</definedName>
    <definedName name="_SP18" localSheetId="9">[8]FES!#REF!</definedName>
    <definedName name="_SP18" localSheetId="11">[8]FES!#REF!</definedName>
    <definedName name="_SP18" localSheetId="7">[9]FES!#REF!</definedName>
    <definedName name="_SP18" localSheetId="2">[8]FES!#REF!</definedName>
    <definedName name="_SP18" localSheetId="1">[8]FES!#REF!</definedName>
    <definedName name="_SP18">[8]FES!#REF!</definedName>
    <definedName name="_SP19" localSheetId="9">[8]FES!#REF!</definedName>
    <definedName name="_SP19" localSheetId="11">[8]FES!#REF!</definedName>
    <definedName name="_SP19" localSheetId="7">[9]FES!#REF!</definedName>
    <definedName name="_SP19" localSheetId="2">[8]FES!#REF!</definedName>
    <definedName name="_SP19" localSheetId="1">[8]FES!#REF!</definedName>
    <definedName name="_SP19">[8]FES!#REF!</definedName>
    <definedName name="_SP2" localSheetId="9">[8]FES!#REF!</definedName>
    <definedName name="_SP2" localSheetId="11">[8]FES!#REF!</definedName>
    <definedName name="_SP2" localSheetId="7">[9]FES!#REF!</definedName>
    <definedName name="_SP2" localSheetId="2">[8]FES!#REF!</definedName>
    <definedName name="_SP2" localSheetId="1">[8]FES!#REF!</definedName>
    <definedName name="_SP2">[8]FES!#REF!</definedName>
    <definedName name="_SP20" localSheetId="9">[8]FES!#REF!</definedName>
    <definedName name="_SP20" localSheetId="11">[8]FES!#REF!</definedName>
    <definedName name="_SP20" localSheetId="7">[9]FES!#REF!</definedName>
    <definedName name="_SP20" localSheetId="2">[8]FES!#REF!</definedName>
    <definedName name="_SP20" localSheetId="1">[8]FES!#REF!</definedName>
    <definedName name="_SP20">[8]FES!#REF!</definedName>
    <definedName name="_SP3" localSheetId="9">[8]FES!#REF!</definedName>
    <definedName name="_SP3" localSheetId="11">[8]FES!#REF!</definedName>
    <definedName name="_SP3" localSheetId="7">[9]FES!#REF!</definedName>
    <definedName name="_SP3" localSheetId="2">[8]FES!#REF!</definedName>
    <definedName name="_SP3" localSheetId="1">[8]FES!#REF!</definedName>
    <definedName name="_SP3">[8]FES!#REF!</definedName>
    <definedName name="_SP4" localSheetId="9">[8]FES!#REF!</definedName>
    <definedName name="_SP4" localSheetId="11">[8]FES!#REF!</definedName>
    <definedName name="_SP4" localSheetId="7">[9]FES!#REF!</definedName>
    <definedName name="_SP4" localSheetId="2">[8]FES!#REF!</definedName>
    <definedName name="_SP4" localSheetId="1">[8]FES!#REF!</definedName>
    <definedName name="_SP4">[8]FES!#REF!</definedName>
    <definedName name="_SP5" localSheetId="9">[8]FES!#REF!</definedName>
    <definedName name="_SP5" localSheetId="11">[8]FES!#REF!</definedName>
    <definedName name="_SP5" localSheetId="7">[9]FES!#REF!</definedName>
    <definedName name="_SP5" localSheetId="2">[8]FES!#REF!</definedName>
    <definedName name="_SP5" localSheetId="1">[8]FES!#REF!</definedName>
    <definedName name="_SP5">[8]FES!#REF!</definedName>
    <definedName name="_SP7" localSheetId="9">[8]FES!#REF!</definedName>
    <definedName name="_SP7" localSheetId="11">[8]FES!#REF!</definedName>
    <definedName name="_SP7" localSheetId="7">[9]FES!#REF!</definedName>
    <definedName name="_SP7" localSheetId="2">[8]FES!#REF!</definedName>
    <definedName name="_SP7" localSheetId="1">[8]FES!#REF!</definedName>
    <definedName name="_SP7">[8]FES!#REF!</definedName>
    <definedName name="_SP8" localSheetId="9">[8]FES!#REF!</definedName>
    <definedName name="_SP8" localSheetId="11">[8]FES!#REF!</definedName>
    <definedName name="_SP8" localSheetId="7">[9]FES!#REF!</definedName>
    <definedName name="_SP8" localSheetId="2">[8]FES!#REF!</definedName>
    <definedName name="_SP8" localSheetId="1">[8]FES!#REF!</definedName>
    <definedName name="_SP8">[8]FES!#REF!</definedName>
    <definedName name="_SP9" localSheetId="9">[8]FES!#REF!</definedName>
    <definedName name="_SP9" localSheetId="11">[8]FES!#REF!</definedName>
    <definedName name="_SP9" localSheetId="7">[9]FES!#REF!</definedName>
    <definedName name="_SP9" localSheetId="2">[8]FES!#REF!</definedName>
    <definedName name="_SP9" localSheetId="1">[8]FES!#REF!</definedName>
    <definedName name="_SP9">[8]FES!#REF!</definedName>
    <definedName name="_tab1">[3]MAIN!$A$33:$AL$60</definedName>
    <definedName name="_tab10">[3]MAIN!$A$241:$AL$299</definedName>
    <definedName name="_tab11">[3]MAIN!$A$301:$AL$337</definedName>
    <definedName name="_tab12">[3]MAIN!$A$339:$AL$401</definedName>
    <definedName name="_tab13">[3]MAIN!$A$403:$AL$437</definedName>
    <definedName name="_tab14">[3]MAIN!$A$439:$AL$481</definedName>
    <definedName name="_tab15">[3]MAIN!$A$483:$AL$528</definedName>
    <definedName name="_tab16">[3]MAIN!$A$530:$AL$556</definedName>
    <definedName name="_tab17">[3]MAIN!$A$558:$AL$588</definedName>
    <definedName name="_tab18">[3]MAIN!$A$590:$AL$701</definedName>
    <definedName name="_tab19">[3]MAIN!$A$703:$AL$727</definedName>
    <definedName name="_tab2">[3]MAIN!$A$62:$AL$70</definedName>
    <definedName name="_tab20">[3]MAIN!$A$729:$AL$774</definedName>
    <definedName name="_tab21">[3]MAIN!$A$776:$AL$807</definedName>
    <definedName name="_tab22">[3]MAIN!$A$809:$AL$822</definedName>
    <definedName name="_tab23">[3]MAIN!$A$824:$AL$847</definedName>
    <definedName name="_tab24">[3]MAIN!$A$849:$AL$878</definedName>
    <definedName name="_tab25">[3]MAIN!$A$880:$AK$929</definedName>
    <definedName name="_tab26">[3]MAIN!$A$932:$AK$956</definedName>
    <definedName name="_tab27">[3]MAIN!$A$958:$AL$1027</definedName>
    <definedName name="_tab28">[3]MAIN!$A$1029:$AL$1088</definedName>
    <definedName name="_tab29">[3]MAIN!$A$1090:$AL$1139</definedName>
    <definedName name="_tab3">[3]MAIN!$A$72:$AL$80</definedName>
    <definedName name="_tab30">[3]MAIN!$A$1141:$AL$1184</definedName>
    <definedName name="_tab31">[3]MAIN!$A$1186:$AK$1206</definedName>
    <definedName name="_tab4">[3]MAIN!$A$82:$AL$100</definedName>
    <definedName name="_tab5">[3]MAIN!$A$102:$AL$110</definedName>
    <definedName name="_tab6">[3]MAIN!$A$112:$AL$120</definedName>
    <definedName name="_tab7">[3]MAIN!$A$122:$AL$140</definedName>
    <definedName name="_tab8">[3]MAIN!$A$142:$AL$190</definedName>
    <definedName name="_tab9">[3]MAIN!$A$192:$AL$239</definedName>
    <definedName name="_TXS1">[3]MAIN!$A$647:$IV$647</definedName>
    <definedName name="_TXS11">[3]MAIN!$A$1105:$IV$1105</definedName>
    <definedName name="_TXS2">[3]MAIN!$A$680:$IV$680</definedName>
    <definedName name="_TXS21">[3]MAIN!$A$1111:$IV$1111</definedName>
    <definedName name="_VC1">[3]MAIN!$F$1249:$AL$1249</definedName>
    <definedName name="_VC2">[3]MAIN!$F$1250:$AL$1250</definedName>
    <definedName name="_vp1" localSheetId="7">#REF!</definedName>
    <definedName name="_vp1">#REF!</definedName>
    <definedName name="_vpp1" localSheetId="7">#REF!</definedName>
    <definedName name="_vpp1">#REF!</definedName>
    <definedName name="_vpp2" localSheetId="7">#REF!</definedName>
    <definedName name="_vpp2">#REF!</definedName>
    <definedName name="_vpp3" localSheetId="7">#REF!</definedName>
    <definedName name="_vpp3">#REF!</definedName>
    <definedName name="_vpp4" localSheetId="7">#REF!</definedName>
    <definedName name="_vpp4">#REF!</definedName>
    <definedName name="_vpp5" localSheetId="7">#REF!</definedName>
    <definedName name="_vpp5">#REF!</definedName>
    <definedName name="_vpp6" localSheetId="7">#REF!</definedName>
    <definedName name="_vpp6">#REF!</definedName>
    <definedName name="_vpp7" localSheetId="7">#REF!</definedName>
    <definedName name="_vpp7">#REF!</definedName>
    <definedName name="_xlnm._FilterDatabase" localSheetId="9" hidden="1">'Обоснов к прил 1 2018  (2)'!$A$14:$T$297</definedName>
    <definedName name="_xlnm._FilterDatabase" localSheetId="11" hidden="1">'Обоснов к прил 1 2018  (3)'!$A$14:$T$1138</definedName>
    <definedName name="_xlnm._FilterDatabase" localSheetId="2" hidden="1">прил1_2022!$A$7:$G$5918</definedName>
    <definedName name="_xlnm._FilterDatabase" localSheetId="1" hidden="1">Прил1_2023!$A$8:$L$3972</definedName>
    <definedName name="_xlnm._FilterDatabase" localSheetId="0" hidden="1">Прил1_2024!$A$8:$K$4248</definedName>
    <definedName name="÷ĺňâĺđňűé" localSheetId="9">#REF!</definedName>
    <definedName name="÷ĺňâĺđňűé" localSheetId="11">#REF!</definedName>
    <definedName name="÷ĺňâĺđňűé" localSheetId="7">#REF!</definedName>
    <definedName name="÷ĺňâĺđňűé" localSheetId="2">#REF!</definedName>
    <definedName name="÷ĺňâĺđňűé" localSheetId="1">#REF!</definedName>
    <definedName name="÷ĺňâĺđňűé">#REF!</definedName>
    <definedName name="a" localSheetId="9">#REF!</definedName>
    <definedName name="a" localSheetId="11">#REF!</definedName>
    <definedName name="a" localSheetId="7">#REF!</definedName>
    <definedName name="a" localSheetId="1">#REF!</definedName>
    <definedName name="a">#REF!</definedName>
    <definedName name="AccessDatabase" hidden="1">"C:\Мои документы\Документы\Работа\Модель_1_2.mdb"</definedName>
    <definedName name="AES" localSheetId="9">#REF!</definedName>
    <definedName name="AES" localSheetId="11">#REF!</definedName>
    <definedName name="AES" localSheetId="7">#REF!</definedName>
    <definedName name="AES" localSheetId="1">#REF!</definedName>
    <definedName name="AES">#REF!</definedName>
    <definedName name="AES_4">"#REF!"</definedName>
    <definedName name="àî" localSheetId="9">[4]!àî</definedName>
    <definedName name="àî" localSheetId="11">[4]!àî</definedName>
    <definedName name="àî" localSheetId="7">[5]!àî</definedName>
    <definedName name="àî" localSheetId="2">[6]!àî</definedName>
    <definedName name="àî" localSheetId="1">#NAME?</definedName>
    <definedName name="àî">[0]!àî</definedName>
    <definedName name="àî_4">"'рт-передача'!àî"</definedName>
    <definedName name="ALL_ORG" localSheetId="9">#REF!</definedName>
    <definedName name="ALL_ORG" localSheetId="11">#REF!</definedName>
    <definedName name="ALL_ORG" localSheetId="7">#REF!</definedName>
    <definedName name="ALL_ORG" localSheetId="2">#REF!</definedName>
    <definedName name="ALL_ORG" localSheetId="1">#REF!</definedName>
    <definedName name="ALL_ORG">#REF!</definedName>
    <definedName name="ALL_ORG_5">"#REF!"</definedName>
    <definedName name="ALL_SET" localSheetId="9">#REF!</definedName>
    <definedName name="ALL_SET" localSheetId="11">#REF!</definedName>
    <definedName name="ALL_SET" localSheetId="7">#REF!</definedName>
    <definedName name="ALL_SET" localSheetId="2">#REF!</definedName>
    <definedName name="ALL_SET" localSheetId="1">#REF!</definedName>
    <definedName name="ALL_SET">#REF!</definedName>
    <definedName name="AN">#N/A</definedName>
    <definedName name="âňîđîé" localSheetId="9">#REF!</definedName>
    <definedName name="âňîđîé" localSheetId="11">#REF!</definedName>
    <definedName name="âňîđîé" localSheetId="7">#REF!</definedName>
    <definedName name="âňîđîé" localSheetId="2">#REF!</definedName>
    <definedName name="âňîđîé" localSheetId="1">#REF!</definedName>
    <definedName name="âňîđîé">#REF!</definedName>
    <definedName name="AOE" localSheetId="9">#REF!</definedName>
    <definedName name="AOE" localSheetId="11">#REF!</definedName>
    <definedName name="AOE" localSheetId="7">#REF!</definedName>
    <definedName name="AOE" localSheetId="1">#REF!</definedName>
    <definedName name="AOE">#REF!</definedName>
    <definedName name="AOE_4">"#REF!"</definedName>
    <definedName name="APR" localSheetId="9">#REF!</definedName>
    <definedName name="APR" localSheetId="11">#REF!</definedName>
    <definedName name="APR" localSheetId="7">#REF!</definedName>
    <definedName name="APR" localSheetId="2">#REF!</definedName>
    <definedName name="APR" localSheetId="1">#REF!</definedName>
    <definedName name="APR">#REF!</definedName>
    <definedName name="APR_4">"#REF!"</definedName>
    <definedName name="AR_3" localSheetId="7">'[10]10'!#REF!</definedName>
    <definedName name="AR_3">'[10]10'!#REF!</definedName>
    <definedName name="as">[11]!as</definedName>
    <definedName name="asd">[11]!asd</definedName>
    <definedName name="asdfasdfasdf">[11]!asdfasdfasdf</definedName>
    <definedName name="AUG" localSheetId="9">#REF!</definedName>
    <definedName name="AUG" localSheetId="11">#REF!</definedName>
    <definedName name="AUG" localSheetId="7">#REF!</definedName>
    <definedName name="AUG" localSheetId="2">#REF!</definedName>
    <definedName name="AUG" localSheetId="1">#REF!</definedName>
    <definedName name="AUG">#REF!</definedName>
    <definedName name="AUG_4">"#REF!"</definedName>
    <definedName name="b">[12]Параметры!$F$37</definedName>
    <definedName name="B490_02">'[13]УФ-61'!#REF!</definedName>
    <definedName name="BALEE_FLOAD" localSheetId="9">#REF!</definedName>
    <definedName name="BALEE_FLOAD" localSheetId="11">#REF!</definedName>
    <definedName name="BALEE_FLOAD" localSheetId="7">#REF!</definedName>
    <definedName name="BALEE_FLOAD" localSheetId="2">#REF!</definedName>
    <definedName name="BALEE_FLOAD" localSheetId="1">#REF!</definedName>
    <definedName name="BALEE_FLOAD">#REF!</definedName>
    <definedName name="BALEE_FLOAD_4">"#REF!"</definedName>
    <definedName name="BALEE_PROT" localSheetId="9">#REF!,#REF!,#REF!,#REF!</definedName>
    <definedName name="BALEE_PROT" localSheetId="11">#REF!,#REF!,#REF!,#REF!</definedName>
    <definedName name="BALEE_PROT" localSheetId="7">#REF!,#REF!,#REF!,#REF!</definedName>
    <definedName name="BALEE_PROT" localSheetId="2">#REF!,#REF!,#REF!,#REF!</definedName>
    <definedName name="BALEE_PROT" localSheetId="1">#REF!</definedName>
    <definedName name="BALEE_PROT">#REF!,#REF!,#REF!,#REF!</definedName>
    <definedName name="BALEE_PROT_4">"#REF!,#REF!,#REF!,#REF!"</definedName>
    <definedName name="BALM_FLOAD" localSheetId="9">#REF!</definedName>
    <definedName name="BALM_FLOAD" localSheetId="11">#REF!</definedName>
    <definedName name="BALM_FLOAD" localSheetId="7">#REF!</definedName>
    <definedName name="BALM_FLOAD" localSheetId="2">#REF!</definedName>
    <definedName name="BALM_FLOAD" localSheetId="1">#REF!</definedName>
    <definedName name="BALM_FLOAD">#REF!</definedName>
    <definedName name="BALM_FLOAD_4">"#REF!"</definedName>
    <definedName name="BALM_PROT" localSheetId="9">#REF!,#REF!,#REF!,#REF!</definedName>
    <definedName name="BALM_PROT" localSheetId="11">#REF!,#REF!,#REF!,#REF!</definedName>
    <definedName name="BALM_PROT" localSheetId="7">#REF!,#REF!,#REF!,#REF!</definedName>
    <definedName name="BALM_PROT" localSheetId="2">#REF!,#REF!,#REF!,#REF!</definedName>
    <definedName name="BALM_PROT" localSheetId="1">#REF!</definedName>
    <definedName name="BALM_PROT">#REF!,#REF!,#REF!,#REF!</definedName>
    <definedName name="BALM_PROT_4">"#REF!,#REF!,#REF!,#REF!"</definedName>
    <definedName name="BazPotrEEList">[14]Лист!$A$90</definedName>
    <definedName name="BoilList">[14]Лист!$A$270</definedName>
    <definedName name="BoilQnt">[14]Лист!$B$271</definedName>
    <definedName name="BudPotrEE">[14]Параметры!$B$9</definedName>
    <definedName name="BudPotrEEList">[14]Лист!$A$120</definedName>
    <definedName name="BudPotrTE">[14]Лист!$B$311</definedName>
    <definedName name="BudPotrTEList">[14]Лист!$A$310</definedName>
    <definedName name="Button_10">"Модель_1_2_Лист1_Таблица"</definedName>
    <definedName name="BuzPotrEE">[14]Параметры!$B$8</definedName>
    <definedName name="C_STAT">[15]TEHSHEET!#REF!</definedName>
    <definedName name="C_STAT_4">#N/A</definedName>
    <definedName name="cash">[3]MAIN!$F$876:$AL$876</definedName>
    <definedName name="cash1">[3]MAIN!$F$1251:$AJ$1251</definedName>
    <definedName name="cash2">[3]MAIN!$F$1252:$AJ$1252</definedName>
    <definedName name="cashforeign">[3]MAIN!$F$845:$AL$845</definedName>
    <definedName name="cashlocal">[3]MAIN!$F$805:$AL$805</definedName>
    <definedName name="cbv">[11]!cbv</definedName>
    <definedName name="cc">#N/A</definedName>
    <definedName name="cd" localSheetId="9">[4]!cd</definedName>
    <definedName name="cd" localSheetId="11">[4]!cd</definedName>
    <definedName name="cd" localSheetId="7">[5]!cd</definedName>
    <definedName name="cd" localSheetId="2">[6]!cd</definedName>
    <definedName name="cd" localSheetId="1">#NAME?</definedName>
    <definedName name="cd">[0]!cd</definedName>
    <definedName name="cd_4">"'рт-передача'!cd"</definedName>
    <definedName name="CH_d">[16]Уравнения!$B$21</definedName>
    <definedName name="CHOK" localSheetId="9">#REF!</definedName>
    <definedName name="CHOK" localSheetId="11">#REF!</definedName>
    <definedName name="CHOK" localSheetId="7">#REF!</definedName>
    <definedName name="CHOK" localSheetId="2">#REF!</definedName>
    <definedName name="CHOK" localSheetId="1">#REF!</definedName>
    <definedName name="CHOK">#REF!</definedName>
    <definedName name="cjv">#N/A</definedName>
    <definedName name="Click_com1">[11]!Click_com1</definedName>
    <definedName name="CoalQnt">[14]Лист!$B$12</definedName>
    <definedName name="com" localSheetId="9">[4]!com</definedName>
    <definedName name="com" localSheetId="11">[4]!com</definedName>
    <definedName name="com" localSheetId="7">[5]!com</definedName>
    <definedName name="com" localSheetId="2">[6]!com</definedName>
    <definedName name="com" localSheetId="1">#NAME?</definedName>
    <definedName name="com">[0]!com</definedName>
    <definedName name="com_4">"'рт-передача'!com"</definedName>
    <definedName name="CompOt" localSheetId="9">[4]!CompOt</definedName>
    <definedName name="CompOt" localSheetId="11">[4]!CompOt</definedName>
    <definedName name="CompOt" localSheetId="7">[17]!CompOt</definedName>
    <definedName name="CompOt" localSheetId="2">[6]!CompOt</definedName>
    <definedName name="CompOt" localSheetId="1">#NAME?</definedName>
    <definedName name="CompOt">[0]!CompOt</definedName>
    <definedName name="CompOt_4">"'рт-передача'!compot"</definedName>
    <definedName name="compOT1" localSheetId="9">[4]!compOT1</definedName>
    <definedName name="compOT1" localSheetId="11">[4]!compOT1</definedName>
    <definedName name="compOT1" localSheetId="7">[5]!compOT1</definedName>
    <definedName name="compOT1" localSheetId="2">[6]!compOT1</definedName>
    <definedName name="compOT1" localSheetId="1">#NAME?</definedName>
    <definedName name="compOT1">[0]!compOT1</definedName>
    <definedName name="CompOt2" localSheetId="9">[4]!CompOt2</definedName>
    <definedName name="CompOt2" localSheetId="11">[4]!CompOt2</definedName>
    <definedName name="CompOt2" localSheetId="7">[5]!CompOt2</definedName>
    <definedName name="CompOt2" localSheetId="2">[6]!CompOt2</definedName>
    <definedName name="CompOt2" localSheetId="1">#NAME?</definedName>
    <definedName name="CompOt2">[0]!CompOt2</definedName>
    <definedName name="CompOt2_4">"'рт-передача'!compot2"</definedName>
    <definedName name="CompRas" localSheetId="9">[4]!CompRas</definedName>
    <definedName name="CompRas" localSheetId="11">[4]!CompRas</definedName>
    <definedName name="CompRas" localSheetId="7">[17]!CompRas</definedName>
    <definedName name="CompRas" localSheetId="2">[6]!CompRas</definedName>
    <definedName name="CompRas" localSheetId="1">#NAME?</definedName>
    <definedName name="CompRas">[0]!CompRas</definedName>
    <definedName name="CompRas_4">"'рт-передача'!compras"</definedName>
    <definedName name="CompRas1" localSheetId="9">[4]!CompRas1</definedName>
    <definedName name="CompRas1" localSheetId="11">[4]!CompRas1</definedName>
    <definedName name="CompRas1" localSheetId="7">[5]!CompRas1</definedName>
    <definedName name="CompRas1" localSheetId="2">[6]!CompRas1</definedName>
    <definedName name="CompRas1" localSheetId="1">#NAME?</definedName>
    <definedName name="CompRas1">[0]!CompRas1</definedName>
    <definedName name="Contents" localSheetId="9">#REF!</definedName>
    <definedName name="Contents" localSheetId="11">#REF!</definedName>
    <definedName name="Contents" localSheetId="7">#REF!</definedName>
    <definedName name="Contents" localSheetId="2">#REF!</definedName>
    <definedName name="Contents" localSheetId="1">#REF!</definedName>
    <definedName name="Contents">#REF!</definedName>
    <definedName name="Contents_4">"#REF!"</definedName>
    <definedName name="COPY_DIAP" localSheetId="9">#REF!</definedName>
    <definedName name="COPY_DIAP" localSheetId="11">#REF!</definedName>
    <definedName name="COPY_DIAP" localSheetId="7">#REF!</definedName>
    <definedName name="COPY_DIAP" localSheetId="2">#REF!</definedName>
    <definedName name="COPY_DIAP" localSheetId="1">#REF!</definedName>
    <definedName name="COPY_DIAP">#REF!</definedName>
    <definedName name="COPY_DIAP_5">"#REF!"</definedName>
    <definedName name="COS_25" localSheetId="7">#REF!</definedName>
    <definedName name="COS_25">#REF!</definedName>
    <definedName name="COST1">[3]MAIN!$A$105:$IV$106</definedName>
    <definedName name="COST2">[3]MAIN!$A$108:$IV$109</definedName>
    <definedName name="ct" localSheetId="9">[4]!ct</definedName>
    <definedName name="ct" localSheetId="11">[4]!ct</definedName>
    <definedName name="ct" localSheetId="7">[5]!ct</definedName>
    <definedName name="ct" localSheetId="2">[6]!ct</definedName>
    <definedName name="ct" localSheetId="1">#NAME?</definedName>
    <definedName name="ct">[0]!ct</definedName>
    <definedName name="ct_4">"'рт-передача'!ct"</definedName>
    <definedName name="cur_assets">[3]MAIN!$F$899:$AK$899</definedName>
    <definedName name="cur_liab">[3]MAIN!$F$923:$AK$923</definedName>
    <definedName name="CUR_VER" localSheetId="9">[18]Заголовок!$B$21</definedName>
    <definedName name="CUR_VER" localSheetId="11">[18]Заголовок!$B$21</definedName>
    <definedName name="CUR_VER" localSheetId="2">[18]Заголовок!$B$21</definedName>
    <definedName name="CUR_VER" localSheetId="1">[18]Заголовок!$B$21</definedName>
    <definedName name="CUR_VER">[19]Заголовок!$B$21</definedName>
    <definedName name="cv" localSheetId="9">[4]!cv</definedName>
    <definedName name="cv" localSheetId="11">[4]!cv</definedName>
    <definedName name="cv" localSheetId="7">[5]!cv</definedName>
    <definedName name="cv" localSheetId="2">[6]!cv</definedName>
    <definedName name="cv" localSheetId="1">#NAME?</definedName>
    <definedName name="cv">[0]!cv</definedName>
    <definedName name="CЭ" localSheetId="7">#REF!</definedName>
    <definedName name="CЭ">#REF!</definedName>
    <definedName name="d">[12]Параметры!$G$37</definedName>
    <definedName name="ď" localSheetId="9">[4]!ď</definedName>
    <definedName name="ď" localSheetId="11">[4]!ď</definedName>
    <definedName name="ď" localSheetId="7">[5]!ď</definedName>
    <definedName name="ď" localSheetId="2">[6]!ď</definedName>
    <definedName name="ď" localSheetId="1">#NAME?</definedName>
    <definedName name="ď">[0]!ď</definedName>
    <definedName name="ď_4">"'рт-передача'!ď"</definedName>
    <definedName name="DaNet">[20]TEHSHEET!#REF!</definedName>
    <definedName name="DATA" localSheetId="9">#REF!</definedName>
    <definedName name="DATA" localSheetId="11">#REF!</definedName>
    <definedName name="DATA" localSheetId="7">#REF!</definedName>
    <definedName name="DATA" localSheetId="2">#REF!</definedName>
    <definedName name="DATA" localSheetId="1">#REF!</definedName>
    <definedName name="DATA">#REF!</definedName>
    <definedName name="data_">[3]MAIN!$F$18</definedName>
    <definedName name="DATA_4">"#REF!"</definedName>
    <definedName name="DATA1" localSheetId="7">'[21]ВЫРУЧКА 2 940 378,54 '!#REF!</definedName>
    <definedName name="DATA1">'[21]ВЫРУЧКА 2 940 378,54 '!#REF!</definedName>
    <definedName name="DATA10" localSheetId="7">'[21]ВЫРУЧКА 2 940 378,54 '!#REF!</definedName>
    <definedName name="DATA10">'[21]ВЫРУЧКА 2 940 378,54 '!#REF!</definedName>
    <definedName name="DATA11" localSheetId="7">#REF!</definedName>
    <definedName name="DATA11">#REF!</definedName>
    <definedName name="DATA12" localSheetId="7">'[21]ВЫРУЧКА 2 940 378,54 '!#REF!</definedName>
    <definedName name="DATA12">'[21]ВЫРУЧКА 2 940 378,54 '!#REF!</definedName>
    <definedName name="DATA13" localSheetId="7">'[21]ВЫРУЧКА 2 940 378,54 '!#REF!</definedName>
    <definedName name="DATA13">'[21]ВЫРУЧКА 2 940 378,54 '!#REF!</definedName>
    <definedName name="DATA14" localSheetId="7">'[21]ВЫРУЧКА 2 940 378,54 '!#REF!</definedName>
    <definedName name="DATA14">'[21]ВЫРУЧКА 2 940 378,54 '!#REF!</definedName>
    <definedName name="DATA15" localSheetId="7">'[21]ВЫРУЧКА 2 940 378,54 '!#REF!</definedName>
    <definedName name="DATA15">'[21]ВЫРУЧКА 2 940 378,54 '!#REF!</definedName>
    <definedName name="DATA16" localSheetId="7">'[21]ВЫРУЧКА 2 940 378,54 '!#REF!</definedName>
    <definedName name="DATA16">'[21]ВЫРУЧКА 2 940 378,54 '!#REF!</definedName>
    <definedName name="DATA17" localSheetId="7">#REF!</definedName>
    <definedName name="DATA17">#REF!</definedName>
    <definedName name="DATA18" localSheetId="7">#REF!</definedName>
    <definedName name="DATA18">#REF!</definedName>
    <definedName name="DATA19" localSheetId="7">#REF!</definedName>
    <definedName name="DATA19">#REF!</definedName>
    <definedName name="DATA2" localSheetId="7">'[21]ВЫРУЧКА 2 940 378,54 '!#REF!</definedName>
    <definedName name="DATA2">'[21]ВЫРУЧКА 2 940 378,54 '!#REF!</definedName>
    <definedName name="DATA20" localSheetId="7">#REF!</definedName>
    <definedName name="DATA20">#REF!</definedName>
    <definedName name="DATA21" localSheetId="7">'[21]ВЫРУЧКА 2 940 378,54 '!#REF!</definedName>
    <definedName name="DATA21">'[21]ВЫРУЧКА 2 940 378,54 '!#REF!</definedName>
    <definedName name="DATA22" localSheetId="7">'[21]ВЫРУЧКА 2 940 378,54 '!#REF!</definedName>
    <definedName name="DATA22">'[21]ВЫРУЧКА 2 940 378,54 '!#REF!</definedName>
    <definedName name="DATA23" localSheetId="7">'[21]ВЫРУЧКА 2 940 378,54 '!#REF!</definedName>
    <definedName name="DATA23">'[21]ВЫРУЧКА 2 940 378,54 '!#REF!</definedName>
    <definedName name="DATA24" localSheetId="7">'[21]ВЫРУЧКА 2 940 378,54 '!#REF!</definedName>
    <definedName name="DATA24">'[21]ВЫРУЧКА 2 940 378,54 '!#REF!</definedName>
    <definedName name="DATA25" localSheetId="7">#REF!</definedName>
    <definedName name="DATA25">#REF!</definedName>
    <definedName name="DATA26" localSheetId="7">'[21]ВЫРУЧКА 2 940 378,54 '!#REF!</definedName>
    <definedName name="DATA26">'[21]ВЫРУЧКА 2 940 378,54 '!#REF!</definedName>
    <definedName name="DATA27" localSheetId="7">#REF!</definedName>
    <definedName name="DATA27">#REF!</definedName>
    <definedName name="DATA28" localSheetId="7">#REF!</definedName>
    <definedName name="DATA28">#REF!</definedName>
    <definedName name="DATA29" localSheetId="7">#REF!</definedName>
    <definedName name="DATA29">#REF!</definedName>
    <definedName name="DATA3" localSheetId="7">'[21]ВЫРУЧКА 2 940 378,54 '!#REF!</definedName>
    <definedName name="DATA3">'[21]ВЫРУЧКА 2 940 378,54 '!#REF!</definedName>
    <definedName name="DATA30" localSheetId="7">#REF!</definedName>
    <definedName name="DATA30">#REF!</definedName>
    <definedName name="DATA31" localSheetId="7">#REF!</definedName>
    <definedName name="DATA31">#REF!</definedName>
    <definedName name="DATA32" localSheetId="7">#REF!</definedName>
    <definedName name="DATA32">#REF!</definedName>
    <definedName name="DATA33" localSheetId="7">#REF!</definedName>
    <definedName name="DATA33">#REF!</definedName>
    <definedName name="DATA34" localSheetId="7">#REF!</definedName>
    <definedName name="DATA34">#REF!</definedName>
    <definedName name="DATA35" localSheetId="7">#REF!</definedName>
    <definedName name="DATA35">#REF!</definedName>
    <definedName name="DATA36">'[22]юрики 466,1'!$AJ$2:$AJ$2373</definedName>
    <definedName name="DATA37" localSheetId="7">#REF!</definedName>
    <definedName name="DATA37">#REF!</definedName>
    <definedName name="DATA38" localSheetId="7">#REF!</definedName>
    <definedName name="DATA38">#REF!</definedName>
    <definedName name="DATA39" localSheetId="7">#REF!</definedName>
    <definedName name="DATA39">#REF!</definedName>
    <definedName name="DATA4" localSheetId="7">'[21]ВЫРУЧКА 2 940 378,54 '!#REF!</definedName>
    <definedName name="DATA4">'[21]ВЫРУЧКА 2 940 378,54 '!#REF!</definedName>
    <definedName name="DATA40" localSheetId="7">#REF!</definedName>
    <definedName name="DATA40">#REF!</definedName>
    <definedName name="DATA41" localSheetId="7">#REF!</definedName>
    <definedName name="DATA41">#REF!</definedName>
    <definedName name="DATA42" localSheetId="7">#REF!</definedName>
    <definedName name="DATA42">#REF!</definedName>
    <definedName name="DATA43" localSheetId="7">#REF!</definedName>
    <definedName name="DATA43">#REF!</definedName>
    <definedName name="DATA44" localSheetId="7">#REF!</definedName>
    <definedName name="DATA44">#REF!</definedName>
    <definedName name="DATA45" localSheetId="7">#REF!</definedName>
    <definedName name="DATA45">#REF!</definedName>
    <definedName name="DATA46" localSheetId="7">#REF!</definedName>
    <definedName name="DATA46">#REF!</definedName>
    <definedName name="DATA5" localSheetId="7">'[21]ВЫРУЧКА 2 940 378,54 '!#REF!</definedName>
    <definedName name="DATA5">'[21]ВЫРУЧКА 2 940 378,54 '!#REF!</definedName>
    <definedName name="DATA6" localSheetId="7">'[21]ВЫРУЧКА 2 940 378,54 '!#REF!</definedName>
    <definedName name="DATA6">'[21]ВЫРУЧКА 2 940 378,54 '!#REF!</definedName>
    <definedName name="DATA7" localSheetId="7">#REF!</definedName>
    <definedName name="DATA7">#REF!</definedName>
    <definedName name="DATA8" localSheetId="7">#REF!</definedName>
    <definedName name="DATA8">#REF!</definedName>
    <definedName name="DATA9" localSheetId="7">'[21]ВЫРУЧКА 2 940 378,54 '!#REF!</definedName>
    <definedName name="DATA9">'[21]ВЫРУЧКА 2 940 378,54 '!#REF!</definedName>
    <definedName name="DATE" localSheetId="9">#REF!</definedName>
    <definedName name="DATE" localSheetId="11">#REF!</definedName>
    <definedName name="DATE" localSheetId="7">#REF!</definedName>
    <definedName name="DATE" localSheetId="2">#REF!</definedName>
    <definedName name="DATE" localSheetId="1">#REF!</definedName>
    <definedName name="DATE">#REF!</definedName>
    <definedName name="DATE_4">"#REF!"</definedName>
    <definedName name="ďď" localSheetId="9">[4]!ďď</definedName>
    <definedName name="ďď" localSheetId="11">[4]!ďď</definedName>
    <definedName name="ďď" localSheetId="7">[5]!ďď</definedName>
    <definedName name="ďď" localSheetId="2">[6]!ďď</definedName>
    <definedName name="ďď" localSheetId="1">#NAME?</definedName>
    <definedName name="ďď">[0]!ďď</definedName>
    <definedName name="đđ" localSheetId="9">[4]!đđ</definedName>
    <definedName name="đđ" localSheetId="11">[4]!đđ</definedName>
    <definedName name="đđ" localSheetId="7">[5]!đđ</definedName>
    <definedName name="đđ" localSheetId="2">[6]!đđ</definedName>
    <definedName name="đđ" localSheetId="1">#NAME?</definedName>
    <definedName name="đđ">[0]!đđ</definedName>
    <definedName name="ďď_4">"'рт-передача'!ďď"</definedName>
    <definedName name="đđ_4">"'рт-передача'!đđ"</definedName>
    <definedName name="ddd" localSheetId="7">[23]FES!#REF!</definedName>
    <definedName name="ddd">[23]FES!#REF!</definedName>
    <definedName name="đđđ" localSheetId="9">[4]!đđđ</definedName>
    <definedName name="đđđ" localSheetId="11">[4]!đđđ</definedName>
    <definedName name="đđđ" localSheetId="7">[5]!đđđ</definedName>
    <definedName name="đđđ" localSheetId="2">[6]!đđđ</definedName>
    <definedName name="đđđ" localSheetId="1">#NAME?</definedName>
    <definedName name="đđđ">[0]!đđđ</definedName>
    <definedName name="đđđ_4">"'рт-передача'!đđđ"</definedName>
    <definedName name="DEC" localSheetId="9">#REF!</definedName>
    <definedName name="DEC" localSheetId="11">#REF!</definedName>
    <definedName name="DEC" localSheetId="7">#REF!</definedName>
    <definedName name="DEC" localSheetId="2">#REF!</definedName>
    <definedName name="DEC" localSheetId="1">#REF!</definedName>
    <definedName name="DEC">#REF!</definedName>
    <definedName name="DEC_4">"#REF!"</definedName>
    <definedName name="del" localSheetId="7">#REF!</definedName>
    <definedName name="del">#REF!</definedName>
    <definedName name="Det_141" localSheetId="7">'[10]5'!#REF!</definedName>
    <definedName name="Det_141">'[10]5'!#REF!</definedName>
    <definedName name="Det_145" localSheetId="7">'[10]6'!#REF!</definedName>
    <definedName name="Det_145">'[10]6'!#REF!</definedName>
    <definedName name="dfd" localSheetId="7">P1_T19.2?Data,P2_T19.2?Data</definedName>
    <definedName name="dfd">P1_T19.2?Data,P2_T19.2?Data</definedName>
    <definedName name="dfdfdd">[11]!dfdfdd</definedName>
    <definedName name="dfrgtt" localSheetId="9">[4]!dfrgtt</definedName>
    <definedName name="dfrgtt" localSheetId="11">[4]!dfrgtt</definedName>
    <definedName name="dfrgtt" localSheetId="7">[5]!dfrgtt</definedName>
    <definedName name="dfrgtt" localSheetId="2">[6]!dfrgtt</definedName>
    <definedName name="dfrgtt" localSheetId="1">#NAME?</definedName>
    <definedName name="dfrgtt">[0]!dfrgtt</definedName>
    <definedName name="dfsgf">[11]!dfsgf</definedName>
    <definedName name="dga">[11]!dga</definedName>
    <definedName name="Diolog3Ok">[11]!Diolog3Ok</definedName>
    <definedName name="dip" localSheetId="9">[20]FST5!$G$149:$G$165,[4]!P1_dip,[4]!P2_dip,[4]!P3_dip,[4]!P4_dip</definedName>
    <definedName name="dip" localSheetId="11">[20]FST5!$G$149:$G$165,[4]!P1_dip,[4]!P2_dip,[4]!P3_dip,[4]!P4_dip</definedName>
    <definedName name="dip" localSheetId="7">[20]FST5!$G$149:$G$165,[5]!P1_dip,[5]!P2_dip,[5]!P3_dip,[5]!P4_dip</definedName>
    <definedName name="dip" localSheetId="2">[20]FST5!$G$149:$G$165,[6]!P1_dip,[6]!P2_dip,[6]!P3_dip,[6]!P4_dip</definedName>
    <definedName name="dip" localSheetId="1">#NAME?</definedName>
    <definedName name="dip">[20]FST5!$G$149:$G$165,[0]!P1_dip,[0]!P2_dip,[0]!P3_dip,[0]!P4_dip</definedName>
    <definedName name="dip_4">#N/A</definedName>
    <definedName name="dip_5">#N/A</definedName>
    <definedName name="ďĺđâűé" localSheetId="9">#REF!</definedName>
    <definedName name="ďĺđâűé" localSheetId="11">#REF!</definedName>
    <definedName name="ďĺđâűé" localSheetId="7">#REF!</definedName>
    <definedName name="ďĺđâűé" localSheetId="2">#REF!</definedName>
    <definedName name="ďĺđâűé" localSheetId="1">#REF!</definedName>
    <definedName name="ďĺđâűé">#REF!</definedName>
    <definedName name="DOC" localSheetId="9">#REF!</definedName>
    <definedName name="DOC" localSheetId="11">#REF!</definedName>
    <definedName name="DOC" localSheetId="7">#REF!</definedName>
    <definedName name="DOC" localSheetId="1">#REF!</definedName>
    <definedName name="DOC">#REF!</definedName>
    <definedName name="DOC_4">"#REF!"</definedName>
    <definedName name="Down_range" localSheetId="9">#REF!</definedName>
    <definedName name="Down_range" localSheetId="11">#REF!</definedName>
    <definedName name="Down_range" localSheetId="7">#REF!</definedName>
    <definedName name="Down_range" localSheetId="2">#REF!</definedName>
    <definedName name="Down_range" localSheetId="1">#REF!</definedName>
    <definedName name="Down_range">#REF!</definedName>
    <definedName name="Down_range_4">"#REF!"</definedName>
    <definedName name="DPAYB">[3]MAIN!$D$1002</definedName>
    <definedName name="dsragh" localSheetId="9">[4]!dsragh</definedName>
    <definedName name="dsragh" localSheetId="11">[4]!dsragh</definedName>
    <definedName name="dsragh" localSheetId="7">[5]!dsragh</definedName>
    <definedName name="dsragh" localSheetId="2">[6]!dsragh</definedName>
    <definedName name="dsragh" localSheetId="1">#NAME?</definedName>
    <definedName name="dsragh">[0]!dsragh</definedName>
    <definedName name="dsragh_4">"'рт-передача'!dsragh"</definedName>
    <definedName name="e">[12]Параметры!#REF!</definedName>
    <definedName name="ęĺ" localSheetId="9">[4]!ęĺ</definedName>
    <definedName name="ęĺ" localSheetId="11">[4]!ęĺ</definedName>
    <definedName name="ęĺ" localSheetId="7">[5]!ęĺ</definedName>
    <definedName name="ęĺ" localSheetId="2">[6]!ęĺ</definedName>
    <definedName name="ęĺ" localSheetId="1">#NAME?</definedName>
    <definedName name="ęĺ">[0]!ęĺ</definedName>
    <definedName name="ęĺ_4">"'рт-передача'!ęĺ"</definedName>
    <definedName name="eso" localSheetId="9">[20]FST5!$G$149:$G$165,[0]!P1_eso</definedName>
    <definedName name="eso" localSheetId="11">[20]FST5!$G$149:$G$165,[0]!P1_eso</definedName>
    <definedName name="eso" localSheetId="7">[20]FST5!$G$149:$G$165,P1_eso</definedName>
    <definedName name="eso" localSheetId="2">[20]FST5!$G$149:$G$165,P1_eso</definedName>
    <definedName name="eso" localSheetId="1">[20]FST5!$G$149:$G$165,P1_eso</definedName>
    <definedName name="eso">[20]FST5!$G$149:$G$165,P1_eso</definedName>
    <definedName name="eso_4">#N/A</definedName>
    <definedName name="eso_5">#N/A</definedName>
    <definedName name="ESO_ET" localSheetId="9">#REF!</definedName>
    <definedName name="ESO_ET" localSheetId="11">#REF!</definedName>
    <definedName name="ESO_ET" localSheetId="7">#REF!</definedName>
    <definedName name="ESO_ET" localSheetId="2">#REF!</definedName>
    <definedName name="ESO_ET" localSheetId="1">#REF!</definedName>
    <definedName name="ESO_ET">#REF!</definedName>
    <definedName name="ESO_ET_4">"#REF!"</definedName>
    <definedName name="ESO_PROT" localSheetId="9">#REF!,#REF!,#REF!,'Обоснов к прил 1 2018  (2)'!P1_ESO_PROT</definedName>
    <definedName name="ESO_PROT" localSheetId="11">#REF!,#REF!,#REF!,'Обоснов к прил 1 2018  (3)'!P1_ESO_PROT</definedName>
    <definedName name="ESO_PROT" localSheetId="7">#REF!,#REF!,#REF!,P1_ESO_PROT</definedName>
    <definedName name="ESO_PROT" localSheetId="2">#REF!,#REF!,#REF!,прил1_2022!P1_ESO_PROT</definedName>
    <definedName name="ESO_PROT" localSheetId="1">Прил1_2023!P1_ESO_PROT</definedName>
    <definedName name="ESO_PROT">#REF!,#REF!,#REF!,P1_ESO_PROT</definedName>
    <definedName name="ESO_PROT_4">"#REF!,#REF!,#REF!,P1_ESO_PROT"</definedName>
    <definedName name="ESOcom" localSheetId="9">#REF!</definedName>
    <definedName name="ESOcom" localSheetId="11">#REF!</definedName>
    <definedName name="ESOcom" localSheetId="7">#REF!</definedName>
    <definedName name="ESOcom" localSheetId="2">#REF!</definedName>
    <definedName name="ESOcom" localSheetId="1">#REF!</definedName>
    <definedName name="ESOcom">#REF!</definedName>
    <definedName name="ESOcom_4">"#REF!"</definedName>
    <definedName name="etyietiei">[11]!etyietiei</definedName>
    <definedName name="ew" localSheetId="9">[4]!ew</definedName>
    <definedName name="ew" localSheetId="11">[4]!ew</definedName>
    <definedName name="ew" localSheetId="7">[17]!ew</definedName>
    <definedName name="ew" localSheetId="2">[6]!ew</definedName>
    <definedName name="ew" localSheetId="1">#NAME?</definedName>
    <definedName name="ew">[0]!ew</definedName>
    <definedName name="ew_4">"'рт-передача'!ew"</definedName>
    <definedName name="Excel_BuiltIn__FilterDatabase_19" localSheetId="7">'[24]14б ДПН отчет'!#REF!</definedName>
    <definedName name="Excel_BuiltIn__FilterDatabase_19">'[24]14б ДПН отчет'!#REF!</definedName>
    <definedName name="Excel_BuiltIn__FilterDatabase_22" localSheetId="7">'[24]16а Сводный анализ'!#REF!</definedName>
    <definedName name="Excel_BuiltIn__FilterDatabase_22">'[24]16а Сводный анализ'!#REF!</definedName>
    <definedName name="Excel_BuiltIn__FilterDatabase_8">#REF!</definedName>
    <definedName name="Excel_BuiltIn__FilterDatabase_8_1">"$#ССЫЛ!.$D$1:$D$100"</definedName>
    <definedName name="Excel_BuiltIn__FilterDatabase_8_21" localSheetId="7">#REF!</definedName>
    <definedName name="Excel_BuiltIn__FilterDatabase_8_21">#REF!</definedName>
    <definedName name="Excel_BuiltIn_Print_Area_15" localSheetId="7">(#REF!,#REF!)</definedName>
    <definedName name="Excel_BuiltIn_Print_Area_15">(#REF!,#REF!)</definedName>
    <definedName name="Excel_BuiltIn_Print_Area_16" localSheetId="7">(#REF!,#REF!)</definedName>
    <definedName name="Excel_BuiltIn_Print_Area_16">(#REF!,#REF!)</definedName>
    <definedName name="Excel_BuiltIn_Print_Titles_15" localSheetId="7">#REF!</definedName>
    <definedName name="Excel_BuiltIn_Print_Titles_15">#REF!</definedName>
    <definedName name="Excel_BuiltIn_Print_Titles_16" localSheetId="7">#REF!</definedName>
    <definedName name="Excel_BuiltIn_Print_Titles_16">#REF!</definedName>
    <definedName name="f">[12]Параметры!#REF!</definedName>
    <definedName name="F_ST_ET" localSheetId="9">#REF!</definedName>
    <definedName name="F_ST_ET" localSheetId="11">#REF!</definedName>
    <definedName name="F_ST_ET" localSheetId="7">#REF!</definedName>
    <definedName name="F_ST_ET" localSheetId="2">#REF!</definedName>
    <definedName name="F_ST_ET" localSheetId="1">#REF!</definedName>
    <definedName name="F_ST_ET">#REF!</definedName>
    <definedName name="F_ST_ET_4">"#REF!"</definedName>
    <definedName name="F10_FST_OPT" localSheetId="9">#REF!</definedName>
    <definedName name="F10_FST_OPT" localSheetId="11">#REF!</definedName>
    <definedName name="F10_FST_OPT" localSheetId="7">#REF!</definedName>
    <definedName name="F10_FST_OPT" localSheetId="2">#REF!</definedName>
    <definedName name="F10_FST_OPT" localSheetId="1">#REF!</definedName>
    <definedName name="F10_FST_OPT">#REF!</definedName>
    <definedName name="F10_FST_OPT_1" localSheetId="9">#REF!</definedName>
    <definedName name="F10_FST_OPT_1" localSheetId="11">#REF!</definedName>
    <definedName name="F10_FST_OPT_1" localSheetId="7">#REF!</definedName>
    <definedName name="F10_FST_OPT_1" localSheetId="1">#REF!</definedName>
    <definedName name="F10_FST_OPT_1">#REF!</definedName>
    <definedName name="F10_FST_OPT_1_4">"#REF!"</definedName>
    <definedName name="F10_FST_OPT_2" localSheetId="9">#REF!</definedName>
    <definedName name="F10_FST_OPT_2" localSheetId="11">#REF!</definedName>
    <definedName name="F10_FST_OPT_2" localSheetId="7">#REF!</definedName>
    <definedName name="F10_FST_OPT_2" localSheetId="2">#REF!</definedName>
    <definedName name="F10_FST_OPT_2" localSheetId="1">#REF!</definedName>
    <definedName name="F10_FST_OPT_2">#REF!</definedName>
    <definedName name="F10_FST_OPT_2_4">"#REF!"</definedName>
    <definedName name="F10_FST_OPT_3" localSheetId="9">#REF!</definedName>
    <definedName name="F10_FST_OPT_3" localSheetId="11">#REF!</definedName>
    <definedName name="F10_FST_OPT_3" localSheetId="7">#REF!</definedName>
    <definedName name="F10_FST_OPT_3" localSheetId="2">#REF!</definedName>
    <definedName name="F10_FST_OPT_3" localSheetId="1">#REF!</definedName>
    <definedName name="F10_FST_OPT_3">#REF!</definedName>
    <definedName name="F10_FST_OPT_3_4">"#REF!"</definedName>
    <definedName name="F10_FST_OPT_4">"#REF!"</definedName>
    <definedName name="F10_FST_ROZN" localSheetId="9">#REF!</definedName>
    <definedName name="F10_FST_ROZN" localSheetId="11">#REF!</definedName>
    <definedName name="F10_FST_ROZN" localSheetId="7">#REF!</definedName>
    <definedName name="F10_FST_ROZN" localSheetId="2">#REF!</definedName>
    <definedName name="F10_FST_ROZN" localSheetId="1">#REF!</definedName>
    <definedName name="F10_FST_ROZN">#REF!</definedName>
    <definedName name="F10_FST_ROZN_1" localSheetId="9">#REF!</definedName>
    <definedName name="F10_FST_ROZN_1" localSheetId="11">#REF!</definedName>
    <definedName name="F10_FST_ROZN_1" localSheetId="7">#REF!</definedName>
    <definedName name="F10_FST_ROZN_1" localSheetId="1">#REF!</definedName>
    <definedName name="F10_FST_ROZN_1">#REF!</definedName>
    <definedName name="F10_FST_ROZN_1_4">"#REF!"</definedName>
    <definedName name="F10_FST_ROZN_2" localSheetId="9">#REF!</definedName>
    <definedName name="F10_FST_ROZN_2" localSheetId="11">#REF!</definedName>
    <definedName name="F10_FST_ROZN_2" localSheetId="7">#REF!</definedName>
    <definedName name="F10_FST_ROZN_2" localSheetId="2">#REF!</definedName>
    <definedName name="F10_FST_ROZN_2" localSheetId="1">#REF!</definedName>
    <definedName name="F10_FST_ROZN_2">#REF!</definedName>
    <definedName name="F10_FST_ROZN_2_4">"#REF!"</definedName>
    <definedName name="F10_FST_ROZN_4">"#REF!"</definedName>
    <definedName name="F10_MAX_OPT" localSheetId="9">#REF!</definedName>
    <definedName name="F10_MAX_OPT" localSheetId="11">#REF!</definedName>
    <definedName name="F10_MAX_OPT" localSheetId="7">#REF!</definedName>
    <definedName name="F10_MAX_OPT" localSheetId="2">#REF!</definedName>
    <definedName name="F10_MAX_OPT" localSheetId="1">#REF!</definedName>
    <definedName name="F10_MAX_OPT">#REF!</definedName>
    <definedName name="F10_MAX_OPT_1" localSheetId="9">#REF!</definedName>
    <definedName name="F10_MAX_OPT_1" localSheetId="11">#REF!</definedName>
    <definedName name="F10_MAX_OPT_1" localSheetId="7">#REF!</definedName>
    <definedName name="F10_MAX_OPT_1" localSheetId="1">#REF!</definedName>
    <definedName name="F10_MAX_OPT_1">#REF!</definedName>
    <definedName name="F10_MAX_OPT_1_4">"#REF!"</definedName>
    <definedName name="F10_MAX_OPT_2" localSheetId="9">#REF!</definedName>
    <definedName name="F10_MAX_OPT_2" localSheetId="11">#REF!</definedName>
    <definedName name="F10_MAX_OPT_2" localSheetId="7">#REF!</definedName>
    <definedName name="F10_MAX_OPT_2" localSheetId="2">#REF!</definedName>
    <definedName name="F10_MAX_OPT_2" localSheetId="1">#REF!</definedName>
    <definedName name="F10_MAX_OPT_2">#REF!</definedName>
    <definedName name="F10_MAX_OPT_2_4">"#REF!"</definedName>
    <definedName name="F10_MAX_OPT_3" localSheetId="9">#REF!</definedName>
    <definedName name="F10_MAX_OPT_3" localSheetId="11">#REF!</definedName>
    <definedName name="F10_MAX_OPT_3" localSheetId="7">#REF!</definedName>
    <definedName name="F10_MAX_OPT_3" localSheetId="2">#REF!</definedName>
    <definedName name="F10_MAX_OPT_3" localSheetId="1">#REF!</definedName>
    <definedName name="F10_MAX_OPT_3">#REF!</definedName>
    <definedName name="F10_MAX_OPT_3_4">"#REF!"</definedName>
    <definedName name="F10_MAX_OPT_4">"#REF!"</definedName>
    <definedName name="F10_MAX_ROZN" localSheetId="9">#REF!</definedName>
    <definedName name="F10_MAX_ROZN" localSheetId="11">#REF!</definedName>
    <definedName name="F10_MAX_ROZN" localSheetId="7">#REF!</definedName>
    <definedName name="F10_MAX_ROZN" localSheetId="2">#REF!</definedName>
    <definedName name="F10_MAX_ROZN" localSheetId="1">#REF!</definedName>
    <definedName name="F10_MAX_ROZN">#REF!</definedName>
    <definedName name="F10_MAX_ROZN_1" localSheetId="9">#REF!</definedName>
    <definedName name="F10_MAX_ROZN_1" localSheetId="11">#REF!</definedName>
    <definedName name="F10_MAX_ROZN_1" localSheetId="7">#REF!</definedName>
    <definedName name="F10_MAX_ROZN_1" localSheetId="1">#REF!</definedName>
    <definedName name="F10_MAX_ROZN_1">#REF!</definedName>
    <definedName name="F10_MAX_ROZN_1_4">"#REF!"</definedName>
    <definedName name="F10_MAX_ROZN_2" localSheetId="9">#REF!</definedName>
    <definedName name="F10_MAX_ROZN_2" localSheetId="11">#REF!</definedName>
    <definedName name="F10_MAX_ROZN_2" localSheetId="7">#REF!</definedName>
    <definedName name="F10_MAX_ROZN_2" localSheetId="2">#REF!</definedName>
    <definedName name="F10_MAX_ROZN_2" localSheetId="1">#REF!</definedName>
    <definedName name="F10_MAX_ROZN_2">#REF!</definedName>
    <definedName name="F10_MAX_ROZN_2_4">"#REF!"</definedName>
    <definedName name="F10_MAX_ROZN_4">"#REF!"</definedName>
    <definedName name="F10_MIN_OPT" localSheetId="9">#REF!</definedName>
    <definedName name="F10_MIN_OPT" localSheetId="11">#REF!</definedName>
    <definedName name="F10_MIN_OPT" localSheetId="7">#REF!</definedName>
    <definedName name="F10_MIN_OPT" localSheetId="2">#REF!</definedName>
    <definedName name="F10_MIN_OPT" localSheetId="1">#REF!</definedName>
    <definedName name="F10_MIN_OPT">#REF!</definedName>
    <definedName name="F10_MIN_OPT_1" localSheetId="9">#REF!</definedName>
    <definedName name="F10_MIN_OPT_1" localSheetId="11">#REF!</definedName>
    <definedName name="F10_MIN_OPT_1" localSheetId="7">#REF!</definedName>
    <definedName name="F10_MIN_OPT_1" localSheetId="1">#REF!</definedName>
    <definedName name="F10_MIN_OPT_1">#REF!</definedName>
    <definedName name="F10_MIN_OPT_1_4">"#REF!"</definedName>
    <definedName name="F10_MIN_OPT_2" localSheetId="9">#REF!</definedName>
    <definedName name="F10_MIN_OPT_2" localSheetId="11">#REF!</definedName>
    <definedName name="F10_MIN_OPT_2" localSheetId="7">#REF!</definedName>
    <definedName name="F10_MIN_OPT_2" localSheetId="2">#REF!</definedName>
    <definedName name="F10_MIN_OPT_2" localSheetId="1">#REF!</definedName>
    <definedName name="F10_MIN_OPT_2">#REF!</definedName>
    <definedName name="F10_MIN_OPT_2_4">"#REF!"</definedName>
    <definedName name="F10_MIN_OPT_3" localSheetId="9">#REF!</definedName>
    <definedName name="F10_MIN_OPT_3" localSheetId="11">#REF!</definedName>
    <definedName name="F10_MIN_OPT_3" localSheetId="7">#REF!</definedName>
    <definedName name="F10_MIN_OPT_3" localSheetId="2">#REF!</definedName>
    <definedName name="F10_MIN_OPT_3" localSheetId="1">#REF!</definedName>
    <definedName name="F10_MIN_OPT_3">#REF!</definedName>
    <definedName name="F10_MIN_OPT_3_4">"#REF!"</definedName>
    <definedName name="F10_MIN_OPT_4">"#REF!"</definedName>
    <definedName name="F10_MIN_ROZN" localSheetId="9">#REF!</definedName>
    <definedName name="F10_MIN_ROZN" localSheetId="11">#REF!</definedName>
    <definedName name="F10_MIN_ROZN" localSheetId="7">#REF!</definedName>
    <definedName name="F10_MIN_ROZN" localSheetId="2">#REF!</definedName>
    <definedName name="F10_MIN_ROZN" localSheetId="1">#REF!</definedName>
    <definedName name="F10_MIN_ROZN">#REF!</definedName>
    <definedName name="F10_MIN_ROZN_1" localSheetId="9">#REF!</definedName>
    <definedName name="F10_MIN_ROZN_1" localSheetId="11">#REF!</definedName>
    <definedName name="F10_MIN_ROZN_1" localSheetId="7">#REF!</definedName>
    <definedName name="F10_MIN_ROZN_1" localSheetId="1">#REF!</definedName>
    <definedName name="F10_MIN_ROZN_1">#REF!</definedName>
    <definedName name="F10_MIN_ROZN_1_4">"#REF!"</definedName>
    <definedName name="F10_MIN_ROZN_2" localSheetId="9">#REF!</definedName>
    <definedName name="F10_MIN_ROZN_2" localSheetId="11">#REF!</definedName>
    <definedName name="F10_MIN_ROZN_2" localSheetId="7">#REF!</definedName>
    <definedName name="F10_MIN_ROZN_2" localSheetId="2">#REF!</definedName>
    <definedName name="F10_MIN_ROZN_2" localSheetId="1">#REF!</definedName>
    <definedName name="F10_MIN_ROZN_2">#REF!</definedName>
    <definedName name="F10_MIN_ROZN_2_4">"#REF!"</definedName>
    <definedName name="F10_MIN_ROZN_4">"#REF!"</definedName>
    <definedName name="F10_SCOPE" localSheetId="9">#REF!</definedName>
    <definedName name="F10_SCOPE" localSheetId="11">#REF!</definedName>
    <definedName name="F10_SCOPE" localSheetId="7">#REF!</definedName>
    <definedName name="F10_SCOPE" localSheetId="2">#REF!</definedName>
    <definedName name="F10_SCOPE" localSheetId="1">#REF!</definedName>
    <definedName name="F10_SCOPE">#REF!</definedName>
    <definedName name="F10_SCOPE_4">"#REF!"</definedName>
    <definedName name="F9_OPT" localSheetId="9">#REF!</definedName>
    <definedName name="F9_OPT" localSheetId="11">#REF!</definedName>
    <definedName name="F9_OPT" localSheetId="7">#REF!</definedName>
    <definedName name="F9_OPT" localSheetId="2">#REF!</definedName>
    <definedName name="F9_OPT" localSheetId="1">#REF!</definedName>
    <definedName name="F9_OPT">#REF!</definedName>
    <definedName name="F9_OPT_1" localSheetId="9">#REF!</definedName>
    <definedName name="F9_OPT_1" localSheetId="11">#REF!</definedName>
    <definedName name="F9_OPT_1" localSheetId="7">#REF!</definedName>
    <definedName name="F9_OPT_1" localSheetId="1">#REF!</definedName>
    <definedName name="F9_OPT_1">#REF!</definedName>
    <definedName name="F9_OPT_1_4">"#REF!"</definedName>
    <definedName name="F9_OPT_2" localSheetId="9">#REF!</definedName>
    <definedName name="F9_OPT_2" localSheetId="11">#REF!</definedName>
    <definedName name="F9_OPT_2" localSheetId="7">#REF!</definedName>
    <definedName name="F9_OPT_2" localSheetId="2">#REF!</definedName>
    <definedName name="F9_OPT_2" localSheetId="1">#REF!</definedName>
    <definedName name="F9_OPT_2">#REF!</definedName>
    <definedName name="F9_OPT_2_4">"#REF!"</definedName>
    <definedName name="F9_OPT_3" localSheetId="9">#REF!</definedName>
    <definedName name="F9_OPT_3" localSheetId="11">#REF!</definedName>
    <definedName name="F9_OPT_3" localSheetId="7">#REF!</definedName>
    <definedName name="F9_OPT_3" localSheetId="2">#REF!</definedName>
    <definedName name="F9_OPT_3" localSheetId="1">#REF!</definedName>
    <definedName name="F9_OPT_3">#REF!</definedName>
    <definedName name="F9_OPT_3_4">"#REF!"</definedName>
    <definedName name="F9_OPT_4">"#REF!"</definedName>
    <definedName name="F9_ROZN" localSheetId="9">#REF!</definedName>
    <definedName name="F9_ROZN" localSheetId="11">#REF!</definedName>
    <definedName name="F9_ROZN" localSheetId="7">#REF!</definedName>
    <definedName name="F9_ROZN" localSheetId="2">#REF!</definedName>
    <definedName name="F9_ROZN" localSheetId="1">#REF!</definedName>
    <definedName name="F9_ROZN">#REF!</definedName>
    <definedName name="F9_ROZN_1" localSheetId="9">#REF!</definedName>
    <definedName name="F9_ROZN_1" localSheetId="11">#REF!</definedName>
    <definedName name="F9_ROZN_1" localSheetId="7">#REF!</definedName>
    <definedName name="F9_ROZN_1" localSheetId="1">#REF!</definedName>
    <definedName name="F9_ROZN_1">#REF!</definedName>
    <definedName name="F9_ROZN_1_4">"#REF!"</definedName>
    <definedName name="F9_ROZN_2" localSheetId="9">#REF!</definedName>
    <definedName name="F9_ROZN_2" localSheetId="11">#REF!</definedName>
    <definedName name="F9_ROZN_2" localSheetId="7">#REF!</definedName>
    <definedName name="F9_ROZN_2" localSheetId="2">#REF!</definedName>
    <definedName name="F9_ROZN_2" localSheetId="1">#REF!</definedName>
    <definedName name="F9_ROZN_2">#REF!</definedName>
    <definedName name="F9_ROZN_2_4">"#REF!"</definedName>
    <definedName name="F9_ROZN_4">"#REF!"</definedName>
    <definedName name="F9_SC_1">[20]Топливо2009!#REF!</definedName>
    <definedName name="F9_SC_2">[20]Топливо2009!#REF!</definedName>
    <definedName name="F9_SC_3">[20]Топливо2009!#REF!</definedName>
    <definedName name="F9_SC_4">[20]Топливо2009!#REF!</definedName>
    <definedName name="F9_SC_5">[20]Топливо2009!#REF!</definedName>
    <definedName name="F9_SC_6">[20]Топливо2009!#REF!</definedName>
    <definedName name="F9_SCOPE" localSheetId="9">#REF!</definedName>
    <definedName name="F9_SCOPE" localSheetId="11">#REF!</definedName>
    <definedName name="F9_SCOPE" localSheetId="7">#REF!</definedName>
    <definedName name="F9_SCOPE" localSheetId="2">#REF!</definedName>
    <definedName name="F9_SCOPE" localSheetId="1">#REF!</definedName>
    <definedName name="F9_SCOPE">#REF!</definedName>
    <definedName name="F9_SCOPE_4">"#REF!"</definedName>
    <definedName name="fbgffnjfgg">#N/A</definedName>
    <definedName name="fdfdfd">[11]!fdfdfd</definedName>
    <definedName name="FEB" localSheetId="9">#REF!</definedName>
    <definedName name="FEB" localSheetId="11">#REF!</definedName>
    <definedName name="FEB" localSheetId="7">#REF!</definedName>
    <definedName name="FEB" localSheetId="2">#REF!</definedName>
    <definedName name="FEB" localSheetId="1">#REF!</definedName>
    <definedName name="FEB">#REF!</definedName>
    <definedName name="FEB_4">"#REF!"</definedName>
    <definedName name="fff" localSheetId="9">#REF!</definedName>
    <definedName name="fff" localSheetId="11">#REF!</definedName>
    <definedName name="fff" localSheetId="7">#REF!</definedName>
    <definedName name="fff" localSheetId="2">#REF!</definedName>
    <definedName name="fff" localSheetId="1">#REF!</definedName>
    <definedName name="fff">#REF!</definedName>
    <definedName name="ffff" localSheetId="9">[4]!ffff</definedName>
    <definedName name="ffff" localSheetId="11">[4]!ffff</definedName>
    <definedName name="ffff" localSheetId="7">[5]!ffff</definedName>
    <definedName name="ffff" localSheetId="2">[6]!ffff</definedName>
    <definedName name="ffff" localSheetId="1">#NAME?</definedName>
    <definedName name="ffff">[0]!ffff</definedName>
    <definedName name="fffff" localSheetId="9">[4]!fffff</definedName>
    <definedName name="fffff" localSheetId="11">[4]!fffff</definedName>
    <definedName name="fffff" localSheetId="7">[5]!fffff</definedName>
    <definedName name="fffff" localSheetId="2">[6]!fffff</definedName>
    <definedName name="fffff" localSheetId="1">#NAME?</definedName>
    <definedName name="fffff">[0]!fffff</definedName>
    <definedName name="ffffffff" localSheetId="9">[4]!ffffffff</definedName>
    <definedName name="ffffffff" localSheetId="11">[4]!ffffffff</definedName>
    <definedName name="ffffffff" localSheetId="7">[5]!ffffffff</definedName>
    <definedName name="ffffffff" localSheetId="2">[6]!ffffffff</definedName>
    <definedName name="ffffffff" localSheetId="1">#NAME?</definedName>
    <definedName name="ffffffff">[0]!ffffffff</definedName>
    <definedName name="ffffffffff" localSheetId="9">[4]!ffffffffff</definedName>
    <definedName name="ffffffffff" localSheetId="11">[4]!ffffffffff</definedName>
    <definedName name="ffffffffff" localSheetId="7">[5]!ffffffffff</definedName>
    <definedName name="ffffffffff" localSheetId="2">[6]!ffffffffff</definedName>
    <definedName name="ffffffffff" localSheetId="1">#NAME?</definedName>
    <definedName name="ffffffffff">[0]!ffffffffff</definedName>
    <definedName name="fffffffffff" localSheetId="9">[4]!fffffffffff</definedName>
    <definedName name="fffffffffff" localSheetId="11">[4]!fffffffffff</definedName>
    <definedName name="fffffffffff" localSheetId="7">[5]!fffffffffff</definedName>
    <definedName name="fffffffffff" localSheetId="2">[6]!fffffffffff</definedName>
    <definedName name="fffffffffff" localSheetId="1">#NAME?</definedName>
    <definedName name="fffffffffff">[0]!fffffffffff</definedName>
    <definedName name="ffffffffffff" localSheetId="9">[4]!ffffffffffff</definedName>
    <definedName name="ffffffffffff" localSheetId="11">[4]!ffffffffffff</definedName>
    <definedName name="ffffffffffff" localSheetId="7">[5]!ffffffffffff</definedName>
    <definedName name="ffffffffffff" localSheetId="2">[6]!ffffffffffff</definedName>
    <definedName name="ffffffffffff" localSheetId="1">#NAME?</definedName>
    <definedName name="ffffffffffff">[0]!ffffffffffff</definedName>
    <definedName name="fffffffffffff" localSheetId="9">[4]!fffffffffffff</definedName>
    <definedName name="fffffffffffff" localSheetId="11">[4]!fffffffffffff</definedName>
    <definedName name="fffffffffffff" localSheetId="7">[5]!fffffffffffff</definedName>
    <definedName name="fffffffffffff" localSheetId="2">[6]!fffffffffffff</definedName>
    <definedName name="fffffffffffff" localSheetId="1">#NAME?</definedName>
    <definedName name="fffffffffffff">[0]!fffffffffffff</definedName>
    <definedName name="ffffffffffffff" localSheetId="9">[4]!ffffffffffffff</definedName>
    <definedName name="ffffffffffffff" localSheetId="11">[4]!ffffffffffffff</definedName>
    <definedName name="ffffffffffffff" localSheetId="7">[5]!ffffffffffffff</definedName>
    <definedName name="ffffffffffffff" localSheetId="2">[6]!ffffffffffffff</definedName>
    <definedName name="ffffffffffffff" localSheetId="1">#NAME?</definedName>
    <definedName name="ffffffffffffff">[0]!ffffffffffffff</definedName>
    <definedName name="fg" localSheetId="9">[4]!fg</definedName>
    <definedName name="fg" localSheetId="11">[4]!fg</definedName>
    <definedName name="fg" localSheetId="7">[17]!fg</definedName>
    <definedName name="fg" localSheetId="2">[6]!fg</definedName>
    <definedName name="fg" localSheetId="1">#NAME?</definedName>
    <definedName name="fg">[0]!fg</definedName>
    <definedName name="fg_4">"'рт-передача'!fg"</definedName>
    <definedName name="fil_2_16">#N/A</definedName>
    <definedName name="fil_2_18">#N/A</definedName>
    <definedName name="fil_2_19">#N/A</definedName>
    <definedName name="fil_2_22" localSheetId="7">'[24]16а Сводный анализ'!#REF!</definedName>
    <definedName name="fil_2_22">'[24]16а Сводный анализ'!#REF!</definedName>
    <definedName name="fil_21" localSheetId="7">#REF!</definedName>
    <definedName name="fil_21">#REF!</definedName>
    <definedName name="fil_3_16">#N/A</definedName>
    <definedName name="fil_3_18">#N/A</definedName>
    <definedName name="fil_3_19">#N/A</definedName>
    <definedName name="fil_3_22" localSheetId="7">'[24]16а Сводный анализ'!#REF!</definedName>
    <definedName name="fil_3_22">'[24]16а Сводный анализ'!#REF!</definedName>
    <definedName name="fil_4_16">#N/A</definedName>
    <definedName name="fil_4_18">#N/A</definedName>
    <definedName name="fil_4_19">#N/A</definedName>
    <definedName name="fil_4_22" localSheetId="7">'[24]16а Сводный анализ'!#REF!</definedName>
    <definedName name="fil_4_22">'[24]16а Сводный анализ'!#REF!</definedName>
    <definedName name="FIXASSETS1">[3]MAIN!$A$245:$IV$260</definedName>
    <definedName name="FIXASSETS2">[3]MAIN!$A$263:$IV$279</definedName>
    <definedName name="FixTarifList">[14]Лист!$A$410</definedName>
    <definedName name="ForIns" localSheetId="9">[25]Регионы!#REF!</definedName>
    <definedName name="ForIns" localSheetId="11">[25]Регионы!#REF!</definedName>
    <definedName name="ForIns" localSheetId="7">[25]Регионы!#REF!</definedName>
    <definedName name="ForIns" localSheetId="2">[25]Регионы!#REF!</definedName>
    <definedName name="ForIns" localSheetId="1">[25]Регионы!#REF!</definedName>
    <definedName name="ForIns">[25]Регионы!#REF!</definedName>
    <definedName name="ForIns_5">#N/A</definedName>
    <definedName name="FUEL" localSheetId="9">#REF!</definedName>
    <definedName name="FUEL" localSheetId="11">#REF!</definedName>
    <definedName name="FUEL" localSheetId="7">#REF!</definedName>
    <definedName name="FUEL" localSheetId="2">#REF!</definedName>
    <definedName name="FUEL" localSheetId="1">#REF!</definedName>
    <definedName name="FUEL">#REF!</definedName>
    <definedName name="FUEL_ET" localSheetId="9">#REF!</definedName>
    <definedName name="FUEL_ET" localSheetId="11">#REF!</definedName>
    <definedName name="FUEL_ET" localSheetId="7">#REF!</definedName>
    <definedName name="FUEL_ET" localSheetId="1">#REF!</definedName>
    <definedName name="FUEL_ET">#REF!</definedName>
    <definedName name="FUEL_ET_4">"#REF!"</definedName>
    <definedName name="FUELLIST" localSheetId="9">#REF!</definedName>
    <definedName name="FUELLIST" localSheetId="11">#REF!</definedName>
    <definedName name="FUELLIST" localSheetId="7">#REF!</definedName>
    <definedName name="FUELLIST" localSheetId="2">#REF!</definedName>
    <definedName name="FUELLIST" localSheetId="1">#REF!</definedName>
    <definedName name="FUELLIST">#REF!</definedName>
    <definedName name="FUELLIST_4">"#REF!"</definedName>
    <definedName name="FuelQnt">[14]Лист!$B$17</definedName>
    <definedName name="g">[12]Параметры!#REF!</definedName>
    <definedName name="GES" localSheetId="9">#REF!</definedName>
    <definedName name="GES" localSheetId="11">#REF!</definedName>
    <definedName name="GES" localSheetId="7">#REF!</definedName>
    <definedName name="GES" localSheetId="2">#REF!</definedName>
    <definedName name="GES" localSheetId="1">#REF!</definedName>
    <definedName name="GES">#REF!</definedName>
    <definedName name="GES_4">"#REF!"</definedName>
    <definedName name="GES_DATA" localSheetId="9">#REF!</definedName>
    <definedName name="GES_DATA" localSheetId="11">#REF!</definedName>
    <definedName name="GES_DATA" localSheetId="7">#REF!</definedName>
    <definedName name="GES_DATA" localSheetId="2">#REF!</definedName>
    <definedName name="GES_DATA" localSheetId="1">#REF!</definedName>
    <definedName name="GES_DATA">#REF!</definedName>
    <definedName name="GES_LIST" localSheetId="9">#REF!</definedName>
    <definedName name="GES_LIST" localSheetId="11">#REF!</definedName>
    <definedName name="GES_LIST" localSheetId="7">#REF!</definedName>
    <definedName name="GES_LIST" localSheetId="1">#REF!</definedName>
    <definedName name="GES_LIST">#REF!</definedName>
    <definedName name="GES3_DATA" localSheetId="9">#REF!</definedName>
    <definedName name="GES3_DATA" localSheetId="11">#REF!</definedName>
    <definedName name="GES3_DATA" localSheetId="7">#REF!</definedName>
    <definedName name="GES3_DATA" localSheetId="1">#REF!</definedName>
    <definedName name="GES3_DATA">#REF!</definedName>
    <definedName name="GESList">[14]Лист!$A$30</definedName>
    <definedName name="GESQnt">[14]Параметры!$B$6</definedName>
    <definedName name="gfg" localSheetId="9">[4]!gfg</definedName>
    <definedName name="gfg" localSheetId="11">[4]!gfg</definedName>
    <definedName name="gfg" localSheetId="7">[5]!gfg</definedName>
    <definedName name="gfg" localSheetId="2">[6]!gfg</definedName>
    <definedName name="gfg" localSheetId="1">#NAME?</definedName>
    <definedName name="gfg">[0]!gfg</definedName>
    <definedName name="gfg_4">"'рт-передача'!gfg"</definedName>
    <definedName name="gh" localSheetId="9">[4]!gh</definedName>
    <definedName name="gh" localSheetId="11">[4]!gh</definedName>
    <definedName name="gh" localSheetId="7">[5]!gh</definedName>
    <definedName name="gh" localSheetId="2">[6]!gh</definedName>
    <definedName name="gh" localSheetId="1">#NAME?</definedName>
    <definedName name="gh">[0]!gh</definedName>
    <definedName name="gh_4">"'рт-передача'!gh"</definedName>
    <definedName name="ghg">[11]!ghg</definedName>
    <definedName name="ghhktyi">#N/A</definedName>
    <definedName name="ghjkgfksfhjasd">[11]!ghjkgfksfhjasd</definedName>
    <definedName name="god">[26]Титульный!$F$10</definedName>
    <definedName name="GRES" localSheetId="9">#REF!</definedName>
    <definedName name="GRES" localSheetId="11">#REF!</definedName>
    <definedName name="GRES" localSheetId="7">#REF!</definedName>
    <definedName name="GRES" localSheetId="2">#REF!</definedName>
    <definedName name="GRES" localSheetId="1">#REF!</definedName>
    <definedName name="GRES">#REF!</definedName>
    <definedName name="GRES_4">"#REF!"</definedName>
    <definedName name="GRES_DATA" localSheetId="9">#REF!</definedName>
    <definedName name="GRES_DATA" localSheetId="11">#REF!</definedName>
    <definedName name="GRES_DATA" localSheetId="7">#REF!</definedName>
    <definedName name="GRES_DATA" localSheetId="2">#REF!</definedName>
    <definedName name="GRES_DATA" localSheetId="1">#REF!</definedName>
    <definedName name="GRES_DATA">#REF!</definedName>
    <definedName name="GRES_LIST" localSheetId="9">#REF!</definedName>
    <definedName name="GRES_LIST" localSheetId="11">#REF!</definedName>
    <definedName name="GRES_LIST" localSheetId="7">#REF!</definedName>
    <definedName name="GRES_LIST" localSheetId="1">#REF!</definedName>
    <definedName name="GRES_LIST">#REF!</definedName>
    <definedName name="grety5e">#N/A</definedName>
    <definedName name="gtty" localSheetId="9">#REF!,#REF!,#REF!,'Обоснов к прил 1 2018  (2)'!P1_ESO_PROT</definedName>
    <definedName name="gtty" localSheetId="11">#REF!,#REF!,#REF!,'Обоснов к прил 1 2018  (3)'!P1_ESO_PROT</definedName>
    <definedName name="gtty" localSheetId="7">#REF!,#REF!,#REF!,P1_ESO_PROT</definedName>
    <definedName name="gtty" localSheetId="2">#REF!,#REF!,#REF!,прил1_2022!P1_ESO_PROT</definedName>
    <definedName name="gtty" localSheetId="1">Прил1_2023!P1_ESO_PROT</definedName>
    <definedName name="gtty">#REF!,#REF!,#REF!,P1_ESO_PROT</definedName>
    <definedName name="gtty_4">"#REF!,#REF!,#REF!,P1_ESO_PROT"</definedName>
    <definedName name="Gвп" localSheetId="7">[27]Лист1!#REF!</definedName>
    <definedName name="Gвп">[27]Лист1!#REF!</definedName>
    <definedName name="Gпв" localSheetId="7">[27]Лист1!#REF!</definedName>
    <definedName name="Gпв">[27]Лист1!#REF!</definedName>
    <definedName name="Gпв1" localSheetId="7">[27]Лист1!#REF!</definedName>
    <definedName name="Gпв1">[27]Лист1!#REF!</definedName>
    <definedName name="Gпв2" localSheetId="7">[27]Лист1!#REF!</definedName>
    <definedName name="Gпв2">[27]Лист1!#REF!</definedName>
    <definedName name="Gпв3" localSheetId="7">[27]Лист1!#REF!</definedName>
    <definedName name="Gпв3">[27]Лист1!#REF!</definedName>
    <definedName name="Gпв4" localSheetId="7">[27]Лист1!#REF!</definedName>
    <definedName name="Gпв4">[27]Лист1!#REF!</definedName>
    <definedName name="Gпв5" localSheetId="7">[27]Лист1!#REF!</definedName>
    <definedName name="Gпв5">[27]Лист1!#REF!</definedName>
    <definedName name="Gпв6" localSheetId="7">[27]Лист1!#REF!</definedName>
    <definedName name="Gпв6">[27]Лист1!#REF!</definedName>
    <definedName name="Gпвтф" localSheetId="7">[27]Лист1!#REF!</definedName>
    <definedName name="Gпвтф">[27]Лист1!#REF!</definedName>
    <definedName name="h" localSheetId="9">[4]!h</definedName>
    <definedName name="h" localSheetId="11">[4]!h</definedName>
    <definedName name="h" localSheetId="7">[5]!h</definedName>
    <definedName name="h" localSheetId="2">[6]!h</definedName>
    <definedName name="h" localSheetId="1">#NAME?</definedName>
    <definedName name="h">[0]!h</definedName>
    <definedName name="h_4">"'рт-передача'!h"</definedName>
    <definedName name="Helper_Котельные">[28]Справочники!$A$9:$A$12</definedName>
    <definedName name="Helper_ТЭС">[28]Справочники!$A$2:$A$5</definedName>
    <definedName name="Helper_ТЭС_Котельные">[29]Справочники!$A$2:$A$4,[29]Справочники!$A$16:$A$18</definedName>
    <definedName name="Helper_ФОРЭМ">[28]Справочники!$A$30:$A$35</definedName>
    <definedName name="hfte">#N/A</definedName>
    <definedName name="hghjgjgj">#N/A</definedName>
    <definedName name="hhh" localSheetId="9">[4]!hhh</definedName>
    <definedName name="hhh" localSheetId="11">[4]!hhh</definedName>
    <definedName name="hhh" localSheetId="7">[5]!hhh</definedName>
    <definedName name="hhh" localSheetId="2">[6]!hhh</definedName>
    <definedName name="hhh" localSheetId="1">#NAME?</definedName>
    <definedName name="hhh">[0]!hhh</definedName>
    <definedName name="hhh_4">"'рт-передача'!hhh"</definedName>
    <definedName name="hhhhhhhhhhhhhhhhhhhhhhhhhhhhhhhhhhhhhhhhhhhhhhhhhhhhhhhhhhhhhh" localSheetId="9">[4]!hhhhhhhhhhhhhhhhhhhhhhhhhhhhhhhhhhhhhhhhhhhhhhhhhhhhhhhhhhhhhh</definedName>
    <definedName name="hhhhhhhhhhhhhhhhhhhhhhhhhhhhhhhhhhhhhhhhhhhhhhhhhhhhhhhhhhhhhh" localSheetId="11">[4]!hhhhhhhhhhhhhhhhhhhhhhhhhhhhhhhhhhhhhhhhhhhhhhhhhhhhhhhhhhhhhh</definedName>
    <definedName name="hhhhhhhhhhhhhhhhhhhhhhhhhhhhhhhhhhhhhhhhhhhhhhhhhhhhhhhhhhhhhh" localSheetId="7">[5]!hhhhhhhhhhhhhhhhhhhhhhhhhhhhhhhhhhhhhhhhhhhhhhhhhhhhhhhhhhhhhh</definedName>
    <definedName name="hhhhhhhhhhhhhhhhhhhhhhhhhhhhhhhhhhhhhhhhhhhhhhhhhhhhhhhhhhhhhh" localSheetId="2">[6]!hhhhhhhhhhhhhhhhhhhhhhhhhhhhhhhhhhhhhhhhhhhhhhhhhhhhhhhhhhhhhh</definedName>
    <definedName name="hhhhhhhhhhhhhhhhhhhhhhhhhhhhhhhhhhhhhhhhhhhhhhhhhhhhhhhhhhhhhh" localSheetId="1">#NAME?</definedName>
    <definedName name="hhhhhhhhhhhhhhhhhhhhhhhhhhhhhhhhhhhhhhhhhhhhhhhhhhhhhhhhhhhhhh">[0]!hhhhhhhhhhhhhhhhhhhhhhhhhhhhhhhhhhhhhhhhhhhhhhhhhhhhhhhhhhhhhh</definedName>
    <definedName name="hhy" localSheetId="9">[4]!hhy</definedName>
    <definedName name="hhy" localSheetId="11">[4]!hhy</definedName>
    <definedName name="hhy" localSheetId="7">[5]!hhy</definedName>
    <definedName name="hhy" localSheetId="2">[6]!hhy</definedName>
    <definedName name="hhy" localSheetId="1">#NAME?</definedName>
    <definedName name="hhy">[0]!hhy</definedName>
    <definedName name="hhy_4">"'рт-передача'!hhy"</definedName>
    <definedName name="îî" localSheetId="9">[4]!îî</definedName>
    <definedName name="îî" localSheetId="11">[4]!îî</definedName>
    <definedName name="îî" localSheetId="7">[5]!îî</definedName>
    <definedName name="îî" localSheetId="2">[6]!îî</definedName>
    <definedName name="îî" localSheetId="1">#NAME?</definedName>
    <definedName name="îî">[0]!îî</definedName>
    <definedName name="îî_4">"'рт-передача'!îî"</definedName>
    <definedName name="iiiiiiii" localSheetId="9">[4]!iiiiiiii</definedName>
    <definedName name="iiiiiiii" localSheetId="11">[4]!iiiiiiii</definedName>
    <definedName name="iiiiiiii" localSheetId="7">[5]!iiiiiiii</definedName>
    <definedName name="iiiiiiii" localSheetId="2">[6]!iiiiiiii</definedName>
    <definedName name="iiiiiiii" localSheetId="1">#NAME?</definedName>
    <definedName name="iiiiiiii">[0]!iiiiiiii</definedName>
    <definedName name="INDASS1">[3]MAIN!$F$247:$AJ$247</definedName>
    <definedName name="INDASS2">[3]MAIN!$F$265:$AJ$265</definedName>
    <definedName name="INN" localSheetId="9">#REF!</definedName>
    <definedName name="INN" localSheetId="11">#REF!</definedName>
    <definedName name="INN" localSheetId="7">#REF!</definedName>
    <definedName name="INN" localSheetId="2">#REF!</definedName>
    <definedName name="INN" localSheetId="1">#REF!</definedName>
    <definedName name="INN">#REF!</definedName>
    <definedName name="ISHOD1" localSheetId="7">#REF!</definedName>
    <definedName name="ISHOD1">#REF!</definedName>
    <definedName name="ISHOD2_1" localSheetId="7">#REF!</definedName>
    <definedName name="ISHOD2_1">#REF!</definedName>
    <definedName name="ISHOD2_2" localSheetId="7">#REF!</definedName>
    <definedName name="ISHOD2_2">#REF!</definedName>
    <definedName name="j" localSheetId="9">[4]!j</definedName>
    <definedName name="j" localSheetId="11">[4]!j</definedName>
    <definedName name="j" localSheetId="7">[5]!j</definedName>
    <definedName name="j" localSheetId="2">[6]!j</definedName>
    <definedName name="j" localSheetId="1">#NAME?</definedName>
    <definedName name="j">[0]!j</definedName>
    <definedName name="j_4">"'рт-передача'!j"</definedName>
    <definedName name="JAN" localSheetId="9">#REF!</definedName>
    <definedName name="JAN" localSheetId="11">#REF!</definedName>
    <definedName name="JAN" localSheetId="7">#REF!</definedName>
    <definedName name="JAN" localSheetId="2">#REF!</definedName>
    <definedName name="JAN" localSheetId="1">#REF!</definedName>
    <definedName name="JAN">#REF!</definedName>
    <definedName name="JAN_4">"#REF!"</definedName>
    <definedName name="JUL" localSheetId="9">#REF!</definedName>
    <definedName name="JUL" localSheetId="11">#REF!</definedName>
    <definedName name="JUL" localSheetId="7">#REF!</definedName>
    <definedName name="JUL" localSheetId="2">#REF!</definedName>
    <definedName name="JUL" localSheetId="1">#REF!</definedName>
    <definedName name="JUL">#REF!</definedName>
    <definedName name="JUL_4">"#REF!"</definedName>
    <definedName name="JUN" localSheetId="9">#REF!</definedName>
    <definedName name="JUN" localSheetId="11">#REF!</definedName>
    <definedName name="JUN" localSheetId="7">#REF!</definedName>
    <definedName name="JUN" localSheetId="2">#REF!</definedName>
    <definedName name="JUN" localSheetId="1">#REF!</definedName>
    <definedName name="JUN">#REF!</definedName>
    <definedName name="JUN_4">"#REF!"</definedName>
    <definedName name="k" localSheetId="9">[4]!k</definedName>
    <definedName name="k" localSheetId="11">[4]!k</definedName>
    <definedName name="k" localSheetId="7">[17]!k</definedName>
    <definedName name="k" localSheetId="2">[6]!k</definedName>
    <definedName name="k" localSheetId="1">#NAME?</definedName>
    <definedName name="k">[0]!k</definedName>
    <definedName name="k_4">"'рт-передача'!k"</definedName>
    <definedName name="knkn.n.">#N/A</definedName>
    <definedName name="koeff1">[3]MAIN!$C$1327</definedName>
    <definedName name="koeff2">[3]MAIN!$C$1328</definedName>
    <definedName name="koeff3">[3]MAIN!$C$1329</definedName>
    <definedName name="koeff4">[3]MAIN!$C$1330</definedName>
    <definedName name="koeff5">[3]MAIN!$F$980</definedName>
    <definedName name="KorQnt">[14]Параметры!$B$5</definedName>
    <definedName name="KotList">[14]Лист!$A$260</definedName>
    <definedName name="KotQnt">[14]Лист!$B$261</definedName>
    <definedName name="KREDIT1">[3]MAIN!$A$486:$IV$504</definedName>
    <definedName name="KREDIT2">[3]MAIN!$A$533:$IV$551</definedName>
    <definedName name="l">'[30]Вводные данные систем'!#REF!</definedName>
    <definedName name="labor_costs">[3]MAIN!$F$187:$AL$187</definedName>
    <definedName name="Language">[3]MAIN!$F$1247</definedName>
    <definedName name="lastcolumn">[3]MAIN!$AJ$1:$AJ$65536</definedName>
    <definedName name="LINE" localSheetId="9">#REF!</definedName>
    <definedName name="LINE" localSheetId="11">#REF!</definedName>
    <definedName name="LINE" localSheetId="7">#REF!</definedName>
    <definedName name="LINE" localSheetId="2">#REF!</definedName>
    <definedName name="LINE" localSheetId="1">#REF!</definedName>
    <definedName name="LINE">#REF!</definedName>
    <definedName name="LINE2" localSheetId="9">#REF!</definedName>
    <definedName name="LINE2" localSheetId="11">#REF!</definedName>
    <definedName name="LINE2" localSheetId="7">#REF!</definedName>
    <definedName name="LINE2" localSheetId="1">#REF!</definedName>
    <definedName name="LINE2">#REF!</definedName>
    <definedName name="LISING1">[3]MAIN!$A$305:$IV$324</definedName>
    <definedName name="lklklk">[11]!lklklk</definedName>
    <definedName name="Loans_o" localSheetId="7">'[10]13'!#REF!</definedName>
    <definedName name="Loans_o">'[10]13'!#REF!</definedName>
    <definedName name="LTI_6" localSheetId="7">'[10]6'!#REF!</definedName>
    <definedName name="LTI_6">'[10]6'!#REF!</definedName>
    <definedName name="m" localSheetId="7">#REF!</definedName>
    <definedName name="m">#REF!</definedName>
    <definedName name="MAR" localSheetId="9">#REF!</definedName>
    <definedName name="MAR" localSheetId="11">#REF!</definedName>
    <definedName name="MAR" localSheetId="7">#REF!</definedName>
    <definedName name="MAR" localSheetId="1">#REF!</definedName>
    <definedName name="MAR">#REF!</definedName>
    <definedName name="MAR_4">"#REF!"</definedName>
    <definedName name="MAXWC">[3]MAIN!$C$1340</definedName>
    <definedName name="MAY" localSheetId="9">#REF!</definedName>
    <definedName name="MAY" localSheetId="11">#REF!</definedName>
    <definedName name="MAY" localSheetId="7">#REF!</definedName>
    <definedName name="MAY" localSheetId="2">#REF!</definedName>
    <definedName name="MAY" localSheetId="1">#REF!</definedName>
    <definedName name="MAY">#REF!</definedName>
    <definedName name="MAY_4">"#REF!"</definedName>
    <definedName name="Method">[3]MAIN!$F$29</definedName>
    <definedName name="MINCASH">[3]MAIN!$C$1338</definedName>
    <definedName name="minlabor_costs">[3]MAIN!$F$594:$AL$594</definedName>
    <definedName name="MINPROFIT">[3]MAIN!$C$1339</definedName>
    <definedName name="MmExcelLinker_6E24F10A_D93B_4197_A91F_1E8C46B84DD5">РТ передача [31]ээ!$I$76:$I$76</definedName>
    <definedName name="MmExcelLinker_6E24F10A_D93B_4197_A91F_1E8C46B84DD5_4">#N/A</definedName>
    <definedName name="MO" localSheetId="9">#REF!</definedName>
    <definedName name="MO" localSheetId="11">#REF!</definedName>
    <definedName name="MO" localSheetId="7">#REF!</definedName>
    <definedName name="MO" localSheetId="2">#REF!</definedName>
    <definedName name="MO" localSheetId="1">#REF!</definedName>
    <definedName name="MO">#REF!</definedName>
    <definedName name="MO_4">"#REF!"</definedName>
    <definedName name="Money1">[3]MAIN!$F$20</definedName>
    <definedName name="Money11">[3]MAIN!$F$21</definedName>
    <definedName name="Money2">[3]MAIN!$F$24</definedName>
    <definedName name="Money21">[3]MAIN!$F$25</definedName>
    <definedName name="MoneyR">[3]MAIN!$F$1248</definedName>
    <definedName name="MONTH" localSheetId="9">#REF!</definedName>
    <definedName name="MONTH" localSheetId="11">#REF!</definedName>
    <definedName name="MONTH" localSheetId="7">#REF!</definedName>
    <definedName name="MONTH" localSheetId="2">#REF!</definedName>
    <definedName name="MONTH" localSheetId="1">#REF!</definedName>
    <definedName name="MONTH">#REF!</definedName>
    <definedName name="MONTH_4">"#REF!"</definedName>
    <definedName name="NAME110" localSheetId="9">#REF!,#REF!,#REF!,#REF!,#REF!,#REF!,#REF!,#REF!</definedName>
    <definedName name="NAME110" localSheetId="11">#REF!,#REF!,#REF!,#REF!,#REF!,#REF!,#REF!,#REF!</definedName>
    <definedName name="NAME110" localSheetId="7">#REF!,#REF!,#REF!,#REF!,#REF!,#REF!,#REF!,#REF!</definedName>
    <definedName name="NAME110" localSheetId="2">#REF!,#REF!,#REF!,#REF!,#REF!,#REF!,#REF!,#REF!</definedName>
    <definedName name="NAME110" localSheetId="1">#REF!</definedName>
    <definedName name="NAME110">#REF!,#REF!,#REF!,#REF!,#REF!,#REF!,#REF!,#REF!</definedName>
    <definedName name="NAME111" localSheetId="9">#REF!,#REF!,#REF!,#REF!,#REF!,#REF!,#REF!,#REF!</definedName>
    <definedName name="NAME111" localSheetId="11">#REF!,#REF!,#REF!,#REF!,#REF!,#REF!,#REF!,#REF!</definedName>
    <definedName name="NAME111" localSheetId="7">#REF!,#REF!,#REF!,#REF!,#REF!,#REF!,#REF!,#REF!</definedName>
    <definedName name="NAME111" localSheetId="2">#REF!,#REF!,#REF!,#REF!,#REF!,#REF!,#REF!,#REF!</definedName>
    <definedName name="NAME111" localSheetId="1">#REF!</definedName>
    <definedName name="NAME111">#REF!,#REF!,#REF!,#REF!,#REF!,#REF!,#REF!,#REF!</definedName>
    <definedName name="NAME112" localSheetId="9">#REF!,#REF!,#REF!,#REF!,#REF!,#REF!,#REF!,#REF!</definedName>
    <definedName name="NAME112" localSheetId="11">#REF!,#REF!,#REF!,#REF!,#REF!,#REF!,#REF!,#REF!</definedName>
    <definedName name="NAME112" localSheetId="7">#REF!,#REF!,#REF!,#REF!,#REF!,#REF!,#REF!,#REF!</definedName>
    <definedName name="NAME112" localSheetId="2">#REF!,#REF!,#REF!,#REF!,#REF!,#REF!,#REF!,#REF!</definedName>
    <definedName name="NAME112" localSheetId="1">#REF!</definedName>
    <definedName name="NAME112">#REF!,#REF!,#REF!,#REF!,#REF!,#REF!,#REF!,#REF!</definedName>
    <definedName name="NAME113" localSheetId="9">#REF!,#REF!,#REF!,#REF!,#REF!,#REF!,#REF!,#REF!</definedName>
    <definedName name="NAME113" localSheetId="11">#REF!,#REF!,#REF!,#REF!,#REF!,#REF!,#REF!,#REF!</definedName>
    <definedName name="NAME113" localSheetId="7">#REF!,#REF!,#REF!,#REF!,#REF!,#REF!,#REF!,#REF!</definedName>
    <definedName name="NAME113" localSheetId="2">#REF!,#REF!,#REF!,#REF!,#REF!,#REF!,#REF!,#REF!</definedName>
    <definedName name="NAME113" localSheetId="1">#REF!</definedName>
    <definedName name="NAME113">#REF!,#REF!,#REF!,#REF!,#REF!,#REF!,#REF!,#REF!</definedName>
    <definedName name="NAME114" localSheetId="9">#REF!,#REF!,#REF!,#REF!,#REF!,#REF!,#REF!,#REF!</definedName>
    <definedName name="NAME114" localSheetId="11">#REF!,#REF!,#REF!,#REF!,#REF!,#REF!,#REF!,#REF!</definedName>
    <definedName name="NAME114" localSheetId="7">#REF!,#REF!,#REF!,#REF!,#REF!,#REF!,#REF!,#REF!</definedName>
    <definedName name="NAME114" localSheetId="2">#REF!,#REF!,#REF!,#REF!,#REF!,#REF!,#REF!,#REF!</definedName>
    <definedName name="NAME114" localSheetId="1">#REF!</definedName>
    <definedName name="NAME114">#REF!,#REF!,#REF!,#REF!,#REF!,#REF!,#REF!,#REF!</definedName>
    <definedName name="NAME115" localSheetId="9">#REF!,#REF!,#REF!,#REF!,#REF!,#REF!,#REF!,#REF!</definedName>
    <definedName name="NAME115" localSheetId="11">#REF!,#REF!,#REF!,#REF!,#REF!,#REF!,#REF!,#REF!</definedName>
    <definedName name="NAME115" localSheetId="7">#REF!,#REF!,#REF!,#REF!,#REF!,#REF!,#REF!,#REF!</definedName>
    <definedName name="NAME115" localSheetId="2">#REF!,#REF!,#REF!,#REF!,#REF!,#REF!,#REF!,#REF!</definedName>
    <definedName name="NAME115" localSheetId="1">#REF!</definedName>
    <definedName name="NAME115">#REF!,#REF!,#REF!,#REF!,#REF!,#REF!,#REF!,#REF!</definedName>
    <definedName name="NAME116" localSheetId="9">#REF!,#REF!,#REF!,#REF!,#REF!,#REF!,#REF!,#REF!</definedName>
    <definedName name="NAME116" localSheetId="11">#REF!,#REF!,#REF!,#REF!,#REF!,#REF!,#REF!,#REF!</definedName>
    <definedName name="NAME116" localSheetId="7">#REF!,#REF!,#REF!,#REF!,#REF!,#REF!,#REF!,#REF!</definedName>
    <definedName name="NAME116" localSheetId="2">#REF!,#REF!,#REF!,#REF!,#REF!,#REF!,#REF!,#REF!</definedName>
    <definedName name="NAME116" localSheetId="1">#REF!</definedName>
    <definedName name="NAME116">#REF!,#REF!,#REF!,#REF!,#REF!,#REF!,#REF!,#REF!</definedName>
    <definedName name="NAME117" localSheetId="9">#REF!,#REF!,#REF!,#REF!,#REF!,#REF!,#REF!,#REF!</definedName>
    <definedName name="NAME117" localSheetId="11">#REF!,#REF!,#REF!,#REF!,#REF!,#REF!,#REF!,#REF!</definedName>
    <definedName name="NAME117" localSheetId="7">#REF!,#REF!,#REF!,#REF!,#REF!,#REF!,#REF!,#REF!</definedName>
    <definedName name="NAME117" localSheetId="2">#REF!,#REF!,#REF!,#REF!,#REF!,#REF!,#REF!,#REF!</definedName>
    <definedName name="NAME117" localSheetId="1">#REF!</definedName>
    <definedName name="NAME117">#REF!,#REF!,#REF!,#REF!,#REF!,#REF!,#REF!,#REF!</definedName>
    <definedName name="NAME118" localSheetId="9">#REF!,#REF!,#REF!,#REF!,#REF!,#REF!,#REF!,#REF!</definedName>
    <definedName name="NAME118" localSheetId="11">#REF!,#REF!,#REF!,#REF!,#REF!,#REF!,#REF!,#REF!</definedName>
    <definedName name="NAME118" localSheetId="7">#REF!,#REF!,#REF!,#REF!,#REF!,#REF!,#REF!,#REF!</definedName>
    <definedName name="NAME118" localSheetId="2">#REF!,#REF!,#REF!,#REF!,#REF!,#REF!,#REF!,#REF!</definedName>
    <definedName name="NAME118" localSheetId="1">#REF!</definedName>
    <definedName name="NAME118">#REF!,#REF!,#REF!,#REF!,#REF!,#REF!,#REF!,#REF!</definedName>
    <definedName name="NAME119" localSheetId="9">#REF!,#REF!,#REF!,#REF!,#REF!,#REF!,#REF!,#REF!</definedName>
    <definedName name="NAME119" localSheetId="11">#REF!,#REF!,#REF!,#REF!,#REF!,#REF!,#REF!,#REF!</definedName>
    <definedName name="NAME119" localSheetId="7">#REF!,#REF!,#REF!,#REF!,#REF!,#REF!,#REF!,#REF!</definedName>
    <definedName name="NAME119" localSheetId="2">#REF!,#REF!,#REF!,#REF!,#REF!,#REF!,#REF!,#REF!</definedName>
    <definedName name="NAME119" localSheetId="1">#REF!</definedName>
    <definedName name="NAME119">#REF!,#REF!,#REF!,#REF!,#REF!,#REF!,#REF!,#REF!</definedName>
    <definedName name="NAME12" localSheetId="9">#REF!,#REF!,#REF!,#REF!,#REF!,#REF!,#REF!,#REF!</definedName>
    <definedName name="NAME12" localSheetId="11">#REF!,#REF!,#REF!,#REF!,#REF!,#REF!,#REF!,#REF!</definedName>
    <definedName name="NAME12" localSheetId="7">#REF!,#REF!,#REF!,#REF!,#REF!,#REF!,#REF!,#REF!</definedName>
    <definedName name="NAME12" localSheetId="2">#REF!,#REF!,#REF!,#REF!,#REF!,#REF!,#REF!,#REF!</definedName>
    <definedName name="NAME12" localSheetId="1">#REF!</definedName>
    <definedName name="NAME12">#REF!,#REF!,#REF!,#REF!,#REF!,#REF!,#REF!,#REF!</definedName>
    <definedName name="NAME120" localSheetId="9">#REF!,#REF!,#REF!,#REF!,#REF!,#REF!,#REF!,#REF!</definedName>
    <definedName name="NAME120" localSheetId="11">#REF!,#REF!,#REF!,#REF!,#REF!,#REF!,#REF!,#REF!</definedName>
    <definedName name="NAME120" localSheetId="7">#REF!,#REF!,#REF!,#REF!,#REF!,#REF!,#REF!,#REF!</definedName>
    <definedName name="NAME120" localSheetId="2">#REF!,#REF!,#REF!,#REF!,#REF!,#REF!,#REF!,#REF!</definedName>
    <definedName name="NAME120" localSheetId="1">#REF!</definedName>
    <definedName name="NAME120">#REF!,#REF!,#REF!,#REF!,#REF!,#REF!,#REF!,#REF!</definedName>
    <definedName name="NAME121" localSheetId="9">#REF!,#REF!,#REF!,#REF!,#REF!,#REF!,#REF!,#REF!</definedName>
    <definedName name="NAME121" localSheetId="11">#REF!,#REF!,#REF!,#REF!,#REF!,#REF!,#REF!,#REF!</definedName>
    <definedName name="NAME121" localSheetId="7">#REF!,#REF!,#REF!,#REF!,#REF!,#REF!,#REF!,#REF!</definedName>
    <definedName name="NAME121" localSheetId="2">#REF!,#REF!,#REF!,#REF!,#REF!,#REF!,#REF!,#REF!</definedName>
    <definedName name="NAME121" localSheetId="1">#REF!</definedName>
    <definedName name="NAME121">#REF!,#REF!,#REF!,#REF!,#REF!,#REF!,#REF!,#REF!</definedName>
    <definedName name="NAME122" localSheetId="9">#REF!,#REF!,#REF!,#REF!,#REF!,#REF!,#REF!,#REF!</definedName>
    <definedName name="NAME122" localSheetId="11">#REF!,#REF!,#REF!,#REF!,#REF!,#REF!,#REF!,#REF!</definedName>
    <definedName name="NAME122" localSheetId="7">#REF!,#REF!,#REF!,#REF!,#REF!,#REF!,#REF!,#REF!</definedName>
    <definedName name="NAME122" localSheetId="2">#REF!,#REF!,#REF!,#REF!,#REF!,#REF!,#REF!,#REF!</definedName>
    <definedName name="NAME122" localSheetId="1">#REF!</definedName>
    <definedName name="NAME122">#REF!,#REF!,#REF!,#REF!,#REF!,#REF!,#REF!,#REF!</definedName>
    <definedName name="NAME123" localSheetId="9">#REF!,#REF!,#REF!,#REF!,#REF!,#REF!,#REF!,#REF!</definedName>
    <definedName name="NAME123" localSheetId="11">#REF!,#REF!,#REF!,#REF!,#REF!,#REF!,#REF!,#REF!</definedName>
    <definedName name="NAME123" localSheetId="7">#REF!,#REF!,#REF!,#REF!,#REF!,#REF!,#REF!,#REF!</definedName>
    <definedName name="NAME123" localSheetId="2">#REF!,#REF!,#REF!,#REF!,#REF!,#REF!,#REF!,#REF!</definedName>
    <definedName name="NAME123" localSheetId="1">#REF!</definedName>
    <definedName name="NAME123">#REF!,#REF!,#REF!,#REF!,#REF!,#REF!,#REF!,#REF!</definedName>
    <definedName name="NAME124" localSheetId="9">#REF!,#REF!,#REF!,#REF!,#REF!,#REF!,#REF!,#REF!</definedName>
    <definedName name="NAME124" localSheetId="11">#REF!,#REF!,#REF!,#REF!,#REF!,#REF!,#REF!,#REF!</definedName>
    <definedName name="NAME124" localSheetId="7">#REF!,#REF!,#REF!,#REF!,#REF!,#REF!,#REF!,#REF!</definedName>
    <definedName name="NAME124" localSheetId="2">#REF!,#REF!,#REF!,#REF!,#REF!,#REF!,#REF!,#REF!</definedName>
    <definedName name="NAME124" localSheetId="1">#REF!</definedName>
    <definedName name="NAME124">#REF!,#REF!,#REF!,#REF!,#REF!,#REF!,#REF!,#REF!</definedName>
    <definedName name="NAME125" localSheetId="9">#REF!,#REF!,#REF!,#REF!,#REF!,#REF!,#REF!,#REF!</definedName>
    <definedName name="NAME125" localSheetId="11">#REF!,#REF!,#REF!,#REF!,#REF!,#REF!,#REF!,#REF!</definedName>
    <definedName name="NAME125" localSheetId="7">#REF!,#REF!,#REF!,#REF!,#REF!,#REF!,#REF!,#REF!</definedName>
    <definedName name="NAME125" localSheetId="2">#REF!,#REF!,#REF!,#REF!,#REF!,#REF!,#REF!,#REF!</definedName>
    <definedName name="NAME125" localSheetId="1">#REF!</definedName>
    <definedName name="NAME125">#REF!,#REF!,#REF!,#REF!,#REF!,#REF!,#REF!,#REF!</definedName>
    <definedName name="NAME126" localSheetId="9">#REF!,#REF!,#REF!,#REF!,#REF!,#REF!,#REF!,#REF!</definedName>
    <definedName name="NAME126" localSheetId="11">#REF!,#REF!,#REF!,#REF!,#REF!,#REF!,#REF!,#REF!</definedName>
    <definedName name="NAME126" localSheetId="7">#REF!,#REF!,#REF!,#REF!,#REF!,#REF!,#REF!,#REF!</definedName>
    <definedName name="NAME126" localSheetId="2">#REF!,#REF!,#REF!,#REF!,#REF!,#REF!,#REF!,#REF!</definedName>
    <definedName name="NAME126" localSheetId="1">#REF!</definedName>
    <definedName name="NAME126">#REF!,#REF!,#REF!,#REF!,#REF!,#REF!,#REF!,#REF!</definedName>
    <definedName name="NAME127" localSheetId="9">#REF!,#REF!,#REF!,#REF!,#REF!,#REF!,#REF!,#REF!</definedName>
    <definedName name="NAME127" localSheetId="11">#REF!,#REF!,#REF!,#REF!,#REF!,#REF!,#REF!,#REF!</definedName>
    <definedName name="NAME127" localSheetId="7">#REF!,#REF!,#REF!,#REF!,#REF!,#REF!,#REF!,#REF!</definedName>
    <definedName name="NAME127" localSheetId="2">#REF!,#REF!,#REF!,#REF!,#REF!,#REF!,#REF!,#REF!</definedName>
    <definedName name="NAME127" localSheetId="1">#REF!</definedName>
    <definedName name="NAME127">#REF!,#REF!,#REF!,#REF!,#REF!,#REF!,#REF!,#REF!</definedName>
    <definedName name="NAME128" localSheetId="9">#REF!,#REF!,#REF!,#REF!,#REF!,#REF!,#REF!,#REF!</definedName>
    <definedName name="NAME128" localSheetId="11">#REF!,#REF!,#REF!,#REF!,#REF!,#REF!,#REF!,#REF!</definedName>
    <definedName name="NAME128" localSheetId="7">#REF!,#REF!,#REF!,#REF!,#REF!,#REF!,#REF!,#REF!</definedName>
    <definedName name="NAME128" localSheetId="2">#REF!,#REF!,#REF!,#REF!,#REF!,#REF!,#REF!,#REF!</definedName>
    <definedName name="NAME128" localSheetId="1">#REF!</definedName>
    <definedName name="NAME128">#REF!,#REF!,#REF!,#REF!,#REF!,#REF!,#REF!,#REF!</definedName>
    <definedName name="NAME129" localSheetId="9">#REF!,#REF!,#REF!,#REF!,#REF!,#REF!,#REF!,#REF!</definedName>
    <definedName name="NAME129" localSheetId="11">#REF!,#REF!,#REF!,#REF!,#REF!,#REF!,#REF!,#REF!</definedName>
    <definedName name="NAME129" localSheetId="7">#REF!,#REF!,#REF!,#REF!,#REF!,#REF!,#REF!,#REF!</definedName>
    <definedName name="NAME129" localSheetId="2">#REF!,#REF!,#REF!,#REF!,#REF!,#REF!,#REF!,#REF!</definedName>
    <definedName name="NAME129" localSheetId="1">#REF!</definedName>
    <definedName name="NAME129">#REF!,#REF!,#REF!,#REF!,#REF!,#REF!,#REF!,#REF!</definedName>
    <definedName name="NAME13" localSheetId="9">#REF!,#REF!,#REF!,#REF!,#REF!,#REF!,#REF!,#REF!</definedName>
    <definedName name="NAME13" localSheetId="11">#REF!,#REF!,#REF!,#REF!,#REF!,#REF!,#REF!,#REF!</definedName>
    <definedName name="NAME13" localSheetId="7">#REF!,#REF!,#REF!,#REF!,#REF!,#REF!,#REF!,#REF!</definedName>
    <definedName name="NAME13" localSheetId="2">#REF!,#REF!,#REF!,#REF!,#REF!,#REF!,#REF!,#REF!</definedName>
    <definedName name="NAME13" localSheetId="1">#REF!</definedName>
    <definedName name="NAME13">#REF!,#REF!,#REF!,#REF!,#REF!,#REF!,#REF!,#REF!</definedName>
    <definedName name="NAME130" localSheetId="9">#REF!,#REF!,#REF!,#REF!,#REF!,#REF!,#REF!,#REF!</definedName>
    <definedName name="NAME130" localSheetId="11">#REF!,#REF!,#REF!,#REF!,#REF!,#REF!,#REF!,#REF!</definedName>
    <definedName name="NAME130" localSheetId="7">#REF!,#REF!,#REF!,#REF!,#REF!,#REF!,#REF!,#REF!</definedName>
    <definedName name="NAME130" localSheetId="2">#REF!,#REF!,#REF!,#REF!,#REF!,#REF!,#REF!,#REF!</definedName>
    <definedName name="NAME130" localSheetId="1">#REF!</definedName>
    <definedName name="NAME130">#REF!,#REF!,#REF!,#REF!,#REF!,#REF!,#REF!,#REF!</definedName>
    <definedName name="NAME131" localSheetId="9">#REF!,#REF!,#REF!,#REF!,#REF!,#REF!,#REF!,#REF!</definedName>
    <definedName name="NAME131" localSheetId="11">#REF!,#REF!,#REF!,#REF!,#REF!,#REF!,#REF!,#REF!</definedName>
    <definedName name="NAME131" localSheetId="7">#REF!,#REF!,#REF!,#REF!,#REF!,#REF!,#REF!,#REF!</definedName>
    <definedName name="NAME131" localSheetId="2">#REF!,#REF!,#REF!,#REF!,#REF!,#REF!,#REF!,#REF!</definedName>
    <definedName name="NAME131" localSheetId="1">#REF!</definedName>
    <definedName name="NAME131">#REF!,#REF!,#REF!,#REF!,#REF!,#REF!,#REF!,#REF!</definedName>
    <definedName name="NAME132" localSheetId="9">#REF!,#REF!,#REF!,#REF!,#REF!,#REF!,#REF!,#REF!</definedName>
    <definedName name="NAME132" localSheetId="11">#REF!,#REF!,#REF!,#REF!,#REF!,#REF!,#REF!,#REF!</definedName>
    <definedName name="NAME132" localSheetId="7">#REF!,#REF!,#REF!,#REF!,#REF!,#REF!,#REF!,#REF!</definedName>
    <definedName name="NAME132" localSheetId="2">#REF!,#REF!,#REF!,#REF!,#REF!,#REF!,#REF!,#REF!</definedName>
    <definedName name="NAME132" localSheetId="1">#REF!</definedName>
    <definedName name="NAME132">#REF!,#REF!,#REF!,#REF!,#REF!,#REF!,#REF!,#REF!</definedName>
    <definedName name="NAME133" localSheetId="9">#REF!,#REF!,#REF!,#REF!,#REF!,#REF!,#REF!,#REF!</definedName>
    <definedName name="NAME133" localSheetId="11">#REF!,#REF!,#REF!,#REF!,#REF!,#REF!,#REF!,#REF!</definedName>
    <definedName name="NAME133" localSheetId="7">#REF!,#REF!,#REF!,#REF!,#REF!,#REF!,#REF!,#REF!</definedName>
    <definedName name="NAME133" localSheetId="2">#REF!,#REF!,#REF!,#REF!,#REF!,#REF!,#REF!,#REF!</definedName>
    <definedName name="NAME133" localSheetId="1">#REF!</definedName>
    <definedName name="NAME133">#REF!,#REF!,#REF!,#REF!,#REF!,#REF!,#REF!,#REF!</definedName>
    <definedName name="NAME134" localSheetId="9">#REF!,#REF!,#REF!,#REF!,#REF!,#REF!,#REF!,#REF!</definedName>
    <definedName name="NAME134" localSheetId="11">#REF!,#REF!,#REF!,#REF!,#REF!,#REF!,#REF!,#REF!</definedName>
    <definedName name="NAME134" localSheetId="7">#REF!,#REF!,#REF!,#REF!,#REF!,#REF!,#REF!,#REF!</definedName>
    <definedName name="NAME134" localSheetId="2">#REF!,#REF!,#REF!,#REF!,#REF!,#REF!,#REF!,#REF!</definedName>
    <definedName name="NAME134" localSheetId="1">#REF!</definedName>
    <definedName name="NAME134">#REF!,#REF!,#REF!,#REF!,#REF!,#REF!,#REF!,#REF!</definedName>
    <definedName name="NAME135" localSheetId="9">#REF!,#REF!,#REF!,#REF!,#REF!,#REF!,#REF!,#REF!</definedName>
    <definedName name="NAME135" localSheetId="11">#REF!,#REF!,#REF!,#REF!,#REF!,#REF!,#REF!,#REF!</definedName>
    <definedName name="NAME135" localSheetId="7">#REF!,#REF!,#REF!,#REF!,#REF!,#REF!,#REF!,#REF!</definedName>
    <definedName name="NAME135" localSheetId="2">#REF!,#REF!,#REF!,#REF!,#REF!,#REF!,#REF!,#REF!</definedName>
    <definedName name="NAME135" localSheetId="1">#REF!</definedName>
    <definedName name="NAME135">#REF!,#REF!,#REF!,#REF!,#REF!,#REF!,#REF!,#REF!</definedName>
    <definedName name="NAME136" localSheetId="9">#REF!,#REF!,#REF!,#REF!,#REF!,#REF!,#REF!,#REF!</definedName>
    <definedName name="NAME136" localSheetId="11">#REF!,#REF!,#REF!,#REF!,#REF!,#REF!,#REF!,#REF!</definedName>
    <definedName name="NAME136" localSheetId="7">#REF!,#REF!,#REF!,#REF!,#REF!,#REF!,#REF!,#REF!</definedName>
    <definedName name="NAME136" localSheetId="2">#REF!,#REF!,#REF!,#REF!,#REF!,#REF!,#REF!,#REF!</definedName>
    <definedName name="NAME136" localSheetId="1">#REF!</definedName>
    <definedName name="NAME136">#REF!,#REF!,#REF!,#REF!,#REF!,#REF!,#REF!,#REF!</definedName>
    <definedName name="NAME137" localSheetId="9">#REF!,#REF!,#REF!,#REF!,#REF!,#REF!,#REF!,#REF!</definedName>
    <definedName name="NAME137" localSheetId="11">#REF!,#REF!,#REF!,#REF!,#REF!,#REF!,#REF!,#REF!</definedName>
    <definedName name="NAME137" localSheetId="7">#REF!,#REF!,#REF!,#REF!,#REF!,#REF!,#REF!,#REF!</definedName>
    <definedName name="NAME137" localSheetId="2">#REF!,#REF!,#REF!,#REF!,#REF!,#REF!,#REF!,#REF!</definedName>
    <definedName name="NAME137" localSheetId="1">#REF!</definedName>
    <definedName name="NAME137">#REF!,#REF!,#REF!,#REF!,#REF!,#REF!,#REF!,#REF!</definedName>
    <definedName name="NAME138" localSheetId="9">#REF!,#REF!,#REF!,#REF!,#REF!,#REF!,#REF!,#REF!</definedName>
    <definedName name="NAME138" localSheetId="11">#REF!,#REF!,#REF!,#REF!,#REF!,#REF!,#REF!,#REF!</definedName>
    <definedName name="NAME138" localSheetId="7">#REF!,#REF!,#REF!,#REF!,#REF!,#REF!,#REF!,#REF!</definedName>
    <definedName name="NAME138" localSheetId="2">#REF!,#REF!,#REF!,#REF!,#REF!,#REF!,#REF!,#REF!</definedName>
    <definedName name="NAME138" localSheetId="1">#REF!</definedName>
    <definedName name="NAME138">#REF!,#REF!,#REF!,#REF!,#REF!,#REF!,#REF!,#REF!</definedName>
    <definedName name="NAME139" localSheetId="9">#REF!,#REF!,#REF!,#REF!,#REF!,#REF!,#REF!,#REF!</definedName>
    <definedName name="NAME139" localSheetId="11">#REF!,#REF!,#REF!,#REF!,#REF!,#REF!,#REF!,#REF!</definedName>
    <definedName name="NAME139" localSheetId="7">#REF!,#REF!,#REF!,#REF!,#REF!,#REF!,#REF!,#REF!</definedName>
    <definedName name="NAME139" localSheetId="2">#REF!,#REF!,#REF!,#REF!,#REF!,#REF!,#REF!,#REF!</definedName>
    <definedName name="NAME139" localSheetId="1">#REF!</definedName>
    <definedName name="NAME139">#REF!,#REF!,#REF!,#REF!,#REF!,#REF!,#REF!,#REF!</definedName>
    <definedName name="NAME14" localSheetId="9">#REF!,#REF!,#REF!,#REF!,#REF!,#REF!,#REF!,#REF!</definedName>
    <definedName name="NAME14" localSheetId="11">#REF!,#REF!,#REF!,#REF!,#REF!,#REF!,#REF!,#REF!</definedName>
    <definedName name="NAME14" localSheetId="7">#REF!,#REF!,#REF!,#REF!,#REF!,#REF!,#REF!,#REF!</definedName>
    <definedName name="NAME14" localSheetId="2">#REF!,#REF!,#REF!,#REF!,#REF!,#REF!,#REF!,#REF!</definedName>
    <definedName name="NAME14" localSheetId="1">#REF!</definedName>
    <definedName name="NAME14">#REF!,#REF!,#REF!,#REF!,#REF!,#REF!,#REF!,#REF!</definedName>
    <definedName name="NAME140" localSheetId="9">#REF!,#REF!,#REF!,#REF!,#REF!,#REF!,#REF!,#REF!</definedName>
    <definedName name="NAME140" localSheetId="11">#REF!,#REF!,#REF!,#REF!,#REF!,#REF!,#REF!,#REF!</definedName>
    <definedName name="NAME140" localSheetId="7">#REF!,#REF!,#REF!,#REF!,#REF!,#REF!,#REF!,#REF!</definedName>
    <definedName name="NAME140" localSheetId="2">#REF!,#REF!,#REF!,#REF!,#REF!,#REF!,#REF!,#REF!</definedName>
    <definedName name="NAME140" localSheetId="1">#REF!</definedName>
    <definedName name="NAME140">#REF!,#REF!,#REF!,#REF!,#REF!,#REF!,#REF!,#REF!</definedName>
    <definedName name="NAME141" localSheetId="9">#REF!,#REF!,#REF!,#REF!,#REF!,#REF!,#REF!,#REF!</definedName>
    <definedName name="NAME141" localSheetId="11">#REF!,#REF!,#REF!,#REF!,#REF!,#REF!,#REF!,#REF!</definedName>
    <definedName name="NAME141" localSheetId="7">#REF!,#REF!,#REF!,#REF!,#REF!,#REF!,#REF!,#REF!</definedName>
    <definedName name="NAME141" localSheetId="2">#REF!,#REF!,#REF!,#REF!,#REF!,#REF!,#REF!,#REF!</definedName>
    <definedName name="NAME141" localSheetId="1">#REF!</definedName>
    <definedName name="NAME141">#REF!,#REF!,#REF!,#REF!,#REF!,#REF!,#REF!,#REF!</definedName>
    <definedName name="NAME142" localSheetId="9">#REF!,#REF!,#REF!,#REF!,#REF!,#REF!,#REF!,#REF!</definedName>
    <definedName name="NAME142" localSheetId="11">#REF!,#REF!,#REF!,#REF!,#REF!,#REF!,#REF!,#REF!</definedName>
    <definedName name="NAME142" localSheetId="7">#REF!,#REF!,#REF!,#REF!,#REF!,#REF!,#REF!,#REF!</definedName>
    <definedName name="NAME142" localSheetId="2">#REF!,#REF!,#REF!,#REF!,#REF!,#REF!,#REF!,#REF!</definedName>
    <definedName name="NAME142" localSheetId="1">#REF!</definedName>
    <definedName name="NAME142">#REF!,#REF!,#REF!,#REF!,#REF!,#REF!,#REF!,#REF!</definedName>
    <definedName name="NAME143" localSheetId="9">#REF!,#REF!,#REF!,#REF!,#REF!,#REF!,#REF!,#REF!</definedName>
    <definedName name="NAME143" localSheetId="11">#REF!,#REF!,#REF!,#REF!,#REF!,#REF!,#REF!,#REF!</definedName>
    <definedName name="NAME143" localSheetId="7">#REF!,#REF!,#REF!,#REF!,#REF!,#REF!,#REF!,#REF!</definedName>
    <definedName name="NAME143" localSheetId="2">#REF!,#REF!,#REF!,#REF!,#REF!,#REF!,#REF!,#REF!</definedName>
    <definedName name="NAME143" localSheetId="1">#REF!</definedName>
    <definedName name="NAME143">#REF!,#REF!,#REF!,#REF!,#REF!,#REF!,#REF!,#REF!</definedName>
    <definedName name="NAME144" localSheetId="9">#REF!,#REF!,#REF!,#REF!,#REF!,#REF!,#REF!,#REF!</definedName>
    <definedName name="NAME144" localSheetId="11">#REF!,#REF!,#REF!,#REF!,#REF!,#REF!,#REF!,#REF!</definedName>
    <definedName name="NAME144" localSheetId="7">#REF!,#REF!,#REF!,#REF!,#REF!,#REF!,#REF!,#REF!</definedName>
    <definedName name="NAME144" localSheetId="2">#REF!,#REF!,#REF!,#REF!,#REF!,#REF!,#REF!,#REF!</definedName>
    <definedName name="NAME144" localSheetId="1">#REF!</definedName>
    <definedName name="NAME144">#REF!,#REF!,#REF!,#REF!,#REF!,#REF!,#REF!,#REF!</definedName>
    <definedName name="NAME145" localSheetId="9">#REF!,#REF!,#REF!,#REF!,#REF!,#REF!,#REF!,#REF!</definedName>
    <definedName name="NAME145" localSheetId="11">#REF!,#REF!,#REF!,#REF!,#REF!,#REF!,#REF!,#REF!</definedName>
    <definedName name="NAME145" localSheetId="7">#REF!,#REF!,#REF!,#REF!,#REF!,#REF!,#REF!,#REF!</definedName>
    <definedName name="NAME145" localSheetId="2">#REF!,#REF!,#REF!,#REF!,#REF!,#REF!,#REF!,#REF!</definedName>
    <definedName name="NAME145" localSheetId="1">#REF!</definedName>
    <definedName name="NAME145">#REF!,#REF!,#REF!,#REF!,#REF!,#REF!,#REF!,#REF!</definedName>
    <definedName name="NAME146" localSheetId="9">#REF!,#REF!,#REF!,#REF!,#REF!,#REF!,#REF!,#REF!</definedName>
    <definedName name="NAME146" localSheetId="11">#REF!,#REF!,#REF!,#REF!,#REF!,#REF!,#REF!,#REF!</definedName>
    <definedName name="NAME146" localSheetId="7">#REF!,#REF!,#REF!,#REF!,#REF!,#REF!,#REF!,#REF!</definedName>
    <definedName name="NAME146" localSheetId="2">#REF!,#REF!,#REF!,#REF!,#REF!,#REF!,#REF!,#REF!</definedName>
    <definedName name="NAME146" localSheetId="1">#REF!</definedName>
    <definedName name="NAME146">#REF!,#REF!,#REF!,#REF!,#REF!,#REF!,#REF!,#REF!</definedName>
    <definedName name="NAME147" localSheetId="9">#REF!,#REF!,#REF!,#REF!,#REF!,#REF!,#REF!,#REF!</definedName>
    <definedName name="NAME147" localSheetId="11">#REF!,#REF!,#REF!,#REF!,#REF!,#REF!,#REF!,#REF!</definedName>
    <definedName name="NAME147" localSheetId="7">#REF!,#REF!,#REF!,#REF!,#REF!,#REF!,#REF!,#REF!</definedName>
    <definedName name="NAME147" localSheetId="2">#REF!,#REF!,#REF!,#REF!,#REF!,#REF!,#REF!,#REF!</definedName>
    <definedName name="NAME147" localSheetId="1">#REF!</definedName>
    <definedName name="NAME147">#REF!,#REF!,#REF!,#REF!,#REF!,#REF!,#REF!,#REF!</definedName>
    <definedName name="NAME148" localSheetId="9">#REF!,#REF!,#REF!,#REF!,#REF!,#REF!,#REF!,#REF!</definedName>
    <definedName name="NAME148" localSheetId="11">#REF!,#REF!,#REF!,#REF!,#REF!,#REF!,#REF!,#REF!</definedName>
    <definedName name="NAME148" localSheetId="7">#REF!,#REF!,#REF!,#REF!,#REF!,#REF!,#REF!,#REF!</definedName>
    <definedName name="NAME148" localSheetId="2">#REF!,#REF!,#REF!,#REF!,#REF!,#REF!,#REF!,#REF!</definedName>
    <definedName name="NAME148" localSheetId="1">#REF!</definedName>
    <definedName name="NAME148">#REF!,#REF!,#REF!,#REF!,#REF!,#REF!,#REF!,#REF!</definedName>
    <definedName name="NAME149" localSheetId="9">#REF!,#REF!,#REF!,#REF!,#REF!,#REF!,#REF!,#REF!</definedName>
    <definedName name="NAME149" localSheetId="11">#REF!,#REF!,#REF!,#REF!,#REF!,#REF!,#REF!,#REF!</definedName>
    <definedName name="NAME149" localSheetId="7">#REF!,#REF!,#REF!,#REF!,#REF!,#REF!,#REF!,#REF!</definedName>
    <definedName name="NAME149" localSheetId="2">#REF!,#REF!,#REF!,#REF!,#REF!,#REF!,#REF!,#REF!</definedName>
    <definedName name="NAME149" localSheetId="1">#REF!</definedName>
    <definedName name="NAME149">#REF!,#REF!,#REF!,#REF!,#REF!,#REF!,#REF!,#REF!</definedName>
    <definedName name="NAME15" localSheetId="9">#REF!,#REF!,#REF!,#REF!,#REF!,#REF!,#REF!,#REF!</definedName>
    <definedName name="NAME15" localSheetId="11">#REF!,#REF!,#REF!,#REF!,#REF!,#REF!,#REF!,#REF!</definedName>
    <definedName name="NAME15" localSheetId="7">#REF!,#REF!,#REF!,#REF!,#REF!,#REF!,#REF!,#REF!</definedName>
    <definedName name="NAME15" localSheetId="2">#REF!,#REF!,#REF!,#REF!,#REF!,#REF!,#REF!,#REF!</definedName>
    <definedName name="NAME15" localSheetId="1">#REF!</definedName>
    <definedName name="NAME15">#REF!,#REF!,#REF!,#REF!,#REF!,#REF!,#REF!,#REF!</definedName>
    <definedName name="NAME150" localSheetId="9">#REF!,#REF!,#REF!,#REF!,#REF!,#REF!,#REF!,#REF!</definedName>
    <definedName name="NAME150" localSheetId="11">#REF!,#REF!,#REF!,#REF!,#REF!,#REF!,#REF!,#REF!</definedName>
    <definedName name="NAME150" localSheetId="7">#REF!,#REF!,#REF!,#REF!,#REF!,#REF!,#REF!,#REF!</definedName>
    <definedName name="NAME150" localSheetId="2">#REF!,#REF!,#REF!,#REF!,#REF!,#REF!,#REF!,#REF!</definedName>
    <definedName name="NAME150" localSheetId="1">#REF!</definedName>
    <definedName name="NAME150">#REF!,#REF!,#REF!,#REF!,#REF!,#REF!,#REF!,#REF!</definedName>
    <definedName name="NAME151" localSheetId="9">#REF!,#REF!,#REF!,#REF!,#REF!,#REF!,#REF!,#REF!</definedName>
    <definedName name="NAME151" localSheetId="11">#REF!,#REF!,#REF!,#REF!,#REF!,#REF!,#REF!,#REF!</definedName>
    <definedName name="NAME151" localSheetId="7">#REF!,#REF!,#REF!,#REF!,#REF!,#REF!,#REF!,#REF!</definedName>
    <definedName name="NAME151" localSheetId="2">#REF!,#REF!,#REF!,#REF!,#REF!,#REF!,#REF!,#REF!</definedName>
    <definedName name="NAME151" localSheetId="1">#REF!</definedName>
    <definedName name="NAME151">#REF!,#REF!,#REF!,#REF!,#REF!,#REF!,#REF!,#REF!</definedName>
    <definedName name="NAME152" localSheetId="9">#REF!,#REF!,#REF!,#REF!,#REF!,#REF!,#REF!,#REF!</definedName>
    <definedName name="NAME152" localSheetId="11">#REF!,#REF!,#REF!,#REF!,#REF!,#REF!,#REF!,#REF!</definedName>
    <definedName name="NAME152" localSheetId="7">#REF!,#REF!,#REF!,#REF!,#REF!,#REF!,#REF!,#REF!</definedName>
    <definedName name="NAME152" localSheetId="2">#REF!,#REF!,#REF!,#REF!,#REF!,#REF!,#REF!,#REF!</definedName>
    <definedName name="NAME152" localSheetId="1">#REF!</definedName>
    <definedName name="NAME152">#REF!,#REF!,#REF!,#REF!,#REF!,#REF!,#REF!,#REF!</definedName>
    <definedName name="NAME153" localSheetId="9">#REF!,#REF!,#REF!,#REF!,#REF!,#REF!,#REF!,#REF!</definedName>
    <definedName name="NAME153" localSheetId="11">#REF!,#REF!,#REF!,#REF!,#REF!,#REF!,#REF!,#REF!</definedName>
    <definedName name="NAME153" localSheetId="7">#REF!,#REF!,#REF!,#REF!,#REF!,#REF!,#REF!,#REF!</definedName>
    <definedName name="NAME153" localSheetId="2">#REF!,#REF!,#REF!,#REF!,#REF!,#REF!,#REF!,#REF!</definedName>
    <definedName name="NAME153" localSheetId="1">#REF!</definedName>
    <definedName name="NAME153">#REF!,#REF!,#REF!,#REF!,#REF!,#REF!,#REF!,#REF!</definedName>
    <definedName name="NAME154" localSheetId="9">#REF!,#REF!,#REF!,#REF!,#REF!,#REF!,#REF!,#REF!</definedName>
    <definedName name="NAME154" localSheetId="11">#REF!,#REF!,#REF!,#REF!,#REF!,#REF!,#REF!,#REF!</definedName>
    <definedName name="NAME154" localSheetId="7">#REF!,#REF!,#REF!,#REF!,#REF!,#REF!,#REF!,#REF!</definedName>
    <definedName name="NAME154" localSheetId="2">#REF!,#REF!,#REF!,#REF!,#REF!,#REF!,#REF!,#REF!</definedName>
    <definedName name="NAME154" localSheetId="1">#REF!</definedName>
    <definedName name="NAME154">#REF!,#REF!,#REF!,#REF!,#REF!,#REF!,#REF!,#REF!</definedName>
    <definedName name="NAME155" localSheetId="9">#REF!,#REF!,#REF!,#REF!,#REF!,#REF!,#REF!,#REF!</definedName>
    <definedName name="NAME155" localSheetId="11">#REF!,#REF!,#REF!,#REF!,#REF!,#REF!,#REF!,#REF!</definedName>
    <definedName name="NAME155" localSheetId="7">#REF!,#REF!,#REF!,#REF!,#REF!,#REF!,#REF!,#REF!</definedName>
    <definedName name="NAME155" localSheetId="2">#REF!,#REF!,#REF!,#REF!,#REF!,#REF!,#REF!,#REF!</definedName>
    <definedName name="NAME155" localSheetId="1">#REF!</definedName>
    <definedName name="NAME155">#REF!,#REF!,#REF!,#REF!,#REF!,#REF!,#REF!,#REF!</definedName>
    <definedName name="NAME156" localSheetId="9">#REF!,#REF!,#REF!,#REF!,#REF!,#REF!,#REF!,#REF!</definedName>
    <definedName name="NAME156" localSheetId="11">#REF!,#REF!,#REF!,#REF!,#REF!,#REF!,#REF!,#REF!</definedName>
    <definedName name="NAME156" localSheetId="7">#REF!,#REF!,#REF!,#REF!,#REF!,#REF!,#REF!,#REF!</definedName>
    <definedName name="NAME156" localSheetId="2">#REF!,#REF!,#REF!,#REF!,#REF!,#REF!,#REF!,#REF!</definedName>
    <definedName name="NAME156" localSheetId="1">#REF!</definedName>
    <definedName name="NAME156">#REF!,#REF!,#REF!,#REF!,#REF!,#REF!,#REF!,#REF!</definedName>
    <definedName name="NAME157" localSheetId="9">#REF!,#REF!,#REF!,#REF!,#REF!,#REF!,#REF!,#REF!</definedName>
    <definedName name="NAME157" localSheetId="11">#REF!,#REF!,#REF!,#REF!,#REF!,#REF!,#REF!,#REF!</definedName>
    <definedName name="NAME157" localSheetId="7">#REF!,#REF!,#REF!,#REF!,#REF!,#REF!,#REF!,#REF!</definedName>
    <definedName name="NAME157" localSheetId="2">#REF!,#REF!,#REF!,#REF!,#REF!,#REF!,#REF!,#REF!</definedName>
    <definedName name="NAME157" localSheetId="1">#REF!</definedName>
    <definedName name="NAME157">#REF!,#REF!,#REF!,#REF!,#REF!,#REF!,#REF!,#REF!</definedName>
    <definedName name="NAME158" localSheetId="9">#REF!,#REF!,#REF!,#REF!,#REF!,#REF!,#REF!,#REF!</definedName>
    <definedName name="NAME158" localSheetId="11">#REF!,#REF!,#REF!,#REF!,#REF!,#REF!,#REF!,#REF!</definedName>
    <definedName name="NAME158" localSheetId="7">#REF!,#REF!,#REF!,#REF!,#REF!,#REF!,#REF!,#REF!</definedName>
    <definedName name="NAME158" localSheetId="2">#REF!,#REF!,#REF!,#REF!,#REF!,#REF!,#REF!,#REF!</definedName>
    <definedName name="NAME158" localSheetId="1">#REF!</definedName>
    <definedName name="NAME158">#REF!,#REF!,#REF!,#REF!,#REF!,#REF!,#REF!,#REF!</definedName>
    <definedName name="NAME159" localSheetId="9">#REF!,#REF!,#REF!,#REF!,#REF!,#REF!,#REF!,#REF!</definedName>
    <definedName name="NAME159" localSheetId="11">#REF!,#REF!,#REF!,#REF!,#REF!,#REF!,#REF!,#REF!</definedName>
    <definedName name="NAME159" localSheetId="7">#REF!,#REF!,#REF!,#REF!,#REF!,#REF!,#REF!,#REF!</definedName>
    <definedName name="NAME159" localSheetId="2">#REF!,#REF!,#REF!,#REF!,#REF!,#REF!,#REF!,#REF!</definedName>
    <definedName name="NAME159" localSheetId="1">#REF!</definedName>
    <definedName name="NAME159">#REF!,#REF!,#REF!,#REF!,#REF!,#REF!,#REF!,#REF!</definedName>
    <definedName name="NAME16" localSheetId="9">#REF!,#REF!,#REF!,#REF!,#REF!,#REF!,#REF!,#REF!</definedName>
    <definedName name="NAME16" localSheetId="11">#REF!,#REF!,#REF!,#REF!,#REF!,#REF!,#REF!,#REF!</definedName>
    <definedName name="NAME16" localSheetId="7">#REF!,#REF!,#REF!,#REF!,#REF!,#REF!,#REF!,#REF!</definedName>
    <definedName name="NAME16" localSheetId="2">#REF!,#REF!,#REF!,#REF!,#REF!,#REF!,#REF!,#REF!</definedName>
    <definedName name="NAME16" localSheetId="1">#REF!</definedName>
    <definedName name="NAME16">#REF!,#REF!,#REF!,#REF!,#REF!,#REF!,#REF!,#REF!</definedName>
    <definedName name="NAME160" localSheetId="9">#REF!,#REF!,#REF!,#REF!,#REF!,#REF!,#REF!,#REF!</definedName>
    <definedName name="NAME160" localSheetId="11">#REF!,#REF!,#REF!,#REF!,#REF!,#REF!,#REF!,#REF!</definedName>
    <definedName name="NAME160" localSheetId="7">#REF!,#REF!,#REF!,#REF!,#REF!,#REF!,#REF!,#REF!</definedName>
    <definedName name="NAME160" localSheetId="2">#REF!,#REF!,#REF!,#REF!,#REF!,#REF!,#REF!,#REF!</definedName>
    <definedName name="NAME160" localSheetId="1">#REF!</definedName>
    <definedName name="NAME160">#REF!,#REF!,#REF!,#REF!,#REF!,#REF!,#REF!,#REF!</definedName>
    <definedName name="NAME161" localSheetId="9">#REF!,#REF!,#REF!,#REF!,#REF!,#REF!,#REF!,#REF!</definedName>
    <definedName name="NAME161" localSheetId="11">#REF!,#REF!,#REF!,#REF!,#REF!,#REF!,#REF!,#REF!</definedName>
    <definedName name="NAME161" localSheetId="7">#REF!,#REF!,#REF!,#REF!,#REF!,#REF!,#REF!,#REF!</definedName>
    <definedName name="NAME161" localSheetId="2">#REF!,#REF!,#REF!,#REF!,#REF!,#REF!,#REF!,#REF!</definedName>
    <definedName name="NAME161" localSheetId="1">#REF!</definedName>
    <definedName name="NAME161">#REF!,#REF!,#REF!,#REF!,#REF!,#REF!,#REF!,#REF!</definedName>
    <definedName name="NAME162" localSheetId="9">#REF!,#REF!,#REF!,#REF!,#REF!,#REF!,#REF!,#REF!</definedName>
    <definedName name="NAME162" localSheetId="11">#REF!,#REF!,#REF!,#REF!,#REF!,#REF!,#REF!,#REF!</definedName>
    <definedName name="NAME162" localSheetId="7">#REF!,#REF!,#REF!,#REF!,#REF!,#REF!,#REF!,#REF!</definedName>
    <definedName name="NAME162" localSheetId="2">#REF!,#REF!,#REF!,#REF!,#REF!,#REF!,#REF!,#REF!</definedName>
    <definedName name="NAME162" localSheetId="1">#REF!</definedName>
    <definedName name="NAME162">#REF!,#REF!,#REF!,#REF!,#REF!,#REF!,#REF!,#REF!</definedName>
    <definedName name="NAME17" localSheetId="9">#REF!,#REF!,#REF!,#REF!,#REF!,#REF!,#REF!,#REF!</definedName>
    <definedName name="NAME17" localSheetId="11">#REF!,#REF!,#REF!,#REF!,#REF!,#REF!,#REF!,#REF!</definedName>
    <definedName name="NAME17" localSheetId="7">#REF!,#REF!,#REF!,#REF!,#REF!,#REF!,#REF!,#REF!</definedName>
    <definedName name="NAME17" localSheetId="2">#REF!,#REF!,#REF!,#REF!,#REF!,#REF!,#REF!,#REF!</definedName>
    <definedName name="NAME17" localSheetId="1">#REF!</definedName>
    <definedName name="NAME17">#REF!,#REF!,#REF!,#REF!,#REF!,#REF!,#REF!,#REF!</definedName>
    <definedName name="NAME18" localSheetId="9">#REF!,#REF!,#REF!,#REF!,#REF!,#REF!,#REF!,#REF!</definedName>
    <definedName name="NAME18" localSheetId="11">#REF!,#REF!,#REF!,#REF!,#REF!,#REF!,#REF!,#REF!</definedName>
    <definedName name="NAME18" localSheetId="7">#REF!,#REF!,#REF!,#REF!,#REF!,#REF!,#REF!,#REF!</definedName>
    <definedName name="NAME18" localSheetId="2">#REF!,#REF!,#REF!,#REF!,#REF!,#REF!,#REF!,#REF!</definedName>
    <definedName name="NAME18" localSheetId="1">#REF!</definedName>
    <definedName name="NAME18">#REF!,#REF!,#REF!,#REF!,#REF!,#REF!,#REF!,#REF!</definedName>
    <definedName name="NAME19" localSheetId="9">#REF!,#REF!,#REF!,#REF!,#REF!,#REF!,#REF!,#REF!</definedName>
    <definedName name="NAME19" localSheetId="11">#REF!,#REF!,#REF!,#REF!,#REF!,#REF!,#REF!,#REF!</definedName>
    <definedName name="NAME19" localSheetId="7">#REF!,#REF!,#REF!,#REF!,#REF!,#REF!,#REF!,#REF!</definedName>
    <definedName name="NAME19" localSheetId="2">#REF!,#REF!,#REF!,#REF!,#REF!,#REF!,#REF!,#REF!</definedName>
    <definedName name="NAME19" localSheetId="1">#REF!</definedName>
    <definedName name="NAME19">#REF!,#REF!,#REF!,#REF!,#REF!,#REF!,#REF!,#REF!</definedName>
    <definedName name="NAME210" localSheetId="9">#REF!,#REF!,#REF!,#REF!,#REF!,#REF!,#REF!</definedName>
    <definedName name="NAME210" localSheetId="11">#REF!,#REF!,#REF!,#REF!,#REF!,#REF!,#REF!</definedName>
    <definedName name="NAME210" localSheetId="7">#REF!,#REF!,#REF!,#REF!,#REF!,#REF!,#REF!</definedName>
    <definedName name="NAME210" localSheetId="2">#REF!,#REF!,#REF!,#REF!,#REF!,#REF!,#REF!</definedName>
    <definedName name="NAME210" localSheetId="1">#REF!</definedName>
    <definedName name="NAME210">#REF!,#REF!,#REF!,#REF!,#REF!,#REF!,#REF!</definedName>
    <definedName name="NAME211" localSheetId="9">#REF!,#REF!,#REF!,#REF!,#REF!,#REF!,#REF!</definedName>
    <definedName name="NAME211" localSheetId="11">#REF!,#REF!,#REF!,#REF!,#REF!,#REF!,#REF!</definedName>
    <definedName name="NAME211" localSheetId="7">#REF!,#REF!,#REF!,#REF!,#REF!,#REF!,#REF!</definedName>
    <definedName name="NAME211" localSheetId="2">#REF!,#REF!,#REF!,#REF!,#REF!,#REF!,#REF!</definedName>
    <definedName name="NAME211" localSheetId="1">#REF!</definedName>
    <definedName name="NAME211">#REF!,#REF!,#REF!,#REF!,#REF!,#REF!,#REF!</definedName>
    <definedName name="NAME212" localSheetId="9">#REF!,#REF!,#REF!,#REF!,#REF!,#REF!,#REF!</definedName>
    <definedName name="NAME212" localSheetId="11">#REF!,#REF!,#REF!,#REF!,#REF!,#REF!,#REF!</definedName>
    <definedName name="NAME212" localSheetId="7">#REF!,#REF!,#REF!,#REF!,#REF!,#REF!,#REF!</definedName>
    <definedName name="NAME212" localSheetId="2">#REF!,#REF!,#REF!,#REF!,#REF!,#REF!,#REF!</definedName>
    <definedName name="NAME212" localSheetId="1">#REF!</definedName>
    <definedName name="NAME212">#REF!,#REF!,#REF!,#REF!,#REF!,#REF!,#REF!</definedName>
    <definedName name="NAME213" localSheetId="9">#REF!,#REF!,#REF!,#REF!,#REF!,#REF!,#REF!</definedName>
    <definedName name="NAME213" localSheetId="11">#REF!,#REF!,#REF!,#REF!,#REF!,#REF!,#REF!</definedName>
    <definedName name="NAME213" localSheetId="7">#REF!,#REF!,#REF!,#REF!,#REF!,#REF!,#REF!</definedName>
    <definedName name="NAME213" localSheetId="2">#REF!,#REF!,#REF!,#REF!,#REF!,#REF!,#REF!</definedName>
    <definedName name="NAME213" localSheetId="1">#REF!</definedName>
    <definedName name="NAME213">#REF!,#REF!,#REF!,#REF!,#REF!,#REF!,#REF!</definedName>
    <definedName name="NAME214" localSheetId="9">#REF!,#REF!,#REF!,#REF!,#REF!,#REF!,#REF!</definedName>
    <definedName name="NAME214" localSheetId="11">#REF!,#REF!,#REF!,#REF!,#REF!,#REF!,#REF!</definedName>
    <definedName name="NAME214" localSheetId="7">#REF!,#REF!,#REF!,#REF!,#REF!,#REF!,#REF!</definedName>
    <definedName name="NAME214" localSheetId="2">#REF!,#REF!,#REF!,#REF!,#REF!,#REF!,#REF!</definedName>
    <definedName name="NAME214" localSheetId="1">#REF!</definedName>
    <definedName name="NAME214">#REF!,#REF!,#REF!,#REF!,#REF!,#REF!,#REF!</definedName>
    <definedName name="NAME215" localSheetId="9">#REF!,#REF!,#REF!,#REF!,#REF!,#REF!,#REF!</definedName>
    <definedName name="NAME215" localSheetId="11">#REF!,#REF!,#REF!,#REF!,#REF!,#REF!,#REF!</definedName>
    <definedName name="NAME215" localSheetId="7">#REF!,#REF!,#REF!,#REF!,#REF!,#REF!,#REF!</definedName>
    <definedName name="NAME215" localSheetId="2">#REF!,#REF!,#REF!,#REF!,#REF!,#REF!,#REF!</definedName>
    <definedName name="NAME215" localSheetId="1">#REF!</definedName>
    <definedName name="NAME215">#REF!,#REF!,#REF!,#REF!,#REF!,#REF!,#REF!</definedName>
    <definedName name="NAME216" localSheetId="9">#REF!,#REF!,#REF!,#REF!,#REF!,#REF!,#REF!</definedName>
    <definedName name="NAME216" localSheetId="11">#REF!,#REF!,#REF!,#REF!,#REF!,#REF!,#REF!</definedName>
    <definedName name="NAME216" localSheetId="7">#REF!,#REF!,#REF!,#REF!,#REF!,#REF!,#REF!</definedName>
    <definedName name="NAME216" localSheetId="2">#REF!,#REF!,#REF!,#REF!,#REF!,#REF!,#REF!</definedName>
    <definedName name="NAME216" localSheetId="1">#REF!</definedName>
    <definedName name="NAME216">#REF!,#REF!,#REF!,#REF!,#REF!,#REF!,#REF!</definedName>
    <definedName name="NAME217" localSheetId="9">#REF!,#REF!,#REF!,#REF!,#REF!,#REF!,#REF!</definedName>
    <definedName name="NAME217" localSheetId="11">#REF!,#REF!,#REF!,#REF!,#REF!,#REF!,#REF!</definedName>
    <definedName name="NAME217" localSheetId="7">#REF!,#REF!,#REF!,#REF!,#REF!,#REF!,#REF!</definedName>
    <definedName name="NAME217" localSheetId="2">#REF!,#REF!,#REF!,#REF!,#REF!,#REF!,#REF!</definedName>
    <definedName name="NAME217" localSheetId="1">#REF!</definedName>
    <definedName name="NAME217">#REF!,#REF!,#REF!,#REF!,#REF!,#REF!,#REF!</definedName>
    <definedName name="NAME218" localSheetId="9">#REF!,#REF!,#REF!,#REF!,#REF!,#REF!,#REF!</definedName>
    <definedName name="NAME218" localSheetId="11">#REF!,#REF!,#REF!,#REF!,#REF!,#REF!,#REF!</definedName>
    <definedName name="NAME218" localSheetId="7">#REF!,#REF!,#REF!,#REF!,#REF!,#REF!,#REF!</definedName>
    <definedName name="NAME218" localSheetId="2">#REF!,#REF!,#REF!,#REF!,#REF!,#REF!,#REF!</definedName>
    <definedName name="NAME218" localSheetId="1">#REF!</definedName>
    <definedName name="NAME218">#REF!,#REF!,#REF!,#REF!,#REF!,#REF!,#REF!</definedName>
    <definedName name="NAME219" localSheetId="9">#REF!,#REF!,#REF!,#REF!,#REF!,#REF!,#REF!</definedName>
    <definedName name="NAME219" localSheetId="11">#REF!,#REF!,#REF!,#REF!,#REF!,#REF!,#REF!</definedName>
    <definedName name="NAME219" localSheetId="7">#REF!,#REF!,#REF!,#REF!,#REF!,#REF!,#REF!</definedName>
    <definedName name="NAME219" localSheetId="2">#REF!,#REF!,#REF!,#REF!,#REF!,#REF!,#REF!</definedName>
    <definedName name="NAME219" localSheetId="1">#REF!</definedName>
    <definedName name="NAME219">#REF!,#REF!,#REF!,#REF!,#REF!,#REF!,#REF!</definedName>
    <definedName name="NAME22" localSheetId="9">#REF!</definedName>
    <definedName name="NAME22" localSheetId="11">#REF!</definedName>
    <definedName name="NAME22" localSheetId="7">#REF!</definedName>
    <definedName name="NAME22" localSheetId="2">#REF!</definedName>
    <definedName name="NAME22">#REF!</definedName>
    <definedName name="NAME220" localSheetId="9">#REF!,#REF!,#REF!,#REF!,#REF!,#REF!,#REF!</definedName>
    <definedName name="NAME220" localSheetId="11">#REF!,#REF!,#REF!,#REF!,#REF!,#REF!,#REF!</definedName>
    <definedName name="NAME220" localSheetId="7">#REF!,#REF!,#REF!,#REF!,#REF!,#REF!,#REF!</definedName>
    <definedName name="NAME220" localSheetId="2">#REF!,#REF!,#REF!,#REF!,#REF!,#REF!,#REF!</definedName>
    <definedName name="NAME220" localSheetId="1">#REF!</definedName>
    <definedName name="NAME220">#REF!,#REF!,#REF!,#REF!,#REF!,#REF!,#REF!</definedName>
    <definedName name="NAME221" localSheetId="9">#REF!,#REF!,#REF!,#REF!,#REF!,#REF!,#REF!</definedName>
    <definedName name="NAME221" localSheetId="11">#REF!,#REF!,#REF!,#REF!,#REF!,#REF!,#REF!</definedName>
    <definedName name="NAME221" localSheetId="7">#REF!,#REF!,#REF!,#REF!,#REF!,#REF!,#REF!</definedName>
    <definedName name="NAME221" localSheetId="2">#REF!,#REF!,#REF!,#REF!,#REF!,#REF!,#REF!</definedName>
    <definedName name="NAME221" localSheetId="1">#REF!</definedName>
    <definedName name="NAME221">#REF!,#REF!,#REF!,#REF!,#REF!,#REF!,#REF!</definedName>
    <definedName name="NAME222" localSheetId="9">#REF!,#REF!,#REF!,#REF!,#REF!,#REF!,#REF!</definedName>
    <definedName name="NAME222" localSheetId="11">#REF!,#REF!,#REF!,#REF!,#REF!,#REF!,#REF!</definedName>
    <definedName name="NAME222" localSheetId="7">#REF!,#REF!,#REF!,#REF!,#REF!,#REF!,#REF!</definedName>
    <definedName name="NAME222" localSheetId="2">#REF!,#REF!,#REF!,#REF!,#REF!,#REF!,#REF!</definedName>
    <definedName name="NAME222" localSheetId="1">#REF!</definedName>
    <definedName name="NAME222">#REF!,#REF!,#REF!,#REF!,#REF!,#REF!,#REF!</definedName>
    <definedName name="NAME223" localSheetId="9">#REF!,#REF!,#REF!,#REF!,#REF!,#REF!,#REF!</definedName>
    <definedName name="NAME223" localSheetId="11">#REF!,#REF!,#REF!,#REF!,#REF!,#REF!,#REF!</definedName>
    <definedName name="NAME223" localSheetId="7">#REF!,#REF!,#REF!,#REF!,#REF!,#REF!,#REF!</definedName>
    <definedName name="NAME223" localSheetId="2">#REF!,#REF!,#REF!,#REF!,#REF!,#REF!,#REF!</definedName>
    <definedName name="NAME223" localSheetId="1">#REF!</definedName>
    <definedName name="NAME223">#REF!,#REF!,#REF!,#REF!,#REF!,#REF!,#REF!</definedName>
    <definedName name="NAME224" localSheetId="9">#REF!,#REF!,#REF!,#REF!,#REF!,#REF!,#REF!</definedName>
    <definedName name="NAME224" localSheetId="11">#REF!,#REF!,#REF!,#REF!,#REF!,#REF!,#REF!</definedName>
    <definedName name="NAME224" localSheetId="7">#REF!,#REF!,#REF!,#REF!,#REF!,#REF!,#REF!</definedName>
    <definedName name="NAME224" localSheetId="2">#REF!,#REF!,#REF!,#REF!,#REF!,#REF!,#REF!</definedName>
    <definedName name="NAME224" localSheetId="1">#REF!</definedName>
    <definedName name="NAME224">#REF!,#REF!,#REF!,#REF!,#REF!,#REF!,#REF!</definedName>
    <definedName name="NAME225" localSheetId="9">#REF!,#REF!,#REF!,#REF!,#REF!,#REF!,#REF!</definedName>
    <definedName name="NAME225" localSheetId="11">#REF!,#REF!,#REF!,#REF!,#REF!,#REF!,#REF!</definedName>
    <definedName name="NAME225" localSheetId="7">#REF!,#REF!,#REF!,#REF!,#REF!,#REF!,#REF!</definedName>
    <definedName name="NAME225" localSheetId="2">#REF!,#REF!,#REF!,#REF!,#REF!,#REF!,#REF!</definedName>
    <definedName name="NAME225" localSheetId="1">#REF!</definedName>
    <definedName name="NAME225">#REF!,#REF!,#REF!,#REF!,#REF!,#REF!,#REF!</definedName>
    <definedName name="NAME226" localSheetId="9">#REF!,#REF!,#REF!,#REF!,#REF!,#REF!,#REF!</definedName>
    <definedName name="NAME226" localSheetId="11">#REF!,#REF!,#REF!,#REF!,#REF!,#REF!,#REF!</definedName>
    <definedName name="NAME226" localSheetId="7">#REF!,#REF!,#REF!,#REF!,#REF!,#REF!,#REF!</definedName>
    <definedName name="NAME226" localSheetId="2">#REF!,#REF!,#REF!,#REF!,#REF!,#REF!,#REF!</definedName>
    <definedName name="NAME226" localSheetId="1">#REF!</definedName>
    <definedName name="NAME226">#REF!,#REF!,#REF!,#REF!,#REF!,#REF!,#REF!</definedName>
    <definedName name="NAME227" localSheetId="9">#REF!,#REF!,#REF!,#REF!,#REF!,#REF!,#REF!</definedName>
    <definedName name="NAME227" localSheetId="11">#REF!,#REF!,#REF!,#REF!,#REF!,#REF!,#REF!</definedName>
    <definedName name="NAME227" localSheetId="7">#REF!,#REF!,#REF!,#REF!,#REF!,#REF!,#REF!</definedName>
    <definedName name="NAME227" localSheetId="2">#REF!,#REF!,#REF!,#REF!,#REF!,#REF!,#REF!</definedName>
    <definedName name="NAME227" localSheetId="1">#REF!</definedName>
    <definedName name="NAME227">#REF!,#REF!,#REF!,#REF!,#REF!,#REF!,#REF!</definedName>
    <definedName name="NAME228" localSheetId="9">#REF!,#REF!,#REF!,#REF!,#REF!,#REF!,#REF!</definedName>
    <definedName name="NAME228" localSheetId="11">#REF!,#REF!,#REF!,#REF!,#REF!,#REF!,#REF!</definedName>
    <definedName name="NAME228" localSheetId="7">#REF!,#REF!,#REF!,#REF!,#REF!,#REF!,#REF!</definedName>
    <definedName name="NAME228" localSheetId="2">#REF!,#REF!,#REF!,#REF!,#REF!,#REF!,#REF!</definedName>
    <definedName name="NAME228" localSheetId="1">#REF!</definedName>
    <definedName name="NAME228">#REF!,#REF!,#REF!,#REF!,#REF!,#REF!,#REF!</definedName>
    <definedName name="NAME229" localSheetId="9">#REF!,#REF!,#REF!,#REF!,#REF!,#REF!,#REF!</definedName>
    <definedName name="NAME229" localSheetId="11">#REF!,#REF!,#REF!,#REF!,#REF!,#REF!,#REF!</definedName>
    <definedName name="NAME229" localSheetId="7">#REF!,#REF!,#REF!,#REF!,#REF!,#REF!,#REF!</definedName>
    <definedName name="NAME229" localSheetId="2">#REF!,#REF!,#REF!,#REF!,#REF!,#REF!,#REF!</definedName>
    <definedName name="NAME229" localSheetId="1">#REF!</definedName>
    <definedName name="NAME229">#REF!,#REF!,#REF!,#REF!,#REF!,#REF!,#REF!</definedName>
    <definedName name="NAME23" localSheetId="9">#REF!,#REF!,#REF!,#REF!,#REF!,#REF!,#REF!</definedName>
    <definedName name="NAME23" localSheetId="11">#REF!,#REF!,#REF!,#REF!,#REF!,#REF!,#REF!</definedName>
    <definedName name="NAME23" localSheetId="7">#REF!,#REF!,#REF!,#REF!,#REF!,#REF!,#REF!</definedName>
    <definedName name="NAME23" localSheetId="2">#REF!,#REF!,#REF!,#REF!,#REF!,#REF!,#REF!</definedName>
    <definedName name="NAME23" localSheetId="1">#REF!</definedName>
    <definedName name="NAME23">#REF!,#REF!,#REF!,#REF!,#REF!,#REF!,#REF!</definedName>
    <definedName name="NAME230" localSheetId="9">#REF!,#REF!,#REF!,#REF!,#REF!,#REF!,#REF!</definedName>
    <definedName name="NAME230" localSheetId="11">#REF!,#REF!,#REF!,#REF!,#REF!,#REF!,#REF!</definedName>
    <definedName name="NAME230" localSheetId="7">#REF!,#REF!,#REF!,#REF!,#REF!,#REF!,#REF!</definedName>
    <definedName name="NAME230" localSheetId="2">#REF!,#REF!,#REF!,#REF!,#REF!,#REF!,#REF!</definedName>
    <definedName name="NAME230" localSheetId="1">#REF!</definedName>
    <definedName name="NAME230">#REF!,#REF!,#REF!,#REF!,#REF!,#REF!,#REF!</definedName>
    <definedName name="NAME231" localSheetId="9">#REF!,#REF!,#REF!,#REF!,#REF!,#REF!,#REF!</definedName>
    <definedName name="NAME231" localSheetId="11">#REF!,#REF!,#REF!,#REF!,#REF!,#REF!,#REF!</definedName>
    <definedName name="NAME231" localSheetId="7">#REF!,#REF!,#REF!,#REF!,#REF!,#REF!,#REF!</definedName>
    <definedName name="NAME231" localSheetId="2">#REF!,#REF!,#REF!,#REF!,#REF!,#REF!,#REF!</definedName>
    <definedName name="NAME231" localSheetId="1">#REF!</definedName>
    <definedName name="NAME231">#REF!,#REF!,#REF!,#REF!,#REF!,#REF!,#REF!</definedName>
    <definedName name="NAME232" localSheetId="9">#REF!,#REF!,#REF!,#REF!,#REF!,#REF!,#REF!</definedName>
    <definedName name="NAME232" localSheetId="11">#REF!,#REF!,#REF!,#REF!,#REF!,#REF!,#REF!</definedName>
    <definedName name="NAME232" localSheetId="7">#REF!,#REF!,#REF!,#REF!,#REF!,#REF!,#REF!</definedName>
    <definedName name="NAME232" localSheetId="2">#REF!,#REF!,#REF!,#REF!,#REF!,#REF!,#REF!</definedName>
    <definedName name="NAME232" localSheetId="1">#REF!</definedName>
    <definedName name="NAME232">#REF!,#REF!,#REF!,#REF!,#REF!,#REF!,#REF!</definedName>
    <definedName name="NAME233" localSheetId="9">#REF!,#REF!,#REF!,#REF!,#REF!,#REF!,#REF!</definedName>
    <definedName name="NAME233" localSheetId="11">#REF!,#REF!,#REF!,#REF!,#REF!,#REF!,#REF!</definedName>
    <definedName name="NAME233" localSheetId="7">#REF!,#REF!,#REF!,#REF!,#REF!,#REF!,#REF!</definedName>
    <definedName name="NAME233" localSheetId="2">#REF!,#REF!,#REF!,#REF!,#REF!,#REF!,#REF!</definedName>
    <definedName name="NAME233" localSheetId="1">#REF!</definedName>
    <definedName name="NAME233">#REF!,#REF!,#REF!,#REF!,#REF!,#REF!,#REF!</definedName>
    <definedName name="NAME234" localSheetId="9">#REF!,#REF!,#REF!,#REF!,#REF!,#REF!,#REF!</definedName>
    <definedName name="NAME234" localSheetId="11">#REF!,#REF!,#REF!,#REF!,#REF!,#REF!,#REF!</definedName>
    <definedName name="NAME234" localSheetId="7">#REF!,#REF!,#REF!,#REF!,#REF!,#REF!,#REF!</definedName>
    <definedName name="NAME234" localSheetId="2">#REF!,#REF!,#REF!,#REF!,#REF!,#REF!,#REF!</definedName>
    <definedName name="NAME234" localSheetId="1">#REF!</definedName>
    <definedName name="NAME234">#REF!,#REF!,#REF!,#REF!,#REF!,#REF!,#REF!</definedName>
    <definedName name="NAME235" localSheetId="9">#REF!,#REF!,#REF!,#REF!,#REF!,#REF!,#REF!</definedName>
    <definedName name="NAME235" localSheetId="11">#REF!,#REF!,#REF!,#REF!,#REF!,#REF!,#REF!</definedName>
    <definedName name="NAME235" localSheetId="7">#REF!,#REF!,#REF!,#REF!,#REF!,#REF!,#REF!</definedName>
    <definedName name="NAME235" localSheetId="2">#REF!,#REF!,#REF!,#REF!,#REF!,#REF!,#REF!</definedName>
    <definedName name="NAME235" localSheetId="1">#REF!</definedName>
    <definedName name="NAME235">#REF!,#REF!,#REF!,#REF!,#REF!,#REF!,#REF!</definedName>
    <definedName name="NAME236" localSheetId="9">#REF!,#REF!,#REF!,#REF!,#REF!,#REF!,#REF!</definedName>
    <definedName name="NAME236" localSheetId="11">#REF!,#REF!,#REF!,#REF!,#REF!,#REF!,#REF!</definedName>
    <definedName name="NAME236" localSheetId="7">#REF!,#REF!,#REF!,#REF!,#REF!,#REF!,#REF!</definedName>
    <definedName name="NAME236" localSheetId="2">#REF!,#REF!,#REF!,#REF!,#REF!,#REF!,#REF!</definedName>
    <definedName name="NAME236" localSheetId="1">#REF!</definedName>
    <definedName name="NAME236">#REF!,#REF!,#REF!,#REF!,#REF!,#REF!,#REF!</definedName>
    <definedName name="NAME237" localSheetId="9">#REF!,#REF!,#REF!,#REF!,#REF!,#REF!,#REF!</definedName>
    <definedName name="NAME237" localSheetId="11">#REF!,#REF!,#REF!,#REF!,#REF!,#REF!,#REF!</definedName>
    <definedName name="NAME237" localSheetId="7">#REF!,#REF!,#REF!,#REF!,#REF!,#REF!,#REF!</definedName>
    <definedName name="NAME237" localSheetId="2">#REF!,#REF!,#REF!,#REF!,#REF!,#REF!,#REF!</definedName>
    <definedName name="NAME237" localSheetId="1">#REF!</definedName>
    <definedName name="NAME237">#REF!,#REF!,#REF!,#REF!,#REF!,#REF!,#REF!</definedName>
    <definedName name="NAME238" localSheetId="9">#REF!,#REF!,#REF!,#REF!,#REF!,#REF!,#REF!</definedName>
    <definedName name="NAME238" localSheetId="11">#REF!,#REF!,#REF!,#REF!,#REF!,#REF!,#REF!</definedName>
    <definedName name="NAME238" localSheetId="7">#REF!,#REF!,#REF!,#REF!,#REF!,#REF!,#REF!</definedName>
    <definedName name="NAME238" localSheetId="2">#REF!,#REF!,#REF!,#REF!,#REF!,#REF!,#REF!</definedName>
    <definedName name="NAME238" localSheetId="1">#REF!</definedName>
    <definedName name="NAME238">#REF!,#REF!,#REF!,#REF!,#REF!,#REF!,#REF!</definedName>
    <definedName name="NAME239" localSheetId="9">#REF!,#REF!,#REF!,#REF!,#REF!,#REF!,#REF!</definedName>
    <definedName name="NAME239" localSheetId="11">#REF!,#REF!,#REF!,#REF!,#REF!,#REF!,#REF!</definedName>
    <definedName name="NAME239" localSheetId="7">#REF!,#REF!,#REF!,#REF!,#REF!,#REF!,#REF!</definedName>
    <definedName name="NAME239" localSheetId="2">#REF!,#REF!,#REF!,#REF!,#REF!,#REF!,#REF!</definedName>
    <definedName name="NAME239" localSheetId="1">#REF!</definedName>
    <definedName name="NAME239">#REF!,#REF!,#REF!,#REF!,#REF!,#REF!,#REF!</definedName>
    <definedName name="NAME24" localSheetId="9">#REF!,#REF!,#REF!,#REF!,#REF!,#REF!,#REF!</definedName>
    <definedName name="NAME24" localSheetId="11">#REF!,#REF!,#REF!,#REF!,#REF!,#REF!,#REF!</definedName>
    <definedName name="NAME24" localSheetId="7">#REF!,#REF!,#REF!,#REF!,#REF!,#REF!,#REF!</definedName>
    <definedName name="NAME24" localSheetId="2">#REF!,#REF!,#REF!,#REF!,#REF!,#REF!,#REF!</definedName>
    <definedName name="NAME24" localSheetId="1">#REF!</definedName>
    <definedName name="NAME24">#REF!,#REF!,#REF!,#REF!,#REF!,#REF!,#REF!</definedName>
    <definedName name="NAME240" localSheetId="9">#REF!,#REF!,#REF!,#REF!,#REF!,#REF!,#REF!</definedName>
    <definedName name="NAME240" localSheetId="11">#REF!,#REF!,#REF!,#REF!,#REF!,#REF!,#REF!</definedName>
    <definedName name="NAME240" localSheetId="7">#REF!,#REF!,#REF!,#REF!,#REF!,#REF!,#REF!</definedName>
    <definedName name="NAME240" localSheetId="2">#REF!,#REF!,#REF!,#REF!,#REF!,#REF!,#REF!</definedName>
    <definedName name="NAME240" localSheetId="1">#REF!</definedName>
    <definedName name="NAME240">#REF!,#REF!,#REF!,#REF!,#REF!,#REF!,#REF!</definedName>
    <definedName name="NAME241" localSheetId="9">#REF!,#REF!,#REF!,#REF!,#REF!,#REF!,#REF!</definedName>
    <definedName name="NAME241" localSheetId="11">#REF!,#REF!,#REF!,#REF!,#REF!,#REF!,#REF!</definedName>
    <definedName name="NAME241" localSheetId="7">#REF!,#REF!,#REF!,#REF!,#REF!,#REF!,#REF!</definedName>
    <definedName name="NAME241" localSheetId="2">#REF!,#REF!,#REF!,#REF!,#REF!,#REF!,#REF!</definedName>
    <definedName name="NAME241" localSheetId="1">#REF!</definedName>
    <definedName name="NAME241">#REF!,#REF!,#REF!,#REF!,#REF!,#REF!,#REF!</definedName>
    <definedName name="NAME242" localSheetId="9">#REF!,#REF!,#REF!,#REF!,#REF!,#REF!,#REF!</definedName>
    <definedName name="NAME242" localSheetId="11">#REF!,#REF!,#REF!,#REF!,#REF!,#REF!,#REF!</definedName>
    <definedName name="NAME242" localSheetId="7">#REF!,#REF!,#REF!,#REF!,#REF!,#REF!,#REF!</definedName>
    <definedName name="NAME242" localSheetId="2">#REF!,#REF!,#REF!,#REF!,#REF!,#REF!,#REF!</definedName>
    <definedName name="NAME242" localSheetId="1">#REF!</definedName>
    <definedName name="NAME242">#REF!,#REF!,#REF!,#REF!,#REF!,#REF!,#REF!</definedName>
    <definedName name="NAME243" localSheetId="9">#REF!,#REF!,#REF!,#REF!,#REF!,#REF!,#REF!</definedName>
    <definedName name="NAME243" localSheetId="11">#REF!,#REF!,#REF!,#REF!,#REF!,#REF!,#REF!</definedName>
    <definedName name="NAME243" localSheetId="7">#REF!,#REF!,#REF!,#REF!,#REF!,#REF!,#REF!</definedName>
    <definedName name="NAME243" localSheetId="2">#REF!,#REF!,#REF!,#REF!,#REF!,#REF!,#REF!</definedName>
    <definedName name="NAME243" localSheetId="1">#REF!</definedName>
    <definedName name="NAME243">#REF!,#REF!,#REF!,#REF!,#REF!,#REF!,#REF!</definedName>
    <definedName name="NAME244" localSheetId="9">#REF!,#REF!,#REF!,#REF!,#REF!,#REF!,#REF!</definedName>
    <definedName name="NAME244" localSheetId="11">#REF!,#REF!,#REF!,#REF!,#REF!,#REF!,#REF!</definedName>
    <definedName name="NAME244" localSheetId="7">#REF!,#REF!,#REF!,#REF!,#REF!,#REF!,#REF!</definedName>
    <definedName name="NAME244" localSheetId="2">#REF!,#REF!,#REF!,#REF!,#REF!,#REF!,#REF!</definedName>
    <definedName name="NAME244" localSheetId="1">#REF!</definedName>
    <definedName name="NAME244">#REF!,#REF!,#REF!,#REF!,#REF!,#REF!,#REF!</definedName>
    <definedName name="NAME245" localSheetId="9">#REF!,#REF!,#REF!,#REF!,#REF!,#REF!,#REF!</definedName>
    <definedName name="NAME245" localSheetId="11">#REF!,#REF!,#REF!,#REF!,#REF!,#REF!,#REF!</definedName>
    <definedName name="NAME245" localSheetId="7">#REF!,#REF!,#REF!,#REF!,#REF!,#REF!,#REF!</definedName>
    <definedName name="NAME245" localSheetId="2">#REF!,#REF!,#REF!,#REF!,#REF!,#REF!,#REF!</definedName>
    <definedName name="NAME245" localSheetId="1">#REF!</definedName>
    <definedName name="NAME245">#REF!,#REF!,#REF!,#REF!,#REF!,#REF!,#REF!</definedName>
    <definedName name="NAME246" localSheetId="9">#REF!,#REF!,#REF!,#REF!,#REF!,#REF!,#REF!</definedName>
    <definedName name="NAME246" localSheetId="11">#REF!,#REF!,#REF!,#REF!,#REF!,#REF!,#REF!</definedName>
    <definedName name="NAME246" localSheetId="7">#REF!,#REF!,#REF!,#REF!,#REF!,#REF!,#REF!</definedName>
    <definedName name="NAME246" localSheetId="2">#REF!,#REF!,#REF!,#REF!,#REF!,#REF!,#REF!</definedName>
    <definedName name="NAME246" localSheetId="1">#REF!</definedName>
    <definedName name="NAME246">#REF!,#REF!,#REF!,#REF!,#REF!,#REF!,#REF!</definedName>
    <definedName name="NAME247" localSheetId="9">#REF!,#REF!,#REF!,#REF!,#REF!,#REF!,#REF!</definedName>
    <definedName name="NAME247" localSheetId="11">#REF!,#REF!,#REF!,#REF!,#REF!,#REF!,#REF!</definedName>
    <definedName name="NAME247" localSheetId="7">#REF!,#REF!,#REF!,#REF!,#REF!,#REF!,#REF!</definedName>
    <definedName name="NAME247" localSheetId="2">#REF!,#REF!,#REF!,#REF!,#REF!,#REF!,#REF!</definedName>
    <definedName name="NAME247" localSheetId="1">#REF!</definedName>
    <definedName name="NAME247">#REF!,#REF!,#REF!,#REF!,#REF!,#REF!,#REF!</definedName>
    <definedName name="NAME248" localSheetId="9">#REF!,#REF!,#REF!,#REF!,#REF!,#REF!,#REF!</definedName>
    <definedName name="NAME248" localSheetId="11">#REF!,#REF!,#REF!,#REF!,#REF!,#REF!,#REF!</definedName>
    <definedName name="NAME248" localSheetId="7">#REF!,#REF!,#REF!,#REF!,#REF!,#REF!,#REF!</definedName>
    <definedName name="NAME248" localSheetId="2">#REF!,#REF!,#REF!,#REF!,#REF!,#REF!,#REF!</definedName>
    <definedName name="NAME248" localSheetId="1">#REF!</definedName>
    <definedName name="NAME248">#REF!,#REF!,#REF!,#REF!,#REF!,#REF!,#REF!</definedName>
    <definedName name="NAME249" localSheetId="9">#REF!,#REF!,#REF!,#REF!,#REF!,#REF!,#REF!</definedName>
    <definedName name="NAME249" localSheetId="11">#REF!,#REF!,#REF!,#REF!,#REF!,#REF!,#REF!</definedName>
    <definedName name="NAME249" localSheetId="7">#REF!,#REF!,#REF!,#REF!,#REF!,#REF!,#REF!</definedName>
    <definedName name="NAME249" localSheetId="2">#REF!,#REF!,#REF!,#REF!,#REF!,#REF!,#REF!</definedName>
    <definedName name="NAME249" localSheetId="1">#REF!</definedName>
    <definedName name="NAME249">#REF!,#REF!,#REF!,#REF!,#REF!,#REF!,#REF!</definedName>
    <definedName name="NAME25" localSheetId="9">#REF!,#REF!,#REF!,#REF!,#REF!,#REF!,#REF!</definedName>
    <definedName name="NAME25" localSheetId="11">#REF!,#REF!,#REF!,#REF!,#REF!,#REF!,#REF!</definedName>
    <definedName name="NAME25" localSheetId="7">#REF!,#REF!,#REF!,#REF!,#REF!,#REF!,#REF!</definedName>
    <definedName name="NAME25" localSheetId="2">#REF!,#REF!,#REF!,#REF!,#REF!,#REF!,#REF!</definedName>
    <definedName name="NAME25" localSheetId="1">#REF!</definedName>
    <definedName name="NAME25">#REF!,#REF!,#REF!,#REF!,#REF!,#REF!,#REF!</definedName>
    <definedName name="NAME250" localSheetId="9">#REF!,#REF!,#REF!,#REF!,#REF!,#REF!,#REF!</definedName>
    <definedName name="NAME250" localSheetId="11">#REF!,#REF!,#REF!,#REF!,#REF!,#REF!,#REF!</definedName>
    <definedName name="NAME250" localSheetId="7">#REF!,#REF!,#REF!,#REF!,#REF!,#REF!,#REF!</definedName>
    <definedName name="NAME250" localSheetId="2">#REF!,#REF!,#REF!,#REF!,#REF!,#REF!,#REF!</definedName>
    <definedName name="NAME250" localSheetId="1">#REF!</definedName>
    <definedName name="NAME250">#REF!,#REF!,#REF!,#REF!,#REF!,#REF!,#REF!</definedName>
    <definedName name="NAME251" localSheetId="9">#REF!,#REF!,#REF!,#REF!,#REF!,#REF!,#REF!</definedName>
    <definedName name="NAME251" localSheetId="11">#REF!,#REF!,#REF!,#REF!,#REF!,#REF!,#REF!</definedName>
    <definedName name="NAME251" localSheetId="7">#REF!,#REF!,#REF!,#REF!,#REF!,#REF!,#REF!</definedName>
    <definedName name="NAME251" localSheetId="2">#REF!,#REF!,#REF!,#REF!,#REF!,#REF!,#REF!</definedName>
    <definedName name="NAME251" localSheetId="1">#REF!</definedName>
    <definedName name="NAME251">#REF!,#REF!,#REF!,#REF!,#REF!,#REF!,#REF!</definedName>
    <definedName name="NAME252" localSheetId="9">#REF!,#REF!,#REF!,#REF!,#REF!,#REF!,#REF!</definedName>
    <definedName name="NAME252" localSheetId="11">#REF!,#REF!,#REF!,#REF!,#REF!,#REF!,#REF!</definedName>
    <definedName name="NAME252" localSheetId="7">#REF!,#REF!,#REF!,#REF!,#REF!,#REF!,#REF!</definedName>
    <definedName name="NAME252" localSheetId="2">#REF!,#REF!,#REF!,#REF!,#REF!,#REF!,#REF!</definedName>
    <definedName name="NAME252" localSheetId="1">#REF!</definedName>
    <definedName name="NAME252">#REF!,#REF!,#REF!,#REF!,#REF!,#REF!,#REF!</definedName>
    <definedName name="NAME253" localSheetId="9">#REF!,#REF!,#REF!,#REF!,#REF!,#REF!,#REF!</definedName>
    <definedName name="NAME253" localSheetId="11">#REF!,#REF!,#REF!,#REF!,#REF!,#REF!,#REF!</definedName>
    <definedName name="NAME253" localSheetId="7">#REF!,#REF!,#REF!,#REF!,#REF!,#REF!,#REF!</definedName>
    <definedName name="NAME253" localSheetId="2">#REF!,#REF!,#REF!,#REF!,#REF!,#REF!,#REF!</definedName>
    <definedName name="NAME253" localSheetId="1">#REF!</definedName>
    <definedName name="NAME253">#REF!,#REF!,#REF!,#REF!,#REF!,#REF!,#REF!</definedName>
    <definedName name="NAME254" localSheetId="9">#REF!,#REF!,#REF!,#REF!,#REF!,#REF!,#REF!</definedName>
    <definedName name="NAME254" localSheetId="11">#REF!,#REF!,#REF!,#REF!,#REF!,#REF!,#REF!</definedName>
    <definedName name="NAME254" localSheetId="7">#REF!,#REF!,#REF!,#REF!,#REF!,#REF!,#REF!</definedName>
    <definedName name="NAME254" localSheetId="2">#REF!,#REF!,#REF!,#REF!,#REF!,#REF!,#REF!</definedName>
    <definedName name="NAME254" localSheetId="1">#REF!</definedName>
    <definedName name="NAME254">#REF!,#REF!,#REF!,#REF!,#REF!,#REF!,#REF!</definedName>
    <definedName name="NAME255" localSheetId="9">#REF!,#REF!,#REF!,#REF!,#REF!,#REF!,#REF!</definedName>
    <definedName name="NAME255" localSheetId="11">#REF!,#REF!,#REF!,#REF!,#REF!,#REF!,#REF!</definedName>
    <definedName name="NAME255" localSheetId="7">#REF!,#REF!,#REF!,#REF!,#REF!,#REF!,#REF!</definedName>
    <definedName name="NAME255" localSheetId="2">#REF!,#REF!,#REF!,#REF!,#REF!,#REF!,#REF!</definedName>
    <definedName name="NAME255" localSheetId="1">#REF!</definedName>
    <definedName name="NAME255">#REF!,#REF!,#REF!,#REF!,#REF!,#REF!,#REF!</definedName>
    <definedName name="NAME256" localSheetId="9">#REF!,#REF!,#REF!,#REF!,#REF!,#REF!,#REF!</definedName>
    <definedName name="NAME256" localSheetId="11">#REF!,#REF!,#REF!,#REF!,#REF!,#REF!,#REF!</definedName>
    <definedName name="NAME256" localSheetId="7">#REF!,#REF!,#REF!,#REF!,#REF!,#REF!,#REF!</definedName>
    <definedName name="NAME256" localSheetId="2">#REF!,#REF!,#REF!,#REF!,#REF!,#REF!,#REF!</definedName>
    <definedName name="NAME256" localSheetId="1">#REF!</definedName>
    <definedName name="NAME256">#REF!,#REF!,#REF!,#REF!,#REF!,#REF!,#REF!</definedName>
    <definedName name="NAME257" localSheetId="9">#REF!,#REF!,#REF!,#REF!,#REF!,#REF!,#REF!</definedName>
    <definedName name="NAME257" localSheetId="11">#REF!,#REF!,#REF!,#REF!,#REF!,#REF!,#REF!</definedName>
    <definedName name="NAME257" localSheetId="7">#REF!,#REF!,#REF!,#REF!,#REF!,#REF!,#REF!</definedName>
    <definedName name="NAME257" localSheetId="2">#REF!,#REF!,#REF!,#REF!,#REF!,#REF!,#REF!</definedName>
    <definedName name="NAME257" localSheetId="1">#REF!</definedName>
    <definedName name="NAME257">#REF!,#REF!,#REF!,#REF!,#REF!,#REF!,#REF!</definedName>
    <definedName name="NAME258" localSheetId="9">#REF!,#REF!,#REF!,#REF!,#REF!,#REF!,#REF!</definedName>
    <definedName name="NAME258" localSheetId="11">#REF!,#REF!,#REF!,#REF!,#REF!,#REF!,#REF!</definedName>
    <definedName name="NAME258" localSheetId="7">#REF!,#REF!,#REF!,#REF!,#REF!,#REF!,#REF!</definedName>
    <definedName name="NAME258" localSheetId="2">#REF!,#REF!,#REF!,#REF!,#REF!,#REF!,#REF!</definedName>
    <definedName name="NAME258" localSheetId="1">#REF!</definedName>
    <definedName name="NAME258">#REF!,#REF!,#REF!,#REF!,#REF!,#REF!,#REF!</definedName>
    <definedName name="NAME259" localSheetId="9">#REF!,#REF!,#REF!,#REF!,#REF!,#REF!,#REF!</definedName>
    <definedName name="NAME259" localSheetId="11">#REF!,#REF!,#REF!,#REF!,#REF!,#REF!,#REF!</definedName>
    <definedName name="NAME259" localSheetId="7">#REF!,#REF!,#REF!,#REF!,#REF!,#REF!,#REF!</definedName>
    <definedName name="NAME259" localSheetId="2">#REF!,#REF!,#REF!,#REF!,#REF!,#REF!,#REF!</definedName>
    <definedName name="NAME259" localSheetId="1">#REF!</definedName>
    <definedName name="NAME259">#REF!,#REF!,#REF!,#REF!,#REF!,#REF!,#REF!</definedName>
    <definedName name="NAME26" localSheetId="9">#REF!,#REF!,#REF!,#REF!,#REF!,#REF!,#REF!</definedName>
    <definedName name="NAME26" localSheetId="11">#REF!,#REF!,#REF!,#REF!,#REF!,#REF!,#REF!</definedName>
    <definedName name="NAME26" localSheetId="7">#REF!,#REF!,#REF!,#REF!,#REF!,#REF!,#REF!</definedName>
    <definedName name="NAME26" localSheetId="2">#REF!,#REF!,#REF!,#REF!,#REF!,#REF!,#REF!</definedName>
    <definedName name="NAME26" localSheetId="1">#REF!</definedName>
    <definedName name="NAME26">#REF!,#REF!,#REF!,#REF!,#REF!,#REF!,#REF!</definedName>
    <definedName name="NAME260" localSheetId="9">#REF!,#REF!,#REF!,#REF!,#REF!,#REF!,#REF!</definedName>
    <definedName name="NAME260" localSheetId="11">#REF!,#REF!,#REF!,#REF!,#REF!,#REF!,#REF!</definedName>
    <definedName name="NAME260" localSheetId="7">#REF!,#REF!,#REF!,#REF!,#REF!,#REF!,#REF!</definedName>
    <definedName name="NAME260" localSheetId="2">#REF!,#REF!,#REF!,#REF!,#REF!,#REF!,#REF!</definedName>
    <definedName name="NAME260" localSheetId="1">#REF!</definedName>
    <definedName name="NAME260">#REF!,#REF!,#REF!,#REF!,#REF!,#REF!,#REF!</definedName>
    <definedName name="NAME261" localSheetId="9">#REF!,#REF!,#REF!,#REF!,#REF!,#REF!,#REF!</definedName>
    <definedName name="NAME261" localSheetId="11">#REF!,#REF!,#REF!,#REF!,#REF!,#REF!,#REF!</definedName>
    <definedName name="NAME261" localSheetId="7">#REF!,#REF!,#REF!,#REF!,#REF!,#REF!,#REF!</definedName>
    <definedName name="NAME261" localSheetId="2">#REF!,#REF!,#REF!,#REF!,#REF!,#REF!,#REF!</definedName>
    <definedName name="NAME261" localSheetId="1">#REF!</definedName>
    <definedName name="NAME261">#REF!,#REF!,#REF!,#REF!,#REF!,#REF!,#REF!</definedName>
    <definedName name="NAME262" localSheetId="9">#REF!,#REF!,#REF!,#REF!,#REF!,#REF!,#REF!</definedName>
    <definedName name="NAME262" localSheetId="11">#REF!,#REF!,#REF!,#REF!,#REF!,#REF!,#REF!</definedName>
    <definedName name="NAME262" localSheetId="7">#REF!,#REF!,#REF!,#REF!,#REF!,#REF!,#REF!</definedName>
    <definedName name="NAME262" localSheetId="2">#REF!,#REF!,#REF!,#REF!,#REF!,#REF!,#REF!</definedName>
    <definedName name="NAME262" localSheetId="1">#REF!</definedName>
    <definedName name="NAME262">#REF!,#REF!,#REF!,#REF!,#REF!,#REF!,#REF!</definedName>
    <definedName name="NAME27" localSheetId="9">#REF!,#REF!,#REF!,#REF!,#REF!,#REF!,#REF!</definedName>
    <definedName name="NAME27" localSheetId="11">#REF!,#REF!,#REF!,#REF!,#REF!,#REF!,#REF!</definedName>
    <definedName name="NAME27" localSheetId="7">#REF!,#REF!,#REF!,#REF!,#REF!,#REF!,#REF!</definedName>
    <definedName name="NAME27" localSheetId="2">#REF!,#REF!,#REF!,#REF!,#REF!,#REF!,#REF!</definedName>
    <definedName name="NAME27" localSheetId="1">#REF!</definedName>
    <definedName name="NAME27">#REF!,#REF!,#REF!,#REF!,#REF!,#REF!,#REF!</definedName>
    <definedName name="NAME28" localSheetId="9">#REF!,#REF!,#REF!,#REF!,#REF!,#REF!,#REF!</definedName>
    <definedName name="NAME28" localSheetId="11">#REF!,#REF!,#REF!,#REF!,#REF!,#REF!,#REF!</definedName>
    <definedName name="NAME28" localSheetId="7">#REF!,#REF!,#REF!,#REF!,#REF!,#REF!,#REF!</definedName>
    <definedName name="NAME28" localSheetId="2">#REF!,#REF!,#REF!,#REF!,#REF!,#REF!,#REF!</definedName>
    <definedName name="NAME28" localSheetId="1">#REF!</definedName>
    <definedName name="NAME28">#REF!,#REF!,#REF!,#REF!,#REF!,#REF!,#REF!</definedName>
    <definedName name="NAME29" localSheetId="9">#REF!,#REF!,#REF!,#REF!,#REF!,#REF!,#REF!</definedName>
    <definedName name="NAME29" localSheetId="11">#REF!,#REF!,#REF!,#REF!,#REF!,#REF!,#REF!</definedName>
    <definedName name="NAME29" localSheetId="7">#REF!,#REF!,#REF!,#REF!,#REF!,#REF!,#REF!</definedName>
    <definedName name="NAME29" localSheetId="2">#REF!,#REF!,#REF!,#REF!,#REF!,#REF!,#REF!</definedName>
    <definedName name="NAME29" localSheetId="1">#REF!</definedName>
    <definedName name="NAME29">#REF!,#REF!,#REF!,#REF!,#REF!,#REF!,#REF!</definedName>
    <definedName name="Names" localSheetId="9">#REF!</definedName>
    <definedName name="Names" localSheetId="11">#REF!</definedName>
    <definedName name="Names" localSheetId="7">#REF!</definedName>
    <definedName name="Names" localSheetId="2">#REF!</definedName>
    <definedName name="Names">#REF!</definedName>
    <definedName name="NasPotrEE">[14]Параметры!$B$10</definedName>
    <definedName name="NasPotrEEList">[14]Лист!$A$150</definedName>
    <definedName name="ňđĺňčé" localSheetId="9">#REF!</definedName>
    <definedName name="ňđĺňčé" localSheetId="11">#REF!</definedName>
    <definedName name="ňđĺňčé" localSheetId="7">#REF!</definedName>
    <definedName name="ňđĺňčé">#REF!</definedName>
    <definedName name="net" localSheetId="9">[20]FST5!$G$100:$G$116,[0]!P1_net</definedName>
    <definedName name="net" localSheetId="11">[20]FST5!$G$100:$G$116,[0]!P1_net</definedName>
    <definedName name="net" localSheetId="7">[20]FST5!$G$100:$G$116,P1_net</definedName>
    <definedName name="net" localSheetId="2">[20]FST5!$G$100:$G$116,P1_net</definedName>
    <definedName name="net" localSheetId="1">[20]FST5!$G$100:$G$116,P1_net</definedName>
    <definedName name="net">[20]FST5!$G$100:$G$116,P1_net</definedName>
    <definedName name="net_4">#N/A</definedName>
    <definedName name="net_5">#N/A</definedName>
    <definedName name="NET_INV">[32]TEHSHEET!#REF!</definedName>
    <definedName name="NET_ORG">[32]TEHSHEET!#REF!</definedName>
    <definedName name="NET_W">[32]TEHSHEET!#REF!</definedName>
    <definedName name="NETORG" localSheetId="9">#REF!</definedName>
    <definedName name="NETORG" localSheetId="11">#REF!</definedName>
    <definedName name="NETORG" localSheetId="7">#REF!</definedName>
    <definedName name="NETORG" localSheetId="2">#REF!</definedName>
    <definedName name="NETORG" localSheetId="1">#REF!</definedName>
    <definedName name="NETORG">#REF!</definedName>
    <definedName name="nfyz" localSheetId="9">[4]!nfyz</definedName>
    <definedName name="nfyz" localSheetId="11">[4]!nfyz</definedName>
    <definedName name="nfyz" localSheetId="7">[5]!nfyz</definedName>
    <definedName name="nfyz" localSheetId="2">[6]!nfyz</definedName>
    <definedName name="nfyz" localSheetId="1">#NAME?</definedName>
    <definedName name="nfyz">[0]!nfyz</definedName>
    <definedName name="nfyz_4">"'рт-передача'!nfyz"</definedName>
    <definedName name="nmbm">[11]!nmbm</definedName>
    <definedName name="NOM" localSheetId="9">#REF!</definedName>
    <definedName name="NOM" localSheetId="11">#REF!</definedName>
    <definedName name="NOM" localSheetId="7">#REF!</definedName>
    <definedName name="NOM" localSheetId="2">#REF!</definedName>
    <definedName name="NOM" localSheetId="1">#REF!</definedName>
    <definedName name="NOM">#REF!</definedName>
    <definedName name="NOM_4">"#REF!"</definedName>
    <definedName name="NOV" localSheetId="9">#REF!</definedName>
    <definedName name="NOV" localSheetId="11">#REF!</definedName>
    <definedName name="NOV" localSheetId="7">#REF!</definedName>
    <definedName name="NOV" localSheetId="2">#REF!</definedName>
    <definedName name="NOV" localSheetId="1">#REF!</definedName>
    <definedName name="NOV">#REF!</definedName>
    <definedName name="NOV_4">"#REF!"</definedName>
    <definedName name="npi">[3]MAIN!$F$1245:$AK$1245</definedName>
    <definedName name="NPVR">[3]MAIN!$D$1025</definedName>
    <definedName name="NSRF" localSheetId="9">#REF!</definedName>
    <definedName name="NSRF" localSheetId="11">#REF!</definedName>
    <definedName name="NSRF" localSheetId="7">#REF!</definedName>
    <definedName name="NSRF" localSheetId="2">#REF!</definedName>
    <definedName name="NSRF" localSheetId="1">#REF!</definedName>
    <definedName name="NSRF">#REF!</definedName>
    <definedName name="NSRF_5">"#REF!"</definedName>
    <definedName name="Num" localSheetId="9">#REF!</definedName>
    <definedName name="Num" localSheetId="11">#REF!</definedName>
    <definedName name="Num" localSheetId="7">#REF!</definedName>
    <definedName name="Num" localSheetId="2">#REF!</definedName>
    <definedName name="Num" localSheetId="1">#REF!</definedName>
    <definedName name="Num">#REF!</definedName>
    <definedName name="Num_4">"#REF!"</definedName>
    <definedName name="nv">[11]!nv</definedName>
    <definedName name="NVV" localSheetId="9">#REF!</definedName>
    <definedName name="NVV" localSheetId="11">#REF!</definedName>
    <definedName name="NVV" localSheetId="7">#REF!</definedName>
    <definedName name="NVV" localSheetId="2">#REF!</definedName>
    <definedName name="NVV" localSheetId="1">#REF!</definedName>
    <definedName name="NVV">#REF!</definedName>
    <definedName name="Nотп_нн_смежн" localSheetId="9">#REF!</definedName>
    <definedName name="Nотп_нн_смежн" localSheetId="11">#REF!</definedName>
    <definedName name="Nотп_нн_смежн" localSheetId="7">#REF!</definedName>
    <definedName name="Nотп_нн_смежн" localSheetId="1">#REF!</definedName>
    <definedName name="Nотп_нн_смежн">#REF!</definedName>
    <definedName name="Nотп_сн1_смежн" localSheetId="9">#REF!</definedName>
    <definedName name="Nотп_сн1_смежн" localSheetId="11">#REF!</definedName>
    <definedName name="Nотп_сн1_смежн" localSheetId="7">#REF!</definedName>
    <definedName name="Nотп_сн1_смежн" localSheetId="1">#REF!</definedName>
    <definedName name="Nотп_сн1_смежн">#REF!</definedName>
    <definedName name="Nотп_сн2_смежн" localSheetId="9">#REF!</definedName>
    <definedName name="Nотп_сн2_смежн" localSheetId="11">#REF!</definedName>
    <definedName name="Nотп_сн2_смежн" localSheetId="7">#REF!</definedName>
    <definedName name="Nотп_сн2_смежн">#REF!</definedName>
    <definedName name="Nотп_сн2_СН1" localSheetId="9">#REF!</definedName>
    <definedName name="Nотп_сн2_СН1" localSheetId="11">#REF!</definedName>
    <definedName name="Nотп_сн2_СН1" localSheetId="7">#REF!</definedName>
    <definedName name="Nотп_сн2_СН1">#REF!</definedName>
    <definedName name="Nпост_вн" localSheetId="9">#REF!</definedName>
    <definedName name="Nпост_вн" localSheetId="11">#REF!</definedName>
    <definedName name="Nпост_вн" localSheetId="7">#REF!</definedName>
    <definedName name="Nпост_вн">#REF!</definedName>
    <definedName name="Nпост_нн" localSheetId="9">#REF!</definedName>
    <definedName name="Nпост_нн" localSheetId="11">#REF!</definedName>
    <definedName name="Nпост_нн" localSheetId="7">#REF!</definedName>
    <definedName name="Nпост_нн">#REF!</definedName>
    <definedName name="Nпост_сн1" localSheetId="9">#REF!</definedName>
    <definedName name="Nпост_сн1" localSheetId="11">#REF!</definedName>
    <definedName name="Nпост_сн1" localSheetId="7">#REF!</definedName>
    <definedName name="Nпост_сн1">#REF!</definedName>
    <definedName name="Nпост_сн2" localSheetId="9">#REF!</definedName>
    <definedName name="Nпост_сн2" localSheetId="11">#REF!</definedName>
    <definedName name="Nпост_сн2" localSheetId="7">#REF!</definedName>
    <definedName name="Nпост_сн2">#REF!</definedName>
    <definedName name="Nэ" localSheetId="7">[27]Лист1!#REF!</definedName>
    <definedName name="Nэ">[27]Лист1!#REF!</definedName>
    <definedName name="o" localSheetId="9">[4]!o</definedName>
    <definedName name="o" localSheetId="11">[4]!o</definedName>
    <definedName name="o" localSheetId="7">[5]!o</definedName>
    <definedName name="o" localSheetId="2">[6]!o</definedName>
    <definedName name="o" localSheetId="1">#NAME?</definedName>
    <definedName name="o">[0]!o</definedName>
    <definedName name="o_4">"'рт-передача'!o"</definedName>
    <definedName name="OCT" localSheetId="9">#REF!</definedName>
    <definedName name="OCT" localSheetId="11">#REF!</definedName>
    <definedName name="OCT" localSheetId="7">#REF!</definedName>
    <definedName name="OCT" localSheetId="2">#REF!</definedName>
    <definedName name="OCT" localSheetId="1">#REF!</definedName>
    <definedName name="OCT">#REF!</definedName>
    <definedName name="OCT_4">"#REF!"</definedName>
    <definedName name="ok">[33]Контроль!$E$1</definedName>
    <definedName name="OKTMO" localSheetId="9">#REF!</definedName>
    <definedName name="OKTMO" localSheetId="11">#REF!</definedName>
    <definedName name="OKTMO" localSheetId="7">#REF!</definedName>
    <definedName name="OKTMO" localSheetId="2">#REF!</definedName>
    <definedName name="OKTMO" localSheetId="1">#REF!</definedName>
    <definedName name="OKTMO">#REF!</definedName>
    <definedName name="OKTMO_4">"#REF!"</definedName>
    <definedName name="öó" localSheetId="9">[4]!öó</definedName>
    <definedName name="öó" localSheetId="11">[4]!öó</definedName>
    <definedName name="öó" localSheetId="7">[5]!öó</definedName>
    <definedName name="öó" localSheetId="2">[6]!öó</definedName>
    <definedName name="öó" localSheetId="1">#NAME?</definedName>
    <definedName name="öó">[0]!öó</definedName>
    <definedName name="öó_4">"'рт-передача'!öó"</definedName>
    <definedName name="ORE" localSheetId="9">#REF!</definedName>
    <definedName name="ORE" localSheetId="11">#REF!</definedName>
    <definedName name="ORE" localSheetId="7">#REF!</definedName>
    <definedName name="ORE" localSheetId="2">#REF!</definedName>
    <definedName name="ORE" localSheetId="1">#REF!</definedName>
    <definedName name="ORE">#REF!</definedName>
    <definedName name="ORE_4">"#REF!"</definedName>
    <definedName name="ORG" localSheetId="9">[25]Справочники!#REF!</definedName>
    <definedName name="ORG" localSheetId="11">[25]Справочники!#REF!</definedName>
    <definedName name="ORG" localSheetId="7">[25]Справочники!#REF!</definedName>
    <definedName name="ORG" localSheetId="2">[25]Справочники!#REF!</definedName>
    <definedName name="ORG" localSheetId="1">[25]Справочники!#REF!</definedName>
    <definedName name="ORG">[25]Справочники!#REF!</definedName>
    <definedName name="ORG_5">#N/A</definedName>
    <definedName name="Org_list" localSheetId="9">#REF!</definedName>
    <definedName name="Org_list" localSheetId="11">#REF!</definedName>
    <definedName name="Org_list" localSheetId="7">#REF!</definedName>
    <definedName name="Org_list" localSheetId="2">#REF!</definedName>
    <definedName name="Org_list" localSheetId="1">#REF!</definedName>
    <definedName name="Org_list">#REF!</definedName>
    <definedName name="ORG_U" localSheetId="9">#REF!</definedName>
    <definedName name="ORG_U" localSheetId="11">#REF!</definedName>
    <definedName name="ORG_U" localSheetId="7">#REF!</definedName>
    <definedName name="ORG_U" localSheetId="1">#REF!</definedName>
    <definedName name="ORG_U">#REF!</definedName>
    <definedName name="ORGBLR" localSheetId="9">#REF!</definedName>
    <definedName name="ORGBLR" localSheetId="11">#REF!</definedName>
    <definedName name="ORGBLR" localSheetId="7">#REF!</definedName>
    <definedName name="ORGBLR" localSheetId="1">#REF!</definedName>
    <definedName name="ORGBLR">#REF!</definedName>
    <definedName name="OTCST1">[3]MAIN!$A$200:$IV$200</definedName>
    <definedName name="OTCST2">[3]MAIN!$A$204:$IV$204</definedName>
    <definedName name="OTCST3">[3]MAIN!$A$229:$IV$229</definedName>
    <definedName name="OTH_DATA" localSheetId="9">#REF!</definedName>
    <definedName name="OTH_DATA" localSheetId="11">#REF!</definedName>
    <definedName name="OTH_DATA" localSheetId="7">#REF!</definedName>
    <definedName name="OTH_DATA">#REF!</definedName>
    <definedName name="OTH_LIST" localSheetId="9">#REF!</definedName>
    <definedName name="OTH_LIST" localSheetId="11">#REF!</definedName>
    <definedName name="OTH_LIST" localSheetId="7">#REF!</definedName>
    <definedName name="OTH_LIST">#REF!</definedName>
    <definedName name="OTHER_COST2">[3]MAIN!$A$204:$IV$204</definedName>
    <definedName name="OTHER_COST3">[3]MAIN!$A$228:$IV$229</definedName>
    <definedName name="OTHERCOST1">[3]MAIN!$A$200:$IV$200</definedName>
    <definedName name="p">'[30]Вводные данные систем'!#REF!</definedName>
    <definedName name="P1_dip" localSheetId="1" hidden="1">[20]FST5!$G$167:$G$172,[20]FST5!$G$174:$G$175,[20]FST5!$G$177:$G$180,[20]FST5!$G$182,[20]FST5!$G$184:$G$188,[20]FST5!$G$190,[20]FST5!$G$192:$G$194</definedName>
    <definedName name="P1_dip" hidden="1">[34]FST5!$G$167:$G$172,[34]FST5!$G$174:$G$175,[34]FST5!$G$177:$G$180,[34]FST5!$G$182,[34]FST5!$G$184:$G$188,[34]FST5!$G$190,[34]FST5!$G$192:$G$194</definedName>
    <definedName name="P1_eso" hidden="1">[20]FST5!$G$167:$G$172,[20]FST5!$G$174:$G$175,[20]FST5!$G$177:$G$180,[20]FST5!$G$182,[20]FST5!$G$184:$G$188,[20]FST5!$G$190,[20]FST5!$G$192:$G$194</definedName>
    <definedName name="P1_ESO_PROT" localSheetId="9" hidden="1">#REF!,#REF!,#REF!,#REF!,#REF!,#REF!,#REF!,#REF!</definedName>
    <definedName name="P1_ESO_PROT" localSheetId="11" hidden="1">#REF!,#REF!,#REF!,#REF!,#REF!,#REF!,#REF!,#REF!</definedName>
    <definedName name="P1_ESO_PROT" localSheetId="7" hidden="1">#REF!,#REF!,#REF!,#REF!,#REF!,#REF!,#REF!,#REF!</definedName>
    <definedName name="P1_ESO_PROT" localSheetId="2" hidden="1">#REF!,#REF!,#REF!,#REF!,#REF!,#REF!,#REF!,#REF!</definedName>
    <definedName name="P1_ESO_PROT" localSheetId="1" hidden="1">#REF!</definedName>
    <definedName name="P1_ESO_PROT" hidden="1">#REF!,#REF!,#REF!,#REF!,#REF!,#REF!,#REF!,#REF!</definedName>
    <definedName name="P1_net" hidden="1">[20]FST5!$G$118:$G$123,[20]FST5!$G$125:$G$126,[20]FST5!$G$128:$G$131,[20]FST5!$G$133,[20]FST5!$G$135:$G$139,[20]FST5!$G$141,[20]FST5!$G$143:$G$145</definedName>
    <definedName name="P1_SBT_PROT" localSheetId="9" hidden="1">#REF!,#REF!,#REF!,#REF!,#REF!,#REF!,#REF!</definedName>
    <definedName name="P1_SBT_PROT" localSheetId="11" hidden="1">#REF!,#REF!,#REF!,#REF!,#REF!,#REF!,#REF!</definedName>
    <definedName name="P1_SBT_PROT" localSheetId="7" hidden="1">#REF!,#REF!,#REF!,#REF!,#REF!,#REF!,#REF!</definedName>
    <definedName name="P1_SBT_PROT" localSheetId="2" hidden="1">#REF!,#REF!,#REF!,#REF!,#REF!,#REF!,#REF!</definedName>
    <definedName name="P1_SBT_PROT" localSheetId="1" hidden="1">#REF!</definedName>
    <definedName name="P1_SBT_PROT" hidden="1">#REF!,#REF!,#REF!,#REF!,#REF!,#REF!,#REF!</definedName>
    <definedName name="P1_SC_CLR" localSheetId="9" hidden="1">#REF!,#REF!,#REF!,#REF!,#REF!</definedName>
    <definedName name="P1_SC_CLR" localSheetId="11" hidden="1">#REF!,#REF!,#REF!,#REF!,#REF!</definedName>
    <definedName name="P1_SC_CLR" localSheetId="7" hidden="1">#REF!,#REF!,#REF!,#REF!,#REF!</definedName>
    <definedName name="P1_SC_CLR" localSheetId="2" hidden="1">#REF!,#REF!,#REF!,#REF!,#REF!</definedName>
    <definedName name="P1_SC_CLR" localSheetId="1" hidden="1">#REF!</definedName>
    <definedName name="P1_SC_CLR" hidden="1">#REF!,#REF!,#REF!,#REF!,#REF!</definedName>
    <definedName name="P1_SC22" localSheetId="9" hidden="1">#REF!,#REF!,#REF!,#REF!,#REF!,#REF!</definedName>
    <definedName name="P1_SC22" localSheetId="11" hidden="1">#REF!,#REF!,#REF!,#REF!,#REF!,#REF!</definedName>
    <definedName name="P1_SC22" localSheetId="7" hidden="1">#REF!,#REF!,#REF!,#REF!,#REF!,#REF!</definedName>
    <definedName name="P1_SC22" localSheetId="2" hidden="1">#REF!,#REF!,#REF!,#REF!,#REF!,#REF!</definedName>
    <definedName name="P1_SC22" localSheetId="1" hidden="1">#REF!</definedName>
    <definedName name="P1_SC22" hidden="1">#REF!,#REF!,#REF!,#REF!,#REF!,#REF!</definedName>
    <definedName name="P1_SCOPE_16_PRT" localSheetId="9">'[35]16'!$E$15:$I$16,'[35]16'!$E$18:$I$20,'[35]16'!$E$23:$I$23,'[35]16'!$E$26:$I$26,'[35]16'!$E$29:$I$29,'[35]16'!$E$32:$I$32,'[35]16'!$E$35:$I$35,'[35]16'!$B$34,'[35]16'!$B$37</definedName>
    <definedName name="P1_SCOPE_16_PRT" localSheetId="11">'[35]16'!$E$15:$I$16,'[35]16'!$E$18:$I$20,'[35]16'!$E$23:$I$23,'[35]16'!$E$26:$I$26,'[35]16'!$E$29:$I$29,'[35]16'!$E$32:$I$32,'[35]16'!$E$35:$I$35,'[35]16'!$B$34,'[35]16'!$B$37</definedName>
    <definedName name="P1_SCOPE_16_PRT" localSheetId="2">'[35]16'!$E$15:$I$16,'[35]16'!$E$18:$I$20,'[35]16'!$E$23:$I$23,'[35]16'!$E$26:$I$26,'[35]16'!$E$29:$I$29,'[35]16'!$E$32:$I$32,'[35]16'!$E$35:$I$35,'[35]16'!$B$34,'[35]16'!$B$37</definedName>
    <definedName name="P1_SCOPE_16_PRT" localSheetId="1">#NAME?</definedName>
    <definedName name="P1_SCOPE_16_PRT" hidden="1">'[36]16'!$E$15:$I$16,'[36]16'!$E$18:$I$20,'[36]16'!$E$23:$I$23,'[36]16'!$E$26:$I$26,'[36]16'!$E$29:$I$29,'[36]16'!$E$32:$I$32,'[36]16'!$E$35:$I$35,'[36]16'!$B$34,'[36]16'!$B$37</definedName>
    <definedName name="P1_SCOPE_17_PRT" localSheetId="9" hidden="1">'[35]17'!$E$13:$H$21,'[35]17'!$J$9:$J$11,'[35]17'!$J$13:$J$21,'[35]17'!$E$24:$H$26,'[35]17'!$E$28:$H$36,'[35]17'!$J$24:$M$26,'[35]17'!$J$28:$M$36,'[35]17'!$E$39:$H$41</definedName>
    <definedName name="P1_SCOPE_17_PRT" localSheetId="11" hidden="1">'[35]17'!$E$13:$H$21,'[35]17'!$J$9:$J$11,'[35]17'!$J$13:$J$21,'[35]17'!$E$24:$H$26,'[35]17'!$E$28:$H$36,'[35]17'!$J$24:$M$26,'[35]17'!$J$28:$M$36,'[35]17'!$E$39:$H$41</definedName>
    <definedName name="P1_SCOPE_17_PRT" localSheetId="2" hidden="1">'[35]17'!$E$13:$H$21,'[35]17'!$J$9:$J$11,'[35]17'!$J$13:$J$21,'[35]17'!$E$24:$H$26,'[35]17'!$E$28:$H$36,'[35]17'!$J$24:$M$26,'[35]17'!$J$28:$M$36,'[35]17'!$E$39:$H$41</definedName>
    <definedName name="P1_SCOPE_17_PRT" localSheetId="1" hidden="1">#NAME?</definedName>
    <definedName name="P1_SCOPE_17_PRT" hidden="1">'[36]17'!$E$13:$H$21,'[36]17'!$J$9:$J$11,'[36]17'!$J$13:$J$21,'[36]17'!$E$24:$H$26,'[36]17'!$E$28:$H$36,'[36]17'!$J$24:$M$26,'[36]17'!$J$28:$M$36,'[36]17'!$E$39:$H$41</definedName>
    <definedName name="P1_SCOPE_4_PRT" localSheetId="9" hidden="1">'[35]4'!$F$23:$I$23,'[35]4'!$F$25:$I$25,'[35]4'!$F$27:$I$31,'[35]4'!$K$14:$N$20,'[35]4'!$K$23:$N$23,'[35]4'!$K$25:$N$25,'[35]4'!$K$27:$N$31,'[35]4'!$P$14:$S$20,'[35]4'!$P$23:$S$23</definedName>
    <definedName name="P1_SCOPE_4_PRT" localSheetId="11" hidden="1">'[35]4'!$F$23:$I$23,'[35]4'!$F$25:$I$25,'[35]4'!$F$27:$I$31,'[35]4'!$K$14:$N$20,'[35]4'!$K$23:$N$23,'[35]4'!$K$25:$N$25,'[35]4'!$K$27:$N$31,'[35]4'!$P$14:$S$20,'[35]4'!$P$23:$S$23</definedName>
    <definedName name="P1_SCOPE_4_PRT" localSheetId="2" hidden="1">'[35]4'!$F$23:$I$23,'[35]4'!$F$25:$I$25,'[35]4'!$F$27:$I$31,'[35]4'!$K$14:$N$20,'[35]4'!$K$23:$N$23,'[35]4'!$K$25:$N$25,'[35]4'!$K$27:$N$31,'[35]4'!$P$14:$S$20,'[35]4'!$P$23:$S$23</definedName>
    <definedName name="P1_SCOPE_4_PRT" localSheetId="1" hidden="1">#NAME?</definedName>
    <definedName name="P1_SCOPE_4_PRT" hidden="1">'[36]4'!$F$23:$I$23,'[36]4'!$F$25:$I$25,'[36]4'!$F$27:$I$31,'[36]4'!$K$14:$N$20,'[36]4'!$K$23:$N$23,'[36]4'!$K$25:$N$25,'[36]4'!$K$27:$N$31,'[36]4'!$P$14:$S$20,'[36]4'!$P$23:$S$23</definedName>
    <definedName name="P1_SCOPE_5_PRT" localSheetId="9" hidden="1">'[35]5'!$F$23:$I$23,'[35]5'!$F$25:$I$25,'[35]5'!$F$27:$I$31,'[35]5'!$K$14:$N$21,'[35]5'!$K$23:$N$23,'[35]5'!$K$25:$N$25,'[35]5'!$K$27:$N$31,'[35]5'!$P$14:$S$21,'[35]5'!$P$23:$S$23</definedName>
    <definedName name="P1_SCOPE_5_PRT" localSheetId="11" hidden="1">'[35]5'!$F$23:$I$23,'[35]5'!$F$25:$I$25,'[35]5'!$F$27:$I$31,'[35]5'!$K$14:$N$21,'[35]5'!$K$23:$N$23,'[35]5'!$K$25:$N$25,'[35]5'!$K$27:$N$31,'[35]5'!$P$14:$S$21,'[35]5'!$P$23:$S$23</definedName>
    <definedName name="P1_SCOPE_5_PRT" localSheetId="2" hidden="1">'[35]5'!$F$23:$I$23,'[35]5'!$F$25:$I$25,'[35]5'!$F$27:$I$31,'[35]5'!$K$14:$N$21,'[35]5'!$K$23:$N$23,'[35]5'!$K$25:$N$25,'[35]5'!$K$27:$N$31,'[35]5'!$P$14:$S$21,'[35]5'!$P$23:$S$23</definedName>
    <definedName name="P1_SCOPE_5_PRT" localSheetId="1" hidden="1">#NAME?</definedName>
    <definedName name="P1_SCOPE_5_PRT" hidden="1">'[36]5'!$F$23:$I$23,'[36]5'!$F$25:$I$25,'[36]5'!$F$27:$I$31,'[36]5'!$K$14:$N$21,'[36]5'!$K$23:$N$23,'[36]5'!$K$25:$N$25,'[36]5'!$K$27:$N$31,'[36]5'!$P$14:$S$21,'[36]5'!$P$23:$S$23</definedName>
    <definedName name="P1_SCOPE_CORR" localSheetId="9" hidden="1">#REF!,#REF!,#REF!,#REF!,#REF!,#REF!,#REF!</definedName>
    <definedName name="P1_SCOPE_CORR" localSheetId="11" hidden="1">#REF!,#REF!,#REF!,#REF!,#REF!,#REF!,#REF!</definedName>
    <definedName name="P1_SCOPE_CORR" localSheetId="7" hidden="1">#REF!,#REF!,#REF!,#REF!,#REF!,#REF!,#REF!</definedName>
    <definedName name="P1_SCOPE_CORR" localSheetId="2" hidden="1">#REF!,#REF!,#REF!,#REF!,#REF!,#REF!,#REF!</definedName>
    <definedName name="P1_SCOPE_CORR" localSheetId="1" hidden="1">#REF!</definedName>
    <definedName name="P1_SCOPE_CORR" hidden="1">#REF!,#REF!,#REF!,#REF!,#REF!,#REF!,#REF!</definedName>
    <definedName name="P1_SCOPE_DOP" localSheetId="9" hidden="1">[37]Регионы!#REF!,[37]Регионы!#REF!,[37]Регионы!#REF!,[37]Регионы!#REF!,[37]Регионы!#REF!,[37]Регионы!#REF!</definedName>
    <definedName name="P1_SCOPE_DOP" localSheetId="11" hidden="1">[37]Регионы!#REF!,[37]Регионы!#REF!,[37]Регионы!#REF!,[37]Регионы!#REF!,[37]Регионы!#REF!,[37]Регионы!#REF!</definedName>
    <definedName name="P1_SCOPE_DOP" localSheetId="7" hidden="1">[37]Регионы!#REF!,[37]Регионы!#REF!,[37]Регионы!#REF!,[37]Регионы!#REF!,[37]Регионы!#REF!,[37]Регионы!#REF!</definedName>
    <definedName name="P1_SCOPE_DOP" localSheetId="2" hidden="1">[37]Регионы!#REF!,[37]Регионы!#REF!,[37]Регионы!#REF!,[37]Регионы!#REF!,[37]Регионы!#REF!,[37]Регионы!#REF!</definedName>
    <definedName name="P1_SCOPE_DOP" localSheetId="1" hidden="1">[37]Регионы!#REF!,[37]Регионы!#REF!,[37]Регионы!#REF!,[37]Регионы!#REF!,[37]Регионы!#REF!,[37]Регионы!#REF!</definedName>
    <definedName name="P1_SCOPE_DOP" hidden="1">[37]Регионы!#REF!,[37]Регионы!#REF!,[37]Регионы!#REF!,[37]Регионы!#REF!,[37]Регионы!#REF!,[37]Регионы!#REF!</definedName>
    <definedName name="P1_SCOPE_F1_PRT" localSheetId="9" hidden="1">'[35]Ф-1 (для АО-энерго)'!$D$74:$E$84,'[35]Ф-1 (для АО-энерго)'!$D$71:$E$72,'[35]Ф-1 (для АО-энерго)'!$D$66:$E$69,'[35]Ф-1 (для АО-энерго)'!$D$61:$E$64</definedName>
    <definedName name="P1_SCOPE_F1_PRT" localSheetId="11" hidden="1">'[35]Ф-1 (для АО-энерго)'!$D$74:$E$84,'[35]Ф-1 (для АО-энерго)'!$D$71:$E$72,'[35]Ф-1 (для АО-энерго)'!$D$66:$E$69,'[35]Ф-1 (для АО-энерго)'!$D$61:$E$64</definedName>
    <definedName name="P1_SCOPE_F1_PRT" localSheetId="2" hidden="1">'[35]Ф-1 (для АО-энерго)'!$D$74:$E$84,'[35]Ф-1 (для АО-энерго)'!$D$71:$E$72,'[35]Ф-1 (для АО-энерго)'!$D$66:$E$69,'[35]Ф-1 (для АО-энерго)'!$D$61:$E$64</definedName>
    <definedName name="P1_SCOPE_F1_PRT" localSheetId="1" hidden="1">#NAME?</definedName>
    <definedName name="P1_SCOPE_F1_PRT" hidden="1">'[36]Ф-1 (для АО-энерго)'!$D$74:$E$84,'[36]Ф-1 (для АО-энерго)'!$D$71:$E$72,'[36]Ф-1 (для АО-энерго)'!$D$66:$E$69,'[36]Ф-1 (для АО-энерго)'!$D$61:$E$64</definedName>
    <definedName name="P1_SCOPE_F2_PRT" localSheetId="9" hidden="1">'[35]Ф-2 (для АО-энерго)'!$G$56,'[35]Ф-2 (для АО-энерго)'!$E$55:$E$56,'[35]Ф-2 (для АО-энерго)'!$F$55:$G$55,'[35]Ф-2 (для АО-энерго)'!$D$55</definedName>
    <definedName name="P1_SCOPE_F2_PRT" localSheetId="11" hidden="1">'[35]Ф-2 (для АО-энерго)'!$G$56,'[35]Ф-2 (для АО-энерго)'!$E$55:$E$56,'[35]Ф-2 (для АО-энерго)'!$F$55:$G$55,'[35]Ф-2 (для АО-энерго)'!$D$55</definedName>
    <definedName name="P1_SCOPE_F2_PRT" localSheetId="2" hidden="1">'[35]Ф-2 (для АО-энерго)'!$G$56,'[35]Ф-2 (для АО-энерго)'!$E$55:$E$56,'[35]Ф-2 (для АО-энерго)'!$F$55:$G$55,'[35]Ф-2 (для АО-энерго)'!$D$55</definedName>
    <definedName name="P1_SCOPE_F2_PRT" localSheetId="1" hidden="1">#NAME?</definedName>
    <definedName name="P1_SCOPE_F2_PRT" hidden="1">'[36]Ф-2 (для АО-энерго)'!$G$56,'[36]Ф-2 (для АО-энерго)'!$E$55:$E$56,'[36]Ф-2 (для АО-энерго)'!$F$55:$G$55,'[36]Ф-2 (для АО-энерго)'!$D$55</definedName>
    <definedName name="P1_SCOPE_FLOAD" localSheetId="9" hidden="1">#REF!,#REF!,#REF!,#REF!,#REF!,#REF!</definedName>
    <definedName name="P1_SCOPE_FLOAD" localSheetId="11" hidden="1">#REF!,#REF!,#REF!,#REF!,#REF!,#REF!</definedName>
    <definedName name="P1_SCOPE_FLOAD" localSheetId="7" hidden="1">#REF!,#REF!,#REF!,#REF!,#REF!,#REF!</definedName>
    <definedName name="P1_SCOPE_FLOAD" localSheetId="2" hidden="1">#REF!,#REF!,#REF!,#REF!,#REF!,#REF!</definedName>
    <definedName name="P1_SCOPE_FLOAD" localSheetId="1" hidden="1">#REF!</definedName>
    <definedName name="P1_SCOPE_FLOAD" hidden="1">#REF!,#REF!,#REF!,#REF!,#REF!,#REF!</definedName>
    <definedName name="P1_SCOPE_FRML" localSheetId="9" hidden="1">#REF!,#REF!,#REF!,#REF!,#REF!,#REF!</definedName>
    <definedName name="P1_SCOPE_FRML" localSheetId="11" hidden="1">#REF!,#REF!,#REF!,#REF!,#REF!,#REF!</definedName>
    <definedName name="P1_SCOPE_FRML" localSheetId="7" hidden="1">#REF!,#REF!,#REF!,#REF!,#REF!,#REF!</definedName>
    <definedName name="P1_SCOPE_FRML" localSheetId="2" hidden="1">#REF!,#REF!,#REF!,#REF!,#REF!,#REF!</definedName>
    <definedName name="P1_SCOPE_FRML" localSheetId="1" hidden="1">#REF!</definedName>
    <definedName name="P1_SCOPE_FRML" hidden="1">#REF!,#REF!,#REF!,#REF!,#REF!,#REF!</definedName>
    <definedName name="P1_SCOPE_FST7" localSheetId="9" hidden="1">#REF!,#REF!,#REF!,#REF!,#REF!,#REF!</definedName>
    <definedName name="P1_SCOPE_FST7" localSheetId="11" hidden="1">#REF!,#REF!,#REF!,#REF!,#REF!,#REF!</definedName>
    <definedName name="P1_SCOPE_FST7" localSheetId="7" hidden="1">#REF!,#REF!,#REF!,#REF!,#REF!,#REF!</definedName>
    <definedName name="P1_SCOPE_FST7" localSheetId="2" hidden="1">#REF!,#REF!,#REF!,#REF!,#REF!,#REF!</definedName>
    <definedName name="P1_SCOPE_FST7" localSheetId="1" hidden="1">#REF!</definedName>
    <definedName name="P1_SCOPE_FST7" hidden="1">#REF!,#REF!,#REF!,#REF!,#REF!,#REF!</definedName>
    <definedName name="P1_SCOPE_FULL_LOAD" localSheetId="9" hidden="1">#REF!,#REF!,#REF!,#REF!,#REF!,#REF!</definedName>
    <definedName name="P1_SCOPE_FULL_LOAD" localSheetId="11" hidden="1">#REF!,#REF!,#REF!,#REF!,#REF!,#REF!</definedName>
    <definedName name="P1_SCOPE_FULL_LOAD" localSheetId="7" hidden="1">#REF!,#REF!,#REF!,#REF!,#REF!,#REF!</definedName>
    <definedName name="P1_SCOPE_FULL_LOAD" localSheetId="2" hidden="1">#REF!,#REF!,#REF!,#REF!,#REF!,#REF!</definedName>
    <definedName name="P1_SCOPE_FULL_LOAD" localSheetId="1" hidden="1">#REF!</definedName>
    <definedName name="P1_SCOPE_FULL_LOAD" hidden="1">#REF!,#REF!,#REF!,#REF!,#REF!,#REF!</definedName>
    <definedName name="P1_SCOPE_IND" localSheetId="9" hidden="1">#REF!,#REF!,#REF!,#REF!,#REF!,#REF!</definedName>
    <definedName name="P1_SCOPE_IND" localSheetId="11" hidden="1">#REF!,#REF!,#REF!,#REF!,#REF!,#REF!</definedName>
    <definedName name="P1_SCOPE_IND" localSheetId="7" hidden="1">#REF!,#REF!,#REF!,#REF!,#REF!,#REF!</definedName>
    <definedName name="P1_SCOPE_IND" localSheetId="2" hidden="1">#REF!,#REF!,#REF!,#REF!,#REF!,#REF!</definedName>
    <definedName name="P1_SCOPE_IND" localSheetId="1" hidden="1">#REF!</definedName>
    <definedName name="P1_SCOPE_IND" hidden="1">#REF!,#REF!,#REF!,#REF!,#REF!,#REF!</definedName>
    <definedName name="P1_SCOPE_IND2" localSheetId="9" hidden="1">#REF!,#REF!,#REF!,#REF!,#REF!</definedName>
    <definedName name="P1_SCOPE_IND2" localSheetId="11" hidden="1">#REF!,#REF!,#REF!,#REF!,#REF!</definedName>
    <definedName name="P1_SCOPE_IND2" localSheetId="7" hidden="1">#REF!,#REF!,#REF!,#REF!,#REF!</definedName>
    <definedName name="P1_SCOPE_IND2" localSheetId="2" hidden="1">#REF!,#REF!,#REF!,#REF!,#REF!</definedName>
    <definedName name="P1_SCOPE_IND2" localSheetId="1" hidden="1">#REF!</definedName>
    <definedName name="P1_SCOPE_IND2" hidden="1">#REF!,#REF!,#REF!,#REF!,#REF!</definedName>
    <definedName name="P1_SCOPE_NET_DATE" localSheetId="9" hidden="1">#REF!,#REF!,#REF!,#REF!</definedName>
    <definedName name="P1_SCOPE_NET_DATE" localSheetId="11" hidden="1">#REF!,#REF!,#REF!,#REF!</definedName>
    <definedName name="P1_SCOPE_NET_DATE" localSheetId="7" hidden="1">#REF!,#REF!,#REF!,#REF!</definedName>
    <definedName name="P1_SCOPE_NET_DATE" localSheetId="2" hidden="1">#REF!,#REF!,#REF!,#REF!</definedName>
    <definedName name="P1_SCOPE_NET_DATE" localSheetId="1" hidden="1">#REF!</definedName>
    <definedName name="P1_SCOPE_NET_DATE" hidden="1">#REF!,#REF!,#REF!,#REF!</definedName>
    <definedName name="P1_SCOPE_NET_NVV" localSheetId="9" hidden="1">#REF!,#REF!,#REF!,#REF!,#REF!,#REF!,#REF!</definedName>
    <definedName name="P1_SCOPE_NET_NVV" localSheetId="11" hidden="1">#REF!,#REF!,#REF!,#REF!,#REF!,#REF!,#REF!</definedName>
    <definedName name="P1_SCOPE_NET_NVV" localSheetId="7" hidden="1">#REF!,#REF!,#REF!,#REF!,#REF!,#REF!,#REF!</definedName>
    <definedName name="P1_SCOPE_NET_NVV" localSheetId="2" hidden="1">#REF!,#REF!,#REF!,#REF!,#REF!,#REF!,#REF!</definedName>
    <definedName name="P1_SCOPE_NET_NVV" localSheetId="1" hidden="1">#REF!</definedName>
    <definedName name="P1_SCOPE_NET_NVV" hidden="1">#REF!,#REF!,#REF!,#REF!,#REF!,#REF!,#REF!</definedName>
    <definedName name="P1_SCOPE_NOTIND" localSheetId="9" hidden="1">#REF!,#REF!,#REF!,#REF!,#REF!,#REF!</definedName>
    <definedName name="P1_SCOPE_NOTIND" localSheetId="11" hidden="1">#REF!,#REF!,#REF!,#REF!,#REF!,#REF!</definedName>
    <definedName name="P1_SCOPE_NOTIND" localSheetId="7" hidden="1">#REF!,#REF!,#REF!,#REF!,#REF!,#REF!</definedName>
    <definedName name="P1_SCOPE_NOTIND" localSheetId="2" hidden="1">#REF!,#REF!,#REF!,#REF!,#REF!,#REF!</definedName>
    <definedName name="P1_SCOPE_NOTIND" localSheetId="1" hidden="1">#REF!</definedName>
    <definedName name="P1_SCOPE_NOTIND" hidden="1">#REF!,#REF!,#REF!,#REF!,#REF!,#REF!</definedName>
    <definedName name="P1_SCOPE_NotInd2" localSheetId="9" hidden="1">#REF!,#REF!,#REF!,#REF!,#REF!,#REF!,#REF!</definedName>
    <definedName name="P1_SCOPE_NotInd2" localSheetId="11" hidden="1">#REF!,#REF!,#REF!,#REF!,#REF!,#REF!,#REF!</definedName>
    <definedName name="P1_SCOPE_NotInd2" localSheetId="7" hidden="1">#REF!,#REF!,#REF!,#REF!,#REF!,#REF!,#REF!</definedName>
    <definedName name="P1_SCOPE_NotInd2" localSheetId="2" hidden="1">#REF!,#REF!,#REF!,#REF!,#REF!,#REF!,#REF!</definedName>
    <definedName name="P1_SCOPE_NotInd2" localSheetId="1" hidden="1">#REF!</definedName>
    <definedName name="P1_SCOPE_NotInd2" hidden="1">#REF!,#REF!,#REF!,#REF!,#REF!,#REF!,#REF!</definedName>
    <definedName name="P1_SCOPE_NotInd3" localSheetId="9" hidden="1">#REF!,#REF!,#REF!,#REF!,#REF!,#REF!,#REF!</definedName>
    <definedName name="P1_SCOPE_NotInd3" localSheetId="11" hidden="1">#REF!,#REF!,#REF!,#REF!,#REF!,#REF!,#REF!</definedName>
    <definedName name="P1_SCOPE_NotInd3" localSheetId="7" hidden="1">#REF!,#REF!,#REF!,#REF!,#REF!,#REF!,#REF!</definedName>
    <definedName name="P1_SCOPE_NotInd3" localSheetId="2" hidden="1">#REF!,#REF!,#REF!,#REF!,#REF!,#REF!,#REF!</definedName>
    <definedName name="P1_SCOPE_NotInd3" localSheetId="1" hidden="1">#REF!</definedName>
    <definedName name="P1_SCOPE_NotInd3" hidden="1">#REF!,#REF!,#REF!,#REF!,#REF!,#REF!,#REF!</definedName>
    <definedName name="P1_SCOPE_NotInt" localSheetId="9" hidden="1">#REF!,#REF!,#REF!,#REF!,#REF!,#REF!</definedName>
    <definedName name="P1_SCOPE_NotInt" localSheetId="11" hidden="1">#REF!,#REF!,#REF!,#REF!,#REF!,#REF!</definedName>
    <definedName name="P1_SCOPE_NotInt" localSheetId="7" hidden="1">#REF!,#REF!,#REF!,#REF!,#REF!,#REF!</definedName>
    <definedName name="P1_SCOPE_NotInt" localSheetId="2" hidden="1">#REF!,#REF!,#REF!,#REF!,#REF!,#REF!</definedName>
    <definedName name="P1_SCOPE_NotInt" localSheetId="1" hidden="1">#REF!</definedName>
    <definedName name="P1_SCOPE_NotInt" hidden="1">#REF!,#REF!,#REF!,#REF!,#REF!,#REF!</definedName>
    <definedName name="P1_SCOPE_PER_PRT" localSheetId="9" hidden="1">[35]перекрестка!$H$15:$H$19,[35]перекрестка!$H$21:$H$25,[35]перекрестка!$J$14:$J$25,[35]перекрестка!$K$15:$K$19,[35]перекрестка!$K$21:$K$25</definedName>
    <definedName name="P1_SCOPE_PER_PRT" localSheetId="11" hidden="1">[35]перекрестка!$H$15:$H$19,[35]перекрестка!$H$21:$H$25,[35]перекрестка!$J$14:$J$25,[35]перекрестка!$K$15:$K$19,[35]перекрестка!$K$21:$K$25</definedName>
    <definedName name="P1_SCOPE_PER_PRT" localSheetId="2" hidden="1">[35]перекрестка!$H$15:$H$19,[35]перекрестка!$H$21:$H$25,[35]перекрестка!$J$14:$J$25,[35]перекрестка!$K$15:$K$19,[35]перекрестка!$K$21:$K$25</definedName>
    <definedName name="P1_SCOPE_PER_PRT" localSheetId="1" hidden="1">[35]перекрестка!$H$15:$H$19,[35]перекрестка!$H$21:$H$25,[35]перекрестка!$J$14:$J$25,[35]перекрестка!$K$15:$K$19,[35]перекрестка!$K$21:$K$25</definedName>
    <definedName name="P1_SCOPE_PER_PRT" hidden="1">[36]перекрестка!$H$15:$H$19,[36]перекрестка!$H$21:$H$25,[36]перекрестка!$J$14:$J$25,[36]перекрестка!$K$15:$K$19,[36]перекрестка!$K$21:$K$25</definedName>
    <definedName name="P1_SCOPE_REGS" localSheetId="9" hidden="1">#REF!,#REF!,#REF!,#REF!,#REF!</definedName>
    <definedName name="P1_SCOPE_REGS" localSheetId="11" hidden="1">#REF!,#REF!,#REF!,#REF!,#REF!</definedName>
    <definedName name="P1_SCOPE_REGS" localSheetId="7" hidden="1">#REF!,#REF!,#REF!,#REF!,#REF!</definedName>
    <definedName name="P1_SCOPE_REGS" localSheetId="2" hidden="1">#REF!,#REF!,#REF!,#REF!,#REF!</definedName>
    <definedName name="P1_SCOPE_REGS" localSheetId="1" hidden="1">#REF!</definedName>
    <definedName name="P1_SCOPE_REGS" hidden="1">#REF!,#REF!,#REF!,#REF!,#REF!</definedName>
    <definedName name="P1_SCOPE_SAVE2" localSheetId="9" hidden="1">#REF!,#REF!,#REF!,#REF!,#REF!,#REF!,#REF!</definedName>
    <definedName name="P1_SCOPE_SAVE2" localSheetId="11" hidden="1">#REF!,#REF!,#REF!,#REF!,#REF!,#REF!,#REF!</definedName>
    <definedName name="P1_SCOPE_SAVE2" localSheetId="7" hidden="1">#REF!,#REF!,#REF!,#REF!,#REF!,#REF!,#REF!</definedName>
    <definedName name="P1_SCOPE_SAVE2" localSheetId="2" hidden="1">#REF!,#REF!,#REF!,#REF!,#REF!,#REF!,#REF!</definedName>
    <definedName name="P1_SCOPE_SAVE2" localSheetId="1" hidden="1">#REF!</definedName>
    <definedName name="P1_SCOPE_SAVE2" hidden="1">#REF!,#REF!,#REF!,#REF!,#REF!,#REF!,#REF!</definedName>
    <definedName name="P1_SCOPE_SV_LD" localSheetId="9" hidden="1">#REF!,#REF!,#REF!,#REF!,#REF!,#REF!,#REF!</definedName>
    <definedName name="P1_SCOPE_SV_LD" localSheetId="11" hidden="1">#REF!,#REF!,#REF!,#REF!,#REF!,#REF!,#REF!</definedName>
    <definedName name="P1_SCOPE_SV_LD" localSheetId="7" hidden="1">#REF!,#REF!,#REF!,#REF!,#REF!,#REF!,#REF!</definedName>
    <definedName name="P1_SCOPE_SV_LD" localSheetId="2" hidden="1">#REF!,#REF!,#REF!,#REF!,#REF!,#REF!,#REF!</definedName>
    <definedName name="P1_SCOPE_SV_LD" localSheetId="1" hidden="1">#REF!</definedName>
    <definedName name="P1_SCOPE_SV_LD" hidden="1">#REF!,#REF!,#REF!,#REF!,#REF!,#REF!,#REF!</definedName>
    <definedName name="P1_SCOPE_SV_LD1" localSheetId="9" hidden="1">#REF!,#REF!,#REF!,#REF!,#REF!,#REF!,#REF!</definedName>
    <definedName name="P1_SCOPE_SV_LD1" localSheetId="11" hidden="1">#REF!,#REF!,#REF!,#REF!,#REF!,#REF!,#REF!</definedName>
    <definedName name="P1_SCOPE_SV_LD1" localSheetId="2" hidden="1">#REF!,#REF!,#REF!,#REF!,#REF!,#REF!,#REF!</definedName>
    <definedName name="P1_SCOPE_SV_LD1" localSheetId="1" hidden="1">#REF!</definedName>
    <definedName name="P1_SCOPE_SV_LD1" hidden="1">[36]свод!$E$70:$M$79,[36]свод!$E$81:$M$81,[36]свод!$E$83:$M$88,[36]свод!$E$90:$M$90,[36]свод!$E$92:$M$96,[36]свод!$E$98:$M$98,[36]свод!$E$101:$M$102</definedName>
    <definedName name="P1_SCOPE_SV_PRT" localSheetId="9" hidden="1">#REF!,#REF!,#REF!,#REF!,#REF!,#REF!,#REF!</definedName>
    <definedName name="P1_SCOPE_SV_PRT" localSheetId="11" hidden="1">#REF!,#REF!,#REF!,#REF!,#REF!,#REF!,#REF!</definedName>
    <definedName name="P1_SCOPE_SV_PRT" localSheetId="2" hidden="1">#REF!,#REF!,#REF!,#REF!,#REF!,#REF!,#REF!</definedName>
    <definedName name="P1_SCOPE_SV_PRT" localSheetId="1" hidden="1">#REF!</definedName>
    <definedName name="P1_SCOPE_SV_PRT" hidden="1">[36]свод!$E$23:$H$26,[36]свод!$E$28:$I$29,[36]свод!$E$32:$I$36,[36]свод!$E$38:$I$40,[36]свод!$E$42:$I$53,[36]свод!$E$55:$I$56,[36]свод!$E$58:$I$63</definedName>
    <definedName name="P1_SCOPE_SYS_SVOD" hidden="1">[38]Свод!$L$27:$N$37,[38]Свод!$L$39:$N$51,[38]Свод!$L$53:$N$66,[38]Свод!$L$68:$N$73,[38]Свод!$L$75:$N$89,[38]Свод!$L$91:$N$101,[38]Свод!$L$103:$N$111</definedName>
    <definedName name="P1_SCOPE_TAR" hidden="1">[38]Свод!$G$27:$AA$37,[38]Свод!$G$39:$AA$51,[38]Свод!$G$53:$AA$66,[38]Свод!$G$68:$AA$73,[38]Свод!$G$75:$AA$89,[38]Свод!$G$91:$AA$101,[38]Свод!$G$103:$AA$111</definedName>
    <definedName name="P1_SCOPE_TAR_OLD" hidden="1">[38]Свод!$H$27:$H$37,[38]Свод!$H$39:$H$51,[38]Свод!$H$53:$H$66,[38]Свод!$H$68:$H$73,[38]Свод!$H$75:$H$89,[38]Свод!$H$91:$H$101,[38]Свод!$H$103:$H$108</definedName>
    <definedName name="P1_SET_PROT" localSheetId="9" hidden="1">#REF!,#REF!,#REF!,#REF!,#REF!,#REF!,#REF!</definedName>
    <definedName name="P1_SET_PROT" localSheetId="11" hidden="1">#REF!,#REF!,#REF!,#REF!,#REF!,#REF!,#REF!</definedName>
    <definedName name="P1_SET_PROT" localSheetId="7" hidden="1">#REF!,#REF!,#REF!,#REF!,#REF!,#REF!,#REF!</definedName>
    <definedName name="P1_SET_PROT" localSheetId="2" hidden="1">#REF!,#REF!,#REF!,#REF!,#REF!,#REF!,#REF!</definedName>
    <definedName name="P1_SET_PROT" localSheetId="1" hidden="1">#REF!</definedName>
    <definedName name="P1_SET_PROT" hidden="1">#REF!,#REF!,#REF!,#REF!,#REF!,#REF!,#REF!</definedName>
    <definedName name="P1_SET_PRT" localSheetId="9" hidden="1">#REF!,#REF!,#REF!,#REF!,#REF!,#REF!,#REF!</definedName>
    <definedName name="P1_SET_PRT" localSheetId="11" hidden="1">#REF!,#REF!,#REF!,#REF!,#REF!,#REF!,#REF!</definedName>
    <definedName name="P1_SET_PRT" localSheetId="7" hidden="1">#REF!,#REF!,#REF!,#REF!,#REF!,#REF!,#REF!</definedName>
    <definedName name="P1_SET_PRT" localSheetId="2" hidden="1">#REF!,#REF!,#REF!,#REF!,#REF!,#REF!,#REF!</definedName>
    <definedName name="P1_SET_PRT" localSheetId="1" hidden="1">#REF!</definedName>
    <definedName name="P1_SET_PRT" hidden="1">#REF!,#REF!,#REF!,#REF!,#REF!,#REF!,#REF!</definedName>
    <definedName name="P1_T1?axis?ПРД2?2005" localSheetId="9" hidden="1">#REF!,#REF!,#REF!,#REF!,#REF!,#REF!,#REF!</definedName>
    <definedName name="P1_T1?axis?ПРД2?2005" localSheetId="11" hidden="1">#REF!,#REF!,#REF!,#REF!,#REF!,#REF!,#REF!</definedName>
    <definedName name="P1_T1?axis?ПРД2?2005" localSheetId="7" hidden="1">#REF!,#REF!,#REF!,#REF!,#REF!,#REF!,#REF!</definedName>
    <definedName name="P1_T1?axis?ПРД2?2005" localSheetId="2" hidden="1">#REF!,#REF!,#REF!,#REF!,#REF!,#REF!,#REF!</definedName>
    <definedName name="P1_T1?axis?ПРД2?2005" localSheetId="1" hidden="1">#REF!</definedName>
    <definedName name="P1_T1?axis?ПРД2?2005" hidden="1">#REF!,#REF!,#REF!,#REF!,#REF!,#REF!,#REF!</definedName>
    <definedName name="P1_T1?axis?ПРД2?2006" localSheetId="9" hidden="1">#REF!,#REF!,#REF!,#REF!,#REF!,#REF!,#REF!</definedName>
    <definedName name="P1_T1?axis?ПРД2?2006" localSheetId="11" hidden="1">#REF!,#REF!,#REF!,#REF!,#REF!,#REF!,#REF!</definedName>
    <definedName name="P1_T1?axis?ПРД2?2006" localSheetId="7" hidden="1">#REF!,#REF!,#REF!,#REF!,#REF!,#REF!,#REF!</definedName>
    <definedName name="P1_T1?axis?ПРД2?2006" localSheetId="2" hidden="1">#REF!,#REF!,#REF!,#REF!,#REF!,#REF!,#REF!</definedName>
    <definedName name="P1_T1?axis?ПРД2?2006" localSheetId="1" hidden="1">#REF!</definedName>
    <definedName name="P1_T1?axis?ПРД2?2006" hidden="1">#REF!,#REF!,#REF!,#REF!,#REF!,#REF!,#REF!</definedName>
    <definedName name="P1_T1?Data" localSheetId="9" hidden="1">#REF!,#REF!,#REF!,#REF!,#REF!,#REF!,#REF!</definedName>
    <definedName name="P1_T1?Data" localSheetId="11" hidden="1">#REF!,#REF!,#REF!,#REF!,#REF!,#REF!,#REF!</definedName>
    <definedName name="P1_T1?Data" localSheetId="7" hidden="1">#REF!,#REF!,#REF!,#REF!,#REF!,#REF!,#REF!</definedName>
    <definedName name="P1_T1?Data" localSheetId="2" hidden="1">#REF!,#REF!,#REF!,#REF!,#REF!,#REF!,#REF!</definedName>
    <definedName name="P1_T1?Data" localSheetId="1" hidden="1">#REF!</definedName>
    <definedName name="P1_T1?Data" hidden="1">#REF!,#REF!,#REF!,#REF!,#REF!,#REF!,#REF!</definedName>
    <definedName name="P1_T1?Fuel_type" localSheetId="9" hidden="1">#REF!,#REF!,#REF!,#REF!,#REF!,#REF!,#REF!,#REF!,#REF!,#REF!,#REF!</definedName>
    <definedName name="P1_T1?Fuel_type" localSheetId="11" hidden="1">#REF!,#REF!,#REF!,#REF!,#REF!,#REF!,#REF!,#REF!,#REF!,#REF!,#REF!</definedName>
    <definedName name="P1_T1?Fuel_type" localSheetId="7" hidden="1">#REF!,#REF!,#REF!,#REF!,#REF!,#REF!,#REF!,#REF!,#REF!,#REF!,#REF!</definedName>
    <definedName name="P1_T1?Fuel_type" localSheetId="2" hidden="1">#REF!,#REF!,#REF!,#REF!,#REF!,#REF!,#REF!,#REF!,#REF!,#REF!,#REF!</definedName>
    <definedName name="P1_T1?Fuel_type" localSheetId="1" hidden="1">#REF!</definedName>
    <definedName name="P1_T1?Fuel_type" hidden="1">#REF!,#REF!,#REF!,#REF!,#REF!,#REF!,#REF!,#REF!,#REF!,#REF!,#REF!</definedName>
    <definedName name="P1_T1?L1.1.1" localSheetId="9" hidden="1">#REF!,#REF!,#REF!,#REF!,#REF!,#REF!,#REF!</definedName>
    <definedName name="P1_T1?L1.1.1" localSheetId="11" hidden="1">#REF!,#REF!,#REF!,#REF!,#REF!,#REF!,#REF!</definedName>
    <definedName name="P1_T1?L1.1.1" localSheetId="7" hidden="1">#REF!,#REF!,#REF!,#REF!,#REF!,#REF!,#REF!</definedName>
    <definedName name="P1_T1?L1.1.1" localSheetId="2" hidden="1">#REF!,#REF!,#REF!,#REF!,#REF!,#REF!,#REF!</definedName>
    <definedName name="P1_T1?L1.1.1" localSheetId="1" hidden="1">#REF!</definedName>
    <definedName name="P1_T1?L1.1.1" hidden="1">#REF!,#REF!,#REF!,#REF!,#REF!,#REF!,#REF!</definedName>
    <definedName name="P1_T1?L1.1.1.1" localSheetId="9" hidden="1">#REF!,#REF!,#REF!,#REF!,#REF!,#REF!,#REF!</definedName>
    <definedName name="P1_T1?L1.1.1.1" localSheetId="11" hidden="1">#REF!,#REF!,#REF!,#REF!,#REF!,#REF!,#REF!</definedName>
    <definedName name="P1_T1?L1.1.1.1" localSheetId="7" hidden="1">#REF!,#REF!,#REF!,#REF!,#REF!,#REF!,#REF!</definedName>
    <definedName name="P1_T1?L1.1.1.1" localSheetId="2" hidden="1">#REF!,#REF!,#REF!,#REF!,#REF!,#REF!,#REF!</definedName>
    <definedName name="P1_T1?L1.1.1.1" localSheetId="1" hidden="1">#REF!</definedName>
    <definedName name="P1_T1?L1.1.1.1" hidden="1">#REF!,#REF!,#REF!,#REF!,#REF!,#REF!,#REF!</definedName>
    <definedName name="P1_T1?L1.1.2" localSheetId="9" hidden="1">#REF!,#REF!,#REF!,#REF!,#REF!,#REF!,#REF!</definedName>
    <definedName name="P1_T1?L1.1.2" localSheetId="11" hidden="1">#REF!,#REF!,#REF!,#REF!,#REF!,#REF!,#REF!</definedName>
    <definedName name="P1_T1?L1.1.2" localSheetId="7" hidden="1">#REF!,#REF!,#REF!,#REF!,#REF!,#REF!,#REF!</definedName>
    <definedName name="P1_T1?L1.1.2" localSheetId="2" hidden="1">#REF!,#REF!,#REF!,#REF!,#REF!,#REF!,#REF!</definedName>
    <definedName name="P1_T1?L1.1.2" localSheetId="1" hidden="1">#REF!</definedName>
    <definedName name="P1_T1?L1.1.2" hidden="1">#REF!,#REF!,#REF!,#REF!,#REF!,#REF!,#REF!</definedName>
    <definedName name="P1_T1?L1.1.2.1" localSheetId="9" hidden="1">#REF!,#REF!,#REF!,#REF!,#REF!,#REF!,#REF!</definedName>
    <definedName name="P1_T1?L1.1.2.1" localSheetId="11" hidden="1">#REF!,#REF!,#REF!,#REF!,#REF!,#REF!,#REF!</definedName>
    <definedName name="P1_T1?L1.1.2.1" localSheetId="7" hidden="1">#REF!,#REF!,#REF!,#REF!,#REF!,#REF!,#REF!</definedName>
    <definedName name="P1_T1?L1.1.2.1" localSheetId="2" hidden="1">#REF!,#REF!,#REF!,#REF!,#REF!,#REF!,#REF!</definedName>
    <definedName name="P1_T1?L1.1.2.1" localSheetId="1" hidden="1">#REF!</definedName>
    <definedName name="P1_T1?L1.1.2.1" hidden="1">#REF!,#REF!,#REF!,#REF!,#REF!,#REF!,#REF!</definedName>
    <definedName name="P1_T1?L1.1.2.1.1" localSheetId="9" hidden="1">#REF!,#REF!,#REF!,#REF!,#REF!,#REF!,#REF!</definedName>
    <definedName name="P1_T1?L1.1.2.1.1" localSheetId="11" hidden="1">#REF!,#REF!,#REF!,#REF!,#REF!,#REF!,#REF!</definedName>
    <definedName name="P1_T1?L1.1.2.1.1" localSheetId="7" hidden="1">#REF!,#REF!,#REF!,#REF!,#REF!,#REF!,#REF!</definedName>
    <definedName name="P1_T1?L1.1.2.1.1" localSheetId="2" hidden="1">#REF!,#REF!,#REF!,#REF!,#REF!,#REF!,#REF!</definedName>
    <definedName name="P1_T1?L1.1.2.1.1" localSheetId="1" hidden="1">#REF!</definedName>
    <definedName name="P1_T1?L1.1.2.1.1" hidden="1">#REF!,#REF!,#REF!,#REF!,#REF!,#REF!,#REF!</definedName>
    <definedName name="P1_T1?L1.1.2.1.2" localSheetId="9" hidden="1">#REF!,#REF!,#REF!,#REF!,#REF!,#REF!,#REF!</definedName>
    <definedName name="P1_T1?L1.1.2.1.2" localSheetId="11" hidden="1">#REF!,#REF!,#REF!,#REF!,#REF!,#REF!,#REF!</definedName>
    <definedName name="P1_T1?L1.1.2.1.2" localSheetId="7" hidden="1">#REF!,#REF!,#REF!,#REF!,#REF!,#REF!,#REF!</definedName>
    <definedName name="P1_T1?L1.1.2.1.2" localSheetId="2" hidden="1">#REF!,#REF!,#REF!,#REF!,#REF!,#REF!,#REF!</definedName>
    <definedName name="P1_T1?L1.1.2.1.2" localSheetId="1" hidden="1">#REF!</definedName>
    <definedName name="P1_T1?L1.1.2.1.2" hidden="1">#REF!,#REF!,#REF!,#REF!,#REF!,#REF!,#REF!</definedName>
    <definedName name="P1_T1?L1.1.2.1.3" localSheetId="9" hidden="1">#REF!,#REF!,#REF!,#REF!,#REF!,#REF!,#REF!</definedName>
    <definedName name="P1_T1?L1.1.2.1.3" localSheetId="11" hidden="1">#REF!,#REF!,#REF!,#REF!,#REF!,#REF!,#REF!</definedName>
    <definedName name="P1_T1?L1.1.2.1.3" localSheetId="7" hidden="1">#REF!,#REF!,#REF!,#REF!,#REF!,#REF!,#REF!</definedName>
    <definedName name="P1_T1?L1.1.2.1.3" localSheetId="2" hidden="1">#REF!,#REF!,#REF!,#REF!,#REF!,#REF!,#REF!</definedName>
    <definedName name="P1_T1?L1.1.2.1.3" localSheetId="1" hidden="1">#REF!</definedName>
    <definedName name="P1_T1?L1.1.2.1.3" hidden="1">#REF!,#REF!,#REF!,#REF!,#REF!,#REF!,#REF!</definedName>
    <definedName name="P1_T1?L1.1.2.2" localSheetId="9" hidden="1">#REF!,#REF!,#REF!,#REF!,#REF!,#REF!,#REF!</definedName>
    <definedName name="P1_T1?L1.1.2.2" localSheetId="11" hidden="1">#REF!,#REF!,#REF!,#REF!,#REF!,#REF!,#REF!</definedName>
    <definedName name="P1_T1?L1.1.2.2" localSheetId="7" hidden="1">#REF!,#REF!,#REF!,#REF!,#REF!,#REF!,#REF!</definedName>
    <definedName name="P1_T1?L1.1.2.2" localSheetId="2" hidden="1">#REF!,#REF!,#REF!,#REF!,#REF!,#REF!,#REF!</definedName>
    <definedName name="P1_T1?L1.1.2.2" localSheetId="1" hidden="1">#REF!</definedName>
    <definedName name="P1_T1?L1.1.2.2" hidden="1">#REF!,#REF!,#REF!,#REF!,#REF!,#REF!,#REF!</definedName>
    <definedName name="P1_T1?L1.1.2.3" localSheetId="9" hidden="1">#REF!,#REF!,#REF!,#REF!,#REF!,#REF!,#REF!</definedName>
    <definedName name="P1_T1?L1.1.2.3" localSheetId="11" hidden="1">#REF!,#REF!,#REF!,#REF!,#REF!,#REF!,#REF!</definedName>
    <definedName name="P1_T1?L1.1.2.3" localSheetId="7" hidden="1">#REF!,#REF!,#REF!,#REF!,#REF!,#REF!,#REF!</definedName>
    <definedName name="P1_T1?L1.1.2.3" localSheetId="2" hidden="1">#REF!,#REF!,#REF!,#REF!,#REF!,#REF!,#REF!</definedName>
    <definedName name="P1_T1?L1.1.2.3" localSheetId="1" hidden="1">#REF!</definedName>
    <definedName name="P1_T1?L1.1.2.3" hidden="1">#REF!,#REF!,#REF!,#REF!,#REF!,#REF!,#REF!</definedName>
    <definedName name="P1_T1?L1.1.2.4" localSheetId="9" hidden="1">#REF!,#REF!,#REF!,#REF!,#REF!,#REF!,#REF!</definedName>
    <definedName name="P1_T1?L1.1.2.4" localSheetId="11" hidden="1">#REF!,#REF!,#REF!,#REF!,#REF!,#REF!,#REF!</definedName>
    <definedName name="P1_T1?L1.1.2.4" localSheetId="7" hidden="1">#REF!,#REF!,#REF!,#REF!,#REF!,#REF!,#REF!</definedName>
    <definedName name="P1_T1?L1.1.2.4" localSheetId="2" hidden="1">#REF!,#REF!,#REF!,#REF!,#REF!,#REF!,#REF!</definedName>
    <definedName name="P1_T1?L1.1.2.4" localSheetId="1" hidden="1">#REF!</definedName>
    <definedName name="P1_T1?L1.1.2.4" hidden="1">#REF!,#REF!,#REF!,#REF!,#REF!,#REF!,#REF!</definedName>
    <definedName name="P1_T1?L1.1.2.5" localSheetId="9" hidden="1">#REF!,#REF!,#REF!,#REF!,#REF!,#REF!,#REF!</definedName>
    <definedName name="P1_T1?L1.1.2.5" localSheetId="11" hidden="1">#REF!,#REF!,#REF!,#REF!,#REF!,#REF!,#REF!</definedName>
    <definedName name="P1_T1?L1.1.2.5" localSheetId="7" hidden="1">#REF!,#REF!,#REF!,#REF!,#REF!,#REF!,#REF!</definedName>
    <definedName name="P1_T1?L1.1.2.5" localSheetId="2" hidden="1">#REF!,#REF!,#REF!,#REF!,#REF!,#REF!,#REF!</definedName>
    <definedName name="P1_T1?L1.1.2.5" localSheetId="1" hidden="1">#REF!</definedName>
    <definedName name="P1_T1?L1.1.2.5" hidden="1">#REF!,#REF!,#REF!,#REF!,#REF!,#REF!,#REF!</definedName>
    <definedName name="P1_T1?L1.1.2.6" localSheetId="9" hidden="1">#REF!,#REF!,#REF!,#REF!,#REF!,#REF!,#REF!</definedName>
    <definedName name="P1_T1?L1.1.2.6" localSheetId="11" hidden="1">#REF!,#REF!,#REF!,#REF!,#REF!,#REF!,#REF!</definedName>
    <definedName name="P1_T1?L1.1.2.6" localSheetId="7" hidden="1">#REF!,#REF!,#REF!,#REF!,#REF!,#REF!,#REF!</definedName>
    <definedName name="P1_T1?L1.1.2.6" localSheetId="2" hidden="1">#REF!,#REF!,#REF!,#REF!,#REF!,#REF!,#REF!</definedName>
    <definedName name="P1_T1?L1.1.2.6" localSheetId="1" hidden="1">#REF!</definedName>
    <definedName name="P1_T1?L1.1.2.6" hidden="1">#REF!,#REF!,#REF!,#REF!,#REF!,#REF!,#REF!</definedName>
    <definedName name="P1_T1?L1.1.2.7" localSheetId="9" hidden="1">#REF!,#REF!,#REF!,#REF!,#REF!,#REF!,#REF!</definedName>
    <definedName name="P1_T1?L1.1.2.7" localSheetId="11" hidden="1">#REF!,#REF!,#REF!,#REF!,#REF!,#REF!,#REF!</definedName>
    <definedName name="P1_T1?L1.1.2.7" localSheetId="7" hidden="1">#REF!,#REF!,#REF!,#REF!,#REF!,#REF!,#REF!</definedName>
    <definedName name="P1_T1?L1.1.2.7" localSheetId="2" hidden="1">#REF!,#REF!,#REF!,#REF!,#REF!,#REF!,#REF!</definedName>
    <definedName name="P1_T1?L1.1.2.7" localSheetId="1" hidden="1">#REF!</definedName>
    <definedName name="P1_T1?L1.1.2.7" hidden="1">#REF!,#REF!,#REF!,#REF!,#REF!,#REF!,#REF!</definedName>
    <definedName name="P1_T1?L1.1.2.7.1" localSheetId="9" hidden="1">#REF!,#REF!,#REF!,#REF!,#REF!,#REF!,#REF!</definedName>
    <definedName name="P1_T1?L1.1.2.7.1" localSheetId="11" hidden="1">#REF!,#REF!,#REF!,#REF!,#REF!,#REF!,#REF!</definedName>
    <definedName name="P1_T1?L1.1.2.7.1" localSheetId="7" hidden="1">#REF!,#REF!,#REF!,#REF!,#REF!,#REF!,#REF!</definedName>
    <definedName name="P1_T1?L1.1.2.7.1" localSheetId="2" hidden="1">#REF!,#REF!,#REF!,#REF!,#REF!,#REF!,#REF!</definedName>
    <definedName name="P1_T1?L1.1.2.7.1" localSheetId="1" hidden="1">#REF!</definedName>
    <definedName name="P1_T1?L1.1.2.7.1" hidden="1">#REF!,#REF!,#REF!,#REF!,#REF!,#REF!,#REF!</definedName>
    <definedName name="P1_T1?M1" localSheetId="9" hidden="1">#REF!,#REF!,#REF!,#REF!,#REF!,#REF!,#REF!,#REF!,#REF!,#REF!,#REF!</definedName>
    <definedName name="P1_T1?M1" localSheetId="11" hidden="1">#REF!,#REF!,#REF!,#REF!,#REF!,#REF!,#REF!,#REF!,#REF!,#REF!,#REF!</definedName>
    <definedName name="P1_T1?M1" localSheetId="7" hidden="1">#REF!,#REF!,#REF!,#REF!,#REF!,#REF!,#REF!,#REF!,#REF!,#REF!,#REF!</definedName>
    <definedName name="P1_T1?M1" localSheetId="2" hidden="1">#REF!,#REF!,#REF!,#REF!,#REF!,#REF!,#REF!,#REF!,#REF!,#REF!,#REF!</definedName>
    <definedName name="P1_T1?M1" localSheetId="1" hidden="1">#REF!</definedName>
    <definedName name="P1_T1?M1" hidden="1">#REF!,#REF!,#REF!,#REF!,#REF!,#REF!,#REF!,#REF!,#REF!,#REF!,#REF!</definedName>
    <definedName name="P1_T1?M2" localSheetId="9" hidden="1">#REF!,#REF!,#REF!,#REF!,#REF!,#REF!,#REF!,#REF!,#REF!,#REF!,#REF!</definedName>
    <definedName name="P1_T1?M2" localSheetId="11" hidden="1">#REF!,#REF!,#REF!,#REF!,#REF!,#REF!,#REF!,#REF!,#REF!,#REF!,#REF!</definedName>
    <definedName name="P1_T1?M2" localSheetId="7" hidden="1">#REF!,#REF!,#REF!,#REF!,#REF!,#REF!,#REF!,#REF!,#REF!,#REF!,#REF!</definedName>
    <definedName name="P1_T1?M2" localSheetId="2" hidden="1">#REF!,#REF!,#REF!,#REF!,#REF!,#REF!,#REF!,#REF!,#REF!,#REF!,#REF!</definedName>
    <definedName name="P1_T1?M2" localSheetId="1" hidden="1">#REF!</definedName>
    <definedName name="P1_T1?M2" hidden="1">#REF!,#REF!,#REF!,#REF!,#REF!,#REF!,#REF!,#REF!,#REF!,#REF!,#REF!</definedName>
    <definedName name="P1_T1?unit?ГКАЛ" localSheetId="9" hidden="1">#REF!,#REF!,#REF!,#REF!,#REF!,#REF!,#REF!</definedName>
    <definedName name="P1_T1?unit?ГКАЛ" localSheetId="11" hidden="1">#REF!,#REF!,#REF!,#REF!,#REF!,#REF!,#REF!</definedName>
    <definedName name="P1_T1?unit?ГКАЛ" localSheetId="7" hidden="1">#REF!,#REF!,#REF!,#REF!,#REF!,#REF!,#REF!</definedName>
    <definedName name="P1_T1?unit?ГКАЛ" localSheetId="2" hidden="1">#REF!,#REF!,#REF!,#REF!,#REF!,#REF!,#REF!</definedName>
    <definedName name="P1_T1?unit?ГКАЛ" localSheetId="1" hidden="1">#REF!</definedName>
    <definedName name="P1_T1?unit?ГКАЛ" hidden="1">#REF!,#REF!,#REF!,#REF!,#REF!,#REF!,#REF!</definedName>
    <definedName name="P1_T1?unit?РУБ.ГКАЛ" localSheetId="9" hidden="1">#REF!,#REF!,#REF!,#REF!,#REF!,#REF!,#REF!</definedName>
    <definedName name="P1_T1?unit?РУБ.ГКАЛ" localSheetId="11" hidden="1">#REF!,#REF!,#REF!,#REF!,#REF!,#REF!,#REF!</definedName>
    <definedName name="P1_T1?unit?РУБ.ГКАЛ" localSheetId="7" hidden="1">#REF!,#REF!,#REF!,#REF!,#REF!,#REF!,#REF!</definedName>
    <definedName name="P1_T1?unit?РУБ.ГКАЛ" localSheetId="2" hidden="1">#REF!,#REF!,#REF!,#REF!,#REF!,#REF!,#REF!</definedName>
    <definedName name="P1_T1?unit?РУБ.ГКАЛ" localSheetId="1" hidden="1">#REF!</definedName>
    <definedName name="P1_T1?unit?РУБ.ГКАЛ" hidden="1">#REF!,#REF!,#REF!,#REF!,#REF!,#REF!,#REF!</definedName>
    <definedName name="P1_T1?unit?РУБ.ТОНН" localSheetId="9" hidden="1">#REF!,#REF!,#REF!,#REF!,#REF!,#REF!,#REF!,#REF!,#REF!,#REF!,#REF!</definedName>
    <definedName name="P1_T1?unit?РУБ.ТОНН" localSheetId="11" hidden="1">#REF!,#REF!,#REF!,#REF!,#REF!,#REF!,#REF!,#REF!,#REF!,#REF!,#REF!</definedName>
    <definedName name="P1_T1?unit?РУБ.ТОНН" localSheetId="7" hidden="1">#REF!,#REF!,#REF!,#REF!,#REF!,#REF!,#REF!,#REF!,#REF!,#REF!,#REF!</definedName>
    <definedName name="P1_T1?unit?РУБ.ТОНН" localSheetId="2" hidden="1">#REF!,#REF!,#REF!,#REF!,#REF!,#REF!,#REF!,#REF!,#REF!,#REF!,#REF!</definedName>
    <definedName name="P1_T1?unit?РУБ.ТОНН" localSheetId="1" hidden="1">#REF!</definedName>
    <definedName name="P1_T1?unit?РУБ.ТОНН" hidden="1">#REF!,#REF!,#REF!,#REF!,#REF!,#REF!,#REF!,#REF!,#REF!,#REF!,#REF!</definedName>
    <definedName name="P1_T1?unit?СТР" localSheetId="9" hidden="1">#REF!,#REF!,#REF!,#REF!,#REF!,#REF!,#REF!</definedName>
    <definedName name="P1_T1?unit?СТР" localSheetId="11" hidden="1">#REF!,#REF!,#REF!,#REF!,#REF!,#REF!,#REF!</definedName>
    <definedName name="P1_T1?unit?СТР" localSheetId="7" hidden="1">#REF!,#REF!,#REF!,#REF!,#REF!,#REF!,#REF!</definedName>
    <definedName name="P1_T1?unit?СТР" localSheetId="2" hidden="1">#REF!,#REF!,#REF!,#REF!,#REF!,#REF!,#REF!</definedName>
    <definedName name="P1_T1?unit?СТР" localSheetId="1" hidden="1">#REF!</definedName>
    <definedName name="P1_T1?unit?СТР" hidden="1">#REF!,#REF!,#REF!,#REF!,#REF!,#REF!,#REF!</definedName>
    <definedName name="P1_T1?unit?ТОНН" localSheetId="9" hidden="1">#REF!,#REF!,#REF!,#REF!,#REF!,#REF!,#REF!,#REF!,#REF!,#REF!,#REF!</definedName>
    <definedName name="P1_T1?unit?ТОНН" localSheetId="11" hidden="1">#REF!,#REF!,#REF!,#REF!,#REF!,#REF!,#REF!,#REF!,#REF!,#REF!,#REF!</definedName>
    <definedName name="P1_T1?unit?ТОНН" localSheetId="7" hidden="1">#REF!,#REF!,#REF!,#REF!,#REF!,#REF!,#REF!,#REF!,#REF!,#REF!,#REF!</definedName>
    <definedName name="P1_T1?unit?ТОНН" localSheetId="2" hidden="1">#REF!,#REF!,#REF!,#REF!,#REF!,#REF!,#REF!,#REF!,#REF!,#REF!,#REF!</definedName>
    <definedName name="P1_T1?unit?ТОНН" localSheetId="1" hidden="1">#REF!</definedName>
    <definedName name="P1_T1?unit?ТОНН" hidden="1">#REF!,#REF!,#REF!,#REF!,#REF!,#REF!,#REF!,#REF!,#REF!,#REF!,#REF!</definedName>
    <definedName name="P1_T1?unit?ТРУБ" localSheetId="9" hidden="1">#REF!,#REF!,#REF!,#REF!,#REF!,#REF!,#REF!</definedName>
    <definedName name="P1_T1?unit?ТРУБ" localSheetId="11" hidden="1">#REF!,#REF!,#REF!,#REF!,#REF!,#REF!,#REF!</definedName>
    <definedName name="P1_T1?unit?ТРУБ" localSheetId="7" hidden="1">#REF!,#REF!,#REF!,#REF!,#REF!,#REF!,#REF!</definedName>
    <definedName name="P1_T1?unit?ТРУБ" localSheetId="2" hidden="1">#REF!,#REF!,#REF!,#REF!,#REF!,#REF!,#REF!</definedName>
    <definedName name="P1_T1?unit?ТРУБ" localSheetId="1" hidden="1">#REF!</definedName>
    <definedName name="P1_T1?unit?ТРУБ" hidden="1">#REF!,#REF!,#REF!,#REF!,#REF!,#REF!,#REF!</definedName>
    <definedName name="P1_T1_Protect" hidden="1">[39]перекрестка!$J$42:$K$46,[39]перекрестка!$J$49,[39]перекрестка!$J$50:$K$54,[39]перекрестка!$J$55,[39]перекрестка!$J$56:$K$60,[39]перекрестка!$J$62:$K$66</definedName>
    <definedName name="P1_T16?axis?R?ДОГОВОР" localSheetId="1" hidden="1">#NAME?</definedName>
    <definedName name="P1_T16?axis?R?ДОГОВОР" hidden="1">'[40]16'!$E$76:$M$76,'[40]16'!$E$8:$M$8,'[40]16'!$E$12:$M$12,'[40]16'!$E$52:$M$52,'[40]16'!$E$16:$M$16,'[40]16'!$E$64:$M$64,'[40]16'!$E$84:$M$85,'[40]16'!$E$48:$M$48,'[40]16'!$E$80:$M$80,'[40]16'!$E$72:$M$72,'[40]16'!$E$44:$M$44</definedName>
    <definedName name="P1_T16?axis?R?ДОГОВОР?" localSheetId="1" hidden="1">#NAME?</definedName>
    <definedName name="P1_T16?axis?R?ДОГОВОР?" hidden="1">'[40]16'!$A$76,'[40]16'!$A$84:$A$85,'[40]16'!$A$72,'[40]16'!$A$80,'[40]16'!$A$68,'[40]16'!$A$64,'[40]16'!$A$60,'[40]16'!$A$56,'[40]16'!$A$52,'[40]16'!$A$48,'[40]16'!$A$44,'[40]16'!$A$40,'[40]16'!$A$36,'[40]16'!$A$32,'[40]16'!$A$28,'[40]16'!$A$24,'[40]16'!$A$20</definedName>
    <definedName name="P1_T16?L1" localSheetId="1" hidden="1">#NAME?</definedName>
    <definedName name="P1_T16?L1" hidden="1">'[40]16'!$A$74:$M$74,'[40]16'!$A$14:$M$14,'[40]16'!$A$10:$M$10,'[40]16'!$A$50:$M$50,'[40]16'!$A$6:$M$6,'[40]16'!$A$62:$M$62,'[40]16'!$A$78:$M$78,'[40]16'!$A$46:$M$46,'[40]16'!$A$82:$M$82,'[40]16'!$A$70:$M$70,'[40]16'!$A$42:$M$42</definedName>
    <definedName name="P1_T16?L1.x" localSheetId="1" hidden="1">#NAME?</definedName>
    <definedName name="P1_T16?L1.x" hidden="1">'[40]16'!$A$76:$M$76,'[40]16'!$A$16:$M$16,'[40]16'!$A$12:$M$12,'[40]16'!$A$52:$M$52,'[40]16'!$A$8:$M$8,'[40]16'!$A$64:$M$64,'[40]16'!$A$80:$M$80,'[40]16'!$A$48:$M$48,'[40]16'!$A$84:$M$85,'[40]16'!$A$72:$M$72,'[40]16'!$A$44:$M$44</definedName>
    <definedName name="P1_T16_Protect" localSheetId="1" hidden="1">#NAME?</definedName>
    <definedName name="P1_T16_Protect" hidden="1">'[39]16'!$G$10:$K$14,'[39]16'!$G$17:$K$17,'[39]16'!$G$20:$K$20,'[39]16'!$G$23:$K$23,'[39]16'!$G$26:$K$26,'[39]16'!$G$29:$K$29,'[39]16'!$G$33:$K$34,'[39]16'!$G$38:$K$40</definedName>
    <definedName name="P1_T17?L4">'[29]29'!$J$18:$J$25,'[29]29'!$G$18:$G$25,'[29]29'!$G$35:$G$42,'[29]29'!$J$35:$J$42,'[29]29'!$G$60,'[29]29'!$J$60,'[29]29'!$M$60,'[29]29'!$P$60,'[29]29'!$P$18:$P$25,'[29]29'!$G$9:$G$16</definedName>
    <definedName name="P1_T17?unit?РУБ.ГКАЛ">'[29]29'!$F$44:$F$51,'[29]29'!$I$44:$I$51,'[29]29'!$L$44:$L$51,'[29]29'!$F$18:$F$25,'[29]29'!$I$60,'[29]29'!$L$60,'[29]29'!$O$60,'[29]29'!$F$60,'[29]29'!$F$9:$F$16,'[29]29'!$I$9:$I$16</definedName>
    <definedName name="P1_T17?unit?ТГКАЛ">'[29]29'!$M$18:$M$25,'[29]29'!$J$18:$J$25,'[29]29'!$G$18:$G$25,'[29]29'!$G$35:$G$42,'[29]29'!$J$35:$J$42,'[29]29'!$G$60,'[29]29'!$J$60,'[29]29'!$M$60,'[29]29'!$P$60,'[29]29'!$G$9:$G$16</definedName>
    <definedName name="P1_T17_Protection">'[29]29'!$O$47:$P$51,'[29]29'!$L$47:$M$51,'[29]29'!$L$53:$M$53,'[29]29'!$L$55:$M$59,'[29]29'!$O$53:$P$53,'[29]29'!$O$55:$P$59,'[29]29'!$F$12:$G$16,'[29]29'!$F$10:$G$10</definedName>
    <definedName name="P1_T18.2_Protect" localSheetId="1" hidden="1">#NAME?</definedName>
    <definedName name="P1_T18.2_Protect" hidden="1">'[39]18.2'!$F$12:$J$19,'[39]18.2'!$F$22:$J$25,'[39]18.2'!$B$28:$J$30,'[39]18.2'!$F$32:$J$32,'[39]18.2'!$B$34:$J$38,'[39]18.2'!$F$42:$J$47,'[39]18.2'!$F$54:$J$54</definedName>
    <definedName name="P1_T2.1?Protection">'[38]2007 (Min)'!$G$34:$H$35,'[38]2007 (Min)'!$K$34:$L$35,'[38]2007 (Min)'!$O$34:$P$35,'[38]2007 (Min)'!$G$38:$H$38,'[38]2007 (Min)'!$K$38:$L$38</definedName>
    <definedName name="P1_T2.2_DiapProt">'[38]2007 (Max)'!$G$44:$H$44,'[38]2007 (Max)'!$G$47:$H$47,'[38]2007 (Max)'!$K$44:$L$44,'[38]2007 (Max)'!$K$47:$L$47,'[38]2007 (Max)'!$O$44:$P$44</definedName>
    <definedName name="P1_T20_Protection" localSheetId="1" hidden="1">#NAME?</definedName>
    <definedName name="P1_T20_Protection" hidden="1">'[29]20'!$E$4:$H$4,'[29]20'!$E$13:$H$13,'[29]20'!$E$16:$H$17,'[29]20'!$E$19:$H$19,'[29]20'!$J$4:$M$4,'[29]20'!$J$8:$M$11,'[29]20'!$J$13:$M$13,'[29]20'!$J$16:$M$17,'[29]20'!$J$19:$M$19</definedName>
    <definedName name="P1_T21_Protection">'[29]21'!$O$31:$S$33,'[29]21'!$E$11,'[29]21'!$G$11:$K$11,'[29]21'!$M$11,'[29]21'!$O$11:$S$11,'[29]21'!$E$14:$E$16,'[29]21'!$G$14:$K$16,'[29]21'!$M$14:$M$16,'[29]21'!$O$14:$S$16</definedName>
    <definedName name="P1_T23_Protection">'[29]23'!$F$9:$J$25,'[29]23'!$O$9:$P$25,'[29]23'!$A$32:$A$34,'[29]23'!$F$32:$J$34,'[29]23'!$O$32:$P$34,'[29]23'!$A$37:$A$53,'[29]23'!$F$37:$J$53,'[29]23'!$O$37:$P$53</definedName>
    <definedName name="P1_T24_Data" hidden="1">'[41]24'!$G$10:$N$12,'[41]24'!$G$14:$N$15,'[41]24'!$G$17:$N$20,'[41]24'!$G$22:$N$23,'[41]24'!$G$33:$N$33,'[41]24'!$G$36:$N$38,'[41]24'!$G$40:$N$40,'[41]24'!$G$43:$N$45</definedName>
    <definedName name="P1_T25_protection">'[29]25'!$G$8:$J$21,'[29]25'!$G$24:$J$28,'[29]25'!$G$30:$J$33,'[29]25'!$G$35:$J$37,'[29]25'!$G$41:$J$42,'[29]25'!$L$8:$O$21,'[29]25'!$L$24:$O$28,'[29]25'!$L$30:$O$33</definedName>
    <definedName name="P1_T26_Protection">'[29]26'!$B$34:$B$36,'[29]26'!$F$8:$I$8,'[29]26'!$F$10:$I$11,'[29]26'!$F$13:$I$15,'[29]26'!$F$18:$I$19,'[29]26'!$F$22:$I$24,'[29]26'!$F$26:$I$26,'[29]26'!$F$29:$I$32</definedName>
    <definedName name="P1_T27_Protection">'[29]27'!$B$34:$B$36,'[29]27'!$F$8:$I$8,'[29]27'!$F$10:$I$11,'[29]27'!$F$13:$I$15,'[29]27'!$F$18:$I$19,'[29]27'!$F$22:$I$24,'[29]27'!$F$26:$I$26,'[29]27'!$F$29:$I$32</definedName>
    <definedName name="P1_T28?axis?R?ПЭ">'[29]28'!$D$16:$I$18,'[29]28'!$D$22:$I$24,'[29]28'!$D$28:$I$30,'[29]28'!$D$37:$I$39,'[29]28'!$D$42:$I$44,'[29]28'!$D$48:$I$50,'[29]28'!$D$54:$I$56,'[29]28'!$D$63:$I$65</definedName>
    <definedName name="P1_T28?axis?R?ПЭ?">'[29]28'!$B$16:$B$18,'[29]28'!$B$22:$B$24,'[29]28'!$B$28:$B$30,'[29]28'!$B$37:$B$39,'[29]28'!$B$42:$B$44,'[29]28'!$B$48:$B$50,'[29]28'!$B$54:$B$56,'[29]28'!$B$63:$B$65</definedName>
    <definedName name="P1_T28?Data">'[29]28'!$G$242:$H$265,'[29]28'!$D$242:$E$265,'[29]28'!$G$216:$H$239,'[29]28'!$D$268:$E$292,'[29]28'!$G$268:$H$292,'[29]28'!$D$216:$E$239,'[29]28'!$G$190:$H$213</definedName>
    <definedName name="P1_T28_Protection">'[29]28'!$B$74:$B$76,'[29]28'!$B$80:$B$82,'[29]28'!$B$89:$B$91,'[29]28'!$B$94:$B$96,'[29]28'!$B$100:$B$102,'[29]28'!$B$106:$B$108,'[29]28'!$B$115:$B$117,'[29]28'!$B$120:$B$122</definedName>
    <definedName name="P1_T4_Protect" localSheetId="1" hidden="1">#NAME?</definedName>
    <definedName name="P1_T4_Protect" hidden="1">'[39]4'!$G$20:$J$20,'[39]4'!$G$22:$J$22,'[39]4'!$G$24:$J$28,'[39]4'!$L$11:$O$17,'[39]4'!$L$20:$O$20,'[39]4'!$L$22:$O$22,'[39]4'!$L$24:$O$28,'[39]4'!$Q$11:$T$17,'[39]4'!$Q$20:$T$20</definedName>
    <definedName name="P1_T6_Protect" localSheetId="1" hidden="1">#NAME?</definedName>
    <definedName name="P1_T6_Protect" hidden="1">'[39]6'!$D$46:$H$55,'[39]6'!$J$46:$N$55,'[39]6'!$D$57:$H$59,'[39]6'!$J$57:$N$59,'[39]6'!$B$10:$B$19,'[39]6'!$D$10:$H$19,'[39]6'!$J$10:$N$19,'[39]6'!$D$21:$H$23,'[39]6'!$J$21:$N$23</definedName>
    <definedName name="P10_SCOPE_FULL_LOAD" localSheetId="9" hidden="1">#REF!,#REF!,#REF!,#REF!,#REF!,#REF!</definedName>
    <definedName name="P10_SCOPE_FULL_LOAD" localSheetId="11" hidden="1">#REF!,#REF!,#REF!,#REF!,#REF!,#REF!</definedName>
    <definedName name="P10_SCOPE_FULL_LOAD" localSheetId="7" hidden="1">#REF!,#REF!,#REF!,#REF!,#REF!,#REF!</definedName>
    <definedName name="P10_SCOPE_FULL_LOAD" localSheetId="2" hidden="1">#REF!,#REF!,#REF!,#REF!,#REF!,#REF!</definedName>
    <definedName name="P10_SCOPE_FULL_LOAD" localSheetId="1" hidden="1">#REF!</definedName>
    <definedName name="P10_SCOPE_FULL_LOAD" hidden="1">#REF!,#REF!,#REF!,#REF!,#REF!,#REF!</definedName>
    <definedName name="P10_T1?unit?ТРУБ" localSheetId="9" hidden="1">#REF!,#REF!,#REF!,#REF!,#REF!,#REF!,#REF!</definedName>
    <definedName name="P10_T1?unit?ТРУБ" localSheetId="11" hidden="1">#REF!,#REF!,#REF!,#REF!,#REF!,#REF!,#REF!</definedName>
    <definedName name="P10_T1?unit?ТРУБ" localSheetId="7" hidden="1">#REF!,#REF!,#REF!,#REF!,#REF!,#REF!,#REF!</definedName>
    <definedName name="P10_T1?unit?ТРУБ" localSheetId="2" hidden="1">#REF!,#REF!,#REF!,#REF!,#REF!,#REF!,#REF!</definedName>
    <definedName name="P10_T1?unit?ТРУБ" localSheetId="1" hidden="1">#REF!</definedName>
    <definedName name="P10_T1?unit?ТРУБ" hidden="1">#REF!,#REF!,#REF!,#REF!,#REF!,#REF!,#REF!</definedName>
    <definedName name="P10_T1_Protect">[39]перекрестка!$F$42:$H$46,[39]перекрестка!$F$49:$G$49,[39]перекрестка!$F$50:$H$54,[39]перекрестка!$F$55:$G$55,[39]перекрестка!$F$56:$H$60</definedName>
    <definedName name="P10_T28_Protection">'[29]28'!$G$167:$H$169,'[29]28'!$D$172:$E$174,'[29]28'!$G$172:$H$174,'[29]28'!$D$178:$E$180,'[29]28'!$G$178:$H$181,'[29]28'!$D$184:$E$186,'[29]28'!$G$184:$H$186</definedName>
    <definedName name="P11_SCOPE_FULL_LOAD" localSheetId="9" hidden="1">#REF!,#REF!,#REF!,#REF!,#REF!</definedName>
    <definedName name="P11_SCOPE_FULL_LOAD" localSheetId="11" hidden="1">#REF!,#REF!,#REF!,#REF!,#REF!</definedName>
    <definedName name="P11_SCOPE_FULL_LOAD" localSheetId="7" hidden="1">#REF!,#REF!,#REF!,#REF!,#REF!</definedName>
    <definedName name="P11_SCOPE_FULL_LOAD" localSheetId="2" hidden="1">#REF!,#REF!,#REF!,#REF!,#REF!</definedName>
    <definedName name="P11_SCOPE_FULL_LOAD" localSheetId="1" hidden="1">#REF!</definedName>
    <definedName name="P11_SCOPE_FULL_LOAD" hidden="1">#REF!,#REF!,#REF!,#REF!,#REF!</definedName>
    <definedName name="P11_T1?unit?ТРУБ" localSheetId="9" hidden="1">#REF!,#REF!,#REF!,#REF!,#REF!,#REF!,#REF!</definedName>
    <definedName name="P11_T1?unit?ТРУБ" localSheetId="11" hidden="1">#REF!,#REF!,#REF!,#REF!,#REF!,#REF!,#REF!</definedName>
    <definedName name="P11_T1?unit?ТРУБ" localSheetId="7" hidden="1">#REF!,#REF!,#REF!,#REF!,#REF!,#REF!,#REF!</definedName>
    <definedName name="P11_T1?unit?ТРУБ" localSheetId="2" hidden="1">#REF!,#REF!,#REF!,#REF!,#REF!,#REF!,#REF!</definedName>
    <definedName name="P11_T1?unit?ТРУБ" localSheetId="1" hidden="1">#REF!</definedName>
    <definedName name="P11_T1?unit?ТРУБ" hidden="1">#REF!,#REF!,#REF!,#REF!,#REF!,#REF!,#REF!</definedName>
    <definedName name="P11_T1_Protect">[39]перекрестка!$F$62:$H$66,[39]перекрестка!$F$68:$H$72,[39]перекрестка!$F$74:$H$78,[39]перекрестка!$F$80:$H$84,[39]перекрестка!$F$89:$G$89</definedName>
    <definedName name="P11_T28_Protection">'[29]28'!$D$193:$E$195,'[29]28'!$G$193:$H$195,'[29]28'!$D$198:$E$200,'[29]28'!$G$198:$H$200,'[29]28'!$D$204:$E$206,'[29]28'!$G$204:$H$206,'[29]28'!$D$210:$E$212,'[29]28'!$B$68:$B$70</definedName>
    <definedName name="P12_SCOPE_FULL_LOAD" localSheetId="9" hidden="1">#REF!,#REF!,#REF!,#REF!,#REF!,#REF!</definedName>
    <definedName name="P12_SCOPE_FULL_LOAD" localSheetId="11" hidden="1">#REF!,#REF!,#REF!,#REF!,#REF!,#REF!</definedName>
    <definedName name="P12_SCOPE_FULL_LOAD" localSheetId="7" hidden="1">#REF!,#REF!,#REF!,#REF!,#REF!,#REF!</definedName>
    <definedName name="P12_SCOPE_FULL_LOAD" localSheetId="2" hidden="1">#REF!,#REF!,#REF!,#REF!,#REF!,#REF!</definedName>
    <definedName name="P12_SCOPE_FULL_LOAD" localSheetId="1" hidden="1">#REF!</definedName>
    <definedName name="P12_SCOPE_FULL_LOAD" hidden="1">#REF!,#REF!,#REF!,#REF!,#REF!,#REF!</definedName>
    <definedName name="P12_T1?unit?ТРУБ" localSheetId="9" hidden="1">#REF!,#REF!,#REF!,#REF!,#REF!,#REF!,#REF!,'Обоснов к прил 1 2018  (2)'!P1_T1?unit?ТРУБ</definedName>
    <definedName name="P12_T1?unit?ТРУБ" localSheetId="11" hidden="1">#REF!,#REF!,#REF!,#REF!,#REF!,#REF!,#REF!,'Обоснов к прил 1 2018  (3)'!P1_T1?unit?ТРУБ</definedName>
    <definedName name="P12_T1?unit?ТРУБ" localSheetId="7" hidden="1">#REF!,#REF!,#REF!,#REF!,#REF!,#REF!,#REF!,P1_T1?unit?ТРУБ</definedName>
    <definedName name="P12_T1?unit?ТРУБ" localSheetId="2" hidden="1">#REF!,#REF!,#REF!,#REF!,#REF!,#REF!,#REF!,прил1_2022!P1_T1?unit?ТРУБ</definedName>
    <definedName name="P12_T1?unit?ТРУБ" localSheetId="1" hidden="1">#NAME?</definedName>
    <definedName name="P12_T1?unit?ТРУБ" hidden="1">#REF!,#REF!,#REF!,#REF!,#REF!,#REF!,#REF!,P1_T1?unit?ТРУБ</definedName>
    <definedName name="P12_T1_Protect">[39]перекрестка!$F$90:$H$94,[39]перекрестка!$F$95:$G$95,[39]перекрестка!$F$96:$H$100,[39]перекрестка!$F$102:$H$106,[39]перекрестка!$F$108:$H$112</definedName>
    <definedName name="P12_T28_Protection" localSheetId="9">P1_T28_Protection,P2_T28_Protection,P3_T28_Protection,P4_T28_Protection,P5_T28_Protection,P6_T28_Protection,P7_T28_Protection,P8_T28_Protection</definedName>
    <definedName name="P12_T28_Protection" localSheetId="11">P1_T28_Protection,P2_T28_Protection,P3_T28_Protection,P4_T28_Protection,P5_T28_Protection,P6_T28_Protection,P7_T28_Protection,P8_T28_Protection</definedName>
    <definedName name="P12_T28_Protection" localSheetId="7">P1_T28_Protection,P2_T28_Protection,P3_T28_Protection,P4_T28_Protection,P5_T28_Protection,P6_T28_Protection,P7_T28_Protection,P8_T28_Protection</definedName>
    <definedName name="P12_T28_Protection" localSheetId="2">[0]!P1_T28_Protection,[0]!P2_T28_Protection,[0]!P3_T28_Protection,[0]!P4_T28_Protection,[0]!P5_T28_Protection,[0]!P6_T28_Protection,[0]!P7_T28_Protection,[0]!P8_T28_Protection</definedName>
    <definedName name="P12_T28_Protection" localSheetId="1">[0]!P1_T28_Protection,[0]!P2_T28_Protection,[0]!P3_T28_Protection,[0]!P4_T28_Protection,[0]!P5_T28_Protection,[0]!P6_T28_Protection,[0]!P7_T28_Protection,[0]!P8_T28_Protection</definedName>
    <definedName name="P12_T28_Protection">P1_T28_Protection,P2_T28_Protection,P3_T28_Protection,P4_T28_Protection,P5_T28_Protection,P6_T28_Protection,P7_T28_Protection,P8_T28_Protection</definedName>
    <definedName name="P12_T28_Protection_4" localSheetId="9">(P1_T28_Protection,P2_T28_Protection,P3_T28_Protection,P4_T28_Protection,P5_T28_Protection,P6_T28_Protection,P7_T28_Protection,P8_T28_Protection)</definedName>
    <definedName name="P12_T28_Protection_4" localSheetId="11">(P1_T28_Protection,P2_T28_Protection,P3_T28_Protection,P4_T28_Protection,P5_T28_Protection,P6_T28_Protection,P7_T28_Protection,P8_T28_Protection)</definedName>
    <definedName name="P12_T28_Protection_4" localSheetId="7">(P1_T28_Protection,P2_T28_Protection,P3_T28_Protection,P4_T28_Protection,P5_T28_Protection,P6_T28_Protection,P7_T28_Protection,P8_T28_Protection)</definedName>
    <definedName name="P12_T28_Protection_4" localSheetId="2">([0]!P1_T28_Protection,[0]!P2_T28_Protection,[0]!P3_T28_Protection,[0]!P4_T28_Protection,[0]!P5_T28_Protection,[0]!P6_T28_Protection,[0]!P7_T28_Protection,[0]!P8_T28_Protection)</definedName>
    <definedName name="P12_T28_Protection_4" localSheetId="1">([0]!P1_T28_Protection,[0]!P2_T28_Protection,[0]!P3_T28_Protection,[0]!P4_T28_Protection,[0]!P5_T28_Protection,[0]!P6_T28_Protection,[0]!P7_T28_Protection,[0]!P8_T28_Protection)</definedName>
    <definedName name="P12_T28_Protection_4">(P1_T28_Protection,P2_T28_Protection,P3_T28_Protection,P4_T28_Protection,P5_T28_Protection,P6_T28_Protection,P7_T28_Protection,P8_T28_Protection)</definedName>
    <definedName name="P13_SCOPE_FULL_LOAD" localSheetId="9" hidden="1">#REF!,#REF!,#REF!,#REF!,#REF!,#REF!</definedName>
    <definedName name="P13_SCOPE_FULL_LOAD" localSheetId="11" hidden="1">#REF!,#REF!,#REF!,#REF!,#REF!,#REF!</definedName>
    <definedName name="P13_SCOPE_FULL_LOAD" localSheetId="7" hidden="1">#REF!,#REF!,#REF!,#REF!,#REF!,#REF!</definedName>
    <definedName name="P13_SCOPE_FULL_LOAD" localSheetId="2" hidden="1">#REF!,#REF!,#REF!,#REF!,#REF!,#REF!</definedName>
    <definedName name="P13_SCOPE_FULL_LOAD" localSheetId="1" hidden="1">#REF!</definedName>
    <definedName name="P13_SCOPE_FULL_LOAD" hidden="1">#REF!,#REF!,#REF!,#REF!,#REF!,#REF!</definedName>
    <definedName name="P13_T1?unit?ТРУБ" localSheetId="9" hidden="1">'Обоснов к прил 1 2018  (2)'!P2_T1?unit?ТРУБ,'Обоснов к прил 1 2018  (2)'!P3_T1?unit?ТРУБ,'Обоснов к прил 1 2018  (2)'!P4_T1?unit?ТРУБ,'Обоснов к прил 1 2018  (2)'!P5_T1?unit?ТРУБ,'Обоснов к прил 1 2018  (2)'!P6_T1?unit?ТРУБ,'Обоснов к прил 1 2018  (2)'!P7_T1?unit?ТРУБ,'Обоснов к прил 1 2018  (2)'!P8_T1?unit?ТРУБ,'Обоснов к прил 1 2018  (2)'!P9_T1?unit?ТРУБ,'Обоснов к прил 1 2018  (2)'!P10_T1?unit?ТРУБ</definedName>
    <definedName name="P13_T1?unit?ТРУБ" localSheetId="11" hidden="1">'Обоснов к прил 1 2018  (3)'!P2_T1?unit?ТРУБ,'Обоснов к прил 1 2018  (3)'!P3_T1?unit?ТРУБ,'Обоснов к прил 1 2018  (3)'!P4_T1?unit?ТРУБ,'Обоснов к прил 1 2018  (3)'!P5_T1?unit?ТРУБ,'Обоснов к прил 1 2018  (3)'!P6_T1?unit?ТРУБ,'Обоснов к прил 1 2018  (3)'!P7_T1?unit?ТРУБ,'Обоснов к прил 1 2018  (3)'!P8_T1?unit?ТРУБ,'Обоснов к прил 1 2018  (3)'!P9_T1?unit?ТРУБ,'Обоснов к прил 1 2018  (3)'!P10_T1?unit?ТРУБ</definedName>
    <definedName name="P13_T1?unit?ТРУБ" localSheetId="7" hidden="1">P2_T1?unit?ТРУБ,P3_T1?unit?ТРУБ,P4_T1?unit?ТРУБ,P5_T1?unit?ТРУБ,P6_T1?unit?ТРУБ,P7_T1?unit?ТРУБ,P8_T1?unit?ТРУБ,P9_T1?unit?ТРУБ,P10_T1?unit?ТРУБ</definedName>
    <definedName name="P13_T1?unit?ТРУБ" localSheetId="2" hidden="1">прил1_2022!P2_T1?unit?ТРУБ,прил1_2022!P3_T1?unit?ТРУБ,прил1_2022!P4_T1?unit?ТРУБ,прил1_2022!P5_T1?unit?ТРУБ,прил1_2022!P6_T1?unit?ТРУБ,прил1_2022!P7_T1?unit?ТРУБ,прил1_2022!P8_T1?unit?ТРУБ,прил1_2022!P9_T1?unit?ТРУБ,прил1_2022!P10_T1?unit?ТРУБ</definedName>
    <definedName name="P13_T1?unit?ТРУБ" localSheetId="1" hidden="1">#NAME?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>[39]перекрестка!$F$114:$H$118,[39]перекрестка!$F$120:$H$124,[39]перекрестка!$F$127:$G$127,[39]перекрестка!$F$128:$H$132,[39]перекрестка!$F$133:$G$133</definedName>
    <definedName name="P14_SCOPE_FULL_LOAD" localSheetId="9" hidden="1">#REF!,#REF!,#REF!,#REF!,#REF!,#REF!</definedName>
    <definedName name="P14_SCOPE_FULL_LOAD" localSheetId="11" hidden="1">#REF!,#REF!,#REF!,#REF!,#REF!,#REF!</definedName>
    <definedName name="P14_SCOPE_FULL_LOAD" localSheetId="7" hidden="1">#REF!,#REF!,#REF!,#REF!,#REF!,#REF!</definedName>
    <definedName name="P14_SCOPE_FULL_LOAD" localSheetId="2" hidden="1">#REF!,#REF!,#REF!,#REF!,#REF!,#REF!</definedName>
    <definedName name="P14_SCOPE_FULL_LOAD" localSheetId="1" hidden="1">#REF!</definedName>
    <definedName name="P14_SCOPE_FULL_LOAD" hidden="1">#REF!,#REF!,#REF!,#REF!,#REF!,#REF!</definedName>
    <definedName name="P14_T1_Protect">[39]перекрестка!$F$134:$H$138,[39]перекрестка!$F$140:$H$144,[39]перекрестка!$F$146:$H$150,[39]перекрестка!$F$152:$H$156,[39]перекрестка!$F$158:$H$162</definedName>
    <definedName name="P15_SCOPE_FULL_LOAD" localSheetId="9" hidden="1">#REF!,#REF!,#REF!,#REF!,#REF!,'Обоснов к прил 1 2018  (2)'!P1_SCOPE_FULL_LOAD</definedName>
    <definedName name="P15_SCOPE_FULL_LOAD" localSheetId="11" hidden="1">#REF!,#REF!,#REF!,#REF!,#REF!,'Обоснов к прил 1 2018  (3)'!P1_SCOPE_FULL_LOAD</definedName>
    <definedName name="P15_SCOPE_FULL_LOAD" localSheetId="7" hidden="1">#REF!,#REF!,#REF!,#REF!,#REF!,P1_SCOPE_FULL_LOAD</definedName>
    <definedName name="P15_SCOPE_FULL_LOAD" localSheetId="2" hidden="1">#REF!,#REF!,#REF!,#REF!,#REF!,прил1_2022!P1_SCOPE_FULL_LOAD</definedName>
    <definedName name="P15_SCOPE_FULL_LOAD" localSheetId="1" hidden="1">Прил1_2023!P1_SCOPE_FULL_LOAD</definedName>
    <definedName name="P15_SCOPE_FULL_LOAD" hidden="1">#REF!,#REF!,#REF!,#REF!,#REF!,P1_SCOPE_FULL_LOAD</definedName>
    <definedName name="P15_T1_Protect">[39]перекрестка!$J$158:$K$162,[39]перекрестка!$J$152:$K$156,[39]перекрестка!$J$146:$K$150,[39]перекрестка!$J$140:$K$144,[39]перекрестка!$J$11</definedName>
    <definedName name="P16_SCOPE_FULL_LOAD" localSheetId="9" hidden="1">'Обоснов к прил 1 2018  (2)'!P2_SCOPE_FULL_LOAD,'Обоснов к прил 1 2018  (2)'!P3_SCOPE_FULL_LOAD,'Обоснов к прил 1 2018  (2)'!P4_SCOPE_FULL_LOAD,'Обоснов к прил 1 2018  (2)'!P5_SCOPE_FULL_LOAD,'Обоснов к прил 1 2018  (2)'!P6_SCOPE_FULL_LOAD,'Обоснов к прил 1 2018  (2)'!P7_SCOPE_FULL_LOAD,'Обоснов к прил 1 2018  (2)'!P8_SCOPE_FULL_LOAD</definedName>
    <definedName name="P16_SCOPE_FULL_LOAD" localSheetId="11" hidden="1">'Обоснов к прил 1 2018  (3)'!P2_SCOPE_FULL_LOAD,'Обоснов к прил 1 2018  (3)'!P3_SCOPE_FULL_LOAD,'Обоснов к прил 1 2018  (3)'!P4_SCOPE_FULL_LOAD,'Обоснов к прил 1 2018  (3)'!P5_SCOPE_FULL_LOAD,'Обоснов к прил 1 2018  (3)'!P6_SCOPE_FULL_LOAD,'Обоснов к прил 1 2018  (3)'!P7_SCOPE_FULL_LOAD,'Обоснов к прил 1 2018  (3)'!P8_SCOPE_FULL_LOAD</definedName>
    <definedName name="P16_SCOPE_FULL_LOAD" localSheetId="7" hidden="1">P2_SCOPE_FULL_LOAD,P3_SCOPE_FULL_LOAD,P4_SCOPE_FULL_LOAD,P5_SCOPE_FULL_LOAD,P6_SCOPE_FULL_LOAD,P7_SCOPE_FULL_LOAD,P8_SCOPE_FULL_LOAD</definedName>
    <definedName name="P16_SCOPE_FULL_LOAD" localSheetId="2" hidden="1">прил1_2022!P2_SCOPE_FULL_LOAD,прил1_2022!P3_SCOPE_FULL_LOAD,прил1_2022!P4_SCOPE_FULL_LOAD,прил1_2022!P5_SCOPE_FULL_LOAD,прил1_2022!P6_SCOPE_FULL_LOAD,прил1_2022!P7_SCOPE_FULL_LOAD,прил1_2022!P8_SCOPE_FULL_LOAD</definedName>
    <definedName name="P16_SCOPE_FULL_LOAD" localSheetId="1" hidden="1">Прил1_2023!P2_SCOPE_FULL_LOAD,Прил1_2023!P3_SCOPE_FULL_LOAD,Прил1_2023!P4_SCOPE_FULL_LOAD,Прил1_2023!P5_SCOPE_FULL_LOAD,Прил1_2023!P6_SCOPE_FULL_LOAD,Прил1_2023!P7_SCOPE_FULL_LOAD,Прил1_2023!P8_SCOPE_FULL_LOAD</definedName>
    <definedName name="P16_SCOPE_FULL_LOAD" hidden="1">P2_SCOPE_FULL_LOAD,P3_SCOPE_FULL_LOAD,P4_SCOPE_FULL_LOAD,P5_SCOPE_FULL_LOAD,P6_SCOPE_FULL_LOAD,P7_SCOPE_FULL_LOAD,P8_SCOPE_FULL_LOAD</definedName>
    <definedName name="P16_T1_Protect">[39]перекрестка!$J$12:$K$16,[39]перекрестка!$J$17,[39]перекрестка!$J$18:$K$22,[39]перекрестка!$J$24:$K$28,[39]перекрестка!$J$30:$K$34,[39]перекрестка!$F$23:$G$23</definedName>
    <definedName name="P17_SCOPE_FULL_LOAD" localSheetId="9" hidden="1">'Обоснов к прил 1 2018  (2)'!P9_SCOPE_FULL_LOAD,'Обоснов к прил 1 2018  (2)'!P10_SCOPE_FULL_LOAD,'Обоснов к прил 1 2018  (2)'!P11_SCOPE_FULL_LOAD,'Обоснов к прил 1 2018  (2)'!P12_SCOPE_FULL_LOAD,'Обоснов к прил 1 2018  (2)'!P13_SCOPE_FULL_LOAD,'Обоснов к прил 1 2018  (2)'!P14_SCOPE_FULL_LOAD,'Обоснов к прил 1 2018  (2)'!P15_SCOPE_FULL_LOAD</definedName>
    <definedName name="P17_SCOPE_FULL_LOAD" localSheetId="11" hidden="1">'Обоснов к прил 1 2018  (3)'!P9_SCOPE_FULL_LOAD,'Обоснов к прил 1 2018  (3)'!P10_SCOPE_FULL_LOAD,'Обоснов к прил 1 2018  (3)'!P11_SCOPE_FULL_LOAD,'Обоснов к прил 1 2018  (3)'!P12_SCOPE_FULL_LOAD,'Обоснов к прил 1 2018  (3)'!P13_SCOPE_FULL_LOAD,'Обоснов к прил 1 2018  (3)'!P14_SCOPE_FULL_LOAD,'Обоснов к прил 1 2018  (3)'!P15_SCOPE_FULL_LOAD</definedName>
    <definedName name="P17_SCOPE_FULL_LOAD" localSheetId="7" hidden="1">P9_SCOPE_FULL_LOAD,P10_SCOPE_FULL_LOAD,P11_SCOPE_FULL_LOAD,P12_SCOPE_FULL_LOAD,P13_SCOPE_FULL_LOAD,P14_SCOPE_FULL_LOAD,'Приказ ТП 2025'!P15_SCOPE_FULL_LOAD</definedName>
    <definedName name="P17_SCOPE_FULL_LOAD" localSheetId="2" hidden="1">прил1_2022!P9_SCOPE_FULL_LOAD,прил1_2022!P10_SCOPE_FULL_LOAD,прил1_2022!P11_SCOPE_FULL_LOAD,прил1_2022!P12_SCOPE_FULL_LOAD,прил1_2022!P13_SCOPE_FULL_LOAD,прил1_2022!P14_SCOPE_FULL_LOAD,прил1_2022!P15_SCOPE_FULL_LOAD</definedName>
    <definedName name="P17_SCOPE_FULL_LOAD" localSheetId="1" hidden="1">Прил1_2023!P9_SCOPE_FULL_LOAD,Прил1_2023!P10_SCOPE_FULL_LOAD,Прил1_2023!P11_SCOPE_FULL_LOAD,Прил1_2023!P12_SCOPE_FULL_LOAD,Прил1_2023!P13_SCOPE_FULL_LOAD,Прил1_2023!P14_SCOPE_FULL_LOAD,Прил1_2023!P15_SCOPE_FULL_LOAD</definedName>
    <definedName name="P17_SCOPE_FULL_LOAD" hidden="1">P9_SCOPE_FULL_LOAD,P10_SCOPE_FULL_LOAD,P11_SCOPE_FULL_LOAD,P12_SCOPE_FULL_LOAD,P13_SCOPE_FULL_LOAD,P14_SCOPE_FULL_LOAD,P15_SCOPE_FULL_LOAD</definedName>
    <definedName name="P17_T1_Protect">[39]перекрестка!$F$29:$G$29,[39]перекрестка!$F$61:$G$61,[39]перекрестка!$F$67:$G$67,[39]перекрестка!$F$101:$G$101,[39]перекрестка!$F$107:$G$107</definedName>
    <definedName name="P18_T1_Protect" localSheetId="9">[39]перекрестка!$F$139:$G$139,[39]перекрестка!$F$145:$G$145,[39]перекрестка!$J$36:$K$40,[0]!P1_T1_Protect,[0]!P2_T1_Protect,[0]!P3_T1_Protect,[0]!P4_T1_Protect</definedName>
    <definedName name="P18_T1_Protect" localSheetId="11">[39]перекрестка!$F$139:$G$139,[39]перекрестка!$F$145:$G$145,[39]перекрестка!$J$36:$K$40,[0]!P1_T1_Protect,[0]!P2_T1_Protect,[0]!P3_T1_Protect,[0]!P4_T1_Protect</definedName>
    <definedName name="P18_T1_Protect" localSheetId="7">[39]перекрестка!$F$139:$G$139,[39]перекрестка!$F$145:$G$145,[39]перекрестка!$J$36:$K$40,P1_T1_Protect,P2_T1_Protect,P3_T1_Protect,P4_T1_Protect</definedName>
    <definedName name="P18_T1_Protect" localSheetId="2">[39]перекрестка!$F$139:$G$139,[39]перекрестка!$F$145:$G$145,[39]перекрестка!$J$36:$K$40,P1_T1_Protect,P2_T1_Protect,P3_T1_Protect,P4_T1_Protect</definedName>
    <definedName name="P18_T1_Protect" localSheetId="1">[39]перекрестка!$F$139:$G$139,[39]перекрестка!$F$145:$G$145,[39]перекрестка!$J$36:$K$40,P1_T1_Protect,P2_T1_Protect,P3_T1_Protect,P4_T1_Protect</definedName>
    <definedName name="P18_T1_Protect">[39]перекрестка!$F$139:$G$139,[39]перекрестка!$F$145:$G$145,[39]перекрестка!$J$36:$K$40,P1_T1_Protect,P2_T1_Protect,P3_T1_Protect,P4_T1_Protect</definedName>
    <definedName name="P19_T1_Protect" localSheetId="9" hidden="1">[0]!P5_T1_Protect,[0]!P6_T1_Protect,[0]!P7_T1_Protect,[0]!P8_T1_Protect,[0]!P9_T1_Protect,[0]!P10_T1_Protect,[0]!P11_T1_Protect,[0]!P12_T1_Protect,[0]!P13_T1_Protect,[0]!P14_T1_Protect</definedName>
    <definedName name="P19_T1_Protect" localSheetId="11" hidden="1">[0]!P5_T1_Protect,[0]!P6_T1_Protect,[0]!P7_T1_Protect,[0]!P8_T1_Protect,[0]!P9_T1_Protect,[0]!P10_T1_Protect,[0]!P11_T1_Protect,[0]!P12_T1_Protect,[0]!P13_T1_Protect,[0]!P14_T1_Protect</definedName>
    <definedName name="P19_T1_Protect" localSheetId="7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dip" localSheetId="1" hidden="1">[20]FST5!$G$100:$G$116,[20]FST5!$G$118:$G$123,[20]FST5!$G$125:$G$126,[20]FST5!$G$128:$G$131,[20]FST5!$G$133,[20]FST5!$G$135:$G$139,[20]FST5!$G$141</definedName>
    <definedName name="P2_dip" hidden="1">[34]FST5!$G$100:$G$116,[34]FST5!$G$118:$G$123,[34]FST5!$G$125:$G$126,[34]FST5!$G$128:$G$131,[34]FST5!$G$133,[34]FST5!$G$135:$G$139,[34]FST5!$G$141</definedName>
    <definedName name="P2_SC_CLR" localSheetId="9" hidden="1">#REF!,#REF!,#REF!,#REF!,#REF!</definedName>
    <definedName name="P2_SC_CLR" localSheetId="11" hidden="1">#REF!,#REF!,#REF!,#REF!,#REF!</definedName>
    <definedName name="P2_SC_CLR" localSheetId="7" hidden="1">#REF!,#REF!,#REF!,#REF!,#REF!</definedName>
    <definedName name="P2_SC_CLR" localSheetId="2" hidden="1">#REF!,#REF!,#REF!,#REF!,#REF!</definedName>
    <definedName name="P2_SC_CLR" localSheetId="1" hidden="1">#REF!</definedName>
    <definedName name="P2_SC_CLR" hidden="1">#REF!,#REF!,#REF!,#REF!,#REF!</definedName>
    <definedName name="P2_SC22" localSheetId="9" hidden="1">#REF!,#REF!,#REF!,#REF!,#REF!,#REF!,#REF!</definedName>
    <definedName name="P2_SC22" localSheetId="11" hidden="1">#REF!,#REF!,#REF!,#REF!,#REF!,#REF!,#REF!</definedName>
    <definedName name="P2_SC22" localSheetId="7" hidden="1">#REF!,#REF!,#REF!,#REF!,#REF!,#REF!,#REF!</definedName>
    <definedName name="P2_SC22" localSheetId="2" hidden="1">#REF!,#REF!,#REF!,#REF!,#REF!,#REF!,#REF!</definedName>
    <definedName name="P2_SC22" localSheetId="1" hidden="1">#REF!</definedName>
    <definedName name="P2_SC22" hidden="1">#REF!,#REF!,#REF!,#REF!,#REF!,#REF!,#REF!</definedName>
    <definedName name="P2_SCOPE_16_PRT" localSheetId="9">'[35]16'!$E$38:$I$38,'[35]16'!$E$41:$I$41,'[35]16'!$E$45:$I$47,'[35]16'!$E$49:$I$49,'[35]16'!$E$53:$I$54,'[35]16'!$E$56:$I$57,'[35]16'!$E$59:$I$59,'[35]16'!$E$9:$I$13</definedName>
    <definedName name="P2_SCOPE_16_PRT" localSheetId="11">'[35]16'!$E$38:$I$38,'[35]16'!$E$41:$I$41,'[35]16'!$E$45:$I$47,'[35]16'!$E$49:$I$49,'[35]16'!$E$53:$I$54,'[35]16'!$E$56:$I$57,'[35]16'!$E$59:$I$59,'[35]16'!$E$9:$I$13</definedName>
    <definedName name="P2_SCOPE_16_PRT" localSheetId="2">'[35]16'!$E$38:$I$38,'[35]16'!$E$41:$I$41,'[35]16'!$E$45:$I$47,'[35]16'!$E$49:$I$49,'[35]16'!$E$53:$I$54,'[35]16'!$E$56:$I$57,'[35]16'!$E$59:$I$59,'[35]16'!$E$9:$I$13</definedName>
    <definedName name="P2_SCOPE_16_PRT" localSheetId="1">#NAME?</definedName>
    <definedName name="P2_SCOPE_16_PRT" hidden="1">'[36]16'!$E$38:$I$38,'[36]16'!$E$41:$I$41,'[36]16'!$E$45:$I$47,'[36]16'!$E$49:$I$49,'[36]16'!$E$53:$I$54,'[36]16'!$E$56:$I$57,'[36]16'!$E$59:$I$59,'[36]16'!$E$9:$I$13</definedName>
    <definedName name="P2_SCOPE_4_PRT" localSheetId="9" hidden="1">'[35]4'!$P$25:$S$25,'[35]4'!$P$27:$S$31,'[35]4'!$U$14:$X$20,'[35]4'!$U$23:$X$23,'[35]4'!$U$25:$X$25,'[35]4'!$U$27:$X$31,'[35]4'!$Z$14:$AC$20,'[35]4'!$Z$23:$AC$23,'[35]4'!$Z$25:$AC$25</definedName>
    <definedName name="P2_SCOPE_4_PRT" localSheetId="11" hidden="1">'[35]4'!$P$25:$S$25,'[35]4'!$P$27:$S$31,'[35]4'!$U$14:$X$20,'[35]4'!$U$23:$X$23,'[35]4'!$U$25:$X$25,'[35]4'!$U$27:$X$31,'[35]4'!$Z$14:$AC$20,'[35]4'!$Z$23:$AC$23,'[35]4'!$Z$25:$AC$25</definedName>
    <definedName name="P2_SCOPE_4_PRT" localSheetId="2" hidden="1">'[35]4'!$P$25:$S$25,'[35]4'!$P$27:$S$31,'[35]4'!$U$14:$X$20,'[35]4'!$U$23:$X$23,'[35]4'!$U$25:$X$25,'[35]4'!$U$27:$X$31,'[35]4'!$Z$14:$AC$20,'[35]4'!$Z$23:$AC$23,'[35]4'!$Z$25:$AC$25</definedName>
    <definedName name="P2_SCOPE_4_PRT" localSheetId="1" hidden="1">#NAME?</definedName>
    <definedName name="P2_SCOPE_4_PRT" hidden="1">'[36]4'!$P$25:$S$25,'[36]4'!$P$27:$S$31,'[36]4'!$U$14:$X$20,'[36]4'!$U$23:$X$23,'[36]4'!$U$25:$X$25,'[36]4'!$U$27:$X$31,'[36]4'!$Z$14:$AC$20,'[36]4'!$Z$23:$AC$23,'[36]4'!$Z$25:$AC$25</definedName>
    <definedName name="P2_SCOPE_5_PRT" localSheetId="9" hidden="1">'[35]5'!$P$25:$S$25,'[35]5'!$P$27:$S$31,'[35]5'!$U$14:$X$21,'[35]5'!$U$23:$X$23,'[35]5'!$U$25:$X$25,'[35]5'!$U$27:$X$31,'[35]5'!$Z$14:$AC$21,'[35]5'!$Z$23:$AC$23,'[35]5'!$Z$25:$AC$25</definedName>
    <definedName name="P2_SCOPE_5_PRT" localSheetId="11" hidden="1">'[35]5'!$P$25:$S$25,'[35]5'!$P$27:$S$31,'[35]5'!$U$14:$X$21,'[35]5'!$U$23:$X$23,'[35]5'!$U$25:$X$25,'[35]5'!$U$27:$X$31,'[35]5'!$Z$14:$AC$21,'[35]5'!$Z$23:$AC$23,'[35]5'!$Z$25:$AC$25</definedName>
    <definedName name="P2_SCOPE_5_PRT" localSheetId="2" hidden="1">'[35]5'!$P$25:$S$25,'[35]5'!$P$27:$S$31,'[35]5'!$U$14:$X$21,'[35]5'!$U$23:$X$23,'[35]5'!$U$25:$X$25,'[35]5'!$U$27:$X$31,'[35]5'!$Z$14:$AC$21,'[35]5'!$Z$23:$AC$23,'[35]5'!$Z$25:$AC$25</definedName>
    <definedName name="P2_SCOPE_5_PRT" localSheetId="1" hidden="1">#NAME?</definedName>
    <definedName name="P2_SCOPE_5_PRT" hidden="1">'[36]5'!$P$25:$S$25,'[36]5'!$P$27:$S$31,'[36]5'!$U$14:$X$21,'[36]5'!$U$23:$X$23,'[36]5'!$U$25:$X$25,'[36]5'!$U$27:$X$31,'[36]5'!$Z$14:$AC$21,'[36]5'!$Z$23:$AC$23,'[36]5'!$Z$25:$AC$25</definedName>
    <definedName name="P2_SCOPE_CORR" localSheetId="9" hidden="1">#REF!,#REF!,#REF!,#REF!,#REF!,#REF!,#REF!,#REF!</definedName>
    <definedName name="P2_SCOPE_CORR" localSheetId="11" hidden="1">#REF!,#REF!,#REF!,#REF!,#REF!,#REF!,#REF!,#REF!</definedName>
    <definedName name="P2_SCOPE_CORR" localSheetId="7" hidden="1">#REF!,#REF!,#REF!,#REF!,#REF!,#REF!,#REF!,#REF!</definedName>
    <definedName name="P2_SCOPE_CORR" localSheetId="2" hidden="1">#REF!,#REF!,#REF!,#REF!,#REF!,#REF!,#REF!,#REF!</definedName>
    <definedName name="P2_SCOPE_CORR" localSheetId="1" hidden="1">#REF!</definedName>
    <definedName name="P2_SCOPE_CORR" hidden="1">#REF!,#REF!,#REF!,#REF!,#REF!,#REF!,#REF!,#REF!</definedName>
    <definedName name="P2_SCOPE_F1_PRT" localSheetId="9" hidden="1">'[35]Ф-1 (для АО-энерго)'!$D$56:$E$59,'[35]Ф-1 (для АО-энерго)'!$D$34:$E$50,'[35]Ф-1 (для АО-энерго)'!$D$32:$E$32,'[35]Ф-1 (для АО-энерго)'!$D$23:$E$30</definedName>
    <definedName name="P2_SCOPE_F1_PRT" localSheetId="11" hidden="1">'[35]Ф-1 (для АО-энерго)'!$D$56:$E$59,'[35]Ф-1 (для АО-энерго)'!$D$34:$E$50,'[35]Ф-1 (для АО-энерго)'!$D$32:$E$32,'[35]Ф-1 (для АО-энерго)'!$D$23:$E$30</definedName>
    <definedName name="P2_SCOPE_F1_PRT" localSheetId="2" hidden="1">'[35]Ф-1 (для АО-энерго)'!$D$56:$E$59,'[35]Ф-1 (для АО-энерго)'!$D$34:$E$50,'[35]Ф-1 (для АО-энерго)'!$D$32:$E$32,'[35]Ф-1 (для АО-энерго)'!$D$23:$E$30</definedName>
    <definedName name="P2_SCOPE_F1_PRT" localSheetId="1" hidden="1">#NAME?</definedName>
    <definedName name="P2_SCOPE_F1_PRT" hidden="1">'[36]Ф-1 (для АО-энерго)'!$D$56:$E$59,'[36]Ф-1 (для АО-энерго)'!$D$34:$E$50,'[36]Ф-1 (для АО-энерго)'!$D$32:$E$32,'[36]Ф-1 (для АО-энерго)'!$D$23:$E$30</definedName>
    <definedName name="P2_SCOPE_F2_PRT" localSheetId="9" hidden="1">'[35]Ф-2 (для АО-энерго)'!$D$52:$G$54,'[35]Ф-2 (для АО-энерго)'!$C$21:$E$42,'[35]Ф-2 (для АО-энерго)'!$A$12:$E$12,'[35]Ф-2 (для АО-энерго)'!$C$8:$E$11</definedName>
    <definedName name="P2_SCOPE_F2_PRT" localSheetId="11" hidden="1">'[35]Ф-2 (для АО-энерго)'!$D$52:$G$54,'[35]Ф-2 (для АО-энерго)'!$C$21:$E$42,'[35]Ф-2 (для АО-энерго)'!$A$12:$E$12,'[35]Ф-2 (для АО-энерго)'!$C$8:$E$11</definedName>
    <definedName name="P2_SCOPE_F2_PRT" localSheetId="2" hidden="1">'[35]Ф-2 (для АО-энерго)'!$D$52:$G$54,'[35]Ф-2 (для АО-энерго)'!$C$21:$E$42,'[35]Ф-2 (для АО-энерго)'!$A$12:$E$12,'[35]Ф-2 (для АО-энерго)'!$C$8:$E$11</definedName>
    <definedName name="P2_SCOPE_F2_PRT" localSheetId="1" hidden="1">#NAME?</definedName>
    <definedName name="P2_SCOPE_F2_PRT" hidden="1">'[36]Ф-2 (для АО-энерго)'!$D$52:$G$54,'[36]Ф-2 (для АО-энерго)'!$C$21:$E$42,'[36]Ф-2 (для АО-энерго)'!$A$12:$E$12,'[36]Ф-2 (для АО-энерго)'!$C$8:$E$11</definedName>
    <definedName name="P2_SCOPE_FULL_LOAD" localSheetId="9" hidden="1">#REF!,#REF!,#REF!,#REF!,#REF!,#REF!</definedName>
    <definedName name="P2_SCOPE_FULL_LOAD" localSheetId="11" hidden="1">#REF!,#REF!,#REF!,#REF!,#REF!,#REF!</definedName>
    <definedName name="P2_SCOPE_FULL_LOAD" localSheetId="7" hidden="1">#REF!,#REF!,#REF!,#REF!,#REF!,#REF!</definedName>
    <definedName name="P2_SCOPE_FULL_LOAD" localSheetId="2" hidden="1">#REF!,#REF!,#REF!,#REF!,#REF!,#REF!</definedName>
    <definedName name="P2_SCOPE_FULL_LOAD" localSheetId="1" hidden="1">#REF!</definedName>
    <definedName name="P2_SCOPE_FULL_LOAD" hidden="1">#REF!,#REF!,#REF!,#REF!,#REF!,#REF!</definedName>
    <definedName name="P2_SCOPE_IND" localSheetId="9" hidden="1">#REF!,#REF!,#REF!,#REF!,#REF!,#REF!</definedName>
    <definedName name="P2_SCOPE_IND" localSheetId="11" hidden="1">#REF!,#REF!,#REF!,#REF!,#REF!,#REF!</definedName>
    <definedName name="P2_SCOPE_IND" localSheetId="7" hidden="1">#REF!,#REF!,#REF!,#REF!,#REF!,#REF!</definedName>
    <definedName name="P2_SCOPE_IND" localSheetId="2" hidden="1">#REF!,#REF!,#REF!,#REF!,#REF!,#REF!</definedName>
    <definedName name="P2_SCOPE_IND" localSheetId="1" hidden="1">#REF!</definedName>
    <definedName name="P2_SCOPE_IND" hidden="1">#REF!,#REF!,#REF!,#REF!,#REF!,#REF!</definedName>
    <definedName name="P2_SCOPE_IND2" localSheetId="9" hidden="1">#REF!,#REF!,#REF!,#REF!,#REF!</definedName>
    <definedName name="P2_SCOPE_IND2" localSheetId="11" hidden="1">#REF!,#REF!,#REF!,#REF!,#REF!</definedName>
    <definedName name="P2_SCOPE_IND2" localSheetId="7" hidden="1">#REF!,#REF!,#REF!,#REF!,#REF!</definedName>
    <definedName name="P2_SCOPE_IND2" localSheetId="2" hidden="1">#REF!,#REF!,#REF!,#REF!,#REF!</definedName>
    <definedName name="P2_SCOPE_IND2" localSheetId="1" hidden="1">#REF!</definedName>
    <definedName name="P2_SCOPE_IND2" hidden="1">#REF!,#REF!,#REF!,#REF!,#REF!</definedName>
    <definedName name="P2_SCOPE_NOTIND" localSheetId="9" hidden="1">#REF!,#REF!,#REF!,#REF!,#REF!,#REF!,#REF!</definedName>
    <definedName name="P2_SCOPE_NOTIND" localSheetId="11" hidden="1">#REF!,#REF!,#REF!,#REF!,#REF!,#REF!,#REF!</definedName>
    <definedName name="P2_SCOPE_NOTIND" localSheetId="7" hidden="1">#REF!,#REF!,#REF!,#REF!,#REF!,#REF!,#REF!</definedName>
    <definedName name="P2_SCOPE_NOTIND" localSheetId="2" hidden="1">#REF!,#REF!,#REF!,#REF!,#REF!,#REF!,#REF!</definedName>
    <definedName name="P2_SCOPE_NOTIND" localSheetId="1" hidden="1">#REF!</definedName>
    <definedName name="P2_SCOPE_NOTIND" hidden="1">#REF!,#REF!,#REF!,#REF!,#REF!,#REF!,#REF!</definedName>
    <definedName name="P2_SCOPE_NotInd2" localSheetId="9" hidden="1">#REF!,#REF!,#REF!,#REF!,#REF!,#REF!</definedName>
    <definedName name="P2_SCOPE_NotInd2" localSheetId="11" hidden="1">#REF!,#REF!,#REF!,#REF!,#REF!,#REF!</definedName>
    <definedName name="P2_SCOPE_NotInd2" localSheetId="7" hidden="1">#REF!,#REF!,#REF!,#REF!,#REF!,#REF!</definedName>
    <definedName name="P2_SCOPE_NotInd2" localSheetId="2" hidden="1">#REF!,#REF!,#REF!,#REF!,#REF!,#REF!</definedName>
    <definedName name="P2_SCOPE_NotInd2" localSheetId="1" hidden="1">#REF!</definedName>
    <definedName name="P2_SCOPE_NotInd2" hidden="1">#REF!,#REF!,#REF!,#REF!,#REF!,#REF!</definedName>
    <definedName name="P2_SCOPE_NotInd3" localSheetId="9" hidden="1">#REF!,#REF!,#REF!,#REF!,#REF!,#REF!,#REF!</definedName>
    <definedName name="P2_SCOPE_NotInd3" localSheetId="11" hidden="1">#REF!,#REF!,#REF!,#REF!,#REF!,#REF!,#REF!</definedName>
    <definedName name="P2_SCOPE_NotInd3" localSheetId="7" hidden="1">#REF!,#REF!,#REF!,#REF!,#REF!,#REF!,#REF!</definedName>
    <definedName name="P2_SCOPE_NotInd3" localSheetId="2" hidden="1">#REF!,#REF!,#REF!,#REF!,#REF!,#REF!,#REF!</definedName>
    <definedName name="P2_SCOPE_NotInd3" localSheetId="1" hidden="1">#REF!</definedName>
    <definedName name="P2_SCOPE_NotInd3" hidden="1">#REF!,#REF!,#REF!,#REF!,#REF!,#REF!,#REF!</definedName>
    <definedName name="P2_SCOPE_NotInt" localSheetId="9" hidden="1">#REF!,#REF!,#REF!,#REF!,#REF!,#REF!,#REF!</definedName>
    <definedName name="P2_SCOPE_NotInt" localSheetId="11" hidden="1">#REF!,#REF!,#REF!,#REF!,#REF!,#REF!,#REF!</definedName>
    <definedName name="P2_SCOPE_NotInt" localSheetId="7" hidden="1">#REF!,#REF!,#REF!,#REF!,#REF!,#REF!,#REF!</definedName>
    <definedName name="P2_SCOPE_NotInt" localSheetId="2" hidden="1">#REF!,#REF!,#REF!,#REF!,#REF!,#REF!,#REF!</definedName>
    <definedName name="P2_SCOPE_NotInt" localSheetId="1" hidden="1">#REF!</definedName>
    <definedName name="P2_SCOPE_NotInt" hidden="1">#REF!,#REF!,#REF!,#REF!,#REF!,#REF!,#REF!</definedName>
    <definedName name="P2_SCOPE_PER_PRT" localSheetId="9" hidden="1">[35]перекрестка!$N$14:$N$25,[35]перекрестка!$N$27:$N$31,[35]перекрестка!$J$27:$K$31,[35]перекрестка!$F$27:$H$31,[35]перекрестка!$F$33:$H$37</definedName>
    <definedName name="P2_SCOPE_PER_PRT" localSheetId="11" hidden="1">[35]перекрестка!$N$14:$N$25,[35]перекрестка!$N$27:$N$31,[35]перекрестка!$J$27:$K$31,[35]перекрестка!$F$27:$H$31,[35]перекрестка!$F$33:$H$37</definedName>
    <definedName name="P2_SCOPE_PER_PRT" localSheetId="2" hidden="1">[35]перекрестка!$N$14:$N$25,[35]перекрестка!$N$27:$N$31,[35]перекрестка!$J$27:$K$31,[35]перекрестка!$F$27:$H$31,[35]перекрестка!$F$33:$H$37</definedName>
    <definedName name="P2_SCOPE_PER_PRT" localSheetId="1" hidden="1">[35]перекрестка!$N$14:$N$25,[35]перекрестка!$N$27:$N$31,[35]перекрестка!$J$27:$K$31,[35]перекрестка!$F$27:$H$31,[35]перекрестка!$F$33:$H$37</definedName>
    <definedName name="P2_SCOPE_PER_PRT" hidden="1">[36]перекрестка!$N$14:$N$25,[36]перекрестка!$N$27:$N$31,[36]перекрестка!$J$27:$K$31,[36]перекрестка!$F$27:$H$31,[36]перекрестка!$F$33:$H$37</definedName>
    <definedName name="P2_SCOPE_SAVE2" localSheetId="9" hidden="1">#REF!,#REF!,#REF!,#REF!,#REF!,#REF!</definedName>
    <definedName name="P2_SCOPE_SAVE2" localSheetId="11" hidden="1">#REF!,#REF!,#REF!,#REF!,#REF!,#REF!</definedName>
    <definedName name="P2_SCOPE_SAVE2" localSheetId="7" hidden="1">#REF!,#REF!,#REF!,#REF!,#REF!,#REF!</definedName>
    <definedName name="P2_SCOPE_SAVE2" localSheetId="2" hidden="1">#REF!,#REF!,#REF!,#REF!,#REF!,#REF!</definedName>
    <definedName name="P2_SCOPE_SAVE2" localSheetId="1" hidden="1">#REF!</definedName>
    <definedName name="P2_SCOPE_SAVE2" hidden="1">#REF!,#REF!,#REF!,#REF!,#REF!,#REF!</definedName>
    <definedName name="P2_SCOPE_SV_PRT" localSheetId="9" hidden="1">#REF!,#REF!,#REF!,#REF!,#REF!,#REF!,#REF!</definedName>
    <definedName name="P2_SCOPE_SV_PRT" localSheetId="11" hidden="1">#REF!,#REF!,#REF!,#REF!,#REF!,#REF!,#REF!</definedName>
    <definedName name="P2_SCOPE_SV_PRT" localSheetId="2" hidden="1">#REF!,#REF!,#REF!,#REF!,#REF!,#REF!,#REF!</definedName>
    <definedName name="P2_SCOPE_SV_PRT" localSheetId="1" hidden="1">#REF!</definedName>
    <definedName name="P2_SCOPE_SV_PRT" hidden="1">[36]свод!$E$72:$I$79,[36]свод!$E$81:$I$81,[36]свод!$E$85:$H$88,[36]свод!$E$90:$I$90,[36]свод!$E$107:$I$112,[36]свод!$E$114:$I$117,[36]свод!$E$124:$H$127</definedName>
    <definedName name="P2_SCOPE_TAR_OLD" hidden="1">[38]Свод!$W$8:$W$25,[38]Свод!$W$27:$W$37,[38]Свод!$W$39:$W$51,[38]Свод!$W$53:$W$66,[38]Свод!$W$68:$W$73,[38]Свод!$W$75:$W$89,[38]Свод!$W$91:$W$101</definedName>
    <definedName name="P2_T1?axis?ПРД2?2005" localSheetId="9" hidden="1">#REF!,#REF!,#REF!,#REF!,#REF!,#REF!,#REF!</definedName>
    <definedName name="P2_T1?axis?ПРД2?2005" localSheetId="11" hidden="1">#REF!,#REF!,#REF!,#REF!,#REF!,#REF!,#REF!</definedName>
    <definedName name="P2_T1?axis?ПРД2?2005" localSheetId="7" hidden="1">#REF!,#REF!,#REF!,#REF!,#REF!,#REF!,#REF!</definedName>
    <definedName name="P2_T1?axis?ПРД2?2005" localSheetId="2" hidden="1">#REF!,#REF!,#REF!,#REF!,#REF!,#REF!,#REF!</definedName>
    <definedName name="P2_T1?axis?ПРД2?2005" localSheetId="1" hidden="1">#REF!</definedName>
    <definedName name="P2_T1?axis?ПРД2?2005" hidden="1">#REF!,#REF!,#REF!,#REF!,#REF!,#REF!,#REF!</definedName>
    <definedName name="P2_T1?axis?ПРД2?2006" localSheetId="9" hidden="1">#REF!,#REF!,#REF!,#REF!,#REF!,#REF!,#REF!</definedName>
    <definedName name="P2_T1?axis?ПРД2?2006" localSheetId="11" hidden="1">#REF!,#REF!,#REF!,#REF!,#REF!,#REF!,#REF!</definedName>
    <definedName name="P2_T1?axis?ПРД2?2006" localSheetId="7" hidden="1">#REF!,#REF!,#REF!,#REF!,#REF!,#REF!,#REF!</definedName>
    <definedName name="P2_T1?axis?ПРД2?2006" localSheetId="2" hidden="1">#REF!,#REF!,#REF!,#REF!,#REF!,#REF!,#REF!</definedName>
    <definedName name="P2_T1?axis?ПРД2?2006" localSheetId="1" hidden="1">#REF!</definedName>
    <definedName name="P2_T1?axis?ПРД2?2006" hidden="1">#REF!,#REF!,#REF!,#REF!,#REF!,#REF!,#REF!</definedName>
    <definedName name="P2_T1?Data" localSheetId="9" hidden="1">#REF!,#REF!,#REF!,#REF!,#REF!,#REF!,#REF!</definedName>
    <definedName name="P2_T1?Data" localSheetId="11" hidden="1">#REF!,#REF!,#REF!,#REF!,#REF!,#REF!,#REF!</definedName>
    <definedName name="P2_T1?Data" localSheetId="7" hidden="1">#REF!,#REF!,#REF!,#REF!,#REF!,#REF!,#REF!</definedName>
    <definedName name="P2_T1?Data" localSheetId="2" hidden="1">#REF!,#REF!,#REF!,#REF!,#REF!,#REF!,#REF!</definedName>
    <definedName name="P2_T1?Data" localSheetId="1" hidden="1">#REF!</definedName>
    <definedName name="P2_T1?Data" hidden="1">#REF!,#REF!,#REF!,#REF!,#REF!,#REF!,#REF!</definedName>
    <definedName name="P2_T1?L1.1.1" localSheetId="9" hidden="1">#REF!,#REF!,#REF!,#REF!,#REF!,#REF!,#REF!</definedName>
    <definedName name="P2_T1?L1.1.1" localSheetId="11" hidden="1">#REF!,#REF!,#REF!,#REF!,#REF!,#REF!,#REF!</definedName>
    <definedName name="P2_T1?L1.1.1" localSheetId="7" hidden="1">#REF!,#REF!,#REF!,#REF!,#REF!,#REF!,#REF!</definedName>
    <definedName name="P2_T1?L1.1.1" localSheetId="2" hidden="1">#REF!,#REF!,#REF!,#REF!,#REF!,#REF!,#REF!</definedName>
    <definedName name="P2_T1?L1.1.1" localSheetId="1" hidden="1">#REF!</definedName>
    <definedName name="P2_T1?L1.1.1" hidden="1">#REF!,#REF!,#REF!,#REF!,#REF!,#REF!,#REF!</definedName>
    <definedName name="P2_T1?L1.1.1.1" localSheetId="9" hidden="1">#REF!,#REF!,#REF!,#REF!,#REF!,#REF!,#REF!</definedName>
    <definedName name="P2_T1?L1.1.1.1" localSheetId="11" hidden="1">#REF!,#REF!,#REF!,#REF!,#REF!,#REF!,#REF!</definedName>
    <definedName name="P2_T1?L1.1.1.1" localSheetId="7" hidden="1">#REF!,#REF!,#REF!,#REF!,#REF!,#REF!,#REF!</definedName>
    <definedName name="P2_T1?L1.1.1.1" localSheetId="2" hidden="1">#REF!,#REF!,#REF!,#REF!,#REF!,#REF!,#REF!</definedName>
    <definedName name="P2_T1?L1.1.1.1" localSheetId="1" hidden="1">#REF!</definedName>
    <definedName name="P2_T1?L1.1.1.1" hidden="1">#REF!,#REF!,#REF!,#REF!,#REF!,#REF!,#REF!</definedName>
    <definedName name="P2_T1?L1.1.2" localSheetId="9" hidden="1">#REF!,#REF!,#REF!,#REF!,#REF!,#REF!,#REF!</definedName>
    <definedName name="P2_T1?L1.1.2" localSheetId="11" hidden="1">#REF!,#REF!,#REF!,#REF!,#REF!,#REF!,#REF!</definedName>
    <definedName name="P2_T1?L1.1.2" localSheetId="7" hidden="1">#REF!,#REF!,#REF!,#REF!,#REF!,#REF!,#REF!</definedName>
    <definedName name="P2_T1?L1.1.2" localSheetId="2" hidden="1">#REF!,#REF!,#REF!,#REF!,#REF!,#REF!,#REF!</definedName>
    <definedName name="P2_T1?L1.1.2" localSheetId="1" hidden="1">#REF!</definedName>
    <definedName name="P2_T1?L1.1.2" hidden="1">#REF!,#REF!,#REF!,#REF!,#REF!,#REF!,#REF!</definedName>
    <definedName name="P2_T1?L1.1.2.1" localSheetId="9" hidden="1">#REF!,#REF!,#REF!,#REF!,#REF!,#REF!,#REF!</definedName>
    <definedName name="P2_T1?L1.1.2.1" localSheetId="11" hidden="1">#REF!,#REF!,#REF!,#REF!,#REF!,#REF!,#REF!</definedName>
    <definedName name="P2_T1?L1.1.2.1" localSheetId="7" hidden="1">#REF!,#REF!,#REF!,#REF!,#REF!,#REF!,#REF!</definedName>
    <definedName name="P2_T1?L1.1.2.1" localSheetId="2" hidden="1">#REF!,#REF!,#REF!,#REF!,#REF!,#REF!,#REF!</definedName>
    <definedName name="P2_T1?L1.1.2.1" localSheetId="1" hidden="1">#REF!</definedName>
    <definedName name="P2_T1?L1.1.2.1" hidden="1">#REF!,#REF!,#REF!,#REF!,#REF!,#REF!,#REF!</definedName>
    <definedName name="P2_T1?L1.1.2.1.1" localSheetId="9" hidden="1">#REF!,#REF!,#REF!,#REF!,#REF!,#REF!,#REF!</definedName>
    <definedName name="P2_T1?L1.1.2.1.1" localSheetId="11" hidden="1">#REF!,#REF!,#REF!,#REF!,#REF!,#REF!,#REF!</definedName>
    <definedName name="P2_T1?L1.1.2.1.1" localSheetId="7" hidden="1">#REF!,#REF!,#REF!,#REF!,#REF!,#REF!,#REF!</definedName>
    <definedName name="P2_T1?L1.1.2.1.1" localSheetId="2" hidden="1">#REF!,#REF!,#REF!,#REF!,#REF!,#REF!,#REF!</definedName>
    <definedName name="P2_T1?L1.1.2.1.1" localSheetId="1" hidden="1">#REF!</definedName>
    <definedName name="P2_T1?L1.1.2.1.1" hidden="1">#REF!,#REF!,#REF!,#REF!,#REF!,#REF!,#REF!</definedName>
    <definedName name="P2_T1?L1.1.2.1.2" localSheetId="9" hidden="1">#REF!,#REF!,#REF!,#REF!,#REF!,#REF!,#REF!</definedName>
    <definedName name="P2_T1?L1.1.2.1.2" localSheetId="11" hidden="1">#REF!,#REF!,#REF!,#REF!,#REF!,#REF!,#REF!</definedName>
    <definedName name="P2_T1?L1.1.2.1.2" localSheetId="7" hidden="1">#REF!,#REF!,#REF!,#REF!,#REF!,#REF!,#REF!</definedName>
    <definedName name="P2_T1?L1.1.2.1.2" localSheetId="2" hidden="1">#REF!,#REF!,#REF!,#REF!,#REF!,#REF!,#REF!</definedName>
    <definedName name="P2_T1?L1.1.2.1.2" localSheetId="1" hidden="1">#REF!</definedName>
    <definedName name="P2_T1?L1.1.2.1.2" hidden="1">#REF!,#REF!,#REF!,#REF!,#REF!,#REF!,#REF!</definedName>
    <definedName name="P2_T1?L1.1.2.1.3" localSheetId="9" hidden="1">#REF!,#REF!,#REF!,#REF!,#REF!,#REF!,#REF!</definedName>
    <definedName name="P2_T1?L1.1.2.1.3" localSheetId="11" hidden="1">#REF!,#REF!,#REF!,#REF!,#REF!,#REF!,#REF!</definedName>
    <definedName name="P2_T1?L1.1.2.1.3" localSheetId="7" hidden="1">#REF!,#REF!,#REF!,#REF!,#REF!,#REF!,#REF!</definedName>
    <definedName name="P2_T1?L1.1.2.1.3" localSheetId="2" hidden="1">#REF!,#REF!,#REF!,#REF!,#REF!,#REF!,#REF!</definedName>
    <definedName name="P2_T1?L1.1.2.1.3" localSheetId="1" hidden="1">#REF!</definedName>
    <definedName name="P2_T1?L1.1.2.1.3" hidden="1">#REF!,#REF!,#REF!,#REF!,#REF!,#REF!,#REF!</definedName>
    <definedName name="P2_T1?L1.1.2.2" localSheetId="9" hidden="1">#REF!,#REF!,#REF!,#REF!,#REF!,#REF!,#REF!</definedName>
    <definedName name="P2_T1?L1.1.2.2" localSheetId="11" hidden="1">#REF!,#REF!,#REF!,#REF!,#REF!,#REF!,#REF!</definedName>
    <definedName name="P2_T1?L1.1.2.2" localSheetId="7" hidden="1">#REF!,#REF!,#REF!,#REF!,#REF!,#REF!,#REF!</definedName>
    <definedName name="P2_T1?L1.1.2.2" localSheetId="2" hidden="1">#REF!,#REF!,#REF!,#REF!,#REF!,#REF!,#REF!</definedName>
    <definedName name="P2_T1?L1.1.2.2" localSheetId="1" hidden="1">#REF!</definedName>
    <definedName name="P2_T1?L1.1.2.2" hidden="1">#REF!,#REF!,#REF!,#REF!,#REF!,#REF!,#REF!</definedName>
    <definedName name="P2_T1?L1.1.2.3" localSheetId="9" hidden="1">#REF!,#REF!,#REF!,#REF!,#REF!,#REF!,#REF!</definedName>
    <definedName name="P2_T1?L1.1.2.3" localSheetId="11" hidden="1">#REF!,#REF!,#REF!,#REF!,#REF!,#REF!,#REF!</definedName>
    <definedName name="P2_T1?L1.1.2.3" localSheetId="7" hidden="1">#REF!,#REF!,#REF!,#REF!,#REF!,#REF!,#REF!</definedName>
    <definedName name="P2_T1?L1.1.2.3" localSheetId="2" hidden="1">#REF!,#REF!,#REF!,#REF!,#REF!,#REF!,#REF!</definedName>
    <definedName name="P2_T1?L1.1.2.3" localSheetId="1" hidden="1">#REF!</definedName>
    <definedName name="P2_T1?L1.1.2.3" hidden="1">#REF!,#REF!,#REF!,#REF!,#REF!,#REF!,#REF!</definedName>
    <definedName name="P2_T1?L1.1.2.4" localSheetId="9" hidden="1">#REF!,#REF!,#REF!,#REF!,#REF!,#REF!,#REF!</definedName>
    <definedName name="P2_T1?L1.1.2.4" localSheetId="11" hidden="1">#REF!,#REF!,#REF!,#REF!,#REF!,#REF!,#REF!</definedName>
    <definedName name="P2_T1?L1.1.2.4" localSheetId="7" hidden="1">#REF!,#REF!,#REF!,#REF!,#REF!,#REF!,#REF!</definedName>
    <definedName name="P2_T1?L1.1.2.4" localSheetId="2" hidden="1">#REF!,#REF!,#REF!,#REF!,#REF!,#REF!,#REF!</definedName>
    <definedName name="P2_T1?L1.1.2.4" localSheetId="1" hidden="1">#REF!</definedName>
    <definedName name="P2_T1?L1.1.2.4" hidden="1">#REF!,#REF!,#REF!,#REF!,#REF!,#REF!,#REF!</definedName>
    <definedName name="P2_T1?L1.1.2.5" localSheetId="9" hidden="1">#REF!,#REF!,#REF!,#REF!,#REF!,#REF!,#REF!</definedName>
    <definedName name="P2_T1?L1.1.2.5" localSheetId="11" hidden="1">#REF!,#REF!,#REF!,#REF!,#REF!,#REF!,#REF!</definedName>
    <definedName name="P2_T1?L1.1.2.5" localSheetId="7" hidden="1">#REF!,#REF!,#REF!,#REF!,#REF!,#REF!,#REF!</definedName>
    <definedName name="P2_T1?L1.1.2.5" localSheetId="2" hidden="1">#REF!,#REF!,#REF!,#REF!,#REF!,#REF!,#REF!</definedName>
    <definedName name="P2_T1?L1.1.2.5" localSheetId="1" hidden="1">#REF!</definedName>
    <definedName name="P2_T1?L1.1.2.5" hidden="1">#REF!,#REF!,#REF!,#REF!,#REF!,#REF!,#REF!</definedName>
    <definedName name="P2_T1?L1.1.2.6" localSheetId="9" hidden="1">#REF!,#REF!,#REF!,#REF!,#REF!,#REF!,#REF!</definedName>
    <definedName name="P2_T1?L1.1.2.6" localSheetId="11" hidden="1">#REF!,#REF!,#REF!,#REF!,#REF!,#REF!,#REF!</definedName>
    <definedName name="P2_T1?L1.1.2.6" localSheetId="7" hidden="1">#REF!,#REF!,#REF!,#REF!,#REF!,#REF!,#REF!</definedName>
    <definedName name="P2_T1?L1.1.2.6" localSheetId="2" hidden="1">#REF!,#REF!,#REF!,#REF!,#REF!,#REF!,#REF!</definedName>
    <definedName name="P2_T1?L1.1.2.6" localSheetId="1" hidden="1">#REF!</definedName>
    <definedName name="P2_T1?L1.1.2.6" hidden="1">#REF!,#REF!,#REF!,#REF!,#REF!,#REF!,#REF!</definedName>
    <definedName name="P2_T1?L1.1.2.7" localSheetId="9" hidden="1">#REF!,#REF!,#REF!,#REF!,#REF!,#REF!,#REF!</definedName>
    <definedName name="P2_T1?L1.1.2.7" localSheetId="11" hidden="1">#REF!,#REF!,#REF!,#REF!,#REF!,#REF!,#REF!</definedName>
    <definedName name="P2_T1?L1.1.2.7" localSheetId="7" hidden="1">#REF!,#REF!,#REF!,#REF!,#REF!,#REF!,#REF!</definedName>
    <definedName name="P2_T1?L1.1.2.7" localSheetId="2" hidden="1">#REF!,#REF!,#REF!,#REF!,#REF!,#REF!,#REF!</definedName>
    <definedName name="P2_T1?L1.1.2.7" localSheetId="1" hidden="1">#REF!</definedName>
    <definedName name="P2_T1?L1.1.2.7" hidden="1">#REF!,#REF!,#REF!,#REF!,#REF!,#REF!,#REF!</definedName>
    <definedName name="P2_T1?L1.1.2.7.1" localSheetId="9" hidden="1">#REF!,#REF!,#REF!,#REF!,#REF!,#REF!,#REF!</definedName>
    <definedName name="P2_T1?L1.1.2.7.1" localSheetId="11" hidden="1">#REF!,#REF!,#REF!,#REF!,#REF!,#REF!,#REF!</definedName>
    <definedName name="P2_T1?L1.1.2.7.1" localSheetId="7" hidden="1">#REF!,#REF!,#REF!,#REF!,#REF!,#REF!,#REF!</definedName>
    <definedName name="P2_T1?L1.1.2.7.1" localSheetId="2" hidden="1">#REF!,#REF!,#REF!,#REF!,#REF!,#REF!,#REF!</definedName>
    <definedName name="P2_T1?L1.1.2.7.1" localSheetId="1" hidden="1">#REF!</definedName>
    <definedName name="P2_T1?L1.1.2.7.1" hidden="1">#REF!,#REF!,#REF!,#REF!,#REF!,#REF!,#REF!</definedName>
    <definedName name="P2_T1?M1" localSheetId="9" hidden="1">#REF!,#REF!,#REF!,#REF!,#REF!,#REF!,#REF!,#REF!,#REF!,#REF!,#REF!</definedName>
    <definedName name="P2_T1?M1" localSheetId="11" hidden="1">#REF!,#REF!,#REF!,#REF!,#REF!,#REF!,#REF!,#REF!,#REF!,#REF!,#REF!</definedName>
    <definedName name="P2_T1?M1" localSheetId="7" hidden="1">#REF!,#REF!,#REF!,#REF!,#REF!,#REF!,#REF!,#REF!,#REF!,#REF!,#REF!</definedName>
    <definedName name="P2_T1?M1" localSheetId="2" hidden="1">#REF!,#REF!,#REF!,#REF!,#REF!,#REF!,#REF!,#REF!,#REF!,#REF!,#REF!</definedName>
    <definedName name="P2_T1?M1" localSheetId="1" hidden="1">#REF!</definedName>
    <definedName name="P2_T1?M1" hidden="1">#REF!,#REF!,#REF!,#REF!,#REF!,#REF!,#REF!,#REF!,#REF!,#REF!,#REF!</definedName>
    <definedName name="P2_T1?M2" localSheetId="9" hidden="1">#REF!,#REF!,#REF!,#REF!,#REF!,#REF!,#REF!,#REF!,#REF!,#REF!,#REF!</definedName>
    <definedName name="P2_T1?M2" localSheetId="11" hidden="1">#REF!,#REF!,#REF!,#REF!,#REF!,#REF!,#REF!,#REF!,#REF!,#REF!,#REF!</definedName>
    <definedName name="P2_T1?M2" localSheetId="7" hidden="1">#REF!,#REF!,#REF!,#REF!,#REF!,#REF!,#REF!,#REF!,#REF!,#REF!,#REF!</definedName>
    <definedName name="P2_T1?M2" localSheetId="2" hidden="1">#REF!,#REF!,#REF!,#REF!,#REF!,#REF!,#REF!,#REF!,#REF!,#REF!,#REF!</definedName>
    <definedName name="P2_T1?M2" localSheetId="1" hidden="1">#REF!</definedName>
    <definedName name="P2_T1?M2" hidden="1">#REF!,#REF!,#REF!,#REF!,#REF!,#REF!,#REF!,#REF!,#REF!,#REF!,#REF!</definedName>
    <definedName name="P2_T1?unit?ГКАЛ" localSheetId="9" hidden="1">#REF!,#REF!,#REF!,#REF!,#REF!,#REF!,#REF!</definedName>
    <definedName name="P2_T1?unit?ГКАЛ" localSheetId="11" hidden="1">#REF!,#REF!,#REF!,#REF!,#REF!,#REF!,#REF!</definedName>
    <definedName name="P2_T1?unit?ГКАЛ" localSheetId="7" hidden="1">#REF!,#REF!,#REF!,#REF!,#REF!,#REF!,#REF!</definedName>
    <definedName name="P2_T1?unit?ГКАЛ" localSheetId="2" hidden="1">#REF!,#REF!,#REF!,#REF!,#REF!,#REF!,#REF!</definedName>
    <definedName name="P2_T1?unit?ГКАЛ" localSheetId="1" hidden="1">#REF!</definedName>
    <definedName name="P2_T1?unit?ГКАЛ" hidden="1">#REF!,#REF!,#REF!,#REF!,#REF!,#REF!,#REF!</definedName>
    <definedName name="P2_T1?unit?РУБ.ГКАЛ" localSheetId="9" hidden="1">#REF!,#REF!,#REF!,#REF!,#REF!,#REF!,#REF!</definedName>
    <definedName name="P2_T1?unit?РУБ.ГКАЛ" localSheetId="11" hidden="1">#REF!,#REF!,#REF!,#REF!,#REF!,#REF!,#REF!</definedName>
    <definedName name="P2_T1?unit?РУБ.ГКАЛ" localSheetId="7" hidden="1">#REF!,#REF!,#REF!,#REF!,#REF!,#REF!,#REF!</definedName>
    <definedName name="P2_T1?unit?РУБ.ГКАЛ" localSheetId="2" hidden="1">#REF!,#REF!,#REF!,#REF!,#REF!,#REF!,#REF!</definedName>
    <definedName name="P2_T1?unit?РУБ.ГКАЛ" localSheetId="1" hidden="1">#REF!</definedName>
    <definedName name="P2_T1?unit?РУБ.ГКАЛ" hidden="1">#REF!,#REF!,#REF!,#REF!,#REF!,#REF!,#REF!</definedName>
    <definedName name="P2_T1?unit?РУБ.ТОНН" localSheetId="9" hidden="1">#REF!,#REF!,#REF!,#REF!,#REF!,#REF!,#REF!,#REF!,#REF!,#REF!,#REF!</definedName>
    <definedName name="P2_T1?unit?РУБ.ТОНН" localSheetId="11" hidden="1">#REF!,#REF!,#REF!,#REF!,#REF!,#REF!,#REF!,#REF!,#REF!,#REF!,#REF!</definedName>
    <definedName name="P2_T1?unit?РУБ.ТОНН" localSheetId="7" hidden="1">#REF!,#REF!,#REF!,#REF!,#REF!,#REF!,#REF!,#REF!,#REF!,#REF!,#REF!</definedName>
    <definedName name="P2_T1?unit?РУБ.ТОНН" localSheetId="2" hidden="1">#REF!,#REF!,#REF!,#REF!,#REF!,#REF!,#REF!,#REF!,#REF!,#REF!,#REF!</definedName>
    <definedName name="P2_T1?unit?РУБ.ТОНН" localSheetId="1" hidden="1">#REF!</definedName>
    <definedName name="P2_T1?unit?РУБ.ТОНН" hidden="1">#REF!,#REF!,#REF!,#REF!,#REF!,#REF!,#REF!,#REF!,#REF!,#REF!,#REF!</definedName>
    <definedName name="P2_T1?unit?СТР" localSheetId="9" hidden="1">#REF!,#REF!,#REF!,#REF!,#REF!,#REF!,#REF!</definedName>
    <definedName name="P2_T1?unit?СТР" localSheetId="11" hidden="1">#REF!,#REF!,#REF!,#REF!,#REF!,#REF!,#REF!</definedName>
    <definedName name="P2_T1?unit?СТР" localSheetId="7" hidden="1">#REF!,#REF!,#REF!,#REF!,#REF!,#REF!,#REF!</definedName>
    <definedName name="P2_T1?unit?СТР" localSheetId="2" hidden="1">#REF!,#REF!,#REF!,#REF!,#REF!,#REF!,#REF!</definedName>
    <definedName name="P2_T1?unit?СТР" localSheetId="1" hidden="1">#REF!</definedName>
    <definedName name="P2_T1?unit?СТР" hidden="1">#REF!,#REF!,#REF!,#REF!,#REF!,#REF!,#REF!</definedName>
    <definedName name="P2_T1?unit?ТОНН" localSheetId="9" hidden="1">#REF!,#REF!,#REF!,#REF!,#REF!,#REF!,#REF!,#REF!,#REF!,#REF!,#REF!</definedName>
    <definedName name="P2_T1?unit?ТОНН" localSheetId="11" hidden="1">#REF!,#REF!,#REF!,#REF!,#REF!,#REF!,#REF!,#REF!,#REF!,#REF!,#REF!</definedName>
    <definedName name="P2_T1?unit?ТОНН" localSheetId="7" hidden="1">#REF!,#REF!,#REF!,#REF!,#REF!,#REF!,#REF!,#REF!,#REF!,#REF!,#REF!</definedName>
    <definedName name="P2_T1?unit?ТОНН" localSheetId="2" hidden="1">#REF!,#REF!,#REF!,#REF!,#REF!,#REF!,#REF!,#REF!,#REF!,#REF!,#REF!</definedName>
    <definedName name="P2_T1?unit?ТОНН" localSheetId="1" hidden="1">#REF!</definedName>
    <definedName name="P2_T1?unit?ТОНН" hidden="1">#REF!,#REF!,#REF!,#REF!,#REF!,#REF!,#REF!,#REF!,#REF!,#REF!,#REF!</definedName>
    <definedName name="P2_T1?unit?ТРУБ" localSheetId="9" hidden="1">#REF!,#REF!,#REF!,#REF!,#REF!,#REF!,#REF!</definedName>
    <definedName name="P2_T1?unit?ТРУБ" localSheetId="11" hidden="1">#REF!,#REF!,#REF!,#REF!,#REF!,#REF!,#REF!</definedName>
    <definedName name="P2_T1?unit?ТРУБ" localSheetId="7" hidden="1">#REF!,#REF!,#REF!,#REF!,#REF!,#REF!,#REF!</definedName>
    <definedName name="P2_T1?unit?ТРУБ" localSheetId="2" hidden="1">#REF!,#REF!,#REF!,#REF!,#REF!,#REF!,#REF!</definedName>
    <definedName name="P2_T1?unit?ТРУБ" localSheetId="1" hidden="1">#REF!</definedName>
    <definedName name="P2_T1?unit?ТРУБ" hidden="1">#REF!,#REF!,#REF!,#REF!,#REF!,#REF!,#REF!</definedName>
    <definedName name="P2_T1_Protect" hidden="1">[39]перекрестка!$J$68:$K$72,[39]перекрестка!$J$74:$K$78,[39]перекрестка!$J$80:$K$84,[39]перекрестка!$J$89,[39]перекрестка!$J$90:$K$94,[39]перекрестка!$J$95</definedName>
    <definedName name="P2_T17?L4">'[29]29'!$J$9:$J$16,'[29]29'!$M$9:$M$16,'[29]29'!$P$9:$P$16,'[29]29'!$G$44:$G$51,'[29]29'!$J$44:$J$51,'[29]29'!$M$44:$M$51,'[29]29'!$M$35:$M$42,'[29]29'!$P$35:$P$42,'[29]29'!$P$44:$P$51</definedName>
    <definedName name="P2_T17?unit?РУБ.ГКАЛ">'[29]29'!$I$18:$I$25,'[29]29'!$L$9:$L$16,'[29]29'!$L$18:$L$25,'[29]29'!$O$9:$O$16,'[29]29'!$F$35:$F$42,'[29]29'!$I$35:$I$42,'[29]29'!$L$35:$L$42,'[29]29'!$O$35:$O$51</definedName>
    <definedName name="P2_T17?unit?ТГКАЛ">'[29]29'!$J$9:$J$16,'[29]29'!$M$9:$M$16,'[29]29'!$P$9:$P$16,'[29]29'!$M$35:$M$42,'[29]29'!$P$35:$P$42,'[29]29'!$G$44:$G$51,'[29]29'!$J$44:$J$51,'[29]29'!$M$44:$M$51,'[29]29'!$P$44:$P$51</definedName>
    <definedName name="P2_T17_Protection">'[29]29'!$F$19:$G$19,'[29]29'!$F$21:$G$25,'[29]29'!$F$27:$G$27,'[29]29'!$F$29:$G$33,'[29]29'!$F$36:$G$36,'[29]29'!$F$38:$G$42,'[29]29'!$F$45:$G$45,'[29]29'!$F$47:$G$51</definedName>
    <definedName name="P2_T2.1?Protection">'[38]2007 (Min)'!$G$40:$H$42,'[38]2007 (Min)'!$K$40:$L$42,'[38]2007 (Min)'!$O$40:$P$42,'[38]2007 (Min)'!$G$47:$H$47,'[38]2007 (Min)'!$K$47:$L$47</definedName>
    <definedName name="P2_T2.2?Protection">'[38]2007 (Max)'!$G$17:$H$21,'[38]2007 (Max)'!$K$17:$L$21,'[38]2007 (Max)'!$O$17:$P$21,'[38]2007 (Max)'!$G$25:$H$25,'[38]2007 (Max)'!$K$25:$L$25</definedName>
    <definedName name="P2_T21_Protection">'[29]21'!$E$20:$E$22,'[29]21'!$G$20:$K$22,'[29]21'!$M$20:$M$22,'[29]21'!$O$20:$S$22,'[29]21'!$E$26:$E$28,'[29]21'!$G$26:$K$28,'[29]21'!$M$26:$M$28,'[29]21'!$O$26:$S$28</definedName>
    <definedName name="P2_T25_protection">'[29]25'!$L$35:$O$37,'[29]25'!$L$41:$O$42,'[29]25'!$Q$8:$T$21,'[29]25'!$Q$24:$T$28,'[29]25'!$Q$30:$T$33,'[29]25'!$Q$35:$T$37,'[29]25'!$Q$41:$T$42,'[29]25'!$B$35:$B$37</definedName>
    <definedName name="P2_T26_Protection">'[29]26'!$F$34:$I$36,'[29]26'!$K$8:$N$8,'[29]26'!$K$10:$N$11,'[29]26'!$K$13:$N$15,'[29]26'!$K$18:$N$19,'[29]26'!$K$22:$N$24,'[29]26'!$K$26:$N$26,'[29]26'!$K$29:$N$32</definedName>
    <definedName name="P2_T27_Protection">'[29]27'!$F$34:$I$36,'[29]27'!$K$8:$N$8,'[29]27'!$K$10:$N$11,'[29]27'!$K$13:$N$15,'[29]27'!$K$18:$N$19,'[29]27'!$K$22:$N$24,'[29]27'!$K$26:$N$26,'[29]27'!$K$29:$N$32</definedName>
    <definedName name="P2_T28?axis?R?ПЭ">'[29]28'!$D$68:$I$70,'[29]28'!$D$74:$I$76,'[29]28'!$D$80:$I$82,'[29]28'!$D$89:$I$91,'[29]28'!$D$94:$I$96,'[29]28'!$D$100:$I$102,'[29]28'!$D$106:$I$108,'[29]28'!$D$115:$I$117</definedName>
    <definedName name="P2_T28?axis?R?ПЭ?">'[29]28'!$B$68:$B$70,'[29]28'!$B$74:$B$76,'[29]28'!$B$80:$B$82,'[29]28'!$B$89:$B$91,'[29]28'!$B$94:$B$96,'[29]28'!$B$100:$B$102,'[29]28'!$B$106:$B$108,'[29]28'!$B$115:$B$117</definedName>
    <definedName name="P2_T28_Protection">'[29]28'!$B$126:$B$128,'[29]28'!$B$132:$B$134,'[29]28'!$B$141:$B$143,'[29]28'!$B$146:$B$148,'[29]28'!$B$152:$B$154,'[29]28'!$B$158:$B$160,'[29]28'!$B$167:$B$169</definedName>
    <definedName name="P2_T4_Protect" localSheetId="1" hidden="1">#NAME?</definedName>
    <definedName name="P2_T4_Protect" hidden="1">'[39]4'!$Q$22:$T$22,'[39]4'!$Q$24:$T$28,'[39]4'!$V$24:$Y$28,'[39]4'!$V$22:$Y$22,'[39]4'!$V$20:$Y$20,'[39]4'!$V$11:$Y$17,'[39]4'!$AA$11:$AD$17,'[39]4'!$AA$20:$AD$20,'[39]4'!$AA$22:$AD$22</definedName>
    <definedName name="P3_dip" localSheetId="1" hidden="1">[20]FST5!$G$143:$G$145,[20]FST5!$G$214:$G$217,[20]FST5!$G$219:$G$224,[20]FST5!$G$226,[20]FST5!$G$228,[20]FST5!$G$230,[20]FST5!$G$232,[20]FST5!$G$197:$G$212</definedName>
    <definedName name="P3_dip" hidden="1">[34]FST5!$G$143:$G$145,[34]FST5!$G$214:$G$217,[34]FST5!$G$219:$G$224,[34]FST5!$G$226,[34]FST5!$G$228,[34]FST5!$G$230,[34]FST5!$G$232,[34]FST5!$G$197:$G$212</definedName>
    <definedName name="P3_SC22" localSheetId="9" hidden="1">#REF!,#REF!,#REF!,#REF!,#REF!,#REF!</definedName>
    <definedName name="P3_SC22" localSheetId="11" hidden="1">#REF!,#REF!,#REF!,#REF!,#REF!,#REF!</definedName>
    <definedName name="P3_SC22" localSheetId="7" hidden="1">#REF!,#REF!,#REF!,#REF!,#REF!,#REF!</definedName>
    <definedName name="P3_SC22" localSheetId="2" hidden="1">#REF!,#REF!,#REF!,#REF!,#REF!,#REF!</definedName>
    <definedName name="P3_SC22" localSheetId="1" hidden="1">#REF!</definedName>
    <definedName name="P3_SC22" hidden="1">#REF!,#REF!,#REF!,#REF!,#REF!,#REF!</definedName>
    <definedName name="P3_SCOPE_F1_PRT" localSheetId="9" hidden="1">'[35]Ф-1 (для АО-энерго)'!$E$16:$E$17,'[35]Ф-1 (для АО-энерго)'!$C$4:$D$4,'[35]Ф-1 (для АО-энерго)'!$C$7:$E$10,'[35]Ф-1 (для АО-энерго)'!$A$11:$E$11</definedName>
    <definedName name="P3_SCOPE_F1_PRT" localSheetId="11" hidden="1">'[35]Ф-1 (для АО-энерго)'!$E$16:$E$17,'[35]Ф-1 (для АО-энерго)'!$C$4:$D$4,'[35]Ф-1 (для АО-энерго)'!$C$7:$E$10,'[35]Ф-1 (для АО-энерго)'!$A$11:$E$11</definedName>
    <definedName name="P3_SCOPE_F1_PRT" localSheetId="2" hidden="1">'[35]Ф-1 (для АО-энерго)'!$E$16:$E$17,'[35]Ф-1 (для АО-энерго)'!$C$4:$D$4,'[35]Ф-1 (для АО-энерго)'!$C$7:$E$10,'[35]Ф-1 (для АО-энерго)'!$A$11:$E$11</definedName>
    <definedName name="P3_SCOPE_F1_PRT" localSheetId="1" hidden="1">#NAME?</definedName>
    <definedName name="P3_SCOPE_F1_PRT" hidden="1">'[36]Ф-1 (для АО-энерго)'!$E$16:$E$17,'[36]Ф-1 (для АО-энерго)'!$C$4:$D$4,'[36]Ф-1 (для АО-энерго)'!$C$7:$E$10,'[36]Ф-1 (для АО-энерго)'!$A$11:$E$11</definedName>
    <definedName name="P3_SCOPE_FULL_LOAD" localSheetId="9" hidden="1">#REF!,#REF!,#REF!,#REF!,#REF!,#REF!</definedName>
    <definedName name="P3_SCOPE_FULL_LOAD" localSheetId="11" hidden="1">#REF!,#REF!,#REF!,#REF!,#REF!,#REF!</definedName>
    <definedName name="P3_SCOPE_FULL_LOAD" localSheetId="7" hidden="1">#REF!,#REF!,#REF!,#REF!,#REF!,#REF!</definedName>
    <definedName name="P3_SCOPE_FULL_LOAD" localSheetId="2" hidden="1">#REF!,#REF!,#REF!,#REF!,#REF!,#REF!</definedName>
    <definedName name="P3_SCOPE_FULL_LOAD" localSheetId="1" hidden="1">#REF!</definedName>
    <definedName name="P3_SCOPE_FULL_LOAD" hidden="1">#REF!,#REF!,#REF!,#REF!,#REF!,#REF!</definedName>
    <definedName name="P3_SCOPE_IND" localSheetId="9" hidden="1">#REF!,#REF!,#REF!,#REF!,#REF!</definedName>
    <definedName name="P3_SCOPE_IND" localSheetId="11" hidden="1">#REF!,#REF!,#REF!,#REF!,#REF!</definedName>
    <definedName name="P3_SCOPE_IND" localSheetId="7" hidden="1">#REF!,#REF!,#REF!,#REF!,#REF!</definedName>
    <definedName name="P3_SCOPE_IND" localSheetId="2" hidden="1">#REF!,#REF!,#REF!,#REF!,#REF!</definedName>
    <definedName name="P3_SCOPE_IND" localSheetId="1" hidden="1">#REF!</definedName>
    <definedName name="P3_SCOPE_IND" hidden="1">#REF!,#REF!,#REF!,#REF!,#REF!</definedName>
    <definedName name="P3_SCOPE_IND2" localSheetId="9" hidden="1">#REF!,#REF!,#REF!,#REF!,#REF!</definedName>
    <definedName name="P3_SCOPE_IND2" localSheetId="11" hidden="1">#REF!,#REF!,#REF!,#REF!,#REF!</definedName>
    <definedName name="P3_SCOPE_IND2" localSheetId="7" hidden="1">#REF!,#REF!,#REF!,#REF!,#REF!</definedName>
    <definedName name="P3_SCOPE_IND2" localSheetId="2" hidden="1">#REF!,#REF!,#REF!,#REF!,#REF!</definedName>
    <definedName name="P3_SCOPE_IND2" localSheetId="1" hidden="1">#REF!</definedName>
    <definedName name="P3_SCOPE_IND2" hidden="1">#REF!,#REF!,#REF!,#REF!,#REF!</definedName>
    <definedName name="P3_SCOPE_NOTIND" localSheetId="9" hidden="1">#REF!,#REF!,#REF!,#REF!,#REF!,#REF!,#REF!</definedName>
    <definedName name="P3_SCOPE_NOTIND" localSheetId="11" hidden="1">#REF!,#REF!,#REF!,#REF!,#REF!,#REF!,#REF!</definedName>
    <definedName name="P3_SCOPE_NOTIND" localSheetId="7" hidden="1">#REF!,#REF!,#REF!,#REF!,#REF!,#REF!,#REF!</definedName>
    <definedName name="P3_SCOPE_NOTIND" localSheetId="2" hidden="1">#REF!,#REF!,#REF!,#REF!,#REF!,#REF!,#REF!</definedName>
    <definedName name="P3_SCOPE_NOTIND" localSheetId="1" hidden="1">#REF!</definedName>
    <definedName name="P3_SCOPE_NOTIND" hidden="1">#REF!,#REF!,#REF!,#REF!,#REF!,#REF!,#REF!</definedName>
    <definedName name="P3_SCOPE_NotInd2" localSheetId="9" hidden="1">#REF!,#REF!,#REF!,#REF!,#REF!,#REF!,#REF!</definedName>
    <definedName name="P3_SCOPE_NotInd2" localSheetId="11" hidden="1">#REF!,#REF!,#REF!,#REF!,#REF!,#REF!,#REF!</definedName>
    <definedName name="P3_SCOPE_NotInd2" localSheetId="7" hidden="1">#REF!,#REF!,#REF!,#REF!,#REF!,#REF!,#REF!</definedName>
    <definedName name="P3_SCOPE_NotInd2" localSheetId="2" hidden="1">#REF!,#REF!,#REF!,#REF!,#REF!,#REF!,#REF!</definedName>
    <definedName name="P3_SCOPE_NotInd2" localSheetId="1" hidden="1">#REF!</definedName>
    <definedName name="P3_SCOPE_NotInd2" hidden="1">#REF!,#REF!,#REF!,#REF!,#REF!,#REF!,#REF!</definedName>
    <definedName name="P3_SCOPE_NotInt" localSheetId="9" hidden="1">#REF!,#REF!,#REF!,#REF!,#REF!,#REF!</definedName>
    <definedName name="P3_SCOPE_NotInt" localSheetId="11" hidden="1">#REF!,#REF!,#REF!,#REF!,#REF!,#REF!</definedName>
    <definedName name="P3_SCOPE_NotInt" localSheetId="7" hidden="1">#REF!,#REF!,#REF!,#REF!,#REF!,#REF!</definedName>
    <definedName name="P3_SCOPE_NotInt" localSheetId="2" hidden="1">#REF!,#REF!,#REF!,#REF!,#REF!,#REF!</definedName>
    <definedName name="P3_SCOPE_NotInt" localSheetId="1" hidden="1">#REF!</definedName>
    <definedName name="P3_SCOPE_NotInt" hidden="1">#REF!,#REF!,#REF!,#REF!,#REF!,#REF!</definedName>
    <definedName name="P3_SCOPE_PER_PRT" localSheetId="9" hidden="1">[35]перекрестка!$J$33:$K$37,[35]перекрестка!$N$33:$N$37,[35]перекрестка!$F$39:$H$43,[35]перекрестка!$J$39:$K$43,[35]перекрестка!$N$39:$N$43</definedName>
    <definedName name="P3_SCOPE_PER_PRT" localSheetId="11" hidden="1">[35]перекрестка!$J$33:$K$37,[35]перекрестка!$N$33:$N$37,[35]перекрестка!$F$39:$H$43,[35]перекрестка!$J$39:$K$43,[35]перекрестка!$N$39:$N$43</definedName>
    <definedName name="P3_SCOPE_PER_PRT" localSheetId="2" hidden="1">[35]перекрестка!$J$33:$K$37,[35]перекрестка!$N$33:$N$37,[35]перекрестка!$F$39:$H$43,[35]перекрестка!$J$39:$K$43,[35]перекрестка!$N$39:$N$43</definedName>
    <definedName name="P3_SCOPE_PER_PRT" localSheetId="1" hidden="1">[35]перекрестка!$J$33:$K$37,[35]перекрестка!$N$33:$N$37,[35]перекрестка!$F$39:$H$43,[35]перекрестка!$J$39:$K$43,[35]перекрестка!$N$39:$N$43</definedName>
    <definedName name="P3_SCOPE_PER_PRT" hidden="1">[36]перекрестка!$J$33:$K$37,[36]перекрестка!$N$33:$N$37,[36]перекрестка!$F$39:$H$43,[36]перекрестка!$J$39:$K$43,[36]перекрестка!$N$39:$N$43</definedName>
    <definedName name="P3_SCOPE_SV_PRT" localSheetId="9" hidden="1">#REF!,#REF!,#REF!,#REF!,#REF!,#REF!,#REF!</definedName>
    <definedName name="P3_SCOPE_SV_PRT" localSheetId="11" hidden="1">#REF!,#REF!,#REF!,#REF!,#REF!,#REF!,#REF!</definedName>
    <definedName name="P3_SCOPE_SV_PRT" localSheetId="2" hidden="1">#REF!,#REF!,#REF!,#REF!,#REF!,#REF!,#REF!</definedName>
    <definedName name="P3_SCOPE_SV_PRT" localSheetId="1" hidden="1">#REF!</definedName>
    <definedName name="P3_SCOPE_SV_PRT" hidden="1">[36]свод!$D$135:$G$135,[36]свод!$I$135:$I$140,[36]свод!$H$137:$H$140,[36]свод!$D$138:$G$140,[36]свод!$E$15:$I$16,[36]свод!$E$120:$I$121,[36]свод!$E$18:$I$19</definedName>
    <definedName name="P3_T1?axis?ПРД2?2005" localSheetId="9" hidden="1">#REF!,#REF!,#REF!,#REF!,#REF!,#REF!,#REF!</definedName>
    <definedName name="P3_T1?axis?ПРД2?2005" localSheetId="11" hidden="1">#REF!,#REF!,#REF!,#REF!,#REF!,#REF!,#REF!</definedName>
    <definedName name="P3_T1?axis?ПРД2?2005" localSheetId="7" hidden="1">#REF!,#REF!,#REF!,#REF!,#REF!,#REF!,#REF!</definedName>
    <definedName name="P3_T1?axis?ПРД2?2005" localSheetId="2" hidden="1">#REF!,#REF!,#REF!,#REF!,#REF!,#REF!,#REF!</definedName>
    <definedName name="P3_T1?axis?ПРД2?2005" localSheetId="1" hidden="1">#REF!</definedName>
    <definedName name="P3_T1?axis?ПРД2?2005" hidden="1">#REF!,#REF!,#REF!,#REF!,#REF!,#REF!,#REF!</definedName>
    <definedName name="P3_T1?axis?ПРД2?2006" localSheetId="9" hidden="1">#REF!,#REF!,#REF!,#REF!,#REF!,#REF!,#REF!</definedName>
    <definedName name="P3_T1?axis?ПРД2?2006" localSheetId="11" hidden="1">#REF!,#REF!,#REF!,#REF!,#REF!,#REF!,#REF!</definedName>
    <definedName name="P3_T1?axis?ПРД2?2006" localSheetId="7" hidden="1">#REF!,#REF!,#REF!,#REF!,#REF!,#REF!,#REF!</definedName>
    <definedName name="P3_T1?axis?ПРД2?2006" localSheetId="2" hidden="1">#REF!,#REF!,#REF!,#REF!,#REF!,#REF!,#REF!</definedName>
    <definedName name="P3_T1?axis?ПРД2?2006" localSheetId="1" hidden="1">#REF!</definedName>
    <definedName name="P3_T1?axis?ПРД2?2006" hidden="1">#REF!,#REF!,#REF!,#REF!,#REF!,#REF!,#REF!</definedName>
    <definedName name="P3_T1?Data" localSheetId="9" hidden="1">#REF!,#REF!,#REF!,#REF!,#REF!,#REF!,#REF!</definedName>
    <definedName name="P3_T1?Data" localSheetId="11" hidden="1">#REF!,#REF!,#REF!,#REF!,#REF!,#REF!,#REF!</definedName>
    <definedName name="P3_T1?Data" localSheetId="7" hidden="1">#REF!,#REF!,#REF!,#REF!,#REF!,#REF!,#REF!</definedName>
    <definedName name="P3_T1?Data" localSheetId="2" hidden="1">#REF!,#REF!,#REF!,#REF!,#REF!,#REF!,#REF!</definedName>
    <definedName name="P3_T1?Data" localSheetId="1" hidden="1">#REF!</definedName>
    <definedName name="P3_T1?Data" hidden="1">#REF!,#REF!,#REF!,#REF!,#REF!,#REF!,#REF!</definedName>
    <definedName name="P3_T1?L1.1.1" localSheetId="9" hidden="1">#REF!,#REF!,#REF!,#REF!,#REF!,#REF!,#REF!</definedName>
    <definedName name="P3_T1?L1.1.1" localSheetId="11" hidden="1">#REF!,#REF!,#REF!,#REF!,#REF!,#REF!,#REF!</definedName>
    <definedName name="P3_T1?L1.1.1" localSheetId="7" hidden="1">#REF!,#REF!,#REF!,#REF!,#REF!,#REF!,#REF!</definedName>
    <definedName name="P3_T1?L1.1.1" localSheetId="2" hidden="1">#REF!,#REF!,#REF!,#REF!,#REF!,#REF!,#REF!</definedName>
    <definedName name="P3_T1?L1.1.1" localSheetId="1" hidden="1">#REF!</definedName>
    <definedName name="P3_T1?L1.1.1" hidden="1">#REF!,#REF!,#REF!,#REF!,#REF!,#REF!,#REF!</definedName>
    <definedName name="P3_T1?L1.1.1.1" localSheetId="9" hidden="1">#REF!,#REF!,#REF!,#REF!,#REF!,#REF!,#REF!</definedName>
    <definedName name="P3_T1?L1.1.1.1" localSheetId="11" hidden="1">#REF!,#REF!,#REF!,#REF!,#REF!,#REF!,#REF!</definedName>
    <definedName name="P3_T1?L1.1.1.1" localSheetId="7" hidden="1">#REF!,#REF!,#REF!,#REF!,#REF!,#REF!,#REF!</definedName>
    <definedName name="P3_T1?L1.1.1.1" localSheetId="2" hidden="1">#REF!,#REF!,#REF!,#REF!,#REF!,#REF!,#REF!</definedName>
    <definedName name="P3_T1?L1.1.1.1" localSheetId="1" hidden="1">#REF!</definedName>
    <definedName name="P3_T1?L1.1.1.1" hidden="1">#REF!,#REF!,#REF!,#REF!,#REF!,#REF!,#REF!</definedName>
    <definedName name="P3_T1?L1.1.2" localSheetId="9" hidden="1">#REF!,#REF!,#REF!,#REF!,#REF!,#REF!,#REF!,'Обоснов к прил 1 2018  (2)'!P1_T1?L1.1.2</definedName>
    <definedName name="P3_T1?L1.1.2" localSheetId="11" hidden="1">#REF!,#REF!,#REF!,#REF!,#REF!,#REF!,#REF!,'Обоснов к прил 1 2018  (3)'!P1_T1?L1.1.2</definedName>
    <definedName name="P3_T1?L1.1.2" localSheetId="7" hidden="1">#REF!,#REF!,#REF!,#REF!,#REF!,#REF!,#REF!,P1_T1?L1.1.2</definedName>
    <definedName name="P3_T1?L1.1.2" localSheetId="2" hidden="1">#REF!,#REF!,#REF!,#REF!,#REF!,#REF!,#REF!,прил1_2022!P1_T1?L1.1.2</definedName>
    <definedName name="P3_T1?L1.1.2" localSheetId="1" hidden="1">#NAME?</definedName>
    <definedName name="P3_T1?L1.1.2" hidden="1">#REF!,#REF!,#REF!,#REF!,#REF!,#REF!,#REF!,P1_T1?L1.1.2</definedName>
    <definedName name="P3_T1?L1.1.2.1" localSheetId="9" hidden="1">#REF!,#REF!,#REF!,#REF!,#REF!,#REF!,#REF!</definedName>
    <definedName name="P3_T1?L1.1.2.1" localSheetId="11" hidden="1">#REF!,#REF!,#REF!,#REF!,#REF!,#REF!,#REF!</definedName>
    <definedName name="P3_T1?L1.1.2.1" localSheetId="7" hidden="1">#REF!,#REF!,#REF!,#REF!,#REF!,#REF!,#REF!</definedName>
    <definedName name="P3_T1?L1.1.2.1" localSheetId="2" hidden="1">#REF!,#REF!,#REF!,#REF!,#REF!,#REF!,#REF!</definedName>
    <definedName name="P3_T1?L1.1.2.1" localSheetId="1" hidden="1">#REF!</definedName>
    <definedName name="P3_T1?L1.1.2.1" hidden="1">#REF!,#REF!,#REF!,#REF!,#REF!,#REF!,#REF!</definedName>
    <definedName name="P3_T1?L1.1.2.1.1" localSheetId="9" hidden="1">#REF!,#REF!,#REF!,#REF!,#REF!,#REF!,#REF!</definedName>
    <definedName name="P3_T1?L1.1.2.1.1" localSheetId="11" hidden="1">#REF!,#REF!,#REF!,#REF!,#REF!,#REF!,#REF!</definedName>
    <definedName name="P3_T1?L1.1.2.1.1" localSheetId="7" hidden="1">#REF!,#REF!,#REF!,#REF!,#REF!,#REF!,#REF!</definedName>
    <definedName name="P3_T1?L1.1.2.1.1" localSheetId="2" hidden="1">#REF!,#REF!,#REF!,#REF!,#REF!,#REF!,#REF!</definedName>
    <definedName name="P3_T1?L1.1.2.1.1" localSheetId="1" hidden="1">#REF!</definedName>
    <definedName name="P3_T1?L1.1.2.1.1" hidden="1">#REF!,#REF!,#REF!,#REF!,#REF!,#REF!,#REF!</definedName>
    <definedName name="P3_T1?L1.1.2.1.2" localSheetId="9" hidden="1">#REF!,#REF!,#REF!,#REF!,#REF!,#REF!,#REF!</definedName>
    <definedName name="P3_T1?L1.1.2.1.2" localSheetId="11" hidden="1">#REF!,#REF!,#REF!,#REF!,#REF!,#REF!,#REF!</definedName>
    <definedName name="P3_T1?L1.1.2.1.2" localSheetId="7" hidden="1">#REF!,#REF!,#REF!,#REF!,#REF!,#REF!,#REF!</definedName>
    <definedName name="P3_T1?L1.1.2.1.2" localSheetId="2" hidden="1">#REF!,#REF!,#REF!,#REF!,#REF!,#REF!,#REF!</definedName>
    <definedName name="P3_T1?L1.1.2.1.2" localSheetId="1" hidden="1">#REF!</definedName>
    <definedName name="P3_T1?L1.1.2.1.2" hidden="1">#REF!,#REF!,#REF!,#REF!,#REF!,#REF!,#REF!</definedName>
    <definedName name="P3_T1?L1.1.2.1.3" localSheetId="9" hidden="1">#REF!,#REF!,#REF!,#REF!,#REF!,#REF!,#REF!</definedName>
    <definedName name="P3_T1?L1.1.2.1.3" localSheetId="11" hidden="1">#REF!,#REF!,#REF!,#REF!,#REF!,#REF!,#REF!</definedName>
    <definedName name="P3_T1?L1.1.2.1.3" localSheetId="7" hidden="1">#REF!,#REF!,#REF!,#REF!,#REF!,#REF!,#REF!</definedName>
    <definedName name="P3_T1?L1.1.2.1.3" localSheetId="2" hidden="1">#REF!,#REF!,#REF!,#REF!,#REF!,#REF!,#REF!</definedName>
    <definedName name="P3_T1?L1.1.2.1.3" localSheetId="1" hidden="1">#REF!</definedName>
    <definedName name="P3_T1?L1.1.2.1.3" hidden="1">#REF!,#REF!,#REF!,#REF!,#REF!,#REF!,#REF!</definedName>
    <definedName name="P3_T1?L1.1.2.2" localSheetId="9" hidden="1">#REF!,#REF!,#REF!,#REF!,#REF!,#REF!,#REF!</definedName>
    <definedName name="P3_T1?L1.1.2.2" localSheetId="11" hidden="1">#REF!,#REF!,#REF!,#REF!,#REF!,#REF!,#REF!</definedName>
    <definedName name="P3_T1?L1.1.2.2" localSheetId="7" hidden="1">#REF!,#REF!,#REF!,#REF!,#REF!,#REF!,#REF!</definedName>
    <definedName name="P3_T1?L1.1.2.2" localSheetId="2" hidden="1">#REF!,#REF!,#REF!,#REF!,#REF!,#REF!,#REF!</definedName>
    <definedName name="P3_T1?L1.1.2.2" localSheetId="1" hidden="1">#REF!</definedName>
    <definedName name="P3_T1?L1.1.2.2" hidden="1">#REF!,#REF!,#REF!,#REF!,#REF!,#REF!,#REF!</definedName>
    <definedName name="P3_T1?L1.1.2.3" localSheetId="9" hidden="1">#REF!,#REF!,#REF!,#REF!,#REF!,#REF!,#REF!</definedName>
    <definedName name="P3_T1?L1.1.2.3" localSheetId="11" hidden="1">#REF!,#REF!,#REF!,#REF!,#REF!,#REF!,#REF!</definedName>
    <definedName name="P3_T1?L1.1.2.3" localSheetId="7" hidden="1">#REF!,#REF!,#REF!,#REF!,#REF!,#REF!,#REF!</definedName>
    <definedName name="P3_T1?L1.1.2.3" localSheetId="2" hidden="1">#REF!,#REF!,#REF!,#REF!,#REF!,#REF!,#REF!</definedName>
    <definedName name="P3_T1?L1.1.2.3" localSheetId="1" hidden="1">#REF!</definedName>
    <definedName name="P3_T1?L1.1.2.3" hidden="1">#REF!,#REF!,#REF!,#REF!,#REF!,#REF!,#REF!</definedName>
    <definedName name="P3_T1?L1.1.2.4" localSheetId="9" hidden="1">#REF!,#REF!,#REF!,#REF!,#REF!,#REF!,#REF!</definedName>
    <definedName name="P3_T1?L1.1.2.4" localSheetId="11" hidden="1">#REF!,#REF!,#REF!,#REF!,#REF!,#REF!,#REF!</definedName>
    <definedName name="P3_T1?L1.1.2.4" localSheetId="7" hidden="1">#REF!,#REF!,#REF!,#REF!,#REF!,#REF!,#REF!</definedName>
    <definedName name="P3_T1?L1.1.2.4" localSheetId="2" hidden="1">#REF!,#REF!,#REF!,#REF!,#REF!,#REF!,#REF!</definedName>
    <definedName name="P3_T1?L1.1.2.4" localSheetId="1" hidden="1">#REF!</definedName>
    <definedName name="P3_T1?L1.1.2.4" hidden="1">#REF!,#REF!,#REF!,#REF!,#REF!,#REF!,#REF!</definedName>
    <definedName name="P3_T1?L1.1.2.5" localSheetId="9" hidden="1">#REF!,#REF!,#REF!,#REF!,#REF!,#REF!,#REF!</definedName>
    <definedName name="P3_T1?L1.1.2.5" localSheetId="11" hidden="1">#REF!,#REF!,#REF!,#REF!,#REF!,#REF!,#REF!</definedName>
    <definedName name="P3_T1?L1.1.2.5" localSheetId="7" hidden="1">#REF!,#REF!,#REF!,#REF!,#REF!,#REF!,#REF!</definedName>
    <definedName name="P3_T1?L1.1.2.5" localSheetId="2" hidden="1">#REF!,#REF!,#REF!,#REF!,#REF!,#REF!,#REF!</definedName>
    <definedName name="P3_T1?L1.1.2.5" localSheetId="1" hidden="1">#REF!</definedName>
    <definedName name="P3_T1?L1.1.2.5" hidden="1">#REF!,#REF!,#REF!,#REF!,#REF!,#REF!,#REF!</definedName>
    <definedName name="P3_T1?L1.1.2.6" localSheetId="9" hidden="1">#REF!,#REF!,#REF!,#REF!,#REF!,#REF!,#REF!</definedName>
    <definedName name="P3_T1?L1.1.2.6" localSheetId="11" hidden="1">#REF!,#REF!,#REF!,#REF!,#REF!,#REF!,#REF!</definedName>
    <definedName name="P3_T1?L1.1.2.6" localSheetId="7" hidden="1">#REF!,#REF!,#REF!,#REF!,#REF!,#REF!,#REF!</definedName>
    <definedName name="P3_T1?L1.1.2.6" localSheetId="2" hidden="1">#REF!,#REF!,#REF!,#REF!,#REF!,#REF!,#REF!</definedName>
    <definedName name="P3_T1?L1.1.2.6" localSheetId="1" hidden="1">#REF!</definedName>
    <definedName name="P3_T1?L1.1.2.6" hidden="1">#REF!,#REF!,#REF!,#REF!,#REF!,#REF!,#REF!</definedName>
    <definedName name="P3_T1?L1.1.2.7" localSheetId="9" hidden="1">#REF!,#REF!,#REF!,#REF!,#REF!,#REF!,#REF!</definedName>
    <definedName name="P3_T1?L1.1.2.7" localSheetId="11" hidden="1">#REF!,#REF!,#REF!,#REF!,#REF!,#REF!,#REF!</definedName>
    <definedName name="P3_T1?L1.1.2.7" localSheetId="7" hidden="1">#REF!,#REF!,#REF!,#REF!,#REF!,#REF!,#REF!</definedName>
    <definedName name="P3_T1?L1.1.2.7" localSheetId="2" hidden="1">#REF!,#REF!,#REF!,#REF!,#REF!,#REF!,#REF!</definedName>
    <definedName name="P3_T1?L1.1.2.7" localSheetId="1" hidden="1">#REF!</definedName>
    <definedName name="P3_T1?L1.1.2.7" hidden="1">#REF!,#REF!,#REF!,#REF!,#REF!,#REF!,#REF!</definedName>
    <definedName name="P3_T1?L1.1.2.7.1" localSheetId="9" hidden="1">#REF!,#REF!,#REF!,#REF!,#REF!,#REF!,#REF!</definedName>
    <definedName name="P3_T1?L1.1.2.7.1" localSheetId="11" hidden="1">#REF!,#REF!,#REF!,#REF!,#REF!,#REF!,#REF!</definedName>
    <definedName name="P3_T1?L1.1.2.7.1" localSheetId="7" hidden="1">#REF!,#REF!,#REF!,#REF!,#REF!,#REF!,#REF!</definedName>
    <definedName name="P3_T1?L1.1.2.7.1" localSheetId="2" hidden="1">#REF!,#REF!,#REF!,#REF!,#REF!,#REF!,#REF!</definedName>
    <definedName name="P3_T1?L1.1.2.7.1" localSheetId="1" hidden="1">#REF!</definedName>
    <definedName name="P3_T1?L1.1.2.7.1" hidden="1">#REF!,#REF!,#REF!,#REF!,#REF!,#REF!,#REF!</definedName>
    <definedName name="P3_T1?M1" localSheetId="9" hidden="1">#REF!,#REF!,#REF!,#REF!,#REF!,#REF!,#REF!,#REF!,#REF!,#REF!,#REF!</definedName>
    <definedName name="P3_T1?M1" localSheetId="11" hidden="1">#REF!,#REF!,#REF!,#REF!,#REF!,#REF!,#REF!,#REF!,#REF!,#REF!,#REF!</definedName>
    <definedName name="P3_T1?M1" localSheetId="7" hidden="1">#REF!,#REF!,#REF!,#REF!,#REF!,#REF!,#REF!,#REF!,#REF!,#REF!,#REF!</definedName>
    <definedName name="P3_T1?M1" localSheetId="2" hidden="1">#REF!,#REF!,#REF!,#REF!,#REF!,#REF!,#REF!,#REF!,#REF!,#REF!,#REF!</definedName>
    <definedName name="P3_T1?M1" localSheetId="1" hidden="1">#REF!</definedName>
    <definedName name="P3_T1?M1" hidden="1">#REF!,#REF!,#REF!,#REF!,#REF!,#REF!,#REF!,#REF!,#REF!,#REF!,#REF!</definedName>
    <definedName name="P3_T1?M2" localSheetId="9" hidden="1">#REF!,#REF!,#REF!,#REF!,#REF!,#REF!,#REF!,#REF!,#REF!,#REF!,#REF!</definedName>
    <definedName name="P3_T1?M2" localSheetId="11" hidden="1">#REF!,#REF!,#REF!,#REF!,#REF!,#REF!,#REF!,#REF!,#REF!,#REF!,#REF!</definedName>
    <definedName name="P3_T1?M2" localSheetId="7" hidden="1">#REF!,#REF!,#REF!,#REF!,#REF!,#REF!,#REF!,#REF!,#REF!,#REF!,#REF!</definedName>
    <definedName name="P3_T1?M2" localSheetId="2" hidden="1">#REF!,#REF!,#REF!,#REF!,#REF!,#REF!,#REF!,#REF!,#REF!,#REF!,#REF!</definedName>
    <definedName name="P3_T1?M2" localSheetId="1" hidden="1">#REF!</definedName>
    <definedName name="P3_T1?M2" hidden="1">#REF!,#REF!,#REF!,#REF!,#REF!,#REF!,#REF!,#REF!,#REF!,#REF!,#REF!</definedName>
    <definedName name="P3_T1?unit?ГКАЛ" localSheetId="9" hidden="1">#REF!,#REF!,#REF!,#REF!,#REF!,#REF!,#REF!</definedName>
    <definedName name="P3_T1?unit?ГКАЛ" localSheetId="11" hidden="1">#REF!,#REF!,#REF!,#REF!,#REF!,#REF!,#REF!</definedName>
    <definedName name="P3_T1?unit?ГКАЛ" localSheetId="7" hidden="1">#REF!,#REF!,#REF!,#REF!,#REF!,#REF!,#REF!</definedName>
    <definedName name="P3_T1?unit?ГКАЛ" localSheetId="2" hidden="1">#REF!,#REF!,#REF!,#REF!,#REF!,#REF!,#REF!</definedName>
    <definedName name="P3_T1?unit?ГКАЛ" localSheetId="1" hidden="1">#REF!</definedName>
    <definedName name="P3_T1?unit?ГКАЛ" hidden="1">#REF!,#REF!,#REF!,#REF!,#REF!,#REF!,#REF!</definedName>
    <definedName name="P3_T1?unit?РУБ.ГКАЛ" localSheetId="9" hidden="1">#REF!,#REF!,#REF!,#REF!,#REF!,#REF!,#REF!</definedName>
    <definedName name="P3_T1?unit?РУБ.ГКАЛ" localSheetId="11" hidden="1">#REF!,#REF!,#REF!,#REF!,#REF!,#REF!,#REF!</definedName>
    <definedName name="P3_T1?unit?РУБ.ГКАЛ" localSheetId="7" hidden="1">#REF!,#REF!,#REF!,#REF!,#REF!,#REF!,#REF!</definedName>
    <definedName name="P3_T1?unit?РУБ.ГКАЛ" localSheetId="2" hidden="1">#REF!,#REF!,#REF!,#REF!,#REF!,#REF!,#REF!</definedName>
    <definedName name="P3_T1?unit?РУБ.ГКАЛ" localSheetId="1" hidden="1">#REF!</definedName>
    <definedName name="P3_T1?unit?РУБ.ГКАЛ" hidden="1">#REF!,#REF!,#REF!,#REF!,#REF!,#REF!,#REF!</definedName>
    <definedName name="P3_T1?unit?РУБ.ТОНН" localSheetId="9" hidden="1">#REF!,#REF!,#REF!,#REF!,#REF!,#REF!,#REF!,#REF!,#REF!,#REF!,#REF!</definedName>
    <definedName name="P3_T1?unit?РУБ.ТОНН" localSheetId="11" hidden="1">#REF!,#REF!,#REF!,#REF!,#REF!,#REF!,#REF!,#REF!,#REF!,#REF!,#REF!</definedName>
    <definedName name="P3_T1?unit?РУБ.ТОНН" localSheetId="7" hidden="1">#REF!,#REF!,#REF!,#REF!,#REF!,#REF!,#REF!,#REF!,#REF!,#REF!,#REF!</definedName>
    <definedName name="P3_T1?unit?РУБ.ТОНН" localSheetId="2" hidden="1">#REF!,#REF!,#REF!,#REF!,#REF!,#REF!,#REF!,#REF!,#REF!,#REF!,#REF!</definedName>
    <definedName name="P3_T1?unit?РУБ.ТОНН" localSheetId="1" hidden="1">#REF!</definedName>
    <definedName name="P3_T1?unit?РУБ.ТОНН" hidden="1">#REF!,#REF!,#REF!,#REF!,#REF!,#REF!,#REF!,#REF!,#REF!,#REF!,#REF!</definedName>
    <definedName name="P3_T1?unit?СТР" localSheetId="9" hidden="1">#REF!,#REF!,#REF!,#REF!,#REF!,#REF!,#REF!</definedName>
    <definedName name="P3_T1?unit?СТР" localSheetId="11" hidden="1">#REF!,#REF!,#REF!,#REF!,#REF!,#REF!,#REF!</definedName>
    <definedName name="P3_T1?unit?СТР" localSheetId="7" hidden="1">#REF!,#REF!,#REF!,#REF!,#REF!,#REF!,#REF!</definedName>
    <definedName name="P3_T1?unit?СТР" localSheetId="2" hidden="1">#REF!,#REF!,#REF!,#REF!,#REF!,#REF!,#REF!</definedName>
    <definedName name="P3_T1?unit?СТР" localSheetId="1" hidden="1">#REF!</definedName>
    <definedName name="P3_T1?unit?СТР" hidden="1">#REF!,#REF!,#REF!,#REF!,#REF!,#REF!,#REF!</definedName>
    <definedName name="P3_T1?unit?ТОНН" localSheetId="9" hidden="1">#REF!,#REF!,#REF!,#REF!,#REF!,#REF!,#REF!,#REF!,#REF!,#REF!,#REF!</definedName>
    <definedName name="P3_T1?unit?ТОНН" localSheetId="11" hidden="1">#REF!,#REF!,#REF!,#REF!,#REF!,#REF!,#REF!,#REF!,#REF!,#REF!,#REF!</definedName>
    <definedName name="P3_T1?unit?ТОНН" localSheetId="7" hidden="1">#REF!,#REF!,#REF!,#REF!,#REF!,#REF!,#REF!,#REF!,#REF!,#REF!,#REF!</definedName>
    <definedName name="P3_T1?unit?ТОНН" localSheetId="2" hidden="1">#REF!,#REF!,#REF!,#REF!,#REF!,#REF!,#REF!,#REF!,#REF!,#REF!,#REF!</definedName>
    <definedName name="P3_T1?unit?ТОНН" localSheetId="1" hidden="1">#REF!</definedName>
    <definedName name="P3_T1?unit?ТОНН" hidden="1">#REF!,#REF!,#REF!,#REF!,#REF!,#REF!,#REF!,#REF!,#REF!,#REF!,#REF!</definedName>
    <definedName name="P3_T1?unit?ТРУБ" localSheetId="9" hidden="1">#REF!,#REF!,#REF!,#REF!,#REF!,#REF!,#REF!</definedName>
    <definedName name="P3_T1?unit?ТРУБ" localSheetId="11" hidden="1">#REF!,#REF!,#REF!,#REF!,#REF!,#REF!,#REF!</definedName>
    <definedName name="P3_T1?unit?ТРУБ" localSheetId="7" hidden="1">#REF!,#REF!,#REF!,#REF!,#REF!,#REF!,#REF!</definedName>
    <definedName name="P3_T1?unit?ТРУБ" localSheetId="2" hidden="1">#REF!,#REF!,#REF!,#REF!,#REF!,#REF!,#REF!</definedName>
    <definedName name="P3_T1?unit?ТРУБ" localSheetId="1" hidden="1">#REF!</definedName>
    <definedName name="P3_T1?unit?ТРУБ" hidden="1">#REF!,#REF!,#REF!,#REF!,#REF!,#REF!,#REF!</definedName>
    <definedName name="P3_T1_Protect" hidden="1">[39]перекрестка!$J$96:$K$100,[39]перекрестка!$J$102:$K$106,[39]перекрестка!$J$108:$K$112,[39]перекрестка!$J$114:$K$118,[39]перекрестка!$J$120:$K$124</definedName>
    <definedName name="P3_T17_Protection">'[29]29'!$F$53:$G$53,'[29]29'!$F$55:$G$59,'[29]29'!$I$55:$J$59,'[29]29'!$I$53:$J$53,'[29]29'!$I$47:$J$51,'[29]29'!$I$45:$J$45,'[29]29'!$I$38:$J$42,'[29]29'!$I$36:$J$36</definedName>
    <definedName name="P3_T2.2?Protection">'[38]2007 (Max)'!$O$27:$P$31,'[38]2007 (Max)'!$G$34:$H$35,'[38]2007 (Max)'!$K$34:$L$35,'[38]2007 (Max)'!$O$34:$P$35,'[38]2007 (Max)'!$G$38:$H$38</definedName>
    <definedName name="P3_T21_Protection" localSheetId="7">'[29]21'!$E$31:$E$33,'[29]21'!$G$31:$K$33,'[29]21'!$B$14:$B$16,'[29]21'!$B$20:$B$22,'[29]21'!$B$26:$B$28,'[29]21'!$B$31:$B$33,'[29]21'!$M$31:$M$33,P1_T21_Protection</definedName>
    <definedName name="P3_T21_Protection">'[29]21'!$E$31:$E$33,'[29]21'!$G$31:$K$33,'[29]21'!$B$14:$B$16,'[29]21'!$B$20:$B$22,'[29]21'!$B$26:$B$28,'[29]21'!$B$31:$B$33,'[29]21'!$M$31:$M$33,P1_T21_Protection</definedName>
    <definedName name="P3_T21_Protection_4" localSheetId="9">(#REF!,#REF!,#REF!,#REF!,#REF!,#REF!,#REF!,P1_T21_Protection)</definedName>
    <definedName name="P3_T21_Protection_4" localSheetId="11">(#REF!,#REF!,#REF!,#REF!,#REF!,#REF!,#REF!,P1_T21_Protection)</definedName>
    <definedName name="P3_T21_Protection_4" localSheetId="7">(#REF!,#REF!,#REF!,#REF!,#REF!,#REF!,#REF!,P1_T21_Protection)</definedName>
    <definedName name="P3_T21_Protection_4" localSheetId="2">(#REF!,#REF!,#REF!,#REF!,#REF!,#REF!,#REF!,[0]!P1_T21_Protection)</definedName>
    <definedName name="P3_T21_Protection_4" localSheetId="1">(#REF!,#REF!,#REF!,#REF!,#REF!,#REF!,#REF!,[0]!P1_T21_Protection)</definedName>
    <definedName name="P3_T21_Protection_4">(#REF!,#REF!,#REF!,#REF!,#REF!,#REF!,#REF!,P1_T21_Protection)</definedName>
    <definedName name="P3_T27_Protection">'[29]27'!$K$34:$N$36,'[29]27'!$P$8:$S$8,'[29]27'!$P$10:$S$11,'[29]27'!$P$13:$S$15,'[29]27'!$P$18:$S$19,'[29]27'!$P$22:$S$24,'[29]27'!$P$26:$S$26,'[29]27'!$P$29:$S$32</definedName>
    <definedName name="P3_T28?axis?R?ПЭ">'[29]28'!$D$120:$I$122,'[29]28'!$D$126:$I$128,'[29]28'!$D$132:$I$134,'[29]28'!$D$141:$I$143,'[29]28'!$D$146:$I$148,'[29]28'!$D$152:$I$154,'[29]28'!$D$158:$I$160</definedName>
    <definedName name="P3_T28?axis?R?ПЭ?">'[29]28'!$B$120:$B$122,'[29]28'!$B$126:$B$128,'[29]28'!$B$132:$B$134,'[29]28'!$B$141:$B$143,'[29]28'!$B$146:$B$148,'[29]28'!$B$152:$B$154,'[29]28'!$B$158:$B$160</definedName>
    <definedName name="P3_T28_Protection">'[29]28'!$B$172:$B$174,'[29]28'!$B$178:$B$180,'[29]28'!$B$184:$B$186,'[29]28'!$B$193:$B$195,'[29]28'!$B$198:$B$200,'[29]28'!$B$204:$B$206,'[29]28'!$B$210:$B$212</definedName>
    <definedName name="P4_dip" localSheetId="1" hidden="1">[20]FST5!$G$70:$G$75,[20]FST5!$G$77:$G$78,[20]FST5!$G$80:$G$83,[20]FST5!$G$85,[20]FST5!$G$87:$G$91,[20]FST5!$G$93,[20]FST5!$G$95:$G$97,[20]FST5!$G$52:$G$68</definedName>
    <definedName name="P4_dip" hidden="1">[34]FST5!$G$70:$G$75,[34]FST5!$G$77:$G$78,[34]FST5!$G$80:$G$83,[34]FST5!$G$85,[34]FST5!$G$87:$G$91,[34]FST5!$G$93,[34]FST5!$G$95:$G$97,[34]FST5!$G$52:$G$68</definedName>
    <definedName name="P4_SCOPE_F1_PRT" localSheetId="9" hidden="1">'[35]Ф-1 (для АО-энерго)'!$C$13:$E$13,'[35]Ф-1 (для АО-энерго)'!$A$14:$E$14,'[35]Ф-1 (для АО-энерго)'!$C$23:$C$50,'[35]Ф-1 (для АО-энерго)'!$C$54:$C$95</definedName>
    <definedName name="P4_SCOPE_F1_PRT" localSheetId="11" hidden="1">'[35]Ф-1 (для АО-энерго)'!$C$13:$E$13,'[35]Ф-1 (для АО-энерго)'!$A$14:$E$14,'[35]Ф-1 (для АО-энерго)'!$C$23:$C$50,'[35]Ф-1 (для АО-энерго)'!$C$54:$C$95</definedName>
    <definedName name="P4_SCOPE_F1_PRT" localSheetId="2" hidden="1">'[35]Ф-1 (для АО-энерго)'!$C$13:$E$13,'[35]Ф-1 (для АО-энерго)'!$A$14:$E$14,'[35]Ф-1 (для АО-энерго)'!$C$23:$C$50,'[35]Ф-1 (для АО-энерго)'!$C$54:$C$95</definedName>
    <definedName name="P4_SCOPE_F1_PRT" localSheetId="1" hidden="1">#NAME?</definedName>
    <definedName name="P4_SCOPE_F1_PRT" hidden="1">'[36]Ф-1 (для АО-энерго)'!$C$13:$E$13,'[36]Ф-1 (для АО-энерго)'!$A$14:$E$14,'[36]Ф-1 (для АО-энерго)'!$C$23:$C$50,'[36]Ф-1 (для АО-энерго)'!$C$54:$C$95</definedName>
    <definedName name="P4_SCOPE_FULL_LOAD" localSheetId="9" hidden="1">#REF!,#REF!,#REF!,#REF!,#REF!,#REF!</definedName>
    <definedName name="P4_SCOPE_FULL_LOAD" localSheetId="11" hidden="1">#REF!,#REF!,#REF!,#REF!,#REF!,#REF!</definedName>
    <definedName name="P4_SCOPE_FULL_LOAD" localSheetId="7" hidden="1">#REF!,#REF!,#REF!,#REF!,#REF!,#REF!</definedName>
    <definedName name="P4_SCOPE_FULL_LOAD" localSheetId="2" hidden="1">#REF!,#REF!,#REF!,#REF!,#REF!,#REF!</definedName>
    <definedName name="P4_SCOPE_FULL_LOAD" localSheetId="1" hidden="1">#REF!</definedName>
    <definedName name="P4_SCOPE_FULL_LOAD" hidden="1">#REF!,#REF!,#REF!,#REF!,#REF!,#REF!</definedName>
    <definedName name="P4_SCOPE_IND" localSheetId="9" hidden="1">#REF!,#REF!,#REF!,#REF!,#REF!</definedName>
    <definedName name="P4_SCOPE_IND" localSheetId="11" hidden="1">#REF!,#REF!,#REF!,#REF!,#REF!</definedName>
    <definedName name="P4_SCOPE_IND" localSheetId="7" hidden="1">#REF!,#REF!,#REF!,#REF!,#REF!</definedName>
    <definedName name="P4_SCOPE_IND" localSheetId="2" hidden="1">#REF!,#REF!,#REF!,#REF!,#REF!</definedName>
    <definedName name="P4_SCOPE_IND" localSheetId="1" hidden="1">#REF!</definedName>
    <definedName name="P4_SCOPE_IND" hidden="1">#REF!,#REF!,#REF!,#REF!,#REF!</definedName>
    <definedName name="P4_SCOPE_IND2" localSheetId="9" hidden="1">#REF!,#REF!,#REF!,#REF!,#REF!,#REF!</definedName>
    <definedName name="P4_SCOPE_IND2" localSheetId="11" hidden="1">#REF!,#REF!,#REF!,#REF!,#REF!,#REF!</definedName>
    <definedName name="P4_SCOPE_IND2" localSheetId="7" hidden="1">#REF!,#REF!,#REF!,#REF!,#REF!,#REF!</definedName>
    <definedName name="P4_SCOPE_IND2" localSheetId="2" hidden="1">#REF!,#REF!,#REF!,#REF!,#REF!,#REF!</definedName>
    <definedName name="P4_SCOPE_IND2" localSheetId="1" hidden="1">#REF!</definedName>
    <definedName name="P4_SCOPE_IND2" hidden="1">#REF!,#REF!,#REF!,#REF!,#REF!,#REF!</definedName>
    <definedName name="P4_SCOPE_NOTIND" localSheetId="9" hidden="1">#REF!,#REF!,#REF!,#REF!,#REF!,#REF!,#REF!</definedName>
    <definedName name="P4_SCOPE_NOTIND" localSheetId="11" hidden="1">#REF!,#REF!,#REF!,#REF!,#REF!,#REF!,#REF!</definedName>
    <definedName name="P4_SCOPE_NOTIND" localSheetId="7" hidden="1">#REF!,#REF!,#REF!,#REF!,#REF!,#REF!,#REF!</definedName>
    <definedName name="P4_SCOPE_NOTIND" localSheetId="2" hidden="1">#REF!,#REF!,#REF!,#REF!,#REF!,#REF!,#REF!</definedName>
    <definedName name="P4_SCOPE_NOTIND" localSheetId="1" hidden="1">#REF!</definedName>
    <definedName name="P4_SCOPE_NOTIND" hidden="1">#REF!,#REF!,#REF!,#REF!,#REF!,#REF!,#REF!</definedName>
    <definedName name="P4_SCOPE_NotInd2" localSheetId="9" hidden="1">#REF!,#REF!,#REF!,#REF!,#REF!,#REF!,#REF!</definedName>
    <definedName name="P4_SCOPE_NotInd2" localSheetId="11" hidden="1">#REF!,#REF!,#REF!,#REF!,#REF!,#REF!,#REF!</definedName>
    <definedName name="P4_SCOPE_NotInd2" localSheetId="7" hidden="1">#REF!,#REF!,#REF!,#REF!,#REF!,#REF!,#REF!</definedName>
    <definedName name="P4_SCOPE_NotInd2" localSheetId="2" hidden="1">#REF!,#REF!,#REF!,#REF!,#REF!,#REF!,#REF!</definedName>
    <definedName name="P4_SCOPE_NotInd2" localSheetId="1" hidden="1">#REF!</definedName>
    <definedName name="P4_SCOPE_NotInd2" hidden="1">#REF!,#REF!,#REF!,#REF!,#REF!,#REF!,#REF!</definedName>
    <definedName name="P4_SCOPE_PER_PRT" localSheetId="9" hidden="1">[35]перекрестка!$F$45:$H$49,[35]перекрестка!$J$45:$K$49,[35]перекрестка!$N$45:$N$49,[35]перекрестка!$F$53:$G$64,[35]перекрестка!$H$54:$H$58</definedName>
    <definedName name="P4_SCOPE_PER_PRT" localSheetId="11" hidden="1">[35]перекрестка!$F$45:$H$49,[35]перекрестка!$J$45:$K$49,[35]перекрестка!$N$45:$N$49,[35]перекрестка!$F$53:$G$64,[35]перекрестка!$H$54:$H$58</definedName>
    <definedName name="P4_SCOPE_PER_PRT" localSheetId="2" hidden="1">[35]перекрестка!$F$45:$H$49,[35]перекрестка!$J$45:$K$49,[35]перекрестка!$N$45:$N$49,[35]перекрестка!$F$53:$G$64,[35]перекрестка!$H$54:$H$58</definedName>
    <definedName name="P4_SCOPE_PER_PRT" localSheetId="1" hidden="1">[35]перекрестка!$F$45:$H$49,[35]перекрестка!$J$45:$K$49,[35]перекрестка!$N$45:$N$49,[35]перекрестка!$F$53:$G$64,[35]перекрестка!$H$54:$H$58</definedName>
    <definedName name="P4_SCOPE_PER_PRT" hidden="1">[36]перекрестка!$F$45:$H$49,[36]перекрестка!$J$45:$K$49,[36]перекрестка!$N$45:$N$49,[36]перекрестка!$F$53:$G$64,[36]перекрестка!$H$54:$H$58</definedName>
    <definedName name="P4_T1?Data" localSheetId="9" hidden="1">#REF!,#REF!,#REF!,#REF!,#REF!,#REF!,#REF!</definedName>
    <definedName name="P4_T1?Data" localSheetId="11" hidden="1">#REF!,#REF!,#REF!,#REF!,#REF!,#REF!,#REF!</definedName>
    <definedName name="P4_T1?Data" localSheetId="7" hidden="1">#REF!,#REF!,#REF!,#REF!,#REF!,#REF!,#REF!</definedName>
    <definedName name="P4_T1?Data" localSheetId="2" hidden="1">#REF!,#REF!,#REF!,#REF!,#REF!,#REF!,#REF!</definedName>
    <definedName name="P4_T1?Data" localSheetId="1" hidden="1">#REF!</definedName>
    <definedName name="P4_T1?Data" hidden="1">#REF!,#REF!,#REF!,#REF!,#REF!,#REF!,#REF!</definedName>
    <definedName name="P4_T1?unit?ГКАЛ" localSheetId="9" hidden="1">#REF!,#REF!,#REF!,#REF!,#REF!,#REF!,#REF!</definedName>
    <definedName name="P4_T1?unit?ГКАЛ" localSheetId="11" hidden="1">#REF!,#REF!,#REF!,#REF!,#REF!,#REF!,#REF!</definedName>
    <definedName name="P4_T1?unit?ГКАЛ" localSheetId="7" hidden="1">#REF!,#REF!,#REF!,#REF!,#REF!,#REF!,#REF!</definedName>
    <definedName name="P4_T1?unit?ГКАЛ" localSheetId="2" hidden="1">#REF!,#REF!,#REF!,#REF!,#REF!,#REF!,#REF!</definedName>
    <definedName name="P4_T1?unit?ГКАЛ" localSheetId="1" hidden="1">#REF!</definedName>
    <definedName name="P4_T1?unit?ГКАЛ" hidden="1">#REF!,#REF!,#REF!,#REF!,#REF!,#REF!,#REF!</definedName>
    <definedName name="P4_T1?unit?РУБ.ГКАЛ" localSheetId="9" hidden="1">#REF!,#REF!,#REF!,#REF!,#REF!,#REF!,#REF!</definedName>
    <definedName name="P4_T1?unit?РУБ.ГКАЛ" localSheetId="11" hidden="1">#REF!,#REF!,#REF!,#REF!,#REF!,#REF!,#REF!</definedName>
    <definedName name="P4_T1?unit?РУБ.ГКАЛ" localSheetId="7" hidden="1">#REF!,#REF!,#REF!,#REF!,#REF!,#REF!,#REF!</definedName>
    <definedName name="P4_T1?unit?РУБ.ГКАЛ" localSheetId="2" hidden="1">#REF!,#REF!,#REF!,#REF!,#REF!,#REF!,#REF!</definedName>
    <definedName name="P4_T1?unit?РУБ.ГКАЛ" localSheetId="1" hidden="1">#REF!</definedName>
    <definedName name="P4_T1?unit?РУБ.ГКАЛ" hidden="1">#REF!,#REF!,#REF!,#REF!,#REF!,#REF!,#REF!</definedName>
    <definedName name="P4_T1?unit?РУБ.ТОНН" localSheetId="9" hidden="1">#REF!,#REF!,#REF!,#REF!,#REF!,#REF!,#REF!,#REF!,#REF!,#REF!,#REF!</definedName>
    <definedName name="P4_T1?unit?РУБ.ТОНН" localSheetId="11" hidden="1">#REF!,#REF!,#REF!,#REF!,#REF!,#REF!,#REF!,#REF!,#REF!,#REF!,#REF!</definedName>
    <definedName name="P4_T1?unit?РУБ.ТОНН" localSheetId="7" hidden="1">#REF!,#REF!,#REF!,#REF!,#REF!,#REF!,#REF!,#REF!,#REF!,#REF!,#REF!</definedName>
    <definedName name="P4_T1?unit?РУБ.ТОНН" localSheetId="2" hidden="1">#REF!,#REF!,#REF!,#REF!,#REF!,#REF!,#REF!,#REF!,#REF!,#REF!,#REF!</definedName>
    <definedName name="P4_T1?unit?РУБ.ТОНН" localSheetId="1" hidden="1">#REF!</definedName>
    <definedName name="P4_T1?unit?РУБ.ТОНН" hidden="1">#REF!,#REF!,#REF!,#REF!,#REF!,#REF!,#REF!,#REF!,#REF!,#REF!,#REF!</definedName>
    <definedName name="P4_T1?unit?СТР" localSheetId="9" hidden="1">#REF!,#REF!,#REF!,#REF!,#REF!,#REF!,#REF!</definedName>
    <definedName name="P4_T1?unit?СТР" localSheetId="11" hidden="1">#REF!,#REF!,#REF!,#REF!,#REF!,#REF!,#REF!</definedName>
    <definedName name="P4_T1?unit?СТР" localSheetId="7" hidden="1">#REF!,#REF!,#REF!,#REF!,#REF!,#REF!,#REF!</definedName>
    <definedName name="P4_T1?unit?СТР" localSheetId="2" hidden="1">#REF!,#REF!,#REF!,#REF!,#REF!,#REF!,#REF!</definedName>
    <definedName name="P4_T1?unit?СТР" localSheetId="1" hidden="1">#REF!</definedName>
    <definedName name="P4_T1?unit?СТР" hidden="1">#REF!,#REF!,#REF!,#REF!,#REF!,#REF!,#REF!</definedName>
    <definedName name="P4_T1?unit?ТОНН" localSheetId="9" hidden="1">#REF!,#REF!,#REF!,#REF!,#REF!,#REF!,#REF!,#REF!,#REF!,#REF!,#REF!</definedName>
    <definedName name="P4_T1?unit?ТОНН" localSheetId="11" hidden="1">#REF!,#REF!,#REF!,#REF!,#REF!,#REF!,#REF!,#REF!,#REF!,#REF!,#REF!</definedName>
    <definedName name="P4_T1?unit?ТОНН" localSheetId="7" hidden="1">#REF!,#REF!,#REF!,#REF!,#REF!,#REF!,#REF!,#REF!,#REF!,#REF!,#REF!</definedName>
    <definedName name="P4_T1?unit?ТОНН" localSheetId="2" hidden="1">#REF!,#REF!,#REF!,#REF!,#REF!,#REF!,#REF!,#REF!,#REF!,#REF!,#REF!</definedName>
    <definedName name="P4_T1?unit?ТОНН" localSheetId="1" hidden="1">#REF!</definedName>
    <definedName name="P4_T1?unit?ТОНН" hidden="1">#REF!,#REF!,#REF!,#REF!,#REF!,#REF!,#REF!,#REF!,#REF!,#REF!,#REF!</definedName>
    <definedName name="P4_T1?unit?ТРУБ" localSheetId="9" hidden="1">#REF!,#REF!,#REF!,#REF!,#REF!,#REF!,#REF!</definedName>
    <definedName name="P4_T1?unit?ТРУБ" localSheetId="11" hidden="1">#REF!,#REF!,#REF!,#REF!,#REF!,#REF!,#REF!</definedName>
    <definedName name="P4_T1?unit?ТРУБ" localSheetId="7" hidden="1">#REF!,#REF!,#REF!,#REF!,#REF!,#REF!,#REF!</definedName>
    <definedName name="P4_T1?unit?ТРУБ" localSheetId="2" hidden="1">#REF!,#REF!,#REF!,#REF!,#REF!,#REF!,#REF!</definedName>
    <definedName name="P4_T1?unit?ТРУБ" localSheetId="1" hidden="1">#REF!</definedName>
    <definedName name="P4_T1?unit?ТРУБ" hidden="1">#REF!,#REF!,#REF!,#REF!,#REF!,#REF!,#REF!</definedName>
    <definedName name="P4_T1_Protect" hidden="1">[39]перекрестка!$J$127,[39]перекрестка!$J$128:$K$132,[39]перекрестка!$J$133,[39]перекрестка!$J$134:$K$138,[39]перекрестка!$N$11:$N$22,[39]перекрестка!$N$24:$N$28</definedName>
    <definedName name="P4_T17_Protection">'[29]29'!$I$29:$J$33,'[29]29'!$I$27:$J$27,'[29]29'!$I$21:$J$25,'[29]29'!$I$19:$J$19,'[29]29'!$I$12:$J$16,'[29]29'!$I$10:$J$10,'[29]29'!$L$10:$M$10,'[29]29'!$L$12:$M$16</definedName>
    <definedName name="P4_T2.1?Protection">'[38]2007 (Min)'!$G$14:$H$15,'[38]2007 (Min)'!$K$14:$L$15,'[38]2007 (Min)'!$O$14:$P$15,'[38]2007 (Min)'!$G$17:$H$21,'[38]2007 (Min)'!$K$17:$L$21</definedName>
    <definedName name="P4_T2.2?Protection">'[38]2007 (Max)'!$K$40:$L$42,'[38]2007 (Max)'!$O$40:$P$42,'[38]2007 (Max)'!$G$47:$H$47,'[38]2007 (Max)'!$K$47:$L$47,'[38]2007 (Max)'!$O$47:$P$47</definedName>
    <definedName name="P4_T28?axis?R?ПЭ">'[29]28'!$D$167:$I$169,'[29]28'!$D$172:$I$174,'[29]28'!$D$178:$I$180,'[29]28'!$D$184:$I$186,'[29]28'!$D$193:$I$195,'[29]28'!$D$198:$I$200,'[29]28'!$D$204:$I$206</definedName>
    <definedName name="P4_T28?axis?R?ПЭ?">'[29]28'!$B$167:$B$169,'[29]28'!$B$172:$B$174,'[29]28'!$B$178:$B$180,'[29]28'!$B$184:$B$186,'[29]28'!$B$193:$B$195,'[29]28'!$B$198:$B$200,'[29]28'!$B$204:$B$206</definedName>
    <definedName name="P4_T28_Protection">'[29]28'!$B$219:$B$221,'[29]28'!$B$224:$B$226,'[29]28'!$B$230:$B$232,'[29]28'!$B$236:$B$238,'[29]28'!$B$245:$B$247,'[29]28'!$B$250:$B$252,'[29]28'!$B$256:$B$258</definedName>
    <definedName name="P5_SCOPE_FULL_LOAD" localSheetId="9" hidden="1">#REF!,#REF!,#REF!,#REF!,#REF!,#REF!</definedName>
    <definedName name="P5_SCOPE_FULL_LOAD" localSheetId="11" hidden="1">#REF!,#REF!,#REF!,#REF!,#REF!,#REF!</definedName>
    <definedName name="P5_SCOPE_FULL_LOAD" localSheetId="7" hidden="1">#REF!,#REF!,#REF!,#REF!,#REF!,#REF!</definedName>
    <definedName name="P5_SCOPE_FULL_LOAD" localSheetId="2" hidden="1">#REF!,#REF!,#REF!,#REF!,#REF!,#REF!</definedName>
    <definedName name="P5_SCOPE_FULL_LOAD" localSheetId="1" hidden="1">#REF!</definedName>
    <definedName name="P5_SCOPE_FULL_LOAD" hidden="1">#REF!,#REF!,#REF!,#REF!,#REF!,#REF!</definedName>
    <definedName name="P5_SCOPE_NOTIND" localSheetId="9" hidden="1">#REF!,#REF!,#REF!,#REF!,#REF!,#REF!,#REF!</definedName>
    <definedName name="P5_SCOPE_NOTIND" localSheetId="11" hidden="1">#REF!,#REF!,#REF!,#REF!,#REF!,#REF!,#REF!</definedName>
    <definedName name="P5_SCOPE_NOTIND" localSheetId="7" hidden="1">#REF!,#REF!,#REF!,#REF!,#REF!,#REF!,#REF!</definedName>
    <definedName name="P5_SCOPE_NOTIND" localSheetId="2" hidden="1">#REF!,#REF!,#REF!,#REF!,#REF!,#REF!,#REF!</definedName>
    <definedName name="P5_SCOPE_NOTIND" localSheetId="1" hidden="1">#REF!</definedName>
    <definedName name="P5_SCOPE_NOTIND" hidden="1">#REF!,#REF!,#REF!,#REF!,#REF!,#REF!,#REF!</definedName>
    <definedName name="P5_SCOPE_NotInd2" localSheetId="9" hidden="1">#REF!,#REF!,#REF!,#REF!,#REF!,#REF!,#REF!</definedName>
    <definedName name="P5_SCOPE_NotInd2" localSheetId="11" hidden="1">#REF!,#REF!,#REF!,#REF!,#REF!,#REF!,#REF!</definedName>
    <definedName name="P5_SCOPE_NotInd2" localSheetId="7" hidden="1">#REF!,#REF!,#REF!,#REF!,#REF!,#REF!,#REF!</definedName>
    <definedName name="P5_SCOPE_NotInd2" localSheetId="2" hidden="1">#REF!,#REF!,#REF!,#REF!,#REF!,#REF!,#REF!</definedName>
    <definedName name="P5_SCOPE_NotInd2" localSheetId="1" hidden="1">#REF!</definedName>
    <definedName name="P5_SCOPE_NotInd2" hidden="1">#REF!,#REF!,#REF!,#REF!,#REF!,#REF!,#REF!</definedName>
    <definedName name="P5_SCOPE_PER_PRT" localSheetId="9">[35]перекрестка!$H$60:$H$64,[35]перекрестка!$J$53:$J$64,[35]перекрестка!$K$54:$K$58,[35]перекрестка!$K$60:$K$64,[35]перекрестка!$N$53:$N$64</definedName>
    <definedName name="P5_SCOPE_PER_PRT" localSheetId="11">[35]перекрестка!$H$60:$H$64,[35]перекрестка!$J$53:$J$64,[35]перекрестка!$K$54:$K$58,[35]перекрестка!$K$60:$K$64,[35]перекрестка!$N$53:$N$64</definedName>
    <definedName name="P5_SCOPE_PER_PRT" localSheetId="2">[35]перекрестка!$H$60:$H$64,[35]перекрестка!$J$53:$J$64,[35]перекрестка!$K$54:$K$58,[35]перекрестка!$K$60:$K$64,[35]перекрестка!$N$53:$N$64</definedName>
    <definedName name="P5_SCOPE_PER_PRT" localSheetId="1">[35]перекрестка!$H$60:$H$64,[35]перекрестка!$J$53:$J$64,[35]перекрестка!$K$54:$K$58,[35]перекрестка!$K$60:$K$64,[35]перекрестка!$N$53:$N$64</definedName>
    <definedName name="P5_SCOPE_PER_PRT" hidden="1">[36]перекрестка!$H$60:$H$64,[36]перекрестка!$J$53:$J$64,[36]перекрестка!$K$54:$K$58,[36]перекрестка!$K$60:$K$64,[36]перекрестка!$N$53:$N$64</definedName>
    <definedName name="P5_T1?Data" localSheetId="9" hidden="1">#REF!,#REF!,#REF!,#REF!,#REF!,#REF!,#REF!</definedName>
    <definedName name="P5_T1?Data" localSheetId="11" hidden="1">#REF!,#REF!,#REF!,#REF!,#REF!,#REF!,#REF!</definedName>
    <definedName name="P5_T1?Data" localSheetId="7" hidden="1">#REF!,#REF!,#REF!,#REF!,#REF!,#REF!,#REF!</definedName>
    <definedName name="P5_T1?Data" localSheetId="2" hidden="1">#REF!,#REF!,#REF!,#REF!,#REF!,#REF!,#REF!</definedName>
    <definedName name="P5_T1?Data" localSheetId="1" hidden="1">#REF!</definedName>
    <definedName name="P5_T1?Data" hidden="1">#REF!,#REF!,#REF!,#REF!,#REF!,#REF!,#REF!</definedName>
    <definedName name="P5_T1?unit?ГКАЛ" localSheetId="9" hidden="1">#REF!,#REF!,#REF!,#REF!,#REF!,#REF!,#REF!</definedName>
    <definedName name="P5_T1?unit?ГКАЛ" localSheetId="11" hidden="1">#REF!,#REF!,#REF!,#REF!,#REF!,#REF!,#REF!</definedName>
    <definedName name="P5_T1?unit?ГКАЛ" localSheetId="7" hidden="1">#REF!,#REF!,#REF!,#REF!,#REF!,#REF!,#REF!</definedName>
    <definedName name="P5_T1?unit?ГКАЛ" localSheetId="2" hidden="1">#REF!,#REF!,#REF!,#REF!,#REF!,#REF!,#REF!</definedName>
    <definedName name="P5_T1?unit?ГКАЛ" localSheetId="1" hidden="1">#REF!</definedName>
    <definedName name="P5_T1?unit?ГКАЛ" hidden="1">#REF!,#REF!,#REF!,#REF!,#REF!,#REF!,#REF!</definedName>
    <definedName name="P5_T1?unit?РУБ.ГКАЛ" localSheetId="9" hidden="1">#REF!,#REF!,#REF!,#REF!,#REF!,#REF!,#REF!</definedName>
    <definedName name="P5_T1?unit?РУБ.ГКАЛ" localSheetId="11" hidden="1">#REF!,#REF!,#REF!,#REF!,#REF!,#REF!,#REF!</definedName>
    <definedName name="P5_T1?unit?РУБ.ГКАЛ" localSheetId="7" hidden="1">#REF!,#REF!,#REF!,#REF!,#REF!,#REF!,#REF!</definedName>
    <definedName name="P5_T1?unit?РУБ.ГКАЛ" localSheetId="2" hidden="1">#REF!,#REF!,#REF!,#REF!,#REF!,#REF!,#REF!</definedName>
    <definedName name="P5_T1?unit?РУБ.ГКАЛ" localSheetId="1" hidden="1">#REF!</definedName>
    <definedName name="P5_T1?unit?РУБ.ГКАЛ" hidden="1">#REF!,#REF!,#REF!,#REF!,#REF!,#REF!,#REF!</definedName>
    <definedName name="P5_T1?unit?РУБ.ТОНН" localSheetId="9" hidden="1">#REF!,#REF!,#REF!,#REF!,#REF!,#REF!,'Обоснов к прил 1 2018  (2)'!P1_T1?unit?РУБ.ТОНН,'Обоснов к прил 1 2018  (2)'!P2_T1?unit?РУБ.ТОНН,'Обоснов к прил 1 2018  (2)'!P3_T1?unit?РУБ.ТОНН</definedName>
    <definedName name="P5_T1?unit?РУБ.ТОНН" localSheetId="11" hidden="1">#REF!,#REF!,#REF!,#REF!,#REF!,#REF!,'Обоснов к прил 1 2018  (3)'!P1_T1?unit?РУБ.ТОНН,'Обоснов к прил 1 2018  (3)'!P2_T1?unit?РУБ.ТОНН,'Обоснов к прил 1 2018  (3)'!P3_T1?unit?РУБ.ТОНН</definedName>
    <definedName name="P5_T1?unit?РУБ.ТОНН" localSheetId="7" hidden="1">#REF!,#REF!,#REF!,#REF!,#REF!,#REF!,P1_T1?unit?РУБ.ТОНН,P2_T1?unit?РУБ.ТОНН,P3_T1?unit?РУБ.ТОНН</definedName>
    <definedName name="P5_T1?unit?РУБ.ТОНН" localSheetId="2" hidden="1">#REF!,#REF!,#REF!,#REF!,#REF!,#REF!,прил1_2022!P1_T1?unit?РУБ.ТОНН,прил1_2022!P2_T1?unit?РУБ.ТОНН,прил1_2022!P3_T1?unit?РУБ.ТОНН</definedName>
    <definedName name="P5_T1?unit?РУБ.ТОНН" localSheetId="1" hidden="1">#NAME?</definedName>
    <definedName name="P5_T1?unit?РУБ.ТОНН" hidden="1">#REF!,#REF!,#REF!,#REF!,#REF!,#REF!,P1_T1?unit?РУБ.ТОНН,P2_T1?unit?РУБ.ТОНН,P3_T1?unit?РУБ.ТОНН</definedName>
    <definedName name="P5_T1?unit?СТР" localSheetId="9" hidden="1">#REF!,#REF!,#REF!,#REF!,#REF!,#REF!,#REF!</definedName>
    <definedName name="P5_T1?unit?СТР" localSheetId="11" hidden="1">#REF!,#REF!,#REF!,#REF!,#REF!,#REF!,#REF!</definedName>
    <definedName name="P5_T1?unit?СТР" localSheetId="7" hidden="1">#REF!,#REF!,#REF!,#REF!,#REF!,#REF!,#REF!</definedName>
    <definedName name="P5_T1?unit?СТР" localSheetId="2" hidden="1">#REF!,#REF!,#REF!,#REF!,#REF!,#REF!,#REF!</definedName>
    <definedName name="P5_T1?unit?СТР" localSheetId="1" hidden="1">#REF!</definedName>
    <definedName name="P5_T1?unit?СТР" hidden="1">#REF!,#REF!,#REF!,#REF!,#REF!,#REF!,#REF!</definedName>
    <definedName name="P5_T1?unit?ТРУБ" localSheetId="9" hidden="1">#REF!,#REF!,#REF!,#REF!,#REF!,#REF!,#REF!</definedName>
    <definedName name="P5_T1?unit?ТРУБ" localSheetId="11" hidden="1">#REF!,#REF!,#REF!,#REF!,#REF!,#REF!,#REF!</definedName>
    <definedName name="P5_T1?unit?ТРУБ" localSheetId="7" hidden="1">#REF!,#REF!,#REF!,#REF!,#REF!,#REF!,#REF!</definedName>
    <definedName name="P5_T1?unit?ТРУБ" localSheetId="2" hidden="1">#REF!,#REF!,#REF!,#REF!,#REF!,#REF!,#REF!</definedName>
    <definedName name="P5_T1?unit?ТРУБ" localSheetId="1" hidden="1">#REF!</definedName>
    <definedName name="P5_T1?unit?ТРУБ" hidden="1">#REF!,#REF!,#REF!,#REF!,#REF!,#REF!,#REF!</definedName>
    <definedName name="P5_T1_Protect">[39]перекрестка!$N$30:$N$34,[39]перекрестка!$N$36:$N$40,[39]перекрестка!$N$42:$N$46,[39]перекрестка!$N$49:$N$60,[39]перекрестка!$N$62:$N$66</definedName>
    <definedName name="P5_T17_Protection">'[29]29'!$L$19:$M$19,'[29]29'!$L$21:$M$27,'[29]29'!$L$29:$M$33,'[29]29'!$L$36:$M$36,'[29]29'!$L$38:$M$42,'[29]29'!$L$45:$M$45,'[29]29'!$O$10:$P$10,'[29]29'!$O$12:$P$16</definedName>
    <definedName name="P5_T2.1?Protection">'[38]2007 (Min)'!$G$25:$H$25,'[38]2007 (Min)'!$K$25:$L$25,'[38]2007 (Min)'!$O$25:$P$25,'[38]2007 (Min)'!$G$27:$H$31,'[38]2007 (Min)'!$K$27:$L$31</definedName>
    <definedName name="P5_T28?axis?R?ПЭ">'[29]28'!$D$210:$I$212,'[29]28'!$D$219:$I$221,'[29]28'!$D$224:$I$226,'[29]28'!$D$230:$I$232,'[29]28'!$D$236:$I$238,'[29]28'!$D$245:$I$247,'[29]28'!$D$250:$I$252</definedName>
    <definedName name="P5_T28?axis?R?ПЭ?">'[29]28'!$B$210:$B$212,'[29]28'!$B$219:$B$221,'[29]28'!$B$224:$B$226,'[29]28'!$B$230:$B$232,'[29]28'!$B$236:$B$238,'[29]28'!$B$245:$B$247,'[29]28'!$B$250:$B$252</definedName>
    <definedName name="P5_T28_Protection">'[29]28'!$B$262:$B$264,'[29]28'!$B$271:$B$273,'[29]28'!$B$276:$B$278,'[29]28'!$B$282:$B$284,'[29]28'!$B$288:$B$291,'[29]28'!$B$11:$B$13,'[29]28'!$B$16:$B$18,'[29]28'!$B$22:$B$24</definedName>
    <definedName name="P6_SCOPE_FULL_LOAD" localSheetId="9" hidden="1">#REF!,#REF!,#REF!,#REF!,#REF!,#REF!</definedName>
    <definedName name="P6_SCOPE_FULL_LOAD" localSheetId="11" hidden="1">#REF!,#REF!,#REF!,#REF!,#REF!,#REF!</definedName>
    <definedName name="P6_SCOPE_FULL_LOAD" localSheetId="7" hidden="1">#REF!,#REF!,#REF!,#REF!,#REF!,#REF!</definedName>
    <definedName name="P6_SCOPE_FULL_LOAD" localSheetId="2" hidden="1">#REF!,#REF!,#REF!,#REF!,#REF!,#REF!</definedName>
    <definedName name="P6_SCOPE_FULL_LOAD" localSheetId="1" hidden="1">#REF!</definedName>
    <definedName name="P6_SCOPE_FULL_LOAD" hidden="1">#REF!,#REF!,#REF!,#REF!,#REF!,#REF!</definedName>
    <definedName name="P6_SCOPE_NOTIND" localSheetId="9" hidden="1">#REF!,#REF!,#REF!,#REF!,#REF!,#REF!,#REF!</definedName>
    <definedName name="P6_SCOPE_NOTIND" localSheetId="11" hidden="1">#REF!,#REF!,#REF!,#REF!,#REF!,#REF!,#REF!</definedName>
    <definedName name="P6_SCOPE_NOTIND" localSheetId="7" hidden="1">#REF!,#REF!,#REF!,#REF!,#REF!,#REF!,#REF!</definedName>
    <definedName name="P6_SCOPE_NOTIND" localSheetId="2" hidden="1">#REF!,#REF!,#REF!,#REF!,#REF!,#REF!,#REF!</definedName>
    <definedName name="P6_SCOPE_NOTIND" localSheetId="1" hidden="1">#REF!</definedName>
    <definedName name="P6_SCOPE_NOTIND" hidden="1">#REF!,#REF!,#REF!,#REF!,#REF!,#REF!,#REF!</definedName>
    <definedName name="P6_SCOPE_NotInd2" localSheetId="9" hidden="1">#REF!,#REF!,#REF!,#REF!,#REF!,#REF!,#REF!</definedName>
    <definedName name="P6_SCOPE_NotInd2" localSheetId="11" hidden="1">#REF!,#REF!,#REF!,#REF!,#REF!,#REF!,#REF!</definedName>
    <definedName name="P6_SCOPE_NotInd2" localSheetId="7" hidden="1">#REF!,#REF!,#REF!,#REF!,#REF!,#REF!,#REF!</definedName>
    <definedName name="P6_SCOPE_NotInd2" localSheetId="2" hidden="1">#REF!,#REF!,#REF!,#REF!,#REF!,#REF!,#REF!</definedName>
    <definedName name="P6_SCOPE_NotInd2" localSheetId="1" hidden="1">#REF!</definedName>
    <definedName name="P6_SCOPE_NotInd2" hidden="1">#REF!,#REF!,#REF!,#REF!,#REF!,#REF!,#REF!</definedName>
    <definedName name="P6_SCOPE_PER_PRT" localSheetId="9">[35]перекрестка!$F$66:$H$70,[35]перекрестка!$J$66:$K$70,[35]перекрестка!$N$66:$N$70,[35]перекрестка!$F$72:$H$76,[35]перекрестка!$J$72:$K$76</definedName>
    <definedName name="P6_SCOPE_PER_PRT" localSheetId="11">[35]перекрестка!$F$66:$H$70,[35]перекрестка!$J$66:$K$70,[35]перекрестка!$N$66:$N$70,[35]перекрестка!$F$72:$H$76,[35]перекрестка!$J$72:$K$76</definedName>
    <definedName name="P6_SCOPE_PER_PRT" localSheetId="2">[35]перекрестка!$F$66:$H$70,[35]перекрестка!$J$66:$K$70,[35]перекрестка!$N$66:$N$70,[35]перекрестка!$F$72:$H$76,[35]перекрестка!$J$72:$K$76</definedName>
    <definedName name="P6_SCOPE_PER_PRT" localSheetId="1">[35]перекрестка!$F$66:$H$70,[35]перекрестка!$J$66:$K$70,[35]перекрестка!$N$66:$N$70,[35]перекрестка!$F$72:$H$76,[35]перекрестка!$J$72:$K$76</definedName>
    <definedName name="P6_SCOPE_PER_PRT" hidden="1">[36]перекрестка!$F$66:$H$70,[36]перекрестка!$J$66:$K$70,[36]перекрестка!$N$66:$N$70,[36]перекрестка!$F$72:$H$76,[36]перекрестка!$J$72:$K$76</definedName>
    <definedName name="P6_T1?Data" localSheetId="9" hidden="1">#REF!,#REF!,#REF!,#REF!,#REF!,#REF!,#REF!</definedName>
    <definedName name="P6_T1?Data" localSheetId="11" hidden="1">#REF!,#REF!,#REF!,#REF!,#REF!,#REF!,#REF!</definedName>
    <definedName name="P6_T1?Data" localSheetId="7" hidden="1">#REF!,#REF!,#REF!,#REF!,#REF!,#REF!,#REF!</definedName>
    <definedName name="P6_T1?Data" localSheetId="2" hidden="1">#REF!,#REF!,#REF!,#REF!,#REF!,#REF!,#REF!</definedName>
    <definedName name="P6_T1?Data" localSheetId="1" hidden="1">#REF!</definedName>
    <definedName name="P6_T1?Data" hidden="1">#REF!,#REF!,#REF!,#REF!,#REF!,#REF!,#REF!</definedName>
    <definedName name="P6_T1?unit?ГКАЛ" localSheetId="9" hidden="1">#REF!,#REF!,#REF!,#REF!,#REF!,#REF!,#REF!</definedName>
    <definedName name="P6_T1?unit?ГКАЛ" localSheetId="11" hidden="1">#REF!,#REF!,#REF!,#REF!,#REF!,#REF!,#REF!</definedName>
    <definedName name="P6_T1?unit?ГКАЛ" localSheetId="7" hidden="1">#REF!,#REF!,#REF!,#REF!,#REF!,#REF!,#REF!</definedName>
    <definedName name="P6_T1?unit?ГКАЛ" localSheetId="2" hidden="1">#REF!,#REF!,#REF!,#REF!,#REF!,#REF!,#REF!</definedName>
    <definedName name="P6_T1?unit?ГКАЛ" localSheetId="1" hidden="1">#REF!</definedName>
    <definedName name="P6_T1?unit?ГКАЛ" hidden="1">#REF!,#REF!,#REF!,#REF!,#REF!,#REF!,#REF!</definedName>
    <definedName name="P6_T1?unit?РУБ.ГКАЛ" localSheetId="9" hidden="1">#REF!,#REF!,#REF!,#REF!,#REF!,#REF!,#REF!</definedName>
    <definedName name="P6_T1?unit?РУБ.ГКАЛ" localSheetId="11" hidden="1">#REF!,#REF!,#REF!,#REF!,#REF!,#REF!,#REF!</definedName>
    <definedName name="P6_T1?unit?РУБ.ГКАЛ" localSheetId="7" hidden="1">#REF!,#REF!,#REF!,#REF!,#REF!,#REF!,#REF!</definedName>
    <definedName name="P6_T1?unit?РУБ.ГКАЛ" localSheetId="2" hidden="1">#REF!,#REF!,#REF!,#REF!,#REF!,#REF!,#REF!</definedName>
    <definedName name="P6_T1?unit?РУБ.ГКАЛ" localSheetId="1" hidden="1">#REF!</definedName>
    <definedName name="P6_T1?unit?РУБ.ГКАЛ" hidden="1">#REF!,#REF!,#REF!,#REF!,#REF!,#REF!,#REF!</definedName>
    <definedName name="P6_T1?unit?СТР" localSheetId="9" hidden="1">#REF!,#REF!,#REF!,#REF!,#REF!,#REF!,#REF!,'Обоснов к прил 1 2018  (2)'!P1_T1?unit?СТР</definedName>
    <definedName name="P6_T1?unit?СТР" localSheetId="11" hidden="1">#REF!,#REF!,#REF!,#REF!,#REF!,#REF!,#REF!,'Обоснов к прил 1 2018  (3)'!P1_T1?unit?СТР</definedName>
    <definedName name="P6_T1?unit?СТР" localSheetId="7" hidden="1">#REF!,#REF!,#REF!,#REF!,#REF!,#REF!,#REF!,P1_T1?unit?СТР</definedName>
    <definedName name="P6_T1?unit?СТР" localSheetId="2" hidden="1">#REF!,#REF!,#REF!,#REF!,#REF!,#REF!,#REF!,прил1_2022!P1_T1?unit?СТР</definedName>
    <definedName name="P6_T1?unit?СТР" localSheetId="1" hidden="1">#NAME?</definedName>
    <definedName name="P6_T1?unit?СТР" hidden="1">#REF!,#REF!,#REF!,#REF!,#REF!,#REF!,#REF!,P1_T1?unit?СТР</definedName>
    <definedName name="P6_T1?unit?ТРУБ" localSheetId="9" hidden="1">#REF!,#REF!,#REF!,#REF!,#REF!,#REF!,#REF!</definedName>
    <definedName name="P6_T1?unit?ТРУБ" localSheetId="11" hidden="1">#REF!,#REF!,#REF!,#REF!,#REF!,#REF!,#REF!</definedName>
    <definedName name="P6_T1?unit?ТРУБ" localSheetId="7" hidden="1">#REF!,#REF!,#REF!,#REF!,#REF!,#REF!,#REF!</definedName>
    <definedName name="P6_T1?unit?ТРУБ" localSheetId="2" hidden="1">#REF!,#REF!,#REF!,#REF!,#REF!,#REF!,#REF!</definedName>
    <definedName name="P6_T1?unit?ТРУБ" localSheetId="1" hidden="1">#REF!</definedName>
    <definedName name="P6_T1?unit?ТРУБ" hidden="1">#REF!,#REF!,#REF!,#REF!,#REF!,#REF!,#REF!</definedName>
    <definedName name="P6_T1_Protect">[39]перекрестка!$N$68:$N$72,[39]перекрестка!$N$74:$N$78,[39]перекрестка!$N$80:$N$84,[39]перекрестка!$N$89:$N$100,[39]перекрестка!$N$102:$N$106</definedName>
    <definedName name="P6_T17_Protection" localSheetId="7">'[29]29'!$O$19:$P$19,'[29]29'!$O$21:$P$25,'[29]29'!$O$27:$P$27,'[29]29'!$O$29:$P$33,'[29]29'!$O$36:$P$36,'[29]29'!$O$38:$P$42,'[29]29'!$O$45:$P$45,P1_T17_Protection</definedName>
    <definedName name="P6_T17_Protection">'[29]29'!$O$19:$P$19,'[29]29'!$O$21:$P$25,'[29]29'!$O$27:$P$27,'[29]29'!$O$29:$P$33,'[29]29'!$O$36:$P$36,'[29]29'!$O$38:$P$42,'[29]29'!$O$45:$P$45,P1_T17_Protection</definedName>
    <definedName name="P6_T17_Protection_4" localSheetId="9">(#REF!,#REF!,#REF!,#REF!,#REF!,#REF!,#REF!,P1_T17_Protection)</definedName>
    <definedName name="P6_T17_Protection_4" localSheetId="11">(#REF!,#REF!,#REF!,#REF!,#REF!,#REF!,#REF!,P1_T17_Protection)</definedName>
    <definedName name="P6_T17_Protection_4" localSheetId="7">(#REF!,#REF!,#REF!,#REF!,#REF!,#REF!,#REF!,P1_T17_Protection)</definedName>
    <definedName name="P6_T17_Protection_4" localSheetId="2">(#REF!,#REF!,#REF!,#REF!,#REF!,#REF!,#REF!,[0]!P1_T17_Protection)</definedName>
    <definedName name="P6_T17_Protection_4" localSheetId="1">(#REF!,#REF!,#REF!,#REF!,#REF!,#REF!,#REF!,[0]!P1_T17_Protection)</definedName>
    <definedName name="P6_T17_Protection_4">(#REF!,#REF!,#REF!,#REF!,#REF!,#REF!,#REF!,P1_T17_Protection)</definedName>
    <definedName name="P6_T2.1?Protection" localSheetId="9">P1_T2.1?Protection</definedName>
    <definedName name="P6_T2.1?Protection" localSheetId="11">P1_T2.1?Protection</definedName>
    <definedName name="P6_T2.1?Protection" localSheetId="7">P1_T2.1?Protection</definedName>
    <definedName name="P6_T2.1?Protection" localSheetId="2">[0]!P1_T2.1?Protection</definedName>
    <definedName name="P6_T2.1?Protection" localSheetId="1">#NAME?</definedName>
    <definedName name="P6_T2.1?Protection">P1_T2.1?Protection</definedName>
    <definedName name="P6_T2.1?Protection_4">#N/A</definedName>
    <definedName name="P6_T28?axis?R?ПЭ" localSheetId="7">'[29]28'!$D$256:$I$258,'[29]28'!$D$262:$I$264,'[29]28'!$D$271:$I$273,'[29]28'!$D$276:$I$278,'[29]28'!$D$282:$I$284,'[29]28'!$D$288:$I$291,'[29]28'!$D$11:$I$13,P1_T28?axis?R?ПЭ</definedName>
    <definedName name="P6_T28?axis?R?ПЭ">'[29]28'!$D$256:$I$258,'[29]28'!$D$262:$I$264,'[29]28'!$D$271:$I$273,'[29]28'!$D$276:$I$278,'[29]28'!$D$282:$I$284,'[29]28'!$D$288:$I$291,'[29]28'!$D$11:$I$13,P1_T28?axis?R?ПЭ</definedName>
    <definedName name="P6_T28?axis?R?ПЭ?" localSheetId="7">'[29]28'!$B$256:$B$258,'[29]28'!$B$262:$B$264,'[29]28'!$B$271:$B$273,'[29]28'!$B$276:$B$278,'[29]28'!$B$282:$B$284,'[29]28'!$B$288:$B$291,'[29]28'!$B$11:$B$13,P1_T28?axis?R?ПЭ?</definedName>
    <definedName name="P6_T28?axis?R?ПЭ?">'[29]28'!$B$256:$B$258,'[29]28'!$B$262:$B$264,'[29]28'!$B$271:$B$273,'[29]28'!$B$276:$B$278,'[29]28'!$B$282:$B$284,'[29]28'!$B$288:$B$291,'[29]28'!$B$11:$B$13,P1_T28?axis?R?ПЭ?</definedName>
    <definedName name="P6_T28?axis?R?ПЭ?_4">#N/A</definedName>
    <definedName name="P6_T28?axis?R?ПЭ_4">#N/A</definedName>
    <definedName name="P6_T28_Protection">'[29]28'!$B$28:$B$30,'[29]28'!$B$37:$B$39,'[29]28'!$B$42:$B$44,'[29]28'!$B$48:$B$50,'[29]28'!$B$54:$B$56,'[29]28'!$B$63:$B$65,'[29]28'!$G$210:$H$212,'[29]28'!$D$11:$E$13</definedName>
    <definedName name="P7_SCOPE_FULL_LOAD" localSheetId="9" hidden="1">#REF!,#REF!,#REF!,#REF!,#REF!,#REF!</definedName>
    <definedName name="P7_SCOPE_FULL_LOAD" localSheetId="11" hidden="1">#REF!,#REF!,#REF!,#REF!,#REF!,#REF!</definedName>
    <definedName name="P7_SCOPE_FULL_LOAD" localSheetId="7" hidden="1">#REF!,#REF!,#REF!,#REF!,#REF!,#REF!</definedName>
    <definedName name="P7_SCOPE_FULL_LOAD" localSheetId="2" hidden="1">#REF!,#REF!,#REF!,#REF!,#REF!,#REF!</definedName>
    <definedName name="P7_SCOPE_FULL_LOAD" localSheetId="1" hidden="1">#REF!</definedName>
    <definedName name="P7_SCOPE_FULL_LOAD" hidden="1">#REF!,#REF!,#REF!,#REF!,#REF!,#REF!</definedName>
    <definedName name="P7_SCOPE_NOTIND" localSheetId="9" hidden="1">#REF!,#REF!,#REF!,#REF!,#REF!,#REF!</definedName>
    <definedName name="P7_SCOPE_NOTIND" localSheetId="11" hidden="1">#REF!,#REF!,#REF!,#REF!,#REF!,#REF!</definedName>
    <definedName name="P7_SCOPE_NOTIND" localSheetId="7" hidden="1">#REF!,#REF!,#REF!,#REF!,#REF!,#REF!</definedName>
    <definedName name="P7_SCOPE_NOTIND" localSheetId="2" hidden="1">#REF!,#REF!,#REF!,#REF!,#REF!,#REF!</definedName>
    <definedName name="P7_SCOPE_NOTIND" localSheetId="1" hidden="1">#REF!</definedName>
    <definedName name="P7_SCOPE_NOTIND" hidden="1">#REF!,#REF!,#REF!,#REF!,#REF!,#REF!</definedName>
    <definedName name="P7_SCOPE_NotInd2" localSheetId="9" hidden="1">#REF!,#REF!,#REF!,#REF!,#REF!,'Обоснов к прил 1 2018  (2)'!P1_SCOPE_NotInd2,'Обоснов к прил 1 2018  (2)'!P2_SCOPE_NotInd2,'Обоснов к прил 1 2018  (2)'!P3_SCOPE_NotInd2</definedName>
    <definedName name="P7_SCOPE_NotInd2" localSheetId="11" hidden="1">#REF!,#REF!,#REF!,#REF!,#REF!,'Обоснов к прил 1 2018  (3)'!P1_SCOPE_NotInd2,'Обоснов к прил 1 2018  (3)'!P2_SCOPE_NotInd2,'Обоснов к прил 1 2018  (3)'!P3_SCOPE_NotInd2</definedName>
    <definedName name="P7_SCOPE_NotInd2" localSheetId="7" hidden="1">#REF!,#REF!,#REF!,#REF!,#REF!,P1_SCOPE_NotInd2,P2_SCOPE_NotInd2,P3_SCOPE_NotInd2</definedName>
    <definedName name="P7_SCOPE_NotInd2" localSheetId="2" hidden="1">#REF!,#REF!,#REF!,#REF!,#REF!,прил1_2022!P1_SCOPE_NotInd2,прил1_2022!P2_SCOPE_NotInd2,прил1_2022!P3_SCOPE_NotInd2</definedName>
    <definedName name="P7_SCOPE_NotInd2" localSheetId="1" hidden="1">Прил1_2023!P3_SCOPE_NotInd2</definedName>
    <definedName name="P7_SCOPE_NotInd2" hidden="1">#REF!,#REF!,#REF!,#REF!,#REF!,P1_SCOPE_NotInd2,P2_SCOPE_NotInd2,P3_SCOPE_NotInd2</definedName>
    <definedName name="P7_SCOPE_PER_PRT" localSheetId="9">[35]перекрестка!$N$72:$N$76,[35]перекрестка!$F$78:$H$82,[35]перекрестка!$J$78:$K$82,[35]перекрестка!$N$78:$N$82,[35]перекрестка!$F$84:$H$88</definedName>
    <definedName name="P7_SCOPE_PER_PRT" localSheetId="11">[35]перекрестка!$N$72:$N$76,[35]перекрестка!$F$78:$H$82,[35]перекрестка!$J$78:$K$82,[35]перекрестка!$N$78:$N$82,[35]перекрестка!$F$84:$H$88</definedName>
    <definedName name="P7_SCOPE_PER_PRT" localSheetId="2">[35]перекрестка!$N$72:$N$76,[35]перекрестка!$F$78:$H$82,[35]перекрестка!$J$78:$K$82,[35]перекрестка!$N$78:$N$82,[35]перекрестка!$F$84:$H$88</definedName>
    <definedName name="P7_SCOPE_PER_PRT" localSheetId="1">[35]перекрестка!$N$72:$N$76,[35]перекрестка!$F$78:$H$82,[35]перекрестка!$J$78:$K$82,[35]перекрестка!$N$78:$N$82,[35]перекрестка!$F$84:$H$88</definedName>
    <definedName name="P7_SCOPE_PER_PRT" hidden="1">[36]перекрестка!$N$72:$N$76,[36]перекрестка!$F$78:$H$82,[36]перекрестка!$J$78:$K$82,[36]перекрестка!$N$78:$N$82,[36]перекрестка!$F$84:$H$88</definedName>
    <definedName name="P7_T1?Data" localSheetId="9" hidden="1">#REF!,#REF!,#REF!,#REF!,#REF!,#REF!,#REF!</definedName>
    <definedName name="P7_T1?Data" localSheetId="11" hidden="1">#REF!,#REF!,#REF!,#REF!,#REF!,#REF!,#REF!</definedName>
    <definedName name="P7_T1?Data" localSheetId="7" hidden="1">#REF!,#REF!,#REF!,#REF!,#REF!,#REF!,#REF!</definedName>
    <definedName name="P7_T1?Data" localSheetId="2" hidden="1">#REF!,#REF!,#REF!,#REF!,#REF!,#REF!,#REF!</definedName>
    <definedName name="P7_T1?Data" localSheetId="1" hidden="1">#REF!</definedName>
    <definedName name="P7_T1?Data" hidden="1">#REF!,#REF!,#REF!,#REF!,#REF!,#REF!,#REF!</definedName>
    <definedName name="P7_T1?unit?ТРУБ" localSheetId="9" hidden="1">#REF!,#REF!,#REF!,#REF!,#REF!,#REF!,#REF!</definedName>
    <definedName name="P7_T1?unit?ТРУБ" localSheetId="11" hidden="1">#REF!,#REF!,#REF!,#REF!,#REF!,#REF!,#REF!</definedName>
    <definedName name="P7_T1?unit?ТРУБ" localSheetId="7" hidden="1">#REF!,#REF!,#REF!,#REF!,#REF!,#REF!,#REF!</definedName>
    <definedName name="P7_T1?unit?ТРУБ" localSheetId="2" hidden="1">#REF!,#REF!,#REF!,#REF!,#REF!,#REF!,#REF!</definedName>
    <definedName name="P7_T1?unit?ТРУБ" localSheetId="1" hidden="1">#REF!</definedName>
    <definedName name="P7_T1?unit?ТРУБ" hidden="1">#REF!,#REF!,#REF!,#REF!,#REF!,#REF!,#REF!</definedName>
    <definedName name="P7_T1_Protect">[39]перекрестка!$N$108:$N$112,[39]перекрестка!$N$114:$N$118,[39]перекрестка!$N$120:$N$124,[39]перекрестка!$N$127:$N$138,[39]перекрестка!$N$140:$N$144</definedName>
    <definedName name="P7_T28_Protection">'[29]28'!$G$11:$H$13,'[29]28'!$D$16:$E$18,'[29]28'!$G$16:$H$18,'[29]28'!$D$22:$E$24,'[29]28'!$G$22:$H$24,'[29]28'!$D$28:$E$30,'[29]28'!$G$28:$H$30,'[29]28'!$D$37:$E$39</definedName>
    <definedName name="P8_SCOPE_FULL_LOAD" localSheetId="9" hidden="1">#REF!,#REF!,#REF!,#REF!,#REF!,#REF!</definedName>
    <definedName name="P8_SCOPE_FULL_LOAD" localSheetId="11" hidden="1">#REF!,#REF!,#REF!,#REF!,#REF!,#REF!</definedName>
    <definedName name="P8_SCOPE_FULL_LOAD" localSheetId="7" hidden="1">#REF!,#REF!,#REF!,#REF!,#REF!,#REF!</definedName>
    <definedName name="P8_SCOPE_FULL_LOAD" localSheetId="2" hidden="1">#REF!,#REF!,#REF!,#REF!,#REF!,#REF!</definedName>
    <definedName name="P8_SCOPE_FULL_LOAD" localSheetId="1" hidden="1">#REF!</definedName>
    <definedName name="P8_SCOPE_FULL_LOAD" hidden="1">#REF!,#REF!,#REF!,#REF!,#REF!,#REF!</definedName>
    <definedName name="P8_SCOPE_NOTIND" localSheetId="9" hidden="1">#REF!,#REF!,#REF!,#REF!,#REF!,#REF!</definedName>
    <definedName name="P8_SCOPE_NOTIND" localSheetId="11" hidden="1">#REF!,#REF!,#REF!,#REF!,#REF!,#REF!</definedName>
    <definedName name="P8_SCOPE_NOTIND" localSheetId="7" hidden="1">#REF!,#REF!,#REF!,#REF!,#REF!,#REF!</definedName>
    <definedName name="P8_SCOPE_NOTIND" localSheetId="2" hidden="1">#REF!,#REF!,#REF!,#REF!,#REF!,#REF!</definedName>
    <definedName name="P8_SCOPE_NOTIND" localSheetId="1" hidden="1">#REF!</definedName>
    <definedName name="P8_SCOPE_NOTIND" hidden="1">#REF!,#REF!,#REF!,#REF!,#REF!,#REF!</definedName>
    <definedName name="P8_SCOPE_PER_PRT" localSheetId="9">[35]перекрестка!$J$84:$K$88,[35]перекрестка!$N$84:$N$88,[35]перекрестка!$F$14:$G$25,'Обоснов к прил 1 2018  (2)'!P1_SCOPE_PER_PRT,'Обоснов к прил 1 2018  (2)'!P2_SCOPE_PER_PRT,'Обоснов к прил 1 2018  (2)'!P3_SCOPE_PER_PRT,'Обоснов к прил 1 2018  (2)'!P4_SCOPE_PER_PRT</definedName>
    <definedName name="P8_SCOPE_PER_PRT" localSheetId="11">[35]перекрестка!$J$84:$K$88,[35]перекрестка!$N$84:$N$88,[35]перекрестка!$F$14:$G$25,'Обоснов к прил 1 2018  (3)'!P1_SCOPE_PER_PRT,'Обоснов к прил 1 2018  (3)'!P2_SCOPE_PER_PRT,'Обоснов к прил 1 2018  (3)'!P3_SCOPE_PER_PRT,'Обоснов к прил 1 2018  (3)'!P4_SCOPE_PER_PRT</definedName>
    <definedName name="P8_SCOPE_PER_PRT" localSheetId="7" hidden="1">[36]перекрестка!$J$84:$K$88,[36]перекрестка!$N$84:$N$88,[36]перекрестка!$F$14:$G$25,P1_SCOPE_PER_PRT,P2_SCOPE_PER_PRT,P3_SCOPE_PER_PRT,P4_SCOPE_PER_PRT</definedName>
    <definedName name="P8_SCOPE_PER_PRT" localSheetId="2">[35]перекрестка!$J$84:$K$88,[35]перекрестка!$N$84:$N$88,[35]перекрестка!$F$14:$G$25,прил1_2022!P1_SCOPE_PER_PRT,прил1_2022!P2_SCOPE_PER_PRT,прил1_2022!P3_SCOPE_PER_PRT,прил1_2022!P4_SCOPE_PER_PRT</definedName>
    <definedName name="P8_SCOPE_PER_PRT" localSheetId="1">[35]перекрестка!$J$84:$K$88,[35]перекрестка!$N$84:$N$88,[35]перекрестка!$F$14:$G$25,Прил1_2023!P1_SCOPE_PER_PRT,Прил1_2023!P2_SCOPE_PER_PRT,Прил1_2023!P3_SCOPE_PER_PRT,Прил1_2023!P4_SCOPE_PER_PRT</definedName>
    <definedName name="P8_SCOPE_PER_PRT" hidden="1">[36]перекрестка!$J$84:$K$88,[36]перекрестка!$N$84:$N$88,[36]перекрестка!$F$14:$G$25,P1_SCOPE_PER_PRT,P2_SCOPE_PER_PRT,P3_SCOPE_PER_PRT,P4_SCOPE_PER_PRT</definedName>
    <definedName name="P8_T1?Data" localSheetId="9" hidden="1">#REF!,#REF!,#REF!,#REF!,#REF!,#REF!,#REF!</definedName>
    <definedName name="P8_T1?Data" localSheetId="11" hidden="1">#REF!,#REF!,#REF!,#REF!,#REF!,#REF!,#REF!</definedName>
    <definedName name="P8_T1?Data" localSheetId="7" hidden="1">#REF!,#REF!,#REF!,#REF!,#REF!,#REF!,#REF!</definedName>
    <definedName name="P8_T1?Data" localSheetId="2" hidden="1">#REF!,#REF!,#REF!,#REF!,#REF!,#REF!,#REF!</definedName>
    <definedName name="P8_T1?Data" localSheetId="1" hidden="1">#REF!</definedName>
    <definedName name="P8_T1?Data" hidden="1">#REF!,#REF!,#REF!,#REF!,#REF!,#REF!,#REF!</definedName>
    <definedName name="P8_T1?unit?ТРУБ" localSheetId="9" hidden="1">#REF!,#REF!,#REF!,#REF!,#REF!,#REF!,#REF!</definedName>
    <definedName name="P8_T1?unit?ТРУБ" localSheetId="11" hidden="1">#REF!,#REF!,#REF!,#REF!,#REF!,#REF!,#REF!</definedName>
    <definedName name="P8_T1?unit?ТРУБ" localSheetId="7" hidden="1">#REF!,#REF!,#REF!,#REF!,#REF!,#REF!,#REF!</definedName>
    <definedName name="P8_T1?unit?ТРУБ" localSheetId="2" hidden="1">#REF!,#REF!,#REF!,#REF!,#REF!,#REF!,#REF!</definedName>
    <definedName name="P8_T1?unit?ТРУБ" localSheetId="1" hidden="1">#REF!</definedName>
    <definedName name="P8_T1?unit?ТРУБ" hidden="1">#REF!,#REF!,#REF!,#REF!,#REF!,#REF!,#REF!</definedName>
    <definedName name="P8_T1_Protect">[39]перекрестка!$N$146:$N$150,[39]перекрестка!$N$152:$N$156,[39]перекрестка!$N$158:$N$162,[39]перекрестка!$F$11:$G$11,[39]перекрестка!$F$12:$H$16</definedName>
    <definedName name="P8_T28_Protection">'[29]28'!$G$37:$H$39,'[29]28'!$D$42:$E$44,'[29]28'!$G$42:$H$44,'[29]28'!$D$48:$E$50,'[29]28'!$G$48:$H$50,'[29]28'!$D$54:$E$56,'[29]28'!$G$54:$H$56,'[29]28'!$D$89:$E$91</definedName>
    <definedName name="P9_SCOPE_FULL_LOAD" localSheetId="9" hidden="1">#REF!,#REF!,#REF!,#REF!,#REF!,#REF!</definedName>
    <definedName name="P9_SCOPE_FULL_LOAD" localSheetId="11" hidden="1">#REF!,#REF!,#REF!,#REF!,#REF!,#REF!</definedName>
    <definedName name="P9_SCOPE_FULL_LOAD" localSheetId="7" hidden="1">#REF!,#REF!,#REF!,#REF!,#REF!,#REF!</definedName>
    <definedName name="P9_SCOPE_FULL_LOAD" localSheetId="2" hidden="1">#REF!,#REF!,#REF!,#REF!,#REF!,#REF!</definedName>
    <definedName name="P9_SCOPE_FULL_LOAD" localSheetId="1" hidden="1">#REF!</definedName>
    <definedName name="P9_SCOPE_FULL_LOAD" hidden="1">#REF!,#REF!,#REF!,#REF!,#REF!,#REF!</definedName>
    <definedName name="P9_SCOPE_NotInd" localSheetId="9" hidden="1">#REF!,'Обоснов к прил 1 2018  (2)'!P1_SCOPE_NOTIND,'Обоснов к прил 1 2018  (2)'!P2_SCOPE_NOTIND,'Обоснов к прил 1 2018  (2)'!P3_SCOPE_NOTIND,'Обоснов к прил 1 2018  (2)'!P4_SCOPE_NOTIND,'Обоснов к прил 1 2018  (2)'!P5_SCOPE_NOTIND,'Обоснов к прил 1 2018  (2)'!P6_SCOPE_NOTIND,'Обоснов к прил 1 2018  (2)'!P7_SCOPE_NOTIND</definedName>
    <definedName name="P9_SCOPE_NotInd" localSheetId="11" hidden="1">#REF!,'Обоснов к прил 1 2018  (3)'!P1_SCOPE_NOTIND,'Обоснов к прил 1 2018  (3)'!P2_SCOPE_NOTIND,'Обоснов к прил 1 2018  (3)'!P3_SCOPE_NOTIND,'Обоснов к прил 1 2018  (3)'!P4_SCOPE_NOTIND,'Обоснов к прил 1 2018  (3)'!P5_SCOPE_NOTIND,'Обоснов к прил 1 2018  (3)'!P6_SCOPE_NOTIND,'Обоснов к прил 1 2018  (3)'!P7_SCOPE_NOTIND</definedName>
    <definedName name="P9_SCOPE_NotInd" localSheetId="7" hidden="1">#REF!,P1_SCOPE_NOTIND,P2_SCOPE_NOTIND,P3_SCOPE_NOTIND,P4_SCOPE_NOTIND,P5_SCOPE_NOTIND,P6_SCOPE_NOTIND,P7_SCOPE_NOTIND</definedName>
    <definedName name="P9_SCOPE_NotInd" localSheetId="2" hidden="1">#REF!,прил1_2022!P1_SCOPE_NOTIND,прил1_2022!P2_SCOPE_NOTIND,прил1_2022!P3_SCOPE_NOTIND,прил1_2022!P4_SCOPE_NOTIND,прил1_2022!P5_SCOPE_NOTIND,прил1_2022!P6_SCOPE_NOTIND,прил1_2022!P7_SCOPE_NOTIND</definedName>
    <definedName name="P9_SCOPE_NotInd" localSheetId="1" hidden="1">Прил1_2023!P7_SCOPE_NOTIND</definedName>
    <definedName name="P9_SCOPE_NotInd" hidden="1">#REF!,P1_SCOPE_NOTIND,P2_SCOPE_NOTIND,P3_SCOPE_NOTIND,P4_SCOPE_NOTIND,P5_SCOPE_NOTIND,P6_SCOPE_NOTIND,P7_SCOPE_NOTIND</definedName>
    <definedName name="P9_T1?Data" localSheetId="9" hidden="1">#REF!,#REF!,#REF!,#REF!,#REF!,#REF!,#REF!</definedName>
    <definedName name="P9_T1?Data" localSheetId="11" hidden="1">#REF!,#REF!,#REF!,#REF!,#REF!,#REF!,#REF!</definedName>
    <definedName name="P9_T1?Data" localSheetId="7" hidden="1">#REF!,#REF!,#REF!,#REF!,#REF!,#REF!,#REF!</definedName>
    <definedName name="P9_T1?Data" localSheetId="2" hidden="1">#REF!,#REF!,#REF!,#REF!,#REF!,#REF!,#REF!</definedName>
    <definedName name="P9_T1?Data" localSheetId="1" hidden="1">#REF!</definedName>
    <definedName name="P9_T1?Data" hidden="1">#REF!,#REF!,#REF!,#REF!,#REF!,#REF!,#REF!</definedName>
    <definedName name="P9_T1?unit?ТРУБ" localSheetId="9" hidden="1">#REF!,#REF!,#REF!,#REF!,#REF!,#REF!,#REF!</definedName>
    <definedName name="P9_T1?unit?ТРУБ" localSheetId="11" hidden="1">#REF!,#REF!,#REF!,#REF!,#REF!,#REF!,#REF!</definedName>
    <definedName name="P9_T1?unit?ТРУБ" localSheetId="7" hidden="1">#REF!,#REF!,#REF!,#REF!,#REF!,#REF!,#REF!</definedName>
    <definedName name="P9_T1?unit?ТРУБ" localSheetId="2" hidden="1">#REF!,#REF!,#REF!,#REF!,#REF!,#REF!,#REF!</definedName>
    <definedName name="P9_T1?unit?ТРУБ" localSheetId="1" hidden="1">#REF!</definedName>
    <definedName name="P9_T1?unit?ТРУБ" hidden="1">#REF!,#REF!,#REF!,#REF!,#REF!,#REF!,#REF!</definedName>
    <definedName name="P9_T1_Protect">[39]перекрестка!$F$17:$G$17,[39]перекрестка!$F$18:$H$22,[39]перекрестка!$F$24:$H$28,[39]перекрестка!$F$30:$H$34,[39]перекрестка!$F$36:$H$40</definedName>
    <definedName name="P9_T28_Protection">'[29]28'!$G$89:$H$91,'[29]28'!$G$94:$H$96,'[29]28'!$D$94:$E$96,'[29]28'!$D$100:$E$102,'[29]28'!$G$100:$H$102,'[29]28'!$D$106:$E$108,'[29]28'!$G$106:$H$108,'[29]28'!$D$167:$E$169</definedName>
    <definedName name="PARAM1_1" localSheetId="7">#REF!</definedName>
    <definedName name="PARAM1_1">#REF!</definedName>
    <definedName name="PARAM1_2" localSheetId="7">#REF!</definedName>
    <definedName name="PARAM1_2">#REF!</definedName>
    <definedName name="PARAM2" localSheetId="7">#REF!</definedName>
    <definedName name="PARAM2">#REF!</definedName>
    <definedName name="PARSENS1_1">[3]MAIN!$B$1344</definedName>
    <definedName name="PARSENS1_2">[3]MAIN!$C$1344</definedName>
    <definedName name="PARSENS2">[3]MAIN!$A$1355</definedName>
    <definedName name="PER_ET" localSheetId="9">#REF!</definedName>
    <definedName name="PER_ET" localSheetId="11">#REF!</definedName>
    <definedName name="PER_ET" localSheetId="7">#REF!</definedName>
    <definedName name="PER_ET" localSheetId="2">#REF!</definedName>
    <definedName name="PER_ET" localSheetId="1">#REF!</definedName>
    <definedName name="PER_ET">#REF!</definedName>
    <definedName name="Personal">'[42]6 Списки'!$A$2:$A$20</definedName>
    <definedName name="pi">[3]MAIN!$F$16</definedName>
    <definedName name="polta" localSheetId="9">#REF!</definedName>
    <definedName name="polta" localSheetId="11">#REF!</definedName>
    <definedName name="polta" localSheetId="7">#REF!</definedName>
    <definedName name="polta" localSheetId="1">#REF!</definedName>
    <definedName name="polta">#REF!</definedName>
    <definedName name="PostEE">[14]Параметры!$B$7</definedName>
    <definedName name="PostEEList">[14]Лист!$A$60</definedName>
    <definedName name="PostTE">[14]Лист!$B$281</definedName>
    <definedName name="PostTEList">[14]Лист!$A$280</definedName>
    <definedName name="PR_ET">[15]TEHSHEET!#REF!</definedName>
    <definedName name="PR_ET_4">#N/A</definedName>
    <definedName name="PR_OBJ_ET">[15]TEHSHEET!#REF!</definedName>
    <definedName name="PR_OBJ_ET_4">#N/A</definedName>
    <definedName name="PR_OPT" localSheetId="9">#REF!</definedName>
    <definedName name="PR_OPT" localSheetId="11">#REF!</definedName>
    <definedName name="PR_OPT" localSheetId="7">#REF!</definedName>
    <definedName name="PR_OPT" localSheetId="2">#REF!</definedName>
    <definedName name="PR_OPT" localSheetId="1">#REF!</definedName>
    <definedName name="PR_OPT">#REF!</definedName>
    <definedName name="PR_OPT_4">"#REF!"</definedName>
    <definedName name="PR_ROZN" localSheetId="9">#REF!</definedName>
    <definedName name="PR_ROZN" localSheetId="11">#REF!</definedName>
    <definedName name="PR_ROZN" localSheetId="7">#REF!</definedName>
    <definedName name="PR_ROZN" localSheetId="2">#REF!</definedName>
    <definedName name="PR_ROZN" localSheetId="1">#REF!</definedName>
    <definedName name="PR_ROZN">#REF!</definedName>
    <definedName name="PR_ROZN_4">"#REF!"</definedName>
    <definedName name="PRINT_SENS" localSheetId="7">#REF!</definedName>
    <definedName name="PRINT_SENS">#REF!</definedName>
    <definedName name="Print_Titles" localSheetId="1">Прил1_2023!$7:$7</definedName>
    <definedName name="Print_Titles">#REF!</definedName>
    <definedName name="PRO" localSheetId="7">[3]MAIN!#REF!</definedName>
    <definedName name="PRO">[3]MAIN!#REF!</definedName>
    <definedName name="ProchPotrEE">[14]Параметры!$B$11</definedName>
    <definedName name="ProchPotrEEList">[14]Лист!$A$180</definedName>
    <definedName name="ProchPotrTE">[14]Лист!$B$331</definedName>
    <definedName name="ProchPotrTEList">[14]Лист!$A$330</definedName>
    <definedName name="PROD1">[3]MAIN!$A$65:$IV$66</definedName>
    <definedName name="PROD2">[3]MAIN!$A$68:$IV$69</definedName>
    <definedName name="project">[3]MAIN!$A$13</definedName>
    <definedName name="PROT" localSheetId="9">#REF!,#REF!,#REF!,#REF!,#REF!,#REF!</definedName>
    <definedName name="PROT" localSheetId="11">#REF!,#REF!,#REF!,#REF!,#REF!,#REF!</definedName>
    <definedName name="PROT" localSheetId="7">#REF!,#REF!,#REF!,#REF!,#REF!,#REF!</definedName>
    <definedName name="PROT" localSheetId="2">#REF!,#REF!,#REF!,#REF!,#REF!,#REF!</definedName>
    <definedName name="PROT" localSheetId="1">#REF!</definedName>
    <definedName name="PROT">#REF!,#REF!,#REF!,#REF!,#REF!,#REF!</definedName>
    <definedName name="protect" localSheetId="9">#REF!,#REF!,#REF!,#REF!</definedName>
    <definedName name="protect" localSheetId="11">#REF!,#REF!,#REF!,#REF!</definedName>
    <definedName name="protect" localSheetId="7">#REF!,#REF!,#REF!,#REF!</definedName>
    <definedName name="protect" localSheetId="2">#REF!,#REF!,#REF!,#REF!</definedName>
    <definedName name="protect" localSheetId="1">#REF!</definedName>
    <definedName name="protect">#REF!,#REF!,#REF!,#REF!</definedName>
    <definedName name="push5">[11]!push5</definedName>
    <definedName name="q">#N/A</definedName>
    <definedName name="qq" localSheetId="9">[4]!qq</definedName>
    <definedName name="qq" localSheetId="11">[4]!qq</definedName>
    <definedName name="qq" localSheetId="7">[5]!qq</definedName>
    <definedName name="qq" localSheetId="2">[6]!qq</definedName>
    <definedName name="qq" localSheetId="1">#NAME?</definedName>
    <definedName name="qq">[0]!qq</definedName>
    <definedName name="qw">[11]!qw</definedName>
    <definedName name="qwqwwqw">[11]!qwqwwqw</definedName>
    <definedName name="qwsdsd">[11]!qwsdsd</definedName>
    <definedName name="RAZMER1" localSheetId="7">#REF!</definedName>
    <definedName name="RAZMER1">#REF!</definedName>
    <definedName name="RAZMER2" localSheetId="7">#REF!</definedName>
    <definedName name="RAZMER2">#REF!</definedName>
    <definedName name="RAZMER3" localSheetId="7">#REF!</definedName>
    <definedName name="RAZMER3">#REF!</definedName>
    <definedName name="RAZMER31" localSheetId="7">#REF!</definedName>
    <definedName name="RAZMER31">#REF!</definedName>
    <definedName name="REG">[15]TEHSHEET!$B$2:$B$85</definedName>
    <definedName name="REG_4">#N/A</definedName>
    <definedName name="REG_ET" localSheetId="9">#REF!</definedName>
    <definedName name="REG_ET" localSheetId="11">#REF!</definedName>
    <definedName name="REG_ET" localSheetId="7">#REF!</definedName>
    <definedName name="REG_ET" localSheetId="2">#REF!</definedName>
    <definedName name="REG_ET" localSheetId="1">#REF!</definedName>
    <definedName name="REG_ET">#REF!</definedName>
    <definedName name="REG_ET_4">"#REF!"</definedName>
    <definedName name="REG_PROT" localSheetId="9">#REF!,#REF!,#REF!,#REF!,#REF!,#REF!,#REF!</definedName>
    <definedName name="REG_PROT" localSheetId="11">#REF!,#REF!,#REF!,#REF!,#REF!,#REF!,#REF!</definedName>
    <definedName name="REG_PROT" localSheetId="7">#REF!,#REF!,#REF!,#REF!,#REF!,#REF!,#REF!</definedName>
    <definedName name="REG_PROT" localSheetId="2">#REF!,#REF!,#REF!,#REF!,#REF!,#REF!,#REF!</definedName>
    <definedName name="REG_PROT" localSheetId="1">#REF!</definedName>
    <definedName name="REG_PROT">#REF!,#REF!,#REF!,#REF!,#REF!,#REF!,#REF!</definedName>
    <definedName name="REG_PROT_4">"#REF!,#REF!,#REF!,#REF!,#REF!,#REF!,#REF!"</definedName>
    <definedName name="REGcom" localSheetId="9">#REF!</definedName>
    <definedName name="REGcom" localSheetId="11">#REF!</definedName>
    <definedName name="REGcom" localSheetId="7">#REF!</definedName>
    <definedName name="REGcom" localSheetId="2">#REF!</definedName>
    <definedName name="REGcom" localSheetId="1">#REF!</definedName>
    <definedName name="REGcom">#REF!</definedName>
    <definedName name="REGcom_4">"#REF!"</definedName>
    <definedName name="REGION">[43]TEHSHEET!$B$2:$B$86</definedName>
    <definedName name="REGIONS" localSheetId="9">[35]TEHSHEET!$C$6:$C$89</definedName>
    <definedName name="REGIONS" localSheetId="11">[35]TEHSHEET!$C$6:$C$89</definedName>
    <definedName name="REGIONS" localSheetId="7">#REF!</definedName>
    <definedName name="REGIONS" localSheetId="2">[35]TEHSHEET!$C$6:$C$89</definedName>
    <definedName name="REGIONS" localSheetId="1">[35]TEHSHEET!$C$6:$C$89</definedName>
    <definedName name="REGIONS">#REF!</definedName>
    <definedName name="REGNUM" localSheetId="9">#REF!</definedName>
    <definedName name="REGNUM" localSheetId="11">#REF!</definedName>
    <definedName name="REGNUM" localSheetId="7">#REF!</definedName>
    <definedName name="REGNUM" localSheetId="2">#REF!</definedName>
    <definedName name="REGNUM" localSheetId="1">#REF!</definedName>
    <definedName name="REGNUM">#REF!</definedName>
    <definedName name="REGUL" localSheetId="9">#REF!</definedName>
    <definedName name="REGUL" localSheetId="11">#REF!</definedName>
    <definedName name="REGUL" localSheetId="7">#REF!</definedName>
    <definedName name="REGUL" localSheetId="1">#REF!</definedName>
    <definedName name="REGUL">#REF!</definedName>
    <definedName name="REGUL_4">"#REF!"</definedName>
    <definedName name="Rep_cur">[3]MAIN!$F$28</definedName>
    <definedName name="revenues">[3]MAIN!$F$90:$AL$90</definedName>
    <definedName name="rgk">[20]FST5!$G$214:$G$217,[20]FST5!$G$219:$G$224,[20]FST5!$G$226,[20]FST5!$G$228,[20]FST5!$G$230,[20]FST5!$G$232,[20]FST5!$G$197:$G$212</definedName>
    <definedName name="ROZN_09">'[20]2009'!#REF!</definedName>
    <definedName name="rr" localSheetId="9">[4]!rr</definedName>
    <definedName name="rr" localSheetId="11">[4]!rr</definedName>
    <definedName name="rr" localSheetId="7">[5]!rr</definedName>
    <definedName name="rr" localSheetId="2">[6]!rr</definedName>
    <definedName name="rr" localSheetId="1">#NAME?</definedName>
    <definedName name="rr">[0]!rr</definedName>
    <definedName name="ŕŕ" localSheetId="9">[4]!ŕŕ</definedName>
    <definedName name="ŕŕ" localSheetId="11">[4]!ŕŕ</definedName>
    <definedName name="ŕŕ" localSheetId="7">[5]!ŕŕ</definedName>
    <definedName name="ŕŕ" localSheetId="2">[6]!ŕŕ</definedName>
    <definedName name="ŕŕ" localSheetId="1">#NAME?</definedName>
    <definedName name="ŕŕ">[0]!ŕŕ</definedName>
    <definedName name="rr_4">"'рт-передача'!rr"</definedName>
    <definedName name="ŕŕ_4">"'рт-передача'!ŕŕ"</definedName>
    <definedName name="RRE" localSheetId="9">#REF!</definedName>
    <definedName name="RRE" localSheetId="11">#REF!</definedName>
    <definedName name="RRE" localSheetId="7">#REF!</definedName>
    <definedName name="RRE" localSheetId="2">#REF!</definedName>
    <definedName name="RRE" localSheetId="1">#REF!</definedName>
    <definedName name="RRE">#REF!</definedName>
    <definedName name="RRE_4">"#REF!"</definedName>
    <definedName name="rrr">[44]Справочники!$B$23:$B$26</definedName>
    <definedName name="rrtget6">#N/A</definedName>
    <definedName name="rsk_list">[45]Info!$C$4:$C$25</definedName>
    <definedName name="rt" localSheetId="9">[4]!rt</definedName>
    <definedName name="rt" localSheetId="11">[4]!rt</definedName>
    <definedName name="rt" localSheetId="7">[5]!rt</definedName>
    <definedName name="rt" localSheetId="2">[6]!rt</definedName>
    <definedName name="rt" localSheetId="1">#NAME?</definedName>
    <definedName name="rt">[0]!rt</definedName>
    <definedName name="rtiroeti">[11]!rtiroeti</definedName>
    <definedName name="s" localSheetId="7">#REF!</definedName>
    <definedName name="s">#REF!</definedName>
    <definedName name="S1_" localSheetId="9">#REF!</definedName>
    <definedName name="S1_" localSheetId="11">#REF!</definedName>
    <definedName name="S1_" localSheetId="7">#REF!</definedName>
    <definedName name="S1_" localSheetId="2">#REF!</definedName>
    <definedName name="S1_" localSheetId="1">#REF!</definedName>
    <definedName name="S1_">#REF!</definedName>
    <definedName name="S10_" localSheetId="9">#REF!</definedName>
    <definedName name="S10_" localSheetId="11">#REF!</definedName>
    <definedName name="S10_" localSheetId="7">#REF!</definedName>
    <definedName name="S10_" localSheetId="1">#REF!</definedName>
    <definedName name="S10_">#REF!</definedName>
    <definedName name="S11_" localSheetId="9">#REF!</definedName>
    <definedName name="S11_" localSheetId="11">#REF!</definedName>
    <definedName name="S11_" localSheetId="7">#REF!</definedName>
    <definedName name="S11_" localSheetId="1">#REF!</definedName>
    <definedName name="S11_">#REF!</definedName>
    <definedName name="S12_" localSheetId="9">#REF!</definedName>
    <definedName name="S12_" localSheetId="11">#REF!</definedName>
    <definedName name="S12_" localSheetId="7">#REF!</definedName>
    <definedName name="S12_">#REF!</definedName>
    <definedName name="S13_" localSheetId="9">#REF!</definedName>
    <definedName name="S13_" localSheetId="11">#REF!</definedName>
    <definedName name="S13_" localSheetId="7">#REF!</definedName>
    <definedName name="S13_">#REF!</definedName>
    <definedName name="S14_" localSheetId="9">#REF!</definedName>
    <definedName name="S14_" localSheetId="11">#REF!</definedName>
    <definedName name="S14_" localSheetId="7">#REF!</definedName>
    <definedName name="S14_">#REF!</definedName>
    <definedName name="S15_" localSheetId="9">#REF!</definedName>
    <definedName name="S15_" localSheetId="11">#REF!</definedName>
    <definedName name="S15_" localSheetId="7">#REF!</definedName>
    <definedName name="S15_">#REF!</definedName>
    <definedName name="S16_" localSheetId="9">#REF!</definedName>
    <definedName name="S16_" localSheetId="11">#REF!</definedName>
    <definedName name="S16_" localSheetId="7">#REF!</definedName>
    <definedName name="S16_">#REF!</definedName>
    <definedName name="S17_" localSheetId="9">#REF!</definedName>
    <definedName name="S17_" localSheetId="11">#REF!</definedName>
    <definedName name="S17_" localSheetId="7">#REF!</definedName>
    <definedName name="S17_">#REF!</definedName>
    <definedName name="S18_" localSheetId="9">#REF!</definedName>
    <definedName name="S18_" localSheetId="11">#REF!</definedName>
    <definedName name="S18_" localSheetId="7">#REF!</definedName>
    <definedName name="S18_">#REF!</definedName>
    <definedName name="S19_" localSheetId="9">#REF!</definedName>
    <definedName name="S19_" localSheetId="11">#REF!</definedName>
    <definedName name="S19_" localSheetId="7">#REF!</definedName>
    <definedName name="S19_">#REF!</definedName>
    <definedName name="S2_" localSheetId="9">#REF!</definedName>
    <definedName name="S2_" localSheetId="11">#REF!</definedName>
    <definedName name="S2_" localSheetId="7">#REF!</definedName>
    <definedName name="S2_">#REF!</definedName>
    <definedName name="S20_" localSheetId="9">#REF!</definedName>
    <definedName name="S20_" localSheetId="11">#REF!</definedName>
    <definedName name="S20_" localSheetId="7">#REF!</definedName>
    <definedName name="S20_">#REF!</definedName>
    <definedName name="S3_" localSheetId="9">#REF!</definedName>
    <definedName name="S3_" localSheetId="11">#REF!</definedName>
    <definedName name="S3_" localSheetId="7">#REF!</definedName>
    <definedName name="S3_">#REF!</definedName>
    <definedName name="S4_" localSheetId="9">#REF!</definedName>
    <definedName name="S4_" localSheetId="11">#REF!</definedName>
    <definedName name="S4_" localSheetId="7">#REF!</definedName>
    <definedName name="S4_">#REF!</definedName>
    <definedName name="S5_" localSheetId="9">#REF!</definedName>
    <definedName name="S5_" localSheetId="11">#REF!</definedName>
    <definedName name="S5_" localSheetId="7">#REF!</definedName>
    <definedName name="S5_">#REF!</definedName>
    <definedName name="S6_" localSheetId="9">#REF!</definedName>
    <definedName name="S6_" localSheetId="11">#REF!</definedName>
    <definedName name="S6_" localSheetId="7">#REF!</definedName>
    <definedName name="S6_">#REF!</definedName>
    <definedName name="S7_" localSheetId="9">#REF!</definedName>
    <definedName name="S7_" localSheetId="11">#REF!</definedName>
    <definedName name="S7_" localSheetId="7">#REF!</definedName>
    <definedName name="S7_">#REF!</definedName>
    <definedName name="S8_" localSheetId="9">#REF!</definedName>
    <definedName name="S8_" localSheetId="11">#REF!</definedName>
    <definedName name="S8_" localSheetId="7">#REF!</definedName>
    <definedName name="S8_">#REF!</definedName>
    <definedName name="S9_" localSheetId="9">#REF!</definedName>
    <definedName name="S9_" localSheetId="11">#REF!</definedName>
    <definedName name="S9_" localSheetId="7">#REF!</definedName>
    <definedName name="S9_">#REF!</definedName>
    <definedName name="sadfsd">[46]t_настройки!$I$88</definedName>
    <definedName name="SALAR1">[3]MAIN!$A$146:$IV$150</definedName>
    <definedName name="SALAR2">[3]MAIN!$A$156:$IV$160</definedName>
    <definedName name="SALAR3">[3]MAIN!$A$166:$IV$170</definedName>
    <definedName name="SALAR4">[3]MAIN!$A$176:$IV$180</definedName>
    <definedName name="SAPBEXrevision" hidden="1">1</definedName>
    <definedName name="SAPBEXsysID" hidden="1">"BW2"</definedName>
    <definedName name="SAPBEXwbID" hidden="1">"479GSPMTNK9HM4ZSIVE5K2SH6"</definedName>
    <definedName name="sasasa">[11]!sasasa</definedName>
    <definedName name="sasf">[11]!sasf</definedName>
    <definedName name="SBT_ET" localSheetId="9">#REF!</definedName>
    <definedName name="SBT_ET" localSheetId="11">#REF!</definedName>
    <definedName name="SBT_ET" localSheetId="7">#REF!</definedName>
    <definedName name="SBT_ET" localSheetId="2">#REF!</definedName>
    <definedName name="SBT_ET" localSheetId="1">#REF!</definedName>
    <definedName name="SBT_ET">#REF!</definedName>
    <definedName name="SBT_ET_4">"#REF!"</definedName>
    <definedName name="SBT_PROT" localSheetId="9">#REF!,#REF!,#REF!,#REF!,'Обоснов к прил 1 2018  (2)'!P1_SBT_PROT</definedName>
    <definedName name="SBT_PROT" localSheetId="11">#REF!,#REF!,#REF!,#REF!,'Обоснов к прил 1 2018  (3)'!P1_SBT_PROT</definedName>
    <definedName name="SBT_PROT" localSheetId="7">#REF!,#REF!,#REF!,#REF!,P1_SBT_PROT</definedName>
    <definedName name="SBT_PROT" localSheetId="2">#REF!,#REF!,#REF!,#REF!,прил1_2022!P1_SBT_PROT</definedName>
    <definedName name="SBT_PROT" localSheetId="1">Прил1_2023!P1_SBT_PROT</definedName>
    <definedName name="SBT_PROT">#REF!,#REF!,#REF!,#REF!,P1_SBT_PROT</definedName>
    <definedName name="SBT_PROT_4">"#REF!,#REF!,#REF!,#REF!,P1_SBT_PROT"</definedName>
    <definedName name="SBTcom" localSheetId="9">#REF!</definedName>
    <definedName name="SBTcom" localSheetId="11">#REF!</definedName>
    <definedName name="SBTcom" localSheetId="7">#REF!</definedName>
    <definedName name="SBTcom" localSheetId="2">#REF!</definedName>
    <definedName name="SBTcom" localSheetId="1">#REF!</definedName>
    <definedName name="SBTcom">#REF!</definedName>
    <definedName name="SBTcom_4">"#REF!"</definedName>
    <definedName name="sbyt">[20]FST5!$G$70:$G$75,[20]FST5!$G$77:$G$78,[20]FST5!$G$80:$G$83,[20]FST5!$G$85,[20]FST5!$G$87:$G$91,[20]FST5!$G$93,[20]FST5!$G$95:$G$97,[20]FST5!$G$52:$G$68</definedName>
    <definedName name="SCENARIOS">[35]TEHSHEET!$K$6:$K$7</definedName>
    <definedName name="sch" localSheetId="9">#REF!</definedName>
    <definedName name="sch" localSheetId="11">#REF!</definedName>
    <definedName name="sch" localSheetId="7">#REF!</definedName>
    <definedName name="sch" localSheetId="2">#REF!</definedName>
    <definedName name="sch" localSheetId="1">#REF!</definedName>
    <definedName name="sch">#REF!</definedName>
    <definedName name="SCOPE" localSheetId="9">#REF!</definedName>
    <definedName name="SCOPE" localSheetId="11">#REF!</definedName>
    <definedName name="SCOPE" localSheetId="7">#REF!</definedName>
    <definedName name="SCOPE" localSheetId="1">#REF!</definedName>
    <definedName name="SCOPE">#REF!</definedName>
    <definedName name="SCOPE_16_LD" localSheetId="9">#REF!</definedName>
    <definedName name="SCOPE_16_LD" localSheetId="11">#REF!</definedName>
    <definedName name="SCOPE_16_LD" localSheetId="7">#REF!</definedName>
    <definedName name="SCOPE_16_LD" localSheetId="1">#REF!</definedName>
    <definedName name="SCOPE_16_LD">#REF!</definedName>
    <definedName name="SCOPE_16_LD_4">"#REF!"</definedName>
    <definedName name="SCOPE_16_PRT" localSheetId="9">#N/A</definedName>
    <definedName name="SCOPE_16_PRT" localSheetId="11">#N/A</definedName>
    <definedName name="SCOPE_16_PRT" localSheetId="7">P1_SCOPE_16_PRT,P2_SCOPE_16_PRT</definedName>
    <definedName name="SCOPE_16_PRT" localSheetId="2">#N/A</definedName>
    <definedName name="SCOPE_16_PRT" localSheetId="1">#N/A</definedName>
    <definedName name="SCOPE_16_PRT">P1_SCOPE_16_PRT,P2_SCOPE_16_PRT</definedName>
    <definedName name="SCOPE_17.1_LD" localSheetId="9">#REF!</definedName>
    <definedName name="SCOPE_17.1_LD" localSheetId="11">#REF!</definedName>
    <definedName name="SCOPE_17.1_LD" localSheetId="7">#REF!</definedName>
    <definedName name="SCOPE_17.1_LD" localSheetId="2">#REF!</definedName>
    <definedName name="SCOPE_17.1_LD" localSheetId="1">#REF!</definedName>
    <definedName name="SCOPE_17.1_LD">#REF!</definedName>
    <definedName name="SCOPE_17.1_LD_4">"#REF!"</definedName>
    <definedName name="SCOPE_17.1_PRT" localSheetId="9">'[35]17.1'!$D$14:$F$17,'[35]17.1'!$D$19:$F$22,'[35]17.1'!$I$9:$I$12,'[35]17.1'!$I$14:$I$17,'[35]17.1'!$I$19:$I$22,'[35]17.1'!$D$9:$F$12</definedName>
    <definedName name="SCOPE_17.1_PRT" localSheetId="11">'[35]17.1'!$D$14:$F$17,'[35]17.1'!$D$19:$F$22,'[35]17.1'!$I$9:$I$12,'[35]17.1'!$I$14:$I$17,'[35]17.1'!$I$19:$I$22,'[35]17.1'!$D$9:$F$12</definedName>
    <definedName name="SCOPE_17.1_PRT" localSheetId="2">'[35]17.1'!$D$14:$F$17,'[35]17.1'!$D$19:$F$22,'[35]17.1'!$I$9:$I$12,'[35]17.1'!$I$14:$I$17,'[35]17.1'!$I$19:$I$22,'[35]17.1'!$D$9:$F$12</definedName>
    <definedName name="SCOPE_17.1_PRT" localSheetId="1">#NAME?</definedName>
    <definedName name="SCOPE_17.1_PRT">'[36]17.1'!$D$14:$F$17,'[36]17.1'!$D$19:$F$22,'[36]17.1'!$I$9:$I$12,'[36]17.1'!$I$14:$I$17,'[36]17.1'!$I$19:$I$22,'[36]17.1'!$D$9:$F$12</definedName>
    <definedName name="SCOPE_17_LD" localSheetId="9">#REF!</definedName>
    <definedName name="SCOPE_17_LD" localSheetId="11">#REF!</definedName>
    <definedName name="SCOPE_17_LD" localSheetId="7">#REF!</definedName>
    <definedName name="SCOPE_17_LD" localSheetId="2">#REF!</definedName>
    <definedName name="SCOPE_17_LD" localSheetId="1">#REF!</definedName>
    <definedName name="SCOPE_17_LD">#REF!</definedName>
    <definedName name="SCOPE_17_LD_4">"#REF!"</definedName>
    <definedName name="SCOPE_17_PRT" localSheetId="9">'[35]17'!$J$39:$M$41,'[35]17'!$E$43:$H$51,'[35]17'!$J$43:$M$51,'[35]17'!$E$54:$H$56,'[35]17'!$E$58:$H$66,'[35]17'!$E$69:$M$81,'[35]17'!$E$9:$H$11,'Обоснов к прил 1 2018  (2)'!P1_SCOPE_17_PRT</definedName>
    <definedName name="SCOPE_17_PRT" localSheetId="11">'[35]17'!$J$39:$M$41,'[35]17'!$E$43:$H$51,'[35]17'!$J$43:$M$51,'[35]17'!$E$54:$H$56,'[35]17'!$E$58:$H$66,'[35]17'!$E$69:$M$81,'[35]17'!$E$9:$H$11,'Обоснов к прил 1 2018  (3)'!P1_SCOPE_17_PRT</definedName>
    <definedName name="SCOPE_17_PRT" localSheetId="7">'[36]17'!$J$39:$M$41,'[36]17'!$E$43:$H$51,'[36]17'!$J$43:$M$51,'[36]17'!$E$54:$H$56,'[36]17'!$E$58:$H$66,'[36]17'!$E$69:$M$81,'[36]17'!$E$9:$H$11,P1_SCOPE_17_PRT</definedName>
    <definedName name="SCOPE_17_PRT" localSheetId="2">'[35]17'!$J$39:$M$41,'[35]17'!$E$43:$H$51,'[35]17'!$J$43:$M$51,'[35]17'!$E$54:$H$56,'[35]17'!$E$58:$H$66,'[35]17'!$E$69:$M$81,'[35]17'!$E$9:$H$11,прил1_2022!P1_SCOPE_17_PRT</definedName>
    <definedName name="SCOPE_17_PRT" localSheetId="1">#NAME?</definedName>
    <definedName name="SCOPE_17_PRT">'[36]17'!$J$39:$M$41,'[36]17'!$E$43:$H$51,'[36]17'!$J$43:$M$51,'[36]17'!$E$54:$H$56,'[36]17'!$E$58:$H$66,'[36]17'!$E$69:$M$81,'[36]17'!$E$9:$H$11,P1_SCOPE_17_PRT</definedName>
    <definedName name="SCOPE_2" localSheetId="9">#REF!</definedName>
    <definedName name="SCOPE_2" localSheetId="11">#REF!</definedName>
    <definedName name="SCOPE_2" localSheetId="7">#REF!</definedName>
    <definedName name="SCOPE_2" localSheetId="2">#REF!</definedName>
    <definedName name="SCOPE_2" localSheetId="1">#REF!</definedName>
    <definedName name="SCOPE_2">#REF!</definedName>
    <definedName name="SCOPE_2.1_LD" localSheetId="9">#REF!</definedName>
    <definedName name="SCOPE_2.1_LD" localSheetId="11">#REF!</definedName>
    <definedName name="SCOPE_2.1_LD" localSheetId="7">#REF!</definedName>
    <definedName name="SCOPE_2.1_LD" localSheetId="1">#REF!</definedName>
    <definedName name="SCOPE_2.1_LD">#REF!</definedName>
    <definedName name="SCOPE_2.1_LD_4">"#REF!"</definedName>
    <definedName name="SCOPE_2.1_PRT" localSheetId="9">#REF!</definedName>
    <definedName name="SCOPE_2.1_PRT" localSheetId="11">#REF!</definedName>
    <definedName name="SCOPE_2.1_PRT" localSheetId="7">#REF!</definedName>
    <definedName name="SCOPE_2.1_PRT" localSheetId="2">#REF!</definedName>
    <definedName name="SCOPE_2.1_PRT" localSheetId="1">#REF!</definedName>
    <definedName name="SCOPE_2.1_PRT">#REF!</definedName>
    <definedName name="SCOPE_2.1_PRT_4">"#REF!"</definedName>
    <definedName name="SCOPE_2.2_LD" localSheetId="9">#REF!</definedName>
    <definedName name="SCOPE_2.2_LD" localSheetId="11">#REF!</definedName>
    <definedName name="SCOPE_2.2_LD" localSheetId="7">#REF!</definedName>
    <definedName name="SCOPE_2.2_LD" localSheetId="2">#REF!</definedName>
    <definedName name="SCOPE_2.2_LD" localSheetId="1">#REF!</definedName>
    <definedName name="SCOPE_2.2_LD">#REF!</definedName>
    <definedName name="SCOPE_2.2_LD_4">"#REF!"</definedName>
    <definedName name="SCOPE_2.2_PRT" localSheetId="9">#REF!</definedName>
    <definedName name="SCOPE_2.2_PRT" localSheetId="11">#REF!</definedName>
    <definedName name="SCOPE_2.2_PRT" localSheetId="7">#REF!</definedName>
    <definedName name="SCOPE_2.2_PRT" localSheetId="2">#REF!</definedName>
    <definedName name="SCOPE_2.2_PRT" localSheetId="1">#REF!</definedName>
    <definedName name="SCOPE_2.2_PRT">#REF!</definedName>
    <definedName name="SCOPE_2.2_PRT_4">"#REF!"</definedName>
    <definedName name="SCOPE_2_1" localSheetId="9">#REF!</definedName>
    <definedName name="SCOPE_2_1" localSheetId="11">#REF!</definedName>
    <definedName name="SCOPE_2_1" localSheetId="7">#REF!</definedName>
    <definedName name="SCOPE_2_1" localSheetId="2">#REF!</definedName>
    <definedName name="SCOPE_2_1" localSheetId="1">#REF!</definedName>
    <definedName name="SCOPE_2_1">#REF!</definedName>
    <definedName name="SCOPE_2_1_5">"#REF!"</definedName>
    <definedName name="SCOPE_2_5">"#REF!"</definedName>
    <definedName name="SCOPE_2_DR1" localSheetId="9">#REF!</definedName>
    <definedName name="SCOPE_2_DR1" localSheetId="11">#REF!</definedName>
    <definedName name="SCOPE_2_DR1" localSheetId="7">#REF!</definedName>
    <definedName name="SCOPE_2_DR1" localSheetId="2">#REF!</definedName>
    <definedName name="SCOPE_2_DR1" localSheetId="1">#REF!</definedName>
    <definedName name="SCOPE_2_DR1">#REF!</definedName>
    <definedName name="SCOPE_2_DR1_4">"#REF!"</definedName>
    <definedName name="SCOPE_2_DR10" localSheetId="9">#REF!</definedName>
    <definedName name="SCOPE_2_DR10" localSheetId="11">#REF!</definedName>
    <definedName name="SCOPE_2_DR10" localSheetId="7">#REF!</definedName>
    <definedName name="SCOPE_2_DR10" localSheetId="2">#REF!</definedName>
    <definedName name="SCOPE_2_DR10" localSheetId="1">#REF!</definedName>
    <definedName name="SCOPE_2_DR10">#REF!</definedName>
    <definedName name="SCOPE_2_DR10_4">"#REF!"</definedName>
    <definedName name="SCOPE_2_DR11" localSheetId="9">#REF!</definedName>
    <definedName name="SCOPE_2_DR11" localSheetId="11">#REF!</definedName>
    <definedName name="SCOPE_2_DR11" localSheetId="7">#REF!</definedName>
    <definedName name="SCOPE_2_DR11" localSheetId="2">#REF!</definedName>
    <definedName name="SCOPE_2_DR11" localSheetId="1">#REF!</definedName>
    <definedName name="SCOPE_2_DR11">#REF!</definedName>
    <definedName name="SCOPE_2_DR11_4">"#REF!"</definedName>
    <definedName name="SCOPE_2_DR2" localSheetId="9">#REF!</definedName>
    <definedName name="SCOPE_2_DR2" localSheetId="11">#REF!</definedName>
    <definedName name="SCOPE_2_DR2" localSheetId="7">#REF!</definedName>
    <definedName name="SCOPE_2_DR2" localSheetId="2">#REF!</definedName>
    <definedName name="SCOPE_2_DR2" localSheetId="1">#REF!</definedName>
    <definedName name="SCOPE_2_DR2">#REF!</definedName>
    <definedName name="SCOPE_2_DR2_4">"#REF!"</definedName>
    <definedName name="SCOPE_2_DR3" localSheetId="9">#REF!</definedName>
    <definedName name="SCOPE_2_DR3" localSheetId="11">#REF!</definedName>
    <definedName name="SCOPE_2_DR3" localSheetId="7">#REF!</definedName>
    <definedName name="SCOPE_2_DR3" localSheetId="2">#REF!</definedName>
    <definedName name="SCOPE_2_DR3" localSheetId="1">#REF!</definedName>
    <definedName name="SCOPE_2_DR3">#REF!</definedName>
    <definedName name="SCOPE_2_DR3_4">"#REF!"</definedName>
    <definedName name="SCOPE_2_DR4" localSheetId="9">#REF!</definedName>
    <definedName name="SCOPE_2_DR4" localSheetId="11">#REF!</definedName>
    <definedName name="SCOPE_2_DR4" localSheetId="7">#REF!</definedName>
    <definedName name="SCOPE_2_DR4" localSheetId="2">#REF!</definedName>
    <definedName name="SCOPE_2_DR4" localSheetId="1">#REF!</definedName>
    <definedName name="SCOPE_2_DR4">#REF!</definedName>
    <definedName name="SCOPE_2_DR4_4">"#REF!"</definedName>
    <definedName name="SCOPE_2_DR5" localSheetId="9">#REF!</definedName>
    <definedName name="SCOPE_2_DR5" localSheetId="11">#REF!</definedName>
    <definedName name="SCOPE_2_DR5" localSheetId="7">#REF!</definedName>
    <definedName name="SCOPE_2_DR5" localSheetId="2">#REF!</definedName>
    <definedName name="SCOPE_2_DR5" localSheetId="1">#REF!</definedName>
    <definedName name="SCOPE_2_DR5">#REF!</definedName>
    <definedName name="SCOPE_2_DR5_4">"#REF!"</definedName>
    <definedName name="SCOPE_2_DR6" localSheetId="9">#REF!</definedName>
    <definedName name="SCOPE_2_DR6" localSheetId="11">#REF!</definedName>
    <definedName name="SCOPE_2_DR6" localSheetId="7">#REF!</definedName>
    <definedName name="SCOPE_2_DR6" localSheetId="2">#REF!</definedName>
    <definedName name="SCOPE_2_DR6" localSheetId="1">#REF!</definedName>
    <definedName name="SCOPE_2_DR6">#REF!</definedName>
    <definedName name="SCOPE_2_DR6_4">"#REF!"</definedName>
    <definedName name="SCOPE_2_DR7" localSheetId="9">#REF!</definedName>
    <definedName name="SCOPE_2_DR7" localSheetId="11">#REF!</definedName>
    <definedName name="SCOPE_2_DR7" localSheetId="7">#REF!</definedName>
    <definedName name="SCOPE_2_DR7" localSheetId="2">#REF!</definedName>
    <definedName name="SCOPE_2_DR7" localSheetId="1">#REF!</definedName>
    <definedName name="SCOPE_2_DR7">#REF!</definedName>
    <definedName name="SCOPE_2_DR7_4">"#REF!"</definedName>
    <definedName name="SCOPE_2_DR8" localSheetId="9">#REF!</definedName>
    <definedName name="SCOPE_2_DR8" localSheetId="11">#REF!</definedName>
    <definedName name="SCOPE_2_DR8" localSheetId="7">#REF!</definedName>
    <definedName name="SCOPE_2_DR8" localSheetId="2">#REF!</definedName>
    <definedName name="SCOPE_2_DR8" localSheetId="1">#REF!</definedName>
    <definedName name="SCOPE_2_DR8">#REF!</definedName>
    <definedName name="SCOPE_2_DR8_4">"#REF!"</definedName>
    <definedName name="SCOPE_2_DR9" localSheetId="9">#REF!</definedName>
    <definedName name="SCOPE_2_DR9" localSheetId="11">#REF!</definedName>
    <definedName name="SCOPE_2_DR9" localSheetId="7">#REF!</definedName>
    <definedName name="SCOPE_2_DR9" localSheetId="2">#REF!</definedName>
    <definedName name="SCOPE_2_DR9" localSheetId="1">#REF!</definedName>
    <definedName name="SCOPE_2_DR9">#REF!</definedName>
    <definedName name="SCOPE_2_DR9_4">"#REF!"</definedName>
    <definedName name="SCOPE_24_LD" localSheetId="9">'[35]24'!$E$8:$J$47,'[35]24'!$E$49:$J$66</definedName>
    <definedName name="SCOPE_24_LD" localSheetId="11">'[35]24'!$E$8:$J$47,'[35]24'!$E$49:$J$66</definedName>
    <definedName name="SCOPE_24_LD" localSheetId="2">'[35]24'!$E$8:$J$47,'[35]24'!$E$49:$J$66</definedName>
    <definedName name="SCOPE_24_LD" localSheetId="1">#NAME?</definedName>
    <definedName name="SCOPE_24_LD">'[36]24'!$E$8:$J$47,'[36]24'!$E$49:$J$66</definedName>
    <definedName name="SCOPE_24_PRT" localSheetId="9">'[35]24'!$E$41:$I$41,'[35]24'!$E$34:$I$34,'[35]24'!$E$36:$I$36,'[35]24'!$E$43:$I$43</definedName>
    <definedName name="SCOPE_24_PRT" localSheetId="11">'[35]24'!$E$41:$I$41,'[35]24'!$E$34:$I$34,'[35]24'!$E$36:$I$36,'[35]24'!$E$43:$I$43</definedName>
    <definedName name="SCOPE_24_PRT" localSheetId="2">'[35]24'!$E$41:$I$41,'[35]24'!$E$34:$I$34,'[35]24'!$E$36:$I$36,'[35]24'!$E$43:$I$43</definedName>
    <definedName name="SCOPE_24_PRT" localSheetId="1">#NAME?</definedName>
    <definedName name="SCOPE_24_PRT">'[36]24'!$E$41:$I$41,'[36]24'!$E$34:$I$34,'[36]24'!$E$36:$I$36,'[36]24'!$E$43:$I$43</definedName>
    <definedName name="SCOPE_25_LD" localSheetId="9">#REF!</definedName>
    <definedName name="SCOPE_25_LD" localSheetId="11">#REF!</definedName>
    <definedName name="SCOPE_25_LD" localSheetId="7">#REF!</definedName>
    <definedName name="SCOPE_25_LD" localSheetId="2">#REF!</definedName>
    <definedName name="SCOPE_25_LD" localSheetId="1">#REF!</definedName>
    <definedName name="SCOPE_25_LD">#REF!</definedName>
    <definedName name="SCOPE_25_LD_4">"#REF!"</definedName>
    <definedName name="SCOPE_25_PRT" localSheetId="9">'[35]25'!$E$20:$I$20,'[35]25'!$E$34:$I$34,'[35]25'!$E$41:$I$41,'[35]25'!$E$8:$I$10</definedName>
    <definedName name="SCOPE_25_PRT" localSheetId="11">'[35]25'!$E$20:$I$20,'[35]25'!$E$34:$I$34,'[35]25'!$E$41:$I$41,'[35]25'!$E$8:$I$10</definedName>
    <definedName name="SCOPE_25_PRT" localSheetId="2">'[35]25'!$E$20:$I$20,'[35]25'!$E$34:$I$34,'[35]25'!$E$41:$I$41,'[35]25'!$E$8:$I$10</definedName>
    <definedName name="SCOPE_25_PRT" localSheetId="1">#NAME?</definedName>
    <definedName name="SCOPE_25_PRT">'[36]25'!$E$20:$I$20,'[36]25'!$E$34:$I$34,'[36]25'!$E$41:$I$41,'[36]25'!$E$8:$I$10</definedName>
    <definedName name="SCOPE_3_DR1" localSheetId="9">#REF!</definedName>
    <definedName name="SCOPE_3_DR1" localSheetId="11">#REF!</definedName>
    <definedName name="SCOPE_3_DR1" localSheetId="7">#REF!</definedName>
    <definedName name="SCOPE_3_DR1" localSheetId="2">#REF!</definedName>
    <definedName name="SCOPE_3_DR1" localSheetId="1">#REF!</definedName>
    <definedName name="SCOPE_3_DR1">#REF!</definedName>
    <definedName name="SCOPE_3_DR1_4">"#REF!"</definedName>
    <definedName name="SCOPE_3_DR10" localSheetId="9">#REF!</definedName>
    <definedName name="SCOPE_3_DR10" localSheetId="11">#REF!</definedName>
    <definedName name="SCOPE_3_DR10" localSheetId="7">#REF!</definedName>
    <definedName name="SCOPE_3_DR10" localSheetId="2">#REF!</definedName>
    <definedName name="SCOPE_3_DR10" localSheetId="1">#REF!</definedName>
    <definedName name="SCOPE_3_DR10">#REF!</definedName>
    <definedName name="SCOPE_3_DR10_4">"#REF!"</definedName>
    <definedName name="SCOPE_3_DR11" localSheetId="9">#REF!</definedName>
    <definedName name="SCOPE_3_DR11" localSheetId="11">#REF!</definedName>
    <definedName name="SCOPE_3_DR11" localSheetId="7">#REF!</definedName>
    <definedName name="SCOPE_3_DR11" localSheetId="2">#REF!</definedName>
    <definedName name="SCOPE_3_DR11" localSheetId="1">#REF!</definedName>
    <definedName name="SCOPE_3_DR11">#REF!</definedName>
    <definedName name="SCOPE_3_DR11_4">"#REF!"</definedName>
    <definedName name="SCOPE_3_DR2" localSheetId="9">#REF!</definedName>
    <definedName name="SCOPE_3_DR2" localSheetId="11">#REF!</definedName>
    <definedName name="SCOPE_3_DR2" localSheetId="7">#REF!</definedName>
    <definedName name="SCOPE_3_DR2" localSheetId="2">#REF!</definedName>
    <definedName name="SCOPE_3_DR2" localSheetId="1">#REF!</definedName>
    <definedName name="SCOPE_3_DR2">#REF!</definedName>
    <definedName name="SCOPE_3_DR2_4">"#REF!"</definedName>
    <definedName name="SCOPE_3_DR3" localSheetId="9">#REF!</definedName>
    <definedName name="SCOPE_3_DR3" localSheetId="11">#REF!</definedName>
    <definedName name="SCOPE_3_DR3" localSheetId="7">#REF!</definedName>
    <definedName name="SCOPE_3_DR3" localSheetId="2">#REF!</definedName>
    <definedName name="SCOPE_3_DR3" localSheetId="1">#REF!</definedName>
    <definedName name="SCOPE_3_DR3">#REF!</definedName>
    <definedName name="SCOPE_3_DR3_4">"#REF!"</definedName>
    <definedName name="SCOPE_3_DR4" localSheetId="9">#REF!</definedName>
    <definedName name="SCOPE_3_DR4" localSheetId="11">#REF!</definedName>
    <definedName name="SCOPE_3_DR4" localSheetId="7">#REF!</definedName>
    <definedName name="SCOPE_3_DR4" localSheetId="2">#REF!</definedName>
    <definedName name="SCOPE_3_DR4" localSheetId="1">#REF!</definedName>
    <definedName name="SCOPE_3_DR4">#REF!</definedName>
    <definedName name="SCOPE_3_DR4_4">"#REF!"</definedName>
    <definedName name="SCOPE_3_DR5" localSheetId="9">#REF!</definedName>
    <definedName name="SCOPE_3_DR5" localSheetId="11">#REF!</definedName>
    <definedName name="SCOPE_3_DR5" localSheetId="7">#REF!</definedName>
    <definedName name="SCOPE_3_DR5" localSheetId="2">#REF!</definedName>
    <definedName name="SCOPE_3_DR5" localSheetId="1">#REF!</definedName>
    <definedName name="SCOPE_3_DR5">#REF!</definedName>
    <definedName name="SCOPE_3_DR5_4">"#REF!"</definedName>
    <definedName name="SCOPE_3_DR6" localSheetId="9">#REF!</definedName>
    <definedName name="SCOPE_3_DR6" localSheetId="11">#REF!</definedName>
    <definedName name="SCOPE_3_DR6" localSheetId="7">#REF!</definedName>
    <definedName name="SCOPE_3_DR6" localSheetId="2">#REF!</definedName>
    <definedName name="SCOPE_3_DR6" localSheetId="1">#REF!</definedName>
    <definedName name="SCOPE_3_DR6">#REF!</definedName>
    <definedName name="SCOPE_3_DR6_4">"#REF!"</definedName>
    <definedName name="SCOPE_3_DR7" localSheetId="9">#REF!</definedName>
    <definedName name="SCOPE_3_DR7" localSheetId="11">#REF!</definedName>
    <definedName name="SCOPE_3_DR7" localSheetId="7">#REF!</definedName>
    <definedName name="SCOPE_3_DR7" localSheetId="2">#REF!</definedName>
    <definedName name="SCOPE_3_DR7" localSheetId="1">#REF!</definedName>
    <definedName name="SCOPE_3_DR7">#REF!</definedName>
    <definedName name="SCOPE_3_DR7_4">"#REF!"</definedName>
    <definedName name="SCOPE_3_DR8" localSheetId="9">#REF!</definedName>
    <definedName name="SCOPE_3_DR8" localSheetId="11">#REF!</definedName>
    <definedName name="SCOPE_3_DR8" localSheetId="7">#REF!</definedName>
    <definedName name="SCOPE_3_DR8" localSheetId="2">#REF!</definedName>
    <definedName name="SCOPE_3_DR8" localSheetId="1">#REF!</definedName>
    <definedName name="SCOPE_3_DR8">#REF!</definedName>
    <definedName name="SCOPE_3_DR8_4">"#REF!"</definedName>
    <definedName name="SCOPE_3_DR9" localSheetId="9">#REF!</definedName>
    <definedName name="SCOPE_3_DR9" localSheetId="11">#REF!</definedName>
    <definedName name="SCOPE_3_DR9" localSheetId="7">#REF!</definedName>
    <definedName name="SCOPE_3_DR9" localSheetId="2">#REF!</definedName>
    <definedName name="SCOPE_3_DR9" localSheetId="1">#REF!</definedName>
    <definedName name="SCOPE_3_DR9">#REF!</definedName>
    <definedName name="SCOPE_3_DR9_4">"#REF!"</definedName>
    <definedName name="SCOPE_3_LD" localSheetId="9">#REF!</definedName>
    <definedName name="SCOPE_3_LD" localSheetId="11">#REF!</definedName>
    <definedName name="SCOPE_3_LD" localSheetId="7">#REF!</definedName>
    <definedName name="SCOPE_3_LD" localSheetId="2">#REF!</definedName>
    <definedName name="SCOPE_3_LD" localSheetId="1">#REF!</definedName>
    <definedName name="SCOPE_3_LD">#REF!</definedName>
    <definedName name="SCOPE_3_LD_4">"#REF!"</definedName>
    <definedName name="SCOPE_3_PRT" localSheetId="9">#REF!</definedName>
    <definedName name="SCOPE_3_PRT" localSheetId="11">#REF!</definedName>
    <definedName name="SCOPE_3_PRT" localSheetId="7">#REF!</definedName>
    <definedName name="SCOPE_3_PRT" localSheetId="2">#REF!</definedName>
    <definedName name="SCOPE_3_PRT" localSheetId="1">#REF!</definedName>
    <definedName name="SCOPE_3_PRT">#REF!</definedName>
    <definedName name="SCOPE_3_PRT_4">"#REF!"</definedName>
    <definedName name="SCOPE_4">"#REF!"</definedName>
    <definedName name="SCOPE_4_LD" localSheetId="9">#REF!</definedName>
    <definedName name="SCOPE_4_LD" localSheetId="11">#REF!</definedName>
    <definedName name="SCOPE_4_LD" localSheetId="7">#REF!</definedName>
    <definedName name="SCOPE_4_LD" localSheetId="2">#REF!</definedName>
    <definedName name="SCOPE_4_LD" localSheetId="1">#REF!</definedName>
    <definedName name="SCOPE_4_LD">#REF!</definedName>
    <definedName name="SCOPE_4_LD_4">"#REF!"</definedName>
    <definedName name="SCOPE_4_PRT" localSheetId="9">'[35]4'!$Z$27:$AC$31,'[35]4'!$F$14:$I$20,'Обоснов к прил 1 2018  (2)'!P1_SCOPE_4_PRT,'Обоснов к прил 1 2018  (2)'!P2_SCOPE_4_PRT</definedName>
    <definedName name="SCOPE_4_PRT" localSheetId="11">'[35]4'!$Z$27:$AC$31,'[35]4'!$F$14:$I$20,'Обоснов к прил 1 2018  (3)'!P1_SCOPE_4_PRT,'Обоснов к прил 1 2018  (3)'!P2_SCOPE_4_PRT</definedName>
    <definedName name="SCOPE_4_PRT" localSheetId="7">'[36]4'!$Z$27:$AC$31,'[36]4'!$F$14:$I$20,P1_SCOPE_4_PRT,P2_SCOPE_4_PRT</definedName>
    <definedName name="SCOPE_4_PRT" localSheetId="2">'[35]4'!$Z$27:$AC$31,'[35]4'!$F$14:$I$20,прил1_2022!P1_SCOPE_4_PRT,прил1_2022!P2_SCOPE_4_PRT</definedName>
    <definedName name="SCOPE_4_PRT" localSheetId="1">#NAME?</definedName>
    <definedName name="SCOPE_4_PRT">'[36]4'!$Z$27:$AC$31,'[36]4'!$F$14:$I$20,P1_SCOPE_4_PRT,P2_SCOPE_4_PRT</definedName>
    <definedName name="SCOPE_5_LD" localSheetId="9">#REF!</definedName>
    <definedName name="SCOPE_5_LD" localSheetId="11">#REF!</definedName>
    <definedName name="SCOPE_5_LD" localSheetId="7">#REF!</definedName>
    <definedName name="SCOPE_5_LD" localSheetId="2">#REF!</definedName>
    <definedName name="SCOPE_5_LD" localSheetId="1">#REF!</definedName>
    <definedName name="SCOPE_5_LD">#REF!</definedName>
    <definedName name="SCOPE_5_LD_4">"#REF!"</definedName>
    <definedName name="SCOPE_5_PRT" localSheetId="9">'[35]5'!$Z$27:$AC$31,'[35]5'!$F$14:$I$21,'Обоснов к прил 1 2018  (2)'!P1_SCOPE_5_PRT,'Обоснов к прил 1 2018  (2)'!P2_SCOPE_5_PRT</definedName>
    <definedName name="SCOPE_5_PRT" localSheetId="11">'[35]5'!$Z$27:$AC$31,'[35]5'!$F$14:$I$21,'Обоснов к прил 1 2018  (3)'!P1_SCOPE_5_PRT,'Обоснов к прил 1 2018  (3)'!P2_SCOPE_5_PRT</definedName>
    <definedName name="SCOPE_5_PRT" localSheetId="7">'[36]5'!$Z$27:$AC$31,'[36]5'!$F$14:$I$21,P1_SCOPE_5_PRT,P2_SCOPE_5_PRT</definedName>
    <definedName name="SCOPE_5_PRT" localSheetId="2">'[35]5'!$Z$27:$AC$31,'[35]5'!$F$14:$I$21,прил1_2022!P1_SCOPE_5_PRT,прил1_2022!P2_SCOPE_5_PRT</definedName>
    <definedName name="SCOPE_5_PRT" localSheetId="1">#NAME?</definedName>
    <definedName name="SCOPE_5_PRT">'[36]5'!$Z$27:$AC$31,'[36]5'!$F$14:$I$21,P1_SCOPE_5_PRT,P2_SCOPE_5_PRT</definedName>
    <definedName name="SCOPE_6" localSheetId="9">#REF!</definedName>
    <definedName name="SCOPE_6" localSheetId="11">#REF!</definedName>
    <definedName name="SCOPE_6" localSheetId="7">#REF!</definedName>
    <definedName name="SCOPE_6" localSheetId="2">#REF!</definedName>
    <definedName name="SCOPE_6" localSheetId="1">#REF!</definedName>
    <definedName name="SCOPE_6">#REF!</definedName>
    <definedName name="SCOPE_CL">[47]Справочники!$F$11:$F$11</definedName>
    <definedName name="SCOPE_CORR" localSheetId="9">#REF!,#REF!,#REF!,#REF!,#REF!,'Обоснов к прил 1 2018  (2)'!P1_SCOPE_CORR,'Обоснов к прил 1 2018  (2)'!P2_SCOPE_CORR</definedName>
    <definedName name="SCOPE_CORR" localSheetId="11">#REF!,#REF!,#REF!,#REF!,#REF!,'Обоснов к прил 1 2018  (3)'!P1_SCOPE_CORR,'Обоснов к прил 1 2018  (3)'!P2_SCOPE_CORR</definedName>
    <definedName name="SCOPE_CORR" localSheetId="7">#REF!,#REF!,#REF!,#REF!,#REF!,P1_SCOPE_CORR,P2_SCOPE_CORR</definedName>
    <definedName name="SCOPE_CORR" localSheetId="2">#REF!,#REF!,#REF!,#REF!,#REF!,прил1_2022!P1_SCOPE_CORR,прил1_2022!P2_SCOPE_CORR</definedName>
    <definedName name="SCOPE_CORR" localSheetId="1">Прил1_2023!P2_SCOPE_CORR</definedName>
    <definedName name="SCOPE_CORR">#REF!,#REF!,#REF!,#REF!,#REF!,P1_SCOPE_CORR,P2_SCOPE_CORR</definedName>
    <definedName name="SCOPE_CORR_4">"#REF!,#REF!,#REF!,#REF!,#REF!,P1_SCOPE_CORR,P2_SCOPE_CORR"</definedName>
    <definedName name="SCOPE_CORR_5">"#REF!,#REF!,#REF!,#REF!,#REF!,'Расчет ср тарифов для БП'!P1_SCOPE_CORR,'Расчет ср тарифов для БП'!P2_SCOPE_CORR"</definedName>
    <definedName name="SCOPE_CPR" localSheetId="9">#REF!</definedName>
    <definedName name="SCOPE_CPR" localSheetId="11">#REF!</definedName>
    <definedName name="SCOPE_CPR" localSheetId="7">#REF!</definedName>
    <definedName name="SCOPE_CPR" localSheetId="2">#REF!</definedName>
    <definedName name="SCOPE_CPR" localSheetId="1">#REF!</definedName>
    <definedName name="SCOPE_CPR">#REF!</definedName>
    <definedName name="SCOPE_CPR_5">"#REF!"</definedName>
    <definedName name="SCOPE_DATA_CNG" localSheetId="9">#REF!,#REF!,#REF!</definedName>
    <definedName name="SCOPE_DATA_CNG" localSheetId="11">#REF!,#REF!,#REF!</definedName>
    <definedName name="SCOPE_DATA_CNG" localSheetId="7">#REF!,#REF!,#REF!</definedName>
    <definedName name="SCOPE_DATA_CNG" localSheetId="2">#REF!,#REF!,#REF!</definedName>
    <definedName name="SCOPE_DATA_CNG" localSheetId="1">#REF!</definedName>
    <definedName name="SCOPE_DATA_CNG">#REF!,#REF!,#REF!</definedName>
    <definedName name="SCOPE_DOP" localSheetId="9">[37]Регионы!#REF!,[4]!P1_SCOPE_DOP</definedName>
    <definedName name="SCOPE_DOP" localSheetId="11">[37]Регионы!#REF!,[4]!P1_SCOPE_DOP</definedName>
    <definedName name="SCOPE_DOP" localSheetId="7">[37]Регионы!#REF!,[5]!P1_SCOPE_DOP</definedName>
    <definedName name="SCOPE_DOP" localSheetId="2">[37]Регионы!#REF!,[6]!P1_SCOPE_DOP</definedName>
    <definedName name="SCOPE_DOP" localSheetId="1">[37]Регионы!#REF!,[48]!P1_SCOPE_DOP</definedName>
    <definedName name="SCOPE_DOP">[37]Регионы!#REF!,[0]!P1_SCOPE_DOP</definedName>
    <definedName name="SCOPE_DOP_4">#N/A</definedName>
    <definedName name="SCOPE_DOP_5">#N/A</definedName>
    <definedName name="SCOPE_DOP2" localSheetId="9">#REF!,#REF!,#REF!,#REF!,#REF!,#REF!</definedName>
    <definedName name="SCOPE_DOP2" localSheetId="11">#REF!,#REF!,#REF!,#REF!,#REF!,#REF!</definedName>
    <definedName name="SCOPE_DOP2" localSheetId="7">#REF!,#REF!,#REF!,#REF!,#REF!,#REF!</definedName>
    <definedName name="SCOPE_DOP2" localSheetId="2">#REF!,#REF!,#REF!,#REF!,#REF!,#REF!</definedName>
    <definedName name="SCOPE_DOP2" localSheetId="1">#REF!</definedName>
    <definedName name="SCOPE_DOP2">#REF!,#REF!,#REF!,#REF!,#REF!,#REF!</definedName>
    <definedName name="SCOPE_DOP2_5">"#REF!,#REF!,#REF!,#REF!,#REF!,#REF!"</definedName>
    <definedName name="SCOPE_DOP3" localSheetId="9">#REF!,#REF!,#REF!,#REF!,#REF!,#REF!</definedName>
    <definedName name="SCOPE_DOP3" localSheetId="11">#REF!,#REF!,#REF!,#REF!,#REF!,#REF!</definedName>
    <definedName name="SCOPE_DOP3" localSheetId="7">#REF!,#REF!,#REF!,#REF!,#REF!,#REF!</definedName>
    <definedName name="SCOPE_DOP3" localSheetId="2">#REF!,#REF!,#REF!,#REF!,#REF!,#REF!</definedName>
    <definedName name="SCOPE_DOP3" localSheetId="1">#REF!</definedName>
    <definedName name="SCOPE_DOP3">#REF!,#REF!,#REF!,#REF!,#REF!,#REF!</definedName>
    <definedName name="SCOPE_DOP3_5">"#REF!,#REF!,#REF!,#REF!,#REF!,#REF!"</definedName>
    <definedName name="SCOPE_ESOLD" localSheetId="9">#REF!</definedName>
    <definedName name="SCOPE_ESOLD" localSheetId="11">#REF!</definedName>
    <definedName name="SCOPE_ESOLD" localSheetId="7">#REF!</definedName>
    <definedName name="SCOPE_ESOLD" localSheetId="2">#REF!</definedName>
    <definedName name="SCOPE_ESOLD" localSheetId="1">#REF!</definedName>
    <definedName name="SCOPE_ESOLD">#REF!</definedName>
    <definedName name="SCOPE_ESOLD_4">"#REF!"</definedName>
    <definedName name="SCOPE_ETALON" localSheetId="9">#REF!</definedName>
    <definedName name="SCOPE_ETALON" localSheetId="11">#REF!</definedName>
    <definedName name="SCOPE_ETALON" localSheetId="7">#REF!</definedName>
    <definedName name="SCOPE_ETALON" localSheetId="2">#REF!</definedName>
    <definedName name="SCOPE_ETALON" localSheetId="1">#REF!</definedName>
    <definedName name="SCOPE_ETALON">#REF!</definedName>
    <definedName name="SCOPE_ETALON_4">"#REF!"</definedName>
    <definedName name="SCOPE_ETALON2" localSheetId="9">#REF!</definedName>
    <definedName name="SCOPE_ETALON2" localSheetId="11">#REF!</definedName>
    <definedName name="SCOPE_ETALON2" localSheetId="7">#REF!</definedName>
    <definedName name="SCOPE_ETALON2" localSheetId="2">#REF!</definedName>
    <definedName name="SCOPE_ETALON2" localSheetId="1">#REF!</definedName>
    <definedName name="SCOPE_ETALON2">#REF!</definedName>
    <definedName name="SCOPE_F1_PRT" localSheetId="9">'[35]Ф-1 (для АО-энерго)'!$D$86:$E$95,'Обоснов к прил 1 2018  (2)'!P1_SCOPE_F1_PRT,'Обоснов к прил 1 2018  (2)'!P2_SCOPE_F1_PRT,'Обоснов к прил 1 2018  (2)'!P3_SCOPE_F1_PRT,'Обоснов к прил 1 2018  (2)'!P4_SCOPE_F1_PRT</definedName>
    <definedName name="SCOPE_F1_PRT" localSheetId="11">'[35]Ф-1 (для АО-энерго)'!$D$86:$E$95,'Обоснов к прил 1 2018  (3)'!P1_SCOPE_F1_PRT,'Обоснов к прил 1 2018  (3)'!P2_SCOPE_F1_PRT,'Обоснов к прил 1 2018  (3)'!P3_SCOPE_F1_PRT,'Обоснов к прил 1 2018  (3)'!P4_SCOPE_F1_PRT</definedName>
    <definedName name="SCOPE_F1_PRT" localSheetId="7">'[36]Ф-1 (для АО-энерго)'!$D$86:$E$95,P1_SCOPE_F1_PRT,P2_SCOPE_F1_PRT,P3_SCOPE_F1_PRT,P4_SCOPE_F1_PRT</definedName>
    <definedName name="SCOPE_F1_PRT" localSheetId="2">'[35]Ф-1 (для АО-энерго)'!$D$86:$E$95,прил1_2022!P1_SCOPE_F1_PRT,прил1_2022!P2_SCOPE_F1_PRT,прил1_2022!P3_SCOPE_F1_PRT,прил1_2022!P4_SCOPE_F1_PRT</definedName>
    <definedName name="SCOPE_F1_PRT" localSheetId="1">#NAME?</definedName>
    <definedName name="SCOPE_F1_PRT">'[36]Ф-1 (для АО-энерго)'!$D$86:$E$95,P1_SCOPE_F1_PRT,P2_SCOPE_F1_PRT,P3_SCOPE_F1_PRT,P4_SCOPE_F1_PRT</definedName>
    <definedName name="SCOPE_F2_LD1" localSheetId="9">#REF!</definedName>
    <definedName name="SCOPE_F2_LD1" localSheetId="11">#REF!</definedName>
    <definedName name="SCOPE_F2_LD1" localSheetId="7">#REF!</definedName>
    <definedName name="SCOPE_F2_LD1" localSheetId="2">#REF!</definedName>
    <definedName name="SCOPE_F2_LD1" localSheetId="1">#REF!</definedName>
    <definedName name="SCOPE_F2_LD1">#REF!</definedName>
    <definedName name="SCOPE_F2_LD1_4">"#REF!"</definedName>
    <definedName name="SCOPE_F2_LD2" localSheetId="9">#REF!</definedName>
    <definedName name="SCOPE_F2_LD2" localSheetId="11">#REF!</definedName>
    <definedName name="SCOPE_F2_LD2" localSheetId="7">#REF!</definedName>
    <definedName name="SCOPE_F2_LD2" localSheetId="2">#REF!</definedName>
    <definedName name="SCOPE_F2_LD2" localSheetId="1">#REF!</definedName>
    <definedName name="SCOPE_F2_LD2">#REF!</definedName>
    <definedName name="SCOPE_F2_LD2_4">"#REF!"</definedName>
    <definedName name="SCOPE_F2_PRT" localSheetId="9">'[35]Ф-2 (для АО-энерго)'!$C$5:$D$5,'[35]Ф-2 (для АО-энерго)'!$C$52:$C$57,'[35]Ф-2 (для АО-энерго)'!$D$57:$G$57,'Обоснов к прил 1 2018  (2)'!P1_SCOPE_F2_PRT,'Обоснов к прил 1 2018  (2)'!P2_SCOPE_F2_PRT</definedName>
    <definedName name="SCOPE_F2_PRT" localSheetId="11">'[35]Ф-2 (для АО-энерго)'!$C$5:$D$5,'[35]Ф-2 (для АО-энерго)'!$C$52:$C$57,'[35]Ф-2 (для АО-энерго)'!$D$57:$G$57,'Обоснов к прил 1 2018  (3)'!P1_SCOPE_F2_PRT,'Обоснов к прил 1 2018  (3)'!P2_SCOPE_F2_PRT</definedName>
    <definedName name="SCOPE_F2_PRT" localSheetId="7">'[36]Ф-2 (для АО-энерго)'!$C$5:$D$5,'[36]Ф-2 (для АО-энерго)'!$C$52:$C$57,'[36]Ф-2 (для АО-энерго)'!$D$57:$G$57,P1_SCOPE_F2_PRT,P2_SCOPE_F2_PRT</definedName>
    <definedName name="SCOPE_F2_PRT" localSheetId="2">'[35]Ф-2 (для АО-энерго)'!$C$5:$D$5,'[35]Ф-2 (для АО-энерго)'!$C$52:$C$57,'[35]Ф-2 (для АО-энерго)'!$D$57:$G$57,прил1_2022!P1_SCOPE_F2_PRT,прил1_2022!P2_SCOPE_F2_PRT</definedName>
    <definedName name="SCOPE_F2_PRT" localSheetId="1">#NAME?</definedName>
    <definedName name="SCOPE_F2_PRT">'[36]Ф-2 (для АО-энерго)'!$C$5:$D$5,'[36]Ф-2 (для АО-энерго)'!$C$52:$C$57,'[36]Ф-2 (для АО-энерго)'!$D$57:$G$57,P1_SCOPE_F2_PRT,P2_SCOPE_F2_PRT</definedName>
    <definedName name="SCOPE_FL">[47]Справочники!$H$11:$H$14</definedName>
    <definedName name="SCOPE_FLOAD" localSheetId="9">#REF!,'Обоснов к прил 1 2018  (2)'!P1_SCOPE_FLOAD</definedName>
    <definedName name="SCOPE_FLOAD" localSheetId="11">#REF!,'Обоснов к прил 1 2018  (3)'!P1_SCOPE_FLOAD</definedName>
    <definedName name="SCOPE_FLOAD" localSheetId="7">#REF!,P1_SCOPE_FLOAD</definedName>
    <definedName name="SCOPE_FLOAD" localSheetId="2">#REF!,прил1_2022!P1_SCOPE_FLOAD</definedName>
    <definedName name="SCOPE_FLOAD" localSheetId="1">Прил1_2023!P1_SCOPE_FLOAD</definedName>
    <definedName name="SCOPE_FLOAD">#REF!,P1_SCOPE_FLOAD</definedName>
    <definedName name="SCOPE_FLOAD_4">"#REF!,P1_SCOPE_FLOAD"</definedName>
    <definedName name="SCOPE_FOR_LOAD" localSheetId="9">#REF!</definedName>
    <definedName name="SCOPE_FOR_LOAD" localSheetId="11">#REF!</definedName>
    <definedName name="SCOPE_FOR_LOAD" localSheetId="7">#REF!</definedName>
    <definedName name="SCOPE_FOR_LOAD" localSheetId="2">#REF!</definedName>
    <definedName name="SCOPE_FOR_LOAD" localSheetId="1">#REF!</definedName>
    <definedName name="SCOPE_FOR_LOAD">#REF!</definedName>
    <definedName name="SCOPE_FOR_LOAD_01" localSheetId="9">#REF!</definedName>
    <definedName name="SCOPE_FOR_LOAD_01" localSheetId="11">#REF!</definedName>
    <definedName name="SCOPE_FOR_LOAD_01" localSheetId="7">#REF!</definedName>
    <definedName name="SCOPE_FOR_LOAD_01" localSheetId="1">#REF!</definedName>
    <definedName name="SCOPE_FOR_LOAD_01">#REF!</definedName>
    <definedName name="SCOPE_FORM46_EE1" localSheetId="9">#REF!</definedName>
    <definedName name="SCOPE_FORM46_EE1" localSheetId="11">#REF!</definedName>
    <definedName name="SCOPE_FORM46_EE1" localSheetId="7">#REF!</definedName>
    <definedName name="SCOPE_FORM46_EE1" localSheetId="1">#REF!</definedName>
    <definedName name="SCOPE_FORM46_EE1">#REF!</definedName>
    <definedName name="SCOPE_FORM46_EE1_4">"#REF!"</definedName>
    <definedName name="SCOPE_FORM46_EE1_ZAG_KOD">[15]Заголовок!#REF!</definedName>
    <definedName name="SCOPE_FORM46_EE1_ZAG_KOD_4">#N/A</definedName>
    <definedName name="SCOPE_FRML" localSheetId="9">#REF!,#REF!,'Обоснов к прил 1 2018  (2)'!P1_SCOPE_FRML</definedName>
    <definedName name="SCOPE_FRML" localSheetId="11">#REF!,#REF!,'Обоснов к прил 1 2018  (3)'!P1_SCOPE_FRML</definedName>
    <definedName name="SCOPE_FRML" localSheetId="7">#REF!,#REF!,P1_SCOPE_FRML</definedName>
    <definedName name="SCOPE_FRML" localSheetId="2">#REF!,#REF!,прил1_2022!P1_SCOPE_FRML</definedName>
    <definedName name="SCOPE_FRML" localSheetId="1">Прил1_2023!P1_SCOPE_FRML</definedName>
    <definedName name="SCOPE_FRML">#REF!,#REF!,P1_SCOPE_FRML</definedName>
    <definedName name="SCOPE_FRML_4">"#REF!,#REF!,P1_SCOPE_FRML"</definedName>
    <definedName name="SCOPE_FST7" localSheetId="9">#REF!,#REF!,#REF!,#REF!,'Обоснов к прил 1 2018  (2)'!P1_SCOPE_FST7</definedName>
    <definedName name="SCOPE_FST7" localSheetId="11">#REF!,#REF!,#REF!,#REF!,'Обоснов к прил 1 2018  (3)'!P1_SCOPE_FST7</definedName>
    <definedName name="SCOPE_FST7" localSheetId="7">#REF!,#REF!,#REF!,#REF!,P1_SCOPE_FST7</definedName>
    <definedName name="SCOPE_FST7" localSheetId="2">#REF!,#REF!,#REF!,#REF!,прил1_2022!P1_SCOPE_FST7</definedName>
    <definedName name="SCOPE_FST7" localSheetId="1">Прил1_2023!P1_SCOPE_FST7</definedName>
    <definedName name="SCOPE_FST7">#REF!,#REF!,#REF!,#REF!,P1_SCOPE_FST7</definedName>
    <definedName name="SCOPE_FST7_4">"#REF!,#REF!,#REF!,#REF!,P1_SCOPE_FST7"</definedName>
    <definedName name="SCOPE_FST7_5">"#REF!,#REF!,#REF!,#REF!,'Расчет ср тарифов для БП'!P1_SCOPE_FST7"</definedName>
    <definedName name="SCOPE_FUEL_ET" localSheetId="9">#REF!</definedName>
    <definedName name="SCOPE_FUEL_ET" localSheetId="11">#REF!</definedName>
    <definedName name="SCOPE_FUEL_ET" localSheetId="7">#REF!</definedName>
    <definedName name="SCOPE_FUEL_ET" localSheetId="2">#REF!</definedName>
    <definedName name="SCOPE_FUEL_ET" localSheetId="1">#REF!</definedName>
    <definedName name="SCOPE_FUEL_ET">#REF!</definedName>
    <definedName name="SCOPE_FULL_LOAD" localSheetId="9">'Обоснов к прил 1 2018  (2)'!P16_SCOPE_FULL_LOAD,'Обоснов к прил 1 2018  (2)'!P17_SCOPE_FULL_LOAD</definedName>
    <definedName name="SCOPE_FULL_LOAD" localSheetId="11">'Обоснов к прил 1 2018  (3)'!P16_SCOPE_FULL_LOAD,'Обоснов к прил 1 2018  (3)'!P17_SCOPE_FULL_LOAD</definedName>
    <definedName name="SCOPE_FULL_LOAD" localSheetId="7">'Приказ ТП 2025'!P16_SCOPE_FULL_LOAD,'Приказ ТП 2025'!P17_SCOPE_FULL_LOAD</definedName>
    <definedName name="SCOPE_FULL_LOAD" localSheetId="2">прил1_2022!P16_SCOPE_FULL_LOAD,прил1_2022!P17_SCOPE_FULL_LOAD</definedName>
    <definedName name="SCOPE_FULL_LOAD" localSheetId="1">Прил1_2023!P16_SCOPE_FULL_LOAD,Прил1_2023!P17_SCOPE_FULL_LOAD</definedName>
    <definedName name="SCOPE_FULL_LOAD">P16_SCOPE_FULL_LOAD,P17_SCOPE_FULL_LOAD</definedName>
    <definedName name="SCOPE_IND" localSheetId="9">#REF!,#REF!,'Обоснов к прил 1 2018  (2)'!P1_SCOPE_IND,'Обоснов к прил 1 2018  (2)'!P2_SCOPE_IND,'Обоснов к прил 1 2018  (2)'!P3_SCOPE_IND,'Обоснов к прил 1 2018  (2)'!P4_SCOPE_IND</definedName>
    <definedName name="SCOPE_IND" localSheetId="11">#REF!,#REF!,'Обоснов к прил 1 2018  (3)'!P1_SCOPE_IND,'Обоснов к прил 1 2018  (3)'!P2_SCOPE_IND,'Обоснов к прил 1 2018  (3)'!P3_SCOPE_IND,'Обоснов к прил 1 2018  (3)'!P4_SCOPE_IND</definedName>
    <definedName name="SCOPE_IND" localSheetId="7">#REF!,#REF!,P1_SCOPE_IND,P2_SCOPE_IND,P3_SCOPE_IND,P4_SCOPE_IND</definedName>
    <definedName name="SCOPE_IND" localSheetId="2">#REF!,#REF!,прил1_2022!P1_SCOPE_IND,прил1_2022!P2_SCOPE_IND,прил1_2022!P3_SCOPE_IND,прил1_2022!P4_SCOPE_IND</definedName>
    <definedName name="SCOPE_IND" localSheetId="1">Прил1_2023!P4_SCOPE_IND</definedName>
    <definedName name="SCOPE_IND">#REF!,#REF!,P1_SCOPE_IND,P2_SCOPE_IND,P3_SCOPE_IND,P4_SCOPE_IND</definedName>
    <definedName name="SCOPE_IND_4">"#REF!,#REF!,P1_SCOPE_IND,P2_SCOPE_IND,P3_SCOPE_IND,P4_SCOPE_IND"</definedName>
    <definedName name="SCOPE_IND_5">"#REF!,#REF!,'Расчет ср тарифов для БП'!P1_SCOPE_IND,'Расчет ср тарифов для БП'!P2_SCOPE_IND,'Расчет ср тарифов для БП'!P3_SCOPE_IND,'Расчет ср тарифов для БП'!P4_SCOPE_IND"</definedName>
    <definedName name="SCOPE_IND1" localSheetId="9">#REF!</definedName>
    <definedName name="SCOPE_IND1" localSheetId="11">#REF!</definedName>
    <definedName name="SCOPE_IND1" localSheetId="7">#REF!</definedName>
    <definedName name="SCOPE_IND1" localSheetId="2">#REF!</definedName>
    <definedName name="SCOPE_IND1" localSheetId="1">#REF!</definedName>
    <definedName name="SCOPE_IND1">#REF!</definedName>
    <definedName name="SCOPE_IND2" localSheetId="9">#REF!,#REF!,#REF!,'Обоснов к прил 1 2018  (2)'!P1_SCOPE_IND2,'Обоснов к прил 1 2018  (2)'!P2_SCOPE_IND2,'Обоснов к прил 1 2018  (2)'!P3_SCOPE_IND2,'Обоснов к прил 1 2018  (2)'!P4_SCOPE_IND2</definedName>
    <definedName name="SCOPE_IND2" localSheetId="11">#REF!,#REF!,#REF!,'Обоснов к прил 1 2018  (3)'!P1_SCOPE_IND2,'Обоснов к прил 1 2018  (3)'!P2_SCOPE_IND2,'Обоснов к прил 1 2018  (3)'!P3_SCOPE_IND2,'Обоснов к прил 1 2018  (3)'!P4_SCOPE_IND2</definedName>
    <definedName name="SCOPE_IND2" localSheetId="7">#REF!,#REF!,#REF!,P1_SCOPE_IND2,P2_SCOPE_IND2,P3_SCOPE_IND2,P4_SCOPE_IND2</definedName>
    <definedName name="SCOPE_IND2" localSheetId="2">#REF!,#REF!,#REF!,прил1_2022!P1_SCOPE_IND2,прил1_2022!P2_SCOPE_IND2,прил1_2022!P3_SCOPE_IND2,прил1_2022!P4_SCOPE_IND2</definedName>
    <definedName name="SCOPE_IND2" localSheetId="1">Прил1_2023!P4_SCOPE_IND2</definedName>
    <definedName name="SCOPE_IND2">#REF!,#REF!,#REF!,P1_SCOPE_IND2,P2_SCOPE_IND2,P3_SCOPE_IND2,P4_SCOPE_IND2</definedName>
    <definedName name="SCOPE_IND2_4">"#REF!,#REF!,#REF!,P1_SCOPE_IND2,P2_SCOPE_IND2,P3_SCOPE_IND2,P4_SCOPE_IND2"</definedName>
    <definedName name="SCOPE_IND2_5">"#REF!,#REF!,#REF!,'Расчет ср тарифов для БП'!P1_SCOPE_IND2,'Расчет ср тарифов для БП'!P2_SCOPE_IND2,'Расчет ср тарифов для БП'!P3_SCOPE_IND2,'Расчет ср тарифов для БП'!P4_SCOPE_IND2"</definedName>
    <definedName name="scope_ld" localSheetId="9">#REF!</definedName>
    <definedName name="scope_ld" localSheetId="11">#REF!</definedName>
    <definedName name="scope_ld" localSheetId="7">#REF!</definedName>
    <definedName name="scope_ld" localSheetId="2">#REF!</definedName>
    <definedName name="scope_ld" localSheetId="1">#REF!</definedName>
    <definedName name="scope_ld">#REF!</definedName>
    <definedName name="SCOPE_LOAD" localSheetId="9">#REF!</definedName>
    <definedName name="SCOPE_LOAD" localSheetId="11">#REF!</definedName>
    <definedName name="SCOPE_LOAD" localSheetId="7">#REF!</definedName>
    <definedName name="SCOPE_LOAD" localSheetId="1">#REF!</definedName>
    <definedName name="SCOPE_LOAD">#REF!</definedName>
    <definedName name="SCOPE_LOAD_FUEL" localSheetId="9">#REF!</definedName>
    <definedName name="SCOPE_LOAD_FUEL" localSheetId="11">#REF!</definedName>
    <definedName name="SCOPE_LOAD_FUEL" localSheetId="7">#REF!</definedName>
    <definedName name="SCOPE_LOAD_FUEL" localSheetId="1">#REF!</definedName>
    <definedName name="SCOPE_LOAD_FUEL">#REF!</definedName>
    <definedName name="SCOPE_LOAD1" localSheetId="9">#REF!</definedName>
    <definedName name="SCOPE_LOAD1" localSheetId="11">#REF!</definedName>
    <definedName name="SCOPE_LOAD1" localSheetId="7">#REF!</definedName>
    <definedName name="SCOPE_LOAD1">#REF!</definedName>
    <definedName name="SCOPE_LOAD2" localSheetId="1">#NAME?</definedName>
    <definedName name="SCOPE_LOAD2">'[49]Стоимость ЭЭ'!$G$111:$AN$113,'[49]Стоимость ЭЭ'!$G$93:$AN$95,'[49]Стоимость ЭЭ'!$G$51:$AN$53</definedName>
    <definedName name="SCOPE_LOAD3" localSheetId="9">#REF!</definedName>
    <definedName name="SCOPE_LOAD3" localSheetId="11">#REF!</definedName>
    <definedName name="SCOPE_LOAD3" localSheetId="7">#REF!</definedName>
    <definedName name="SCOPE_LOAD3" localSheetId="2">#REF!</definedName>
    <definedName name="SCOPE_LOAD3" localSheetId="1">#REF!</definedName>
    <definedName name="SCOPE_LOAD3">#REF!</definedName>
    <definedName name="SCOPE_LOAD4" localSheetId="9">#REF!</definedName>
    <definedName name="SCOPE_LOAD4" localSheetId="11">#REF!</definedName>
    <definedName name="SCOPE_LOAD4" localSheetId="7">#REF!</definedName>
    <definedName name="SCOPE_LOAD4" localSheetId="1">#REF!</definedName>
    <definedName name="SCOPE_LOAD4">#REF!</definedName>
    <definedName name="SCOPE_MO" localSheetId="9">[50]Справочники!$K$6:$K$742,[50]Справочники!#REF!</definedName>
    <definedName name="SCOPE_MO" localSheetId="11">[50]Справочники!$K$6:$K$742,[50]Справочники!#REF!</definedName>
    <definedName name="SCOPE_MO" localSheetId="7">[50]Справочники!$K$6:$K$742,[50]Справочники!#REF!</definedName>
    <definedName name="SCOPE_MO" localSheetId="2">[50]Справочники!$K$6:$K$742,[50]Справочники!#REF!</definedName>
    <definedName name="SCOPE_MO" localSheetId="1">[50]Справочники!$K$6:$K$742,[50]Справочники!#REF!</definedName>
    <definedName name="SCOPE_MO">[50]Справочники!$K$6:$K$742,[50]Справочники!#REF!</definedName>
    <definedName name="SCOPE_MUPS" localSheetId="9">[50]Свод!#REF!,[50]Свод!#REF!</definedName>
    <definedName name="SCOPE_MUPS" localSheetId="11">[50]Свод!#REF!,[50]Свод!#REF!</definedName>
    <definedName name="SCOPE_MUPS" localSheetId="7">[50]Свод!#REF!,[50]Свод!#REF!</definedName>
    <definedName name="SCOPE_MUPS" localSheetId="2">[50]Свод!#REF!,[50]Свод!#REF!</definedName>
    <definedName name="SCOPE_MUPS" localSheetId="1">[50]Свод!#REF!,[50]Свод!#REF!</definedName>
    <definedName name="SCOPE_MUPS">[50]Свод!#REF!,[50]Свод!#REF!</definedName>
    <definedName name="SCOPE_MUPS_NAMES" localSheetId="9">[50]Свод!#REF!,[50]Свод!#REF!</definedName>
    <definedName name="SCOPE_MUPS_NAMES" localSheetId="11">[50]Свод!#REF!,[50]Свод!#REF!</definedName>
    <definedName name="SCOPE_MUPS_NAMES" localSheetId="7">[50]Свод!#REF!,[50]Свод!#REF!</definedName>
    <definedName name="SCOPE_MUPS_NAMES" localSheetId="2">[50]Свод!#REF!,[50]Свод!#REF!</definedName>
    <definedName name="SCOPE_MUPS_NAMES" localSheetId="1">[50]Свод!#REF!,[50]Свод!#REF!</definedName>
    <definedName name="SCOPE_MUPS_NAMES">[50]Свод!#REF!,[50]Свод!#REF!</definedName>
    <definedName name="SCOPE_NALOG">[51]Справочники!$R$3:$R$4</definedName>
    <definedName name="SCOPE_NET_DATE" localSheetId="9">#REF!,#REF!,#REF!,'Обоснов к прил 1 2018  (2)'!P1_SCOPE_NET_DATE</definedName>
    <definedName name="SCOPE_NET_DATE" localSheetId="11">#REF!,#REF!,#REF!,'Обоснов к прил 1 2018  (3)'!P1_SCOPE_NET_DATE</definedName>
    <definedName name="SCOPE_NET_DATE" localSheetId="7">#REF!,#REF!,#REF!,P1_SCOPE_NET_DATE</definedName>
    <definedName name="SCOPE_NET_DATE" localSheetId="2">#REF!,#REF!,#REF!,прил1_2022!P1_SCOPE_NET_DATE</definedName>
    <definedName name="SCOPE_NET_DATE" localSheetId="1">Прил1_2023!P1_SCOPE_NET_DATE</definedName>
    <definedName name="SCOPE_NET_DATE">#REF!,#REF!,#REF!,P1_SCOPE_NET_DATE</definedName>
    <definedName name="SCOPE_NET_NVV" localSheetId="9">#REF!,'Обоснов к прил 1 2018  (2)'!P1_SCOPE_NET_NVV</definedName>
    <definedName name="SCOPE_NET_NVV" localSheetId="11">#REF!,'Обоснов к прил 1 2018  (3)'!P1_SCOPE_NET_NVV</definedName>
    <definedName name="SCOPE_NET_NVV" localSheetId="7">#REF!,P1_SCOPE_NET_NVV</definedName>
    <definedName name="SCOPE_NET_NVV" localSheetId="2">#REF!,прил1_2022!P1_SCOPE_NET_NVV</definedName>
    <definedName name="SCOPE_NET_NVV" localSheetId="1">Прил1_2023!P1_SCOPE_NET_NVV</definedName>
    <definedName name="SCOPE_NET_NVV">#REF!,P1_SCOPE_NET_NVV</definedName>
    <definedName name="SCOPE_NOTIND" localSheetId="9">'Обоснов к прил 1 2018  (2)'!P1_SCOPE_NOTIND,'Обоснов к прил 1 2018  (2)'!P2_SCOPE_NOTIND,'Обоснов к прил 1 2018  (2)'!P3_SCOPE_NOTIND,'Обоснов к прил 1 2018  (2)'!P4_SCOPE_NOTIND,'Обоснов к прил 1 2018  (2)'!P5_SCOPE_NOTIND,'Обоснов к прил 1 2018  (2)'!P6_SCOPE_NOTIND,'Обоснов к прил 1 2018  (2)'!P7_SCOPE_NOTIND,'Обоснов к прил 1 2018  (2)'!P8_SCOPE_NOTIND</definedName>
    <definedName name="SCOPE_NOTIND" localSheetId="11">'Обоснов к прил 1 2018  (3)'!P1_SCOPE_NOTIND,'Обоснов к прил 1 2018  (3)'!P2_SCOPE_NOTIND,'Обоснов к прил 1 2018  (3)'!P3_SCOPE_NOTIND,'Обоснов к прил 1 2018  (3)'!P4_SCOPE_NOTIND,'Обоснов к прил 1 2018  (3)'!P5_SCOPE_NOTIND,'Обоснов к прил 1 2018  (3)'!P6_SCOPE_NOTIND,'Обоснов к прил 1 2018  (3)'!P7_SCOPE_NOTIND,'Обоснов к прил 1 2018  (3)'!P8_SCOPE_NOTIND</definedName>
    <definedName name="SCOPE_NOTIND" localSheetId="7">P1_SCOPE_NOTIND,P2_SCOPE_NOTIND,P3_SCOPE_NOTIND,P4_SCOPE_NOTIND,P5_SCOPE_NOTIND,P6_SCOPE_NOTIND,P7_SCOPE_NOTIND,P8_SCOPE_NOTIND</definedName>
    <definedName name="SCOPE_NOTIND" localSheetId="2">прил1_2022!P1_SCOPE_NOTIND,прил1_2022!P2_SCOPE_NOTIND,прил1_2022!P3_SCOPE_NOTIND,прил1_2022!P4_SCOPE_NOTIND,прил1_2022!P5_SCOPE_NOTIND,прил1_2022!P6_SCOPE_NOTIND,прил1_2022!P7_SCOPE_NOTIND,прил1_2022!P8_SCOPE_NOTIND</definedName>
    <definedName name="SCOPE_NOTIND" localSheetId="1">Прил1_2023!P1_SCOPE_NOTIND,Прил1_2023!P2_SCOPE_NOTIND,Прил1_2023!P3_SCOPE_NOTIND,Прил1_2023!P4_SCOPE_NOTIND,Прил1_2023!P5_SCOPE_NOTIND,Прил1_2023!P6_SCOPE_NOTIND,Прил1_2023!P7_SCOPE_NOTIND,Прил1_2023!P8_SCOPE_NOTIND</definedName>
    <definedName name="SCOPE_NOTIND">P1_SCOPE_NOTIND,P2_SCOPE_NOTIND,P3_SCOPE_NOTIND,P4_SCOPE_NOTIND,P5_SCOPE_NOTIND,P6_SCOPE_NOTIND,P7_SCOPE_NOTIND,P8_SCOPE_NOTIND</definedName>
    <definedName name="SCOPE_NotInd2" localSheetId="9">'Обоснов к прил 1 2018  (2)'!P4_SCOPE_NotInd2,'Обоснов к прил 1 2018  (2)'!P5_SCOPE_NotInd2,'Обоснов к прил 1 2018  (2)'!P6_SCOPE_NotInd2,'Обоснов к прил 1 2018  (2)'!P7_SCOPE_NotInd2</definedName>
    <definedName name="SCOPE_NotInd2" localSheetId="11">'Обоснов к прил 1 2018  (3)'!P4_SCOPE_NotInd2,'Обоснов к прил 1 2018  (3)'!P5_SCOPE_NotInd2,'Обоснов к прил 1 2018  (3)'!P6_SCOPE_NotInd2,'Обоснов к прил 1 2018  (3)'!P7_SCOPE_NotInd2</definedName>
    <definedName name="SCOPE_NotInd2" localSheetId="7">P4_SCOPE_NotInd2,P5_SCOPE_NotInd2,P6_SCOPE_NotInd2,'Приказ ТП 2025'!P7_SCOPE_NotInd2</definedName>
    <definedName name="SCOPE_NotInd2" localSheetId="2">прил1_2022!P4_SCOPE_NotInd2,прил1_2022!P5_SCOPE_NotInd2,прил1_2022!P6_SCOPE_NotInd2,прил1_2022!P7_SCOPE_NotInd2</definedName>
    <definedName name="SCOPE_NotInd2" localSheetId="1">Прил1_2023!P4_SCOPE_NotInd2,Прил1_2023!P5_SCOPE_NotInd2,Прил1_2023!P6_SCOPE_NotInd2,Прил1_2023!P7_SCOPE_NotInd2</definedName>
    <definedName name="SCOPE_NotInd2">P4_SCOPE_NotInd2,P5_SCOPE_NotInd2,P6_SCOPE_NotInd2,P7_SCOPE_NotInd2</definedName>
    <definedName name="SCOPE_NotInd3" localSheetId="9">#REF!,#REF!,#REF!,'Обоснов к прил 1 2018  (2)'!P1_SCOPE_NotInd3,'Обоснов к прил 1 2018  (2)'!P2_SCOPE_NotInd3</definedName>
    <definedName name="SCOPE_NotInd3" localSheetId="11">#REF!,#REF!,#REF!,'Обоснов к прил 1 2018  (3)'!P1_SCOPE_NotInd3,'Обоснов к прил 1 2018  (3)'!P2_SCOPE_NotInd3</definedName>
    <definedName name="SCOPE_NotInd3" localSheetId="7">#REF!,#REF!,#REF!,P1_SCOPE_NotInd3,P2_SCOPE_NotInd3</definedName>
    <definedName name="SCOPE_NotInd3" localSheetId="2">#REF!,#REF!,#REF!,прил1_2022!P1_SCOPE_NotInd3,прил1_2022!P2_SCOPE_NotInd3</definedName>
    <definedName name="SCOPE_NotInd3" localSheetId="1">Прил1_2023!P2_SCOPE_NotInd3</definedName>
    <definedName name="SCOPE_NotInd3">#REF!,#REF!,#REF!,P1_SCOPE_NotInd3,P2_SCOPE_NotInd3</definedName>
    <definedName name="SCOPE_NotInd3_4">"#REF!,#REF!,#REF!,P1_SCOPE_NotInd3,P2_SCOPE_NotInd3"</definedName>
    <definedName name="SCOPE_NotInd3_5">"#REF!,#REF!,#REF!,'Расчет ср тарифов для БП'!P1_SCOPE_NotInd3,'Расчет ср тарифов для БП'!P2_SCOPE_NotInd3"</definedName>
    <definedName name="SCOPE_ORE" localSheetId="9">#REF!</definedName>
    <definedName name="SCOPE_ORE" localSheetId="11">#REF!</definedName>
    <definedName name="SCOPE_ORE" localSheetId="7">#REF!</definedName>
    <definedName name="SCOPE_ORE" localSheetId="2">#REF!</definedName>
    <definedName name="SCOPE_ORE" localSheetId="1">#REF!</definedName>
    <definedName name="SCOPE_ORE">#REF!</definedName>
    <definedName name="SCOPE_OUTD">[20]FST5!$G$23:$G$30,[20]FST5!$G$32:$G$35,[20]FST5!$G$37,[20]FST5!$G$39:$G$45,[20]FST5!$G$47,[20]FST5!$G$49,[20]FST5!$G$5:$G$21</definedName>
    <definedName name="SCOPE_PER_LD" localSheetId="9">#REF!</definedName>
    <definedName name="SCOPE_PER_LD" localSheetId="11">#REF!</definedName>
    <definedName name="SCOPE_PER_LD" localSheetId="7">#REF!</definedName>
    <definedName name="SCOPE_PER_LD" localSheetId="2">#REF!</definedName>
    <definedName name="SCOPE_PER_LD" localSheetId="1">#REF!</definedName>
    <definedName name="SCOPE_PER_LD">#REF!</definedName>
    <definedName name="SCOPE_PER_LD_4">"#REF!"</definedName>
    <definedName name="SCOPE_PER_PRT" localSheetId="9">#N/A</definedName>
    <definedName name="SCOPE_PER_PRT" localSheetId="11">#N/A</definedName>
    <definedName name="SCOPE_PER_PRT" localSheetId="7">P5_SCOPE_PER_PRT,P6_SCOPE_PER_PRT,P7_SCOPE_PER_PRT,'Приказ ТП 2025'!P8_SCOPE_PER_PRT</definedName>
    <definedName name="SCOPE_PER_PRT" localSheetId="2">#N/A</definedName>
    <definedName name="SCOPE_PER_PRT" localSheetId="1">#N/A</definedName>
    <definedName name="SCOPE_PER_PRT">P5_SCOPE_PER_PRT,P6_SCOPE_PER_PRT,P7_SCOPE_PER_PRT,P8_SCOPE_PER_PRT</definedName>
    <definedName name="SCOPE_PRD" localSheetId="9">#REF!</definedName>
    <definedName name="SCOPE_PRD" localSheetId="11">#REF!</definedName>
    <definedName name="SCOPE_PRD" localSheetId="7">#REF!</definedName>
    <definedName name="SCOPE_PRD" localSheetId="2">#REF!</definedName>
    <definedName name="SCOPE_PRD" localSheetId="1">#REF!</definedName>
    <definedName name="SCOPE_PRD">#REF!</definedName>
    <definedName name="SCOPE_PRD_ET" localSheetId="9">#REF!</definedName>
    <definedName name="SCOPE_PRD_ET" localSheetId="11">#REF!</definedName>
    <definedName name="SCOPE_PRD_ET" localSheetId="7">#REF!</definedName>
    <definedName name="SCOPE_PRD_ET" localSheetId="1">#REF!</definedName>
    <definedName name="SCOPE_PRD_ET">#REF!</definedName>
    <definedName name="SCOPE_PRD_ET2" localSheetId="9">#REF!</definedName>
    <definedName name="SCOPE_PRD_ET2" localSheetId="11">#REF!</definedName>
    <definedName name="SCOPE_PRD_ET2" localSheetId="7">#REF!</definedName>
    <definedName name="SCOPE_PRD_ET2" localSheetId="1">#REF!</definedName>
    <definedName name="SCOPE_PRD_ET2">#REF!</definedName>
    <definedName name="SCOPE_PRIM" localSheetId="9">#REF!,#REF!,#REF!,#REF!</definedName>
    <definedName name="SCOPE_PRIM" localSheetId="11">#REF!,#REF!,#REF!,#REF!</definedName>
    <definedName name="SCOPE_PRIM" localSheetId="7">#REF!,#REF!,#REF!,#REF!</definedName>
    <definedName name="SCOPE_PRIM" localSheetId="2">#REF!,#REF!,#REF!,#REF!</definedName>
    <definedName name="SCOPE_PRIM" localSheetId="1">#REF!</definedName>
    <definedName name="SCOPE_PRIM">#REF!,#REF!,#REF!,#REF!</definedName>
    <definedName name="SCOPE_PRT" localSheetId="9">#REF!,#REF!,#REF!,#REF!,#REF!,#REF!</definedName>
    <definedName name="SCOPE_PRT" localSheetId="11">#REF!,#REF!,#REF!,#REF!,#REF!,#REF!</definedName>
    <definedName name="SCOPE_PRT" localSheetId="7">#REF!,#REF!,#REF!,#REF!,#REF!,#REF!</definedName>
    <definedName name="SCOPE_PRT" localSheetId="2">#REF!,#REF!,#REF!,#REF!,#REF!,#REF!</definedName>
    <definedName name="SCOPE_PRT" localSheetId="1">#REF!</definedName>
    <definedName name="SCOPE_PRT">#REF!,#REF!,#REF!,#REF!,#REF!,#REF!</definedName>
    <definedName name="SCOPE_PRZ" localSheetId="9">#REF!</definedName>
    <definedName name="SCOPE_PRZ" localSheetId="11">#REF!</definedName>
    <definedName name="SCOPE_PRZ" localSheetId="7">#REF!</definedName>
    <definedName name="SCOPE_PRZ" localSheetId="2">#REF!</definedName>
    <definedName name="SCOPE_PRZ">#REF!</definedName>
    <definedName name="SCOPE_PRZ_ET" localSheetId="9">#REF!</definedName>
    <definedName name="SCOPE_PRZ_ET" localSheetId="11">#REF!</definedName>
    <definedName name="SCOPE_PRZ_ET" localSheetId="7">#REF!</definedName>
    <definedName name="SCOPE_PRZ_ET">#REF!</definedName>
    <definedName name="SCOPE_PRZ_ET2" localSheetId="9">#REF!</definedName>
    <definedName name="SCOPE_PRZ_ET2" localSheetId="11">#REF!</definedName>
    <definedName name="SCOPE_PRZ_ET2" localSheetId="7">#REF!</definedName>
    <definedName name="SCOPE_PRZ_ET2">#REF!</definedName>
    <definedName name="SCOPE_RAB1" localSheetId="9">#REF!</definedName>
    <definedName name="SCOPE_RAB1" localSheetId="11">#REF!</definedName>
    <definedName name="SCOPE_RAB1" localSheetId="7">#REF!</definedName>
    <definedName name="SCOPE_RAB1">#REF!</definedName>
    <definedName name="SCOPE_RAB2" localSheetId="9">#REF!</definedName>
    <definedName name="SCOPE_RAB2" localSheetId="11">#REF!</definedName>
    <definedName name="SCOPE_RAB2" localSheetId="7">#REF!</definedName>
    <definedName name="SCOPE_RAB2">#REF!</definedName>
    <definedName name="SCOPE_REGIONS" localSheetId="9">#REF!</definedName>
    <definedName name="SCOPE_REGIONS" localSheetId="11">#REF!</definedName>
    <definedName name="SCOPE_REGIONS" localSheetId="7">#REF!</definedName>
    <definedName name="SCOPE_REGIONS">#REF!</definedName>
    <definedName name="SCOPE_REGLD" localSheetId="9">#REF!</definedName>
    <definedName name="SCOPE_REGLD" localSheetId="11">#REF!</definedName>
    <definedName name="SCOPE_REGLD" localSheetId="7">#REF!</definedName>
    <definedName name="SCOPE_REGLD">#REF!</definedName>
    <definedName name="SCOPE_REGLD_4">"#REF!"</definedName>
    <definedName name="SCOPE_REGS" localSheetId="9">#REF!,#REF!,#REF!,'Обоснов к прил 1 2018  (2)'!P1_SCOPE_REGS</definedName>
    <definedName name="SCOPE_REGS" localSheetId="11">#REF!,#REF!,#REF!,'Обоснов к прил 1 2018  (3)'!P1_SCOPE_REGS</definedName>
    <definedName name="SCOPE_REGS" localSheetId="7">#REF!,#REF!,#REF!,P1_SCOPE_REGS</definedName>
    <definedName name="SCOPE_REGS" localSheetId="2">#REF!,#REF!,#REF!,прил1_2022!P1_SCOPE_REGS</definedName>
    <definedName name="SCOPE_REGS" localSheetId="1">Прил1_2023!P1_SCOPE_REGS</definedName>
    <definedName name="SCOPE_REGS">#REF!,#REF!,#REF!,P1_SCOPE_REGS</definedName>
    <definedName name="SCOPE_RG" localSheetId="9">#REF!</definedName>
    <definedName name="SCOPE_RG" localSheetId="11">#REF!</definedName>
    <definedName name="SCOPE_RG" localSheetId="7">#REF!</definedName>
    <definedName name="SCOPE_RG" localSheetId="2">#REF!</definedName>
    <definedName name="SCOPE_RG" localSheetId="1">#REF!</definedName>
    <definedName name="SCOPE_RG">#REF!</definedName>
    <definedName name="SCOPE_SAVE2" localSheetId="9">#REF!,#REF!,#REF!,#REF!,#REF!,'Обоснов к прил 1 2018  (2)'!P1_SCOPE_SAVE2,'Обоснов к прил 1 2018  (2)'!P2_SCOPE_SAVE2</definedName>
    <definedName name="SCOPE_SAVE2" localSheetId="11">#REF!,#REF!,#REF!,#REF!,#REF!,'Обоснов к прил 1 2018  (3)'!P1_SCOPE_SAVE2,'Обоснов к прил 1 2018  (3)'!P2_SCOPE_SAVE2</definedName>
    <definedName name="SCOPE_SAVE2" localSheetId="7">#REF!,#REF!,#REF!,#REF!,#REF!,P1_SCOPE_SAVE2,P2_SCOPE_SAVE2</definedName>
    <definedName name="SCOPE_SAVE2" localSheetId="2">#REF!,#REF!,#REF!,#REF!,#REF!,прил1_2022!P1_SCOPE_SAVE2,прил1_2022!P2_SCOPE_SAVE2</definedName>
    <definedName name="SCOPE_SAVE2" localSheetId="1">Прил1_2023!P2_SCOPE_SAVE2</definedName>
    <definedName name="SCOPE_SAVE2">#REF!,#REF!,#REF!,#REF!,#REF!,P1_SCOPE_SAVE2,P2_SCOPE_SAVE2</definedName>
    <definedName name="SCOPE_SAVE2_4">"#REF!,#REF!,#REF!,#REF!,#REF!,P1_SCOPE_SAVE2,P2_SCOPE_SAVE2"</definedName>
    <definedName name="SCOPE_SAVE2_5">"#REF!,#REF!,#REF!,#REF!,#REF!,'Расчет ср тарифов для БП'!P1_SCOPE_SAVE2,'Расчет ср тарифов для БП'!P2_SCOPE_SAVE2"</definedName>
    <definedName name="SCOPE_SBTLD" localSheetId="9">#REF!</definedName>
    <definedName name="SCOPE_SBTLD" localSheetId="11">#REF!</definedName>
    <definedName name="SCOPE_SBTLD" localSheetId="7">#REF!</definedName>
    <definedName name="SCOPE_SBTLD" localSheetId="2">#REF!</definedName>
    <definedName name="SCOPE_SBTLD" localSheetId="1">#REF!</definedName>
    <definedName name="SCOPE_SBTLD">#REF!</definedName>
    <definedName name="SCOPE_SBTLD_4">"#REF!"</definedName>
    <definedName name="SCOPE_SETLD" localSheetId="9">#REF!</definedName>
    <definedName name="SCOPE_SETLD" localSheetId="11">#REF!</definedName>
    <definedName name="SCOPE_SETLD" localSheetId="7">#REF!</definedName>
    <definedName name="SCOPE_SETLD" localSheetId="2">#REF!</definedName>
    <definedName name="SCOPE_SETLD" localSheetId="1">#REF!</definedName>
    <definedName name="SCOPE_SETLD">#REF!</definedName>
    <definedName name="SCOPE_SETLD_4">"#REF!"</definedName>
    <definedName name="SCOPE_SPR_ET" localSheetId="9">#REF!</definedName>
    <definedName name="SCOPE_SPR_ET" localSheetId="11">#REF!</definedName>
    <definedName name="SCOPE_SPR_ET" localSheetId="7">#REF!</definedName>
    <definedName name="SCOPE_SPR_ET" localSheetId="2">#REF!</definedName>
    <definedName name="SCOPE_SPR_ET" localSheetId="1">#REF!</definedName>
    <definedName name="SCOPE_SPR_ET">#REF!</definedName>
    <definedName name="SCOPE_SPR_PRT" localSheetId="9">[35]Справочники!$D$21:$J$22,[35]Справочники!$E$13:$I$14,[35]Справочники!$F$27:$H$28</definedName>
    <definedName name="SCOPE_SPR_PRT" localSheetId="11">[35]Справочники!$D$21:$J$22,[35]Справочники!$E$13:$I$14,[35]Справочники!$F$27:$H$28</definedName>
    <definedName name="SCOPE_SPR_PRT" localSheetId="2">[35]Справочники!$D$21:$J$22,[35]Справочники!$E$13:$I$14,[35]Справочники!$F$27:$H$28</definedName>
    <definedName name="SCOPE_SPR_PRT" localSheetId="1">[35]Справочники!$D$21:$J$22,[35]Справочники!$E$13:$I$14,[35]Справочники!$F$27:$H$28</definedName>
    <definedName name="SCOPE_SPR_PRT">[36]Справочники!$D$21:$J$22,[36]Справочники!$E$13:$I$14,[36]Справочники!$F$27:$H$28</definedName>
    <definedName name="SCOPE_SS" localSheetId="9">#REF!,#REF!,#REF!,#REF!,#REF!,#REF!</definedName>
    <definedName name="SCOPE_SS" localSheetId="11">#REF!,#REF!,#REF!,#REF!,#REF!,#REF!</definedName>
    <definedName name="SCOPE_SS" localSheetId="7">#REF!,#REF!,#REF!,#REF!,#REF!,#REF!</definedName>
    <definedName name="SCOPE_SS" localSheetId="2">#REF!,#REF!,#REF!,#REF!,#REF!,#REF!</definedName>
    <definedName name="SCOPE_SS" localSheetId="1">#REF!</definedName>
    <definedName name="SCOPE_SS">#REF!,#REF!,#REF!,#REF!,#REF!,#REF!</definedName>
    <definedName name="SCOPE_SS_5">"#REF!,#REF!,#REF!,#REF!,#REF!,#REF!"</definedName>
    <definedName name="SCOPE_SS2" localSheetId="9">#REF!</definedName>
    <definedName name="SCOPE_SS2" localSheetId="11">#REF!</definedName>
    <definedName name="SCOPE_SS2" localSheetId="7">#REF!</definedName>
    <definedName name="SCOPE_SS2" localSheetId="2">#REF!</definedName>
    <definedName name="SCOPE_SS2" localSheetId="1">#REF!</definedName>
    <definedName name="SCOPE_SS2">#REF!</definedName>
    <definedName name="SCOPE_SS2_5">"#REF!"</definedName>
    <definedName name="SCOPE_SV_LD1" localSheetId="9">#REF!,#REF!,#REF!,#REF!,#REF!,'Обоснов к прил 1 2018  (2)'!P1_SCOPE_SV_LD1</definedName>
    <definedName name="SCOPE_SV_LD1" localSheetId="11">#REF!,#REF!,#REF!,#REF!,#REF!,'Обоснов к прил 1 2018  (3)'!P1_SCOPE_SV_LD1</definedName>
    <definedName name="SCOPE_SV_LD1" localSheetId="7">[36]свод!$E$104:$M$104,[36]свод!$E$106:$M$117,[36]свод!$E$120:$M$121,[36]свод!$E$123:$M$127,[36]свод!$E$10:$M$68,P1_SCOPE_SV_LD1</definedName>
    <definedName name="SCOPE_SV_LD1" localSheetId="2">#REF!,#REF!,#REF!,#REF!,#REF!,прил1_2022!P1_SCOPE_SV_LD1</definedName>
    <definedName name="SCOPE_SV_LD1" localSheetId="1">Прил1_2023!P1_SCOPE_SV_LD1</definedName>
    <definedName name="SCOPE_SV_LD1">[36]свод!$E$104:$M$104,[36]свод!$E$106:$M$117,[36]свод!$E$120:$M$121,[36]свод!$E$123:$M$127,[36]свод!$E$10:$M$68,P1_SCOPE_SV_LD1</definedName>
    <definedName name="SCOPE_SV_LD1_4">"#REF!,#REF!,#REF!,#REF!,#REF!,P1_SCOPE_SV_LD1"</definedName>
    <definedName name="SCOPE_SV_LD1_5">"#REF!,#REF!,#REF!,#REF!,#REF!,'Расчет ср тарифов для БП'!P1_SCOPE_SV_LD1"</definedName>
    <definedName name="SCOPE_SV_LD2" localSheetId="9">#REF!</definedName>
    <definedName name="SCOPE_SV_LD2" localSheetId="11">#REF!</definedName>
    <definedName name="SCOPE_SV_LD2" localSheetId="7">#REF!</definedName>
    <definedName name="SCOPE_SV_LD2" localSheetId="2">#REF!</definedName>
    <definedName name="SCOPE_SV_LD2" localSheetId="1">#REF!</definedName>
    <definedName name="SCOPE_SV_LD2">#REF!</definedName>
    <definedName name="SCOPE_SV_LD2_5">"#REF!"</definedName>
    <definedName name="SCOPE_SV_PRT" localSheetId="9">'Обоснов к прил 1 2018  (2)'!P1_SCOPE_SV_PRT,'Обоснов к прил 1 2018  (2)'!P2_SCOPE_SV_PRT,'Обоснов к прил 1 2018  (2)'!P3_SCOPE_SV_PRT</definedName>
    <definedName name="SCOPE_SV_PRT" localSheetId="11">'Обоснов к прил 1 2018  (3)'!P1_SCOPE_SV_PRT,'Обоснов к прил 1 2018  (3)'!P2_SCOPE_SV_PRT,'Обоснов к прил 1 2018  (3)'!P3_SCOPE_SV_PRT</definedName>
    <definedName name="SCOPE_SV_PRT" localSheetId="7">P1_SCOPE_SV_PRT,P2_SCOPE_SV_PRT,P3_SCOPE_SV_PRT</definedName>
    <definedName name="SCOPE_SV_PRT" localSheetId="2">прил1_2022!P1_SCOPE_SV_PRT,прил1_2022!P2_SCOPE_SV_PRT,прил1_2022!P3_SCOPE_SV_PRT</definedName>
    <definedName name="SCOPE_SV_PRT" localSheetId="1">Прил1_2023!P1_SCOPE_SV_PRT,Прил1_2023!P2_SCOPE_SV_PRT,Прил1_2023!P3_SCOPE_SV_PRT</definedName>
    <definedName name="SCOPE_SV_PRT">P1_SCOPE_SV_PRT,P2_SCOPE_SV_PRT,P3_SCOPE_SV_PRT</definedName>
    <definedName name="SCOPE_SYS_B" localSheetId="9">#REF!</definedName>
    <definedName name="SCOPE_SYS_B" localSheetId="11">#REF!</definedName>
    <definedName name="SCOPE_SYS_B" localSheetId="7">#REF!</definedName>
    <definedName name="SCOPE_SYS_B" localSheetId="2">#REF!</definedName>
    <definedName name="SCOPE_SYS_B" localSheetId="1">#REF!</definedName>
    <definedName name="SCOPE_SYS_B">#REF!</definedName>
    <definedName name="SCOPE_SYS_SVOD">[38]Свод!$L$8:$N$25,P1_SCOPE_SYS_SVOD</definedName>
    <definedName name="SCOPE_TAR">[38]Свод!$G$8:$AA$25,P1_SCOPE_TAR</definedName>
    <definedName name="SCOPE_TAR_B" localSheetId="9">#REF!,#REF!,#REF!</definedName>
    <definedName name="SCOPE_TAR_B" localSheetId="11">#REF!,#REF!,#REF!</definedName>
    <definedName name="SCOPE_TAR_B" localSheetId="7">#REF!,#REF!,#REF!</definedName>
    <definedName name="SCOPE_TAR_B" localSheetId="2">#REF!,#REF!,#REF!</definedName>
    <definedName name="SCOPE_TAR_B" localSheetId="1">#REF!</definedName>
    <definedName name="SCOPE_TAR_B">#REF!,#REF!,#REF!</definedName>
    <definedName name="SCOPE_TAR_OLD">[38]Свод!$W$103:$W$108,[38]Свод!$H$8:$H$25,P1_SCOPE_TAR_OLD,P2_SCOPE_TAR_OLD</definedName>
    <definedName name="SCOPE_TAR_REG" localSheetId="9">#REF!,#REF!,#REF!,#REF!,#REF!</definedName>
    <definedName name="SCOPE_TAR_REG" localSheetId="11">#REF!,#REF!,#REF!,#REF!,#REF!</definedName>
    <definedName name="SCOPE_TAR_REG" localSheetId="7">#REF!,#REF!,#REF!,#REF!,#REF!</definedName>
    <definedName name="SCOPE_TAR_REG" localSheetId="2">#REF!,#REF!,#REF!,#REF!,#REF!</definedName>
    <definedName name="SCOPE_TAR_REG" localSheetId="1">#REF!</definedName>
    <definedName name="SCOPE_TAR_REG">#REF!,#REF!,#REF!,#REF!,#REF!</definedName>
    <definedName name="SCOPE_TAR_SAVE" localSheetId="9">#REF!,#REF!</definedName>
    <definedName name="SCOPE_TAR_SAVE" localSheetId="11">#REF!,#REF!</definedName>
    <definedName name="SCOPE_TAR_SAVE" localSheetId="7">#REF!,#REF!</definedName>
    <definedName name="SCOPE_TAR_SAVE" localSheetId="2">#REF!,#REF!</definedName>
    <definedName name="SCOPE_TAR_SAVE" localSheetId="1">#REF!</definedName>
    <definedName name="SCOPE_TAR_SAVE">#REF!,#REF!</definedName>
    <definedName name="SCOPE_TAR_SAVE_B" localSheetId="9">#REF!</definedName>
    <definedName name="SCOPE_TAR_SAVE_B" localSheetId="11">#REF!</definedName>
    <definedName name="SCOPE_TAR_SAVE_B" localSheetId="7">#REF!</definedName>
    <definedName name="SCOPE_TAR_SAVE_B" localSheetId="2">#REF!</definedName>
    <definedName name="SCOPE_TAR_SAVE_B">#REF!</definedName>
    <definedName name="SCOPE_TAR_SYS" localSheetId="9">#REF!</definedName>
    <definedName name="SCOPE_TAR_SYS" localSheetId="11">#REF!</definedName>
    <definedName name="SCOPE_TAR_SYS" localSheetId="7">#REF!</definedName>
    <definedName name="SCOPE_TAR_SYS">#REF!</definedName>
    <definedName name="SCOPE_TP">[20]FST5!$L$12:$L$23,[20]FST5!$L$5:$L$8</definedName>
    <definedName name="SCOPE10" localSheetId="9">#REF!</definedName>
    <definedName name="SCOPE10" localSheetId="11">#REF!</definedName>
    <definedName name="SCOPE10" localSheetId="7">#REF!</definedName>
    <definedName name="SCOPE10" localSheetId="2">#REF!</definedName>
    <definedName name="SCOPE10" localSheetId="1">#REF!</definedName>
    <definedName name="SCOPE10">#REF!</definedName>
    <definedName name="SCOPE10_4">"#REF!"</definedName>
    <definedName name="SCOPE11" localSheetId="9">#REF!</definedName>
    <definedName name="SCOPE11" localSheetId="11">#REF!</definedName>
    <definedName name="SCOPE11" localSheetId="7">#REF!</definedName>
    <definedName name="SCOPE11" localSheetId="2">#REF!</definedName>
    <definedName name="SCOPE11" localSheetId="1">#REF!</definedName>
    <definedName name="SCOPE11">#REF!</definedName>
    <definedName name="SCOPE11_4">"#REF!"</definedName>
    <definedName name="SCOPE12" localSheetId="9">#REF!</definedName>
    <definedName name="SCOPE12" localSheetId="11">#REF!</definedName>
    <definedName name="SCOPE12" localSheetId="7">#REF!</definedName>
    <definedName name="SCOPE12" localSheetId="2">#REF!</definedName>
    <definedName name="SCOPE12" localSheetId="1">#REF!</definedName>
    <definedName name="SCOPE12">#REF!</definedName>
    <definedName name="SCOPE12_4">"#REF!"</definedName>
    <definedName name="SCOPE2" localSheetId="9">#REF!</definedName>
    <definedName name="SCOPE2" localSheetId="11">#REF!</definedName>
    <definedName name="SCOPE2" localSheetId="7">#REF!</definedName>
    <definedName name="SCOPE2" localSheetId="2">#REF!</definedName>
    <definedName name="SCOPE2" localSheetId="1">#REF!</definedName>
    <definedName name="SCOPE2">#REF!</definedName>
    <definedName name="SCOPE2_4">"#REF!"</definedName>
    <definedName name="SCOPE3" localSheetId="9">#REF!</definedName>
    <definedName name="SCOPE3" localSheetId="11">#REF!</definedName>
    <definedName name="SCOPE3" localSheetId="7">#REF!</definedName>
    <definedName name="SCOPE3" localSheetId="2">#REF!</definedName>
    <definedName name="SCOPE3" localSheetId="1">#REF!</definedName>
    <definedName name="SCOPE3">#REF!</definedName>
    <definedName name="SCOPE3_4">"#REF!"</definedName>
    <definedName name="SCOPE4" localSheetId="9">#REF!</definedName>
    <definedName name="SCOPE4" localSheetId="11">#REF!</definedName>
    <definedName name="SCOPE4" localSheetId="7">#REF!</definedName>
    <definedName name="SCOPE4" localSheetId="2">#REF!</definedName>
    <definedName name="SCOPE4" localSheetId="1">#REF!</definedName>
    <definedName name="SCOPE4">#REF!</definedName>
    <definedName name="SCOPE4_4">"#REF!"</definedName>
    <definedName name="SCOPE5" localSheetId="9">#REF!</definedName>
    <definedName name="SCOPE5" localSheetId="11">#REF!</definedName>
    <definedName name="SCOPE5" localSheetId="7">#REF!</definedName>
    <definedName name="SCOPE5" localSheetId="2">#REF!</definedName>
    <definedName name="SCOPE5" localSheetId="1">#REF!</definedName>
    <definedName name="SCOPE5">#REF!</definedName>
    <definedName name="SCOPE5_4">"#REF!"</definedName>
    <definedName name="SCOPE6" localSheetId="9">#REF!</definedName>
    <definedName name="SCOPE6" localSheetId="11">#REF!</definedName>
    <definedName name="SCOPE6" localSheetId="7">#REF!</definedName>
    <definedName name="SCOPE6" localSheetId="2">#REF!</definedName>
    <definedName name="SCOPE6" localSheetId="1">#REF!</definedName>
    <definedName name="SCOPE6">#REF!</definedName>
    <definedName name="SCOPE6_4">"#REF!"</definedName>
    <definedName name="SCOPE7" localSheetId="9">#REF!</definedName>
    <definedName name="SCOPE7" localSheetId="11">#REF!</definedName>
    <definedName name="SCOPE7" localSheetId="7">#REF!</definedName>
    <definedName name="SCOPE7" localSheetId="2">#REF!</definedName>
    <definedName name="SCOPE7" localSheetId="1">#REF!</definedName>
    <definedName name="SCOPE7">#REF!</definedName>
    <definedName name="SCOPE7_4">"#REF!"</definedName>
    <definedName name="SCOPE8" localSheetId="9">#REF!</definedName>
    <definedName name="SCOPE8" localSheetId="11">#REF!</definedName>
    <definedName name="SCOPE8" localSheetId="7">#REF!</definedName>
    <definedName name="SCOPE8" localSheetId="2">#REF!</definedName>
    <definedName name="SCOPE8" localSheetId="1">#REF!</definedName>
    <definedName name="SCOPE8">#REF!</definedName>
    <definedName name="SCOPE8_4">"#REF!"</definedName>
    <definedName name="SCOPE9" localSheetId="9">#REF!</definedName>
    <definedName name="SCOPE9" localSheetId="11">#REF!</definedName>
    <definedName name="SCOPE9" localSheetId="7">#REF!</definedName>
    <definedName name="SCOPE9" localSheetId="2">#REF!</definedName>
    <definedName name="SCOPE9" localSheetId="1">#REF!</definedName>
    <definedName name="SCOPE9">#REF!</definedName>
    <definedName name="SCOPE9_4">"#REF!"</definedName>
    <definedName name="sdf" localSheetId="9">#REF!</definedName>
    <definedName name="sdf" localSheetId="11">#REF!</definedName>
    <definedName name="sdf" localSheetId="7">#REF!</definedName>
    <definedName name="sdf" localSheetId="2">#REF!</definedName>
    <definedName name="sdf" localSheetId="1">#REF!</definedName>
    <definedName name="sdf">#REF!</definedName>
    <definedName name="sdhsfj">[11]!sdhsfj</definedName>
    <definedName name="sds">[11]!sds</definedName>
    <definedName name="SENSTAB1">[3]MAIN!$A$1344:$C$1351</definedName>
    <definedName name="SENSTAB2">[3]MAIN!$A$1355:$H$1360</definedName>
    <definedName name="SEP" localSheetId="9">#REF!</definedName>
    <definedName name="SEP" localSheetId="11">#REF!</definedName>
    <definedName name="SEP" localSheetId="7">#REF!</definedName>
    <definedName name="SEP" localSheetId="1">#REF!</definedName>
    <definedName name="SEP">#REF!</definedName>
    <definedName name="SEP_4">"#REF!"</definedName>
    <definedName name="SET" localSheetId="9">#REF!</definedName>
    <definedName name="SET" localSheetId="11">#REF!</definedName>
    <definedName name="SET" localSheetId="7">#REF!</definedName>
    <definedName name="SET" localSheetId="2">#REF!</definedName>
    <definedName name="SET" localSheetId="1">#REF!</definedName>
    <definedName name="SET">#REF!</definedName>
    <definedName name="SET_ET" localSheetId="9">#REF!</definedName>
    <definedName name="SET_ET" localSheetId="11">#REF!</definedName>
    <definedName name="SET_ET" localSheetId="7">#REF!</definedName>
    <definedName name="SET_ET" localSheetId="1">#REF!</definedName>
    <definedName name="SET_ET">#REF!</definedName>
    <definedName name="SET_ET_4">"#REF!"</definedName>
    <definedName name="SET_PROT" localSheetId="9">#REF!,#REF!,#REF!,#REF!,#REF!,'Обоснов к прил 1 2018  (2)'!P1_SET_PROT</definedName>
    <definedName name="SET_PROT" localSheetId="11">#REF!,#REF!,#REF!,#REF!,#REF!,'Обоснов к прил 1 2018  (3)'!P1_SET_PROT</definedName>
    <definedName name="SET_PROT" localSheetId="7">#REF!,#REF!,#REF!,#REF!,#REF!,P1_SET_PROT</definedName>
    <definedName name="SET_PROT" localSheetId="2">#REF!,#REF!,#REF!,#REF!,#REF!,прил1_2022!P1_SET_PROT</definedName>
    <definedName name="SET_PROT" localSheetId="1">Прил1_2023!P1_SET_PROT</definedName>
    <definedName name="SET_PROT">#REF!,#REF!,#REF!,#REF!,#REF!,P1_SET_PROT</definedName>
    <definedName name="SET_PROT_4">"#REF!,#REF!,#REF!,#REF!,#REF!,P1_SET_PROT"</definedName>
    <definedName name="SET_PRT" localSheetId="9">#REF!,#REF!,#REF!,#REF!,'Обоснов к прил 1 2018  (2)'!P1_SET_PRT</definedName>
    <definedName name="SET_PRT" localSheetId="11">#REF!,#REF!,#REF!,#REF!,'Обоснов к прил 1 2018  (3)'!P1_SET_PRT</definedName>
    <definedName name="SET_PRT" localSheetId="7">#REF!,#REF!,#REF!,#REF!,P1_SET_PRT</definedName>
    <definedName name="SET_PRT" localSheetId="2">#REF!,#REF!,#REF!,#REF!,прил1_2022!P1_SET_PRT</definedName>
    <definedName name="SET_PRT" localSheetId="1">Прил1_2023!P1_SET_PRT</definedName>
    <definedName name="SET_PRT">#REF!,#REF!,#REF!,#REF!,P1_SET_PRT</definedName>
    <definedName name="SET_PRT_4">"#REF!,#REF!,#REF!,#REF!,P1_SET_PRT"</definedName>
    <definedName name="SETcom" localSheetId="9">#REF!</definedName>
    <definedName name="SETcom" localSheetId="11">#REF!</definedName>
    <definedName name="SETcom" localSheetId="7">#REF!</definedName>
    <definedName name="SETcom" localSheetId="2">#REF!</definedName>
    <definedName name="SETcom" localSheetId="1">#REF!</definedName>
    <definedName name="SETcom">#REF!</definedName>
    <definedName name="SETcom_4">"#REF!"</definedName>
    <definedName name="sfghsfjsfjsf">[11]!sfghsfjsfjsf</definedName>
    <definedName name="sfh">[11]!sfh</definedName>
    <definedName name="sfhsfjsjsj">[11]!sfhsfjsjsj</definedName>
    <definedName name="Shares" localSheetId="7">'[10]6'!#REF!</definedName>
    <definedName name="Shares">'[10]6'!#REF!</definedName>
    <definedName name="Sheet2?prefix?">"H"</definedName>
    <definedName name="size" localSheetId="7">#REF!</definedName>
    <definedName name="size">#REF!</definedName>
    <definedName name="SKQnt">[14]Параметры!$B$4</definedName>
    <definedName name="SLT_Purch1" localSheetId="7">'[10]16'!#REF!</definedName>
    <definedName name="SLT_Purch1">'[10]16'!#REF!</definedName>
    <definedName name="SmetaList">[52]Лист!#REF!</definedName>
    <definedName name="social">[3]MAIN!$F$627:$AJ$627</definedName>
    <definedName name="SP_OPT" localSheetId="9">#REF!</definedName>
    <definedName name="SP_OPT" localSheetId="11">#REF!</definedName>
    <definedName name="SP_OPT" localSheetId="7">#REF!</definedName>
    <definedName name="SP_OPT" localSheetId="2">#REF!</definedName>
    <definedName name="SP_OPT" localSheetId="1">#REF!</definedName>
    <definedName name="SP_OPT">#REF!</definedName>
    <definedName name="SP_OPT_4">"#REF!"</definedName>
    <definedName name="SP_OPT_ET">[15]TEHSHEET!#REF!</definedName>
    <definedName name="SP_OPT_ET_4">#N/A</definedName>
    <definedName name="SP_ROZN" localSheetId="9">#REF!</definedName>
    <definedName name="SP_ROZN" localSheetId="11">#REF!</definedName>
    <definedName name="SP_ROZN" localSheetId="7">#REF!</definedName>
    <definedName name="SP_ROZN" localSheetId="2">#REF!</definedName>
    <definedName name="SP_ROZN" localSheetId="1">#REF!</definedName>
    <definedName name="SP_ROZN">#REF!</definedName>
    <definedName name="SP_ROZN_4">"#REF!"</definedName>
    <definedName name="SP_ROZN_ET">[15]TEHSHEET!#REF!</definedName>
    <definedName name="SP_ROZN_ET_4">#N/A</definedName>
    <definedName name="SP_SC_1" localSheetId="9">#REF!</definedName>
    <definedName name="SP_SC_1" localSheetId="11">#REF!</definedName>
    <definedName name="SP_SC_1" localSheetId="7">#REF!</definedName>
    <definedName name="SP_SC_1" localSheetId="2">#REF!</definedName>
    <definedName name="SP_SC_1" localSheetId="1">#REF!</definedName>
    <definedName name="SP_SC_1">#REF!</definedName>
    <definedName name="SP_SC_1_4">"#REF!"</definedName>
    <definedName name="SP_SC_2" localSheetId="9">#REF!</definedName>
    <definedName name="SP_SC_2" localSheetId="11">#REF!</definedName>
    <definedName name="SP_SC_2" localSheetId="7">#REF!</definedName>
    <definedName name="SP_SC_2" localSheetId="2">#REF!</definedName>
    <definedName name="SP_SC_2" localSheetId="1">#REF!</definedName>
    <definedName name="SP_SC_2">#REF!</definedName>
    <definedName name="SP_SC_2_4">"#REF!"</definedName>
    <definedName name="SP_SC_3" localSheetId="9">#REF!</definedName>
    <definedName name="SP_SC_3" localSheetId="11">#REF!</definedName>
    <definedName name="SP_SC_3" localSheetId="7">#REF!</definedName>
    <definedName name="SP_SC_3" localSheetId="2">#REF!</definedName>
    <definedName name="SP_SC_3" localSheetId="1">#REF!</definedName>
    <definedName name="SP_SC_3">#REF!</definedName>
    <definedName name="SP_SC_3_4">"#REF!"</definedName>
    <definedName name="SP_SC_4" localSheetId="9">#REF!</definedName>
    <definedName name="SP_SC_4" localSheetId="11">#REF!</definedName>
    <definedName name="SP_SC_4" localSheetId="7">#REF!</definedName>
    <definedName name="SP_SC_4" localSheetId="2">#REF!</definedName>
    <definedName name="SP_SC_4" localSheetId="1">#REF!</definedName>
    <definedName name="SP_SC_4">#REF!</definedName>
    <definedName name="SP_SC_4_4">"#REF!"</definedName>
    <definedName name="SP_SC_5" localSheetId="9">#REF!</definedName>
    <definedName name="SP_SC_5" localSheetId="11">#REF!</definedName>
    <definedName name="SP_SC_5" localSheetId="7">#REF!</definedName>
    <definedName name="SP_SC_5" localSheetId="2">#REF!</definedName>
    <definedName name="SP_SC_5" localSheetId="1">#REF!</definedName>
    <definedName name="SP_SC_5">#REF!</definedName>
    <definedName name="SP_SC_5_4">"#REF!"</definedName>
    <definedName name="SP_ST_OPT">[15]TEHSHEET!#REF!</definedName>
    <definedName name="SP_ST_OPT_4">#N/A</definedName>
    <definedName name="SP_ST_ROZN">[15]TEHSHEET!#REF!</definedName>
    <definedName name="SP_ST_ROZN_4">#N/A</definedName>
    <definedName name="SPAYB">[3]MAIN!$D$1000</definedName>
    <definedName name="SPR_ET">[15]TEHSHEET!#REF!</definedName>
    <definedName name="SPR_ET_4">#N/A</definedName>
    <definedName name="SPR_GES_ET" localSheetId="9">#REF!</definedName>
    <definedName name="SPR_GES_ET" localSheetId="11">#REF!</definedName>
    <definedName name="SPR_GES_ET" localSheetId="7">#REF!</definedName>
    <definedName name="SPR_GES_ET" localSheetId="2">#REF!</definedName>
    <definedName name="SPR_GES_ET" localSheetId="1">#REF!</definedName>
    <definedName name="SPR_GES_ET">#REF!</definedName>
    <definedName name="SPR_GRES_ET" localSheetId="9">#REF!</definedName>
    <definedName name="SPR_GRES_ET" localSheetId="11">#REF!</definedName>
    <definedName name="SPR_GRES_ET" localSheetId="7">#REF!</definedName>
    <definedName name="SPR_GRES_ET" localSheetId="1">#REF!</definedName>
    <definedName name="SPR_GRES_ET">#REF!</definedName>
    <definedName name="SPR_OTH_ET" localSheetId="9">#REF!</definedName>
    <definedName name="SPR_OTH_ET" localSheetId="11">#REF!</definedName>
    <definedName name="SPR_OTH_ET" localSheetId="7">#REF!</definedName>
    <definedName name="SPR_OTH_ET" localSheetId="1">#REF!</definedName>
    <definedName name="SPR_OTH_ET">#REF!</definedName>
    <definedName name="SPR_PROT" localSheetId="9">#REF!,#REF!</definedName>
    <definedName name="SPR_PROT" localSheetId="11">#REF!,#REF!</definedName>
    <definedName name="SPR_PROT" localSheetId="7">#REF!,#REF!</definedName>
    <definedName name="SPR_PROT" localSheetId="2">#REF!,#REF!</definedName>
    <definedName name="SPR_PROT" localSheetId="1">#REF!</definedName>
    <definedName name="SPR_PROT">#REF!,#REF!</definedName>
    <definedName name="SPR_PROT_4">"#REF!,#REF!"</definedName>
    <definedName name="SPR_SCOPE" localSheetId="9">#REF!</definedName>
    <definedName name="SPR_SCOPE" localSheetId="11">#REF!</definedName>
    <definedName name="SPR_SCOPE" localSheetId="7">#REF!</definedName>
    <definedName name="SPR_SCOPE" localSheetId="2">#REF!</definedName>
    <definedName name="SPR_SCOPE" localSheetId="1">#REF!</definedName>
    <definedName name="SPR_SCOPE">#REF!</definedName>
    <definedName name="SPR_SCOPE_4">"#REF!"</definedName>
    <definedName name="SPR_TES_ET" localSheetId="9">#REF!</definedName>
    <definedName name="SPR_TES_ET" localSheetId="11">#REF!</definedName>
    <definedName name="SPR_TES_ET" localSheetId="7">#REF!</definedName>
    <definedName name="SPR_TES_ET" localSheetId="2">#REF!</definedName>
    <definedName name="SPR_TES_ET" localSheetId="1">#REF!</definedName>
    <definedName name="SPR_TES_ET">#REF!</definedName>
    <definedName name="SPRAV_PROT">[50]Справочники!$E$6,[50]Справочники!$D$11:$D$902,[50]Справочники!$E$3</definedName>
    <definedName name="sq" localSheetId="9">#REF!</definedName>
    <definedName name="sq" localSheetId="11">#REF!</definedName>
    <definedName name="sq" localSheetId="7">#REF!</definedName>
    <definedName name="sq" localSheetId="2">#REF!</definedName>
    <definedName name="sq" localSheetId="1">#REF!</definedName>
    <definedName name="sq">#REF!</definedName>
    <definedName name="ss">[11]!ss</definedName>
    <definedName name="ST_loans_o" localSheetId="7">'[10]14'!#REF!</definedName>
    <definedName name="ST_loans_o">'[10]14'!#REF!</definedName>
    <definedName name="SUMMBLOCK">[3]MAIN!$A$1211:$AL$1241</definedName>
    <definedName name="SYS" localSheetId="9">#REF!,#REF!,P1_SYS</definedName>
    <definedName name="SYS" localSheetId="11">#REF!,#REF!,P1_SYS</definedName>
    <definedName name="SYS" localSheetId="7">#REF!,#REF!,P1_SYS</definedName>
    <definedName name="SYS" localSheetId="2">#REF!,#REF!,P1_SYS</definedName>
    <definedName name="SYS" localSheetId="1">P1_SYS</definedName>
    <definedName name="SYS">#REF!,#REF!,P1_SYS</definedName>
    <definedName name="T0?axis?ПРД?БАЗ">'[38]0'!$I$7:$J$112,'[38]0'!$F$7:$G$112</definedName>
    <definedName name="T0?axis?ПРД?ПРЕД">'[38]0'!$K$7:$L$112,'[38]0'!$D$7:$E$112</definedName>
    <definedName name="T0?axis?ПРД?РЕГ" localSheetId="9">#REF!</definedName>
    <definedName name="T0?axis?ПРД?РЕГ" localSheetId="11">#REF!</definedName>
    <definedName name="T0?axis?ПРД?РЕГ" localSheetId="7">#REF!</definedName>
    <definedName name="T0?axis?ПРД?РЕГ" localSheetId="2">#REF!</definedName>
    <definedName name="T0?axis?ПРД?РЕГ" localSheetId="1">#REF!</definedName>
    <definedName name="T0?axis?ПРД?РЕГ">#REF!</definedName>
    <definedName name="T0?axis?ПФ?ПЛАН">'[38]0'!$I$7:$I$112,'[38]0'!$D$7:$D$112,'[38]0'!$K$7:$K$112,'[38]0'!$F$7:$F$112</definedName>
    <definedName name="T0?axis?ПФ?ФАКТ">'[38]0'!$J$7:$J$112,'[38]0'!$E$7:$E$112,'[38]0'!$L$7:$L$112,'[38]0'!$G$7:$G$112</definedName>
    <definedName name="T0?Copy1" localSheetId="9">#REF!</definedName>
    <definedName name="T0?Copy1" localSheetId="11">#REF!</definedName>
    <definedName name="T0?Copy1" localSheetId="7">#REF!</definedName>
    <definedName name="T0?Copy1" localSheetId="1">#REF!</definedName>
    <definedName name="T0?Copy1">#REF!</definedName>
    <definedName name="T0?Copy2" localSheetId="9">#REF!</definedName>
    <definedName name="T0?Copy2" localSheetId="11">#REF!</definedName>
    <definedName name="T0?Copy2" localSheetId="7">#REF!</definedName>
    <definedName name="T0?Copy2" localSheetId="1">#REF!</definedName>
    <definedName name="T0?Copy2">#REF!</definedName>
    <definedName name="T0?Copy3" localSheetId="9">#REF!</definedName>
    <definedName name="T0?Copy3" localSheetId="11">#REF!</definedName>
    <definedName name="T0?Copy3" localSheetId="7">#REF!</definedName>
    <definedName name="T0?Copy3">#REF!</definedName>
    <definedName name="T0?Copy4" localSheetId="9">#REF!</definedName>
    <definedName name="T0?Copy4" localSheetId="11">#REF!</definedName>
    <definedName name="T0?Copy4" localSheetId="7">#REF!</definedName>
    <definedName name="T0?Copy4">#REF!</definedName>
    <definedName name="T0?Data">'[38]0'!$D$8:$L$52,   '[38]0'!$D$54:$L$59,   '[38]0'!$D$63:$L$64,   '[38]0'!$D$68:$L$70,   '[38]0'!$D$72:$L$74,   '[38]0'!$D$77:$L$92,   '[38]0'!$D$95:$L$97,   '[38]0'!$D$99:$L$104,   '[38]0'!$D$107:$L$108,   '[38]0'!$D$111:$L$112</definedName>
    <definedName name="T0?item_ext?РОСТ" localSheetId="9">#REF!</definedName>
    <definedName name="T0?item_ext?РОСТ" localSheetId="11">#REF!</definedName>
    <definedName name="T0?item_ext?РОСТ" localSheetId="7">#REF!</definedName>
    <definedName name="T0?item_ext?РОСТ">#REF!</definedName>
    <definedName name="T0?L0.1" localSheetId="9">#REF!</definedName>
    <definedName name="T0?L0.1" localSheetId="11">#REF!</definedName>
    <definedName name="T0?L0.1" localSheetId="7">#REF!</definedName>
    <definedName name="T0?L0.1">#REF!</definedName>
    <definedName name="T0?L0.2" localSheetId="9">#REF!</definedName>
    <definedName name="T0?L0.2" localSheetId="11">#REF!</definedName>
    <definedName name="T0?L0.2" localSheetId="7">#REF!</definedName>
    <definedName name="T0?L0.2">#REF!</definedName>
    <definedName name="T0?L1" localSheetId="9">#REF!</definedName>
    <definedName name="T0?L1" localSheetId="11">#REF!</definedName>
    <definedName name="T0?L1" localSheetId="7">#REF!</definedName>
    <definedName name="T0?L1">#REF!</definedName>
    <definedName name="T0?L10" localSheetId="9">#REF!</definedName>
    <definedName name="T0?L10" localSheetId="11">#REF!</definedName>
    <definedName name="T0?L10" localSheetId="7">#REF!</definedName>
    <definedName name="T0?L10">#REF!</definedName>
    <definedName name="T0?L10.1" localSheetId="9">#REF!</definedName>
    <definedName name="T0?L10.1" localSheetId="11">#REF!</definedName>
    <definedName name="T0?L10.1" localSheetId="7">#REF!</definedName>
    <definedName name="T0?L10.1">#REF!</definedName>
    <definedName name="T0?L10.2" localSheetId="9">#REF!</definedName>
    <definedName name="T0?L10.2" localSheetId="11">#REF!</definedName>
    <definedName name="T0?L10.2" localSheetId="7">#REF!</definedName>
    <definedName name="T0?L10.2">#REF!</definedName>
    <definedName name="T0?L10.3" localSheetId="9">#REF!</definedName>
    <definedName name="T0?L10.3" localSheetId="11">#REF!</definedName>
    <definedName name="T0?L10.3" localSheetId="7">#REF!</definedName>
    <definedName name="T0?L10.3">#REF!</definedName>
    <definedName name="T0?L10.4" localSheetId="9">#REF!</definedName>
    <definedName name="T0?L10.4" localSheetId="11">#REF!</definedName>
    <definedName name="T0?L10.4" localSheetId="7">#REF!</definedName>
    <definedName name="T0?L10.4">#REF!</definedName>
    <definedName name="T0?L10.5" localSheetId="9">#REF!</definedName>
    <definedName name="T0?L10.5" localSheetId="11">#REF!</definedName>
    <definedName name="T0?L10.5" localSheetId="7">#REF!</definedName>
    <definedName name="T0?L10.5">#REF!</definedName>
    <definedName name="T0?L11" localSheetId="9">#REF!</definedName>
    <definedName name="T0?L11" localSheetId="11">#REF!</definedName>
    <definedName name="T0?L11" localSheetId="7">#REF!</definedName>
    <definedName name="T0?L11">#REF!</definedName>
    <definedName name="T0?L12" localSheetId="9">#REF!</definedName>
    <definedName name="T0?L12" localSheetId="11">#REF!</definedName>
    <definedName name="T0?L12" localSheetId="7">#REF!</definedName>
    <definedName name="T0?L12">#REF!</definedName>
    <definedName name="T0?L13" localSheetId="9">#REF!</definedName>
    <definedName name="T0?L13" localSheetId="11">#REF!</definedName>
    <definedName name="T0?L13" localSheetId="7">#REF!</definedName>
    <definedName name="T0?L13">#REF!</definedName>
    <definedName name="T0?L13.1" localSheetId="9">#REF!</definedName>
    <definedName name="T0?L13.1" localSheetId="11">#REF!</definedName>
    <definedName name="T0?L13.1" localSheetId="7">#REF!</definedName>
    <definedName name="T0?L13.1">#REF!</definedName>
    <definedName name="T0?L13.2" localSheetId="9">#REF!</definedName>
    <definedName name="T0?L13.2" localSheetId="11">#REF!</definedName>
    <definedName name="T0?L13.2" localSheetId="7">#REF!</definedName>
    <definedName name="T0?L13.2">#REF!</definedName>
    <definedName name="T0?L14" localSheetId="9">#REF!</definedName>
    <definedName name="T0?L14" localSheetId="11">#REF!</definedName>
    <definedName name="T0?L14" localSheetId="7">#REF!</definedName>
    <definedName name="T0?L14">#REF!</definedName>
    <definedName name="T0?L14.1" localSheetId="9">#REF!</definedName>
    <definedName name="T0?L14.1" localSheetId="11">#REF!</definedName>
    <definedName name="T0?L14.1" localSheetId="7">#REF!</definedName>
    <definedName name="T0?L14.1">#REF!</definedName>
    <definedName name="T0?L14.2" localSheetId="9">#REF!</definedName>
    <definedName name="T0?L14.2" localSheetId="11">#REF!</definedName>
    <definedName name="T0?L14.2" localSheetId="7">#REF!</definedName>
    <definedName name="T0?L14.2">#REF!</definedName>
    <definedName name="T0?L15" localSheetId="9">#REF!</definedName>
    <definedName name="T0?L15" localSheetId="11">#REF!</definedName>
    <definedName name="T0?L15" localSheetId="7">#REF!</definedName>
    <definedName name="T0?L15">#REF!</definedName>
    <definedName name="T0?L15.1" localSheetId="9">#REF!</definedName>
    <definedName name="T0?L15.1" localSheetId="11">#REF!</definedName>
    <definedName name="T0?L15.1" localSheetId="7">#REF!</definedName>
    <definedName name="T0?L15.1">#REF!</definedName>
    <definedName name="T0?L15.2" localSheetId="9">#REF!</definedName>
    <definedName name="T0?L15.2" localSheetId="11">#REF!</definedName>
    <definedName name="T0?L15.2" localSheetId="7">#REF!</definedName>
    <definedName name="T0?L15.2">#REF!</definedName>
    <definedName name="T0?L15.2.1" localSheetId="9">#REF!</definedName>
    <definedName name="T0?L15.2.1" localSheetId="11">#REF!</definedName>
    <definedName name="T0?L15.2.1" localSheetId="7">#REF!</definedName>
    <definedName name="T0?L15.2.1">#REF!</definedName>
    <definedName name="T0?L15.2.2" localSheetId="9">#REF!</definedName>
    <definedName name="T0?L15.2.2" localSheetId="11">#REF!</definedName>
    <definedName name="T0?L15.2.2" localSheetId="7">#REF!</definedName>
    <definedName name="T0?L15.2.2">#REF!</definedName>
    <definedName name="T0?L16" localSheetId="9">#REF!</definedName>
    <definedName name="T0?L16" localSheetId="11">#REF!</definedName>
    <definedName name="T0?L16" localSheetId="7">#REF!</definedName>
    <definedName name="T0?L16">#REF!</definedName>
    <definedName name="T0?L17" localSheetId="9">#REF!</definedName>
    <definedName name="T0?L17" localSheetId="11">#REF!</definedName>
    <definedName name="T0?L17" localSheetId="7">#REF!</definedName>
    <definedName name="T0?L17">#REF!</definedName>
    <definedName name="T0?L17.1" localSheetId="9">#REF!</definedName>
    <definedName name="T0?L17.1" localSheetId="11">#REF!</definedName>
    <definedName name="T0?L17.1" localSheetId="7">#REF!</definedName>
    <definedName name="T0?L17.1">#REF!</definedName>
    <definedName name="T0?L18" localSheetId="9">#REF!</definedName>
    <definedName name="T0?L18" localSheetId="11">#REF!</definedName>
    <definedName name="T0?L18" localSheetId="7">#REF!</definedName>
    <definedName name="T0?L18">#REF!</definedName>
    <definedName name="T0?L19" localSheetId="9">#REF!</definedName>
    <definedName name="T0?L19" localSheetId="11">#REF!</definedName>
    <definedName name="T0?L19" localSheetId="7">#REF!</definedName>
    <definedName name="T0?L19">#REF!</definedName>
    <definedName name="T0?L2" localSheetId="9">#REF!</definedName>
    <definedName name="T0?L2" localSheetId="11">#REF!</definedName>
    <definedName name="T0?L2" localSheetId="7">#REF!</definedName>
    <definedName name="T0?L2">#REF!</definedName>
    <definedName name="T0?L20" localSheetId="9">#REF!</definedName>
    <definedName name="T0?L20" localSheetId="11">#REF!</definedName>
    <definedName name="T0?L20" localSheetId="7">#REF!</definedName>
    <definedName name="T0?L20">#REF!</definedName>
    <definedName name="T0?L21" localSheetId="9">#REF!</definedName>
    <definedName name="T0?L21" localSheetId="11">#REF!</definedName>
    <definedName name="T0?L21" localSheetId="7">#REF!</definedName>
    <definedName name="T0?L21">#REF!</definedName>
    <definedName name="T0?L22" localSheetId="9">#REF!</definedName>
    <definedName name="T0?L22" localSheetId="11">#REF!</definedName>
    <definedName name="T0?L22" localSheetId="7">#REF!</definedName>
    <definedName name="T0?L22">#REF!</definedName>
    <definedName name="T0?L22.1" localSheetId="9">#REF!</definedName>
    <definedName name="T0?L22.1" localSheetId="11">#REF!</definedName>
    <definedName name="T0?L22.1" localSheetId="7">#REF!</definedName>
    <definedName name="T0?L22.1">#REF!</definedName>
    <definedName name="T0?L22.2" localSheetId="9">#REF!</definedName>
    <definedName name="T0?L22.2" localSheetId="11">#REF!</definedName>
    <definedName name="T0?L22.2" localSheetId="7">#REF!</definedName>
    <definedName name="T0?L22.2">#REF!</definedName>
    <definedName name="T0?L23" localSheetId="9">#REF!</definedName>
    <definedName name="T0?L23" localSheetId="11">#REF!</definedName>
    <definedName name="T0?L23" localSheetId="7">#REF!</definedName>
    <definedName name="T0?L23">#REF!</definedName>
    <definedName name="T0?L24" localSheetId="9">#REF!</definedName>
    <definedName name="T0?L24" localSheetId="11">#REF!</definedName>
    <definedName name="T0?L24" localSheetId="7">#REF!</definedName>
    <definedName name="T0?L24">#REF!</definedName>
    <definedName name="T0?L24.1" localSheetId="9">#REF!</definedName>
    <definedName name="T0?L24.1" localSheetId="11">#REF!</definedName>
    <definedName name="T0?L24.1" localSheetId="7">#REF!</definedName>
    <definedName name="T0?L24.1">#REF!</definedName>
    <definedName name="T0?L24.2" localSheetId="9">#REF!</definedName>
    <definedName name="T0?L24.2" localSheetId="11">#REF!</definedName>
    <definedName name="T0?L24.2" localSheetId="7">#REF!</definedName>
    <definedName name="T0?L24.2">#REF!</definedName>
    <definedName name="T0?L25" localSheetId="9">#REF!</definedName>
    <definedName name="T0?L25" localSheetId="11">#REF!</definedName>
    <definedName name="T0?L25" localSheetId="7">#REF!</definedName>
    <definedName name="T0?L25">#REF!</definedName>
    <definedName name="T0?L25.1" localSheetId="9">#REF!</definedName>
    <definedName name="T0?L25.1" localSheetId="11">#REF!</definedName>
    <definedName name="T0?L25.1" localSheetId="7">#REF!</definedName>
    <definedName name="T0?L25.1">#REF!</definedName>
    <definedName name="T0?L25.1.1" localSheetId="9">#REF!</definedName>
    <definedName name="T0?L25.1.1" localSheetId="11">#REF!</definedName>
    <definedName name="T0?L25.1.1" localSheetId="7">#REF!</definedName>
    <definedName name="T0?L25.1.1">#REF!</definedName>
    <definedName name="T0?L25.1.2" localSheetId="9">#REF!</definedName>
    <definedName name="T0?L25.1.2" localSheetId="11">#REF!</definedName>
    <definedName name="T0?L25.1.2" localSheetId="7">#REF!</definedName>
    <definedName name="T0?L25.1.2">#REF!</definedName>
    <definedName name="T0?L25.2" localSheetId="9">#REF!</definedName>
    <definedName name="T0?L25.2" localSheetId="11">#REF!</definedName>
    <definedName name="T0?L25.2" localSheetId="7">#REF!</definedName>
    <definedName name="T0?L25.2">#REF!</definedName>
    <definedName name="T0?L25.3" localSheetId="9">#REF!</definedName>
    <definedName name="T0?L25.3" localSheetId="11">#REF!</definedName>
    <definedName name="T0?L25.3" localSheetId="7">#REF!</definedName>
    <definedName name="T0?L25.3">#REF!</definedName>
    <definedName name="T0?L26.1" localSheetId="9">#REF!</definedName>
    <definedName name="T0?L26.1" localSheetId="11">#REF!</definedName>
    <definedName name="T0?L26.1" localSheetId="7">#REF!</definedName>
    <definedName name="T0?L26.1">#REF!</definedName>
    <definedName name="T0?L26.2" localSheetId="9">#REF!</definedName>
    <definedName name="T0?L26.2" localSheetId="11">#REF!</definedName>
    <definedName name="T0?L26.2" localSheetId="7">#REF!</definedName>
    <definedName name="T0?L26.2">#REF!</definedName>
    <definedName name="T0?L27.1" localSheetId="9">#REF!</definedName>
    <definedName name="T0?L27.1" localSheetId="11">#REF!</definedName>
    <definedName name="T0?L27.1" localSheetId="7">#REF!</definedName>
    <definedName name="T0?L27.1">#REF!</definedName>
    <definedName name="T0?L27.2" localSheetId="9">#REF!</definedName>
    <definedName name="T0?L27.2" localSheetId="11">#REF!</definedName>
    <definedName name="T0?L27.2" localSheetId="7">#REF!</definedName>
    <definedName name="T0?L27.2">#REF!</definedName>
    <definedName name="T0?L3" localSheetId="9">#REF!</definedName>
    <definedName name="T0?L3" localSheetId="11">#REF!</definedName>
    <definedName name="T0?L3" localSheetId="7">#REF!</definedName>
    <definedName name="T0?L3">#REF!</definedName>
    <definedName name="T0?L4" localSheetId="9">#REF!</definedName>
    <definedName name="T0?L4" localSheetId="11">#REF!</definedName>
    <definedName name="T0?L4" localSheetId="7">#REF!</definedName>
    <definedName name="T0?L4">#REF!</definedName>
    <definedName name="T0?L5" localSheetId="9">#REF!</definedName>
    <definedName name="T0?L5" localSheetId="11">#REF!</definedName>
    <definedName name="T0?L5" localSheetId="7">#REF!</definedName>
    <definedName name="T0?L5">#REF!</definedName>
    <definedName name="T0?L6" localSheetId="9">#REF!</definedName>
    <definedName name="T0?L6" localSheetId="11">#REF!</definedName>
    <definedName name="T0?L6" localSheetId="7">#REF!</definedName>
    <definedName name="T0?L6">#REF!</definedName>
    <definedName name="T0?L7" localSheetId="9">#REF!</definedName>
    <definedName name="T0?L7" localSheetId="11">#REF!</definedName>
    <definedName name="T0?L7" localSheetId="7">#REF!</definedName>
    <definedName name="T0?L7">#REF!</definedName>
    <definedName name="T0?L7.1" localSheetId="9">#REF!</definedName>
    <definedName name="T0?L7.1" localSheetId="11">#REF!</definedName>
    <definedName name="T0?L7.1" localSheetId="7">#REF!</definedName>
    <definedName name="T0?L7.1">#REF!</definedName>
    <definedName name="T0?L7.1.2" localSheetId="9">#REF!</definedName>
    <definedName name="T0?L7.1.2" localSheetId="11">#REF!</definedName>
    <definedName name="T0?L7.1.2" localSheetId="7">#REF!</definedName>
    <definedName name="T0?L7.1.2">#REF!</definedName>
    <definedName name="T0?L7.1.3" localSheetId="9">#REF!</definedName>
    <definedName name="T0?L7.1.3" localSheetId="11">#REF!</definedName>
    <definedName name="T0?L7.1.3" localSheetId="7">#REF!</definedName>
    <definedName name="T0?L7.1.3">#REF!</definedName>
    <definedName name="T0?L7.2" localSheetId="9">#REF!</definedName>
    <definedName name="T0?L7.2" localSheetId="11">#REF!</definedName>
    <definedName name="T0?L7.2" localSheetId="7">#REF!</definedName>
    <definedName name="T0?L7.2">#REF!</definedName>
    <definedName name="T0?L7.3" localSheetId="9">#REF!</definedName>
    <definedName name="T0?L7.3" localSheetId="11">#REF!</definedName>
    <definedName name="T0?L7.3" localSheetId="7">#REF!</definedName>
    <definedName name="T0?L7.3">#REF!</definedName>
    <definedName name="T0?L7.4" localSheetId="9">#REF!</definedName>
    <definedName name="T0?L7.4" localSheetId="11">#REF!</definedName>
    <definedName name="T0?L7.4" localSheetId="7">#REF!</definedName>
    <definedName name="T0?L7.4">#REF!</definedName>
    <definedName name="T0?L7.5" localSheetId="9">#REF!</definedName>
    <definedName name="T0?L7.5" localSheetId="11">#REF!</definedName>
    <definedName name="T0?L7.5" localSheetId="7">#REF!</definedName>
    <definedName name="T0?L7.5">#REF!</definedName>
    <definedName name="T0?L7.6" localSheetId="9">#REF!</definedName>
    <definedName name="T0?L7.6" localSheetId="11">#REF!</definedName>
    <definedName name="T0?L7.6" localSheetId="7">#REF!</definedName>
    <definedName name="T0?L7.6">#REF!</definedName>
    <definedName name="T0?L7.7" localSheetId="9">#REF!</definedName>
    <definedName name="T0?L7.7" localSheetId="11">#REF!</definedName>
    <definedName name="T0?L7.7" localSheetId="7">#REF!</definedName>
    <definedName name="T0?L7.7">#REF!</definedName>
    <definedName name="T0?L7.7.1" localSheetId="9">#REF!</definedName>
    <definedName name="T0?L7.7.1" localSheetId="11">#REF!</definedName>
    <definedName name="T0?L7.7.1" localSheetId="7">#REF!</definedName>
    <definedName name="T0?L7.7.1">#REF!</definedName>
    <definedName name="T0?L7.7.10" localSheetId="9">#REF!</definedName>
    <definedName name="T0?L7.7.10" localSheetId="11">#REF!</definedName>
    <definedName name="T0?L7.7.10" localSheetId="7">#REF!</definedName>
    <definedName name="T0?L7.7.10">#REF!</definedName>
    <definedName name="T0?L7.7.11" localSheetId="9">#REF!</definedName>
    <definedName name="T0?L7.7.11" localSheetId="11">#REF!</definedName>
    <definedName name="T0?L7.7.11" localSheetId="7">#REF!</definedName>
    <definedName name="T0?L7.7.11">#REF!</definedName>
    <definedName name="T0?L7.7.12" localSheetId="9">#REF!</definedName>
    <definedName name="T0?L7.7.12" localSheetId="11">#REF!</definedName>
    <definedName name="T0?L7.7.12" localSheetId="7">#REF!</definedName>
    <definedName name="T0?L7.7.12">#REF!</definedName>
    <definedName name="T0?L7.7.2" localSheetId="9">#REF!</definedName>
    <definedName name="T0?L7.7.2" localSheetId="11">#REF!</definedName>
    <definedName name="T0?L7.7.2" localSheetId="7">#REF!</definedName>
    <definedName name="T0?L7.7.2">#REF!</definedName>
    <definedName name="T0?L7.7.3" localSheetId="9">#REF!</definedName>
    <definedName name="T0?L7.7.3" localSheetId="11">#REF!</definedName>
    <definedName name="T0?L7.7.3" localSheetId="7">#REF!</definedName>
    <definedName name="T0?L7.7.3">#REF!</definedName>
    <definedName name="T0?L7.7.4" localSheetId="9">#REF!</definedName>
    <definedName name="T0?L7.7.4" localSheetId="11">#REF!</definedName>
    <definedName name="T0?L7.7.4" localSheetId="7">#REF!</definedName>
    <definedName name="T0?L7.7.4">#REF!</definedName>
    <definedName name="T0?L7.7.4.1" localSheetId="9">#REF!</definedName>
    <definedName name="T0?L7.7.4.1" localSheetId="11">#REF!</definedName>
    <definedName name="T0?L7.7.4.1" localSheetId="7">#REF!</definedName>
    <definedName name="T0?L7.7.4.1">#REF!</definedName>
    <definedName name="T0?L7.7.4.3" localSheetId="9">#REF!</definedName>
    <definedName name="T0?L7.7.4.3" localSheetId="11">#REF!</definedName>
    <definedName name="T0?L7.7.4.3" localSheetId="7">#REF!</definedName>
    <definedName name="T0?L7.7.4.3">#REF!</definedName>
    <definedName name="T0?L7.7.4.4" localSheetId="9">#REF!</definedName>
    <definedName name="T0?L7.7.4.4" localSheetId="11">#REF!</definedName>
    <definedName name="T0?L7.7.4.4" localSheetId="7">#REF!</definedName>
    <definedName name="T0?L7.7.4.4">#REF!</definedName>
    <definedName name="T0?L7.7.4.5" localSheetId="9">#REF!</definedName>
    <definedName name="T0?L7.7.4.5" localSheetId="11">#REF!</definedName>
    <definedName name="T0?L7.7.4.5" localSheetId="7">#REF!</definedName>
    <definedName name="T0?L7.7.4.5">#REF!</definedName>
    <definedName name="T0?L7.7.5" localSheetId="9">#REF!</definedName>
    <definedName name="T0?L7.7.5" localSheetId="11">#REF!</definedName>
    <definedName name="T0?L7.7.5" localSheetId="7">#REF!</definedName>
    <definedName name="T0?L7.7.5">#REF!</definedName>
    <definedName name="T0?L7.7.6" localSheetId="9">#REF!</definedName>
    <definedName name="T0?L7.7.6" localSheetId="11">#REF!</definedName>
    <definedName name="T0?L7.7.6" localSheetId="7">#REF!</definedName>
    <definedName name="T0?L7.7.6">#REF!</definedName>
    <definedName name="T0?L7.7.7" localSheetId="9">#REF!</definedName>
    <definedName name="T0?L7.7.7" localSheetId="11">#REF!</definedName>
    <definedName name="T0?L7.7.7" localSheetId="7">#REF!</definedName>
    <definedName name="T0?L7.7.7">#REF!</definedName>
    <definedName name="T0?L7.7.8" localSheetId="9">#REF!</definedName>
    <definedName name="T0?L7.7.8" localSheetId="11">#REF!</definedName>
    <definedName name="T0?L7.7.8" localSheetId="7">#REF!</definedName>
    <definedName name="T0?L7.7.8">#REF!</definedName>
    <definedName name="T0?L7.7.9" localSheetId="9">#REF!</definedName>
    <definedName name="T0?L7.7.9" localSheetId="11">#REF!</definedName>
    <definedName name="T0?L7.7.9" localSheetId="7">#REF!</definedName>
    <definedName name="T0?L7.7.9">#REF!</definedName>
    <definedName name="T0?L8" localSheetId="9">#REF!</definedName>
    <definedName name="T0?L8" localSheetId="11">#REF!</definedName>
    <definedName name="T0?L8" localSheetId="7">#REF!</definedName>
    <definedName name="T0?L8">#REF!</definedName>
    <definedName name="T0?L8.1" localSheetId="9">#REF!</definedName>
    <definedName name="T0?L8.1" localSheetId="11">#REF!</definedName>
    <definedName name="T0?L8.1" localSheetId="7">#REF!</definedName>
    <definedName name="T0?L8.1">#REF!</definedName>
    <definedName name="T0?L8.2" localSheetId="9">#REF!</definedName>
    <definedName name="T0?L8.2" localSheetId="11">#REF!</definedName>
    <definedName name="T0?L8.2" localSheetId="7">#REF!</definedName>
    <definedName name="T0?L8.2">#REF!</definedName>
    <definedName name="T0?L8.3" localSheetId="9">#REF!</definedName>
    <definedName name="T0?L8.3" localSheetId="11">#REF!</definedName>
    <definedName name="T0?L8.3" localSheetId="7">#REF!</definedName>
    <definedName name="T0?L8.3">#REF!</definedName>
    <definedName name="T0?L8.4" localSheetId="9">#REF!</definedName>
    <definedName name="T0?L8.4" localSheetId="11">#REF!</definedName>
    <definedName name="T0?L8.4" localSheetId="7">#REF!</definedName>
    <definedName name="T0?L8.4">#REF!</definedName>
    <definedName name="T0?L8.5" localSheetId="9">#REF!</definedName>
    <definedName name="T0?L8.5" localSheetId="11">#REF!</definedName>
    <definedName name="T0?L8.5" localSheetId="7">#REF!</definedName>
    <definedName name="T0?L8.5">#REF!</definedName>
    <definedName name="T0?L8.6" localSheetId="9">#REF!</definedName>
    <definedName name="T0?L8.6" localSheetId="11">#REF!</definedName>
    <definedName name="T0?L8.6" localSheetId="7">#REF!</definedName>
    <definedName name="T0?L8.6">#REF!</definedName>
    <definedName name="T0?L9" localSheetId="9">#REF!</definedName>
    <definedName name="T0?L9" localSheetId="11">#REF!</definedName>
    <definedName name="T0?L9" localSheetId="7">#REF!</definedName>
    <definedName name="T0?L9">#REF!</definedName>
    <definedName name="T0?L9.1" localSheetId="9">#REF!</definedName>
    <definedName name="T0?L9.1" localSheetId="11">#REF!</definedName>
    <definedName name="T0?L9.1" localSheetId="7">#REF!</definedName>
    <definedName name="T0?L9.1">#REF!</definedName>
    <definedName name="T0?L9.2" localSheetId="9">#REF!</definedName>
    <definedName name="T0?L9.2" localSheetId="11">#REF!</definedName>
    <definedName name="T0?L9.2" localSheetId="7">#REF!</definedName>
    <definedName name="T0?L9.2">#REF!</definedName>
    <definedName name="T0?L9.3" localSheetId="9">#REF!</definedName>
    <definedName name="T0?L9.3" localSheetId="11">#REF!</definedName>
    <definedName name="T0?L9.3" localSheetId="7">#REF!</definedName>
    <definedName name="T0?L9.3">#REF!</definedName>
    <definedName name="T0?L9.3.1" localSheetId="9">#REF!</definedName>
    <definedName name="T0?L9.3.1" localSheetId="11">#REF!</definedName>
    <definedName name="T0?L9.3.1" localSheetId="7">#REF!</definedName>
    <definedName name="T0?L9.3.1">#REF!</definedName>
    <definedName name="T0?L9.3.2" localSheetId="9">#REF!</definedName>
    <definedName name="T0?L9.3.2" localSheetId="11">#REF!</definedName>
    <definedName name="T0?L9.3.2" localSheetId="7">#REF!</definedName>
    <definedName name="T0?L9.3.2">#REF!</definedName>
    <definedName name="T0?Name" localSheetId="9">#REF!</definedName>
    <definedName name="T0?Name" localSheetId="11">#REF!</definedName>
    <definedName name="T0?Name" localSheetId="7">#REF!</definedName>
    <definedName name="T0?Name">#REF!</definedName>
    <definedName name="T0?Table" localSheetId="9">#REF!</definedName>
    <definedName name="T0?Table" localSheetId="11">#REF!</definedName>
    <definedName name="T0?Table" localSheetId="7">#REF!</definedName>
    <definedName name="T0?Table">#REF!</definedName>
    <definedName name="T0?Title" localSheetId="9">#REF!</definedName>
    <definedName name="T0?Title" localSheetId="11">#REF!</definedName>
    <definedName name="T0?Title" localSheetId="7">#REF!</definedName>
    <definedName name="T0?Title">#REF!</definedName>
    <definedName name="T0?unit?МВТ">'[38]0'!$D$8:$H$8,   '[38]0'!$D$86:$H$86</definedName>
    <definedName name="T0?unit?МКВТЧ" localSheetId="9">#REF!</definedName>
    <definedName name="T0?unit?МКВТЧ" localSheetId="11">#REF!</definedName>
    <definedName name="T0?unit?МКВТЧ" localSheetId="7">#REF!</definedName>
    <definedName name="T0?unit?МКВТЧ">#REF!</definedName>
    <definedName name="T0?unit?ПРЦ">'[38]0'!$D$87:$H$88,   '[38]0'!$D$96:$H$97,   '[38]0'!$D$107:$H$108,   '[38]0'!$D$111:$H$112,   '[38]0'!$I$7:$L$112</definedName>
    <definedName name="T0?unit?РУБ.ГКАЛ">'[38]0'!$D$89:$H$89,   '[38]0'!$D$92:$H$92</definedName>
    <definedName name="T0?unit?РУБ.МВТ.МЕС" localSheetId="9">#REF!</definedName>
    <definedName name="T0?unit?РУБ.МВТ.МЕС" localSheetId="11">#REF!</definedName>
    <definedName name="T0?unit?РУБ.МВТ.МЕС" localSheetId="7">#REF!</definedName>
    <definedName name="T0?unit?РУБ.МВТ.МЕС">#REF!</definedName>
    <definedName name="T0?unit?РУБ.ТКВТЧ" localSheetId="9">#REF!</definedName>
    <definedName name="T0?unit?РУБ.ТКВТЧ" localSheetId="11">#REF!</definedName>
    <definedName name="T0?unit?РУБ.ТКВТЧ" localSheetId="7">#REF!</definedName>
    <definedName name="T0?unit?РУБ.ТКВТЧ">#REF!</definedName>
    <definedName name="T0?unit?ТГКАЛ" localSheetId="9">#REF!</definedName>
    <definedName name="T0?unit?ТГКАЛ" localSheetId="11">#REF!</definedName>
    <definedName name="T0?unit?ТГКАЛ" localSheetId="7">#REF!</definedName>
    <definedName name="T0?unit?ТГКАЛ">#REF!</definedName>
    <definedName name="T0?unit?ТРУБ">'[38]0'!$D$14:$H$52,   '[38]0'!$D$54:$H$59,   '[38]0'!$D$63:$H$64,   '[38]0'!$D$68:$H$70,   '[38]0'!$D$72:$H$74,   '[38]0'!$D$77:$H$77,   '[38]0'!$D$79:$H$81,   '[38]0'!$D$90:$H$91,   '[38]0'!$D$99:$H$104,   '[38]0'!$D$78:$H$78</definedName>
    <definedName name="T0_Copy1" localSheetId="9">#REF!</definedName>
    <definedName name="T0_Copy1" localSheetId="11">#REF!</definedName>
    <definedName name="T0_Copy1" localSheetId="7">#REF!</definedName>
    <definedName name="T0_Copy1">#REF!</definedName>
    <definedName name="T1?axis?R?ОРГ" localSheetId="9">#REF!</definedName>
    <definedName name="T1?axis?R?ОРГ" localSheetId="11">#REF!</definedName>
    <definedName name="T1?axis?R?ОРГ" localSheetId="7">#REF!</definedName>
    <definedName name="T1?axis?R?ОРГ">#REF!</definedName>
    <definedName name="T1?axis?R?ОРГ?" localSheetId="9">#REF!</definedName>
    <definedName name="T1?axis?R?ОРГ?" localSheetId="11">#REF!</definedName>
    <definedName name="T1?axis?R?ОРГ?" localSheetId="7">#REF!</definedName>
    <definedName name="T1?axis?R?ОРГ?">#REF!</definedName>
    <definedName name="T1?axis?ПРД?БАЗ">'[38]1'!$I$6:$J$23,'[38]1'!$F$6:$G$23</definedName>
    <definedName name="T1?axis?ПРД?ПРЕД">'[38]1'!$K$6:$L$23,'[38]1'!$D$6:$E$23</definedName>
    <definedName name="T1?axis?ПРД?РЕГ" localSheetId="9">#REF!</definedName>
    <definedName name="T1?axis?ПРД?РЕГ" localSheetId="11">#REF!</definedName>
    <definedName name="T1?axis?ПРД?РЕГ" localSheetId="7">#REF!</definedName>
    <definedName name="T1?axis?ПРД?РЕГ">#REF!</definedName>
    <definedName name="T1?axis?ПРД2?2005" localSheetId="9">'Обоснов к прил 1 2018  (2)'!P1_T1?axis?ПРД2?2005,'Обоснов к прил 1 2018  (2)'!P2_T1?axis?ПРД2?2005,'Обоснов к прил 1 2018  (2)'!P3_T1?axis?ПРД2?2005</definedName>
    <definedName name="T1?axis?ПРД2?2005" localSheetId="11">'Обоснов к прил 1 2018  (3)'!P1_T1?axis?ПРД2?2005,'Обоснов к прил 1 2018  (3)'!P2_T1?axis?ПРД2?2005,'Обоснов к прил 1 2018  (3)'!P3_T1?axis?ПРД2?2005</definedName>
    <definedName name="T1?axis?ПРД2?2005" localSheetId="7">P1_T1?axis?ПРД2?2005,P2_T1?axis?ПРД2?2005,P3_T1?axis?ПРД2?2005</definedName>
    <definedName name="T1?axis?ПРД2?2005" localSheetId="2">прил1_2022!P1_T1?axis?ПРД2?2005,прил1_2022!P2_T1?axis?ПРД2?2005,прил1_2022!P3_T1?axis?ПРД2?2005</definedName>
    <definedName name="T1?axis?ПРД2?2005" localSheetId="1">#NAME?</definedName>
    <definedName name="T1?axis?ПРД2?2005">P1_T1?axis?ПРД2?2005,P2_T1?axis?ПРД2?2005,P3_T1?axis?ПРД2?2005</definedName>
    <definedName name="T1?axis?ПРД2?2006" localSheetId="9">'Обоснов к прил 1 2018  (2)'!P1_T1?axis?ПРД2?2006,'Обоснов к прил 1 2018  (2)'!P2_T1?axis?ПРД2?2006,'Обоснов к прил 1 2018  (2)'!P3_T1?axis?ПРД2?2006</definedName>
    <definedName name="T1?axis?ПРД2?2006" localSheetId="11">'Обоснов к прил 1 2018  (3)'!P1_T1?axis?ПРД2?2006,'Обоснов к прил 1 2018  (3)'!P2_T1?axis?ПРД2?2006,'Обоснов к прил 1 2018  (3)'!P3_T1?axis?ПРД2?2006</definedName>
    <definedName name="T1?axis?ПРД2?2006" localSheetId="7">P1_T1?axis?ПРД2?2006,P2_T1?axis?ПРД2?2006,P3_T1?axis?ПРД2?2006</definedName>
    <definedName name="T1?axis?ПРД2?2006" localSheetId="2">прил1_2022!P1_T1?axis?ПРД2?2006,прил1_2022!P2_T1?axis?ПРД2?2006,прил1_2022!P3_T1?axis?ПРД2?2006</definedName>
    <definedName name="T1?axis?ПРД2?2006" localSheetId="1">#NAME?</definedName>
    <definedName name="T1?axis?ПРД2?2006">P1_T1?axis?ПРД2?2006,P2_T1?axis?ПРД2?2006,P3_T1?axis?ПРД2?2006</definedName>
    <definedName name="T1?axis?ПФ?ПЛАН">'[38]1'!$I$6:$I$23,'[38]1'!$D$6:$D$23,'[38]1'!$K$6:$K$23,'[38]1'!$F$6:$F$23</definedName>
    <definedName name="T1?axis?ПФ?ФАКТ">'[38]1'!$J$6:$J$23,'[38]1'!$E$6:$E$23,'[38]1'!$L$6:$L$23,'[38]1'!$G$6:$G$23</definedName>
    <definedName name="T1?Data">'[38]1'!$D$6:$L$12,   '[38]1'!$D$14:$L$18,   '[38]1'!$D$20:$L$23</definedName>
    <definedName name="T1?Fuel_type" localSheetId="9">#REF!,#REF!,#REF!,#REF!,#REF!,#REF!,#REF!,#REF!,#REF!,#REF!,'Обоснов к прил 1 2018  (2)'!P1_T1?Fuel_type</definedName>
    <definedName name="T1?Fuel_type" localSheetId="11">#REF!,#REF!,#REF!,#REF!,#REF!,#REF!,#REF!,#REF!,#REF!,#REF!,'Обоснов к прил 1 2018  (3)'!P1_T1?Fuel_type</definedName>
    <definedName name="T1?Fuel_type" localSheetId="7">#REF!,#REF!,#REF!,#REF!,#REF!,#REF!,#REF!,#REF!,#REF!,#REF!,P1_T1?Fuel_type</definedName>
    <definedName name="T1?Fuel_type" localSheetId="2">#REF!,#REF!,#REF!,#REF!,#REF!,#REF!,#REF!,#REF!,#REF!,#REF!,прил1_2022!P1_T1?Fuel_type</definedName>
    <definedName name="T1?Fuel_type" localSheetId="1">#NAME?</definedName>
    <definedName name="T1?Fuel_type">#REF!,#REF!,#REF!,#REF!,#REF!,#REF!,#REF!,#REF!,#REF!,#REF!,P1_T1?Fuel_type</definedName>
    <definedName name="T1?item_ext?РОСТ" localSheetId="9">#REF!</definedName>
    <definedName name="T1?item_ext?РОСТ" localSheetId="11">#REF!</definedName>
    <definedName name="T1?item_ext?РОСТ" localSheetId="7">#REF!</definedName>
    <definedName name="T1?item_ext?РОСТ" localSheetId="2">#REF!</definedName>
    <definedName name="T1?item_ext?РОСТ" localSheetId="1">#REF!</definedName>
    <definedName name="T1?item_ext?РОСТ">#REF!</definedName>
    <definedName name="T1?L1" localSheetId="9">#REF!</definedName>
    <definedName name="T1?L1" localSheetId="11">#REF!</definedName>
    <definedName name="T1?L1" localSheetId="7">#REF!</definedName>
    <definedName name="T1?L1" localSheetId="1">#REF!</definedName>
    <definedName name="T1?L1">#REF!</definedName>
    <definedName name="T1?L1.1.1" localSheetId="9">'Обоснов к прил 1 2018  (2)'!P1_T1?L1.1.1,'Обоснов к прил 1 2018  (2)'!P2_T1?L1.1.1,'Обоснов к прил 1 2018  (2)'!P3_T1?L1.1.1</definedName>
    <definedName name="T1?L1.1.1" localSheetId="11">'Обоснов к прил 1 2018  (3)'!P1_T1?L1.1.1,'Обоснов к прил 1 2018  (3)'!P2_T1?L1.1.1,'Обоснов к прил 1 2018  (3)'!P3_T1?L1.1.1</definedName>
    <definedName name="T1?L1.1.1" localSheetId="7">P1_T1?L1.1.1,P2_T1?L1.1.1,P3_T1?L1.1.1</definedName>
    <definedName name="T1?L1.1.1" localSheetId="2">прил1_2022!P1_T1?L1.1.1,прил1_2022!P2_T1?L1.1.1,прил1_2022!P3_T1?L1.1.1</definedName>
    <definedName name="T1?L1.1.1" localSheetId="1">#NAME?</definedName>
    <definedName name="T1?L1.1.1">P1_T1?L1.1.1,P2_T1?L1.1.1,P3_T1?L1.1.1</definedName>
    <definedName name="T1?L1.1.1.1" localSheetId="9">'Обоснов к прил 1 2018  (2)'!P1_T1?L1.1.1.1,'Обоснов к прил 1 2018  (2)'!P2_T1?L1.1.1.1,'Обоснов к прил 1 2018  (2)'!P3_T1?L1.1.1.1</definedName>
    <definedName name="T1?L1.1.1.1" localSheetId="11">'Обоснов к прил 1 2018  (3)'!P1_T1?L1.1.1.1,'Обоснов к прил 1 2018  (3)'!P2_T1?L1.1.1.1,'Обоснов к прил 1 2018  (3)'!P3_T1?L1.1.1.1</definedName>
    <definedName name="T1?L1.1.1.1" localSheetId="7">P1_T1?L1.1.1.1,P2_T1?L1.1.1.1,P3_T1?L1.1.1.1</definedName>
    <definedName name="T1?L1.1.1.1" localSheetId="2">прил1_2022!P1_T1?L1.1.1.1,прил1_2022!P2_T1?L1.1.1.1,прил1_2022!P3_T1?L1.1.1.1</definedName>
    <definedName name="T1?L1.1.1.1" localSheetId="1">#NAME?</definedName>
    <definedName name="T1?L1.1.1.1">P1_T1?L1.1.1.1,P2_T1?L1.1.1.1,P3_T1?L1.1.1.1</definedName>
    <definedName name="T1?L1.1.2" localSheetId="9">'Обоснов к прил 1 2018  (2)'!P2_T1?L1.1.2,'Обоснов к прил 1 2018  (2)'!P3_T1?L1.1.2</definedName>
    <definedName name="T1?L1.1.2" localSheetId="11">'Обоснов к прил 1 2018  (3)'!P2_T1?L1.1.2,'Обоснов к прил 1 2018  (3)'!P3_T1?L1.1.2</definedName>
    <definedName name="T1?L1.1.2" localSheetId="7">P2_T1?L1.1.2,'Приказ ТП 2025'!P3_T1?L1.1.2</definedName>
    <definedName name="T1?L1.1.2" localSheetId="2">прил1_2022!P2_T1?L1.1.2,прил1_2022!P3_T1?L1.1.2</definedName>
    <definedName name="T1?L1.1.2" localSheetId="1">#NAME?</definedName>
    <definedName name="T1?L1.1.2">P2_T1?L1.1.2,P3_T1?L1.1.2</definedName>
    <definedName name="T1?L1.1.2.1" localSheetId="9">'Обоснов к прил 1 2018  (2)'!P1_T1?L1.1.2.1,'Обоснов к прил 1 2018  (2)'!P2_T1?L1.1.2.1,'Обоснов к прил 1 2018  (2)'!P3_T1?L1.1.2.1</definedName>
    <definedName name="T1?L1.1.2.1" localSheetId="11">'Обоснов к прил 1 2018  (3)'!P1_T1?L1.1.2.1,'Обоснов к прил 1 2018  (3)'!P2_T1?L1.1.2.1,'Обоснов к прил 1 2018  (3)'!P3_T1?L1.1.2.1</definedName>
    <definedName name="T1?L1.1.2.1" localSheetId="7">P1_T1?L1.1.2.1,P2_T1?L1.1.2.1,P3_T1?L1.1.2.1</definedName>
    <definedName name="T1?L1.1.2.1" localSheetId="2">прил1_2022!P1_T1?L1.1.2.1,прил1_2022!P2_T1?L1.1.2.1,прил1_2022!P3_T1?L1.1.2.1</definedName>
    <definedName name="T1?L1.1.2.1" localSheetId="1">#NAME?</definedName>
    <definedName name="T1?L1.1.2.1">P1_T1?L1.1.2.1,P2_T1?L1.1.2.1,P3_T1?L1.1.2.1</definedName>
    <definedName name="T1?L1.1.2.1.1" localSheetId="9">#REF!,#REF!,#REF!,#REF!,'Обоснов к прил 1 2018  (2)'!P1_T1?L1.1.2.1.1,'Обоснов к прил 1 2018  (2)'!P2_T1?L1.1.2.1.1,'Обоснов к прил 1 2018  (2)'!P3_T1?L1.1.2.1.1</definedName>
    <definedName name="T1?L1.1.2.1.1" localSheetId="11">#REF!,#REF!,#REF!,#REF!,'Обоснов к прил 1 2018  (3)'!P1_T1?L1.1.2.1.1,'Обоснов к прил 1 2018  (3)'!P2_T1?L1.1.2.1.1,'Обоснов к прил 1 2018  (3)'!P3_T1?L1.1.2.1.1</definedName>
    <definedName name="T1?L1.1.2.1.1" localSheetId="7">#REF!,#REF!,#REF!,#REF!,P1_T1?L1.1.2.1.1,P2_T1?L1.1.2.1.1,P3_T1?L1.1.2.1.1</definedName>
    <definedName name="T1?L1.1.2.1.1" localSheetId="2">#REF!,#REF!,#REF!,#REF!,прил1_2022!P1_T1?L1.1.2.1.1,прил1_2022!P2_T1?L1.1.2.1.1,прил1_2022!P3_T1?L1.1.2.1.1</definedName>
    <definedName name="T1?L1.1.2.1.1" localSheetId="1">#NAME?</definedName>
    <definedName name="T1?L1.1.2.1.1">#REF!,#REF!,#REF!,#REF!,P1_T1?L1.1.2.1.1,P2_T1?L1.1.2.1.1,P3_T1?L1.1.2.1.1</definedName>
    <definedName name="T1?L1.1.2.1.2" localSheetId="9">#REF!,#REF!,#REF!,#REF!,'Обоснов к прил 1 2018  (2)'!P1_T1?L1.1.2.1.2,'Обоснов к прил 1 2018  (2)'!P2_T1?L1.1.2.1.2,'Обоснов к прил 1 2018  (2)'!P3_T1?L1.1.2.1.2</definedName>
    <definedName name="T1?L1.1.2.1.2" localSheetId="11">#REF!,#REF!,#REF!,#REF!,'Обоснов к прил 1 2018  (3)'!P1_T1?L1.1.2.1.2,'Обоснов к прил 1 2018  (3)'!P2_T1?L1.1.2.1.2,'Обоснов к прил 1 2018  (3)'!P3_T1?L1.1.2.1.2</definedName>
    <definedName name="T1?L1.1.2.1.2" localSheetId="7">#REF!,#REF!,#REF!,#REF!,P1_T1?L1.1.2.1.2,P2_T1?L1.1.2.1.2,P3_T1?L1.1.2.1.2</definedName>
    <definedName name="T1?L1.1.2.1.2" localSheetId="2">#REF!,#REF!,#REF!,#REF!,прил1_2022!P1_T1?L1.1.2.1.2,прил1_2022!P2_T1?L1.1.2.1.2,прил1_2022!P3_T1?L1.1.2.1.2</definedName>
    <definedName name="T1?L1.1.2.1.2" localSheetId="1">#NAME?</definedName>
    <definedName name="T1?L1.1.2.1.2">#REF!,#REF!,#REF!,#REF!,P1_T1?L1.1.2.1.2,P2_T1?L1.1.2.1.2,P3_T1?L1.1.2.1.2</definedName>
    <definedName name="T1?L1.1.2.1.3" localSheetId="9">#REF!,#REF!,#REF!,#REF!,'Обоснов к прил 1 2018  (2)'!P1_T1?L1.1.2.1.3,'Обоснов к прил 1 2018  (2)'!P2_T1?L1.1.2.1.3,'Обоснов к прил 1 2018  (2)'!P3_T1?L1.1.2.1.3</definedName>
    <definedName name="T1?L1.1.2.1.3" localSheetId="11">#REF!,#REF!,#REF!,#REF!,'Обоснов к прил 1 2018  (3)'!P1_T1?L1.1.2.1.3,'Обоснов к прил 1 2018  (3)'!P2_T1?L1.1.2.1.3,'Обоснов к прил 1 2018  (3)'!P3_T1?L1.1.2.1.3</definedName>
    <definedName name="T1?L1.1.2.1.3" localSheetId="7">#REF!,#REF!,#REF!,#REF!,P1_T1?L1.1.2.1.3,P2_T1?L1.1.2.1.3,P3_T1?L1.1.2.1.3</definedName>
    <definedName name="T1?L1.1.2.1.3" localSheetId="2">#REF!,#REF!,#REF!,#REF!,прил1_2022!P1_T1?L1.1.2.1.3,прил1_2022!P2_T1?L1.1.2.1.3,прил1_2022!P3_T1?L1.1.2.1.3</definedName>
    <definedName name="T1?L1.1.2.1.3" localSheetId="1">#NAME?</definedName>
    <definedName name="T1?L1.1.2.1.3">#REF!,#REF!,#REF!,#REF!,P1_T1?L1.1.2.1.3,P2_T1?L1.1.2.1.3,P3_T1?L1.1.2.1.3</definedName>
    <definedName name="T1?L1.1.2.2" localSheetId="9">'Обоснов к прил 1 2018  (2)'!P1_T1?L1.1.2.2,'Обоснов к прил 1 2018  (2)'!P2_T1?L1.1.2.2,'Обоснов к прил 1 2018  (2)'!P3_T1?L1.1.2.2</definedName>
    <definedName name="T1?L1.1.2.2" localSheetId="11">'Обоснов к прил 1 2018  (3)'!P1_T1?L1.1.2.2,'Обоснов к прил 1 2018  (3)'!P2_T1?L1.1.2.2,'Обоснов к прил 1 2018  (3)'!P3_T1?L1.1.2.2</definedName>
    <definedName name="T1?L1.1.2.2" localSheetId="7">P1_T1?L1.1.2.2,P2_T1?L1.1.2.2,P3_T1?L1.1.2.2</definedName>
    <definedName name="T1?L1.1.2.2" localSheetId="2">прил1_2022!P1_T1?L1.1.2.2,прил1_2022!P2_T1?L1.1.2.2,прил1_2022!P3_T1?L1.1.2.2</definedName>
    <definedName name="T1?L1.1.2.2" localSheetId="1">#NAME?</definedName>
    <definedName name="T1?L1.1.2.2">P1_T1?L1.1.2.2,P2_T1?L1.1.2.2,P3_T1?L1.1.2.2</definedName>
    <definedName name="T1?L1.1.2.3" localSheetId="9">'Обоснов к прил 1 2018  (2)'!P1_T1?L1.1.2.3,'Обоснов к прил 1 2018  (2)'!P2_T1?L1.1.2.3,'Обоснов к прил 1 2018  (2)'!P3_T1?L1.1.2.3</definedName>
    <definedName name="T1?L1.1.2.3" localSheetId="11">'Обоснов к прил 1 2018  (3)'!P1_T1?L1.1.2.3,'Обоснов к прил 1 2018  (3)'!P2_T1?L1.1.2.3,'Обоснов к прил 1 2018  (3)'!P3_T1?L1.1.2.3</definedName>
    <definedName name="T1?L1.1.2.3" localSheetId="7">P1_T1?L1.1.2.3,P2_T1?L1.1.2.3,P3_T1?L1.1.2.3</definedName>
    <definedName name="T1?L1.1.2.3" localSheetId="2">прил1_2022!P1_T1?L1.1.2.3,прил1_2022!P2_T1?L1.1.2.3,прил1_2022!P3_T1?L1.1.2.3</definedName>
    <definedName name="T1?L1.1.2.3" localSheetId="1">#NAME?</definedName>
    <definedName name="T1?L1.1.2.3">P1_T1?L1.1.2.3,P2_T1?L1.1.2.3,P3_T1?L1.1.2.3</definedName>
    <definedName name="T1?L1.1.2.4" localSheetId="9">'Обоснов к прил 1 2018  (2)'!P1_T1?L1.1.2.4,'Обоснов к прил 1 2018  (2)'!P2_T1?L1.1.2.4,'Обоснов к прил 1 2018  (2)'!P3_T1?L1.1.2.4</definedName>
    <definedName name="T1?L1.1.2.4" localSheetId="11">'Обоснов к прил 1 2018  (3)'!P1_T1?L1.1.2.4,'Обоснов к прил 1 2018  (3)'!P2_T1?L1.1.2.4,'Обоснов к прил 1 2018  (3)'!P3_T1?L1.1.2.4</definedName>
    <definedName name="T1?L1.1.2.4" localSheetId="7">P1_T1?L1.1.2.4,P2_T1?L1.1.2.4,P3_T1?L1.1.2.4</definedName>
    <definedName name="T1?L1.1.2.4" localSheetId="2">прил1_2022!P1_T1?L1.1.2.4,прил1_2022!P2_T1?L1.1.2.4,прил1_2022!P3_T1?L1.1.2.4</definedName>
    <definedName name="T1?L1.1.2.4" localSheetId="1">#NAME?</definedName>
    <definedName name="T1?L1.1.2.4">P1_T1?L1.1.2.4,P2_T1?L1.1.2.4,P3_T1?L1.1.2.4</definedName>
    <definedName name="T1?L1.1.2.5" localSheetId="9">'Обоснов к прил 1 2018  (2)'!P1_T1?L1.1.2.5,'Обоснов к прил 1 2018  (2)'!P2_T1?L1.1.2.5,'Обоснов к прил 1 2018  (2)'!P3_T1?L1.1.2.5</definedName>
    <definedName name="T1?L1.1.2.5" localSheetId="11">'Обоснов к прил 1 2018  (3)'!P1_T1?L1.1.2.5,'Обоснов к прил 1 2018  (3)'!P2_T1?L1.1.2.5,'Обоснов к прил 1 2018  (3)'!P3_T1?L1.1.2.5</definedName>
    <definedName name="T1?L1.1.2.5" localSheetId="7">P1_T1?L1.1.2.5,P2_T1?L1.1.2.5,P3_T1?L1.1.2.5</definedName>
    <definedName name="T1?L1.1.2.5" localSheetId="2">прил1_2022!P1_T1?L1.1.2.5,прил1_2022!P2_T1?L1.1.2.5,прил1_2022!P3_T1?L1.1.2.5</definedName>
    <definedName name="T1?L1.1.2.5" localSheetId="1">#NAME?</definedName>
    <definedName name="T1?L1.1.2.5">P1_T1?L1.1.2.5,P2_T1?L1.1.2.5,P3_T1?L1.1.2.5</definedName>
    <definedName name="T1?L1.1.2.6" localSheetId="9">'Обоснов к прил 1 2018  (2)'!P1_T1?L1.1.2.6,'Обоснов к прил 1 2018  (2)'!P2_T1?L1.1.2.6,'Обоснов к прил 1 2018  (2)'!P3_T1?L1.1.2.6</definedName>
    <definedName name="T1?L1.1.2.6" localSheetId="11">'Обоснов к прил 1 2018  (3)'!P1_T1?L1.1.2.6,'Обоснов к прил 1 2018  (3)'!P2_T1?L1.1.2.6,'Обоснов к прил 1 2018  (3)'!P3_T1?L1.1.2.6</definedName>
    <definedName name="T1?L1.1.2.6" localSheetId="7">P1_T1?L1.1.2.6,P2_T1?L1.1.2.6,P3_T1?L1.1.2.6</definedName>
    <definedName name="T1?L1.1.2.6" localSheetId="2">прил1_2022!P1_T1?L1.1.2.6,прил1_2022!P2_T1?L1.1.2.6,прил1_2022!P3_T1?L1.1.2.6</definedName>
    <definedName name="T1?L1.1.2.6" localSheetId="1">#NAME?</definedName>
    <definedName name="T1?L1.1.2.6">P1_T1?L1.1.2.6,P2_T1?L1.1.2.6,P3_T1?L1.1.2.6</definedName>
    <definedName name="T1?L1.1.2.7" localSheetId="9">'Обоснов к прил 1 2018  (2)'!P1_T1?L1.1.2.7,'Обоснов к прил 1 2018  (2)'!P2_T1?L1.1.2.7,'Обоснов к прил 1 2018  (2)'!P3_T1?L1.1.2.7</definedName>
    <definedName name="T1?L1.1.2.7" localSheetId="11">'Обоснов к прил 1 2018  (3)'!P1_T1?L1.1.2.7,'Обоснов к прил 1 2018  (3)'!P2_T1?L1.1.2.7,'Обоснов к прил 1 2018  (3)'!P3_T1?L1.1.2.7</definedName>
    <definedName name="T1?L1.1.2.7" localSheetId="7">P1_T1?L1.1.2.7,P2_T1?L1.1.2.7,P3_T1?L1.1.2.7</definedName>
    <definedName name="T1?L1.1.2.7" localSheetId="2">прил1_2022!P1_T1?L1.1.2.7,прил1_2022!P2_T1?L1.1.2.7,прил1_2022!P3_T1?L1.1.2.7</definedName>
    <definedName name="T1?L1.1.2.7" localSheetId="1">#NAME?</definedName>
    <definedName name="T1?L1.1.2.7">P1_T1?L1.1.2.7,P2_T1?L1.1.2.7,P3_T1?L1.1.2.7</definedName>
    <definedName name="T1?L1.1.2.7.1" localSheetId="9">'Обоснов к прил 1 2018  (2)'!P1_T1?L1.1.2.7.1,'Обоснов к прил 1 2018  (2)'!P2_T1?L1.1.2.7.1,'Обоснов к прил 1 2018  (2)'!P3_T1?L1.1.2.7.1</definedName>
    <definedName name="T1?L1.1.2.7.1" localSheetId="11">'Обоснов к прил 1 2018  (3)'!P1_T1?L1.1.2.7.1,'Обоснов к прил 1 2018  (3)'!P2_T1?L1.1.2.7.1,'Обоснов к прил 1 2018  (3)'!P3_T1?L1.1.2.7.1</definedName>
    <definedName name="T1?L1.1.2.7.1" localSheetId="7">P1_T1?L1.1.2.7.1,P2_T1?L1.1.2.7.1,P3_T1?L1.1.2.7.1</definedName>
    <definedName name="T1?L1.1.2.7.1" localSheetId="2">прил1_2022!P1_T1?L1.1.2.7.1,прил1_2022!P2_T1?L1.1.2.7.1,прил1_2022!P3_T1?L1.1.2.7.1</definedName>
    <definedName name="T1?L1.1.2.7.1" localSheetId="1">#NAME?</definedName>
    <definedName name="T1?L1.1.2.7.1">P1_T1?L1.1.2.7.1,P2_T1?L1.1.2.7.1,P3_T1?L1.1.2.7.1</definedName>
    <definedName name="T1?L2" localSheetId="9">#REF!</definedName>
    <definedName name="T1?L2" localSheetId="11">#REF!</definedName>
    <definedName name="T1?L2" localSheetId="7">#REF!</definedName>
    <definedName name="T1?L2" localSheetId="2">#REF!</definedName>
    <definedName name="T1?L2" localSheetId="1">#REF!</definedName>
    <definedName name="T1?L2">#REF!</definedName>
    <definedName name="T1?L3" localSheetId="9">#REF!</definedName>
    <definedName name="T1?L3" localSheetId="11">#REF!</definedName>
    <definedName name="T1?L3" localSheetId="7">#REF!</definedName>
    <definedName name="T1?L3" localSheetId="1">#REF!</definedName>
    <definedName name="T1?L3">#REF!</definedName>
    <definedName name="T1?L4" localSheetId="9">#REF!</definedName>
    <definedName name="T1?L4" localSheetId="11">#REF!</definedName>
    <definedName name="T1?L4" localSheetId="7">#REF!</definedName>
    <definedName name="T1?L4" localSheetId="1">#REF!</definedName>
    <definedName name="T1?L4">#REF!</definedName>
    <definedName name="T1?L5" localSheetId="9">#REF!</definedName>
    <definedName name="T1?L5" localSheetId="11">#REF!</definedName>
    <definedName name="T1?L5" localSheetId="7">#REF!</definedName>
    <definedName name="T1?L5">#REF!</definedName>
    <definedName name="T1?L6" localSheetId="9">#REF!</definedName>
    <definedName name="T1?L6" localSheetId="11">#REF!</definedName>
    <definedName name="T1?L6" localSheetId="7">#REF!</definedName>
    <definedName name="T1?L6">#REF!</definedName>
    <definedName name="T1?L7" localSheetId="9">#REF!</definedName>
    <definedName name="T1?L7" localSheetId="11">#REF!</definedName>
    <definedName name="T1?L7" localSheetId="7">#REF!</definedName>
    <definedName name="T1?L7">#REF!</definedName>
    <definedName name="T1?L7.1" localSheetId="9">#REF!</definedName>
    <definedName name="T1?L7.1" localSheetId="11">#REF!</definedName>
    <definedName name="T1?L7.1" localSheetId="7">#REF!</definedName>
    <definedName name="T1?L7.1">#REF!</definedName>
    <definedName name="T1?L7.2" localSheetId="9">#REF!</definedName>
    <definedName name="T1?L7.2" localSheetId="11">#REF!</definedName>
    <definedName name="T1?L7.2" localSheetId="7">#REF!</definedName>
    <definedName name="T1?L7.2">#REF!</definedName>
    <definedName name="T1?L7.3" localSheetId="9">#REF!</definedName>
    <definedName name="T1?L7.3" localSheetId="11">#REF!</definedName>
    <definedName name="T1?L7.3" localSheetId="7">#REF!</definedName>
    <definedName name="T1?L7.3">#REF!</definedName>
    <definedName name="T1?L7.4" localSheetId="9">#REF!</definedName>
    <definedName name="T1?L7.4" localSheetId="11">#REF!</definedName>
    <definedName name="T1?L7.4" localSheetId="7">#REF!</definedName>
    <definedName name="T1?L7.4">#REF!</definedName>
    <definedName name="T1?L8" localSheetId="9">#REF!</definedName>
    <definedName name="T1?L8" localSheetId="11">#REF!</definedName>
    <definedName name="T1?L8" localSheetId="7">#REF!</definedName>
    <definedName name="T1?L8">#REF!</definedName>
    <definedName name="T1?L8.1" localSheetId="9">#REF!</definedName>
    <definedName name="T1?L8.1" localSheetId="11">#REF!</definedName>
    <definedName name="T1?L8.1" localSheetId="7">#REF!</definedName>
    <definedName name="T1?L8.1">#REF!</definedName>
    <definedName name="T1?L8.2" localSheetId="9">#REF!</definedName>
    <definedName name="T1?L8.2" localSheetId="11">#REF!</definedName>
    <definedName name="T1?L8.2" localSheetId="7">#REF!</definedName>
    <definedName name="T1?L8.2">#REF!</definedName>
    <definedName name="T1?L8.3" localSheetId="9">#REF!</definedName>
    <definedName name="T1?L8.3" localSheetId="11">#REF!</definedName>
    <definedName name="T1?L8.3" localSheetId="7">#REF!</definedName>
    <definedName name="T1?L8.3">#REF!</definedName>
    <definedName name="T1?L9" localSheetId="9">#REF!</definedName>
    <definedName name="T1?L9" localSheetId="11">#REF!</definedName>
    <definedName name="T1?L9" localSheetId="7">#REF!</definedName>
    <definedName name="T1?L9">#REF!</definedName>
    <definedName name="T1?M1" localSheetId="9">#REF!,#REF!,#REF!,#REF!,#REF!,#REF!,#REF!,#REF!,#REF!,'Обоснов к прил 1 2018  (2)'!P1_T1?M1,'Обоснов к прил 1 2018  (2)'!P2_T1?M1,'Обоснов к прил 1 2018  (2)'!P3_T1?M1</definedName>
    <definedName name="T1?M1" localSheetId="11">#REF!,#REF!,#REF!,#REF!,#REF!,#REF!,#REF!,#REF!,#REF!,'Обоснов к прил 1 2018  (3)'!P1_T1?M1,'Обоснов к прил 1 2018  (3)'!P2_T1?M1,'Обоснов к прил 1 2018  (3)'!P3_T1?M1</definedName>
    <definedName name="T1?M1" localSheetId="7">#REF!,#REF!,#REF!,#REF!,#REF!,#REF!,#REF!,#REF!,#REF!,P1_T1?M1,P2_T1?M1,P3_T1?M1</definedName>
    <definedName name="T1?M1" localSheetId="2">#REF!,#REF!,#REF!,#REF!,#REF!,#REF!,#REF!,#REF!,#REF!,прил1_2022!P1_T1?M1,прил1_2022!P2_T1?M1,прил1_2022!P3_T1?M1</definedName>
    <definedName name="T1?M1" localSheetId="1">#NAME?</definedName>
    <definedName name="T1?M1">#REF!,#REF!,#REF!,#REF!,#REF!,#REF!,#REF!,#REF!,#REF!,P1_T1?M1,P2_T1?M1,P3_T1?M1</definedName>
    <definedName name="T1?M2" localSheetId="9">#REF!,#REF!,#REF!,#REF!,#REF!,#REF!,#REF!,#REF!,#REF!,'Обоснов к прил 1 2018  (2)'!P1_T1?M2,'Обоснов к прил 1 2018  (2)'!P2_T1?M2,'Обоснов к прил 1 2018  (2)'!P3_T1?M2</definedName>
    <definedName name="T1?M2" localSheetId="11">#REF!,#REF!,#REF!,#REF!,#REF!,#REF!,#REF!,#REF!,#REF!,'Обоснов к прил 1 2018  (3)'!P1_T1?M2,'Обоснов к прил 1 2018  (3)'!P2_T1?M2,'Обоснов к прил 1 2018  (3)'!P3_T1?M2</definedName>
    <definedName name="T1?M2" localSheetId="7">#REF!,#REF!,#REF!,#REF!,#REF!,#REF!,#REF!,#REF!,#REF!,P1_T1?M2,P2_T1?M2,P3_T1?M2</definedName>
    <definedName name="T1?M2" localSheetId="2">#REF!,#REF!,#REF!,#REF!,#REF!,#REF!,#REF!,#REF!,#REF!,прил1_2022!P1_T1?M2,прил1_2022!P2_T1?M2,прил1_2022!P3_T1?M2</definedName>
    <definedName name="T1?M2" localSheetId="1">#NAME?</definedName>
    <definedName name="T1?M2">#REF!,#REF!,#REF!,#REF!,#REF!,#REF!,#REF!,#REF!,#REF!,P1_T1?M2,P2_T1?M2,P3_T1?M2</definedName>
    <definedName name="T1?Name" localSheetId="9">#REF!</definedName>
    <definedName name="T1?Name" localSheetId="11">#REF!</definedName>
    <definedName name="T1?Name" localSheetId="7">#REF!</definedName>
    <definedName name="T1?Name" localSheetId="2">#REF!</definedName>
    <definedName name="T1?Name" localSheetId="1">#REF!</definedName>
    <definedName name="T1?Name">#REF!</definedName>
    <definedName name="T1?Table" localSheetId="9">#REF!</definedName>
    <definedName name="T1?Table" localSheetId="11">#REF!</definedName>
    <definedName name="T1?Table" localSheetId="7">#REF!</definedName>
    <definedName name="T1?Table" localSheetId="1">#REF!</definedName>
    <definedName name="T1?Table">#REF!</definedName>
    <definedName name="T1?Title" localSheetId="9">#REF!</definedName>
    <definedName name="T1?Title" localSheetId="11">#REF!</definedName>
    <definedName name="T1?Title" localSheetId="7">#REF!</definedName>
    <definedName name="T1?Title" localSheetId="1">#REF!</definedName>
    <definedName name="T1?Title">#REF!</definedName>
    <definedName name="T1?unit?ГКАЛ" localSheetId="9">'Обоснов к прил 1 2018  (2)'!P1_T1?unit?ГКАЛ,'Обоснов к прил 1 2018  (2)'!P2_T1?unit?ГКАЛ,'Обоснов к прил 1 2018  (2)'!P3_T1?unit?ГКАЛ,'Обоснов к прил 1 2018  (2)'!P4_T1?unit?ГКАЛ,'Обоснов к прил 1 2018  (2)'!P5_T1?unit?ГКАЛ,'Обоснов к прил 1 2018  (2)'!P6_T1?unit?ГКАЛ</definedName>
    <definedName name="T1?unit?ГКАЛ" localSheetId="11">'Обоснов к прил 1 2018  (3)'!P1_T1?unit?ГКАЛ,'Обоснов к прил 1 2018  (3)'!P2_T1?unit?ГКАЛ,'Обоснов к прил 1 2018  (3)'!P3_T1?unit?ГКАЛ,'Обоснов к прил 1 2018  (3)'!P4_T1?unit?ГКАЛ,'Обоснов к прил 1 2018  (3)'!P5_T1?unit?ГКАЛ,'Обоснов к прил 1 2018  (3)'!P6_T1?unit?ГКАЛ</definedName>
    <definedName name="T1?unit?ГКАЛ" localSheetId="7">P1_T1?unit?ГКАЛ,P2_T1?unit?ГКАЛ,P3_T1?unit?ГКАЛ,P4_T1?unit?ГКАЛ,P5_T1?unit?ГКАЛ,P6_T1?unit?ГКАЛ</definedName>
    <definedName name="T1?unit?ГКАЛ" localSheetId="2">прил1_2022!P1_T1?unit?ГКАЛ,прил1_2022!P2_T1?unit?ГКАЛ,прил1_2022!P3_T1?unit?ГКАЛ,прил1_2022!P4_T1?unit?ГКАЛ,прил1_2022!P5_T1?unit?ГКАЛ,прил1_2022!P6_T1?unit?ГКАЛ</definedName>
    <definedName name="T1?unit?ГКАЛ" localSheetId="1">#NAME?</definedName>
    <definedName name="T1?unit?ГКАЛ">P1_T1?unit?ГКАЛ,P2_T1?unit?ГКАЛ,P3_T1?unit?ГКАЛ,P4_T1?unit?ГКАЛ,P5_T1?unit?ГКАЛ,P6_T1?unit?ГКАЛ</definedName>
    <definedName name="T1?unit?МВТ" localSheetId="9">#REF!</definedName>
    <definedName name="T1?unit?МВТ" localSheetId="11">#REF!</definedName>
    <definedName name="T1?unit?МВТ" localSheetId="7">#REF!</definedName>
    <definedName name="T1?unit?МВТ" localSheetId="2">#REF!</definedName>
    <definedName name="T1?unit?МВТ" localSheetId="1">#REF!</definedName>
    <definedName name="T1?unit?МВТ">#REF!</definedName>
    <definedName name="T1?unit?ПРЦ" localSheetId="9">#REF!</definedName>
    <definedName name="T1?unit?ПРЦ" localSheetId="11">#REF!</definedName>
    <definedName name="T1?unit?ПРЦ" localSheetId="7">#REF!</definedName>
    <definedName name="T1?unit?ПРЦ" localSheetId="1">#REF!</definedName>
    <definedName name="T1?unit?ПРЦ">#REF!</definedName>
    <definedName name="T1?unit?РУБ.ГКАЛ" localSheetId="9">'Обоснов к прил 1 2018  (2)'!P1_T1?unit?РУБ.ГКАЛ,'Обоснов к прил 1 2018  (2)'!P2_T1?unit?РУБ.ГКАЛ,'Обоснов к прил 1 2018  (2)'!P3_T1?unit?РУБ.ГКАЛ,'Обоснов к прил 1 2018  (2)'!P4_T1?unit?РУБ.ГКАЛ,'Обоснов к прил 1 2018  (2)'!P5_T1?unit?РУБ.ГКАЛ,'Обоснов к прил 1 2018  (2)'!P6_T1?unit?РУБ.ГКАЛ</definedName>
    <definedName name="T1?unit?РУБ.ГКАЛ" localSheetId="11">'Обоснов к прил 1 2018  (3)'!P1_T1?unit?РУБ.ГКАЛ,'Обоснов к прил 1 2018  (3)'!P2_T1?unit?РУБ.ГКАЛ,'Обоснов к прил 1 2018  (3)'!P3_T1?unit?РУБ.ГКАЛ,'Обоснов к прил 1 2018  (3)'!P4_T1?unit?РУБ.ГКАЛ,'Обоснов к прил 1 2018  (3)'!P5_T1?unit?РУБ.ГКАЛ,'Обоснов к прил 1 2018  (3)'!P6_T1?unit?РУБ.ГКАЛ</definedName>
    <definedName name="T1?unit?РУБ.ГКАЛ" localSheetId="7">P1_T1?unit?РУБ.ГКАЛ,P2_T1?unit?РУБ.ГКАЛ,P3_T1?unit?РУБ.ГКАЛ,P4_T1?unit?РУБ.ГКАЛ,P5_T1?unit?РУБ.ГКАЛ,P6_T1?unit?РУБ.ГКАЛ</definedName>
    <definedName name="T1?unit?РУБ.ГКАЛ" localSheetId="2">прил1_2022!P1_T1?unit?РУБ.ГКАЛ,прил1_2022!P2_T1?unit?РУБ.ГКАЛ,прил1_2022!P3_T1?unit?РУБ.ГКАЛ,прил1_2022!P4_T1?unit?РУБ.ГКАЛ,прил1_2022!P5_T1?unit?РУБ.ГКАЛ,прил1_2022!P6_T1?unit?РУБ.ГКАЛ</definedName>
    <definedName name="T1?unit?РУБ.ГКАЛ" localSheetId="1">#NAME?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9">'Обоснов к прил 1 2018  (2)'!P4_T1?unit?РУБ.ТОНН,'Обоснов к прил 1 2018  (2)'!P5_T1?unit?РУБ.ТОНН</definedName>
    <definedName name="T1?unit?РУБ.ТОНН" localSheetId="11">'Обоснов к прил 1 2018  (3)'!P4_T1?unit?РУБ.ТОНН,'Обоснов к прил 1 2018  (3)'!P5_T1?unit?РУБ.ТОНН</definedName>
    <definedName name="T1?unit?РУБ.ТОНН" localSheetId="7">P4_T1?unit?РУБ.ТОНН,'Приказ ТП 2025'!P5_T1?unit?РУБ.ТОНН</definedName>
    <definedName name="T1?unit?РУБ.ТОНН" localSheetId="2">прил1_2022!P4_T1?unit?РУБ.ТОНН,прил1_2022!P5_T1?unit?РУБ.ТОНН</definedName>
    <definedName name="T1?unit?РУБ.ТОНН" localSheetId="1">#NAME?</definedName>
    <definedName name="T1?unit?РУБ.ТОНН">P4_T1?unit?РУБ.ТОНН,P5_T1?unit?РУБ.ТОНН</definedName>
    <definedName name="T1?unit?СТР" localSheetId="9">'Обоснов к прил 1 2018  (2)'!P2_T1?unit?СТР,'Обоснов к прил 1 2018  (2)'!P3_T1?unit?СТР,'Обоснов к прил 1 2018  (2)'!P4_T1?unit?СТР,'Обоснов к прил 1 2018  (2)'!P5_T1?unit?СТР,'Обоснов к прил 1 2018  (2)'!P6_T1?unit?СТР</definedName>
    <definedName name="T1?unit?СТР" localSheetId="11">'Обоснов к прил 1 2018  (3)'!P2_T1?unit?СТР,'Обоснов к прил 1 2018  (3)'!P3_T1?unit?СТР,'Обоснов к прил 1 2018  (3)'!P4_T1?unit?СТР,'Обоснов к прил 1 2018  (3)'!P5_T1?unit?СТР,'Обоснов к прил 1 2018  (3)'!P6_T1?unit?СТР</definedName>
    <definedName name="T1?unit?СТР" localSheetId="7">P2_T1?unit?СТР,P3_T1?unit?СТР,P4_T1?unit?СТР,P5_T1?unit?СТР,'Приказ ТП 2025'!P6_T1?unit?СТР</definedName>
    <definedName name="T1?unit?СТР" localSheetId="2">прил1_2022!P2_T1?unit?СТР,прил1_2022!P3_T1?unit?СТР,прил1_2022!P4_T1?unit?СТР,прил1_2022!P5_T1?unit?СТР,прил1_2022!P6_T1?unit?СТР</definedName>
    <definedName name="T1?unit?СТР" localSheetId="1">#NAME?</definedName>
    <definedName name="T1?unit?СТР">P2_T1?unit?СТР,P3_T1?unit?СТР,P4_T1?unit?СТР,P5_T1?unit?СТР,P6_T1?unit?СТР</definedName>
    <definedName name="T1?unit?ТОНН" localSheetId="9">#REF!,#REF!,#REF!,#REF!,#REF!,#REF!,'Обоснов к прил 1 2018  (2)'!P1_T1?unit?ТОНН,'Обоснов к прил 1 2018  (2)'!P2_T1?unit?ТОНН,'Обоснов к прил 1 2018  (2)'!P3_T1?unit?ТОНН,'Обоснов к прил 1 2018  (2)'!P4_T1?unit?ТОНН</definedName>
    <definedName name="T1?unit?ТОНН" localSheetId="11">#REF!,#REF!,#REF!,#REF!,#REF!,#REF!,'Обоснов к прил 1 2018  (3)'!P1_T1?unit?ТОНН,'Обоснов к прил 1 2018  (3)'!P2_T1?unit?ТОНН,'Обоснов к прил 1 2018  (3)'!P3_T1?unit?ТОНН,'Обоснов к прил 1 2018  (3)'!P4_T1?unit?ТОНН</definedName>
    <definedName name="T1?unit?ТОНН" localSheetId="7">#REF!,#REF!,#REF!,#REF!,#REF!,#REF!,P1_T1?unit?ТОНН,P2_T1?unit?ТОНН,P3_T1?unit?ТОНН,P4_T1?unit?ТОНН</definedName>
    <definedName name="T1?unit?ТОНН" localSheetId="2">#REF!,#REF!,#REF!,#REF!,#REF!,#REF!,прил1_2022!P1_T1?unit?ТОНН,прил1_2022!P2_T1?unit?ТОНН,прил1_2022!P3_T1?unit?ТОНН,прил1_2022!P4_T1?unit?ТОНН</definedName>
    <definedName name="T1?unit?ТОНН" localSheetId="1">#NAME?</definedName>
    <definedName name="T1?unit?ТОНН">#REF!,#REF!,#REF!,#REF!,#REF!,#REF!,P1_T1?unit?ТОНН,P2_T1?unit?ТОНН,P3_T1?unit?ТОНН,P4_T1?unit?ТОНН</definedName>
    <definedName name="T1?unit?ТРУБ" localSheetId="9">'Обоснов к прил 1 2018  (2)'!P11_T1?unit?ТРУБ,'Обоснов к прил 1 2018  (2)'!P12_T1?unit?ТРУБ,'Обоснов к прил 1 2018  (2)'!P13_T1?unit?ТРУБ</definedName>
    <definedName name="T1?unit?ТРУБ" localSheetId="11">'Обоснов к прил 1 2018  (3)'!P11_T1?unit?ТРУБ,'Обоснов к прил 1 2018  (3)'!P12_T1?unit?ТРУБ,'Обоснов к прил 1 2018  (3)'!P13_T1?unit?ТРУБ</definedName>
    <definedName name="T1?unit?ТРУБ" localSheetId="7">P11_T1?unit?ТРУБ,'Приказ ТП 2025'!P12_T1?unit?ТРУБ,'Приказ ТП 2025'!P13_T1?unit?ТРУБ</definedName>
    <definedName name="T1?unit?ТРУБ" localSheetId="2">прил1_2022!P11_T1?unit?ТРУБ,прил1_2022!P12_T1?unit?ТРУБ,прил1_2022!P13_T1?unit?ТРУБ</definedName>
    <definedName name="T1?unit?ТРУБ" localSheetId="1">#NAME?</definedName>
    <definedName name="T1?unit?ТРУБ">P11_T1?unit?ТРУБ,P12_T1?unit?ТРУБ,P13_T1?unit?ТРУБ</definedName>
    <definedName name="T1_" localSheetId="9">#REF!</definedName>
    <definedName name="T1_" localSheetId="11">#REF!</definedName>
    <definedName name="T1_" localSheetId="7">#REF!</definedName>
    <definedName name="T1_" localSheetId="2">#REF!</definedName>
    <definedName name="T1_" localSheetId="1">#REF!</definedName>
    <definedName name="T1_">#REF!</definedName>
    <definedName name="T1_2_Copy" localSheetId="9">#REF!</definedName>
    <definedName name="T1_2_Copy" localSheetId="11">#REF!</definedName>
    <definedName name="T1_2_Copy" localSheetId="7">#REF!</definedName>
    <definedName name="T1_2_Copy" localSheetId="1">#REF!</definedName>
    <definedName name="T1_2_Copy">#REF!</definedName>
    <definedName name="T1_Add_Town" localSheetId="9">#REF!</definedName>
    <definedName name="T1_Add_Town" localSheetId="11">#REF!</definedName>
    <definedName name="T1_Add_Town" localSheetId="7">#REF!</definedName>
    <definedName name="T1_Add_Town" localSheetId="1">#REF!</definedName>
    <definedName name="T1_Add_Town">#REF!</definedName>
    <definedName name="T1_Copy" localSheetId="9">#REF!</definedName>
    <definedName name="T1_Copy" localSheetId="11">#REF!</definedName>
    <definedName name="T1_Copy" localSheetId="7">#REF!</definedName>
    <definedName name="T1_Copy">#REF!</definedName>
    <definedName name="T1_Protect" localSheetId="9">[0]!P15_T1_Protect,[0]!P16_T1_Protect,[0]!P17_T1_Protect,'Обоснов к прил 1 2018  (2)'!P18_T1_Protect,'Обоснов к прил 1 2018  (2)'!P19_T1_Protect</definedName>
    <definedName name="T1_Protect" localSheetId="11">[0]!P15_T1_Protect,[0]!P16_T1_Protect,[0]!P17_T1_Protect,'Обоснов к прил 1 2018  (3)'!P18_T1_Protect,'Обоснов к прил 1 2018  (3)'!P19_T1_Protect</definedName>
    <definedName name="T1_Protect" localSheetId="7">P15_T1_Protect,P16_T1_Protect,P17_T1_Protect,'Приказ ТП 2025'!P18_T1_Protect,'Приказ ТП 2025'!P19_T1_Protect</definedName>
    <definedName name="T1_Protect" localSheetId="2">P15_T1_Protect,P16_T1_Protect,P17_T1_Protect,прил1_2022!P18_T1_Protect,прил1_2022!P19_T1_Protect</definedName>
    <definedName name="T1_Protect" localSheetId="1">P15_T1_Protect,P16_T1_Protect,P17_T1_Protect,Прил1_2023!P18_T1_Protect,Прил1_2023!P19_T1_Protect</definedName>
    <definedName name="T1_Protect">P15_T1_Protect,P16_T1_Protect,P17_T1_Protect,P18_T1_Protect,P19_T1_Protect</definedName>
    <definedName name="T1_unpr_all">'[53]1'!$G$14:$L$66,'[53]1'!$N$14:$S$66,'[53]1'!$U$14:$Z$66,'[53]1'!$U$77:$Z$122,'[53]1'!$N$77:$S$122,'[53]1'!$G$77:$L$122,'[53]1'!$G$140:$L$185,'[53]1'!$N$140:$S$185,'[53]1'!$U$140:$Z$185,'[53]1'!$U$207:$Z$252,'[53]1'!$N$207:$S$252,'[53]1'!$G$207:$L$252,'[53]1'!$G$275:$L$320,'[53]1'!$N$275:$S$320,'[53]1'!$U$275:$Z$320</definedName>
    <definedName name="T1_Unprotected" localSheetId="9">#REF!,#REF!,#REF!,#REF!,#REF!,#REF!,#REF!,#REF!</definedName>
    <definedName name="T1_Unprotected" localSheetId="11">#REF!,#REF!,#REF!,#REF!,#REF!,#REF!,#REF!,#REF!</definedName>
    <definedName name="T1_Unprotected" localSheetId="7">#REF!,#REF!,#REF!,#REF!,#REF!,#REF!,#REF!,#REF!</definedName>
    <definedName name="T1_Unprotected" localSheetId="2">#REF!,#REF!,#REF!,#REF!,#REF!,#REF!,#REF!,#REF!</definedName>
    <definedName name="T1_Unprotected" localSheetId="1">#REF!</definedName>
    <definedName name="T1_Unprotected">#REF!,#REF!,#REF!,#REF!,#REF!,#REF!,#REF!,#REF!</definedName>
    <definedName name="T10?axis?R?ДОГОВОР">'[38]10'!$D$9:$L$11, '[38]10'!$D$15:$L$17, '[38]10'!$D$21:$L$23, '[38]10'!$D$27:$L$29</definedName>
    <definedName name="T10?axis?R?ДОГОВОР?">'[38]10'!$B$9:$B$11, '[38]10'!$B$15:$B$17, '[38]10'!$B$21:$B$23, '[38]10'!$B$27:$B$29</definedName>
    <definedName name="T10?axis?ПРД?БАЗ">'[38]10'!$I$6:$J$31,'[38]10'!$F$6:$G$31</definedName>
    <definedName name="T10?axis?ПРД?ПРЕД">'[38]10'!$K$6:$L$31,'[38]10'!$D$6:$E$31</definedName>
    <definedName name="T10?axis?ПРД?РЕГ" localSheetId="9">#REF!</definedName>
    <definedName name="T10?axis?ПРД?РЕГ" localSheetId="11">#REF!</definedName>
    <definedName name="T10?axis?ПРД?РЕГ" localSheetId="7">#REF!</definedName>
    <definedName name="T10?axis?ПРД?РЕГ" localSheetId="2">#REF!</definedName>
    <definedName name="T10?axis?ПРД?РЕГ" localSheetId="1">#REF!</definedName>
    <definedName name="T10?axis?ПРД?РЕГ">#REF!</definedName>
    <definedName name="T10?axis?ПФ?ПЛАН">'[38]10'!$I$6:$I$31,'[38]10'!$D$6:$D$31,'[38]10'!$K$6:$K$31,'[38]10'!$F$6:$F$31</definedName>
    <definedName name="T10?axis?ПФ?ФАКТ">'[38]10'!$J$6:$J$31,'[38]10'!$E$6:$E$31,'[38]10'!$L$6:$L$31,'[38]10'!$G$6:$G$31</definedName>
    <definedName name="T10?Data">'[38]10'!$D$6:$L$7, '[38]10'!$D$9:$L$11, '[38]10'!$D$13:$L$13, '[38]10'!$D$15:$L$17, '[38]10'!$D$19:$L$19, '[38]10'!$D$21:$L$23, '[38]10'!$D$25:$L$25, '[38]10'!$D$27:$L$29, '[38]10'!$D$31:$L$31</definedName>
    <definedName name="T10?item_ext?РОСТ" localSheetId="9">#REF!</definedName>
    <definedName name="T10?item_ext?РОСТ" localSheetId="11">#REF!</definedName>
    <definedName name="T10?item_ext?РОСТ" localSheetId="7">#REF!</definedName>
    <definedName name="T10?item_ext?РОСТ" localSheetId="1">#REF!</definedName>
    <definedName name="T10?item_ext?РОСТ">#REF!</definedName>
    <definedName name="T10?L1" localSheetId="9">#REF!</definedName>
    <definedName name="T10?L1" localSheetId="11">#REF!</definedName>
    <definedName name="T10?L1" localSheetId="7">#REF!</definedName>
    <definedName name="T10?L1">#REF!</definedName>
    <definedName name="T10?L1.1" localSheetId="9">#REF!</definedName>
    <definedName name="T10?L1.1" localSheetId="11">#REF!</definedName>
    <definedName name="T10?L1.1" localSheetId="7">#REF!</definedName>
    <definedName name="T10?L1.1">#REF!</definedName>
    <definedName name="T10?L1.1.x" localSheetId="9">#REF!</definedName>
    <definedName name="T10?L1.1.x" localSheetId="11">#REF!</definedName>
    <definedName name="T10?L1.1.x" localSheetId="7">#REF!</definedName>
    <definedName name="T10?L1.1.x">#REF!</definedName>
    <definedName name="T10?L1.2" localSheetId="9">#REF!</definedName>
    <definedName name="T10?L1.2" localSheetId="11">#REF!</definedName>
    <definedName name="T10?L1.2" localSheetId="7">#REF!</definedName>
    <definedName name="T10?L1.2">#REF!</definedName>
    <definedName name="T10?L1.2.x" localSheetId="9">#REF!</definedName>
    <definedName name="T10?L1.2.x" localSheetId="11">#REF!</definedName>
    <definedName name="T10?L1.2.x" localSheetId="7">#REF!</definedName>
    <definedName name="T10?L1.2.x">#REF!</definedName>
    <definedName name="T10?L2" localSheetId="9">#REF!</definedName>
    <definedName name="T10?L2" localSheetId="11">#REF!</definedName>
    <definedName name="T10?L2" localSheetId="7">#REF!</definedName>
    <definedName name="T10?L2">#REF!</definedName>
    <definedName name="T10?L2.x" localSheetId="9">#REF!</definedName>
    <definedName name="T10?L2.x" localSheetId="11">#REF!</definedName>
    <definedName name="T10?L2.x" localSheetId="7">#REF!</definedName>
    <definedName name="T10?L2.x">#REF!</definedName>
    <definedName name="T10?L3" localSheetId="9">#REF!</definedName>
    <definedName name="T10?L3" localSheetId="11">#REF!</definedName>
    <definedName name="T10?L3" localSheetId="7">#REF!</definedName>
    <definedName name="T10?L3">#REF!</definedName>
    <definedName name="T10?L3.x" localSheetId="9">#REF!</definedName>
    <definedName name="T10?L3.x" localSheetId="11">#REF!</definedName>
    <definedName name="T10?L3.x" localSheetId="7">#REF!</definedName>
    <definedName name="T10?L3.x">#REF!</definedName>
    <definedName name="T10?L4" localSheetId="9">#REF!</definedName>
    <definedName name="T10?L4" localSheetId="11">#REF!</definedName>
    <definedName name="T10?L4" localSheetId="7">#REF!</definedName>
    <definedName name="T10?L4">#REF!</definedName>
    <definedName name="T10?Name" localSheetId="9">#REF!</definedName>
    <definedName name="T10?Name" localSheetId="11">#REF!</definedName>
    <definedName name="T10?Name" localSheetId="7">#REF!</definedName>
    <definedName name="T10?Name">#REF!</definedName>
    <definedName name="T10?Table" localSheetId="9">#REF!</definedName>
    <definedName name="T10?Table" localSheetId="11">#REF!</definedName>
    <definedName name="T10?Table" localSheetId="7">#REF!</definedName>
    <definedName name="T10?Table">#REF!</definedName>
    <definedName name="T10?Title" localSheetId="9">#REF!</definedName>
    <definedName name="T10?Title" localSheetId="11">#REF!</definedName>
    <definedName name="T10?Title" localSheetId="7">#REF!</definedName>
    <definedName name="T10?Title">#REF!</definedName>
    <definedName name="T10?unit?ПРЦ" localSheetId="9">#REF!</definedName>
    <definedName name="T10?unit?ПРЦ" localSheetId="11">#REF!</definedName>
    <definedName name="T10?unit?ПРЦ" localSheetId="7">#REF!</definedName>
    <definedName name="T10?unit?ПРЦ">#REF!</definedName>
    <definedName name="T10?unit?ТРУБ" localSheetId="9">#REF!</definedName>
    <definedName name="T10?unit?ТРУБ" localSheetId="11">#REF!</definedName>
    <definedName name="T10?unit?ТРУБ" localSheetId="7">#REF!</definedName>
    <definedName name="T10?unit?ТРУБ">#REF!</definedName>
    <definedName name="T10_Copy1" localSheetId="9">#REF!</definedName>
    <definedName name="T10_Copy1" localSheetId="11">#REF!</definedName>
    <definedName name="T10_Copy1" localSheetId="7">#REF!</definedName>
    <definedName name="T10_Copy1">#REF!</definedName>
    <definedName name="T10_Copy2" localSheetId="9">#REF!</definedName>
    <definedName name="T10_Copy2" localSheetId="11">#REF!</definedName>
    <definedName name="T10_Copy2" localSheetId="7">#REF!</definedName>
    <definedName name="T10_Copy2">#REF!</definedName>
    <definedName name="T10_Copy3" localSheetId="9">#REF!</definedName>
    <definedName name="T10_Copy3" localSheetId="11">#REF!</definedName>
    <definedName name="T10_Copy3" localSheetId="7">#REF!</definedName>
    <definedName name="T10_Copy3">#REF!</definedName>
    <definedName name="T10_Copy4" localSheetId="9">#REF!</definedName>
    <definedName name="T10_Copy4" localSheetId="11">#REF!</definedName>
    <definedName name="T10_Copy4" localSheetId="7">#REF!</definedName>
    <definedName name="T10_Copy4">#REF!</definedName>
    <definedName name="T10_ET">[15]TEHSHEET!#REF!</definedName>
    <definedName name="T10_ET_4">#N/A</definedName>
    <definedName name="T10_OPT" localSheetId="9">#REF!</definedName>
    <definedName name="T10_OPT" localSheetId="11">#REF!</definedName>
    <definedName name="T10_OPT" localSheetId="7">#REF!</definedName>
    <definedName name="T10_OPT" localSheetId="2">#REF!</definedName>
    <definedName name="T10_OPT" localSheetId="1">#REF!</definedName>
    <definedName name="T10_OPT">#REF!</definedName>
    <definedName name="T10_OPT_4">"#REF!"</definedName>
    <definedName name="T10_ROZN" localSheetId="9">#REF!</definedName>
    <definedName name="T10_ROZN" localSheetId="11">#REF!</definedName>
    <definedName name="T10_ROZN" localSheetId="7">#REF!</definedName>
    <definedName name="T10_ROZN" localSheetId="2">#REF!</definedName>
    <definedName name="T10_ROZN" localSheetId="1">#REF!</definedName>
    <definedName name="T10_ROZN">#REF!</definedName>
    <definedName name="T10_ROZN_4">"#REF!"</definedName>
    <definedName name="T11?axis?R?ДОГОВОР">'[38]11'!$D$8:$L$11, '[38]11'!$D$15:$L$18, '[38]11'!$D$22:$L$23, '[38]11'!$D$29:$L$32, '[38]11'!$D$36:$L$39, '[38]11'!$D$43:$L$46, '[38]11'!$D$51:$L$54, '[38]11'!$D$58:$L$61, '[38]11'!$D$65:$L$68, '[38]11'!$D$72:$L$82</definedName>
    <definedName name="T11?axis?R?ДОГОВОР?">'[38]11'!$B$72:$B$82, '[38]11'!$B$65:$B$68, '[38]11'!$B$58:$B$61, '[38]11'!$B$51:$B$54, '[38]11'!$B$43:$B$46, '[38]11'!$B$36:$B$39, '[38]11'!$B$29:$B$33, '[38]11'!$B$22:$B$25, '[38]11'!$B$15:$B$18, '[38]11'!$B$8:$B$11</definedName>
    <definedName name="T11?axis?ПРД?БАЗ">'[38]11'!$I$6:$J$84,'[38]11'!$F$6:$G$84</definedName>
    <definedName name="T11?axis?ПРД?ПРЕД">'[38]11'!$K$6:$L$84,'[38]11'!$D$6:$E$84</definedName>
    <definedName name="T11?axis?ПРД?РЕГ">'[54]услуги непроизводств.'!#REF!</definedName>
    <definedName name="T11?axis?ПФ?ПЛАН">'[38]11'!$I$6:$I$84,'[38]11'!$D$6:$D$84,'[38]11'!$K$6:$K$84,'[38]11'!$F$6:$F$84</definedName>
    <definedName name="T11?axis?ПФ?ФАКТ">'[38]11'!$J$6:$J$84,'[38]11'!$E$6:$E$84,'[38]11'!$L$6:$L$84,'[38]11'!$G$6:$G$84</definedName>
    <definedName name="T11?Data">#N/A</definedName>
    <definedName name="T11?Name">'[54]услуги непроизводств.'!#REF!</definedName>
    <definedName name="T11_Copy1">'[54]услуги непроизводств.'!#REF!</definedName>
    <definedName name="T11_Copy2">'[54]услуги непроизводств.'!#REF!</definedName>
    <definedName name="T11_Copy3">'[54]услуги непроизводств.'!#REF!</definedName>
    <definedName name="T11_Copy4">'[54]услуги непроизводств.'!#REF!</definedName>
    <definedName name="T11_Copy5">'[54]услуги непроизводств.'!#REF!</definedName>
    <definedName name="T11_Copy6">'[54]услуги непроизводств.'!#REF!</definedName>
    <definedName name="T11_Copy7.1">'[54]услуги непроизводств.'!#REF!</definedName>
    <definedName name="T11_Copy7.2">'[54]услуги непроизводств.'!#REF!</definedName>
    <definedName name="T11_Copy8">'[54]услуги непроизводств.'!#REF!</definedName>
    <definedName name="T11_Copy9">'[54]услуги непроизводств.'!#REF!</definedName>
    <definedName name="T12?axis?R?ДОГОВОР" localSheetId="9">#REF!</definedName>
    <definedName name="T12?axis?R?ДОГОВОР" localSheetId="11">#REF!</definedName>
    <definedName name="T12?axis?R?ДОГОВОР" localSheetId="7">#REF!</definedName>
    <definedName name="T12?axis?R?ДОГОВОР" localSheetId="2">#REF!</definedName>
    <definedName name="T12?axis?R?ДОГОВОР" localSheetId="1">#REF!</definedName>
    <definedName name="T12?axis?R?ДОГОВОР">#REF!</definedName>
    <definedName name="T12?axis?R?ДОГОВОР?" localSheetId="9">#REF!</definedName>
    <definedName name="T12?axis?R?ДОГОВОР?" localSheetId="11">#REF!</definedName>
    <definedName name="T12?axis?R?ДОГОВОР?" localSheetId="7">#REF!</definedName>
    <definedName name="T12?axis?R?ДОГОВОР?" localSheetId="1">#REF!</definedName>
    <definedName name="T12?axis?R?ДОГОВОР?">#REF!</definedName>
    <definedName name="T12?axis?ПРД?БАЗ">'[38]12'!$J$6:$K$20,'[38]12'!$G$6:$H$20</definedName>
    <definedName name="T12?axis?ПРД?ПРЕД">'[38]12'!$L$6:$M$20,'[38]12'!$E$6:$F$20</definedName>
    <definedName name="T12?axis?ПРД?РЕГ" localSheetId="9">#REF!</definedName>
    <definedName name="T12?axis?ПРД?РЕГ" localSheetId="11">#REF!</definedName>
    <definedName name="T12?axis?ПРД?РЕГ" localSheetId="7">#REF!</definedName>
    <definedName name="T12?axis?ПРД?РЕГ" localSheetId="1">#REF!</definedName>
    <definedName name="T12?axis?ПРД?РЕГ">#REF!</definedName>
    <definedName name="T12?axis?ПФ?ПЛАН">'[38]12'!$J$6:$J$20,'[38]12'!$E$6:$E$20,'[38]12'!$L$6:$L$20,'[38]12'!$G$6:$G$20</definedName>
    <definedName name="T12?axis?ПФ?ФАКТ">'[38]12'!$K$6:$K$20,'[38]12'!$F$6:$F$20,'[38]12'!$M$6:$M$20,'[38]12'!$H$6:$H$20</definedName>
    <definedName name="T12?Data">'[38]12'!$E$6:$M$9,  '[38]12'!$E$11:$M$18,  '[38]12'!$E$20:$M$20</definedName>
    <definedName name="T12?item_ext?РОСТ" localSheetId="9">#REF!</definedName>
    <definedName name="T12?item_ext?РОСТ" localSheetId="11">#REF!</definedName>
    <definedName name="T12?item_ext?РОСТ" localSheetId="7">#REF!</definedName>
    <definedName name="T12?item_ext?РОСТ">#REF!</definedName>
    <definedName name="T12?L1" localSheetId="9">#REF!</definedName>
    <definedName name="T12?L1" localSheetId="11">#REF!</definedName>
    <definedName name="T12?L1" localSheetId="7">#REF!</definedName>
    <definedName name="T12?L1">#REF!</definedName>
    <definedName name="T12?L1.1" localSheetId="9">#REF!</definedName>
    <definedName name="T12?L1.1" localSheetId="11">#REF!</definedName>
    <definedName name="T12?L1.1" localSheetId="7">#REF!</definedName>
    <definedName name="T12?L1.1">#REF!</definedName>
    <definedName name="T12?L2" localSheetId="9">#REF!</definedName>
    <definedName name="T12?L2" localSheetId="11">#REF!</definedName>
    <definedName name="T12?L2" localSheetId="7">#REF!</definedName>
    <definedName name="T12?L2">#REF!</definedName>
    <definedName name="T12?L2.1" localSheetId="9">#REF!</definedName>
    <definedName name="T12?L2.1" localSheetId="11">#REF!</definedName>
    <definedName name="T12?L2.1" localSheetId="7">#REF!</definedName>
    <definedName name="T12?L2.1">#REF!</definedName>
    <definedName name="T12?L2.1.x">'[38]12'!$A$16:$M$16, '[38]12'!$A$14:$M$14, '[38]12'!$A$12:$M$12, '[38]12'!$A$18:$M$18</definedName>
    <definedName name="T12?L2.x">'[38]12'!$A$15:$M$15, '[38]12'!$A$13:$M$13, '[38]12'!$A$11:$M$11, '[38]12'!$A$17:$M$17</definedName>
    <definedName name="T12?L3" localSheetId="9">#REF!</definedName>
    <definedName name="T12?L3" localSheetId="11">#REF!</definedName>
    <definedName name="T12?L3" localSheetId="7">#REF!</definedName>
    <definedName name="T12?L3">#REF!</definedName>
    <definedName name="T12?Name" localSheetId="9">#REF!</definedName>
    <definedName name="T12?Name" localSheetId="11">#REF!</definedName>
    <definedName name="T12?Name" localSheetId="7">#REF!</definedName>
    <definedName name="T12?Name">#REF!</definedName>
    <definedName name="T12?Table" localSheetId="9">#REF!</definedName>
    <definedName name="T12?Table" localSheetId="11">#REF!</definedName>
    <definedName name="T12?Table" localSheetId="7">#REF!</definedName>
    <definedName name="T12?Table">#REF!</definedName>
    <definedName name="T12?Title" localSheetId="9">#REF!</definedName>
    <definedName name="T12?Title" localSheetId="11">#REF!</definedName>
    <definedName name="T12?Title" localSheetId="7">#REF!</definedName>
    <definedName name="T12?Title">#REF!</definedName>
    <definedName name="T12?unit?ГА">'[38]12'!$E$16:$I$16, '[38]12'!$E$14:$I$14, '[38]12'!$E$9:$I$9, '[38]12'!$E$12:$I$12, '[38]12'!$E$18:$I$18, '[38]12'!$E$7:$I$7</definedName>
    <definedName name="T12?unit?ПРЦ" localSheetId="9">#REF!</definedName>
    <definedName name="T12?unit?ПРЦ" localSheetId="11">#REF!</definedName>
    <definedName name="T12?unit?ПРЦ" localSheetId="7">#REF!</definedName>
    <definedName name="T12?unit?ПРЦ">#REF!</definedName>
    <definedName name="T12?unit?ТРУБ">'[38]12'!$E$15:$I$15, '[38]12'!$E$13:$I$13, '[38]12'!$E$6:$I$6, '[38]12'!$E$8:$I$8, '[38]12'!$E$11:$I$11, '[38]12'!$E$17:$I$17, '[38]12'!$E$20:$I$20</definedName>
    <definedName name="T12_Copy" localSheetId="9">#REF!</definedName>
    <definedName name="T12_Copy" localSheetId="11">#REF!</definedName>
    <definedName name="T12_Copy" localSheetId="7">#REF!</definedName>
    <definedName name="T12_Copy">#REF!</definedName>
    <definedName name="T13?axis?ПРД?БАЗ">'[38]13'!$I$6:$J$16,'[38]13'!$F$6:$G$16</definedName>
    <definedName name="T13?axis?ПРД?ПРЕД">'[38]13'!$K$6:$L$16,'[38]13'!$D$6:$E$16</definedName>
    <definedName name="T13?axis?ПРД?РЕГ" localSheetId="9">#REF!</definedName>
    <definedName name="T13?axis?ПРД?РЕГ" localSheetId="11">#REF!</definedName>
    <definedName name="T13?axis?ПРД?РЕГ" localSheetId="7">#REF!</definedName>
    <definedName name="T13?axis?ПРД?РЕГ">#REF!</definedName>
    <definedName name="T13?axis?ПФ?ПЛАН">'[38]13'!$I$6:$I$16,'[38]13'!$D$6:$D$16,'[38]13'!$K$6:$K$16,'[38]13'!$F$6:$F$16</definedName>
    <definedName name="T13?axis?ПФ?ФАКТ">'[38]13'!$J$6:$J$16,'[38]13'!$E$6:$E$16,'[38]13'!$L$6:$L$16,'[38]13'!$G$6:$G$16</definedName>
    <definedName name="T13?Data">'[38]13'!$D$6:$L$7, '[38]13'!$D$8:$L$8, '[38]13'!$D$9:$L$16</definedName>
    <definedName name="T13?item_ext?РОСТ" localSheetId="9">#REF!</definedName>
    <definedName name="T13?item_ext?РОСТ" localSheetId="11">#REF!</definedName>
    <definedName name="T13?item_ext?РОСТ" localSheetId="7">#REF!</definedName>
    <definedName name="T13?item_ext?РОСТ">#REF!</definedName>
    <definedName name="T13?L1.1" localSheetId="9">#REF!</definedName>
    <definedName name="T13?L1.1" localSheetId="11">#REF!</definedName>
    <definedName name="T13?L1.1" localSheetId="7">#REF!</definedName>
    <definedName name="T13?L1.1">#REF!</definedName>
    <definedName name="T13?L1.2" localSheetId="9">#REF!</definedName>
    <definedName name="T13?L1.2" localSheetId="11">#REF!</definedName>
    <definedName name="T13?L1.2" localSheetId="7">#REF!</definedName>
    <definedName name="T13?L1.2">#REF!</definedName>
    <definedName name="T13?L2" localSheetId="9">#REF!</definedName>
    <definedName name="T13?L2" localSheetId="11">#REF!</definedName>
    <definedName name="T13?L2" localSheetId="7">#REF!</definedName>
    <definedName name="T13?L2">#REF!</definedName>
    <definedName name="T13?L2.1" localSheetId="9">#REF!</definedName>
    <definedName name="T13?L2.1" localSheetId="11">#REF!</definedName>
    <definedName name="T13?L2.1" localSheetId="7">#REF!</definedName>
    <definedName name="T13?L2.1">#REF!</definedName>
    <definedName name="T13?L2.1.1" localSheetId="9">#REF!</definedName>
    <definedName name="T13?L2.1.1" localSheetId="11">#REF!</definedName>
    <definedName name="T13?L2.1.1" localSheetId="7">#REF!</definedName>
    <definedName name="T13?L2.1.1">#REF!</definedName>
    <definedName name="T13?L2.1.2" localSheetId="9">#REF!</definedName>
    <definedName name="T13?L2.1.2" localSheetId="11">#REF!</definedName>
    <definedName name="T13?L2.1.2" localSheetId="7">#REF!</definedName>
    <definedName name="T13?L2.1.2">#REF!</definedName>
    <definedName name="T13?L2.2" localSheetId="9">#REF!</definedName>
    <definedName name="T13?L2.2" localSheetId="11">#REF!</definedName>
    <definedName name="T13?L2.2" localSheetId="7">#REF!</definedName>
    <definedName name="T13?L2.2">#REF!</definedName>
    <definedName name="T13?L2.2.1" localSheetId="9">#REF!</definedName>
    <definedName name="T13?L2.2.1" localSheetId="11">#REF!</definedName>
    <definedName name="T13?L2.2.1" localSheetId="7">#REF!</definedName>
    <definedName name="T13?L2.2.1">#REF!</definedName>
    <definedName name="T13?L2.2.2" localSheetId="9">#REF!</definedName>
    <definedName name="T13?L2.2.2" localSheetId="11">#REF!</definedName>
    <definedName name="T13?L2.2.2" localSheetId="7">#REF!</definedName>
    <definedName name="T13?L2.2.2">#REF!</definedName>
    <definedName name="T13?L3" localSheetId="9">#REF!</definedName>
    <definedName name="T13?L3" localSheetId="11">#REF!</definedName>
    <definedName name="T13?L3" localSheetId="7">#REF!</definedName>
    <definedName name="T13?L3">#REF!</definedName>
    <definedName name="T13?L4" localSheetId="9">#REF!</definedName>
    <definedName name="T13?L4" localSheetId="11">#REF!</definedName>
    <definedName name="T13?L4" localSheetId="7">#REF!</definedName>
    <definedName name="T13?L4">#REF!</definedName>
    <definedName name="T13?Name" localSheetId="9">#REF!</definedName>
    <definedName name="T13?Name" localSheetId="11">#REF!</definedName>
    <definedName name="T13?Name" localSheetId="7">#REF!</definedName>
    <definedName name="T13?Name">#REF!</definedName>
    <definedName name="T13?Table" localSheetId="9">#REF!</definedName>
    <definedName name="T13?Table" localSheetId="11">#REF!</definedName>
    <definedName name="T13?Table" localSheetId="7">#REF!</definedName>
    <definedName name="T13?Table">#REF!</definedName>
    <definedName name="T13?Title" localSheetId="9">#REF!</definedName>
    <definedName name="T13?Title" localSheetId="11">#REF!</definedName>
    <definedName name="T13?Title" localSheetId="7">#REF!</definedName>
    <definedName name="T13?Title">#REF!</definedName>
    <definedName name="T13?unit?МКВТЧ" localSheetId="9">#REF!</definedName>
    <definedName name="T13?unit?МКВТЧ" localSheetId="11">#REF!</definedName>
    <definedName name="T13?unit?МКВТЧ" localSheetId="7">#REF!</definedName>
    <definedName name="T13?unit?МКВТЧ">#REF!</definedName>
    <definedName name="T13?unit?ПРЦ" localSheetId="9">#REF!</definedName>
    <definedName name="T13?unit?ПРЦ" localSheetId="11">#REF!</definedName>
    <definedName name="T13?unit?ПРЦ" localSheetId="7">#REF!</definedName>
    <definedName name="T13?unit?ПРЦ">#REF!</definedName>
    <definedName name="T13?unit?РУБ.ТМКБ">'[38]13'!$D$14:$H$14,'[38]13'!$D$11:$H$11</definedName>
    <definedName name="T13?unit?ТГКАЛ" localSheetId="9">#REF!</definedName>
    <definedName name="T13?unit?ТГКАЛ" localSheetId="11">#REF!</definedName>
    <definedName name="T13?unit?ТГКАЛ" localSheetId="7">#REF!</definedName>
    <definedName name="T13?unit?ТГКАЛ">#REF!</definedName>
    <definedName name="T13?unit?ТМКБ">'[38]13'!$D$13:$H$13,'[38]13'!$D$10:$H$10</definedName>
    <definedName name="T13?unit?ТРУБ">'[38]13'!$D$12:$H$12,'[38]13'!$D$15:$H$16,'[38]13'!$D$8:$H$9</definedName>
    <definedName name="T14?axis?R?ВРАС" localSheetId="9">#REF!</definedName>
    <definedName name="T14?axis?R?ВРАС" localSheetId="11">#REF!</definedName>
    <definedName name="T14?axis?R?ВРАС" localSheetId="7">#REF!</definedName>
    <definedName name="T14?axis?R?ВРАС">#REF!</definedName>
    <definedName name="T14?axis?R?ВРАС?" localSheetId="9">#REF!</definedName>
    <definedName name="T14?axis?R?ВРАС?" localSheetId="11">#REF!</definedName>
    <definedName name="T14?axis?R?ВРАС?" localSheetId="7">#REF!</definedName>
    <definedName name="T14?axis?R?ВРАС?">#REF!</definedName>
    <definedName name="T14?axis?ПРД?БАЗ">'[38]14'!$J$6:$K$20,'[38]14'!$G$6:$H$20</definedName>
    <definedName name="T14?axis?ПРД?ПРЕД">'[38]14'!$L$6:$M$20,'[38]14'!$E$6:$F$20</definedName>
    <definedName name="T14?axis?ПРД?РЕГ" localSheetId="9">#REF!</definedName>
    <definedName name="T14?axis?ПРД?РЕГ" localSheetId="11">#REF!</definedName>
    <definedName name="T14?axis?ПРД?РЕГ" localSheetId="7">#REF!</definedName>
    <definedName name="T14?axis?ПРД?РЕГ">#REF!</definedName>
    <definedName name="T14?axis?ПФ?ПЛАН">'[38]14'!$G$6:$G$20,'[38]14'!$J$6:$J$20,'[38]14'!$L$6:$L$20,'[38]14'!$E$6:$E$20</definedName>
    <definedName name="T14?axis?ПФ?ФАКТ">'[38]14'!$H$6:$H$20,'[38]14'!$K$6:$K$20,'[38]14'!$M$6:$M$20,'[38]14'!$F$6:$F$20</definedName>
    <definedName name="T14?Data">'[38]14'!$E$7:$M$18,  '[38]14'!$E$20:$M$20</definedName>
    <definedName name="T14?item_ext?РОСТ" localSheetId="9">#REF!</definedName>
    <definedName name="T14?item_ext?РОСТ" localSheetId="11">#REF!</definedName>
    <definedName name="T14?item_ext?РОСТ" localSheetId="7">#REF!</definedName>
    <definedName name="T14?item_ext?РОСТ">#REF!</definedName>
    <definedName name="T14?L1">'[38]14'!$A$13:$M$13, '[38]14'!$A$10:$M$10, '[38]14'!$A$7:$M$7, '[38]14'!$A$16:$M$16</definedName>
    <definedName name="T14?L1.1">'[38]14'!$A$14:$M$14, '[38]14'!$A$11:$M$11, '[38]14'!$A$8:$M$8, '[38]14'!$A$17:$M$17</definedName>
    <definedName name="T14?L1.2">'[38]14'!$A$15:$M$15, '[38]14'!$A$12:$M$12, '[38]14'!$A$9:$M$9, '[38]14'!$A$18:$M$18</definedName>
    <definedName name="T14?L2" localSheetId="9">#REF!</definedName>
    <definedName name="T14?L2" localSheetId="11">#REF!</definedName>
    <definedName name="T14?L2" localSheetId="7">#REF!</definedName>
    <definedName name="T14?L2">#REF!</definedName>
    <definedName name="T14?Name" localSheetId="9">#REF!</definedName>
    <definedName name="T14?Name" localSheetId="11">#REF!</definedName>
    <definedName name="T14?Name" localSheetId="7">#REF!</definedName>
    <definedName name="T14?Name">#REF!</definedName>
    <definedName name="T14?Table" localSheetId="9">#REF!</definedName>
    <definedName name="T14?Table" localSheetId="11">#REF!</definedName>
    <definedName name="T14?Table" localSheetId="7">#REF!</definedName>
    <definedName name="T14?Table">#REF!</definedName>
    <definedName name="T14?Title" localSheetId="9">#REF!</definedName>
    <definedName name="T14?Title" localSheetId="11">#REF!</definedName>
    <definedName name="T14?Title" localSheetId="7">#REF!</definedName>
    <definedName name="T14?Title">#REF!</definedName>
    <definedName name="T14?unit?ПРЦ">'[38]14'!$E$15:$I$15, '[38]14'!$E$12:$I$12, '[38]14'!$E$9:$I$9, '[38]14'!$E$18:$I$18, '[38]14'!$J$6:$M$20</definedName>
    <definedName name="T14?unit?ТРУБ">'[38]14'!$E$13:$I$14, '[38]14'!$E$10:$I$11, '[38]14'!$E$7:$I$8, '[38]14'!$E$16:$I$17, '[38]14'!$E$20:$I$20</definedName>
    <definedName name="T14_Copy" localSheetId="9">#REF!</definedName>
    <definedName name="T14_Copy" localSheetId="11">#REF!</definedName>
    <definedName name="T14_Copy" localSheetId="7">#REF!</definedName>
    <definedName name="T14_Copy">#REF!</definedName>
    <definedName name="T15?axis?ПРД?БАЗ">'[38]15'!$I$6:$J$11,'[38]15'!$F$6:$G$11</definedName>
    <definedName name="T15?axis?ПРД?ПРЕД">'[38]15'!$K$6:$L$11,'[38]15'!$D$6:$E$11</definedName>
    <definedName name="T15?axis?ПФ?ПЛАН">'[38]15'!$I$6:$I$11,'[38]15'!$D$6:$D$11,'[38]15'!$K$6:$K$11,'[38]15'!$F$6:$F$11</definedName>
    <definedName name="T15?axis?ПФ?ФАКТ">'[38]15'!$J$6:$J$11,'[38]15'!$E$6:$E$11,'[38]15'!$L$6:$L$11,'[38]15'!$G$6:$G$11</definedName>
    <definedName name="T15?Columns" localSheetId="9">#REF!</definedName>
    <definedName name="T15?Columns" localSheetId="11">#REF!</definedName>
    <definedName name="T15?Columns" localSheetId="7">#REF!</definedName>
    <definedName name="T15?Columns">#REF!</definedName>
    <definedName name="T15?item_ext?РОСТ">[54]экология!#REF!</definedName>
    <definedName name="T15?ItemComments" localSheetId="9">#REF!</definedName>
    <definedName name="T15?ItemComments" localSheetId="11">#REF!</definedName>
    <definedName name="T15?ItemComments" localSheetId="7">#REF!</definedName>
    <definedName name="T15?ItemComments">#REF!</definedName>
    <definedName name="T15?Items" localSheetId="9">#REF!</definedName>
    <definedName name="T15?Items" localSheetId="11">#REF!</definedName>
    <definedName name="T15?Items" localSheetId="7">#REF!</definedName>
    <definedName name="T15?Items">#REF!</definedName>
    <definedName name="T15?Name">[54]экология!#REF!</definedName>
    <definedName name="T15?Scope" localSheetId="9">#REF!</definedName>
    <definedName name="T15?Scope" localSheetId="11">#REF!</definedName>
    <definedName name="T15?Scope" localSheetId="7">#REF!</definedName>
    <definedName name="T15?Scope">#REF!</definedName>
    <definedName name="T15?unit?ПРЦ">[54]экология!#REF!</definedName>
    <definedName name="T15?ВРАС" localSheetId="9">#REF!</definedName>
    <definedName name="T15?ВРАС" localSheetId="11">#REF!</definedName>
    <definedName name="T15?ВРАС" localSheetId="7">#REF!</definedName>
    <definedName name="T15?ВРАС">#REF!</definedName>
    <definedName name="T15_Change1">'[41]15'!$L$9:$L$14,'[41]15'!$L$16:$L$17,'[41]15'!$L$19:$L$21,'[41]15'!$L$25:$L$29,'[41]15'!$L$31:$L$34,'[41]15'!$L$36:$L$73,'[41]15'!$L$77:$L$78</definedName>
    <definedName name="T15_Data">'[41]15'!$E$82:$H$88,'[41]15'!$E$75:$H$79,'[41]15'!$E$36:$H$73,'[41]15'!$E$31:$H$34,'[41]15'!$E$25:$H$29,'[41]15'!$E$9:$H$23,'[41]15'!$I$9:$K$14,'[41]15'!$I$16:$K$17,'[41]15'!$I$19:$K$21,'[41]15'!$I$25:$K$29,'[41]15'!$I$31:$K$34,'[41]15'!$I$36:$K$73,'[41]15'!$I$77:$K$78,'[41]15'!$I$82:$K$83,'[41]15'!$I$85:$K$88</definedName>
    <definedName name="T15_Protect">'[55]15'!$E$25:$I$29,'[55]15'!$E$31:$I$34,'[55]15'!$E$36:$I$38,'[55]15'!$E$42:$I$43,'[55]15'!$E$9:$I$17,'[55]15'!$B$36:$B$38,'[55]15'!$E$19:$I$21</definedName>
    <definedName name="T15_Protected">'[41]15'!$E$9:$K$23,'[41]15'!$E$25:$K$34,'[41]15'!$E$36:$K$73,'[41]15'!$E$75:$K$79,'[41]15'!$E$81:$K$88</definedName>
    <definedName name="T15_write1">'[41]15'!$L$9:$L$23,'[41]15'!$L$25:$L$29,'[41]15'!$L$31:$L$34,'[41]15'!$L$36:$L$79,'[41]15'!$L$84</definedName>
    <definedName name="T16?axis?R?ДОГОВОР?_4">#N/A</definedName>
    <definedName name="T16?axis?R?ДОГОВОР_4">#N/A</definedName>
    <definedName name="T16?axis?R?ОРГ" localSheetId="9">#REF!</definedName>
    <definedName name="T16?axis?R?ОРГ" localSheetId="11">#REF!</definedName>
    <definedName name="T16?axis?R?ОРГ" localSheetId="7">#REF!</definedName>
    <definedName name="T16?axis?R?ОРГ" localSheetId="2">#REF!</definedName>
    <definedName name="T16?axis?R?ОРГ" localSheetId="1">#REF!</definedName>
    <definedName name="T16?axis?R?ОРГ">#REF!</definedName>
    <definedName name="T16?axis?R?ОРГ?" localSheetId="9">#REF!</definedName>
    <definedName name="T16?axis?R?ОРГ?" localSheetId="11">#REF!</definedName>
    <definedName name="T16?axis?R?ОРГ?" localSheetId="7">#REF!</definedName>
    <definedName name="T16?axis?R?ОРГ?" localSheetId="1">#REF!</definedName>
    <definedName name="T16?axis?R?ОРГ?">#REF!</definedName>
    <definedName name="T16?axis?ПРД?БАЗ">'[38]16'!$J$6:$K$88,               '[38]16'!$G$6:$H$88</definedName>
    <definedName name="T16?axis?ПРД?ПРЕД">'[38]16'!$L$6:$M$88,               '[38]16'!$E$6:$F$88</definedName>
    <definedName name="T16?axis?ПРД?РЕГ" localSheetId="9">#REF!</definedName>
    <definedName name="T16?axis?ПРД?РЕГ" localSheetId="11">#REF!</definedName>
    <definedName name="T16?axis?ПРД?РЕГ" localSheetId="7">#REF!</definedName>
    <definedName name="T16?axis?ПРД?РЕГ" localSheetId="1">#REF!</definedName>
    <definedName name="T16?axis?ПРД?РЕГ">#REF!</definedName>
    <definedName name="T16?axis?ПФ?ПЛАН">'[38]16'!$J$6:$J$88,               '[38]16'!$E$6:$E$88,               '[38]16'!$L$6:$L$88,               '[38]16'!$G$6:$G$88</definedName>
    <definedName name="T16?axis?ПФ?ФАКТ">'[38]16'!$K$6:$K$88,               '[38]16'!$F$6:$F$88,               '[38]16'!$M$6:$M$88,               '[38]16'!$H$6:$H$88</definedName>
    <definedName name="T16?Columns" localSheetId="7">#REF!</definedName>
    <definedName name="T16?Columns">#REF!</definedName>
    <definedName name="T16?Data" localSheetId="9">#REF!</definedName>
    <definedName name="T16?Data" localSheetId="11">#REF!</definedName>
    <definedName name="T16?Data" localSheetId="7">#REF!</definedName>
    <definedName name="T16?Data">#REF!</definedName>
    <definedName name="T16?item_ext?РОСТ" localSheetId="9">#REF!</definedName>
    <definedName name="T16?item_ext?РОСТ" localSheetId="11">#REF!</definedName>
    <definedName name="T16?item_ext?РОСТ" localSheetId="7">#REF!</definedName>
    <definedName name="T16?item_ext?РОСТ">#REF!</definedName>
    <definedName name="T16?ItemComments" localSheetId="7">#REF!</definedName>
    <definedName name="T16?ItemComments">#REF!</definedName>
    <definedName name="T16?Items" localSheetId="7">#REF!</definedName>
    <definedName name="T16?Items">#REF!</definedName>
    <definedName name="T16?L1.x_4">#N/A</definedName>
    <definedName name="T16?L1_4">#N/A</definedName>
    <definedName name="T16?L2" localSheetId="9">#REF!</definedName>
    <definedName name="T16?L2" localSheetId="11">#REF!</definedName>
    <definedName name="T16?L2" localSheetId="7">#REF!</definedName>
    <definedName name="T16?L2" localSheetId="2">#REF!</definedName>
    <definedName name="T16?L2" localSheetId="1">#REF!</definedName>
    <definedName name="T16?L2">#REF!</definedName>
    <definedName name="T16?Name" localSheetId="9">#REF!</definedName>
    <definedName name="T16?Name" localSheetId="11">#REF!</definedName>
    <definedName name="T16?Name" localSheetId="7">#REF!</definedName>
    <definedName name="T16?Name" localSheetId="1">#REF!</definedName>
    <definedName name="T16?Name">#REF!</definedName>
    <definedName name="T16?Scope" localSheetId="7">#REF!</definedName>
    <definedName name="T16?Scope">#REF!</definedName>
    <definedName name="T16?Table" localSheetId="9">#REF!</definedName>
    <definedName name="T16?Table" localSheetId="11">#REF!</definedName>
    <definedName name="T16?Table" localSheetId="7">#REF!</definedName>
    <definedName name="T16?Table" localSheetId="1">#REF!</definedName>
    <definedName name="T16?Table">#REF!</definedName>
    <definedName name="T16?Title" localSheetId="9">#REF!</definedName>
    <definedName name="T16?Title" localSheetId="11">#REF!</definedName>
    <definedName name="T16?Title" localSheetId="7">#REF!</definedName>
    <definedName name="T16?Title">#REF!</definedName>
    <definedName name="T16?unit?ПРЦ" localSheetId="9">#REF!</definedName>
    <definedName name="T16?unit?ПРЦ" localSheetId="11">#REF!</definedName>
    <definedName name="T16?unit?ПРЦ" localSheetId="7">#REF!</definedName>
    <definedName name="T16?unit?ПРЦ">#REF!</definedName>
    <definedName name="T16?unit?ТРУБ" localSheetId="9">#REF!</definedName>
    <definedName name="T16?unit?ТРУБ" localSheetId="11">#REF!</definedName>
    <definedName name="T16?unit?ТРУБ" localSheetId="7">#REF!</definedName>
    <definedName name="T16?unit?ТРУБ">#REF!</definedName>
    <definedName name="T16?Units" localSheetId="7">#REF!</definedName>
    <definedName name="T16?Units">#REF!</definedName>
    <definedName name="T16_Change1">'[41]16'!$N$7,'[41]16'!$N$10:$N$11,'[41]16'!$N$13:$N$14,'[41]16'!$N$17,'[41]16'!$N$20,'[41]16'!$N$23,'[41]16'!$N$26,'[41]16'!$N$29,'[41]16'!$N$33:$N$34,'[41]16'!$N$38:$N$40,'[41]16'!$N$44</definedName>
    <definedName name="T16_Copy" localSheetId="9">#REF!</definedName>
    <definedName name="T16_Copy" localSheetId="11">#REF!</definedName>
    <definedName name="T16_Copy" localSheetId="7">#REF!</definedName>
    <definedName name="T16_Copy">#REF!</definedName>
    <definedName name="T16_Copy2" localSheetId="9">#REF!</definedName>
    <definedName name="T16_Copy2" localSheetId="11">#REF!</definedName>
    <definedName name="T16_Copy2" localSheetId="7">#REF!</definedName>
    <definedName name="T16_Copy2">#REF!</definedName>
    <definedName name="T16_Data">'[41]16'!$G$7:$M$7,'[41]16'!$G$10:$M$15,'[41]16'!$G$17:$M$18,'[41]16'!$G$20:$M$21,'[41]16'!$G$23:$M$24,'[41]16'!$G$26:$M$27,'[41]16'!$G$29:$M$31,'[41]16'!$G$33:$M$35,'[41]16'!$G$37:$M$41,'[41]16'!$G$43:$M$47</definedName>
    <definedName name="T16_Protect" localSheetId="7">#N/A</definedName>
    <definedName name="T16_Protect">#REF!,#REF!,[0]!P1_T16_Protect</definedName>
    <definedName name="T17.1?axis?C?НП">'[38]17.1'!$E$6:$L$16, '[38]17.1'!$E$18:$L$28</definedName>
    <definedName name="T17.1?axis?C?НП?" localSheetId="9">#REF!</definedName>
    <definedName name="T17.1?axis?C?НП?" localSheetId="11">#REF!</definedName>
    <definedName name="T17.1?axis?C?НП?" localSheetId="7">#REF!</definedName>
    <definedName name="T17.1?axis?C?НП?">#REF!</definedName>
    <definedName name="T17.1?axis?ПРД?БАЗ" localSheetId="9">#REF!</definedName>
    <definedName name="T17.1?axis?ПРД?БАЗ" localSheetId="11">#REF!</definedName>
    <definedName name="T17.1?axis?ПРД?БАЗ" localSheetId="7">#REF!</definedName>
    <definedName name="T17.1?axis?ПРД?БАЗ">#REF!</definedName>
    <definedName name="T17.1?axis?ПРД?РЕГ" localSheetId="9">#REF!</definedName>
    <definedName name="T17.1?axis?ПРД?РЕГ" localSheetId="11">#REF!</definedName>
    <definedName name="T17.1?axis?ПРД?РЕГ" localSheetId="7">#REF!</definedName>
    <definedName name="T17.1?axis?ПРД?РЕГ">#REF!</definedName>
    <definedName name="T17.1?Data">'[38]17.1'!$E$6:$L$16, '[38]17.1'!$N$6:$N$16, '[38]17.1'!$E$18:$L$28, '[38]17.1'!$N$18:$N$28</definedName>
    <definedName name="T17.1?item_ext?ВСЕГО">'[38]17.1'!$N$6:$N$16, '[38]17.1'!$N$18:$N$28</definedName>
    <definedName name="T17.1?L1">'[38]17.1'!$A$6:$N$6, '[38]17.1'!$A$18:$N$18</definedName>
    <definedName name="T17.1?L2">'[38]17.1'!$A$7:$N$7, '[38]17.1'!$A$19:$N$19</definedName>
    <definedName name="T17.1?L3">'[38]17.1'!$A$8:$N$8, '[38]17.1'!$A$20:$N$20</definedName>
    <definedName name="T17.1?L3.1">'[38]17.1'!$A$9:$N$9, '[38]17.1'!$A$21:$N$21</definedName>
    <definedName name="T17.1?L4">'[38]17.1'!$A$10:$N$10, '[38]17.1'!$A$22:$N$22</definedName>
    <definedName name="T17.1?L4.1">'[38]17.1'!$A$11:$N$11, '[38]17.1'!$A$23:$N$23</definedName>
    <definedName name="T17.1?L5">'[38]17.1'!$A$12:$N$12, '[38]17.1'!$A$24:$N$24</definedName>
    <definedName name="T17.1?L5.1">'[38]17.1'!$A$13:$N$13, '[38]17.1'!$A$25:$N$25</definedName>
    <definedName name="T17.1?L6">'[38]17.1'!$A$14:$N$14, '[38]17.1'!$A$26:$N$26</definedName>
    <definedName name="T17.1?L7">'[38]17.1'!$A$15:$N$15, '[38]17.1'!$A$27:$N$27</definedName>
    <definedName name="T17.1?L8">'[38]17.1'!$A$16:$N$16, '[38]17.1'!$A$28:$N$28</definedName>
    <definedName name="T17.1?Name" localSheetId="9">#REF!</definedName>
    <definedName name="T17.1?Name" localSheetId="11">#REF!</definedName>
    <definedName name="T17.1?Name" localSheetId="7">#REF!</definedName>
    <definedName name="T17.1?Name">#REF!</definedName>
    <definedName name="T17.1?Table" localSheetId="9">#REF!</definedName>
    <definedName name="T17.1?Table" localSheetId="11">#REF!</definedName>
    <definedName name="T17.1?Table" localSheetId="7">#REF!</definedName>
    <definedName name="T17.1?Table">#REF!</definedName>
    <definedName name="T17.1?Title" localSheetId="9">#REF!</definedName>
    <definedName name="T17.1?Title" localSheetId="11">#REF!</definedName>
    <definedName name="T17.1?Title" localSheetId="7">#REF!</definedName>
    <definedName name="T17.1?Title">#REF!</definedName>
    <definedName name="T17.1?unit?РУБ">'[38]17.1'!$D$9:$N$9, '[38]17.1'!$D$11:$N$11, '[38]17.1'!$D$13:$N$13, '[38]17.1'!$D$21:$N$21, '[38]17.1'!$D$23:$N$23, '[38]17.1'!$D$25:$N$25</definedName>
    <definedName name="T17.1?unit?ТРУБ">'[38]17.1'!$D$8:$N$8, '[38]17.1'!$D$10:$N$10, '[38]17.1'!$D$12:$N$12, '[38]17.1'!$D$14:$N$16, '[38]17.1'!$D$20:$N$20, '[38]17.1'!$D$22:$N$22, '[38]17.1'!$D$24:$N$24, '[38]17.1'!$D$26:$N$28</definedName>
    <definedName name="T17.1?unit?ЧДН">'[38]17.1'!$D$7:$N$7, '[38]17.1'!$D$19:$N$19</definedName>
    <definedName name="T17.1?unit?ЧЕЛ">'[38]17.1'!$D$18:$N$18, '[38]17.1'!$D$6:$N$6</definedName>
    <definedName name="T17.1_Copy" localSheetId="9">#REF!</definedName>
    <definedName name="T17.1_Copy" localSheetId="11">#REF!</definedName>
    <definedName name="T17.1_Copy" localSheetId="7">#REF!</definedName>
    <definedName name="T17.1_Copy">#REF!</definedName>
    <definedName name="T17.1_Protect">'[55]17.1'!$D$14:$F$17,'[55]17.1'!$D$19:$F$22,'[55]17.1'!$I$9:$I$12,'[55]17.1'!$I$14:$I$17,'[55]17.1'!$I$19:$I$22,'[55]17.1'!$D$9:$F$12</definedName>
    <definedName name="T17?axis?ПРД?БАЗ">'[38]17'!$I$6:$J$13,'[38]17'!$F$6:$G$13</definedName>
    <definedName name="T17?axis?ПРД?ПРЕД">'[38]17'!$K$6:$L$13,'[38]17'!$D$6:$E$13</definedName>
    <definedName name="T17?axis?ПРД?РЕГ" localSheetId="9">#REF!</definedName>
    <definedName name="T17?axis?ПРД?РЕГ" localSheetId="11">#REF!</definedName>
    <definedName name="T17?axis?ПРД?РЕГ" localSheetId="7">#REF!</definedName>
    <definedName name="T17?axis?ПРД?РЕГ">#REF!</definedName>
    <definedName name="T17?axis?ПФ?ПЛАН">'[38]17'!$I$6:$I$13,'[38]17'!$D$6:$D$13,'[38]17'!$K$6:$K$13,'[38]17'!$F$6:$F$13</definedName>
    <definedName name="T17?axis?ПФ?ФАКТ">'[38]17'!$J$6:$J$13,'[38]17'!$E$6:$E$13,'[38]17'!$L$6:$L$13,'[38]17'!$G$6:$G$13</definedName>
    <definedName name="T17?Data" localSheetId="9">#REF!</definedName>
    <definedName name="T17?Data" localSheetId="11">#REF!</definedName>
    <definedName name="T17?Data" localSheetId="7">#REF!</definedName>
    <definedName name="T17?Data">#REF!</definedName>
    <definedName name="T17?item_ext?РОСТ" localSheetId="9">#REF!</definedName>
    <definedName name="T17?item_ext?РОСТ" localSheetId="11">#REF!</definedName>
    <definedName name="T17?item_ext?РОСТ" localSheetId="7">#REF!</definedName>
    <definedName name="T17?item_ext?РОСТ">#REF!</definedName>
    <definedName name="T17?L1" localSheetId="9">#REF!</definedName>
    <definedName name="T17?L1" localSheetId="11">#REF!</definedName>
    <definedName name="T17?L1" localSheetId="7">#REF!</definedName>
    <definedName name="T17?L1">#REF!</definedName>
    <definedName name="T17?L2" localSheetId="9">#REF!</definedName>
    <definedName name="T17?L2" localSheetId="11">#REF!</definedName>
    <definedName name="T17?L2" localSheetId="7">#REF!</definedName>
    <definedName name="T17?L2">#REF!</definedName>
    <definedName name="T17?L3" localSheetId="9">#REF!</definedName>
    <definedName name="T17?L3" localSheetId="11">#REF!</definedName>
    <definedName name="T17?L3" localSheetId="7">#REF!</definedName>
    <definedName name="T17?L3">#REF!</definedName>
    <definedName name="T17?L4" localSheetId="9">#REF!</definedName>
    <definedName name="T17?L4" localSheetId="11">#REF!</definedName>
    <definedName name="T17?L4" localSheetId="7">#REF!</definedName>
    <definedName name="T17?L4">#REF!</definedName>
    <definedName name="T17?L5" localSheetId="9">#REF!</definedName>
    <definedName name="T17?L5" localSheetId="11">#REF!</definedName>
    <definedName name="T17?L5" localSheetId="7">#REF!</definedName>
    <definedName name="T17?L5">#REF!</definedName>
    <definedName name="T17?L6" localSheetId="9">#REF!</definedName>
    <definedName name="T17?L6" localSheetId="11">#REF!</definedName>
    <definedName name="T17?L6" localSheetId="7">#REF!</definedName>
    <definedName name="T17?L6">#REF!</definedName>
    <definedName name="T17?L7" localSheetId="9">#REF!</definedName>
    <definedName name="T17?L7" localSheetId="11">#REF!</definedName>
    <definedName name="T17?L7" localSheetId="7">#REF!</definedName>
    <definedName name="T17?L7">#REF!</definedName>
    <definedName name="T17?L8" localSheetId="9">#REF!</definedName>
    <definedName name="T17?L8" localSheetId="11">#REF!</definedName>
    <definedName name="T17?L8" localSheetId="7">#REF!</definedName>
    <definedName name="T17?L8">#REF!</definedName>
    <definedName name="T17?Name" localSheetId="9">#REF!</definedName>
    <definedName name="T17?Name" localSheetId="11">#REF!</definedName>
    <definedName name="T17?Name" localSheetId="7">#REF!</definedName>
    <definedName name="T17?Name">#REF!</definedName>
    <definedName name="T17?Table" localSheetId="9">#REF!</definedName>
    <definedName name="T17?Table" localSheetId="11">#REF!</definedName>
    <definedName name="T17?Table" localSheetId="7">#REF!</definedName>
    <definedName name="T17?Table">#REF!</definedName>
    <definedName name="T17?Title" localSheetId="9">#REF!</definedName>
    <definedName name="T17?Title" localSheetId="11">#REF!</definedName>
    <definedName name="T17?Title" localSheetId="7">#REF!</definedName>
    <definedName name="T17?Title">#REF!</definedName>
    <definedName name="T17?unit?ГКАЛЧ">'[29]29'!$M$26:$M$33,'[29]29'!$P$26:$P$33,'[29]29'!$G$52:$G$59,'[29]29'!$J$52:$J$59,'[29]29'!$M$52:$M$59,'[29]29'!$P$52:$P$59,'[29]29'!$G$26:$G$33,'[29]29'!$J$26:$J$33</definedName>
    <definedName name="T17?unit?РУБ.ГКАЛ" localSheetId="7">'[29]29'!$O$18:$O$25,P1_T17?unit?РУБ.ГКАЛ,P2_T17?unit?РУБ.ГКАЛ</definedName>
    <definedName name="T17?unit?РУБ.ГКАЛ">'[29]29'!$O$18:$O$25,P1_T17?unit?РУБ.ГКАЛ,P2_T17?unit?РУБ.ГКАЛ</definedName>
    <definedName name="T17?unit?РУБ.ГКАЛ_4">#N/A</definedName>
    <definedName name="T17?unit?ТГКАЛ" localSheetId="7">'[29]29'!$P$18:$P$25,P1_T17?unit?ТГКАЛ,P2_T17?unit?ТГКАЛ</definedName>
    <definedName name="T17?unit?ТГКАЛ">'[29]29'!$P$18:$P$25,P1_T17?unit?ТГКАЛ,P2_T17?unit?ТГКАЛ</definedName>
    <definedName name="T17?unit?ТГКАЛ_4">#N/A</definedName>
    <definedName name="T17?unit?ТРУБ" localSheetId="9">#REF!</definedName>
    <definedName name="T17?unit?ТРУБ" localSheetId="11">#REF!</definedName>
    <definedName name="T17?unit?ТРУБ" localSheetId="7">#REF!</definedName>
    <definedName name="T17?unit?ТРУБ" localSheetId="2">#REF!</definedName>
    <definedName name="T17?unit?ТРУБ" localSheetId="1">#REF!</definedName>
    <definedName name="T17?unit?ТРУБ">#REF!</definedName>
    <definedName name="T17?unit?ТРУБ.ГКАЛЧ.МЕС">'[29]29'!$L$26:$L$33,'[29]29'!$O$26:$O$33,'[29]29'!$F$52:$F$59,'[29]29'!$I$52:$I$59,'[29]29'!$L$52:$L$59,'[29]29'!$O$52:$O$59,'[29]29'!$F$26:$F$33,'[29]29'!$I$26:$I$33</definedName>
    <definedName name="T17?unit?ЧДН" localSheetId="9">#REF!</definedName>
    <definedName name="T17?unit?ЧДН" localSheetId="11">#REF!</definedName>
    <definedName name="T17?unit?ЧДН" localSheetId="7">#REF!</definedName>
    <definedName name="T17?unit?ЧДН" localSheetId="1">#REF!</definedName>
    <definedName name="T17?unit?ЧДН">#REF!</definedName>
    <definedName name="T17?unit?ЧЕЛ" localSheetId="9">#REF!</definedName>
    <definedName name="T17?unit?ЧЕЛ" localSheetId="11">#REF!</definedName>
    <definedName name="T17?unit?ЧЕЛ" localSheetId="7">#REF!</definedName>
    <definedName name="T17?unit?ЧЕЛ" localSheetId="1">#REF!</definedName>
    <definedName name="T17?unit?ЧЕЛ">#REF!</definedName>
    <definedName name="T17_1_Change1">'[41]17.1'!$L$9:$L$12,'[41]17.1'!$L$14:$L$17,'[41]17.1'!$L$19:$L$22</definedName>
    <definedName name="T17_Protect" localSheetId="7">'[55]21.3'!$E$54:$I$57,'[55]21.3'!$E$10:$I$10,P1_T17_Protect</definedName>
    <definedName name="T17_Protect">'[55]21.3'!$E$54:$I$57,'[55]21.3'!$E$10:$I$10,P1_T17_Protect</definedName>
    <definedName name="T17_Protection" localSheetId="9">P2_T17_Protection,P3_T17_Protection,P4_T17_Protection,P5_T17_Protection,[4]!P6_T17_Protection</definedName>
    <definedName name="T17_Protection" localSheetId="11">P2_T17_Protection,P3_T17_Protection,P4_T17_Protection,P5_T17_Protection,[4]!P6_T17_Protection</definedName>
    <definedName name="T17_Protection" localSheetId="7">P2_T17_Protection,P3_T17_Protection,P4_T17_Protection,P5_T17_Protection,[5]!P6_T17_Protection</definedName>
    <definedName name="T17_Protection" localSheetId="2">[0]!P2_T17_Protection,[0]!P3_T17_Protection,[0]!P4_T17_Protection,[0]!P5_T17_Protection,[6]!P6_T17_Protection</definedName>
    <definedName name="T17_Protection" localSheetId="1">#NAME?</definedName>
    <definedName name="T17_Protection">P2_T17_Protection,P3_T17_Protection,P4_T17_Protection,P5_T17_Protection,[0]!P6_T17_Protection</definedName>
    <definedName name="T18.1?Data" localSheetId="9">P1_T18.1?Data,P2_T18.1?Data</definedName>
    <definedName name="T18.1?Data" localSheetId="11">P1_T18.1?Data,P2_T18.1?Data</definedName>
    <definedName name="T18.1?Data" localSheetId="7">P1_T18.1?Data,P2_T18.1?Data</definedName>
    <definedName name="T18.1?Data" localSheetId="2">P1_T18.1?Data,P2_T18.1?Data</definedName>
    <definedName name="T18.1?Data" localSheetId="1">#NAME?</definedName>
    <definedName name="T18.1?Data">P1_T18.1?Data,P2_T18.1?Data</definedName>
    <definedName name="T18.1?Data_4">#N/A</definedName>
    <definedName name="T18.2?item_ext?СБЫТ" localSheetId="7">'[55]18.2'!#REF!,'[55]18.2'!#REF!</definedName>
    <definedName name="T18.2?item_ext?СБЫТ">'[55]18.2'!#REF!,'[55]18.2'!#REF!</definedName>
    <definedName name="T18.2?ВРАС">'[55]18.2'!$B$35:$B$38,'[55]18.2'!$B$28:$B$31</definedName>
    <definedName name="T18.2_Protect" localSheetId="7">#N/A</definedName>
    <definedName name="T18.2_Protect">'[55]18.2'!$F$58:$J$59,'[55]18.2'!$F$62:$J$62,'[55]18.2'!$F$64:$J$67,'[55]18.2'!$F$6:$J$8,[0]!P1_T18.2_Protect</definedName>
    <definedName name="T18?axis?R?ДОГОВОР">'[38]18'!$D$14:$L$16,'[38]18'!$D$20:$L$22,'[38]18'!$D$26:$L$28,'[38]18'!$D$32:$L$34,'[38]18'!$D$38:$L$40,'[38]18'!$D$8:$L$10</definedName>
    <definedName name="T18?axis?R?ДОГОВОР?">'[38]18'!$B$14:$B$16,'[38]18'!$B$20:$B$22,'[38]18'!$B$26:$B$28,'[38]18'!$B$32:$B$34,'[38]18'!$B$38:$B$40,'[38]18'!$B$8:$B$10</definedName>
    <definedName name="T18?axis?ПРД?БАЗ">'[38]18'!$I$6:$J$42,'[38]18'!$F$6:$G$42</definedName>
    <definedName name="T18?axis?ПРД?ПРЕД">'[38]18'!$K$6:$L$42,'[38]18'!$D$6:$E$42</definedName>
    <definedName name="T18?axis?ПФ?ПЛАН">'[38]18'!$I$6:$I$42,'[38]18'!$D$6:$D$42,'[38]18'!$K$6:$K$42,'[38]18'!$F$6:$F$42</definedName>
    <definedName name="T18?axis?ПФ?ФАКТ">'[38]18'!$J$6:$J$42,'[38]18'!$E$6:$E$42,'[38]18'!$L$6:$L$42,'[38]18'!$G$6:$G$42</definedName>
    <definedName name="T18_2_Change1">'[41]18.2'!$M$6:$M$8,'[41]18.2'!$M$12:$M$19,'[41]18.2'!$M$22:$M$25,'[41]18.2'!$M$28:$M$40,'[41]18.2'!$M$42,'[41]18.2'!$M$44:$M$55,'[41]18.2'!$M$59:$M$64,'[41]18.2'!$M$71,'[41]18.2'!$M$75:$M$76,'[41]18.2'!$M$79,'[41]18.2'!$M$81:$M$84</definedName>
    <definedName name="T18_2_Data">'[41]18.2'!$F$6:$L$9,'[41]18.2'!$F$11:$L$20,'[41]18.2'!$F$22:$L$26,'[41]18.2'!$F$28:$L$40,'[41]18.2'!$F$42:$L$42,'[41]18.2'!$F$44:$L$55,'[41]18.2'!$F$59:$L$65,'[41]18.2'!$F$67:$L$73,'[41]18.2'!$F$75:$L$76,'[41]18.2'!$F$57:$K$57</definedName>
    <definedName name="T18_Copy1">[54]страховые!#REF!</definedName>
    <definedName name="T18_Copy2">[54]страховые!#REF!</definedName>
    <definedName name="T18_Copy3">[54]страховые!#REF!</definedName>
    <definedName name="T18_Copy4">[54]страховые!#REF!</definedName>
    <definedName name="T18_Copy5">[54]страховые!#REF!</definedName>
    <definedName name="T18_Copy6">[54]страховые!#REF!</definedName>
    <definedName name="T19.1.1?Data" localSheetId="9">P1_T19.1.1?Data,P2_T19.1.1?Data</definedName>
    <definedName name="T19.1.1?Data" localSheetId="11">P1_T19.1.1?Data,P2_T19.1.1?Data</definedName>
    <definedName name="T19.1.1?Data" localSheetId="7">P1_T19.1.1?Data,P2_T19.1.1?Data</definedName>
    <definedName name="T19.1.1?Data" localSheetId="2">P1_T19.1.1?Data,P2_T19.1.1?Data</definedName>
    <definedName name="T19.1.1?Data" localSheetId="1">#NAME?</definedName>
    <definedName name="T19.1.1?Data">P1_T19.1.1?Data,P2_T19.1.1?Data</definedName>
    <definedName name="T19.1.1?Data_4">#N/A</definedName>
    <definedName name="T19.1.2?Data" localSheetId="9">P1_T19.1.2?Data,P2_T19.1.2?Data</definedName>
    <definedName name="T19.1.2?Data" localSheetId="11">P1_T19.1.2?Data,P2_T19.1.2?Data</definedName>
    <definedName name="T19.1.2?Data" localSheetId="7">P1_T19.1.2?Data,P2_T19.1.2?Data</definedName>
    <definedName name="T19.1.2?Data" localSheetId="2">P1_T19.1.2?Data,P2_T19.1.2?Data</definedName>
    <definedName name="T19.1.2?Data" localSheetId="1">#NAME?</definedName>
    <definedName name="T19.1.2?Data">P1_T19.1.2?Data,P2_T19.1.2?Data</definedName>
    <definedName name="T19.1.2?Data_4">#N/A</definedName>
    <definedName name="T19.2?Data" localSheetId="9">P1_T19.2?Data,P2_T19.2?Data</definedName>
    <definedName name="T19.2?Data" localSheetId="11">P1_T19.2?Data,P2_T19.2?Data</definedName>
    <definedName name="T19.2?Data" localSheetId="7">P1_T19.2?Data,P2_T19.2?Data</definedName>
    <definedName name="T19.2?Data" localSheetId="2">P1_T19.2?Data,P2_T19.2?Data</definedName>
    <definedName name="T19.2?Data" localSheetId="1">#NAME?</definedName>
    <definedName name="T19.2?Data">P1_T19.2?Data,P2_T19.2?Data</definedName>
    <definedName name="T19.2?Data_4">#N/A</definedName>
    <definedName name="T19?axis?R?ВРАС?">[54]НИОКР!#REF!</definedName>
    <definedName name="T19?axis?R?ДОГОВОР">'[38]19'!$E$8:$M$9,'[38]19'!$E$13:$M$14,'[38]19'!$E$18:$M$18,'[38]19'!$E$26:$M$27,'[38]19'!$E$22:$M$22</definedName>
    <definedName name="T19?axis?R?ДОГОВОР?">'[38]19'!$A$8:$A$9,'[38]19'!$A$13:$A$14,'[38]19'!$A$18,'[38]19'!$A$26:$A$27,'[38]19'!$A$22</definedName>
    <definedName name="T19?axis?ПРД?БАЗ">'[38]19'!$J$6:$K$30,'[38]19'!$G$6:$H$30</definedName>
    <definedName name="T19?axis?ПРД?ПРЕД">'[38]19'!$L$6:$M$30,'[38]19'!$E$6:$F$30</definedName>
    <definedName name="T19?axis?ПФ?ПЛАН">'[38]19'!$J$6:$J$30,'[38]19'!$E$6:$E$30,'[38]19'!$L$6:$L$30,'[38]19'!$G$6:$G$30</definedName>
    <definedName name="T19?axis?ПФ?ФАКТ">'[38]19'!$K$6:$K$30,'[38]19'!$F$6:$F$30,'[38]19'!$M$6:$M$30,'[38]19'!$H$6:$H$30</definedName>
    <definedName name="T19?Data">'[29]19'!$J$8:$M$16,'[29]19'!$C$8:$H$16</definedName>
    <definedName name="T19?item_ext?РОСТ">[54]НИОКР!#REF!</definedName>
    <definedName name="T19?L1">'[38]19'!$A$16:$M$16, '[38]19'!$A$11:$M$11, '[38]19'!$A$6:$M$6, '[38]19'!$A$20:$M$20, '[38]19'!$A$24:$M$24</definedName>
    <definedName name="T19?L1.x">'[38]19'!$A$18:$M$18, '[38]19'!$A$13:$M$14, '[38]19'!$A$8:$M$9, '[38]19'!$A$22:$M$22, '[38]19'!$A$26:$M$27</definedName>
    <definedName name="T19?Name">[54]НИОКР!#REF!</definedName>
    <definedName name="T19?unit?ПРЦ">[54]НИОКР!#REF!</definedName>
    <definedName name="T19_Copy">[54]НИОКР!#REF!</definedName>
    <definedName name="T19_Copy2">[54]НИОКР!#REF!</definedName>
    <definedName name="T19_Protection">'[29]19'!$E$13:$H$13,'[29]19'!$E$15:$H$15,'[29]19'!$J$8:$M$11,'[29]19'!$J$13:$M$13,'[29]19'!$J$15:$M$15,'[29]19'!$E$4:$H$4,'[29]19'!$J$4:$M$4,'[29]19'!$E$8:$H$11</definedName>
    <definedName name="T2.1?Data">#N/A</definedName>
    <definedName name="T2.1?Protection" localSheetId="9">'Обоснов к прил 1 2018  (2)'!P6_T2.1?Protection</definedName>
    <definedName name="T2.1?Protection" localSheetId="11">'Обоснов к прил 1 2018  (3)'!P6_T2.1?Protection</definedName>
    <definedName name="T2.1?Protection" localSheetId="7">P6_T2.1?Protection</definedName>
    <definedName name="T2.1?Protection" localSheetId="2">прил1_2022!P6_T2.1?Protection</definedName>
    <definedName name="T2.1?Protection" localSheetId="1">#NAME?</definedName>
    <definedName name="T2.1?Protection">P6_T2.1?Protection</definedName>
    <definedName name="T2.1?Protection_4">"'рт-передача'!p6_t2.1?protection"</definedName>
    <definedName name="T2.1_DiapProt">'[38]2007 (Min)'!$G$47:$H$47,'[38]2007 (Min)'!$K$44:$L$44,'[38]2007 (Min)'!$K$47:$L$47,'[38]2007 (Min)'!$O$44:$P$44,'[38]2007 (Min)'!$O$47:$P$47</definedName>
    <definedName name="T2.2?Protection" localSheetId="9">P3_T2.2?Protection,P4_T2.2?Protection</definedName>
    <definedName name="T2.2?Protection" localSheetId="11">P3_T2.2?Protection,P4_T2.2?Protection</definedName>
    <definedName name="T2.2?Protection" localSheetId="7">P3_T2.2?Protection,P4_T2.2?Protection</definedName>
    <definedName name="T2.2?Protection" localSheetId="2">[0]!P3_T2.2?Protection,[0]!P4_T2.2?Protection</definedName>
    <definedName name="T2.2?Protection" localSheetId="1">#NAME?</definedName>
    <definedName name="T2.2?Protection">P3_T2.2?Protection,P4_T2.2?Protection</definedName>
    <definedName name="T2.2_DiapProt">'[56]2007 (Max)'!$G$28,P1_T2.2_DiapProt</definedName>
    <definedName name="T2.3_Protect">'[55]2.3'!$F$30:$G$34,'[55]2.3'!$H$24:$K$28</definedName>
    <definedName name="T2?axis?C?РЕШ" localSheetId="9">#REF!,#REF!,#REF!,#REF!,#REF!,#REF!</definedName>
    <definedName name="T2?axis?C?РЕШ" localSheetId="11">#REF!,#REF!,#REF!,#REF!,#REF!,#REF!</definedName>
    <definedName name="T2?axis?C?РЕШ" localSheetId="7">#REF!,#REF!,#REF!,#REF!,#REF!,#REF!</definedName>
    <definedName name="T2?axis?C?РЕШ" localSheetId="2">#REF!,#REF!,#REF!,#REF!,#REF!,#REF!</definedName>
    <definedName name="T2?axis?C?РЕШ" localSheetId="1">#REF!</definedName>
    <definedName name="T2?axis?C?РЕШ">#REF!,#REF!,#REF!,#REF!,#REF!,#REF!</definedName>
    <definedName name="T2?axis?C?РЕШ?" localSheetId="9">#REF!,#REF!</definedName>
    <definedName name="T2?axis?C?РЕШ?" localSheetId="11">#REF!,#REF!</definedName>
    <definedName name="T2?axis?C?РЕШ?" localSheetId="7">#REF!,#REF!</definedName>
    <definedName name="T2?axis?C?РЕШ?" localSheetId="2">#REF!,#REF!</definedName>
    <definedName name="T2?axis?C?РЕШ?" localSheetId="1">#REF!</definedName>
    <definedName name="T2?axis?C?РЕШ?">#REF!,#REF!</definedName>
    <definedName name="T2?axis?R?ОРГ" localSheetId="9">#REF!</definedName>
    <definedName name="T2?axis?R?ОРГ" localSheetId="11">#REF!</definedName>
    <definedName name="T2?axis?R?ОРГ" localSheetId="7">#REF!</definedName>
    <definedName name="T2?axis?R?ОРГ" localSheetId="2">#REF!</definedName>
    <definedName name="T2?axis?R?ОРГ" localSheetId="1">#REF!</definedName>
    <definedName name="T2?axis?R?ОРГ">#REF!</definedName>
    <definedName name="T2?axis?R?ОРГ?" localSheetId="9">#REF!</definedName>
    <definedName name="T2?axis?R?ОРГ?" localSheetId="11">#REF!</definedName>
    <definedName name="T2?axis?R?ОРГ?" localSheetId="7">#REF!</definedName>
    <definedName name="T2?axis?R?ОРГ?">#REF!</definedName>
    <definedName name="T2?axis?ПРД?БАЗ">'[38]2'!$I$6:$J$19,'[38]2'!$F$6:$G$19</definedName>
    <definedName name="T2?axis?ПРД?ПРЕД">'[38]2'!$K$6:$L$19,'[38]2'!$D$6:$E$19</definedName>
    <definedName name="T2?axis?ПРД?РЕГ" localSheetId="9">#REF!</definedName>
    <definedName name="T2?axis?ПРД?РЕГ" localSheetId="11">#REF!</definedName>
    <definedName name="T2?axis?ПРД?РЕГ" localSheetId="7">#REF!</definedName>
    <definedName name="T2?axis?ПРД?РЕГ">#REF!</definedName>
    <definedName name="T2?axis?ПРД2?2005" localSheetId="9">#REF!,#REF!</definedName>
    <definedName name="T2?axis?ПРД2?2005" localSheetId="11">#REF!,#REF!</definedName>
    <definedName name="T2?axis?ПРД2?2005" localSheetId="7">#REF!,#REF!</definedName>
    <definedName name="T2?axis?ПРД2?2005" localSheetId="2">#REF!,#REF!</definedName>
    <definedName name="T2?axis?ПРД2?2005" localSheetId="1">#REF!</definedName>
    <definedName name="T2?axis?ПРД2?2005">#REF!,#REF!</definedName>
    <definedName name="T2?axis?ПРД2?2006" localSheetId="9">#REF!,#REF!</definedName>
    <definedName name="T2?axis?ПРД2?2006" localSheetId="11">#REF!,#REF!</definedName>
    <definedName name="T2?axis?ПРД2?2006" localSheetId="7">#REF!,#REF!</definedName>
    <definedName name="T2?axis?ПРД2?2006" localSheetId="2">#REF!,#REF!</definedName>
    <definedName name="T2?axis?ПРД2?2006" localSheetId="1">#REF!</definedName>
    <definedName name="T2?axis?ПРД2?2006">#REF!,#REF!</definedName>
    <definedName name="T2?axis?ПФ?ПЛАН">'[38]2'!$I$6:$I$19,'[38]2'!$D$6:$D$19,'[38]2'!$K$6:$K$19,'[38]2'!$F$6:$F$19</definedName>
    <definedName name="T2?axis?ПФ?ФАКТ">'[38]2'!$J$6:$J$19,'[38]2'!$E$6:$E$19,'[38]2'!$L$6:$L$19,'[38]2'!$G$6:$G$19</definedName>
    <definedName name="T2?Data" localSheetId="9">#REF!</definedName>
    <definedName name="T2?Data" localSheetId="11">#REF!</definedName>
    <definedName name="T2?Data" localSheetId="7">#REF!</definedName>
    <definedName name="T2?Data" localSheetId="2">#REF!</definedName>
    <definedName name="T2?Data">#REF!</definedName>
    <definedName name="T2?item_ext?РОСТ" localSheetId="9">#REF!</definedName>
    <definedName name="T2?item_ext?РОСТ" localSheetId="11">#REF!</definedName>
    <definedName name="T2?item_ext?РОСТ" localSheetId="7">#REF!</definedName>
    <definedName name="T2?item_ext?РОСТ">#REF!</definedName>
    <definedName name="T2?L1" localSheetId="9">#REF!</definedName>
    <definedName name="T2?L1" localSheetId="11">#REF!</definedName>
    <definedName name="T2?L1" localSheetId="7">#REF!</definedName>
    <definedName name="T2?L1">#REF!</definedName>
    <definedName name="T2?L1.1.1" localSheetId="9">#REF!,#REF!</definedName>
    <definedName name="T2?L1.1.1" localSheetId="11">#REF!,#REF!</definedName>
    <definedName name="T2?L1.1.1" localSheetId="7">#REF!,#REF!</definedName>
    <definedName name="T2?L1.1.1" localSheetId="2">#REF!,#REF!</definedName>
    <definedName name="T2?L1.1.1" localSheetId="1">#REF!</definedName>
    <definedName name="T2?L1.1.1">#REF!,#REF!</definedName>
    <definedName name="T2?L1.1.1.1" localSheetId="9">#REF!,#REF!</definedName>
    <definedName name="T2?L1.1.1.1" localSheetId="11">#REF!,#REF!</definedName>
    <definedName name="T2?L1.1.1.1" localSheetId="7">#REF!,#REF!</definedName>
    <definedName name="T2?L1.1.1.1" localSheetId="2">#REF!,#REF!</definedName>
    <definedName name="T2?L1.1.1.1" localSheetId="1">#REF!</definedName>
    <definedName name="T2?L1.1.1.1">#REF!,#REF!</definedName>
    <definedName name="T2?L1.1.2" localSheetId="9">#REF!,#REF!</definedName>
    <definedName name="T2?L1.1.2" localSheetId="11">#REF!,#REF!</definedName>
    <definedName name="T2?L1.1.2" localSheetId="7">#REF!,#REF!</definedName>
    <definedName name="T2?L1.1.2" localSheetId="2">#REF!,#REF!</definedName>
    <definedName name="T2?L1.1.2" localSheetId="1">#REF!</definedName>
    <definedName name="T2?L1.1.2">#REF!,#REF!</definedName>
    <definedName name="T2?L1.1.2.1" localSheetId="9">#REF!,#REF!</definedName>
    <definedName name="T2?L1.1.2.1" localSheetId="11">#REF!,#REF!</definedName>
    <definedName name="T2?L1.1.2.1" localSheetId="7">#REF!,#REF!</definedName>
    <definedName name="T2?L1.1.2.1" localSheetId="2">#REF!,#REF!</definedName>
    <definedName name="T2?L1.1.2.1" localSheetId="1">#REF!</definedName>
    <definedName name="T2?L1.1.2.1">#REF!,#REF!</definedName>
    <definedName name="T2?L1.1.3" localSheetId="9">#REF!,#REF!</definedName>
    <definedName name="T2?L1.1.3" localSheetId="11">#REF!,#REF!</definedName>
    <definedName name="T2?L1.1.3" localSheetId="7">#REF!,#REF!</definedName>
    <definedName name="T2?L1.1.3" localSheetId="2">#REF!,#REF!</definedName>
    <definedName name="T2?L1.1.3" localSheetId="1">#REF!</definedName>
    <definedName name="T2?L1.1.3">#REF!,#REF!</definedName>
    <definedName name="T2?L1.1.3.1" localSheetId="9">#REF!,#REF!</definedName>
    <definedName name="T2?L1.1.3.1" localSheetId="11">#REF!,#REF!</definedName>
    <definedName name="T2?L1.1.3.1" localSheetId="7">#REF!,#REF!</definedName>
    <definedName name="T2?L1.1.3.1" localSheetId="2">#REF!,#REF!</definedName>
    <definedName name="T2?L1.1.3.1" localSheetId="1">#REF!</definedName>
    <definedName name="T2?L1.1.3.1">#REF!,#REF!</definedName>
    <definedName name="T2?L1.1.3.10" localSheetId="9">#REF!,#REF!</definedName>
    <definedName name="T2?L1.1.3.10" localSheetId="11">#REF!,#REF!</definedName>
    <definedName name="T2?L1.1.3.10" localSheetId="7">#REF!,#REF!</definedName>
    <definedName name="T2?L1.1.3.10" localSheetId="2">#REF!,#REF!</definedName>
    <definedName name="T2?L1.1.3.10" localSheetId="1">#REF!</definedName>
    <definedName name="T2?L1.1.3.10">#REF!,#REF!</definedName>
    <definedName name="T2?L1.1.3.2" localSheetId="9">#REF!,#REF!</definedName>
    <definedName name="T2?L1.1.3.2" localSheetId="11">#REF!,#REF!</definedName>
    <definedName name="T2?L1.1.3.2" localSheetId="7">#REF!,#REF!</definedName>
    <definedName name="T2?L1.1.3.2" localSheetId="2">#REF!,#REF!</definedName>
    <definedName name="T2?L1.1.3.2" localSheetId="1">#REF!</definedName>
    <definedName name="T2?L1.1.3.2">#REF!,#REF!</definedName>
    <definedName name="T2?L1.1.3.3" localSheetId="9">#REF!,#REF!</definedName>
    <definedName name="T2?L1.1.3.3" localSheetId="11">#REF!,#REF!</definedName>
    <definedName name="T2?L1.1.3.3" localSheetId="7">#REF!,#REF!</definedName>
    <definedName name="T2?L1.1.3.3" localSheetId="2">#REF!,#REF!</definedName>
    <definedName name="T2?L1.1.3.3" localSheetId="1">#REF!</definedName>
    <definedName name="T2?L1.1.3.3">#REF!,#REF!</definedName>
    <definedName name="T2?L1.1.3.4" localSheetId="9">#REF!,#REF!</definedName>
    <definedName name="T2?L1.1.3.4" localSheetId="11">#REF!,#REF!</definedName>
    <definedName name="T2?L1.1.3.4" localSheetId="7">#REF!,#REF!</definedName>
    <definedName name="T2?L1.1.3.4" localSheetId="2">#REF!,#REF!</definedName>
    <definedName name="T2?L1.1.3.4" localSheetId="1">#REF!</definedName>
    <definedName name="T2?L1.1.3.4">#REF!,#REF!</definedName>
    <definedName name="T2?L1.1.3.5" localSheetId="9">#REF!,#REF!</definedName>
    <definedName name="T2?L1.1.3.5" localSheetId="11">#REF!,#REF!</definedName>
    <definedName name="T2?L1.1.3.5" localSheetId="7">#REF!,#REF!</definedName>
    <definedName name="T2?L1.1.3.5" localSheetId="2">#REF!,#REF!</definedName>
    <definedName name="T2?L1.1.3.5" localSheetId="1">#REF!</definedName>
    <definedName name="T2?L1.1.3.5">#REF!,#REF!</definedName>
    <definedName name="T2?L1.1.3.6" localSheetId="9">#REF!,#REF!</definedName>
    <definedName name="T2?L1.1.3.6" localSheetId="11">#REF!,#REF!</definedName>
    <definedName name="T2?L1.1.3.6" localSheetId="7">#REF!,#REF!</definedName>
    <definedName name="T2?L1.1.3.6" localSheetId="2">#REF!,#REF!</definedName>
    <definedName name="T2?L1.1.3.6" localSheetId="1">#REF!</definedName>
    <definedName name="T2?L1.1.3.6">#REF!,#REF!</definedName>
    <definedName name="T2?L1.1.3.7" localSheetId="9">#REF!,#REF!</definedName>
    <definedName name="T2?L1.1.3.7" localSheetId="11">#REF!,#REF!</definedName>
    <definedName name="T2?L1.1.3.7" localSheetId="7">#REF!,#REF!</definedName>
    <definedName name="T2?L1.1.3.7" localSheetId="2">#REF!,#REF!</definedName>
    <definedName name="T2?L1.1.3.7" localSheetId="1">#REF!</definedName>
    <definedName name="T2?L1.1.3.7">#REF!,#REF!</definedName>
    <definedName name="T2?L1.1.3.8" localSheetId="9">#REF!,#REF!</definedName>
    <definedName name="T2?L1.1.3.8" localSheetId="11">#REF!,#REF!</definedName>
    <definedName name="T2?L1.1.3.8" localSheetId="7">#REF!,#REF!</definedName>
    <definedName name="T2?L1.1.3.8" localSheetId="2">#REF!,#REF!</definedName>
    <definedName name="T2?L1.1.3.8" localSheetId="1">#REF!</definedName>
    <definedName name="T2?L1.1.3.8">#REF!,#REF!</definedName>
    <definedName name="T2?L1.1.3.9" localSheetId="9">#REF!,#REF!</definedName>
    <definedName name="T2?L1.1.3.9" localSheetId="11">#REF!,#REF!</definedName>
    <definedName name="T2?L1.1.3.9" localSheetId="7">#REF!,#REF!</definedName>
    <definedName name="T2?L1.1.3.9" localSheetId="2">#REF!,#REF!</definedName>
    <definedName name="T2?L1.1.3.9" localSheetId="1">#REF!</definedName>
    <definedName name="T2?L1.1.3.9">#REF!,#REF!</definedName>
    <definedName name="T2?L2" localSheetId="9">#REF!</definedName>
    <definedName name="T2?L2" localSheetId="11">#REF!</definedName>
    <definedName name="T2?L2" localSheetId="7">#REF!</definedName>
    <definedName name="T2?L2" localSheetId="2">#REF!</definedName>
    <definedName name="T2?L2">#REF!</definedName>
    <definedName name="T2?L2.1" localSheetId="9">#REF!</definedName>
    <definedName name="T2?L2.1" localSheetId="11">#REF!</definedName>
    <definedName name="T2?L2.1" localSheetId="7">#REF!</definedName>
    <definedName name="T2?L2.1">#REF!</definedName>
    <definedName name="T2?L2.1.ПРЦ" localSheetId="9">#REF!</definedName>
    <definedName name="T2?L2.1.ПРЦ" localSheetId="11">#REF!</definedName>
    <definedName name="T2?L2.1.ПРЦ" localSheetId="7">#REF!</definedName>
    <definedName name="T2?L2.1.ПРЦ">#REF!</definedName>
    <definedName name="T2?L2.2" localSheetId="9">#REF!</definedName>
    <definedName name="T2?L2.2" localSheetId="11">#REF!</definedName>
    <definedName name="T2?L2.2" localSheetId="7">#REF!</definedName>
    <definedName name="T2?L2.2">#REF!</definedName>
    <definedName name="T2?L2.2.КВТЧ" localSheetId="9">#REF!</definedName>
    <definedName name="T2?L2.2.КВТЧ" localSheetId="11">#REF!</definedName>
    <definedName name="T2?L2.2.КВТЧ" localSheetId="7">#REF!</definedName>
    <definedName name="T2?L2.2.КВТЧ">#REF!</definedName>
    <definedName name="T2?L3" localSheetId="9">#REF!</definedName>
    <definedName name="T2?L3" localSheetId="11">#REF!</definedName>
    <definedName name="T2?L3" localSheetId="7">#REF!</definedName>
    <definedName name="T2?L3">#REF!</definedName>
    <definedName name="T2?L4" localSheetId="9">#REF!</definedName>
    <definedName name="T2?L4" localSheetId="11">#REF!</definedName>
    <definedName name="T2?L4" localSheetId="7">#REF!</definedName>
    <definedName name="T2?L4">#REF!</definedName>
    <definedName name="T2?L4.ПРЦ" localSheetId="9">#REF!</definedName>
    <definedName name="T2?L4.ПРЦ" localSheetId="11">#REF!</definedName>
    <definedName name="T2?L4.ПРЦ" localSheetId="7">#REF!</definedName>
    <definedName name="T2?L4.ПРЦ">#REF!</definedName>
    <definedName name="T2?L5" localSheetId="9">#REF!</definedName>
    <definedName name="T2?L5" localSheetId="11">#REF!</definedName>
    <definedName name="T2?L5" localSheetId="7">#REF!</definedName>
    <definedName name="T2?L5">#REF!</definedName>
    <definedName name="T2?L6" localSheetId="9">#REF!</definedName>
    <definedName name="T2?L6" localSheetId="11">#REF!</definedName>
    <definedName name="T2?L6" localSheetId="7">#REF!</definedName>
    <definedName name="T2?L6">#REF!</definedName>
    <definedName name="T2?L7" localSheetId="9">#REF!</definedName>
    <definedName name="T2?L7" localSheetId="11">#REF!</definedName>
    <definedName name="T2?L7" localSheetId="7">#REF!</definedName>
    <definedName name="T2?L7">#REF!</definedName>
    <definedName name="T2?L7.ПРЦ" localSheetId="9">#REF!</definedName>
    <definedName name="T2?L7.ПРЦ" localSheetId="11">#REF!</definedName>
    <definedName name="T2?L7.ПРЦ" localSheetId="7">#REF!</definedName>
    <definedName name="T2?L7.ПРЦ">#REF!</definedName>
    <definedName name="T2?L8" localSheetId="9">#REF!</definedName>
    <definedName name="T2?L8" localSheetId="11">#REF!</definedName>
    <definedName name="T2?L8" localSheetId="7">#REF!</definedName>
    <definedName name="T2?L8">#REF!</definedName>
    <definedName name="T2?Name" localSheetId="9">#REF!</definedName>
    <definedName name="T2?Name" localSheetId="11">#REF!</definedName>
    <definedName name="T2?Name" localSheetId="7">#REF!</definedName>
    <definedName name="T2?Name">#REF!</definedName>
    <definedName name="T2?Protection" localSheetId="9">P1_T2?Protection,P2_T2?Protection</definedName>
    <definedName name="T2?Protection" localSheetId="11">P1_T2?Protection,P2_T2?Protection</definedName>
    <definedName name="T2?Protection" localSheetId="7">P1_T2?Protection,P2_T2?Protection</definedName>
    <definedName name="T2?Protection" localSheetId="2">P1_T2?Protection,P2_T2?Protection</definedName>
    <definedName name="T2?Protection" localSheetId="1">#NAME?</definedName>
    <definedName name="T2?Protection">P1_T2?Protection,P2_T2?Protection</definedName>
    <definedName name="T2?Protection_4">#N/A</definedName>
    <definedName name="T2?Table" localSheetId="9">#REF!</definedName>
    <definedName name="T2?Table" localSheetId="11">#REF!</definedName>
    <definedName name="T2?Table" localSheetId="7">#REF!</definedName>
    <definedName name="T2?Table" localSheetId="2">#REF!</definedName>
    <definedName name="T2?Table" localSheetId="1">#REF!</definedName>
    <definedName name="T2?Table">#REF!</definedName>
    <definedName name="T2?Title" localSheetId="9">#REF!</definedName>
    <definedName name="T2?Title" localSheetId="11">#REF!</definedName>
    <definedName name="T2?Title" localSheetId="7">#REF!</definedName>
    <definedName name="T2?Title" localSheetId="1">#REF!</definedName>
    <definedName name="T2?Title">#REF!</definedName>
    <definedName name="T2?unit?КВТЧ.ГКАЛ" localSheetId="9">#REF!</definedName>
    <definedName name="T2?unit?КВТЧ.ГКАЛ" localSheetId="11">#REF!</definedName>
    <definedName name="T2?unit?КВТЧ.ГКАЛ" localSheetId="7">#REF!</definedName>
    <definedName name="T2?unit?КВТЧ.ГКАЛ" localSheetId="1">#REF!</definedName>
    <definedName name="T2?unit?КВТЧ.ГКАЛ">#REF!</definedName>
    <definedName name="T2?unit?МКБ" localSheetId="9">#REF!,#REF!,#REF!,#REF!</definedName>
    <definedName name="T2?unit?МКБ" localSheetId="11">#REF!,#REF!,#REF!,#REF!</definedName>
    <definedName name="T2?unit?МКБ" localSheetId="7">#REF!,#REF!,#REF!,#REF!</definedName>
    <definedName name="T2?unit?МКБ" localSheetId="2">#REF!,#REF!,#REF!,#REF!</definedName>
    <definedName name="T2?unit?МКБ" localSheetId="1">#REF!</definedName>
    <definedName name="T2?unit?МКБ">#REF!,#REF!,#REF!,#REF!</definedName>
    <definedName name="T2?unit?МКВТЧ">'[38]2'!$D$6:$H$8,   '[38]2'!$D$10:$H$10,   '[38]2'!$D$12:$H$13,   '[38]2'!$D$15:$H$15</definedName>
    <definedName name="T2?unit?МКУБ" localSheetId="9">#REF!,#REF!,#REF!,#REF!</definedName>
    <definedName name="T2?unit?МКУБ" localSheetId="11">#REF!,#REF!,#REF!,#REF!</definedName>
    <definedName name="T2?unit?МКУБ" localSheetId="7">#REF!,#REF!,#REF!,#REF!</definedName>
    <definedName name="T2?unit?МКУБ" localSheetId="2">#REF!,#REF!,#REF!,#REF!</definedName>
    <definedName name="T2?unit?МКУБ" localSheetId="1">#REF!</definedName>
    <definedName name="T2?unit?МКУБ">#REF!,#REF!,#REF!,#REF!</definedName>
    <definedName name="T2?unit?ПРЦ">'[38]2'!$D$9:$H$9,   '[38]2'!$D$14:$H$14,   '[38]2'!$I$6:$L$19,   '[38]2'!$D$18:$H$18</definedName>
    <definedName name="T2?unit?РУБ.МКБ" localSheetId="9">#REF!,#REF!,#REF!,#REF!</definedName>
    <definedName name="T2?unit?РУБ.МКБ" localSheetId="11">#REF!,#REF!,#REF!,#REF!</definedName>
    <definedName name="T2?unit?РУБ.МКБ" localSheetId="7">#REF!,#REF!,#REF!,#REF!</definedName>
    <definedName name="T2?unit?РУБ.МКБ" localSheetId="2">#REF!,#REF!,#REF!,#REF!</definedName>
    <definedName name="T2?unit?РУБ.МКБ" localSheetId="1">#REF!</definedName>
    <definedName name="T2?unit?РУБ.МКБ">#REF!,#REF!,#REF!,#REF!</definedName>
    <definedName name="T2?unit?ТГКАЛ">'[38]2'!$D$16:$H$17,   '[38]2'!$D$19:$H$19</definedName>
    <definedName name="T2?unit?ТРУБ" localSheetId="9">#REF!,#REF!,#REF!,#REF!</definedName>
    <definedName name="T2?unit?ТРУБ" localSheetId="11">#REF!,#REF!,#REF!,#REF!</definedName>
    <definedName name="T2?unit?ТРУБ" localSheetId="7">#REF!,#REF!,#REF!,#REF!</definedName>
    <definedName name="T2?unit?ТРУБ" localSheetId="2">#REF!,#REF!,#REF!,#REF!</definedName>
    <definedName name="T2?unit?ТРУБ" localSheetId="1">#REF!</definedName>
    <definedName name="T2?unit?ТРУБ">#REF!,#REF!,#REF!,#REF!</definedName>
    <definedName name="T2?unit?ТЫС.МКБ" localSheetId="9">#REF!,#REF!,#REF!,#REF!</definedName>
    <definedName name="T2?unit?ТЫС.МКБ" localSheetId="11">#REF!,#REF!,#REF!,#REF!</definedName>
    <definedName name="T2?unit?ТЫС.МКБ" localSheetId="7">#REF!,#REF!,#REF!,#REF!</definedName>
    <definedName name="T2?unit?ТЫС.МКБ" localSheetId="2">#REF!,#REF!,#REF!,#REF!</definedName>
    <definedName name="T2?unit?ТЫС.МКБ" localSheetId="1">#REF!</definedName>
    <definedName name="T2?unit?ТЫС.МКБ">#REF!,#REF!,#REF!,#REF!</definedName>
    <definedName name="T2_" localSheetId="9">#REF!</definedName>
    <definedName name="T2_" localSheetId="11">#REF!</definedName>
    <definedName name="T2_" localSheetId="7">#REF!</definedName>
    <definedName name="T2_" localSheetId="2">#REF!</definedName>
    <definedName name="T2_">#REF!</definedName>
    <definedName name="T2_Add_Town" localSheetId="9">#REF!</definedName>
    <definedName name="T2_Add_Town" localSheetId="11">#REF!</definedName>
    <definedName name="T2_Add_Town" localSheetId="7">#REF!</definedName>
    <definedName name="T2_Add_Town">#REF!</definedName>
    <definedName name="T2_Copy" localSheetId="9">#REF!</definedName>
    <definedName name="T2_Copy" localSheetId="11">#REF!</definedName>
    <definedName name="T2_Copy" localSheetId="7">#REF!</definedName>
    <definedName name="T2_Copy">#REF!</definedName>
    <definedName name="T2_DiapProt" localSheetId="9">P1_T2_DiapProt,P2_T2_DiapProt</definedName>
    <definedName name="T2_DiapProt" localSheetId="11">P1_T2_DiapProt,P2_T2_DiapProt</definedName>
    <definedName name="T2_DiapProt" localSheetId="7">P1_T2_DiapProt,P2_T2_DiapProt</definedName>
    <definedName name="T2_DiapProt" localSheetId="2">P1_T2_DiapProt,P2_T2_DiapProt</definedName>
    <definedName name="T2_DiapProt" localSheetId="1">P1_T2_DiapProt,P2_T2_DiapProt</definedName>
    <definedName name="T2_DiapProt">P1_T2_DiapProt,P2_T2_DiapProt</definedName>
    <definedName name="T2_Protect" localSheetId="9">#REF!,#REF!</definedName>
    <definedName name="T2_Protect" localSheetId="11">#REF!,#REF!</definedName>
    <definedName name="T2_Protect" localSheetId="7">#REF!,#REF!</definedName>
    <definedName name="T2_Protect" localSheetId="2">#REF!,#REF!</definedName>
    <definedName name="T2_Protect" localSheetId="1">#REF!</definedName>
    <definedName name="T2_Protect">#REF!,#REF!</definedName>
    <definedName name="T2_unpr_all">'[53]2'!$G$13:$L$58,'[53]2'!$N$13:$S$58,'[53]2'!$U$13:$Z$58,'[53]2'!$G$74:$L$119,'[53]2'!$N$74:$S$119,'[53]2'!$U$74:$Z$120,'[53]2'!$Z$119:$Z$120,'[53]2'!$N$134:$S$180,'[53]2'!$U$134:$Z$180,'[53]2'!$N$195:$S$241,'[53]2'!$U$195:$Z$241,'[53]2'!$N$257:$R$268,'[53]2'!$S$257:$S$302,'[53]2'!$N$269:$R$302,'[53]2'!$U$257:$Z$302,'[53]2'!$N$318</definedName>
    <definedName name="T2_Unprotected" localSheetId="9">#REF!,#REF!,#REF!,#REF!,#REF!,#REF!</definedName>
    <definedName name="T2_Unprotected" localSheetId="11">#REF!,#REF!,#REF!,#REF!,#REF!,#REF!</definedName>
    <definedName name="T2_Unprotected" localSheetId="7">#REF!,#REF!,#REF!,#REF!,#REF!,#REF!</definedName>
    <definedName name="T2_Unprotected" localSheetId="2">#REF!,#REF!,#REF!,#REF!,#REF!,#REF!</definedName>
    <definedName name="T2_Unprotected" localSheetId="1">#REF!</definedName>
    <definedName name="T2_Unprotected">#REF!,#REF!,#REF!,#REF!,#REF!,#REF!</definedName>
    <definedName name="T20?axis?R?ДОГОВОР">'[38]20'!$G$7:$O$26,       '[38]20'!$G$28:$O$41</definedName>
    <definedName name="T20?axis?R?ДОГОВОР?">'[38]20'!$D$7:$D$26,       '[38]20'!$D$28:$D$41</definedName>
    <definedName name="T20?axis?ПРД?БАЗ">'[38]20'!$L$6:$M$42,  '[38]20'!$I$6:$J$42</definedName>
    <definedName name="T20?axis?ПРД?ПРЕД">'[38]20'!$N$6:$O$41,  '[38]20'!$G$6:$H$42</definedName>
    <definedName name="T20?axis?ПФ?ПЛАН">'[38]20'!$L$6:$L$42,  '[38]20'!$G$6:$G$42,  '[38]20'!$N$6:$N$42,  '[38]20'!$I$6:$I$42</definedName>
    <definedName name="T20?axis?ПФ?ФАКТ">'[38]20'!$M$6:$M$42,  '[38]20'!$H$6:$H$42,  '[38]20'!$O$6:$O$42,  '[38]20'!$J$6:$J$42</definedName>
    <definedName name="T20?Data">'[38]20'!$G$6:$O$6,       '[38]20'!$G$8:$O$25,       '[38]20'!$G$27:$O$27,       '[38]20'!$G$29:$O$40,       '[38]20'!$G$42:$O$42</definedName>
    <definedName name="T20?item_ext?РОСТ">[54]аренда!#REF!</definedName>
    <definedName name="T20?L1.1">'[38]20'!$A$20:$O$20,'[38]20'!$A$17:$O$17,'[38]20'!$A$8:$O$8,'[38]20'!$A$11:$O$11,'[38]20'!$A$14:$O$14,'[38]20'!$A$23:$O$23</definedName>
    <definedName name="T20?L1.2">'[38]20'!$A$21:$O$21,'[38]20'!$A$18:$O$18,'[38]20'!$A$9:$O$9,'[38]20'!$A$12:$O$12,'[38]20'!$A$15:$O$15,'[38]20'!$A$24:$O$24</definedName>
    <definedName name="T20?L1.3">'[38]20'!$A$22:$O$22,'[38]20'!$A$19:$O$19,'[38]20'!$A$10:$O$10,'[38]20'!$A$13:$O$13,'[38]20'!$A$16:$O$16,'[38]20'!$A$25:$O$25</definedName>
    <definedName name="T20?L2.1">'[38]20'!$A$29:$O$29,   '[38]20'!$A$32:$O$32,   '[38]20'!$A$35:$O$35,   '[38]20'!$A$38:$O$38</definedName>
    <definedName name="T20?L2.2">'[38]20'!$A$30:$O$30,   '[38]20'!$A$33:$O$33,   '[38]20'!$A$36:$O$36,   '[38]20'!$A$39:$O$39</definedName>
    <definedName name="T20?L2.3">'[38]20'!$A$31:$O$31,   '[38]20'!$A$34:$O$34,   '[38]20'!$A$37:$O$37,   '[38]20'!$A$40:$O$40</definedName>
    <definedName name="T20?Name">[54]аренда!#REF!</definedName>
    <definedName name="T20?unit?МКВТЧ">'[29]20'!$C$13:$M$13,'[29]20'!$C$15:$M$19,'[29]20'!$C$8:$M$11</definedName>
    <definedName name="T20?unit?ПРЦ">[54]аренда!#REF!</definedName>
    <definedName name="T20_Change1">'[41]20'!$L$7,'[41]20'!$L$9:$L$10,'[41]20'!$L$13:$L$20</definedName>
    <definedName name="T20_Copy1">[54]аренда!#REF!</definedName>
    <definedName name="T20_Copy2">[54]аренда!#REF!</definedName>
    <definedName name="T20_Data">'[41]20'!$E$7:$K$7,'[41]20'!$E$9:$K$10,'[41]20'!$E$11:$K$11,'[41]20'!$E$13:$K$22,'[41]20'!$E$24:$K$24,'[41]20'!$E$25:$K$26,'[41]20'!$E$23:$K$23</definedName>
    <definedName name="T20_Protect">'[55]20'!$E$13:$I$20,'[55]20'!$E$9:$I$10</definedName>
    <definedName name="T20_Protection" localSheetId="7">'[29]20'!$E$8:$H$11,P1_T20_Protection</definedName>
    <definedName name="T20_Protection">'[29]20'!$E$8:$H$11,P1_T20_Protection</definedName>
    <definedName name="T21.2.1?Data" localSheetId="9">P1_T21.2.1?Data,P2_T21.2.1?Data</definedName>
    <definedName name="T21.2.1?Data" localSheetId="11">P1_T21.2.1?Data,P2_T21.2.1?Data</definedName>
    <definedName name="T21.2.1?Data" localSheetId="7">P1_T21.2.1?Data,P2_T21.2.1?Data</definedName>
    <definedName name="T21.2.1?Data" localSheetId="2">P1_T21.2.1?Data,P2_T21.2.1?Data</definedName>
    <definedName name="T21.2.1?Data" localSheetId="1">#NAME?</definedName>
    <definedName name="T21.2.1?Data">P1_T21.2.1?Data,P2_T21.2.1?Data</definedName>
    <definedName name="T21.2.1?Data_4">#N/A</definedName>
    <definedName name="T21.2.2?Data" localSheetId="9">P1_T21.2.2?Data,P2_T21.2.2?Data</definedName>
    <definedName name="T21.2.2?Data" localSheetId="11">P1_T21.2.2?Data,P2_T21.2.2?Data</definedName>
    <definedName name="T21.2.2?Data" localSheetId="7">P1_T21.2.2?Data,P2_T21.2.2?Data</definedName>
    <definedName name="T21.2.2?Data" localSheetId="2">P1_T21.2.2?Data,P2_T21.2.2?Data</definedName>
    <definedName name="T21.2.2?Data" localSheetId="1">#NAME?</definedName>
    <definedName name="T21.2.2?Data">P1_T21.2.2?Data,P2_T21.2.2?Data</definedName>
    <definedName name="T21.2.2?Data_4">#N/A</definedName>
    <definedName name="T21.3?Columns" localSheetId="9">#REF!</definedName>
    <definedName name="T21.3?Columns" localSheetId="11">#REF!</definedName>
    <definedName name="T21.3?Columns" localSheetId="7">#REF!</definedName>
    <definedName name="T21.3?Columns" localSheetId="2">#REF!</definedName>
    <definedName name="T21.3?Columns" localSheetId="1">#REF!</definedName>
    <definedName name="T21.3?Columns">#REF!</definedName>
    <definedName name="T21.3?item_ext?СБЫТ" localSheetId="7">'[55]21.3'!#REF!,'[55]21.3'!#REF!</definedName>
    <definedName name="T21.3?item_ext?СБЫТ">'[55]21.3'!#REF!,'[55]21.3'!#REF!</definedName>
    <definedName name="T21.3?ItemComments" localSheetId="9">#REF!</definedName>
    <definedName name="T21.3?ItemComments" localSheetId="11">#REF!</definedName>
    <definedName name="T21.3?ItemComments" localSheetId="7">#REF!</definedName>
    <definedName name="T21.3?ItemComments" localSheetId="1">#REF!</definedName>
    <definedName name="T21.3?ItemComments">#REF!</definedName>
    <definedName name="T21.3?Items" localSheetId="9">#REF!</definedName>
    <definedName name="T21.3?Items" localSheetId="11">#REF!</definedName>
    <definedName name="T21.3?Items" localSheetId="7">#REF!</definedName>
    <definedName name="T21.3?Items" localSheetId="1">#REF!</definedName>
    <definedName name="T21.3?Items">#REF!</definedName>
    <definedName name="T21.3?Scope" localSheetId="9">#REF!</definedName>
    <definedName name="T21.3?Scope" localSheetId="11">#REF!</definedName>
    <definedName name="T21.3?Scope" localSheetId="7">#REF!</definedName>
    <definedName name="T21.3?Scope">#REF!</definedName>
    <definedName name="T21.3?ВРАС">'[55]21.3'!$B$28:$B$30,'[55]21.3'!$B$48:$B$50</definedName>
    <definedName name="T21.3_Protect">'[55]21.3'!$E$19:$I$22,'[55]21.3'!$E$24:$I$25,'[55]21.3'!$B$28:$I$30,'[55]21.3'!$E$32:$I$32,'[55]21.3'!$E$35:$I$45,'[55]21.3'!$B$48:$I$50,'[55]21.3'!$E$13:$I$17</definedName>
    <definedName name="T21.4?Data" localSheetId="9">P1_T21.4?Data,P2_T21.4?Data</definedName>
    <definedName name="T21.4?Data" localSheetId="11">P1_T21.4?Data,P2_T21.4?Data</definedName>
    <definedName name="T21.4?Data" localSheetId="7">P1_T21.4?Data,P2_T21.4?Data</definedName>
    <definedName name="T21.4?Data" localSheetId="2">P1_T21.4?Data,P2_T21.4?Data</definedName>
    <definedName name="T21.4?Data" localSheetId="1">#NAME?</definedName>
    <definedName name="T21.4?Data">P1_T21.4?Data,P2_T21.4?Data</definedName>
    <definedName name="T21.4?Data_4">#N/A</definedName>
    <definedName name="T21?axis?R?ДОГОВОР" localSheetId="9">#REF!</definedName>
    <definedName name="T21?axis?R?ДОГОВОР" localSheetId="11">#REF!</definedName>
    <definedName name="T21?axis?R?ДОГОВОР" localSheetId="7">#REF!</definedName>
    <definedName name="T21?axis?R?ДОГОВОР" localSheetId="2">#REF!</definedName>
    <definedName name="T21?axis?R?ДОГОВОР" localSheetId="1">#REF!</definedName>
    <definedName name="T21?axis?R?ДОГОВОР">#REF!</definedName>
    <definedName name="T21?axis?R?ДОГОВОР?" localSheetId="9">#REF!</definedName>
    <definedName name="T21?axis?R?ДОГОВОР?" localSheetId="11">#REF!</definedName>
    <definedName name="T21?axis?R?ДОГОВОР?" localSheetId="7">#REF!</definedName>
    <definedName name="T21?axis?R?ДОГОВОР?" localSheetId="1">#REF!</definedName>
    <definedName name="T21?axis?R?ДОГОВОР?">#REF!</definedName>
    <definedName name="T21?axis?R?ПЭ">'[29]21'!$D$14:$S$16,'[29]21'!$D$26:$S$28,'[29]21'!$D$20:$S$22</definedName>
    <definedName name="T21?axis?R?ПЭ?">'[29]21'!$B$14:$B$16,'[29]21'!$B$26:$B$28,'[29]21'!$B$20:$B$22</definedName>
    <definedName name="T21?axis?ПРД?БАЗ">'[38]21'!$I$6:$J$18,'[38]21'!$F$6:$G$18</definedName>
    <definedName name="T21?axis?ПРД?ПРЕД">'[38]21'!$K$6:$L$18,'[38]21'!$D$6:$E$18</definedName>
    <definedName name="T21?axis?ПРД?РЕГ" localSheetId="9">#REF!</definedName>
    <definedName name="T21?axis?ПРД?РЕГ" localSheetId="11">#REF!</definedName>
    <definedName name="T21?axis?ПРД?РЕГ" localSheetId="7">#REF!</definedName>
    <definedName name="T21?axis?ПРД?РЕГ" localSheetId="1">#REF!</definedName>
    <definedName name="T21?axis?ПРД?РЕГ">#REF!</definedName>
    <definedName name="T21?axis?ПФ?ПЛАН">'[38]21'!$I$6:$I$18,'[38]21'!$D$6:$D$18,'[38]21'!$K$6:$K$18,'[38]21'!$F$6:$F$18</definedName>
    <definedName name="T21?axis?ПФ?ФАКТ">'[38]21'!$J$6:$J$18,'[38]21'!$E$6:$E$18,'[38]21'!$L$6:$L$18,'[38]21'!$G$6:$G$18</definedName>
    <definedName name="T21?Data">'[29]21'!$D$14:$S$16,'[29]21'!$D$18:$S$18,'[29]21'!$D$20:$S$22,'[29]21'!$D$24:$S$24,'[29]21'!$D$26:$S$28,'[29]21'!$D$31:$S$33,'[29]21'!$D$11:$S$12</definedName>
    <definedName name="T21?item_ext?РОСТ" localSheetId="9">#REF!</definedName>
    <definedName name="T21?item_ext?РОСТ" localSheetId="11">#REF!</definedName>
    <definedName name="T21?item_ext?РОСТ" localSheetId="7">#REF!</definedName>
    <definedName name="T21?item_ext?РОСТ">#REF!</definedName>
    <definedName name="T21?L1" localSheetId="9">#REF!</definedName>
    <definedName name="T21?L1" localSheetId="11">#REF!</definedName>
    <definedName name="T21?L1" localSheetId="7">#REF!</definedName>
    <definedName name="T21?L1">#REF!</definedName>
    <definedName name="T21?L2" localSheetId="9">#REF!</definedName>
    <definedName name="T21?L2" localSheetId="11">#REF!</definedName>
    <definedName name="T21?L2" localSheetId="7">#REF!</definedName>
    <definedName name="T21?L2">#REF!</definedName>
    <definedName name="T21?L3" localSheetId="9">#REF!</definedName>
    <definedName name="T21?L3" localSheetId="11">#REF!</definedName>
    <definedName name="T21?L3" localSheetId="7">#REF!</definedName>
    <definedName name="T21?L3">#REF!</definedName>
    <definedName name="T21?L4" localSheetId="9">#REF!</definedName>
    <definedName name="T21?L4" localSheetId="11">#REF!</definedName>
    <definedName name="T21?L4" localSheetId="7">#REF!</definedName>
    <definedName name="T21?L4">#REF!</definedName>
    <definedName name="T21?L4.x" localSheetId="9">#REF!</definedName>
    <definedName name="T21?L4.x" localSheetId="11">#REF!</definedName>
    <definedName name="T21?L4.x" localSheetId="7">#REF!</definedName>
    <definedName name="T21?L4.x">#REF!</definedName>
    <definedName name="T21?L5" localSheetId="9">#REF!</definedName>
    <definedName name="T21?L5" localSheetId="11">#REF!</definedName>
    <definedName name="T21?L5" localSheetId="7">#REF!</definedName>
    <definedName name="T21?L5">#REF!</definedName>
    <definedName name="T21?L6" localSheetId="9">#REF!</definedName>
    <definedName name="T21?L6" localSheetId="11">#REF!</definedName>
    <definedName name="T21?L6" localSheetId="7">#REF!</definedName>
    <definedName name="T21?L6">#REF!</definedName>
    <definedName name="T21?L7" localSheetId="9">#REF!</definedName>
    <definedName name="T21?L7" localSheetId="11">#REF!</definedName>
    <definedName name="T21?L7" localSheetId="7">#REF!</definedName>
    <definedName name="T21?L7">#REF!</definedName>
    <definedName name="T21?Name" localSheetId="9">#REF!</definedName>
    <definedName name="T21?Name" localSheetId="11">#REF!</definedName>
    <definedName name="T21?Name" localSheetId="7">#REF!</definedName>
    <definedName name="T21?Name">#REF!</definedName>
    <definedName name="T21?Table" localSheetId="9">#REF!</definedName>
    <definedName name="T21?Table" localSheetId="11">#REF!</definedName>
    <definedName name="T21?Table" localSheetId="7">#REF!</definedName>
    <definedName name="T21?Table">#REF!</definedName>
    <definedName name="T21?Title" localSheetId="9">#REF!</definedName>
    <definedName name="T21?Title" localSheetId="11">#REF!</definedName>
    <definedName name="T21?Title" localSheetId="7">#REF!</definedName>
    <definedName name="T21?Title">#REF!</definedName>
    <definedName name="T21?unit?ПРЦ" localSheetId="9">#REF!</definedName>
    <definedName name="T21?unit?ПРЦ" localSheetId="11">#REF!</definedName>
    <definedName name="T21?unit?ПРЦ" localSheetId="7">#REF!</definedName>
    <definedName name="T21?unit?ПРЦ">#REF!</definedName>
    <definedName name="T21?unit?ТРУБ" localSheetId="9">#REF!</definedName>
    <definedName name="T21?unit?ТРУБ" localSheetId="11">#REF!</definedName>
    <definedName name="T21?unit?ТРУБ" localSheetId="7">#REF!</definedName>
    <definedName name="T21?unit?ТРУБ">#REF!</definedName>
    <definedName name="T21_3_Change1">'[41]21.3'!$L$10,'[41]21.3'!$L$13:$L$17,'[41]21.3'!$L$19:$L$21,'[41]21.3'!$L$24:$L$25,'[41]21.3'!$L$28:$L$30,'[41]21.3'!$L$40:$L$45,'[41]21.3'!$L$48:$L$50</definedName>
    <definedName name="T21_3_Data">'[41]21.3'!$K$10,'[41]21.3'!$E$12:$K$17,'[41]21.3'!$E$10:$J$10,'[41]21.3'!$E$19:$K$22,'[41]21.3'!$E$24:$K$26,'[41]21.3'!$E$28:$K$30,'[41]21.3'!$E$32:$K$33,'[41]21.3'!$E$35:$K$46,'[41]21.3'!$E$48:$K$50,'[41]21.3'!$E$52:$K$52,'[41]21.3'!$E$54:$K$57</definedName>
    <definedName name="T21_3_write1">'[41]21.3'!$L$10,'[41]21.3'!$L$12:$L$17,'[41]21.3'!$L$19:$L$22,'[41]21.3'!$L$24:$L$26,'[41]21.3'!$L$28:$L$30,'[41]21.3'!$L$32:$L$33,'[41]21.3'!$L$35:$L$46,'[41]21.3'!$L$48:$L$50,'[41]21.3'!$L$52,'[41]21.3'!$L$54:$L$57</definedName>
    <definedName name="T21_Copy" localSheetId="9">#REF!</definedName>
    <definedName name="T21_Copy" localSheetId="11">#REF!</definedName>
    <definedName name="T21_Copy" localSheetId="7">#REF!</definedName>
    <definedName name="T21_Copy">#REF!</definedName>
    <definedName name="T21_Protection" localSheetId="9">P2_T21_Protection,[4]!P3_T21_Protection</definedName>
    <definedName name="T21_Protection" localSheetId="11">P2_T21_Protection,[4]!P3_T21_Protection</definedName>
    <definedName name="T21_Protection" localSheetId="7">P2_T21_Protection,[5]!P3_T21_Protection</definedName>
    <definedName name="T21_Protection" localSheetId="2">[0]!P2_T21_Protection,[6]!P3_T21_Protection</definedName>
    <definedName name="T21_Protection" localSheetId="1">#NAME?</definedName>
    <definedName name="T21_Protection">P2_T21_Protection,[0]!P3_T21_Protection</definedName>
    <definedName name="T22?axis?R?ДОГОВОР">'[38]22'!$E$8:$M$9,'[38]22'!$E$13:$M$14,'[38]22'!$E$22:$M$23,'[38]22'!$E$18:$M$18</definedName>
    <definedName name="T22?axis?R?ДОГОВОР?">'[38]22'!$A$8:$A$9,'[38]22'!$A$13:$A$14,'[38]22'!$A$22:$A$23,'[38]22'!$A$18</definedName>
    <definedName name="T22?axis?ПРД?БАЗ">'[38]22'!$J$6:$K$26, '[38]22'!$G$6:$H$26</definedName>
    <definedName name="T22?axis?ПРД?ПРЕД">'[38]22'!$L$6:$M$26, '[38]22'!$E$6:$F$26</definedName>
    <definedName name="T22?axis?ПФ?ПЛАН">'[38]22'!$J$6:$J$26,'[38]22'!$E$6:$E$26,'[38]22'!$L$6:$L$26,'[38]22'!$G$6:$G$26</definedName>
    <definedName name="T22?axis?ПФ?ФАКТ">'[38]22'!$K$6:$K$26,'[38]22'!$F$6:$F$26,'[38]22'!$M$6:$M$26,'[38]22'!$H$6:$H$26</definedName>
    <definedName name="T22?item_ext?ВСЕГО">'[29]22'!$E$8:$F$31,'[29]22'!$I$8:$J$31</definedName>
    <definedName name="T22?item_ext?РОСТ">'[54]другие затраты с-ст'!#REF!</definedName>
    <definedName name="T22?item_ext?ЭС">'[29]22'!$K$8:$L$31,'[29]22'!$G$8:$H$31</definedName>
    <definedName name="T22?L1">'[29]22'!$G$8:$G$31,'[29]22'!$I$8:$I$31,'[29]22'!$K$8:$K$31,'[29]22'!$E$8:$E$31</definedName>
    <definedName name="T22?L1.x">'[38]22'!$A$13:$M$14, '[38]22'!$A$8:$M$9, '[38]22'!$A$18:$M$18, '[38]22'!$A$22:$M$23</definedName>
    <definedName name="T22?L2">'[29]22'!$H$8:$H$31,'[29]22'!$J$8:$J$31,'[29]22'!$L$8:$L$31,'[29]22'!$F$8:$F$31</definedName>
    <definedName name="T22?Name">'[54]другие затраты с-ст'!#REF!</definedName>
    <definedName name="T22?unit?ГКАЛ.Ч">'[29]22'!$G$8:$G$31,'[29]22'!$I$8:$I$31,'[29]22'!$K$8:$K$31,'[29]22'!$E$8:$E$31</definedName>
    <definedName name="T22?unit?ПРЦ">'[54]другие затраты с-ст'!#REF!</definedName>
    <definedName name="T22?unit?ТГКАЛ">'[29]22'!$H$8:$H$31,'[29]22'!$J$8:$J$31,'[29]22'!$L$8:$L$31,'[29]22'!$F$8:$F$31</definedName>
    <definedName name="T22_Copy">'[54]другие затраты с-ст'!#REF!</definedName>
    <definedName name="T22_Copy2">'[54]другие затраты с-ст'!#REF!</definedName>
    <definedName name="T22_Protection">'[29]22'!$E$19:$L$23,'[29]22'!$E$25:$L$25,'[29]22'!$E$27:$L$31,'[29]22'!$E$17:$L$17</definedName>
    <definedName name="T23?axis?R?ВТОП">'[29]23'!$E$8:$P$30,'[29]23'!$E$36:$P$58</definedName>
    <definedName name="T23?axis?R?ВТОП?">'[29]23'!$C$8:$C$30,'[29]23'!$C$36:$C$58</definedName>
    <definedName name="T23?axis?R?ПЭ">'[29]23'!$E$8:$P$30,'[29]23'!$E$36:$P$58</definedName>
    <definedName name="T23?axis?R?ПЭ?">'[29]23'!$B$8:$B$30,'[29]23'!$B$36:$B$58</definedName>
    <definedName name="T23?axis?R?СЦТ">'[29]23'!$E$32:$P$34,'[29]23'!$E$60:$P$62</definedName>
    <definedName name="T23?axis?R?СЦТ?">'[29]23'!$A$60:$A$62,'[29]23'!$A$32:$A$34</definedName>
    <definedName name="T23?axis?ПРД?БАЗ">'[38]23'!$I$6:$J$13,'[38]23'!$F$6:$G$13</definedName>
    <definedName name="T23?axis?ПРД?ПРЕД">'[38]23'!$K$6:$L$13,'[38]23'!$D$6:$E$13</definedName>
    <definedName name="T23?axis?ПРД?РЕГ">'[54]налоги в с-ст'!#REF!</definedName>
    <definedName name="T23?axis?ПФ?ПЛАН">'[38]23'!$I$6:$I$13,'[38]23'!$D$6:$D$13,'[38]23'!$K$6:$K$13,'[38]23'!$F$6:$F$13</definedName>
    <definedName name="T23?axis?ПФ?ФАКТ">'[38]23'!$J$6:$J$13,'[38]23'!$E$6:$E$13,'[38]23'!$L$6:$L$13,'[38]23'!$G$6:$G$13</definedName>
    <definedName name="T23?Data">'[29]23'!$E$37:$P$63,'[29]23'!$E$9:$P$35</definedName>
    <definedName name="T23?item_ext?ВСЕГО">'[29]23'!$A$55:$P$58,'[29]23'!$A$27:$P$30</definedName>
    <definedName name="T23?item_ext?ИТОГО">'[29]23'!$A$59:$P$59,'[29]23'!$A$31:$P$31</definedName>
    <definedName name="T23?item_ext?РОСТ">'[54]налоги в с-ст'!#REF!</definedName>
    <definedName name="T23?item_ext?СЦТ">'[29]23'!$A$60:$P$62,'[29]23'!$A$32:$P$34</definedName>
    <definedName name="T23?L1">'[54]налоги в с-ст'!#REF!</definedName>
    <definedName name="T23?L1.1">'[54]налоги в с-ст'!#REF!</definedName>
    <definedName name="T23?L1.2">'[54]налоги в с-ст'!#REF!</definedName>
    <definedName name="T23?L2">'[54]налоги в с-ст'!#REF!</definedName>
    <definedName name="T23?L3">'[54]налоги в с-ст'!#REF!</definedName>
    <definedName name="T23?L4">'[54]налоги в с-ст'!#REF!</definedName>
    <definedName name="T23?Name">'[54]налоги в с-ст'!#REF!</definedName>
    <definedName name="T23?Table">'[54]налоги в с-ст'!#REF!</definedName>
    <definedName name="T23?Title">'[54]налоги в с-ст'!#REF!</definedName>
    <definedName name="T23?unit?ПРЦ">'[38]23'!$D$12:$H$12,'[38]23'!$I$6:$L$13</definedName>
    <definedName name="T23?unit?ТРУБ">'[38]23'!$D$9:$H$9,'[38]23'!$D$11:$H$11,'[38]23'!$D$13:$H$13,'[38]23'!$D$6:$H$7</definedName>
    <definedName name="T23_1_Change1">'[41]21.3'!$L$32,'[41]21.3'!$L$19:$L$22,'[41]21.3'!$L$24:$L$25,'[41]21.3'!$L$28:$L$30,'[41]21.3'!$L$13:$L$17,'[41]21.3'!$L$10,'[41]21.3'!$L$40:$L$45,'[41]21.3'!$L$48:$L$50</definedName>
    <definedName name="T23_Protection" localSheetId="7">'[29]23'!$A$60:$A$62,'[29]23'!$F$60:$J$62,'[29]23'!$O$60:$P$62,'[29]23'!$A$9:$A$25,P1_T23_Protection</definedName>
    <definedName name="T23_Protection">'[29]23'!$A$60:$A$62,'[29]23'!$F$60:$J$62,'[29]23'!$O$60:$P$62,'[29]23'!$A$9:$A$25,P1_T23_Protection</definedName>
    <definedName name="T23_Protection_4" localSheetId="9">(#REF!,#REF!,#REF!,#REF!,P1_T23_Protection)</definedName>
    <definedName name="T23_Protection_4" localSheetId="11">(#REF!,#REF!,#REF!,#REF!,P1_T23_Protection)</definedName>
    <definedName name="T23_Protection_4" localSheetId="7">(#REF!,#REF!,#REF!,#REF!,P1_T23_Protection)</definedName>
    <definedName name="T23_Protection_4" localSheetId="2">(#REF!,#REF!,#REF!,#REF!,[0]!P1_T23_Protection)</definedName>
    <definedName name="T23_Protection_4" localSheetId="1">(#REF!,#REF!,#REF!,#REF!,[0]!P1_T23_Protection)</definedName>
    <definedName name="T23_Protection_4">(#REF!,#REF!,#REF!,#REF!,P1_T23_Protection)</definedName>
    <definedName name="T24.1?Data">'[38]24.1'!$E$6:$J$21, '[38]24.1'!$E$23, '[38]24.1'!$H$23:$J$23, '[38]24.1'!$E$28:$J$42, '[38]24.1'!$E$44, '[38]24.1'!$H$44:$J$44</definedName>
    <definedName name="T24.1?unit?ТРУБ">'[38]24.1'!$E$5:$E$44, '[38]24.1'!$J$5:$J$44</definedName>
    <definedName name="T24.1_Copy1">'[54]% за кредит'!#REF!</definedName>
    <definedName name="T24.1_Copy2">'[54]% за кредит'!#REF!</definedName>
    <definedName name="T24?axis?R?ДОГОВОР">'[38]24'!$D$27:$L$37,'[38]24'!$D$8:$L$18</definedName>
    <definedName name="T24?axis?R?ДОГОВОР?">'[38]24'!$B$27:$B$37,'[38]24'!$B$8:$B$18</definedName>
    <definedName name="T24?axis?ПРД?БАЗ">'[38]24'!$I$6:$J$39,'[38]24'!$F$6:$G$39</definedName>
    <definedName name="T24?axis?ПРД?ПРЕД">'[38]24'!$K$6:$L$39,'[38]24'!$D$6:$E$39</definedName>
    <definedName name="T24?axis?ПРД?РЕГ" localSheetId="9">#REF!</definedName>
    <definedName name="T24?axis?ПРД?РЕГ" localSheetId="11">#REF!</definedName>
    <definedName name="T24?axis?ПРД?РЕГ" localSheetId="7">#REF!</definedName>
    <definedName name="T24?axis?ПРД?РЕГ" localSheetId="2">#REF!</definedName>
    <definedName name="T24?axis?ПРД?РЕГ" localSheetId="1">#REF!</definedName>
    <definedName name="T24?axis?ПРД?РЕГ">#REF!</definedName>
    <definedName name="T24?axis?ПФ?ПЛАН">'[38]24'!$I$6:$I$39,'[38]24'!$D$6:$D$39,'[38]24'!$K$6:$K$39,'[38]24'!$F$6:$F$38</definedName>
    <definedName name="T24?axis?ПФ?ФАКТ">'[38]24'!$J$6:$J$39,'[38]24'!$E$6:$E$39,'[38]24'!$L$6:$L$39,'[38]24'!$G$6:$G$39</definedName>
    <definedName name="T24?Data">'[38]24'!$D$6:$L$6, '[38]24'!$D$8:$L$18, '[38]24'!$D$20:$L$25, '[38]24'!$D$27:$L$37, '[38]24'!$D$39:$L$39</definedName>
    <definedName name="T24?item_ext?РОСТ" localSheetId="9">#REF!</definedName>
    <definedName name="T24?item_ext?РОСТ" localSheetId="11">#REF!</definedName>
    <definedName name="T24?item_ext?РОСТ" localSheetId="7">#REF!</definedName>
    <definedName name="T24?item_ext?РОСТ" localSheetId="1">#REF!</definedName>
    <definedName name="T24?item_ext?РОСТ">#REF!</definedName>
    <definedName name="T24?L1" localSheetId="9">#REF!</definedName>
    <definedName name="T24?L1" localSheetId="11">#REF!</definedName>
    <definedName name="T24?L1" localSheetId="7">#REF!</definedName>
    <definedName name="T24?L1" localSheetId="1">#REF!</definedName>
    <definedName name="T24?L1">#REF!</definedName>
    <definedName name="T24?L1.x" localSheetId="9">#REF!</definedName>
    <definedName name="T24?L1.x" localSheetId="11">#REF!</definedName>
    <definedName name="T24?L1.x" localSheetId="7">#REF!</definedName>
    <definedName name="T24?L1.x">#REF!</definedName>
    <definedName name="T24?L2" localSheetId="9">#REF!</definedName>
    <definedName name="T24?L2" localSheetId="11">#REF!</definedName>
    <definedName name="T24?L2" localSheetId="7">#REF!</definedName>
    <definedName name="T24?L2">#REF!</definedName>
    <definedName name="T24?L2.1" localSheetId="9">#REF!</definedName>
    <definedName name="T24?L2.1" localSheetId="11">#REF!</definedName>
    <definedName name="T24?L2.1" localSheetId="7">#REF!</definedName>
    <definedName name="T24?L2.1">#REF!</definedName>
    <definedName name="T24?L2.2" localSheetId="9">#REF!</definedName>
    <definedName name="T24?L2.2" localSheetId="11">#REF!</definedName>
    <definedName name="T24?L2.2" localSheetId="7">#REF!</definedName>
    <definedName name="T24?L2.2">#REF!</definedName>
    <definedName name="T24?L3" localSheetId="9">#REF!</definedName>
    <definedName name="T24?L3" localSheetId="11">#REF!</definedName>
    <definedName name="T24?L3" localSheetId="7">#REF!</definedName>
    <definedName name="T24?L3">#REF!</definedName>
    <definedName name="T24?L4" localSheetId="9">#REF!</definedName>
    <definedName name="T24?L4" localSheetId="11">#REF!</definedName>
    <definedName name="T24?L4" localSheetId="7">#REF!</definedName>
    <definedName name="T24?L4">#REF!</definedName>
    <definedName name="T24?L5" localSheetId="9">#REF!</definedName>
    <definedName name="T24?L5" localSheetId="11">#REF!</definedName>
    <definedName name="T24?L5" localSheetId="7">#REF!</definedName>
    <definedName name="T24?L5">#REF!</definedName>
    <definedName name="T24?L5.x" localSheetId="9">#REF!</definedName>
    <definedName name="T24?L5.x" localSheetId="11">#REF!</definedName>
    <definedName name="T24?L5.x" localSheetId="7">#REF!</definedName>
    <definedName name="T24?L5.x">#REF!</definedName>
    <definedName name="T24?L6" localSheetId="9">#REF!</definedName>
    <definedName name="T24?L6" localSheetId="11">#REF!</definedName>
    <definedName name="T24?L6" localSheetId="7">#REF!</definedName>
    <definedName name="T24?L6">#REF!</definedName>
    <definedName name="T24?Name" localSheetId="9">#REF!</definedName>
    <definedName name="T24?Name" localSheetId="11">#REF!</definedName>
    <definedName name="T24?Name" localSheetId="7">#REF!</definedName>
    <definedName name="T24?Name">#REF!</definedName>
    <definedName name="T24?Table" localSheetId="9">#REF!</definedName>
    <definedName name="T24?Table" localSheetId="11">#REF!</definedName>
    <definedName name="T24?Table" localSheetId="7">#REF!</definedName>
    <definedName name="T24?Table">#REF!</definedName>
    <definedName name="T24?Title" localSheetId="9">#REF!</definedName>
    <definedName name="T24?Title" localSheetId="11">#REF!</definedName>
    <definedName name="T24?Title" localSheetId="7">#REF!</definedName>
    <definedName name="T24?Title">#REF!</definedName>
    <definedName name="T24?unit?ПРЦ">'[38]24'!$D$22:$H$22, '[38]24'!$I$6:$L$6, '[38]24'!$I$8:$L$18, '[38]24'!$I$20:$L$25, '[38]24'!$I$27:$L$37, '[38]24'!$I$39:$L$39</definedName>
    <definedName name="T24?unit?ТРУБ">'[38]24'!$D$6:$H$6, '[38]24'!$D$8:$H$18, '[38]24'!$D$20:$H$21, '[38]24'!$D$23:$H$25, '[38]24'!$D$27:$H$37, '[38]24'!$D$39:$H$39</definedName>
    <definedName name="T24_Copy1" localSheetId="9">#REF!</definedName>
    <definedName name="T24_Copy1" localSheetId="11">#REF!</definedName>
    <definedName name="T24_Copy1" localSheetId="7">#REF!</definedName>
    <definedName name="T24_Copy1">#REF!</definedName>
    <definedName name="T24_Copy2" localSheetId="9">#REF!</definedName>
    <definedName name="T24_Copy2" localSheetId="11">#REF!</definedName>
    <definedName name="T24_Copy2" localSheetId="7">#REF!</definedName>
    <definedName name="T24_Copy2">#REF!</definedName>
    <definedName name="T24_Data">'[41]24'!$G$7:$M$8,'[41]24'!$G$10:$M$12,'[41]24'!$G$14:$M$15,'[41]24'!$G$17:$M$20,'[41]24'!$G$22:$M$23,'[41]24'!$G$25:$M$27,'[41]24'!$G$29:$M$31,'[41]24'!$G$28:$M$28,'[41]24'!$G$33:$M$33,'[41]24'!$G$36:$M$38,'[41]24'!$G$40:$M$40,'[41]24'!$G$43:$M$45</definedName>
    <definedName name="T24_Protection">'[29]24'!$E$24:$H$37,'[29]24'!$B$35:$B$37,'[29]24'!$E$41:$H$42,'[29]24'!$J$8:$M$21,'[29]24'!$J$24:$M$37,'[29]24'!$J$41:$M$42,'[29]24'!$E$8:$H$21</definedName>
    <definedName name="T25?axis?R?ВРАС" localSheetId="9">#REF!</definedName>
    <definedName name="T25?axis?R?ВРАС" localSheetId="11">#REF!</definedName>
    <definedName name="T25?axis?R?ВРАС" localSheetId="7">#REF!</definedName>
    <definedName name="T25?axis?R?ВРАС">#REF!</definedName>
    <definedName name="T25?axis?R?ВРАС?" localSheetId="9">#REF!</definedName>
    <definedName name="T25?axis?R?ВРАС?" localSheetId="11">#REF!</definedName>
    <definedName name="T25?axis?R?ВРАС?" localSheetId="7">#REF!</definedName>
    <definedName name="T25?axis?R?ВРАС?">#REF!</definedName>
    <definedName name="T25?axis?R?ДОГОВОР">'[38]25'!$G$19:$O$20, '[38]25'!$G$9:$O$10, '[38]25'!$G$14:$O$15, '[38]25'!$G$24:$O$24, '[38]25'!$G$29:$O$34, '[38]25'!$G$38:$O$40</definedName>
    <definedName name="T25?axis?R?ДОГОВОР?">'[38]25'!$E$19:$E$20, '[38]25'!$E$9:$E$10, '[38]25'!$E$14:$E$15, '[38]25'!$E$24, '[38]25'!$E$29:$E$34, '[38]25'!$E$38:$E$40</definedName>
    <definedName name="T25?axis?ПРД?БАЗ" localSheetId="9">#REF!</definedName>
    <definedName name="T25?axis?ПРД?БАЗ" localSheetId="11">#REF!</definedName>
    <definedName name="T25?axis?ПРД?БАЗ" localSheetId="7">#REF!</definedName>
    <definedName name="T25?axis?ПРД?БАЗ">#REF!</definedName>
    <definedName name="T25?axis?ПРД?ПРЕД" localSheetId="9">#REF!</definedName>
    <definedName name="T25?axis?ПРД?ПРЕД" localSheetId="11">#REF!</definedName>
    <definedName name="T25?axis?ПРД?ПРЕД" localSheetId="7">#REF!</definedName>
    <definedName name="T25?axis?ПРД?ПРЕД">#REF!</definedName>
    <definedName name="T25?axis?ПРД?РЕГ" localSheetId="9">#REF!</definedName>
    <definedName name="T25?axis?ПРД?РЕГ" localSheetId="11">#REF!</definedName>
    <definedName name="T25?axis?ПРД?РЕГ" localSheetId="7">#REF!</definedName>
    <definedName name="T25?axis?ПРД?РЕГ">#REF!</definedName>
    <definedName name="T25?axis?ПФ?ПЛАН">'[38]25'!$I$7:$I$51,         '[38]25'!$L$7:$L$51</definedName>
    <definedName name="T25?axis?ПФ?ФАКТ">'[38]25'!$J$7:$J$51,         '[38]25'!$M$7:$M$51</definedName>
    <definedName name="T25?Data" localSheetId="9">#REF!</definedName>
    <definedName name="T25?Data" localSheetId="11">#REF!</definedName>
    <definedName name="T25?Data" localSheetId="7">#REF!</definedName>
    <definedName name="T25?Data">#REF!</definedName>
    <definedName name="T25?item_ext?РОСТ" localSheetId="9">#REF!</definedName>
    <definedName name="T25?item_ext?РОСТ" localSheetId="11">#REF!</definedName>
    <definedName name="T25?item_ext?РОСТ" localSheetId="7">#REF!</definedName>
    <definedName name="T25?item_ext?РОСТ">#REF!</definedName>
    <definedName name="T25?item_ext?РОСТ2" localSheetId="9">#REF!</definedName>
    <definedName name="T25?item_ext?РОСТ2" localSheetId="11">#REF!</definedName>
    <definedName name="T25?item_ext?РОСТ2" localSheetId="7">#REF!</definedName>
    <definedName name="T25?item_ext?РОСТ2">#REF!</definedName>
    <definedName name="T25?L1" xml:space="preserve"> '[38]25'!$A$17:$O$17,  '[38]25'!$A$7:$O$7,  '[38]25'!$A$12:$O$12,  '[38]25'!$A$22:$O$22,  '[38]25'!$A$26:$O$26,  '[38]25'!$A$36:$O$36</definedName>
    <definedName name="T25?L1.1">'[38]25'!$A$19:$O$20, '[38]25'!$A$31:$O$31, '[38]25'!$A$9:$O$10, '[38]25'!$A$14:$O$15, '[38]25'!$A$24:$O$24, '[38]25'!$A$29:$O$29, '[38]25'!$A$33:$O$33, '[38]25'!$A$38:$O$40</definedName>
    <definedName name="T25?L1.2" localSheetId="9">#REF!</definedName>
    <definedName name="T25?L1.2" localSheetId="11">#REF!</definedName>
    <definedName name="T25?L1.2" localSheetId="7">#REF!</definedName>
    <definedName name="T25?L1.2">#REF!</definedName>
    <definedName name="T25?L1.2.1" xml:space="preserve"> '[38]25'!$A$32:$O$32,     '[38]25'!$A$30:$O$30,     '[38]25'!$A$34:$O$34</definedName>
    <definedName name="T25?L2" localSheetId="9">#REF!</definedName>
    <definedName name="T25?L2" localSheetId="11">#REF!</definedName>
    <definedName name="T25?L2" localSheetId="7">#REF!</definedName>
    <definedName name="T25?L2">#REF!</definedName>
    <definedName name="T25?L2.1" localSheetId="9">#REF!</definedName>
    <definedName name="T25?L2.1" localSheetId="11">#REF!</definedName>
    <definedName name="T25?L2.1" localSheetId="7">#REF!</definedName>
    <definedName name="T25?L2.1">#REF!</definedName>
    <definedName name="T25?L2.1.1" localSheetId="9">#REF!</definedName>
    <definedName name="T25?L2.1.1" localSheetId="11">#REF!</definedName>
    <definedName name="T25?L2.1.1" localSheetId="7">#REF!</definedName>
    <definedName name="T25?L2.1.1">#REF!</definedName>
    <definedName name="T25?L2.1.2" localSheetId="9">#REF!</definedName>
    <definedName name="T25?L2.1.2" localSheetId="11">#REF!</definedName>
    <definedName name="T25?L2.1.2" localSheetId="7">#REF!</definedName>
    <definedName name="T25?L2.1.2">#REF!</definedName>
    <definedName name="T25?L2.2" localSheetId="9">#REF!</definedName>
    <definedName name="T25?L2.2" localSheetId="11">#REF!</definedName>
    <definedName name="T25?L2.2" localSheetId="7">#REF!</definedName>
    <definedName name="T25?L2.2">#REF!</definedName>
    <definedName name="T25?L2.2.1" localSheetId="9">#REF!</definedName>
    <definedName name="T25?L2.2.1" localSheetId="11">#REF!</definedName>
    <definedName name="T25?L2.2.1" localSheetId="7">#REF!</definedName>
    <definedName name="T25?L2.2.1">#REF!</definedName>
    <definedName name="T25?L2.2.2" localSheetId="9">#REF!</definedName>
    <definedName name="T25?L2.2.2" localSheetId="11">#REF!</definedName>
    <definedName name="T25?L2.2.2" localSheetId="7">#REF!</definedName>
    <definedName name="T25?L2.2.2">#REF!</definedName>
    <definedName name="T25?L2.2.3" localSheetId="9">#REF!</definedName>
    <definedName name="T25?L2.2.3" localSheetId="11">#REF!</definedName>
    <definedName name="T25?L2.2.3" localSheetId="7">#REF!</definedName>
    <definedName name="T25?L2.2.3">#REF!</definedName>
    <definedName name="T25?L2.2.4" localSheetId="9">#REF!</definedName>
    <definedName name="T25?L2.2.4" localSheetId="11">#REF!</definedName>
    <definedName name="T25?L2.2.4" localSheetId="7">#REF!</definedName>
    <definedName name="T25?L2.2.4">#REF!</definedName>
    <definedName name="T25?Name" localSheetId="9">#REF!</definedName>
    <definedName name="T25?Name" localSheetId="11">#REF!</definedName>
    <definedName name="T25?Name" localSheetId="7">#REF!</definedName>
    <definedName name="T25?Name">#REF!</definedName>
    <definedName name="T25?Table" localSheetId="9">#REF!</definedName>
    <definedName name="T25?Table" localSheetId="11">#REF!</definedName>
    <definedName name="T25?Table" localSheetId="7">#REF!</definedName>
    <definedName name="T25?Table">#REF!</definedName>
    <definedName name="T25?Title" localSheetId="9">#REF!</definedName>
    <definedName name="T25?Title" localSheetId="11">#REF!</definedName>
    <definedName name="T25?Title" localSheetId="7">#REF!</definedName>
    <definedName name="T25?Title">#REF!</definedName>
    <definedName name="T25?unit?ГА" xml:space="preserve"> '[38]25'!$G$32:$K$32,     '[38]25'!$G$27:$K$27,     '[38]25'!$G$30:$K$30,     '[38]25'!$G$34:$K$34</definedName>
    <definedName name="T25?unit?ПРЦ" localSheetId="9">#REF!</definedName>
    <definedName name="T25?unit?ПРЦ" localSheetId="11">#REF!</definedName>
    <definedName name="T25?unit?ПРЦ" localSheetId="7">#REF!</definedName>
    <definedName name="T25?unit?ПРЦ">#REF!</definedName>
    <definedName name="T25?unit?ТРУБ" xml:space="preserve"> '[38]25'!$G$31:$K$31,     '[38]25'!$G$6:$K$26,     '[38]25'!$G$29:$K$29,     '[38]25'!$G$33:$K$33,     '[38]25'!$G$36:$K$51</definedName>
    <definedName name="T25_Copy1" localSheetId="9">#REF!</definedName>
    <definedName name="T25_Copy1" localSheetId="11">#REF!</definedName>
    <definedName name="T25_Copy1" localSheetId="7">#REF!</definedName>
    <definedName name="T25_Copy1">#REF!</definedName>
    <definedName name="T25_Copy2" localSheetId="9">#REF!</definedName>
    <definedName name="T25_Copy2" localSheetId="11">#REF!</definedName>
    <definedName name="T25_Copy2" localSheetId="7">#REF!</definedName>
    <definedName name="T25_Copy2">#REF!</definedName>
    <definedName name="T25_Copy3" localSheetId="9">#REF!</definedName>
    <definedName name="T25_Copy3" localSheetId="11">#REF!</definedName>
    <definedName name="T25_Copy3" localSheetId="7">#REF!</definedName>
    <definedName name="T25_Copy3">#REF!</definedName>
    <definedName name="T25_Copy4" localSheetId="9">#REF!</definedName>
    <definedName name="T25_Copy4" localSheetId="11">#REF!</definedName>
    <definedName name="T25_Copy4" localSheetId="7">#REF!</definedName>
    <definedName name="T25_Copy4">#REF!</definedName>
    <definedName name="T25_Data">'[41]25'!$G$6:$M$8,'[41]25'!$G$10:$M$11,'[41]25'!$G$13:$M$15,'[41]25'!$G$17:$L$17,'[41]25'!$G$18:$L$18,'[41]25'!$G$20:$L$22,'[41]25'!$G$24:$L$25,'[41]25'!$G$27:$L$29,'[41]25'!$G$31:$M$32,'[41]25'!$M$27:$M$29,'[41]25'!$M$24:$M$25,'[41]25'!$M$20:$M$22,'[41]25'!$M$17,'[41]25'!$G$34:$M$36,'[41]25'!$G$38:$M$39,'[41]25'!$G$41:$M$43</definedName>
    <definedName name="T25_protection" localSheetId="9">P1_T25_protection,P2_T25_protection</definedName>
    <definedName name="T25_protection" localSheetId="11">P1_T25_protection,P2_T25_protection</definedName>
    <definedName name="T25_protection" localSheetId="7">P1_T25_protection,P2_T25_protection</definedName>
    <definedName name="T25_protection" localSheetId="2">[0]!P1_T25_protection,[0]!P2_T25_protection</definedName>
    <definedName name="T25_protection" localSheetId="1">[0]!P1_T25_protection,[0]!P2_T25_protection</definedName>
    <definedName name="T25_protection">P1_T25_protection,P2_T25_protection</definedName>
    <definedName name="T25_protection_4" localSheetId="9">(P1_T25_protection,P2_T25_protection)</definedName>
    <definedName name="T25_protection_4" localSheetId="11">(P1_T25_protection,P2_T25_protection)</definedName>
    <definedName name="T25_protection_4" localSheetId="7">(P1_T25_protection,P2_T25_protection)</definedName>
    <definedName name="T25_protection_4" localSheetId="2">([0]!P1_T25_protection,[0]!P2_T25_protection)</definedName>
    <definedName name="T25_protection_4" localSheetId="1">([0]!P1_T25_protection,[0]!P2_T25_protection)</definedName>
    <definedName name="T25_protection_4">(P1_T25_protection,P2_T25_protection)</definedName>
    <definedName name="T26?axis?R?ВРАС">'[29]26'!$C$34:$N$36,'[29]26'!$C$22:$N$24</definedName>
    <definedName name="T26?axis?R?ВРАС?">'[29]26'!$B$34:$B$36,'[29]26'!$B$22:$B$24</definedName>
    <definedName name="T26?axis?ПРД?БАЗ">'[38]26'!$I$6:$J$20,'[38]26'!$F$6:$G$20</definedName>
    <definedName name="T26?axis?ПРД?ПРЕД">'[38]26'!$K$6:$L$20,'[38]26'!$D$6:$E$20</definedName>
    <definedName name="T26?axis?ПФ?ПЛАН">'[38]26'!$I$6:$I$20,'[38]26'!$D$6:$D$20,'[38]26'!$K$6:$K$20,'[38]26'!$F$6:$F$20</definedName>
    <definedName name="T26?axis?ПФ?ФАКТ">'[38]26'!$J$6:$J$20,'[38]26'!$E$6:$E$20,'[38]26'!$L$6:$L$20,'[38]26'!$G$6:$G$20</definedName>
    <definedName name="T26?Data">'[38]26'!$D$6:$L$8, '[38]26'!$D$10:$L$20</definedName>
    <definedName name="T26?item_ext?РОСТ">'[54]поощрение (ДВ)'!#REF!</definedName>
    <definedName name="T26?L1">'[29]26'!$F$8:$N$8,'[29]26'!$C$8:$D$8</definedName>
    <definedName name="T26?L1.1">'[29]26'!$F$10:$N$10,'[29]26'!$C$10:$D$10</definedName>
    <definedName name="T26?L2">'[29]26'!$F$11:$N$11,'[29]26'!$C$11:$D$11</definedName>
    <definedName name="T26?L2.1">'[29]26'!$F$13:$N$13,'[29]26'!$C$13:$D$13</definedName>
    <definedName name="T26?L2.7">'[54]поощрение (ДВ)'!#REF!</definedName>
    <definedName name="T26?L2.8">'[54]поощрение (ДВ)'!#REF!</definedName>
    <definedName name="T26?L3">'[29]26'!$F$14:$N$14,'[29]26'!$C$14:$D$14</definedName>
    <definedName name="T26?L4">'[29]26'!$F$15:$N$15,'[29]26'!$C$15:$D$15</definedName>
    <definedName name="T26?L5">'[29]26'!$F$16:$N$16,'[29]26'!$C$16:$D$16</definedName>
    <definedName name="T26?L5.1">'[29]26'!$F$18:$N$18,'[29]26'!$C$18:$D$18</definedName>
    <definedName name="T26?L5.2">'[29]26'!$F$19:$N$19,'[29]26'!$C$19:$D$19</definedName>
    <definedName name="T26?L5.3">'[29]26'!$F$20:$N$20,'[29]26'!$C$20:$D$20</definedName>
    <definedName name="T26?L5.3.x">'[29]26'!$F$22:$N$24,'[29]26'!$C$22:$D$24</definedName>
    <definedName name="T26?L6">'[29]26'!$F$26:$N$26,'[29]26'!$C$26:$D$26</definedName>
    <definedName name="T26?L7">'[29]26'!$F$27:$N$27,'[29]26'!$C$27:$D$27</definedName>
    <definedName name="T26?L7.1">'[29]26'!$F$29:$N$29,'[29]26'!$C$29:$D$29</definedName>
    <definedName name="T26?L7.2">'[29]26'!$F$30:$N$30,'[29]26'!$C$30:$D$30</definedName>
    <definedName name="T26?L7.3">'[29]26'!$F$31:$N$31,'[29]26'!$C$31:$D$31</definedName>
    <definedName name="T26?L7.4">'[29]26'!$F$32:$N$32,'[29]26'!$C$32:$D$32</definedName>
    <definedName name="T26?L7.4.x">'[29]26'!$F$34:$N$36,'[29]26'!$C$34:$D$36</definedName>
    <definedName name="T26?L8">'[29]26'!$F$38:$N$38,'[29]26'!$C$38:$D$38</definedName>
    <definedName name="T26?Name">'[54]поощрение (ДВ)'!#REF!</definedName>
    <definedName name="T26?unit?ПРЦ">'[54]поощрение (ДВ)'!#REF!</definedName>
    <definedName name="T26_Protection" localSheetId="7">'[29]26'!$K$34:$N$36,'[29]26'!$B$22:$B$24,P1_T26_Protection,P2_T26_Protection</definedName>
    <definedName name="T26_Protection">'[29]26'!$K$34:$N$36,'[29]26'!$B$22:$B$24,P1_T26_Protection,P2_T26_Protection</definedName>
    <definedName name="T26_Protection_4" localSheetId="9">(#REF!,#REF!,P1_T26_Protection,P2_T26_Protection)</definedName>
    <definedName name="T26_Protection_4" localSheetId="11">(#REF!,#REF!,P1_T26_Protection,P2_T26_Protection)</definedName>
    <definedName name="T26_Protection_4" localSheetId="7">(#REF!,#REF!,P1_T26_Protection,P2_T26_Protection)</definedName>
    <definedName name="T26_Protection_4" localSheetId="2">(#REF!,#REF!,[0]!P1_T26_Protection,[0]!P2_T26_Protection)</definedName>
    <definedName name="T26_Protection_4" localSheetId="1">(#REF!,#REF!,[0]!P1_T26_Protection,[0]!P2_T26_Protection)</definedName>
    <definedName name="T26_Protection_4">(#REF!,#REF!,P1_T26_Protection,P2_T26_Protection)</definedName>
    <definedName name="T27?axis?R?ВРАС">'[29]27'!$C$34:$S$36,'[29]27'!$C$22:$S$24</definedName>
    <definedName name="T27?axis?R?ВРАС?">'[29]27'!$B$34:$B$36,'[29]27'!$B$22:$B$24</definedName>
    <definedName name="T27?axis?ПРД?БАЗ">'[38]27'!$I$6:$J$11,'[38]27'!$F$6:$G$11</definedName>
    <definedName name="T27?axis?ПРД?ПРЕД">'[38]27'!$K$6:$L$11,'[38]27'!$D$6:$E$11</definedName>
    <definedName name="T27?axis?ПРД?РЕГ" localSheetId="9">#REF!</definedName>
    <definedName name="T27?axis?ПРД?РЕГ" localSheetId="11">#REF!</definedName>
    <definedName name="T27?axis?ПРД?РЕГ" localSheetId="7">#REF!</definedName>
    <definedName name="T27?axis?ПРД?РЕГ" localSheetId="2">#REF!</definedName>
    <definedName name="T27?axis?ПРД?РЕГ" localSheetId="1">#REF!</definedName>
    <definedName name="T27?axis?ПРД?РЕГ">#REF!</definedName>
    <definedName name="T27?axis?ПФ?ПЛАН">'[38]27'!$I$6:$I$11,'[38]27'!$D$6:$D$11,'[38]27'!$K$6:$K$11,'[38]27'!$F$6:$F$11</definedName>
    <definedName name="T27?axis?ПФ?ФАКТ">'[38]27'!$J$6:$J$11,'[38]27'!$E$6:$E$11,'[38]27'!$L$6:$L$11,'[38]27'!$G$6:$G$11</definedName>
    <definedName name="T27?Data" localSheetId="9">#REF!</definedName>
    <definedName name="T27?Data" localSheetId="11">#REF!</definedName>
    <definedName name="T27?Data" localSheetId="7">#REF!</definedName>
    <definedName name="T27?Data" localSheetId="1">#REF!</definedName>
    <definedName name="T27?Data">#REF!</definedName>
    <definedName name="T27?item_ext?РОСТ" localSheetId="9">#REF!</definedName>
    <definedName name="T27?item_ext?РОСТ" localSheetId="11">#REF!</definedName>
    <definedName name="T27?item_ext?РОСТ" localSheetId="7">#REF!</definedName>
    <definedName name="T27?item_ext?РОСТ" localSheetId="1">#REF!</definedName>
    <definedName name="T27?item_ext?РОСТ">#REF!</definedName>
    <definedName name="T27?L1" localSheetId="9">#REF!</definedName>
    <definedName name="T27?L1" localSheetId="11">#REF!</definedName>
    <definedName name="T27?L1" localSheetId="7">#REF!</definedName>
    <definedName name="T27?L1">#REF!</definedName>
    <definedName name="T27?L1.1">'[29]27'!$F$10:$S$10,'[29]27'!$C$10:$D$10</definedName>
    <definedName name="T27?L2" localSheetId="9">#REF!</definedName>
    <definedName name="T27?L2" localSheetId="11">#REF!</definedName>
    <definedName name="T27?L2" localSheetId="7">#REF!</definedName>
    <definedName name="T27?L2">#REF!</definedName>
    <definedName name="T27?L2.1">'[29]27'!$F$13:$S$13,'[29]27'!$C$13:$D$13</definedName>
    <definedName name="T27?L3" localSheetId="9">#REF!</definedName>
    <definedName name="T27?L3" localSheetId="11">#REF!</definedName>
    <definedName name="T27?L3" localSheetId="7">#REF!</definedName>
    <definedName name="T27?L3">#REF!</definedName>
    <definedName name="T27?L4" localSheetId="9">#REF!</definedName>
    <definedName name="T27?L4" localSheetId="11">#REF!</definedName>
    <definedName name="T27?L4" localSheetId="7">#REF!</definedName>
    <definedName name="T27?L4">#REF!</definedName>
    <definedName name="T27?L5" localSheetId="9">#REF!</definedName>
    <definedName name="T27?L5" localSheetId="11">#REF!</definedName>
    <definedName name="T27?L5" localSheetId="7">#REF!</definedName>
    <definedName name="T27?L5">#REF!</definedName>
    <definedName name="T27?L5.3">'[29]27'!$F$20:$S$20,'[29]27'!$C$20:$D$20</definedName>
    <definedName name="T27?L5.3.x">'[29]27'!$F$22:$S$24,'[29]27'!$C$22:$D$24</definedName>
    <definedName name="T27?L6" localSheetId="9">#REF!</definedName>
    <definedName name="T27?L6" localSheetId="11">#REF!</definedName>
    <definedName name="T27?L6" localSheetId="7">#REF!</definedName>
    <definedName name="T27?L6">#REF!</definedName>
    <definedName name="T27?L7">'[29]27'!$F$27:$S$27,'[29]27'!$C$27:$D$27</definedName>
    <definedName name="T27?L7.1">'[29]27'!$F$29:$S$29,'[29]27'!$C$29:$D$29</definedName>
    <definedName name="T27?L7.2">'[29]27'!$F$30:$S$30,'[29]27'!$C$30:$D$30</definedName>
    <definedName name="T27?L7.3">'[29]27'!$F$31:$S$31,'[29]27'!$C$31:$D$31</definedName>
    <definedName name="T27?L7.4">'[29]27'!$F$32:$S$32,'[29]27'!$C$32:$D$32</definedName>
    <definedName name="T27?L7.4.x">'[29]27'!$F$34:$S$36,'[29]27'!$C$34:$D$36</definedName>
    <definedName name="T27?L8">'[29]27'!$F$38:$S$38,'[29]27'!$C$38:$D$38</definedName>
    <definedName name="T27?Name" localSheetId="9">#REF!</definedName>
    <definedName name="T27?Name" localSheetId="11">#REF!</definedName>
    <definedName name="T27?Name" localSheetId="7">#REF!</definedName>
    <definedName name="T27?Name">#REF!</definedName>
    <definedName name="T27?Table" localSheetId="9">#REF!</definedName>
    <definedName name="T27?Table" localSheetId="11">#REF!</definedName>
    <definedName name="T27?Table" localSheetId="7">#REF!</definedName>
    <definedName name="T27?Table">#REF!</definedName>
    <definedName name="T27?Title" localSheetId="9">#REF!</definedName>
    <definedName name="T27?Title" localSheetId="11">#REF!</definedName>
    <definedName name="T27?Title" localSheetId="7">#REF!</definedName>
    <definedName name="T27?Title">#REF!</definedName>
    <definedName name="T27?unit?ПРЦ">'[38]27'!$D$7:$H$7, '[38]27'!$I$6:$L$11</definedName>
    <definedName name="T27?unit?ТРУБ">'[38]27'!$D$6:$H$6, '[38]27'!$D$8:$H$11</definedName>
    <definedName name="T27_Protect">'[55]27'!$E$12:$E$13,'[55]27'!$K$4:$AH$4,'[55]27'!$AK$12:$AK$13</definedName>
    <definedName name="T27_Protection" localSheetId="7">'[29]27'!$P$34:$S$36,'[29]27'!$B$22:$B$24,P1_T27_Protection,P2_T27_Protection,P3_T27_Protection</definedName>
    <definedName name="T27_Protection">'[29]27'!$P$34:$S$36,'[29]27'!$B$22:$B$24,P1_T27_Protection,P2_T27_Protection,P3_T27_Protection</definedName>
    <definedName name="T27_Protection_4" localSheetId="9">(#REF!,#REF!,P1_T27_Protection,P2_T27_Protection,P3_T27_Protection)</definedName>
    <definedName name="T27_Protection_4" localSheetId="11">(#REF!,#REF!,P1_T27_Protection,P2_T27_Protection,P3_T27_Protection)</definedName>
    <definedName name="T27_Protection_4" localSheetId="7">(#REF!,#REF!,P1_T27_Protection,P2_T27_Protection,P3_T27_Protection)</definedName>
    <definedName name="T27_Protection_4" localSheetId="2">(#REF!,#REF!,[0]!P1_T27_Protection,[0]!P2_T27_Protection,[0]!P3_T27_Protection)</definedName>
    <definedName name="T27_Protection_4" localSheetId="1">(#REF!,#REF!,[0]!P1_T27_Protection,[0]!P2_T27_Protection,[0]!P3_T27_Protection)</definedName>
    <definedName name="T27_Protection_4">(#REF!,#REF!,P1_T27_Protection,P2_T27_Protection,P3_T27_Protection)</definedName>
    <definedName name="T28.3?unit?РУБ.ГКАЛ" localSheetId="9">P1_T28.3?unit?РУБ.ГКАЛ,P2_T28.3?unit?РУБ.ГКАЛ</definedName>
    <definedName name="T28.3?unit?РУБ.ГКАЛ" localSheetId="11">P1_T28.3?unit?РУБ.ГКАЛ,P2_T28.3?unit?РУБ.ГКАЛ</definedName>
    <definedName name="T28.3?unit?РУБ.ГКАЛ" localSheetId="7">P1_T28.3?unit?РУБ.ГКАЛ,P2_T28.3?unit?РУБ.ГКАЛ</definedName>
    <definedName name="T28.3?unit?РУБ.ГКАЛ" localSheetId="2">P1_T28.3?unit?РУБ.ГКАЛ,P2_T28.3?unit?РУБ.ГКАЛ</definedName>
    <definedName name="T28.3?unit?РУБ.ГКАЛ" localSheetId="1">#NAME?</definedName>
    <definedName name="T28.3?unit?РУБ.ГКАЛ">P1_T28.3?unit?РУБ.ГКАЛ,P2_T28.3?unit?РУБ.ГКАЛ</definedName>
    <definedName name="T28.3?unit?РУБ.ГКАЛ_4">#N/A</definedName>
    <definedName name="T28?axis?R?ПЭ" localSheetId="9">P2_T28?axis?R?ПЭ,P3_T28?axis?R?ПЭ,P4_T28?axis?R?ПЭ,P5_T28?axis?R?ПЭ,[4]!P6_T28?axis?R?ПЭ</definedName>
    <definedName name="T28?axis?R?ПЭ" localSheetId="11">P2_T28?axis?R?ПЭ,P3_T28?axis?R?ПЭ,P4_T28?axis?R?ПЭ,P5_T28?axis?R?ПЭ,[4]!P6_T28?axis?R?ПЭ</definedName>
    <definedName name="T28?axis?R?ПЭ" localSheetId="7">P2_T28?axis?R?ПЭ,P3_T28?axis?R?ПЭ,P4_T28?axis?R?ПЭ,P5_T28?axis?R?ПЭ,[5]!P6_T28?axis?R?ПЭ</definedName>
    <definedName name="T28?axis?R?ПЭ" localSheetId="2">[0]!P2_T28?axis?R?ПЭ,[0]!P3_T28?axis?R?ПЭ,[0]!P4_T28?axis?R?ПЭ,[0]!P5_T28?axis?R?ПЭ,[6]!P6_T28?axis?R?ПЭ</definedName>
    <definedName name="T28?axis?R?ПЭ" localSheetId="1">#NAME?</definedName>
    <definedName name="T28?axis?R?ПЭ">P2_T28?axis?R?ПЭ,P3_T28?axis?R?ПЭ,P4_T28?axis?R?ПЭ,P5_T28?axis?R?ПЭ,[0]!P6_T28?axis?R?ПЭ</definedName>
    <definedName name="T28?axis?R?ПЭ?" localSheetId="9">P2_T28?axis?R?ПЭ?,P3_T28?axis?R?ПЭ?,P4_T28?axis?R?ПЭ?,P5_T28?axis?R?ПЭ?,[4]!P6_T28?axis?R?ПЭ?</definedName>
    <definedName name="T28?axis?R?ПЭ?" localSheetId="11">P2_T28?axis?R?ПЭ?,P3_T28?axis?R?ПЭ?,P4_T28?axis?R?ПЭ?,P5_T28?axis?R?ПЭ?,[4]!P6_T28?axis?R?ПЭ?</definedName>
    <definedName name="T28?axis?R?ПЭ?" localSheetId="7">P2_T28?axis?R?ПЭ?,P3_T28?axis?R?ПЭ?,P4_T28?axis?R?ПЭ?,P5_T28?axis?R?ПЭ?,[5]!P6_T28?axis?R?ПЭ?</definedName>
    <definedName name="T28?axis?R?ПЭ?" localSheetId="2">[0]!P2_T28?axis?R?ПЭ?,[0]!P3_T28?axis?R?ПЭ?,[0]!P4_T28?axis?R?ПЭ?,[0]!P5_T28?axis?R?ПЭ?,[6]!P6_T28?axis?R?ПЭ?</definedName>
    <definedName name="T28?axis?R?ПЭ?" localSheetId="1">#NAME?</definedName>
    <definedName name="T28?axis?R?ПЭ?">P2_T28?axis?R?ПЭ?,P3_T28?axis?R?ПЭ?,P4_T28?axis?R?ПЭ?,P5_T28?axis?R?ПЭ?,[0]!P6_T28?axis?R?ПЭ?</definedName>
    <definedName name="T28?axis?R?ПЭ?_4">#N/A</definedName>
    <definedName name="T28?axis?R?ПЭ_4">#N/A</definedName>
    <definedName name="T28?axis?ПРД?БАЗ">'[38]28'!$I$6:$J$17,'[38]28'!$F$6:$G$17</definedName>
    <definedName name="T28?axis?ПРД?ПРЕД">'[38]28'!$K$6:$L$17,'[38]28'!$D$6:$E$17</definedName>
    <definedName name="T28?axis?ПРД?РЕГ">'[54]другие из прибыли'!#REF!</definedName>
    <definedName name="T28?axis?ПФ?ПЛАН">'[38]28'!$I$6:$I$17,'[38]28'!$D$6:$D$17,'[38]28'!$K$6:$K$17,'[38]28'!$F$6:$F$17</definedName>
    <definedName name="T28?axis?ПФ?ФАКТ">'[38]28'!$J$6:$J$17,'[38]28'!$E$6:$E$17,'[38]28'!$L$6:$L$17,'[38]28'!$G$6:$G$17</definedName>
    <definedName name="T28?Data" localSheetId="7">'[29]28'!$D$190:$E$213,'[29]28'!$G$164:$H$187,'[29]28'!$D$164:$E$187,'[29]28'!$D$138:$I$161,'[29]28'!$D$8:$I$109,'[29]28'!$D$112:$I$135,P1_T28?Data</definedName>
    <definedName name="T28?Data">'[29]28'!$D$190:$E$213,'[29]28'!$G$164:$H$187,'[29]28'!$D$164:$E$187,'[29]28'!$D$138:$I$161,'[29]28'!$D$8:$I$109,'[29]28'!$D$112:$I$135,P1_T28?Data</definedName>
    <definedName name="T28?item_ext?ВСЕГО">'[29]28'!$I$8:$I$292,'[29]28'!$F$8:$F$292</definedName>
    <definedName name="T28?item_ext?ТЭ">'[29]28'!$E$8:$E$292,'[29]28'!$H$8:$H$292</definedName>
    <definedName name="T28?item_ext?ЭЭ">'[29]28'!$D$8:$D$292,'[29]28'!$G$8:$G$292</definedName>
    <definedName name="T28?L1.1.x">'[29]28'!$D$16:$I$18,'[29]28'!$D$11:$I$13</definedName>
    <definedName name="T28?L10.1.x">'[29]28'!$D$250:$I$252,'[29]28'!$D$245:$I$247</definedName>
    <definedName name="T28?L11.1.x">'[29]28'!$D$276:$I$278,'[29]28'!$D$271:$I$273</definedName>
    <definedName name="T28?L2.1.x">'[29]28'!$D$42:$I$44,'[29]28'!$D$37:$I$39</definedName>
    <definedName name="T28?L3.1.x">'[29]28'!$D$68:$I$70,'[29]28'!$D$63:$I$65</definedName>
    <definedName name="T28?L4.1.x">'[29]28'!$D$94:$I$96,'[29]28'!$D$89:$I$91</definedName>
    <definedName name="T28?L5.1.x">'[29]28'!$D$120:$I$122,'[29]28'!$D$115:$I$117</definedName>
    <definedName name="T28?L6.1.x">'[29]28'!$D$146:$I$148,'[29]28'!$D$141:$I$143</definedName>
    <definedName name="T28?L7.1.x">'[29]28'!$D$172:$I$174,'[29]28'!$D$167:$I$169</definedName>
    <definedName name="T28?L8.1.x">'[29]28'!$D$198:$I$200,'[29]28'!$D$193:$I$195</definedName>
    <definedName name="T28?L9.1.x">'[29]28'!$D$224:$I$226,'[29]28'!$D$219:$I$221</definedName>
    <definedName name="T28?Name">'[54]другие из прибыли'!#REF!</definedName>
    <definedName name="T28?unit?ГКАЛЧ">'[29]28'!$H$164:$H$187,'[29]28'!$E$164:$E$187</definedName>
    <definedName name="T28?unit?МКВТЧ">'[29]28'!$G$190:$G$213,'[29]28'!$D$190:$D$213</definedName>
    <definedName name="T28?unit?РУБ.ГКАЛ">'[29]28'!$E$216:$E$239,'[29]28'!$E$268:$E$292,'[29]28'!$H$268:$H$292,'[29]28'!$H$216:$H$239</definedName>
    <definedName name="T28?unit?РУБ.ГКАЛЧ.МЕС">'[29]28'!$H$242:$H$265,'[29]28'!$E$242:$E$265</definedName>
    <definedName name="T28?unit?РУБ.ТКВТ.МЕС">'[29]28'!$G$242:$G$265,'[29]28'!$D$242:$D$265</definedName>
    <definedName name="T28?unit?РУБ.ТКВТЧ">'[29]28'!$G$216:$G$239,'[29]28'!$D$268:$D$292,'[29]28'!$G$268:$G$292,'[29]28'!$D$216:$D$239</definedName>
    <definedName name="T28?unit?ТГКАЛ">'[29]28'!$H$190:$H$213,'[29]28'!$E$190:$E$213</definedName>
    <definedName name="T28?unit?ТКВТ">'[29]28'!$G$164:$G$187,'[29]28'!$D$164:$D$187</definedName>
    <definedName name="T28?unit?ТРУБ">'[29]28'!$D$138:$I$161,'[29]28'!$D$8:$I$109</definedName>
    <definedName name="T28_Copy">'[54]другие из прибыли'!#REF!</definedName>
    <definedName name="T28_Protection" localSheetId="9">P9_T28_Protection,P10_T28_Protection,P11_T28_Protection,'Обоснов к прил 1 2018  (2)'!P12_T28_Protection</definedName>
    <definedName name="T28_Protection" localSheetId="11">P9_T28_Protection,P10_T28_Protection,P11_T28_Protection,'Обоснов к прил 1 2018  (3)'!P12_T28_Protection</definedName>
    <definedName name="T28_Protection" localSheetId="7">P9_T28_Protection,P10_T28_Protection,P11_T28_Protection,'Приказ ТП 2025'!P12_T28_Protection</definedName>
    <definedName name="T28_Protection" localSheetId="2">[0]!P9_T28_Protection,[0]!P10_T28_Protection,[0]!P11_T28_Protection,прил1_2022!P12_T28_Protection</definedName>
    <definedName name="T28_Protection" localSheetId="1">[0]!P9_T28_Protection,[0]!P10_T28_Protection,[0]!P11_T28_Protection,Прил1_2023!P12_T28_Protection</definedName>
    <definedName name="T28_Protection">P9_T28_Protection,P10_T28_Protection,P11_T28_Protection,P12_T28_Protection</definedName>
    <definedName name="T29?axis?ПФ?ПЛАН">'[38]29'!$F$5:$F$11,'[38]29'!$D$5:$D$11</definedName>
    <definedName name="T29?axis?ПФ?ФАКТ">'[38]29'!$G$5:$G$11,'[38]29'!$E$5:$E$11</definedName>
    <definedName name="T29?Data">'[38]29'!$D$6:$H$9, '[38]29'!$D$11:$H$11</definedName>
    <definedName name="T29?item_ext?1СТ" localSheetId="9">P1_T29?item_ext?1СТ</definedName>
    <definedName name="T29?item_ext?1СТ" localSheetId="11">P1_T29?item_ext?1СТ</definedName>
    <definedName name="T29?item_ext?1СТ" localSheetId="7">P1_T29?item_ext?1СТ</definedName>
    <definedName name="T29?item_ext?1СТ" localSheetId="2">P1_T29?item_ext?1СТ</definedName>
    <definedName name="T29?item_ext?1СТ" localSheetId="1">#NAME?</definedName>
    <definedName name="T29?item_ext?1СТ">P1_T29?item_ext?1СТ</definedName>
    <definedName name="T29?item_ext?1СТ_4">#N/A</definedName>
    <definedName name="T29?item_ext?2СТ.М" localSheetId="9">P1_T29?item_ext?2СТ.М</definedName>
    <definedName name="T29?item_ext?2СТ.М" localSheetId="11">P1_T29?item_ext?2СТ.М</definedName>
    <definedName name="T29?item_ext?2СТ.М" localSheetId="7">P1_T29?item_ext?2СТ.М</definedName>
    <definedName name="T29?item_ext?2СТ.М" localSheetId="2">P1_T29?item_ext?2СТ.М</definedName>
    <definedName name="T29?item_ext?2СТ.М" localSheetId="1">#NAME?</definedName>
    <definedName name="T29?item_ext?2СТ.М">P1_T29?item_ext?2СТ.М</definedName>
    <definedName name="T29?item_ext?2СТ.М_4">#N/A</definedName>
    <definedName name="T29?item_ext?2СТ.Э" localSheetId="9">P1_T29?item_ext?2СТ.Э</definedName>
    <definedName name="T29?item_ext?2СТ.Э" localSheetId="11">P1_T29?item_ext?2СТ.Э</definedName>
    <definedName name="T29?item_ext?2СТ.Э" localSheetId="7">P1_T29?item_ext?2СТ.Э</definedName>
    <definedName name="T29?item_ext?2СТ.Э" localSheetId="2">P1_T29?item_ext?2СТ.Э</definedName>
    <definedName name="T29?item_ext?2СТ.Э" localSheetId="1">#NAME?</definedName>
    <definedName name="T29?item_ext?2СТ.Э">P1_T29?item_ext?2СТ.Э</definedName>
    <definedName name="T29?item_ext?2СТ.Э_4">#N/A</definedName>
    <definedName name="T29?L10" localSheetId="9">P1_T29?L10</definedName>
    <definedName name="T29?L10" localSheetId="11">P1_T29?L10</definedName>
    <definedName name="T29?L10" localSheetId="7">P1_T29?L10</definedName>
    <definedName name="T29?L10" localSheetId="2">P1_T29?L10</definedName>
    <definedName name="T29?L10" localSheetId="1">#NAME?</definedName>
    <definedName name="T29?L10">P1_T29?L10</definedName>
    <definedName name="T29?L10_4">#N/A</definedName>
    <definedName name="T29_Copy">[54]выпадающие!#REF!</definedName>
    <definedName name="T3?axis?C?РЕШ" localSheetId="9">#REF!,#REF!,#REF!,#REF!</definedName>
    <definedName name="T3?axis?C?РЕШ" localSheetId="11">#REF!,#REF!,#REF!,#REF!</definedName>
    <definedName name="T3?axis?C?РЕШ" localSheetId="7">#REF!,#REF!,#REF!,#REF!</definedName>
    <definedName name="T3?axis?C?РЕШ" localSheetId="2">#REF!,#REF!,#REF!,#REF!</definedName>
    <definedName name="T3?axis?C?РЕШ" localSheetId="1">#REF!</definedName>
    <definedName name="T3?axis?C?РЕШ">#REF!,#REF!,#REF!,#REF!</definedName>
    <definedName name="T3?axis?C?РЕШ?" localSheetId="9">#REF!,#REF!</definedName>
    <definedName name="T3?axis?C?РЕШ?" localSheetId="11">#REF!,#REF!</definedName>
    <definedName name="T3?axis?C?РЕШ?" localSheetId="7">#REF!,#REF!</definedName>
    <definedName name="T3?axis?C?РЕШ?" localSheetId="2">#REF!,#REF!</definedName>
    <definedName name="T3?axis?C?РЕШ?" localSheetId="1">#REF!</definedName>
    <definedName name="T3?axis?C?РЕШ?">#REF!,#REF!</definedName>
    <definedName name="T3?axis?R?ОРГ" localSheetId="9">#REF!</definedName>
    <definedName name="T3?axis?R?ОРГ" localSheetId="11">#REF!</definedName>
    <definedName name="T3?axis?R?ОРГ" localSheetId="7">#REF!</definedName>
    <definedName name="T3?axis?R?ОРГ" localSheetId="2">#REF!</definedName>
    <definedName name="T3?axis?R?ОРГ" localSheetId="1">#REF!</definedName>
    <definedName name="T3?axis?R?ОРГ">#REF!</definedName>
    <definedName name="T3?axis?R?ОРГ?" localSheetId="9">#REF!</definedName>
    <definedName name="T3?axis?R?ОРГ?" localSheetId="11">#REF!</definedName>
    <definedName name="T3?axis?R?ОРГ?" localSheetId="7">#REF!</definedName>
    <definedName name="T3?axis?R?ОРГ?">#REF!</definedName>
    <definedName name="T3?axis?ПРД?БАЗ">'[38]3'!$I$6:$J$20,'[38]3'!$F$6:$G$20</definedName>
    <definedName name="T3?axis?ПРД?ПРЕД">'[38]3'!$K$6:$L$20,'[38]3'!$D$6:$E$20</definedName>
    <definedName name="T3?axis?ПРД?РЕГ" localSheetId="9">#REF!</definedName>
    <definedName name="T3?axis?ПРД?РЕГ" localSheetId="11">#REF!</definedName>
    <definedName name="T3?axis?ПРД?РЕГ" localSheetId="7">#REF!</definedName>
    <definedName name="T3?axis?ПРД?РЕГ">#REF!</definedName>
    <definedName name="T3?axis?ПРД2?2005" localSheetId="9">#REF!,#REF!</definedName>
    <definedName name="T3?axis?ПРД2?2005" localSheetId="11">#REF!,#REF!</definedName>
    <definedName name="T3?axis?ПРД2?2005" localSheetId="7">#REF!,#REF!</definedName>
    <definedName name="T3?axis?ПРД2?2005" localSheetId="2">#REF!,#REF!</definedName>
    <definedName name="T3?axis?ПРД2?2005" localSheetId="1">#REF!</definedName>
    <definedName name="T3?axis?ПРД2?2005">#REF!,#REF!</definedName>
    <definedName name="T3?axis?ПРД2?2006" localSheetId="9">#REF!,#REF!</definedName>
    <definedName name="T3?axis?ПРД2?2006" localSheetId="11">#REF!,#REF!</definedName>
    <definedName name="T3?axis?ПРД2?2006" localSheetId="7">#REF!,#REF!</definedName>
    <definedName name="T3?axis?ПРД2?2006" localSheetId="2">#REF!,#REF!</definedName>
    <definedName name="T3?axis?ПРД2?2006" localSheetId="1">#REF!</definedName>
    <definedName name="T3?axis?ПРД2?2006">#REF!,#REF!</definedName>
    <definedName name="T3?axis?ПФ?ПЛАН">'[38]3'!$I$6:$I$20,'[38]3'!$D$6:$D$20,'[38]3'!$K$6:$K$20,'[38]3'!$F$6:$F$20</definedName>
    <definedName name="T3?axis?ПФ?ФАКТ">'[38]3'!$J$6:$J$20,'[38]3'!$E$6:$E$20,'[38]3'!$L$6:$L$20,'[38]3'!$G$6:$G$20</definedName>
    <definedName name="T3?Data" localSheetId="9">#REF!</definedName>
    <definedName name="T3?Data" localSheetId="11">#REF!</definedName>
    <definedName name="T3?Data" localSheetId="7">#REF!</definedName>
    <definedName name="T3?Data" localSheetId="2">#REF!</definedName>
    <definedName name="T3?Data">#REF!</definedName>
    <definedName name="T3?item_ext?РОСТ" localSheetId="9">#REF!</definedName>
    <definedName name="T3?item_ext?РОСТ" localSheetId="11">#REF!</definedName>
    <definedName name="T3?item_ext?РОСТ" localSheetId="7">#REF!</definedName>
    <definedName name="T3?item_ext?РОСТ">#REF!</definedName>
    <definedName name="T3?Items">'[41]3'!#REF!</definedName>
    <definedName name="T3?L1" localSheetId="9">#REF!</definedName>
    <definedName name="T3?L1" localSheetId="11">#REF!</definedName>
    <definedName name="T3?L1" localSheetId="7">#REF!</definedName>
    <definedName name="T3?L1">#REF!</definedName>
    <definedName name="T3?L1.1" localSheetId="9">#REF!</definedName>
    <definedName name="T3?L1.1" localSheetId="11">#REF!</definedName>
    <definedName name="T3?L1.1" localSheetId="7">#REF!</definedName>
    <definedName name="T3?L1.1">#REF!</definedName>
    <definedName name="T3?L1.1.1" localSheetId="9">#REF!,#REF!</definedName>
    <definedName name="T3?L1.1.1" localSheetId="11">#REF!,#REF!</definedName>
    <definedName name="T3?L1.1.1" localSheetId="7">#REF!,#REF!</definedName>
    <definedName name="T3?L1.1.1" localSheetId="2">#REF!,#REF!</definedName>
    <definedName name="T3?L1.1.1" localSheetId="1">#REF!</definedName>
    <definedName name="T3?L1.1.1">#REF!,#REF!</definedName>
    <definedName name="T3?L1.1.1.1" localSheetId="9">#REF!,#REF!</definedName>
    <definedName name="T3?L1.1.1.1" localSheetId="11">#REF!,#REF!</definedName>
    <definedName name="T3?L1.1.1.1" localSheetId="7">#REF!,#REF!</definedName>
    <definedName name="T3?L1.1.1.1" localSheetId="2">#REF!,#REF!</definedName>
    <definedName name="T3?L1.1.1.1" localSheetId="1">#REF!</definedName>
    <definedName name="T3?L1.1.1.1">#REF!,#REF!</definedName>
    <definedName name="T3?L1.1.2" localSheetId="9">#REF!,#REF!</definedName>
    <definedName name="T3?L1.1.2" localSheetId="11">#REF!,#REF!</definedName>
    <definedName name="T3?L1.1.2" localSheetId="7">#REF!,#REF!</definedName>
    <definedName name="T3?L1.1.2" localSheetId="2">#REF!,#REF!</definedName>
    <definedName name="T3?L1.1.2" localSheetId="1">#REF!</definedName>
    <definedName name="T3?L1.1.2">#REF!,#REF!</definedName>
    <definedName name="T3?L1.1.2.1" localSheetId="9">#REF!,#REF!</definedName>
    <definedName name="T3?L1.1.2.1" localSheetId="11">#REF!,#REF!</definedName>
    <definedName name="T3?L1.1.2.1" localSheetId="7">#REF!,#REF!</definedName>
    <definedName name="T3?L1.1.2.1" localSheetId="2">#REF!,#REF!</definedName>
    <definedName name="T3?L1.1.2.1" localSheetId="1">#REF!</definedName>
    <definedName name="T3?L1.1.2.1">#REF!,#REF!</definedName>
    <definedName name="T3?L1.1.3" localSheetId="9">#REF!,#REF!</definedName>
    <definedName name="T3?L1.1.3" localSheetId="11">#REF!,#REF!</definedName>
    <definedName name="T3?L1.1.3" localSheetId="7">#REF!,#REF!</definedName>
    <definedName name="T3?L1.1.3" localSheetId="2">#REF!,#REF!</definedName>
    <definedName name="T3?L1.1.3" localSheetId="1">#REF!</definedName>
    <definedName name="T3?L1.1.3">#REF!,#REF!</definedName>
    <definedName name="T3?L1.1.3.1" localSheetId="9">#REF!,#REF!</definedName>
    <definedName name="T3?L1.1.3.1" localSheetId="11">#REF!,#REF!</definedName>
    <definedName name="T3?L1.1.3.1" localSheetId="7">#REF!,#REF!</definedName>
    <definedName name="T3?L1.1.3.1" localSheetId="2">#REF!,#REF!</definedName>
    <definedName name="T3?L1.1.3.1" localSheetId="1">#REF!</definedName>
    <definedName name="T3?L1.1.3.1">#REF!,#REF!</definedName>
    <definedName name="T3?L1.1.3.2" localSheetId="9">#REF!,#REF!</definedName>
    <definedName name="T3?L1.1.3.2" localSheetId="11">#REF!,#REF!</definedName>
    <definedName name="T3?L1.1.3.2" localSheetId="7">#REF!,#REF!</definedName>
    <definedName name="T3?L1.1.3.2" localSheetId="2">#REF!,#REF!</definedName>
    <definedName name="T3?L1.1.3.2" localSheetId="1">#REF!</definedName>
    <definedName name="T3?L1.1.3.2">#REF!,#REF!</definedName>
    <definedName name="T3?L1.1.3.3" localSheetId="9">#REF!,#REF!</definedName>
    <definedName name="T3?L1.1.3.3" localSheetId="11">#REF!,#REF!</definedName>
    <definedName name="T3?L1.1.3.3" localSheetId="7">#REF!,#REF!</definedName>
    <definedName name="T3?L1.1.3.3" localSheetId="2">#REF!,#REF!</definedName>
    <definedName name="T3?L1.1.3.3" localSheetId="1">#REF!</definedName>
    <definedName name="T3?L1.1.3.3">#REF!,#REF!</definedName>
    <definedName name="T3?L1.1.3.4" localSheetId="9">#REF!,#REF!</definedName>
    <definedName name="T3?L1.1.3.4" localSheetId="11">#REF!,#REF!</definedName>
    <definedName name="T3?L1.1.3.4" localSheetId="7">#REF!,#REF!</definedName>
    <definedName name="T3?L1.1.3.4" localSheetId="2">#REF!,#REF!</definedName>
    <definedName name="T3?L1.1.3.4" localSheetId="1">#REF!</definedName>
    <definedName name="T3?L1.1.3.4">#REF!,#REF!</definedName>
    <definedName name="T3?L1.1.3.5" localSheetId="9">#REF!,#REF!</definedName>
    <definedName name="T3?L1.1.3.5" localSheetId="11">#REF!,#REF!</definedName>
    <definedName name="T3?L1.1.3.5" localSheetId="7">#REF!,#REF!</definedName>
    <definedName name="T3?L1.1.3.5" localSheetId="2">#REF!,#REF!</definedName>
    <definedName name="T3?L1.1.3.5" localSheetId="1">#REF!</definedName>
    <definedName name="T3?L1.1.3.5">#REF!,#REF!</definedName>
    <definedName name="T3?L1.1.3.6" localSheetId="9">#REF!,#REF!</definedName>
    <definedName name="T3?L1.1.3.6" localSheetId="11">#REF!,#REF!</definedName>
    <definedName name="T3?L1.1.3.6" localSheetId="7">#REF!,#REF!</definedName>
    <definedName name="T3?L1.1.3.6" localSheetId="2">#REF!,#REF!</definedName>
    <definedName name="T3?L1.1.3.6" localSheetId="1">#REF!</definedName>
    <definedName name="T3?L1.1.3.6">#REF!,#REF!</definedName>
    <definedName name="T3?L1.1.3.7" localSheetId="9">#REF!,#REF!</definedName>
    <definedName name="T3?L1.1.3.7" localSheetId="11">#REF!,#REF!</definedName>
    <definedName name="T3?L1.1.3.7" localSheetId="7">#REF!,#REF!</definedName>
    <definedName name="T3?L1.1.3.7" localSheetId="2">#REF!,#REF!</definedName>
    <definedName name="T3?L1.1.3.7" localSheetId="1">#REF!</definedName>
    <definedName name="T3?L1.1.3.7">#REF!,#REF!</definedName>
    <definedName name="T3?L1.1.3.8" localSheetId="9">#REF!,#REF!</definedName>
    <definedName name="T3?L1.1.3.8" localSheetId="11">#REF!,#REF!</definedName>
    <definedName name="T3?L1.1.3.8" localSheetId="7">#REF!,#REF!</definedName>
    <definedName name="T3?L1.1.3.8" localSheetId="2">#REF!,#REF!</definedName>
    <definedName name="T3?L1.1.3.8" localSheetId="1">#REF!</definedName>
    <definedName name="T3?L1.1.3.8">#REF!,#REF!</definedName>
    <definedName name="T3?L1.1.3.9" localSheetId="9">#REF!,#REF!</definedName>
    <definedName name="T3?L1.1.3.9" localSheetId="11">#REF!,#REF!</definedName>
    <definedName name="T3?L1.1.3.9" localSheetId="7">#REF!,#REF!</definedName>
    <definedName name="T3?L1.1.3.9" localSheetId="2">#REF!,#REF!</definedName>
    <definedName name="T3?L1.1.3.9" localSheetId="1">#REF!</definedName>
    <definedName name="T3?L1.1.3.9">#REF!,#REF!</definedName>
    <definedName name="T3?L10" localSheetId="9">#REF!</definedName>
    <definedName name="T3?L10" localSheetId="11">#REF!</definedName>
    <definedName name="T3?L10" localSheetId="7">#REF!</definedName>
    <definedName name="T3?L10" localSheetId="2">#REF!</definedName>
    <definedName name="T3?L10">#REF!</definedName>
    <definedName name="T3?L11" localSheetId="9">#REF!</definedName>
    <definedName name="T3?L11" localSheetId="11">#REF!</definedName>
    <definedName name="T3?L11" localSheetId="7">#REF!</definedName>
    <definedName name="T3?L11">#REF!</definedName>
    <definedName name="T3?L12" localSheetId="9">#REF!</definedName>
    <definedName name="T3?L12" localSheetId="11">#REF!</definedName>
    <definedName name="T3?L12" localSheetId="7">#REF!</definedName>
    <definedName name="T3?L12">#REF!</definedName>
    <definedName name="T3?L2" localSheetId="9">#REF!</definedName>
    <definedName name="T3?L2" localSheetId="11">#REF!</definedName>
    <definedName name="T3?L2" localSheetId="7">#REF!</definedName>
    <definedName name="T3?L2">#REF!</definedName>
    <definedName name="T3?L2.1" localSheetId="9">#REF!</definedName>
    <definedName name="T3?L2.1" localSheetId="11">#REF!</definedName>
    <definedName name="T3?L2.1" localSheetId="7">#REF!</definedName>
    <definedName name="T3?L2.1">#REF!</definedName>
    <definedName name="T3?L3" localSheetId="9">#REF!</definedName>
    <definedName name="T3?L3" localSheetId="11">#REF!</definedName>
    <definedName name="T3?L3" localSheetId="7">#REF!</definedName>
    <definedName name="T3?L3">#REF!</definedName>
    <definedName name="T3?L3.1" localSheetId="9">#REF!</definedName>
    <definedName name="T3?L3.1" localSheetId="11">#REF!</definedName>
    <definedName name="T3?L3.1" localSheetId="7">#REF!</definedName>
    <definedName name="T3?L3.1">#REF!</definedName>
    <definedName name="T3?L4" localSheetId="9">#REF!</definedName>
    <definedName name="T3?L4" localSheetId="11">#REF!</definedName>
    <definedName name="T3?L4" localSheetId="7">#REF!</definedName>
    <definedName name="T3?L4">#REF!</definedName>
    <definedName name="T3?L5" localSheetId="9">#REF!</definedName>
    <definedName name="T3?L5" localSheetId="11">#REF!</definedName>
    <definedName name="T3?L5" localSheetId="7">#REF!</definedName>
    <definedName name="T3?L5">#REF!</definedName>
    <definedName name="T3?L6" localSheetId="9">#REF!</definedName>
    <definedName name="T3?L6" localSheetId="11">#REF!</definedName>
    <definedName name="T3?L6" localSheetId="7">#REF!</definedName>
    <definedName name="T3?L6">#REF!</definedName>
    <definedName name="T3?L7" localSheetId="9">#REF!</definedName>
    <definedName name="T3?L7" localSheetId="11">#REF!</definedName>
    <definedName name="T3?L7" localSheetId="7">#REF!</definedName>
    <definedName name="T3?L7">#REF!</definedName>
    <definedName name="T3?L8" localSheetId="9">#REF!</definedName>
    <definedName name="T3?L8" localSheetId="11">#REF!</definedName>
    <definedName name="T3?L8" localSheetId="7">#REF!</definedName>
    <definedName name="T3?L8">#REF!</definedName>
    <definedName name="T3?L9" localSheetId="9">#REF!</definedName>
    <definedName name="T3?L9" localSheetId="11">#REF!</definedName>
    <definedName name="T3?L9" localSheetId="7">#REF!</definedName>
    <definedName name="T3?L9">#REF!</definedName>
    <definedName name="T3?Name" localSheetId="9">#REF!</definedName>
    <definedName name="T3?Name" localSheetId="11">#REF!</definedName>
    <definedName name="T3?Name" localSheetId="7">#REF!</definedName>
    <definedName name="T3?Name">#REF!</definedName>
    <definedName name="T3?Table" localSheetId="9">#REF!</definedName>
    <definedName name="T3?Table" localSheetId="11">#REF!</definedName>
    <definedName name="T3?Table" localSheetId="7">#REF!</definedName>
    <definedName name="T3?Table">#REF!</definedName>
    <definedName name="T3?Title" localSheetId="9">#REF!</definedName>
    <definedName name="T3?Title" localSheetId="11">#REF!</definedName>
    <definedName name="T3?Title" localSheetId="7">#REF!</definedName>
    <definedName name="T3?Title">#REF!</definedName>
    <definedName name="T3?unit?Г.КВТЧ" localSheetId="9">#REF!</definedName>
    <definedName name="T3?unit?Г.КВТЧ" localSheetId="11">#REF!</definedName>
    <definedName name="T3?unit?Г.КВТЧ" localSheetId="7">#REF!</definedName>
    <definedName name="T3?unit?Г.КВТЧ">#REF!</definedName>
    <definedName name="T3?unit?КГ.ГКАЛ">'[38]3'!$D$13:$H$13,   '[38]3'!$D$16:$H$16</definedName>
    <definedName name="T3?unit?МКВТЧ" localSheetId="9">#REF!</definedName>
    <definedName name="T3?unit?МКВТЧ" localSheetId="11">#REF!</definedName>
    <definedName name="T3?unit?МКВТЧ" localSheetId="7">#REF!</definedName>
    <definedName name="T3?unit?МКВТЧ">#REF!</definedName>
    <definedName name="T3?unit?ПРЦ">'[38]3'!$D$20:$H$20,   '[38]3'!$I$6:$L$20</definedName>
    <definedName name="T3?unit?РУБ.МКБ" localSheetId="9">#REF!,#REF!,#REF!,#REF!</definedName>
    <definedName name="T3?unit?РУБ.МКБ" localSheetId="11">#REF!,#REF!,#REF!,#REF!</definedName>
    <definedName name="T3?unit?РУБ.МКБ" localSheetId="7">#REF!,#REF!,#REF!,#REF!</definedName>
    <definedName name="T3?unit?РУБ.МКБ" localSheetId="2">#REF!,#REF!,#REF!,#REF!</definedName>
    <definedName name="T3?unit?РУБ.МКБ" localSheetId="1">#REF!</definedName>
    <definedName name="T3?unit?РУБ.МКБ">#REF!,#REF!,#REF!,#REF!</definedName>
    <definedName name="T3?unit?ТГКАЛ">'[38]3'!$D$12:$H$12,   '[38]3'!$D$15:$H$15</definedName>
    <definedName name="T3?unit?ТРУБ" localSheetId="9">#REF!,#REF!,#REF!,#REF!</definedName>
    <definedName name="T3?unit?ТРУБ" localSheetId="11">#REF!,#REF!,#REF!,#REF!</definedName>
    <definedName name="T3?unit?ТРУБ" localSheetId="7">#REF!,#REF!,#REF!,#REF!</definedName>
    <definedName name="T3?unit?ТРУБ" localSheetId="2">#REF!,#REF!,#REF!,#REF!</definedName>
    <definedName name="T3?unit?ТРУБ" localSheetId="1">#REF!</definedName>
    <definedName name="T3?unit?ТРУБ">#REF!,#REF!,#REF!,#REF!</definedName>
    <definedName name="T3?unit?ТТУТ">'[38]3'!$D$10:$H$11,   '[38]3'!$D$14:$H$14,   '[38]3'!$D$17:$H$19</definedName>
    <definedName name="T3?unit?ТЫС.МКБ" localSheetId="9">#REF!,#REF!,#REF!,#REF!</definedName>
    <definedName name="T3?unit?ТЫС.МКБ" localSheetId="11">#REF!,#REF!,#REF!,#REF!</definedName>
    <definedName name="T3?unit?ТЫС.МКБ" localSheetId="7">#REF!,#REF!,#REF!,#REF!</definedName>
    <definedName name="T3?unit?ТЫС.МКБ" localSheetId="2">#REF!,#REF!,#REF!,#REF!</definedName>
    <definedName name="T3?unit?ТЫС.МКБ" localSheetId="1">#REF!</definedName>
    <definedName name="T3?unit?ТЫС.МКБ">#REF!,#REF!,#REF!,#REF!</definedName>
    <definedName name="T3_Add_Town" localSheetId="9">#REF!</definedName>
    <definedName name="T3_Add_Town" localSheetId="11">#REF!</definedName>
    <definedName name="T3_Add_Town" localSheetId="7">#REF!</definedName>
    <definedName name="T3_Add_Town" localSheetId="2">#REF!</definedName>
    <definedName name="T3_Add_Town">#REF!</definedName>
    <definedName name="T3_Copy" localSheetId="9">#REF!</definedName>
    <definedName name="T3_Copy" localSheetId="11">#REF!</definedName>
    <definedName name="T3_Copy" localSheetId="7">#REF!</definedName>
    <definedName name="T3_Copy">#REF!</definedName>
    <definedName name="T3_unpr_all">'[53]3'!$G$14:$L$58,'[53]3'!$N$14:$S$58,'[53]3'!$U$14:$Z$58,'[53]3'!$U$74:$Z$119,'[53]3'!$N$74:$S$119,'[53]3'!$G$74:$L$119,'[53]3'!$G$133:$L$178,'[53]3'!$N$133:$S$178,'[53]3'!$U$133:$Z$178,'[53]3'!$U$192:$Z$237,'[53]3'!$N$192:$S$237,'[53]3'!$G$192:$L$237,'[53]3'!$G$253:$L$298,'[53]3'!$N$253:$S$298,'[53]3'!$U$253:$Z$298</definedName>
    <definedName name="T3_Unprotected" localSheetId="9">#REF!,#REF!,#REF!,#REF!,#REF!,#REF!</definedName>
    <definedName name="T3_Unprotected" localSheetId="11">#REF!,#REF!,#REF!,#REF!,#REF!,#REF!</definedName>
    <definedName name="T3_Unprotected" localSheetId="7">#REF!,#REF!,#REF!,#REF!,#REF!,#REF!</definedName>
    <definedName name="T3_Unprotected" localSheetId="2">#REF!,#REF!,#REF!,#REF!,#REF!,#REF!</definedName>
    <definedName name="T3_Unprotected" localSheetId="1">#REF!</definedName>
    <definedName name="T3_Unprotected">#REF!,#REF!,#REF!,#REF!,#REF!,#REF!</definedName>
    <definedName name="T4.1?axis?R?ВТОП">'[38]4.1'!$E$5:$I$8, '[38]4.1'!$E$12:$I$15, '[38]4.1'!$E$18:$I$21</definedName>
    <definedName name="T4.1?axis?R?ВТОП?">'[38]4.1'!$C$5:$C$8, '[38]4.1'!$C$12:$C$15, '[38]4.1'!$C$18:$C$21</definedName>
    <definedName name="T4.1?axis?ПРД?БАЗ" localSheetId="9">#REF!</definedName>
    <definedName name="T4.1?axis?ПРД?БАЗ" localSheetId="11">#REF!</definedName>
    <definedName name="T4.1?axis?ПРД?БАЗ" localSheetId="7">#REF!</definedName>
    <definedName name="T4.1?axis?ПРД?БАЗ" localSheetId="2">#REF!</definedName>
    <definedName name="T4.1?axis?ПРД?БАЗ">#REF!</definedName>
    <definedName name="T4.1?axis?ПРД?ПРЕД" localSheetId="9">#REF!</definedName>
    <definedName name="T4.1?axis?ПРД?ПРЕД" localSheetId="11">#REF!</definedName>
    <definedName name="T4.1?axis?ПРД?ПРЕД" localSheetId="7">#REF!</definedName>
    <definedName name="T4.1?axis?ПРД?ПРЕД">#REF!</definedName>
    <definedName name="T4.1?axis?ПРД?ПРЕД2" localSheetId="9">#REF!</definedName>
    <definedName name="T4.1?axis?ПРД?ПРЕД2" localSheetId="11">#REF!</definedName>
    <definedName name="T4.1?axis?ПРД?ПРЕД2" localSheetId="7">#REF!</definedName>
    <definedName name="T4.1?axis?ПРД?ПРЕД2">#REF!</definedName>
    <definedName name="T4.1?axis?ПРД?РЕГ" localSheetId="9">#REF!</definedName>
    <definedName name="T4.1?axis?ПРД?РЕГ" localSheetId="11">#REF!</definedName>
    <definedName name="T4.1?axis?ПРД?РЕГ" localSheetId="7">#REF!</definedName>
    <definedName name="T4.1?axis?ПРД?РЕГ">#REF!</definedName>
    <definedName name="T4.1?Data">'[38]4.1'!$E$4:$I$9, '[38]4.1'!$E$11:$I$15, '[38]4.1'!$E$18:$I$21</definedName>
    <definedName name="T4.1?item_ext?СРПРЕД3" localSheetId="9">#REF!</definedName>
    <definedName name="T4.1?item_ext?СРПРЕД3" localSheetId="11">#REF!</definedName>
    <definedName name="T4.1?item_ext?СРПРЕД3" localSheetId="7">#REF!</definedName>
    <definedName name="T4.1?item_ext?СРПРЕД3">#REF!</definedName>
    <definedName name="T4.1?L1" localSheetId="9">#REF!</definedName>
    <definedName name="T4.1?L1" localSheetId="11">#REF!</definedName>
    <definedName name="T4.1?L1" localSheetId="7">#REF!</definedName>
    <definedName name="T4.1?L1">#REF!</definedName>
    <definedName name="T4.1?L1.1" localSheetId="9">#REF!</definedName>
    <definedName name="T4.1?L1.1" localSheetId="11">#REF!</definedName>
    <definedName name="T4.1?L1.1" localSheetId="7">#REF!</definedName>
    <definedName name="T4.1?L1.1">#REF!</definedName>
    <definedName name="T4.1?L1.2" localSheetId="9">#REF!</definedName>
    <definedName name="T4.1?L1.2" localSheetId="11">#REF!</definedName>
    <definedName name="T4.1?L1.2" localSheetId="7">#REF!</definedName>
    <definedName name="T4.1?L1.2">#REF!</definedName>
    <definedName name="T4.1?L2" localSheetId="9">#REF!</definedName>
    <definedName name="T4.1?L2" localSheetId="11">#REF!</definedName>
    <definedName name="T4.1?L2" localSheetId="7">#REF!</definedName>
    <definedName name="T4.1?L2">#REF!</definedName>
    <definedName name="T4.1?L3.1" localSheetId="9">#REF!</definedName>
    <definedName name="T4.1?L3.1" localSheetId="11">#REF!</definedName>
    <definedName name="T4.1?L3.1" localSheetId="7">#REF!</definedName>
    <definedName name="T4.1?L3.1">#REF!</definedName>
    <definedName name="T4.1?Name" localSheetId="9">#REF!</definedName>
    <definedName name="T4.1?Name" localSheetId="11">#REF!</definedName>
    <definedName name="T4.1?Name" localSheetId="7">#REF!</definedName>
    <definedName name="T4.1?Name">#REF!</definedName>
    <definedName name="T4.1?Table" localSheetId="9">#REF!</definedName>
    <definedName name="T4.1?Table" localSheetId="11">#REF!</definedName>
    <definedName name="T4.1?Table" localSheetId="7">#REF!</definedName>
    <definedName name="T4.1?Table">#REF!</definedName>
    <definedName name="T4.1?Title" localSheetId="9">#REF!</definedName>
    <definedName name="T4.1?Title" localSheetId="11">#REF!</definedName>
    <definedName name="T4.1?Title" localSheetId="7">#REF!</definedName>
    <definedName name="T4.1?Title">#REF!</definedName>
    <definedName name="T4.1?unit?ПРЦ" localSheetId="9">#REF!</definedName>
    <definedName name="T4.1?unit?ПРЦ" localSheetId="11">#REF!</definedName>
    <definedName name="T4.1?unit?ПРЦ" localSheetId="7">#REF!</definedName>
    <definedName name="T4.1?unit?ПРЦ">#REF!</definedName>
    <definedName name="T4.1?unit?ТТУТ" localSheetId="9">#REF!</definedName>
    <definedName name="T4.1?unit?ТТУТ" localSheetId="11">#REF!</definedName>
    <definedName name="T4.1?unit?ТТУТ" localSheetId="7">#REF!</definedName>
    <definedName name="T4.1?unit?ТТУТ">#REF!</definedName>
    <definedName name="T4?axis?C?РЕШ" localSheetId="9">#REF!,#REF!,#REF!,#REF!</definedName>
    <definedName name="T4?axis?C?РЕШ" localSheetId="11">#REF!,#REF!,#REF!,#REF!</definedName>
    <definedName name="T4?axis?C?РЕШ" localSheetId="7">#REF!,#REF!,#REF!,#REF!</definedName>
    <definedName name="T4?axis?C?РЕШ" localSheetId="2">#REF!,#REF!,#REF!,#REF!</definedName>
    <definedName name="T4?axis?C?РЕШ" localSheetId="1">#REF!</definedName>
    <definedName name="T4?axis?C?РЕШ">#REF!,#REF!,#REF!,#REF!</definedName>
    <definedName name="T4?axis?C?РЕШ?" localSheetId="9">#REF!,#REF!</definedName>
    <definedName name="T4?axis?C?РЕШ?" localSheetId="11">#REF!,#REF!</definedName>
    <definedName name="T4?axis?C?РЕШ?" localSheetId="7">#REF!,#REF!</definedName>
    <definedName name="T4?axis?C?РЕШ?" localSheetId="2">#REF!,#REF!</definedName>
    <definedName name="T4?axis?C?РЕШ?" localSheetId="1">#REF!</definedName>
    <definedName name="T4?axis?C?РЕШ?">#REF!,#REF!</definedName>
    <definedName name="T4?axis?R?ВТОП">'[38]4'!$E$7:$M$10,   '[38]4'!$E$14:$M$17,   '[38]4'!$E$20:$M$23,   '[38]4'!$E$26:$M$29,   '[38]4'!$E$32:$M$35,   '[38]4'!$E$38:$M$41,   '[38]4'!$E$45:$M$48,   '[38]4'!$E$51:$M$54,   '[38]4'!$E$58:$M$61,   '[38]4'!$E$65:$M$68,   '[38]4'!$E$72:$M$75</definedName>
    <definedName name="T4?axis?R?ВТОП?">'[38]4'!$C$7:$C$10,   '[38]4'!$C$14:$C$17,   '[38]4'!$C$20:$C$23,   '[38]4'!$C$26:$C$29,   '[38]4'!$C$32:$C$35,   '[38]4'!$C$38:$C$41,   '[38]4'!$C$45:$C$48,   '[38]4'!$C$51:$C$54,   '[38]4'!$C$58:$C$61,   '[38]4'!$C$65:$C$68,   '[38]4'!$C$72:$C$75</definedName>
    <definedName name="T4?axis?R?ОРГ?" localSheetId="9">#REF!</definedName>
    <definedName name="T4?axis?R?ОРГ?" localSheetId="11">#REF!</definedName>
    <definedName name="T4?axis?R?ОРГ?" localSheetId="7">#REF!</definedName>
    <definedName name="T4?axis?R?ОРГ?" localSheetId="2">#REF!</definedName>
    <definedName name="T4?axis?R?ОРГ?">#REF!</definedName>
    <definedName name="T4?axis?ОРГ" localSheetId="9">#REF!</definedName>
    <definedName name="T4?axis?ОРГ" localSheetId="11">#REF!</definedName>
    <definedName name="T4?axis?ОРГ" localSheetId="7">#REF!</definedName>
    <definedName name="T4?axis?ОРГ">#REF!</definedName>
    <definedName name="T4?axis?ПРД?БАЗ">'[38]4'!$J$6:$K$81,'[38]4'!$G$6:$H$81</definedName>
    <definedName name="T4?axis?ПРД?ПРЕД">'[38]4'!$L$6:$M$81,'[38]4'!$E$6:$F$81</definedName>
    <definedName name="T4?axis?ПРД?РЕГ" localSheetId="9">#REF!</definedName>
    <definedName name="T4?axis?ПРД?РЕГ" localSheetId="11">#REF!</definedName>
    <definedName name="T4?axis?ПРД?РЕГ" localSheetId="7">#REF!</definedName>
    <definedName name="T4?axis?ПРД?РЕГ">#REF!</definedName>
    <definedName name="T4?axis?ПРД2?2005" localSheetId="9">#REF!,#REF!</definedName>
    <definedName name="T4?axis?ПРД2?2005" localSheetId="11">#REF!,#REF!</definedName>
    <definedName name="T4?axis?ПРД2?2005" localSheetId="7">#REF!,#REF!</definedName>
    <definedName name="T4?axis?ПРД2?2005" localSheetId="2">#REF!,#REF!</definedName>
    <definedName name="T4?axis?ПРД2?2005" localSheetId="1">#REF!</definedName>
    <definedName name="T4?axis?ПРД2?2005">#REF!,#REF!</definedName>
    <definedName name="T4?axis?ПРД2?2006" localSheetId="9">#REF!,#REF!</definedName>
    <definedName name="T4?axis?ПРД2?2006" localSheetId="11">#REF!,#REF!</definedName>
    <definedName name="T4?axis?ПРД2?2006" localSheetId="7">#REF!,#REF!</definedName>
    <definedName name="T4?axis?ПРД2?2006" localSheetId="2">#REF!,#REF!</definedName>
    <definedName name="T4?axis?ПРД2?2006" localSheetId="1">#REF!</definedName>
    <definedName name="T4?axis?ПРД2?2006">#REF!,#REF!</definedName>
    <definedName name="T4?axis?ПФ?ПЛАН">'[38]4'!$J$6:$J$81,'[38]4'!$E$6:$E$81,'[38]4'!$L$6:$L$81,'[38]4'!$G$6:$G$81</definedName>
    <definedName name="T4?axis?ПФ?ФАКТ">'[38]4'!$K$6:$K$81,'[38]4'!$F$6:$F$81,'[38]4'!$M$6:$M$81,'[38]4'!$H$6:$H$81</definedName>
    <definedName name="T4?Data">'[38]4'!$E$6:$M$11, '[38]4'!$E$13:$M$17, '[38]4'!$E$20:$M$23, '[38]4'!$E$26:$M$29, '[38]4'!$E$32:$M$35, '[38]4'!$E$37:$M$42, '[38]4'!$E$45:$M$48, '[38]4'!$E$50:$M$55, '[38]4'!$E$57:$M$62, '[38]4'!$E$64:$M$69, '[38]4'!$E$72:$M$75, '[38]4'!$E$77:$M$78, '[38]4'!$E$80:$M$80</definedName>
    <definedName name="T4?item_ext?РОСТ" localSheetId="9">#REF!</definedName>
    <definedName name="T4?item_ext?РОСТ" localSheetId="11">#REF!</definedName>
    <definedName name="T4?item_ext?РОСТ" localSheetId="7">#REF!</definedName>
    <definedName name="T4?item_ext?РОСТ" localSheetId="2">#REF!</definedName>
    <definedName name="T4?item_ext?РОСТ">#REF!</definedName>
    <definedName name="T4?L1" localSheetId="9">#REF!</definedName>
    <definedName name="T4?L1" localSheetId="11">#REF!</definedName>
    <definedName name="T4?L1" localSheetId="7">#REF!</definedName>
    <definedName name="T4?L1">#REF!</definedName>
    <definedName name="T4?L1.1" localSheetId="9">#REF!</definedName>
    <definedName name="T4?L1.1" localSheetId="11">#REF!</definedName>
    <definedName name="T4?L1.1" localSheetId="7">#REF!</definedName>
    <definedName name="T4?L1.1">#REF!</definedName>
    <definedName name="T4?L1.1.1" localSheetId="9">#REF!,#REF!</definedName>
    <definedName name="T4?L1.1.1" localSheetId="11">#REF!,#REF!</definedName>
    <definedName name="T4?L1.1.1" localSheetId="7">#REF!,#REF!</definedName>
    <definedName name="T4?L1.1.1" localSheetId="2">#REF!,#REF!</definedName>
    <definedName name="T4?L1.1.1" localSheetId="1">#REF!</definedName>
    <definedName name="T4?L1.1.1">#REF!,#REF!</definedName>
    <definedName name="T4?L1.1.1.1" localSheetId="9">#REF!,#REF!</definedName>
    <definedName name="T4?L1.1.1.1" localSheetId="11">#REF!,#REF!</definedName>
    <definedName name="T4?L1.1.1.1" localSheetId="7">#REF!,#REF!</definedName>
    <definedName name="T4?L1.1.1.1" localSheetId="2">#REF!,#REF!</definedName>
    <definedName name="T4?L1.1.1.1" localSheetId="1">#REF!</definedName>
    <definedName name="T4?L1.1.1.1">#REF!,#REF!</definedName>
    <definedName name="T4?L1.1.2" localSheetId="9">#REF!,#REF!</definedName>
    <definedName name="T4?L1.1.2" localSheetId="11">#REF!,#REF!</definedName>
    <definedName name="T4?L1.1.2" localSheetId="7">#REF!,#REF!</definedName>
    <definedName name="T4?L1.1.2" localSheetId="2">#REF!,#REF!</definedName>
    <definedName name="T4?L1.1.2" localSheetId="1">#REF!</definedName>
    <definedName name="T4?L1.1.2">#REF!,#REF!</definedName>
    <definedName name="T4?L1.1.2.1" localSheetId="9">#REF!,#REF!</definedName>
    <definedName name="T4?L1.1.2.1" localSheetId="11">#REF!,#REF!</definedName>
    <definedName name="T4?L1.1.2.1" localSheetId="7">#REF!,#REF!</definedName>
    <definedName name="T4?L1.1.2.1" localSheetId="2">#REF!,#REF!</definedName>
    <definedName name="T4?L1.1.2.1" localSheetId="1">#REF!</definedName>
    <definedName name="T4?L1.1.2.1">#REF!,#REF!</definedName>
    <definedName name="T4?L1.1.3" localSheetId="9">#REF!,#REF!</definedName>
    <definedName name="T4?L1.1.3" localSheetId="11">#REF!,#REF!</definedName>
    <definedName name="T4?L1.1.3" localSheetId="7">#REF!,#REF!</definedName>
    <definedName name="T4?L1.1.3" localSheetId="2">#REF!,#REF!</definedName>
    <definedName name="T4?L1.1.3" localSheetId="1">#REF!</definedName>
    <definedName name="T4?L1.1.3">#REF!,#REF!</definedName>
    <definedName name="T4?L1.1.3.1" localSheetId="9">#REF!,#REF!</definedName>
    <definedName name="T4?L1.1.3.1" localSheetId="11">#REF!,#REF!</definedName>
    <definedName name="T4?L1.1.3.1" localSheetId="7">#REF!,#REF!</definedName>
    <definedName name="T4?L1.1.3.1" localSheetId="2">#REF!,#REF!</definedName>
    <definedName name="T4?L1.1.3.1" localSheetId="1">#REF!</definedName>
    <definedName name="T4?L1.1.3.1">#REF!,#REF!</definedName>
    <definedName name="T4?L1.1.3.2" localSheetId="9">#REF!,#REF!</definedName>
    <definedName name="T4?L1.1.3.2" localSheetId="11">#REF!,#REF!</definedName>
    <definedName name="T4?L1.1.3.2" localSheetId="7">#REF!,#REF!</definedName>
    <definedName name="T4?L1.1.3.2" localSheetId="2">#REF!,#REF!</definedName>
    <definedName name="T4?L1.1.3.2" localSheetId="1">#REF!</definedName>
    <definedName name="T4?L1.1.3.2">#REF!,#REF!</definedName>
    <definedName name="T4?L1.1.3.3" localSheetId="9">#REF!,#REF!</definedName>
    <definedName name="T4?L1.1.3.3" localSheetId="11">#REF!,#REF!</definedName>
    <definedName name="T4?L1.1.3.3" localSheetId="7">#REF!,#REF!</definedName>
    <definedName name="T4?L1.1.3.3" localSheetId="2">#REF!,#REF!</definedName>
    <definedName name="T4?L1.1.3.3" localSheetId="1">#REF!</definedName>
    <definedName name="T4?L1.1.3.3">#REF!,#REF!</definedName>
    <definedName name="T4?L1.1.3.4" localSheetId="9">#REF!,#REF!</definedName>
    <definedName name="T4?L1.1.3.4" localSheetId="11">#REF!,#REF!</definedName>
    <definedName name="T4?L1.1.3.4" localSheetId="7">#REF!,#REF!</definedName>
    <definedName name="T4?L1.1.3.4" localSheetId="2">#REF!,#REF!</definedName>
    <definedName name="T4?L1.1.3.4" localSheetId="1">#REF!</definedName>
    <definedName name="T4?L1.1.3.4">#REF!,#REF!</definedName>
    <definedName name="T4?L1.1.3.5" localSheetId="9">#REF!,#REF!</definedName>
    <definedName name="T4?L1.1.3.5" localSheetId="11">#REF!,#REF!</definedName>
    <definedName name="T4?L1.1.3.5" localSheetId="7">#REF!,#REF!</definedName>
    <definedName name="T4?L1.1.3.5" localSheetId="2">#REF!,#REF!</definedName>
    <definedName name="T4?L1.1.3.5" localSheetId="1">#REF!</definedName>
    <definedName name="T4?L1.1.3.5">#REF!,#REF!</definedName>
    <definedName name="T4?L1.1.3.6" localSheetId="9">#REF!,#REF!</definedName>
    <definedName name="T4?L1.1.3.6" localSheetId="11">#REF!,#REF!</definedName>
    <definedName name="T4?L1.1.3.6" localSheetId="7">#REF!,#REF!</definedName>
    <definedName name="T4?L1.1.3.6" localSheetId="2">#REF!,#REF!</definedName>
    <definedName name="T4?L1.1.3.6" localSheetId="1">#REF!</definedName>
    <definedName name="T4?L1.1.3.6">#REF!,#REF!</definedName>
    <definedName name="T4?L1.1.3.7" localSheetId="9">#REF!,#REF!</definedName>
    <definedName name="T4?L1.1.3.7" localSheetId="11">#REF!,#REF!</definedName>
    <definedName name="T4?L1.1.3.7" localSheetId="7">#REF!,#REF!</definedName>
    <definedName name="T4?L1.1.3.7" localSheetId="2">#REF!,#REF!</definedName>
    <definedName name="T4?L1.1.3.7" localSheetId="1">#REF!</definedName>
    <definedName name="T4?L1.1.3.7">#REF!,#REF!</definedName>
    <definedName name="T4?L1.1.3.8" localSheetId="9">#REF!,#REF!</definedName>
    <definedName name="T4?L1.1.3.8" localSheetId="11">#REF!,#REF!</definedName>
    <definedName name="T4?L1.1.3.8" localSheetId="7">#REF!,#REF!</definedName>
    <definedName name="T4?L1.1.3.8" localSheetId="2">#REF!,#REF!</definedName>
    <definedName name="T4?L1.1.3.8" localSheetId="1">#REF!</definedName>
    <definedName name="T4?L1.1.3.8">#REF!,#REF!</definedName>
    <definedName name="T4?L1.2" localSheetId="9">#REF!</definedName>
    <definedName name="T4?L1.2" localSheetId="11">#REF!</definedName>
    <definedName name="T4?L1.2" localSheetId="7">#REF!</definedName>
    <definedName name="T4?L1.2" localSheetId="2">#REF!</definedName>
    <definedName name="T4?L1.2">#REF!</definedName>
    <definedName name="T4?L10" localSheetId="9">#REF!</definedName>
    <definedName name="T4?L10" localSheetId="11">#REF!</definedName>
    <definedName name="T4?L10" localSheetId="7">#REF!</definedName>
    <definedName name="T4?L10">#REF!</definedName>
    <definedName name="T4?L10.1" localSheetId="9">#REF!</definedName>
    <definedName name="T4?L10.1" localSheetId="11">#REF!</definedName>
    <definedName name="T4?L10.1" localSheetId="7">#REF!</definedName>
    <definedName name="T4?L10.1">#REF!</definedName>
    <definedName name="T4?L10.2" localSheetId="9">#REF!</definedName>
    <definedName name="T4?L10.2" localSheetId="11">#REF!</definedName>
    <definedName name="T4?L10.2" localSheetId="7">#REF!</definedName>
    <definedName name="T4?L10.2">#REF!</definedName>
    <definedName name="T4?L11.1" localSheetId="9">#REF!</definedName>
    <definedName name="T4?L11.1" localSheetId="11">#REF!</definedName>
    <definedName name="T4?L11.1" localSheetId="7">#REF!</definedName>
    <definedName name="T4?L11.1">#REF!</definedName>
    <definedName name="T4?L12" localSheetId="9">#REF!</definedName>
    <definedName name="T4?L12" localSheetId="11">#REF!</definedName>
    <definedName name="T4?L12" localSheetId="7">#REF!</definedName>
    <definedName name="T4?L12">#REF!</definedName>
    <definedName name="T4?L13" localSheetId="9">#REF!</definedName>
    <definedName name="T4?L13" localSheetId="11">#REF!</definedName>
    <definedName name="T4?L13" localSheetId="7">#REF!</definedName>
    <definedName name="T4?L13">#REF!</definedName>
    <definedName name="T4?L14" localSheetId="9">#REF!</definedName>
    <definedName name="T4?L14" localSheetId="11">#REF!</definedName>
    <definedName name="T4?L14" localSheetId="7">#REF!</definedName>
    <definedName name="T4?L14">#REF!</definedName>
    <definedName name="T4?L2" localSheetId="9">#REF!</definedName>
    <definedName name="T4?L2" localSheetId="11">#REF!</definedName>
    <definedName name="T4?L2" localSheetId="7">#REF!</definedName>
    <definedName name="T4?L2">#REF!</definedName>
    <definedName name="T4?L2.1" localSheetId="9">#REF!</definedName>
    <definedName name="T4?L2.1" localSheetId="11">#REF!</definedName>
    <definedName name="T4?L2.1" localSheetId="7">#REF!</definedName>
    <definedName name="T4?L2.1">#REF!</definedName>
    <definedName name="T4?L3.1" localSheetId="9">#REF!</definedName>
    <definedName name="T4?L3.1" localSheetId="11">#REF!</definedName>
    <definedName name="T4?L3.1" localSheetId="7">#REF!</definedName>
    <definedName name="T4?L3.1">#REF!</definedName>
    <definedName name="T4?L4.1" localSheetId="9">#REF!</definedName>
    <definedName name="T4?L4.1" localSheetId="11">#REF!</definedName>
    <definedName name="T4?L4.1" localSheetId="7">#REF!</definedName>
    <definedName name="T4?L4.1">#REF!</definedName>
    <definedName name="T4?L5.1" localSheetId="9">#REF!</definedName>
    <definedName name="T4?L5.1" localSheetId="11">#REF!</definedName>
    <definedName name="T4?L5.1" localSheetId="7">#REF!</definedName>
    <definedName name="T4?L5.1">#REF!</definedName>
    <definedName name="T4?L6" localSheetId="9">#REF!</definedName>
    <definedName name="T4?L6" localSheetId="11">#REF!</definedName>
    <definedName name="T4?L6" localSheetId="7">#REF!</definedName>
    <definedName name="T4?L6">#REF!</definedName>
    <definedName name="T4?L6.1" localSheetId="9">#REF!</definedName>
    <definedName name="T4?L6.1" localSheetId="11">#REF!</definedName>
    <definedName name="T4?L6.1" localSheetId="7">#REF!</definedName>
    <definedName name="T4?L6.1">#REF!</definedName>
    <definedName name="T4?L6.2" localSheetId="9">#REF!</definedName>
    <definedName name="T4?L6.2" localSheetId="11">#REF!</definedName>
    <definedName name="T4?L6.2" localSheetId="7">#REF!</definedName>
    <definedName name="T4?L6.2">#REF!</definedName>
    <definedName name="T4?L7.1" localSheetId="9">#REF!</definedName>
    <definedName name="T4?L7.1" localSheetId="11">#REF!</definedName>
    <definedName name="T4?L7.1" localSheetId="7">#REF!</definedName>
    <definedName name="T4?L7.1">#REF!</definedName>
    <definedName name="T4?L8" localSheetId="9">#REF!</definedName>
    <definedName name="T4?L8" localSheetId="11">#REF!</definedName>
    <definedName name="T4?L8" localSheetId="7">#REF!</definedName>
    <definedName name="T4?L8">#REF!</definedName>
    <definedName name="T4?L8.1" localSheetId="9">#REF!</definedName>
    <definedName name="T4?L8.1" localSheetId="11">#REF!</definedName>
    <definedName name="T4?L8.1" localSheetId="7">#REF!</definedName>
    <definedName name="T4?L8.1">#REF!</definedName>
    <definedName name="T4?L8.2" localSheetId="9">#REF!</definedName>
    <definedName name="T4?L8.2" localSheetId="11">#REF!</definedName>
    <definedName name="T4?L8.2" localSheetId="7">#REF!</definedName>
    <definedName name="T4?L8.2">#REF!</definedName>
    <definedName name="T4?L9" localSheetId="9">#REF!</definedName>
    <definedName name="T4?L9" localSheetId="11">#REF!</definedName>
    <definedName name="T4?L9" localSheetId="7">#REF!</definedName>
    <definedName name="T4?L9">#REF!</definedName>
    <definedName name="T4?L9.1" localSheetId="9">#REF!</definedName>
    <definedName name="T4?L9.1" localSheetId="11">#REF!</definedName>
    <definedName name="T4?L9.1" localSheetId="7">#REF!</definedName>
    <definedName name="T4?L9.1">#REF!</definedName>
    <definedName name="T4?L9.2" localSheetId="9">#REF!</definedName>
    <definedName name="T4?L9.2" localSheetId="11">#REF!</definedName>
    <definedName name="T4?L9.2" localSheetId="7">#REF!</definedName>
    <definedName name="T4?L9.2">#REF!</definedName>
    <definedName name="T4?Name" localSheetId="9">#REF!</definedName>
    <definedName name="T4?Name" localSheetId="11">#REF!</definedName>
    <definedName name="T4?Name" localSheetId="7">#REF!</definedName>
    <definedName name="T4?Name">#REF!</definedName>
    <definedName name="T4?Table" localSheetId="9">#REF!</definedName>
    <definedName name="T4?Table" localSheetId="11">#REF!</definedName>
    <definedName name="T4?Table" localSheetId="7">#REF!</definedName>
    <definedName name="T4?Table">#REF!</definedName>
    <definedName name="T4?Title" localSheetId="9">#REF!</definedName>
    <definedName name="T4?Title" localSheetId="11">#REF!</definedName>
    <definedName name="T4?Title" localSheetId="7">#REF!</definedName>
    <definedName name="T4?Title">#REF!</definedName>
    <definedName name="T4?unit?МКВТЧ" localSheetId="9">#REF!</definedName>
    <definedName name="T4?unit?МКВТЧ" localSheetId="11">#REF!</definedName>
    <definedName name="T4?unit?МКВТЧ" localSheetId="7">#REF!</definedName>
    <definedName name="T4?unit?МКВТЧ">#REF!</definedName>
    <definedName name="T4?unit?ММКБ" localSheetId="9">#REF!</definedName>
    <definedName name="T4?unit?ММКБ" localSheetId="11">#REF!</definedName>
    <definedName name="T4?unit?ММКБ" localSheetId="7">#REF!</definedName>
    <definedName name="T4?unit?ММКБ">#REF!</definedName>
    <definedName name="T4?unit?ПРЦ">'[38]4'!$J$6:$M$81, '[38]4'!$E$13:$I$17, '[38]4'!$E$78:$I$78</definedName>
    <definedName name="T4?unit?РУБ.МКБ">'[38]4'!$E$34:$I$34, '[38]4'!$E$47:$I$47, '[38]4'!$E$74:$I$74</definedName>
    <definedName name="T4?unit?РУБ.ТКВТЧ" localSheetId="9">#REF!</definedName>
    <definedName name="T4?unit?РУБ.ТКВТЧ" localSheetId="11">#REF!</definedName>
    <definedName name="T4?unit?РУБ.ТКВТЧ" localSheetId="7">#REF!</definedName>
    <definedName name="T4?unit?РУБ.ТКВТЧ">#REF!</definedName>
    <definedName name="T4?unit?РУБ.ТНТ">'[38]4'!$E$32:$I$33, '[38]4'!$E$35:$I$35, '[38]4'!$E$45:$I$46, '[38]4'!$E$48:$I$48, '[38]4'!$E$72:$I$73, '[38]4'!$E$75:$I$75</definedName>
    <definedName name="T4?unit?РУБ.ТУТ" localSheetId="9">#REF!</definedName>
    <definedName name="T4?unit?РУБ.ТУТ" localSheetId="11">#REF!</definedName>
    <definedName name="T4?unit?РУБ.ТУТ" localSheetId="7">#REF!</definedName>
    <definedName name="T4?unit?РУБ.ТУТ">#REF!</definedName>
    <definedName name="T4?unit?ТРУБ">'[38]4'!$E$37:$I$42, '[38]4'!$E$50:$I$55, '[38]4'!$E$57:$I$62</definedName>
    <definedName name="T4?unit?ТТНТ">'[38]4'!$E$26:$I$27, '[38]4'!$E$29:$I$29</definedName>
    <definedName name="T4?unit?ТТУТ" localSheetId="9">#REF!</definedName>
    <definedName name="T4?unit?ТТУТ" localSheetId="11">#REF!</definedName>
    <definedName name="T4?unit?ТТУТ" localSheetId="7">#REF!</definedName>
    <definedName name="T4?unit?ТТУТ">#REF!</definedName>
    <definedName name="T4?unit?ТЫС.МКБ" localSheetId="9">#REF!,#REF!,#REF!,#REF!</definedName>
    <definedName name="T4?unit?ТЫС.МКБ" localSheetId="11">#REF!,#REF!,#REF!,#REF!</definedName>
    <definedName name="T4?unit?ТЫС.МКБ" localSheetId="7">#REF!,#REF!,#REF!,#REF!</definedName>
    <definedName name="T4?unit?ТЫС.МКБ" localSheetId="2">#REF!,#REF!,#REF!,#REF!</definedName>
    <definedName name="T4?unit?ТЫС.МКБ" localSheetId="1">#REF!</definedName>
    <definedName name="T4?unit?ТЫС.МКБ">#REF!,#REF!,#REF!,#REF!</definedName>
    <definedName name="T4_Add_Town" localSheetId="9">#REF!</definedName>
    <definedName name="T4_Add_Town" localSheetId="11">#REF!</definedName>
    <definedName name="T4_Add_Town" localSheetId="7">#REF!</definedName>
    <definedName name="T4_Add_Town" localSheetId="2">#REF!</definedName>
    <definedName name="T4_Add_Town">#REF!</definedName>
    <definedName name="T4_Change1">'[41]4'!$AP$11:$AP$17,'[41]4'!$AP$20,'[41]4'!$AP$22,'[41]4'!$AP$24:$AP$28</definedName>
    <definedName name="T4_Change2">'[41]4'!$AQ$11:$AQ$17,'[41]4'!$AQ$20,'[41]4'!$AQ$22,'[41]4'!$AQ$24:$AQ$28</definedName>
    <definedName name="T4_Change3">'[41]4'!$AR$11:$AR$17,'[41]4'!$AR$20,'[41]4'!$AR$22,'[41]4'!$AR$24:$AR$28</definedName>
    <definedName name="T4_Change4">'[41]4'!$AS$11:$AS$17,'[41]4'!$AS$20,'[41]4'!$AS$22,'[41]4'!$AS$24:$AS$28</definedName>
    <definedName name="T4_Copy" localSheetId="9">#REF!</definedName>
    <definedName name="T4_Copy" localSheetId="11">#REF!</definedName>
    <definedName name="T4_Copy" localSheetId="7">#REF!</definedName>
    <definedName name="T4_Copy">#REF!</definedName>
    <definedName name="T4_Data">'[41]4'!$F$8:$AN$9,'[41]4'!$F$11:$AN$22,'[41]4'!$F$24:$AN$28</definedName>
    <definedName name="T4_Protect" localSheetId="7">#N/A</definedName>
    <definedName name="T4_Protect">'[55]4'!$AA$24:$AD$28,'[55]4'!$G$11:$J$17,[0]!P1_T4_Protect,[0]!P2_T4_Protect</definedName>
    <definedName name="T4_Protected">'[41]4'!$F$11:$AN$22,'[41]4'!$F$24:$AN$28,'[41]4'!$F$8:$AN$9</definedName>
    <definedName name="T4_unpr_all">'[53]4'!$G$192:$L$237,'[53]4'!$G$253:$L$298,'[53]4'!$N$253:$S$298,'[53]4'!$U$253:$Z$298,'[53]4'!$N$192:$S$237,'[53]4'!$U$192:$Z$237,'[53]4'!$N$133:$S$177,'[53]4'!$N$178:$S$178,'[53]4'!$G$133:$L$178,'[53]4'!$U$133:$Z$178,'[53]4'!$G$74:$L$119,'[53]4'!$N$74:$S$119,'[53]4'!$U$74:$Z$119,'[53]4'!$G$13:$L$58,'[53]4'!$N$13:$S$58,'[53]4'!$U$13:$Z$58</definedName>
    <definedName name="T4_Unprotected" localSheetId="9">#REF!,#REF!,#REF!,#REF!,#REF!,#REF!</definedName>
    <definedName name="T4_Unprotected" localSheetId="11">#REF!,#REF!,#REF!,#REF!,#REF!,#REF!</definedName>
    <definedName name="T4_Unprotected" localSheetId="7">#REF!,#REF!,#REF!,#REF!,#REF!,#REF!</definedName>
    <definedName name="T4_Unprotected" localSheetId="2">#REF!,#REF!,#REF!,#REF!,#REF!,#REF!</definedName>
    <definedName name="T4_Unprotected" localSheetId="1">#REF!</definedName>
    <definedName name="T4_Unprotected">#REF!,#REF!,#REF!,#REF!,#REF!,#REF!</definedName>
    <definedName name="T4_write1">'[41]4'!$AP$11:$AP$17,'[41]4'!$AP$20,'[41]4'!$AP$22,'[41]4'!$AP$24:$AP$28,'[41]4'!$AP$18:$AP$19,'[41]4'!$AP$21,'[41]4'!$AP$8:$AP$9</definedName>
    <definedName name="T4_write2">'[41]4'!$AQ$8:$AQ$9,'[41]4'!$AQ$11:$AQ$22,'[41]4'!$AQ$24:$AQ$28</definedName>
    <definedName name="T4_write3">'[41]4'!$AR$8:$AR$9,'[41]4'!$AR$11:$AR$22,'[41]4'!$AR$24:$AR$28</definedName>
    <definedName name="T4_write4">'[41]4'!$AS$8:$AS$9,'[41]4'!$AS$11:$AS$22,'[41]4'!$AS$24:$AS$28</definedName>
    <definedName name="T4_write5">'[41]4'!$AO$8:$AO$9,'[41]4'!$AO$15:$AO$20,'[41]4'!$AO$22,'[41]4'!$AO$24:$AO$28</definedName>
    <definedName name="T5?axis?R?ВРАС" localSheetId="9">#REF!</definedName>
    <definedName name="T5?axis?R?ВРАС" localSheetId="11">#REF!</definedName>
    <definedName name="T5?axis?R?ВРАС" localSheetId="7">#REF!</definedName>
    <definedName name="T5?axis?R?ВРАС" localSheetId="2">#REF!</definedName>
    <definedName name="T5?axis?R?ВРАС">#REF!</definedName>
    <definedName name="T5?axis?R?ВРАС?" localSheetId="9">#REF!</definedName>
    <definedName name="T5?axis?R?ВРАС?" localSheetId="11">#REF!</definedName>
    <definedName name="T5?axis?R?ВРАС?" localSheetId="7">#REF!</definedName>
    <definedName name="T5?axis?R?ВРАС?">#REF!</definedName>
    <definedName name="T5?axis?R?ОС">'[38]5'!$E$7:$Q$18, '[38]5'!$E$21:$Q$32, '[38]5'!$E$35:$Q$46, '[38]5'!$E$49:$Q$60, '[38]5'!$E$63:$Q$74, '[38]5'!$E$77:$Q$88</definedName>
    <definedName name="T5?axis?R?ОС?">'[38]5'!$C$77:$C$88, '[38]5'!$C$63:$C$74, '[38]5'!$C$49:$C$60, '[38]5'!$C$35:$C$46, '[38]5'!$C$21:$C$32, '[38]5'!$C$7:$C$18</definedName>
    <definedName name="T5?axis?ПРД?БАЗ">'[38]5'!$N$6:$O$89,'[38]5'!$G$6:$H$89</definedName>
    <definedName name="T5?axis?ПРД?ПРЕД">'[38]5'!$P$6:$Q$89,'[38]5'!$E$6:$F$89</definedName>
    <definedName name="T5?axis?ПРД?РЕГ" localSheetId="9">#REF!</definedName>
    <definedName name="T5?axis?ПРД?РЕГ" localSheetId="11">#REF!</definedName>
    <definedName name="T5?axis?ПРД?РЕГ" localSheetId="7">#REF!</definedName>
    <definedName name="T5?axis?ПРД?РЕГ">#REF!</definedName>
    <definedName name="T5?axis?ПРД?РЕГ.КВ1" localSheetId="9">#REF!</definedName>
    <definedName name="T5?axis?ПРД?РЕГ.КВ1" localSheetId="11">#REF!</definedName>
    <definedName name="T5?axis?ПРД?РЕГ.КВ1" localSheetId="7">#REF!</definedName>
    <definedName name="T5?axis?ПРД?РЕГ.КВ1">#REF!</definedName>
    <definedName name="T5?axis?ПРД?РЕГ.КВ2" localSheetId="9">#REF!</definedName>
    <definedName name="T5?axis?ПРД?РЕГ.КВ2" localSheetId="11">#REF!</definedName>
    <definedName name="T5?axis?ПРД?РЕГ.КВ2" localSheetId="7">#REF!</definedName>
    <definedName name="T5?axis?ПРД?РЕГ.КВ2">#REF!</definedName>
    <definedName name="T5?axis?ПРД?РЕГ.КВ3" localSheetId="9">#REF!</definedName>
    <definedName name="T5?axis?ПРД?РЕГ.КВ3" localSheetId="11">#REF!</definedName>
    <definedName name="T5?axis?ПРД?РЕГ.КВ3" localSheetId="7">#REF!</definedName>
    <definedName name="T5?axis?ПРД?РЕГ.КВ3">#REF!</definedName>
    <definedName name="T5?axis?ПРД?РЕГ.КВ4" localSheetId="9">#REF!</definedName>
    <definedName name="T5?axis?ПРД?РЕГ.КВ4" localSheetId="11">#REF!</definedName>
    <definedName name="T5?axis?ПРД?РЕГ.КВ4" localSheetId="7">#REF!</definedName>
    <definedName name="T5?axis?ПРД?РЕГ.КВ4">#REF!</definedName>
    <definedName name="T5?Data">'[38]5'!$E$6:$Q$18, '[38]5'!$E$20:$Q$32, '[38]5'!$E$34:$Q$46, '[38]5'!$E$48:$Q$60, '[38]5'!$E$63:$Q$74, '[38]5'!$E$76:$Q$88</definedName>
    <definedName name="T5?item_ext?РОСТ" localSheetId="9">#REF!</definedName>
    <definedName name="T5?item_ext?РОСТ" localSheetId="11">#REF!</definedName>
    <definedName name="T5?item_ext?РОСТ" localSheetId="7">#REF!</definedName>
    <definedName name="T5?item_ext?РОСТ">#REF!</definedName>
    <definedName name="T5?L1" localSheetId="9">#REF!</definedName>
    <definedName name="T5?L1" localSheetId="11">#REF!</definedName>
    <definedName name="T5?L1" localSheetId="7">#REF!</definedName>
    <definedName name="T5?L1">#REF!</definedName>
    <definedName name="T5?L1.1" localSheetId="9">#REF!</definedName>
    <definedName name="T5?L1.1" localSheetId="11">#REF!</definedName>
    <definedName name="T5?L1.1" localSheetId="7">#REF!</definedName>
    <definedName name="T5?L1.1">#REF!</definedName>
    <definedName name="T5?L2" localSheetId="9">#REF!</definedName>
    <definedName name="T5?L2" localSheetId="11">#REF!</definedName>
    <definedName name="T5?L2" localSheetId="7">#REF!</definedName>
    <definedName name="T5?L2">#REF!</definedName>
    <definedName name="T5?L2.1" localSheetId="9">#REF!</definedName>
    <definedName name="T5?L2.1" localSheetId="11">#REF!</definedName>
    <definedName name="T5?L2.1" localSheetId="7">#REF!</definedName>
    <definedName name="T5?L2.1">#REF!</definedName>
    <definedName name="T5?L3" localSheetId="9">#REF!</definedName>
    <definedName name="T5?L3" localSheetId="11">#REF!</definedName>
    <definedName name="T5?L3" localSheetId="7">#REF!</definedName>
    <definedName name="T5?L3">#REF!</definedName>
    <definedName name="T5?L3.1" localSheetId="9">#REF!</definedName>
    <definedName name="T5?L3.1" localSheetId="11">#REF!</definedName>
    <definedName name="T5?L3.1" localSheetId="7">#REF!</definedName>
    <definedName name="T5?L3.1">#REF!</definedName>
    <definedName name="T5?L4" localSheetId="9">#REF!</definedName>
    <definedName name="T5?L4" localSheetId="11">#REF!</definedName>
    <definedName name="T5?L4" localSheetId="7">#REF!</definedName>
    <definedName name="T5?L4">#REF!</definedName>
    <definedName name="T5?L4.1" localSheetId="9">#REF!</definedName>
    <definedName name="T5?L4.1" localSheetId="11">#REF!</definedName>
    <definedName name="T5?L4.1" localSheetId="7">#REF!</definedName>
    <definedName name="T5?L4.1">#REF!</definedName>
    <definedName name="T5?L5" localSheetId="9">#REF!</definedName>
    <definedName name="T5?L5" localSheetId="11">#REF!</definedName>
    <definedName name="T5?L5" localSheetId="7">#REF!</definedName>
    <definedName name="T5?L5">#REF!</definedName>
    <definedName name="T5?L5.1" localSheetId="9">#REF!</definedName>
    <definedName name="T5?L5.1" localSheetId="11">#REF!</definedName>
    <definedName name="T5?L5.1" localSheetId="7">#REF!</definedName>
    <definedName name="T5?L5.1">#REF!</definedName>
    <definedName name="T5?L6" localSheetId="9">#REF!</definedName>
    <definedName name="T5?L6" localSheetId="11">#REF!</definedName>
    <definedName name="T5?L6" localSheetId="7">#REF!</definedName>
    <definedName name="T5?L6">#REF!</definedName>
    <definedName name="T5?L6.1" localSheetId="9">#REF!</definedName>
    <definedName name="T5?L6.1" localSheetId="11">#REF!</definedName>
    <definedName name="T5?L6.1" localSheetId="7">#REF!</definedName>
    <definedName name="T5?L6.1">#REF!</definedName>
    <definedName name="T5?L7" localSheetId="9">#REF!</definedName>
    <definedName name="T5?L7" localSheetId="11">#REF!</definedName>
    <definedName name="T5?L7" localSheetId="7">#REF!</definedName>
    <definedName name="T5?L7">#REF!</definedName>
    <definedName name="T5?L8" localSheetId="9">#REF!</definedName>
    <definedName name="T5?L8" localSheetId="11">#REF!</definedName>
    <definedName name="T5?L8" localSheetId="7">#REF!</definedName>
    <definedName name="T5?L8">#REF!</definedName>
    <definedName name="T5?L9" localSheetId="9">#REF!</definedName>
    <definedName name="T5?L9" localSheetId="11">#REF!</definedName>
    <definedName name="T5?L9" localSheetId="7">#REF!</definedName>
    <definedName name="T5?L9">#REF!</definedName>
    <definedName name="T5?Name" localSheetId="9">#REF!</definedName>
    <definedName name="T5?Name" localSheetId="11">#REF!</definedName>
    <definedName name="T5?Name" localSheetId="7">#REF!</definedName>
    <definedName name="T5?Name">#REF!</definedName>
    <definedName name="T5?Table" localSheetId="9">#REF!</definedName>
    <definedName name="T5?Table" localSheetId="11">#REF!</definedName>
    <definedName name="T5?Table" localSheetId="7">#REF!</definedName>
    <definedName name="T5?Table">#REF!</definedName>
    <definedName name="T5?Title" localSheetId="9">#REF!</definedName>
    <definedName name="T5?Title" localSheetId="11">#REF!</definedName>
    <definedName name="T5?Title" localSheetId="7">#REF!</definedName>
    <definedName name="T5?Title">#REF!</definedName>
    <definedName name="T5?unit?МКВ" localSheetId="9">#REF!,#REF!</definedName>
    <definedName name="T5?unit?МКВ" localSheetId="11">#REF!,#REF!</definedName>
    <definedName name="T5?unit?МКВ" localSheetId="7">#REF!,#REF!</definedName>
    <definedName name="T5?unit?МКВ" localSheetId="2">#REF!,#REF!</definedName>
    <definedName name="T5?unit?МКВ" localSheetId="1">#REF!</definedName>
    <definedName name="T5?unit?МКВ">#REF!,#REF!</definedName>
    <definedName name="T5?unit?ПРЦ">'[38]5'!$N$6:$Q$18, '[38]5'!$N$20:$Q$32, '[38]5'!$N$34:$Q$46, '[38]5'!$N$48:$Q$60, '[38]5'!$E$63:$Q$74, '[38]5'!$N$76:$Q$88</definedName>
    <definedName name="T5?unit?РУБ" localSheetId="9">#REF!,#REF!</definedName>
    <definedName name="T5?unit?РУБ" localSheetId="11">#REF!,#REF!</definedName>
    <definedName name="T5?unit?РУБ" localSheetId="7">#REF!,#REF!</definedName>
    <definedName name="T5?unit?РУБ" localSheetId="2">#REF!,#REF!</definedName>
    <definedName name="T5?unit?РУБ" localSheetId="1">#REF!</definedName>
    <definedName name="T5?unit?РУБ">#REF!,#REF!</definedName>
    <definedName name="T5?unit?ТРУБ">'[38]5'!$E$76:$M$88, '[38]5'!$E$48:$M$60, '[38]5'!$E$34:$M$46, '[38]5'!$E$20:$M$32, '[38]5'!$E$6:$M$18</definedName>
    <definedName name="T5?unit?ЧЕЛ" localSheetId="9">#REF!,#REF!</definedName>
    <definedName name="T5?unit?ЧЕЛ" localSheetId="11">#REF!,#REF!</definedName>
    <definedName name="T5?unit?ЧЕЛ" localSheetId="7">#REF!,#REF!</definedName>
    <definedName name="T5?unit?ЧЕЛ" localSheetId="2">#REF!,#REF!</definedName>
    <definedName name="T5?unit?ЧЕЛ" localSheetId="1">#REF!</definedName>
    <definedName name="T5?unit?ЧЕЛ">#REF!,#REF!</definedName>
    <definedName name="T5_Change1">'[41]5'!$AP$11:$AP$18,'[41]5'!$AP$20,'[41]5'!$AP$22,'[41]5'!$AP$24:$AP$28</definedName>
    <definedName name="T5_Change2">'[41]5'!$AQ$11:$AQ$18,'[41]5'!$AQ$20,'[41]5'!$AQ$22,'[41]5'!$AQ$24:$AQ$28</definedName>
    <definedName name="T5_Change3">'[41]5'!$AR$11:$AR$18,'[41]5'!$AR$20,'[41]5'!$AR$22,'[41]5'!$AR$24:$AR$28</definedName>
    <definedName name="T5_Change4">'[41]5'!$AS$11:$AS$18,'[41]5'!$AS$20,'[41]5'!$AS$22,'[41]5'!$AS$24:$AS$28</definedName>
    <definedName name="T5_Data">'[41]5'!$F$24:$AN$28,'[41]5'!$F$11:$AN$22,'[41]5'!$F$8:$AN$9</definedName>
    <definedName name="T5_Protect" localSheetId="9">#REF!,#REF!,#REF!,#REF!</definedName>
    <definedName name="T5_Protect" localSheetId="11">#REF!,#REF!,#REF!,#REF!</definedName>
    <definedName name="T5_Protect" localSheetId="7">#REF!,#REF!,#REF!,#REF!</definedName>
    <definedName name="T5_Protect" localSheetId="2">#REF!,#REF!,#REF!,#REF!</definedName>
    <definedName name="T5_Protect" localSheetId="1">#REF!</definedName>
    <definedName name="T5_Protect">#REF!,#REF!,#REF!,#REF!</definedName>
    <definedName name="T5_Protected">'[41]5'!$F$11:$AN$22,'[41]5'!$F$24:$AN$28,'[41]5'!$F$8:$AN$9</definedName>
    <definedName name="T6.1?axis?ПРД?БАЗ.КВ1" localSheetId="9">#REF!</definedName>
    <definedName name="T6.1?axis?ПРД?БАЗ.КВ1" localSheetId="11">#REF!</definedName>
    <definedName name="T6.1?axis?ПРД?БАЗ.КВ1" localSheetId="7">#REF!</definedName>
    <definedName name="T6.1?axis?ПРД?БАЗ.КВ1" localSheetId="2">#REF!</definedName>
    <definedName name="T6.1?axis?ПРД?БАЗ.КВ1">#REF!</definedName>
    <definedName name="T6.1?axis?ПРД?БАЗ.КВ2" localSheetId="9">#REF!</definedName>
    <definedName name="T6.1?axis?ПРД?БАЗ.КВ2" localSheetId="11">#REF!</definedName>
    <definedName name="T6.1?axis?ПРД?БАЗ.КВ2" localSheetId="7">#REF!</definedName>
    <definedName name="T6.1?axis?ПРД?БАЗ.КВ2">#REF!</definedName>
    <definedName name="T6.1?axis?ПРД?БАЗ.КВ3" localSheetId="9">#REF!</definedName>
    <definedName name="T6.1?axis?ПРД?БАЗ.КВ3" localSheetId="11">#REF!</definedName>
    <definedName name="T6.1?axis?ПРД?БАЗ.КВ3" localSheetId="7">#REF!</definedName>
    <definedName name="T6.1?axis?ПРД?БАЗ.КВ3">#REF!</definedName>
    <definedName name="T6.1?axis?ПРД?БАЗ.КВ4" localSheetId="9">#REF!</definedName>
    <definedName name="T6.1?axis?ПРД?БАЗ.КВ4" localSheetId="11">#REF!</definedName>
    <definedName name="T6.1?axis?ПРД?БАЗ.КВ4" localSheetId="7">#REF!</definedName>
    <definedName name="T6.1?axis?ПРД?БАЗ.КВ4">#REF!</definedName>
    <definedName name="T6.1?axis?ПРД?РЕГ" localSheetId="9">#REF!</definedName>
    <definedName name="T6.1?axis?ПРД?РЕГ" localSheetId="11">#REF!</definedName>
    <definedName name="T6.1?axis?ПРД?РЕГ" localSheetId="7">#REF!</definedName>
    <definedName name="T6.1?axis?ПРД?РЕГ">#REF!</definedName>
    <definedName name="T6.1?axis?ПРД?РЕГ.КВ1" localSheetId="9">#REF!</definedName>
    <definedName name="T6.1?axis?ПРД?РЕГ.КВ1" localSheetId="11">#REF!</definedName>
    <definedName name="T6.1?axis?ПРД?РЕГ.КВ1" localSheetId="7">#REF!</definedName>
    <definedName name="T6.1?axis?ПРД?РЕГ.КВ1">#REF!</definedName>
    <definedName name="T6.1?axis?ПРД?РЕГ.КВ2" localSheetId="9">#REF!</definedName>
    <definedName name="T6.1?axis?ПРД?РЕГ.КВ2" localSheetId="11">#REF!</definedName>
    <definedName name="T6.1?axis?ПРД?РЕГ.КВ2" localSheetId="7">#REF!</definedName>
    <definedName name="T6.1?axis?ПРД?РЕГ.КВ2">#REF!</definedName>
    <definedName name="T6.1?axis?ПРД?РЕГ.КВ3" localSheetId="9">#REF!</definedName>
    <definedName name="T6.1?axis?ПРД?РЕГ.КВ3" localSheetId="11">#REF!</definedName>
    <definedName name="T6.1?axis?ПРД?РЕГ.КВ3" localSheetId="7">#REF!</definedName>
    <definedName name="T6.1?axis?ПРД?РЕГ.КВ3">#REF!</definedName>
    <definedName name="T6.1?axis?ПРД?РЕГ.КВ4" localSheetId="9">#REF!</definedName>
    <definedName name="T6.1?axis?ПРД?РЕГ.КВ4" localSheetId="11">#REF!</definedName>
    <definedName name="T6.1?axis?ПРД?РЕГ.КВ4" localSheetId="7">#REF!</definedName>
    <definedName name="T6.1?axis?ПРД?РЕГ.КВ4">#REF!</definedName>
    <definedName name="T6.1?Data" localSheetId="9">#REF!</definedName>
    <definedName name="T6.1?Data" localSheetId="11">#REF!</definedName>
    <definedName name="T6.1?Data" localSheetId="7">#REF!</definedName>
    <definedName name="T6.1?Data">#REF!</definedName>
    <definedName name="T6.1?L1" localSheetId="9">#REF!</definedName>
    <definedName name="T6.1?L1" localSheetId="11">#REF!</definedName>
    <definedName name="T6.1?L1" localSheetId="7">#REF!</definedName>
    <definedName name="T6.1?L1">#REF!</definedName>
    <definedName name="T6.1?L2" localSheetId="9">#REF!</definedName>
    <definedName name="T6.1?L2" localSheetId="11">#REF!</definedName>
    <definedName name="T6.1?L2" localSheetId="7">#REF!</definedName>
    <definedName name="T6.1?L2">#REF!</definedName>
    <definedName name="T6.1?Name" localSheetId="9">#REF!</definedName>
    <definedName name="T6.1?Name" localSheetId="11">#REF!</definedName>
    <definedName name="T6.1?Name" localSheetId="7">#REF!</definedName>
    <definedName name="T6.1?Name">#REF!</definedName>
    <definedName name="T6.1?Table" localSheetId="9">#REF!</definedName>
    <definedName name="T6.1?Table" localSheetId="11">#REF!</definedName>
    <definedName name="T6.1?Table" localSheetId="7">#REF!</definedName>
    <definedName name="T6.1?Table">#REF!</definedName>
    <definedName name="T6.1?Title" localSheetId="9">#REF!</definedName>
    <definedName name="T6.1?Title" localSheetId="11">#REF!</definedName>
    <definedName name="T6.1?Title" localSheetId="7">#REF!</definedName>
    <definedName name="T6.1?Title">#REF!</definedName>
    <definedName name="T6.1?unit?ПРЦ" localSheetId="9">#REF!</definedName>
    <definedName name="T6.1?unit?ПРЦ" localSheetId="11">#REF!</definedName>
    <definedName name="T6.1?unit?ПРЦ" localSheetId="7">#REF!</definedName>
    <definedName name="T6.1?unit?ПРЦ">#REF!</definedName>
    <definedName name="T6.1?unit?РУБ" localSheetId="9">#REF!</definedName>
    <definedName name="T6.1?unit?РУБ" localSheetId="11">#REF!</definedName>
    <definedName name="T6.1?unit?РУБ" localSheetId="7">#REF!</definedName>
    <definedName name="T6.1?unit?РУБ">#REF!</definedName>
    <definedName name="T6?axis?ПРД?БАЗ">'[38]6'!$I$6:$J$47,'[38]6'!$F$6:$G$47</definedName>
    <definedName name="T6?axis?ПРД?ПРЕД">'[38]6'!$K$6:$L$47,'[38]6'!$D$6:$E$47</definedName>
    <definedName name="T6?axis?ПРД?РЕГ" localSheetId="9">#REF!</definedName>
    <definedName name="T6?axis?ПРД?РЕГ" localSheetId="11">#REF!</definedName>
    <definedName name="T6?axis?ПРД?РЕГ" localSheetId="7">#REF!</definedName>
    <definedName name="T6?axis?ПРД?РЕГ">#REF!</definedName>
    <definedName name="T6?axis?ПФ?ПЛАН">'[38]6'!$I$6:$I$47,'[38]6'!$D$6:$D$47,'[38]6'!$K$6:$K$47,'[38]6'!$F$6:$F$47</definedName>
    <definedName name="T6?axis?ПФ?ФАКТ">'[38]6'!$J$6:$J$47,'[38]6'!$L$6:$L$47,'[38]6'!$E$6:$E$47,'[38]6'!$G$6:$G$47</definedName>
    <definedName name="T6?Data">'[38]6'!$D$7:$L$14, '[38]6'!$D$16:$L$19, '[38]6'!$D$21:$L$22, '[38]6'!$D$24:$L$25, '[38]6'!$D$27:$L$28, '[38]6'!$D$30:$L$31, '[38]6'!$D$33:$L$35, '[38]6'!$D$37:$L$39, '[38]6'!$D$41:$L$47</definedName>
    <definedName name="T6?item_ext?РОСТ" localSheetId="9">#REF!</definedName>
    <definedName name="T6?item_ext?РОСТ" localSheetId="11">#REF!</definedName>
    <definedName name="T6?item_ext?РОСТ" localSheetId="7">#REF!</definedName>
    <definedName name="T6?item_ext?РОСТ">#REF!</definedName>
    <definedName name="T6?L1.1" localSheetId="9">#REF!</definedName>
    <definedName name="T6?L1.1" localSheetId="11">#REF!</definedName>
    <definedName name="T6?L1.1" localSheetId="7">#REF!</definedName>
    <definedName name="T6?L1.1">#REF!</definedName>
    <definedName name="T6?L1.1.1" localSheetId="9">#REF!</definedName>
    <definedName name="T6?L1.1.1" localSheetId="11">#REF!</definedName>
    <definedName name="T6?L1.1.1" localSheetId="7">#REF!</definedName>
    <definedName name="T6?L1.1.1">#REF!</definedName>
    <definedName name="T6?L1.2" localSheetId="9">#REF!</definedName>
    <definedName name="T6?L1.2" localSheetId="11">#REF!</definedName>
    <definedName name="T6?L1.2" localSheetId="7">#REF!</definedName>
    <definedName name="T6?L1.2">#REF!</definedName>
    <definedName name="T6?L1.2.1" localSheetId="9">#REF!</definedName>
    <definedName name="T6?L1.2.1" localSheetId="11">#REF!</definedName>
    <definedName name="T6?L1.2.1" localSheetId="7">#REF!</definedName>
    <definedName name="T6?L1.2.1">#REF!</definedName>
    <definedName name="T6?L1.3" localSheetId="9">#REF!</definedName>
    <definedName name="T6?L1.3" localSheetId="11">#REF!</definedName>
    <definedName name="T6?L1.3" localSheetId="7">#REF!</definedName>
    <definedName name="T6?L1.3">#REF!</definedName>
    <definedName name="T6?L1.3.1" localSheetId="9">#REF!</definedName>
    <definedName name="T6?L1.3.1" localSheetId="11">#REF!</definedName>
    <definedName name="T6?L1.3.1" localSheetId="7">#REF!</definedName>
    <definedName name="T6?L1.3.1">#REF!</definedName>
    <definedName name="T6?L1.4" localSheetId="9">#REF!</definedName>
    <definedName name="T6?L1.4" localSheetId="11">#REF!</definedName>
    <definedName name="T6?L1.4" localSheetId="7">#REF!</definedName>
    <definedName name="T6?L1.4">#REF!</definedName>
    <definedName name="T6?L1.5" localSheetId="9">#REF!</definedName>
    <definedName name="T6?L1.5" localSheetId="11">#REF!</definedName>
    <definedName name="T6?L1.5" localSheetId="7">#REF!</definedName>
    <definedName name="T6?L1.5">#REF!</definedName>
    <definedName name="T6?L2.1" localSheetId="9">#REF!</definedName>
    <definedName name="T6?L2.1" localSheetId="11">#REF!</definedName>
    <definedName name="T6?L2.1" localSheetId="7">#REF!</definedName>
    <definedName name="T6?L2.1">#REF!</definedName>
    <definedName name="T6?L2.10" localSheetId="9">#REF!</definedName>
    <definedName name="T6?L2.10" localSheetId="11">#REF!</definedName>
    <definedName name="T6?L2.10" localSheetId="7">#REF!</definedName>
    <definedName name="T6?L2.10">#REF!</definedName>
    <definedName name="T6?L2.2" localSheetId="9">#REF!</definedName>
    <definedName name="T6?L2.2" localSheetId="11">#REF!</definedName>
    <definedName name="T6?L2.2" localSheetId="7">#REF!</definedName>
    <definedName name="T6?L2.2">#REF!</definedName>
    <definedName name="T6?L2.3" localSheetId="9">#REF!</definedName>
    <definedName name="T6?L2.3" localSheetId="11">#REF!</definedName>
    <definedName name="T6?L2.3" localSheetId="7">#REF!</definedName>
    <definedName name="T6?L2.3">#REF!</definedName>
    <definedName name="T6?L2.4" localSheetId="9">#REF!</definedName>
    <definedName name="T6?L2.4" localSheetId="11">#REF!</definedName>
    <definedName name="T6?L2.4" localSheetId="7">#REF!</definedName>
    <definedName name="T6?L2.4">#REF!</definedName>
    <definedName name="T6?L2.5.1" localSheetId="9">#REF!</definedName>
    <definedName name="T6?L2.5.1" localSheetId="11">#REF!</definedName>
    <definedName name="T6?L2.5.1" localSheetId="7">#REF!</definedName>
    <definedName name="T6?L2.5.1">#REF!</definedName>
    <definedName name="T6?L2.5.2" localSheetId="9">#REF!</definedName>
    <definedName name="T6?L2.5.2" localSheetId="11">#REF!</definedName>
    <definedName name="T6?L2.5.2" localSheetId="7">#REF!</definedName>
    <definedName name="T6?L2.5.2">#REF!</definedName>
    <definedName name="T6?L2.6.1" localSheetId="9">#REF!</definedName>
    <definedName name="T6?L2.6.1" localSheetId="11">#REF!</definedName>
    <definedName name="T6?L2.6.1" localSheetId="7">#REF!</definedName>
    <definedName name="T6?L2.6.1">#REF!</definedName>
    <definedName name="T6?L2.6.2" localSheetId="9">#REF!</definedName>
    <definedName name="T6?L2.6.2" localSheetId="11">#REF!</definedName>
    <definedName name="T6?L2.6.2" localSheetId="7">#REF!</definedName>
    <definedName name="T6?L2.6.2">#REF!</definedName>
    <definedName name="T6?L2.7.1" localSheetId="9">#REF!</definedName>
    <definedName name="T6?L2.7.1" localSheetId="11">#REF!</definedName>
    <definedName name="T6?L2.7.1" localSheetId="7">#REF!</definedName>
    <definedName name="T6?L2.7.1">#REF!</definedName>
    <definedName name="T6?L2.7.2" localSheetId="9">#REF!</definedName>
    <definedName name="T6?L2.7.2" localSheetId="11">#REF!</definedName>
    <definedName name="T6?L2.7.2" localSheetId="7">#REF!</definedName>
    <definedName name="T6?L2.7.2">#REF!</definedName>
    <definedName name="T6?L2.8.1" localSheetId="9">#REF!</definedName>
    <definedName name="T6?L2.8.1" localSheetId="11">#REF!</definedName>
    <definedName name="T6?L2.8.1" localSheetId="7">#REF!</definedName>
    <definedName name="T6?L2.8.1">#REF!</definedName>
    <definedName name="T6?L2.8.2" localSheetId="9">#REF!</definedName>
    <definedName name="T6?L2.8.2" localSheetId="11">#REF!</definedName>
    <definedName name="T6?L2.8.2" localSheetId="7">#REF!</definedName>
    <definedName name="T6?L2.8.2">#REF!</definedName>
    <definedName name="T6?L2.9.1" localSheetId="9">#REF!</definedName>
    <definedName name="T6?L2.9.1" localSheetId="11">#REF!</definedName>
    <definedName name="T6?L2.9.1" localSheetId="7">#REF!</definedName>
    <definedName name="T6?L2.9.1">#REF!</definedName>
    <definedName name="T6?L2.9.2" localSheetId="9">#REF!</definedName>
    <definedName name="T6?L2.9.2" localSheetId="11">#REF!</definedName>
    <definedName name="T6?L2.9.2" localSheetId="7">#REF!</definedName>
    <definedName name="T6?L2.9.2">#REF!</definedName>
    <definedName name="T6?L3.1" localSheetId="9">#REF!</definedName>
    <definedName name="T6?L3.1" localSheetId="11">#REF!</definedName>
    <definedName name="T6?L3.1" localSheetId="7">#REF!</definedName>
    <definedName name="T6?L3.1">#REF!</definedName>
    <definedName name="T6?L3.2" localSheetId="9">#REF!</definedName>
    <definedName name="T6?L3.2" localSheetId="11">#REF!</definedName>
    <definedName name="T6?L3.2" localSheetId="7">#REF!</definedName>
    <definedName name="T6?L3.2">#REF!</definedName>
    <definedName name="T6?L3.3" localSheetId="9">#REF!</definedName>
    <definedName name="T6?L3.3" localSheetId="11">#REF!</definedName>
    <definedName name="T6?L3.3" localSheetId="7">#REF!</definedName>
    <definedName name="T6?L3.3">#REF!</definedName>
    <definedName name="T6?L4.1" localSheetId="9">#REF!</definedName>
    <definedName name="T6?L4.1" localSheetId="11">#REF!</definedName>
    <definedName name="T6?L4.1" localSheetId="7">#REF!</definedName>
    <definedName name="T6?L4.1">#REF!</definedName>
    <definedName name="T6?L4.2" localSheetId="9">#REF!</definedName>
    <definedName name="T6?L4.2" localSheetId="11">#REF!</definedName>
    <definedName name="T6?L4.2" localSheetId="7">#REF!</definedName>
    <definedName name="T6?L4.2">#REF!</definedName>
    <definedName name="T6?L4.3" localSheetId="9">#REF!</definedName>
    <definedName name="T6?L4.3" localSheetId="11">#REF!</definedName>
    <definedName name="T6?L4.3" localSheetId="7">#REF!</definedName>
    <definedName name="T6?L4.3">#REF!</definedName>
    <definedName name="T6?L4.4" localSheetId="9">#REF!</definedName>
    <definedName name="T6?L4.4" localSheetId="11">#REF!</definedName>
    <definedName name="T6?L4.4" localSheetId="7">#REF!</definedName>
    <definedName name="T6?L4.4">#REF!</definedName>
    <definedName name="T6?L4.5" localSheetId="9">#REF!</definedName>
    <definedName name="T6?L4.5" localSheetId="11">#REF!</definedName>
    <definedName name="T6?L4.5" localSheetId="7">#REF!</definedName>
    <definedName name="T6?L4.5">#REF!</definedName>
    <definedName name="T6?L4.6" localSheetId="9">#REF!</definedName>
    <definedName name="T6?L4.6" localSheetId="11">#REF!</definedName>
    <definedName name="T6?L4.6" localSheetId="7">#REF!</definedName>
    <definedName name="T6?L4.6">#REF!</definedName>
    <definedName name="T6?L4.7" localSheetId="9">#REF!</definedName>
    <definedName name="T6?L4.7" localSheetId="11">#REF!</definedName>
    <definedName name="T6?L4.7" localSheetId="7">#REF!</definedName>
    <definedName name="T6?L4.7">#REF!</definedName>
    <definedName name="T6?Name" localSheetId="9">#REF!</definedName>
    <definedName name="T6?Name" localSheetId="11">#REF!</definedName>
    <definedName name="T6?Name" localSheetId="7">#REF!</definedName>
    <definedName name="T6?Name">#REF!</definedName>
    <definedName name="T6?Table" localSheetId="9">#REF!</definedName>
    <definedName name="T6?Table" localSheetId="11">#REF!</definedName>
    <definedName name="T6?Table" localSheetId="7">#REF!</definedName>
    <definedName name="T6?Table">#REF!</definedName>
    <definedName name="T6?Title" localSheetId="9">#REF!</definedName>
    <definedName name="T6?Title" localSheetId="11">#REF!</definedName>
    <definedName name="T6?Title" localSheetId="7">#REF!</definedName>
    <definedName name="T6?Title">#REF!</definedName>
    <definedName name="T6?unit?ПРЦ">'[38]6'!$D$12:$H$12, '[38]6'!$D$21:$H$21, '[38]6'!$D$24:$H$24, '[38]6'!$D$27:$H$27, '[38]6'!$D$30:$H$30, '[38]6'!$D$33:$H$33, '[38]6'!$D$47:$H$47, '[38]6'!$I$7:$L$47</definedName>
    <definedName name="T6?unit?РУБ">'[38]6'!$D$16:$H$16, '[38]6'!$D$19:$H$19, '[38]6'!$D$22:$H$22, '[38]6'!$D$25:$H$25, '[38]6'!$D$28:$H$28, '[38]6'!$D$31:$H$31, '[38]6'!$D$34:$H$35, '[38]6'!$D$43:$H$43</definedName>
    <definedName name="T6?unit?ТРУБ">'[38]6'!$D$37:$H$39, '[38]6'!$D$44:$H$46</definedName>
    <definedName name="T6?unit?ЧЕЛ">'[38]6'!$D$41:$H$42, '[38]6'!$D$13:$H$14, '[38]6'!$D$7:$H$11</definedName>
    <definedName name="T6_Protect" localSheetId="7">#N/A</definedName>
    <definedName name="T6_Protect">'[55]6'!$B$28:$B$37,'[55]6'!$D$28:$H$37,'[55]6'!$J$28:$N$37,'[55]6'!$D$39:$H$41,'[55]6'!$J$39:$N$41,'[55]6'!$B$46:$B$55,[0]!P1_T6_Protect</definedName>
    <definedName name="T7?axis?ПРД?БАЗ">[54]материалы!$K$6:$L$10,[54]материалы!$H$6:$I$10</definedName>
    <definedName name="T7?axis?ПРД?ПРЕД">[54]материалы!$M$6:$N$10,[54]материалы!$F$6:$G$10</definedName>
    <definedName name="T7?axis?ПФ?ПЛАН">[54]материалы!$K$6:$K$10,[54]материалы!$F$6:$F$10,[54]материалы!$M$6:$M$10,[54]материалы!$H$6:$H$10</definedName>
    <definedName name="T7?axis?ПФ?ФАКТ">[54]материалы!$L$6:$L$10,[54]материалы!$G$6:$G$10,[54]материалы!$N$6:$N$10,[54]материалы!$I$6:$I$10</definedName>
    <definedName name="T7?Data">#N/A</definedName>
    <definedName name="T7?L3">[54]материалы!#REF!</definedName>
    <definedName name="T7?L4">[54]материалы!#REF!</definedName>
    <definedName name="T8?axis?ПРД?БАЗ">'[38]8'!$I$6:$J$42, '[38]8'!$F$6:$G$42</definedName>
    <definedName name="T8?axis?ПРД?ПРЕД">'[38]8'!$K$6:$L$42, '[38]8'!$D$6:$E$42</definedName>
    <definedName name="T8?axis?ПФ?ПЛАН">'[38]8'!$I$6:$I$42, '[38]8'!$D$6:$D$42, '[38]8'!$K$6:$K$42, '[38]8'!$F$6:$F$42</definedName>
    <definedName name="T8?axis?ПФ?ФАКТ">'[38]8'!$G$6:$G$42, '[38]8'!$J$6:$J$42, '[38]8'!$L$6:$L$42, '[38]8'!$E$6:$E$42</definedName>
    <definedName name="T8?Data">'[38]8'!$D$10:$L$12,'[38]8'!$D$14:$L$16,'[38]8'!$D$18:$L$20,'[38]8'!$D$22:$L$24,'[38]8'!$D$26:$L$28,'[38]8'!$D$30:$L$32,'[38]8'!$D$36:$L$38,'[38]8'!$D$40:$L$42,'[38]8'!$D$6:$L$8</definedName>
    <definedName name="T8?item_ext?РОСТ">[54]ремонты!#REF!</definedName>
    <definedName name="T8?Name">[54]ремонты!#REF!</definedName>
    <definedName name="T8?unit?ПРЦ">[54]ремонты!#REF!</definedName>
    <definedName name="T8?unit?ТРУБ">'[38]8'!$D$40:$H$42,'[38]8'!$D$6:$H$32</definedName>
    <definedName name="T9?axis?ПРД?БАЗ">'[38]9'!$I$6:$J$16,'[38]9'!$F$6:$G$16</definedName>
    <definedName name="T9?axis?ПРД?ПРЕД">'[38]9'!$K$6:$L$16,'[38]9'!$D$6:$E$16</definedName>
    <definedName name="T9?axis?ПРД?РЕГ" localSheetId="9">#REF!</definedName>
    <definedName name="T9?axis?ПРД?РЕГ" localSheetId="11">#REF!</definedName>
    <definedName name="T9?axis?ПРД?РЕГ" localSheetId="7">#REF!</definedName>
    <definedName name="T9?axis?ПРД?РЕГ" localSheetId="2">#REF!</definedName>
    <definedName name="T9?axis?ПРД?РЕГ" localSheetId="1">#REF!</definedName>
    <definedName name="T9?axis?ПРД?РЕГ">#REF!</definedName>
    <definedName name="T9?axis?ПФ?ПЛАН">'[38]9'!$I$6:$I$16,'[38]9'!$D$6:$D$16,'[38]9'!$K$6:$K$16,'[38]9'!$F$6:$F$16</definedName>
    <definedName name="T9?axis?ПФ?ФАКТ">'[38]9'!$J$6:$J$16,'[38]9'!$E$6:$E$16,'[38]9'!$L$6:$L$16,'[38]9'!$G$6:$G$16</definedName>
    <definedName name="T9?Data">'[38]9'!$D$6:$L$6, '[38]9'!$D$8:$L$9, '[38]9'!$D$11:$L$16</definedName>
    <definedName name="T9?item_ext?РОСТ" localSheetId="9">#REF!</definedName>
    <definedName name="T9?item_ext?РОСТ" localSheetId="11">#REF!</definedName>
    <definedName name="T9?item_ext?РОСТ" localSheetId="7">#REF!</definedName>
    <definedName name="T9?item_ext?РОСТ" localSheetId="1">#REF!</definedName>
    <definedName name="T9?item_ext?РОСТ">#REF!</definedName>
    <definedName name="T9?L1" localSheetId="9">#REF!</definedName>
    <definedName name="T9?L1" localSheetId="11">#REF!</definedName>
    <definedName name="T9?L1" localSheetId="7">#REF!</definedName>
    <definedName name="T9?L1" localSheetId="1">#REF!</definedName>
    <definedName name="T9?L1">#REF!</definedName>
    <definedName name="T9?L2.1" localSheetId="9">#REF!</definedName>
    <definedName name="T9?L2.1" localSheetId="11">#REF!</definedName>
    <definedName name="T9?L2.1" localSheetId="7">#REF!</definedName>
    <definedName name="T9?L2.1">#REF!</definedName>
    <definedName name="T9?L2.2" localSheetId="9">#REF!</definedName>
    <definedName name="T9?L2.2" localSheetId="11">#REF!</definedName>
    <definedName name="T9?L2.2" localSheetId="7">#REF!</definedName>
    <definedName name="T9?L2.2">#REF!</definedName>
    <definedName name="T9?L3.1" localSheetId="9">#REF!</definedName>
    <definedName name="T9?L3.1" localSheetId="11">#REF!</definedName>
    <definedName name="T9?L3.1" localSheetId="7">#REF!</definedName>
    <definedName name="T9?L3.1">#REF!</definedName>
    <definedName name="T9?L3.2" localSheetId="9">#REF!</definedName>
    <definedName name="T9?L3.2" localSheetId="11">#REF!</definedName>
    <definedName name="T9?L3.2" localSheetId="7">#REF!</definedName>
    <definedName name="T9?L3.2">#REF!</definedName>
    <definedName name="T9?L4.1" localSheetId="9">#REF!</definedName>
    <definedName name="T9?L4.1" localSheetId="11">#REF!</definedName>
    <definedName name="T9?L4.1" localSheetId="7">#REF!</definedName>
    <definedName name="T9?L4.1">#REF!</definedName>
    <definedName name="T9?L4.2" localSheetId="9">#REF!</definedName>
    <definedName name="T9?L4.2" localSheetId="11">#REF!</definedName>
    <definedName name="T9?L4.2" localSheetId="7">#REF!</definedName>
    <definedName name="T9?L4.2">#REF!</definedName>
    <definedName name="T9?L5" localSheetId="9">#REF!</definedName>
    <definedName name="T9?L5" localSheetId="11">#REF!</definedName>
    <definedName name="T9?L5" localSheetId="7">#REF!</definedName>
    <definedName name="T9?L5">#REF!</definedName>
    <definedName name="T9?Name" localSheetId="9">#REF!</definedName>
    <definedName name="T9?Name" localSheetId="11">#REF!</definedName>
    <definedName name="T9?Name" localSheetId="7">#REF!</definedName>
    <definedName name="T9?Name">#REF!</definedName>
    <definedName name="T9?Table" localSheetId="9">#REF!</definedName>
    <definedName name="T9?Table" localSheetId="11">#REF!</definedName>
    <definedName name="T9?Table" localSheetId="7">#REF!</definedName>
    <definedName name="T9?Table">#REF!</definedName>
    <definedName name="T9?Title" localSheetId="9">#REF!</definedName>
    <definedName name="T9?Title" localSheetId="11">#REF!</definedName>
    <definedName name="T9?Title" localSheetId="7">#REF!</definedName>
    <definedName name="T9?Title">#REF!</definedName>
    <definedName name="T9?unit?МВТЧ" localSheetId="9">#REF!</definedName>
    <definedName name="T9?unit?МВТЧ" localSheetId="11">#REF!</definedName>
    <definedName name="T9?unit?МВТЧ" localSheetId="7">#REF!</definedName>
    <definedName name="T9?unit?МВТЧ">#REF!</definedName>
    <definedName name="T9?unit?ПРЦ" localSheetId="9">#REF!</definedName>
    <definedName name="T9?unit?ПРЦ" localSheetId="11">#REF!</definedName>
    <definedName name="T9?unit?ПРЦ" localSheetId="7">#REF!</definedName>
    <definedName name="T9?unit?ПРЦ">#REF!</definedName>
    <definedName name="T9?unit?РУБ.МВТЧ">'[38]9'!$D$8:$H$8, '[38]9'!$D$11:$H$11</definedName>
    <definedName name="T9?unit?ТРУБ">'[38]9'!$D$9:$H$9, '[38]9'!$D$12:$H$16</definedName>
    <definedName name="tab0">[3]MAIN!$A$13:$F$30</definedName>
    <definedName name="Table" localSheetId="9">#REF!</definedName>
    <definedName name="Table" localSheetId="11">#REF!</definedName>
    <definedName name="Table" localSheetId="7">#REF!</definedName>
    <definedName name="Table" localSheetId="2">#REF!</definedName>
    <definedName name="Table" localSheetId="1">#REF!</definedName>
    <definedName name="TABLE" localSheetId="5">'Прил2 ППРФ'!#REF!</definedName>
    <definedName name="TABLE" localSheetId="6">'Прил3 ППРФ'!#REF!</definedName>
    <definedName name="Table">#REF!</definedName>
    <definedName name="TABLE_2" localSheetId="5">'Прил2 ППРФ'!#REF!</definedName>
    <definedName name="TABLE_2" localSheetId="6">'Прил3 ППРФ'!#REF!</definedName>
    <definedName name="TARGET">[54]TEHSHEET!$I$42:$I$45</definedName>
    <definedName name="TAXE1">[3]MAIN!$A$641:$IV$646</definedName>
    <definedName name="TAXE2">[3]MAIN!$A$674:$IV$679</definedName>
    <definedName name="TEMP" localSheetId="9">#REF!,#REF!</definedName>
    <definedName name="TEMP" localSheetId="11">#REF!,#REF!</definedName>
    <definedName name="TEMP" localSheetId="7">#REF!,#REF!</definedName>
    <definedName name="TEMP" localSheetId="2">#REF!,#REF!</definedName>
    <definedName name="TEMP" localSheetId="1">#REF!</definedName>
    <definedName name="TEMP">#REF!,#REF!</definedName>
    <definedName name="TEMP_4">"#REF!,#REF!"</definedName>
    <definedName name="TES" localSheetId="9">#REF!</definedName>
    <definedName name="TES" localSheetId="11">#REF!</definedName>
    <definedName name="TES" localSheetId="7">#REF!</definedName>
    <definedName name="TES" localSheetId="2">#REF!</definedName>
    <definedName name="TES" localSheetId="1">#REF!</definedName>
    <definedName name="TES">#REF!</definedName>
    <definedName name="TES_4">"#REF!"</definedName>
    <definedName name="TES_DATA" localSheetId="9">#REF!</definedName>
    <definedName name="TES_DATA" localSheetId="11">#REF!</definedName>
    <definedName name="TES_DATA" localSheetId="7">#REF!</definedName>
    <definedName name="TES_DATA" localSheetId="2">#REF!</definedName>
    <definedName name="TES_DATA" localSheetId="1">#REF!</definedName>
    <definedName name="TES_DATA">#REF!</definedName>
    <definedName name="TES_LIST" localSheetId="9">#REF!</definedName>
    <definedName name="TES_LIST" localSheetId="11">#REF!</definedName>
    <definedName name="TES_LIST" localSheetId="7">#REF!</definedName>
    <definedName name="TES_LIST" localSheetId="1">#REF!</definedName>
    <definedName name="TES_LIST">#REF!</definedName>
    <definedName name="TESList">[14]Лист!$A$220</definedName>
    <definedName name="TESQnt">[14]Лист!$B$221</definedName>
    <definedName name="TEST0" localSheetId="9">#REF!</definedName>
    <definedName name="TEST0" localSheetId="11">#REF!</definedName>
    <definedName name="TEST0" localSheetId="7">#REF!</definedName>
    <definedName name="TEST0" localSheetId="1">#REF!</definedName>
    <definedName name="TEST0">#REF!</definedName>
    <definedName name="TEST1" localSheetId="7">#REF!</definedName>
    <definedName name="TEST1">#REF!</definedName>
    <definedName name="TEST2" localSheetId="9">#REF!,#REF!</definedName>
    <definedName name="TEST2" localSheetId="11">#REF!,#REF!</definedName>
    <definedName name="TEST2" localSheetId="7">#REF!,#REF!</definedName>
    <definedName name="TEST2" localSheetId="2">#REF!,#REF!</definedName>
    <definedName name="TEST2" localSheetId="1">#REF!</definedName>
    <definedName name="TEST2">#REF!,#REF!</definedName>
    <definedName name="TEST3" localSheetId="7">#REF!</definedName>
    <definedName name="TEST3">#REF!</definedName>
    <definedName name="TESTHKEY" localSheetId="9">#REF!</definedName>
    <definedName name="TESTHKEY" localSheetId="11">#REF!</definedName>
    <definedName name="TESTHKEY" localSheetId="7">#REF!</definedName>
    <definedName name="TESTHKEY" localSheetId="2">#REF!</definedName>
    <definedName name="TESTHKEY">#REF!</definedName>
    <definedName name="TESTKEYS" localSheetId="9">#REF!</definedName>
    <definedName name="TESTKEYS" localSheetId="11">#REF!</definedName>
    <definedName name="TESTKEYS" localSheetId="7">#REF!</definedName>
    <definedName name="TESTKEYS">#REF!</definedName>
    <definedName name="TESTVKEY" localSheetId="9">#REF!</definedName>
    <definedName name="TESTVKEY" localSheetId="11">#REF!</definedName>
    <definedName name="TESTVKEY" localSheetId="7">#REF!</definedName>
    <definedName name="TESTVKEY">#REF!</definedName>
    <definedName name="teyietuow">[11]!teyietuow</definedName>
    <definedName name="TOTWC">[3]MAIN!$C$1341</definedName>
    <definedName name="TP2.1_Protect">'[55]P2.1'!$F$28:$G$37,'[55]P2.1'!$F$40:$G$43,'[55]P2.1'!$F$7:$G$26</definedName>
    <definedName name="TP2_1_Data">'[41]P2.1'!$F$7:$J$26,'[41]P2.1'!$H$27:$J$44,'[41]P2.1'!$F$40:$G$43,'[41]P2.1'!$F$28:$G$37</definedName>
    <definedName name="TP2_2_Data">'[41]P2.2'!$H$7:$J$51,'[41]P2.2'!$F$7:$G$47</definedName>
    <definedName name="TPER_Data">[41]перекрестка!$F$13:$G$24,[41]перекрестка!$H$20:$H$24,[41]перекрестка!$H$14:$H$18,[41]перекрестка!$J$13:$J$24,[41]перекрестка!$K$20:$K$24,[41]перекрестка!$K$14:$K$18,[41]перекрестка!$J$26:$K$30,[41]перекрестка!$N$13:$N$24,[41]перекрестка!$F$26:$H$30,[41]перекрестка!$F$32:$H$36,[41]перекрестка!$J$32:$K$36,[41]перекрестка!$N$32:$N$36,[41]перекрестка!$N$26:$N$30,[41]перекрестка!$F$38:$H$42,[41]перекрестка!$J$38:$K$42,[41]перекрестка!$N$38:$N$42,[41]перекрестка!$F$44:$H$48,[41]перекрестка!$J$44:$K$48,[41]перекрестка!$N$44:$N$48</definedName>
    <definedName name="TTT" localSheetId="9">#REF!</definedName>
    <definedName name="TTT" localSheetId="11">#REF!</definedName>
    <definedName name="TTT" localSheetId="7">#REF!</definedName>
    <definedName name="TTT">#REF!</definedName>
    <definedName name="TUList">[14]Лист!$A$210</definedName>
    <definedName name="TUQnt">[14]Лист!$B$211</definedName>
    <definedName name="ty" localSheetId="7">[23]FES!#REF!</definedName>
    <definedName name="ty">[23]FES!#REF!</definedName>
    <definedName name="tпв" localSheetId="7">[27]Лист1!#REF!</definedName>
    <definedName name="tпв">[27]Лист1!#REF!</definedName>
    <definedName name="uka">#N/A</definedName>
    <definedName name="upr" localSheetId="9">[4]!upr</definedName>
    <definedName name="upr" localSheetId="11">[4]!upr</definedName>
    <definedName name="upr" localSheetId="7">[5]!upr</definedName>
    <definedName name="upr" localSheetId="2">[6]!upr</definedName>
    <definedName name="upr" localSheetId="1">#NAME?</definedName>
    <definedName name="upr">[0]!upr</definedName>
    <definedName name="upr_4">"'рт-передача'!upr"</definedName>
    <definedName name="USE" localSheetId="9">#REF!</definedName>
    <definedName name="USE" localSheetId="11">#REF!</definedName>
    <definedName name="USE" localSheetId="7">#REF!</definedName>
    <definedName name="USE" localSheetId="2">#REF!</definedName>
    <definedName name="USE" localSheetId="1">#REF!</definedName>
    <definedName name="USE">#REF!</definedName>
    <definedName name="USED" localSheetId="9">#REF!</definedName>
    <definedName name="USED" localSheetId="11">#REF!</definedName>
    <definedName name="USED" localSheetId="7">#REF!</definedName>
    <definedName name="USED" localSheetId="1">#REF!</definedName>
    <definedName name="USED">#REF!</definedName>
    <definedName name="ůůů" localSheetId="9">[4]!ůůů</definedName>
    <definedName name="ůůů" localSheetId="11">[4]!ůůů</definedName>
    <definedName name="ůůů" localSheetId="7">[5]!ůůů</definedName>
    <definedName name="ůůů" localSheetId="2">[6]!ůůů</definedName>
    <definedName name="ůůů" localSheetId="1">#NAME?</definedName>
    <definedName name="ůůů">[0]!ůůů</definedName>
    <definedName name="ůůů_4">"'рт-передача'!ůůů"</definedName>
    <definedName name="v" localSheetId="9">[4]!v</definedName>
    <definedName name="v" localSheetId="11">[4]!v</definedName>
    <definedName name="v" localSheetId="7">[5]!v</definedName>
    <definedName name="v" localSheetId="2">[6]!v</definedName>
    <definedName name="v" localSheetId="1">#NAME?</definedName>
    <definedName name="v">[0]!v</definedName>
    <definedName name="VAT">[3]MAIN!$F$597</definedName>
    <definedName name="VDOC" localSheetId="9">#REF!</definedName>
    <definedName name="VDOC" localSheetId="11">#REF!</definedName>
    <definedName name="VDOC" localSheetId="7">#REF!</definedName>
    <definedName name="VDOC" localSheetId="2">#REF!</definedName>
    <definedName name="VDOC" localSheetId="1">#REF!</definedName>
    <definedName name="VDOC">#REF!</definedName>
    <definedName name="VDOC_4">"#REF!"</definedName>
    <definedName name="VV" localSheetId="9">[4]!VV</definedName>
    <definedName name="VV" localSheetId="11">[4]!VV</definedName>
    <definedName name="VV" localSheetId="7">[5]!VV</definedName>
    <definedName name="VV" localSheetId="2">[6]!VV</definedName>
    <definedName name="VV" localSheetId="1">#NAME?</definedName>
    <definedName name="VV">[0]!VV</definedName>
    <definedName name="VV_4">"'рт-передача'!vv"</definedName>
    <definedName name="vvv" localSheetId="9">[4]!vvv</definedName>
    <definedName name="vvv" localSheetId="11">[4]!vvv</definedName>
    <definedName name="vvv" localSheetId="7">[5]!vvv</definedName>
    <definedName name="vvv" localSheetId="2">[6]!vvv</definedName>
    <definedName name="vvv" localSheetId="1">#NAME?</definedName>
    <definedName name="vvv">[0]!vvv</definedName>
    <definedName name="vvvvvv" localSheetId="9">[4]!vvvvvv</definedName>
    <definedName name="vvvvvv" localSheetId="11">[4]!vvvvvv</definedName>
    <definedName name="vvvvvv" localSheetId="7">[5]!vvvvvv</definedName>
    <definedName name="vvvvvv" localSheetId="2">[6]!vvvvvv</definedName>
    <definedName name="vvvvvv" localSheetId="1">#NAME?</definedName>
    <definedName name="vvvvvv">[0]!vvvvvv</definedName>
    <definedName name="vvvvvvvv" localSheetId="9">[4]!vvvvvvvv</definedName>
    <definedName name="vvvvvvvv" localSheetId="11">[4]!vvvvvvvv</definedName>
    <definedName name="vvvvvvvv" localSheetId="7">[5]!vvvvvvvv</definedName>
    <definedName name="vvvvvvvv" localSheetId="2">[6]!vvvvvvvv</definedName>
    <definedName name="vvvvvvvv" localSheetId="1">#NAME?</definedName>
    <definedName name="vvvvvvvv">[0]!vvvvvvvv</definedName>
    <definedName name="vvvvvvvvv" localSheetId="9">[4]!vvvvvvvvv</definedName>
    <definedName name="vvvvvvvvv" localSheetId="11">[4]!vvvvvvvvv</definedName>
    <definedName name="vvvvvvvvv" localSheetId="7">[5]!vvvvvvvvv</definedName>
    <definedName name="vvvvvvvvv" localSheetId="2">[6]!vvvvvvvvv</definedName>
    <definedName name="vvvvvvvvv" localSheetId="1">#NAME?</definedName>
    <definedName name="vvvvvvvvv">[0]!vvvvvvvvv</definedName>
    <definedName name="vvvvvvvvvvvvv" localSheetId="9">[4]!vvvvvvvvvvvvv</definedName>
    <definedName name="vvvvvvvvvvvvv" localSheetId="11">[4]!vvvvvvvvvvvvv</definedName>
    <definedName name="vvvvvvvvvvvvv" localSheetId="7">[5]!vvvvvvvvvvvvv</definedName>
    <definedName name="vvvvvvvvvvvvv" localSheetId="2">[6]!vvvvvvvvvvvvv</definedName>
    <definedName name="vvvvvvvvvvvvv" localSheetId="1">#NAME?</definedName>
    <definedName name="vvvvvvvvvvvvv">[0]!vvvvvvvvvvvvv</definedName>
    <definedName name="vvvvvvvvvvvvvv" localSheetId="9">[4]!vvvvvvvvvvvvvv</definedName>
    <definedName name="vvvvvvvvvvvvvv" localSheetId="11">[4]!vvvvvvvvvvvvvv</definedName>
    <definedName name="vvvvvvvvvvvvvv" localSheetId="7">[5]!vvvvvvvvvvvvvv</definedName>
    <definedName name="vvvvvvvvvvvvvv" localSheetId="2">[6]!vvvvvvvvvvvvvv</definedName>
    <definedName name="vvvvvvvvvvvvvv" localSheetId="1">#NAME?</definedName>
    <definedName name="vvvvvvvvvvvvvv">[0]!vvvvvvvvvvvvvv</definedName>
    <definedName name="vvvvvvvvvvvvvvvvv" localSheetId="9">[4]!vvvvvvvvvvvvvvvvv</definedName>
    <definedName name="vvvvvvvvvvvvvvvvv" localSheetId="11">[4]!vvvvvvvvvvvvvvvvv</definedName>
    <definedName name="vvvvvvvvvvvvvvvvv" localSheetId="7">[5]!vvvvvvvvvvvvvvvvv</definedName>
    <definedName name="vvvvvvvvvvvvvvvvv" localSheetId="2">[6]!vvvvvvvvvvvvvvvvv</definedName>
    <definedName name="vvvvvvvvvvvvvvvvv" localSheetId="1">#NAME?</definedName>
    <definedName name="vvvvvvvvvvvvvvvvv">[0]!vvvvvvvvvvvvvvvvv</definedName>
    <definedName name="w">[57]!w</definedName>
    <definedName name="we" localSheetId="9">[4]!we</definedName>
    <definedName name="we" localSheetId="11">[4]!we</definedName>
    <definedName name="we" localSheetId="7">[5]!we</definedName>
    <definedName name="we" localSheetId="2">[6]!we</definedName>
    <definedName name="we" localSheetId="1">#NAME?</definedName>
    <definedName name="we">[0]!we</definedName>
    <definedName name="we_4">"'рт-передача'!we"</definedName>
    <definedName name="wrn.ррр." localSheetId="7" hidden="1">{#N/A,#N/A,FALSE,"Уравнения"}</definedName>
    <definedName name="wrn.ррр." hidden="1">{#N/A,#N/A,FALSE,"Уравнения"}</definedName>
    <definedName name="wrn.Сравнение._.с._.отраслями." localSheetId="9" hidden="1">{#N/A,#N/A,TRUE,"Лист1";#N/A,#N/A,TRUE,"Лист2";#N/A,#N/A,TRUE,"Лист3"}</definedName>
    <definedName name="wrn.Сравнение._.с._.отраслями." localSheetId="11" hidden="1">{#N/A,#N/A,TRUE,"Лист1";#N/A,#N/A,TRUE,"Лист2";#N/A,#N/A,TRUE,"Лист3"}</definedName>
    <definedName name="wrn.Сравнение._.с._.отраслями." localSheetId="7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>[58]!ww</definedName>
    <definedName name="www" localSheetId="9">[4]!www</definedName>
    <definedName name="www" localSheetId="11">[4]!www</definedName>
    <definedName name="www" localSheetId="7">[5]!www</definedName>
    <definedName name="www" localSheetId="2">[6]!www</definedName>
    <definedName name="www" localSheetId="1">#NAME?</definedName>
    <definedName name="www">[0]!www</definedName>
    <definedName name="wwww" localSheetId="9">[4]!wwww</definedName>
    <definedName name="wwww" localSheetId="11">[4]!wwww</definedName>
    <definedName name="wwww" localSheetId="7">[5]!wwww</definedName>
    <definedName name="wwww" localSheetId="2">[6]!wwww</definedName>
    <definedName name="wwww" localSheetId="1">#NAME?</definedName>
    <definedName name="wwww">[0]!wwww</definedName>
    <definedName name="wwwwww" localSheetId="9">[4]!wwwwww</definedName>
    <definedName name="wwwwww" localSheetId="11">[4]!wwwwww</definedName>
    <definedName name="wwwwww" localSheetId="7">[5]!wwwwww</definedName>
    <definedName name="wwwwww" localSheetId="2">[6]!wwwwww</definedName>
    <definedName name="wwwwww" localSheetId="1">#NAME?</definedName>
    <definedName name="wwwwww">[0]!wwwwww</definedName>
    <definedName name="wwwwwww" localSheetId="9">[4]!wwwwwww</definedName>
    <definedName name="wwwwwww" localSheetId="11">[4]!wwwwwww</definedName>
    <definedName name="wwwwwww" localSheetId="7">[5]!wwwwwww</definedName>
    <definedName name="wwwwwww" localSheetId="2">[6]!wwwwwww</definedName>
    <definedName name="wwwwwww" localSheetId="1">#NAME?</definedName>
    <definedName name="wwwwwww">[0]!wwwwwww</definedName>
    <definedName name="wwwwwwww" localSheetId="9">[4]!wwwwwwww</definedName>
    <definedName name="wwwwwwww" localSheetId="11">[4]!wwwwwwww</definedName>
    <definedName name="wwwwwwww" localSheetId="7">[5]!wwwwwwww</definedName>
    <definedName name="wwwwwwww" localSheetId="2">[6]!wwwwwwww</definedName>
    <definedName name="wwwwwwww" localSheetId="1">#NAME?</definedName>
    <definedName name="wwwwwwww">[0]!wwwwwwww</definedName>
    <definedName name="wwwwwwwwww" localSheetId="9">[4]!wwwwwwwwww</definedName>
    <definedName name="wwwwwwwwww" localSheetId="11">[4]!wwwwwwwwww</definedName>
    <definedName name="wwwwwwwwww" localSheetId="7">[5]!wwwwwwwwww</definedName>
    <definedName name="wwwwwwwwww" localSheetId="2">[6]!wwwwwwwwww</definedName>
    <definedName name="wwwwwwwwww" localSheetId="1">#NAME?</definedName>
    <definedName name="wwwwwwwwww">[0]!wwwwwwwwww</definedName>
    <definedName name="wwwwwwwwwww" localSheetId="9">[4]!wwwwwwwwwww</definedName>
    <definedName name="wwwwwwwwwww" localSheetId="11">[4]!wwwwwwwwwww</definedName>
    <definedName name="wwwwwwwwwww" localSheetId="7">[5]!wwwwwwwwwww</definedName>
    <definedName name="wwwwwwwwwww" localSheetId="2">[6]!wwwwwwwwwww</definedName>
    <definedName name="wwwwwwwwwww" localSheetId="1">#NAME?</definedName>
    <definedName name="wwwwwwwwwww">[0]!wwwwwwwwwww</definedName>
    <definedName name="wwwwwwwwwwww" localSheetId="9">[4]!wwwwwwwwwwww</definedName>
    <definedName name="wwwwwwwwwwww" localSheetId="11">[4]!wwwwwwwwwwww</definedName>
    <definedName name="wwwwwwwwwwww" localSheetId="7">[5]!wwwwwwwwwwww</definedName>
    <definedName name="wwwwwwwwwwww" localSheetId="2">[6]!wwwwwwwwwwww</definedName>
    <definedName name="wwwwwwwwwwww" localSheetId="1">#NAME?</definedName>
    <definedName name="wwwwwwwwwwww">[0]!wwwwwwwwwwww</definedName>
    <definedName name="wwwwwwwwwwwww" localSheetId="9">[4]!wwwwwwwwwwwww</definedName>
    <definedName name="wwwwwwwwwwwww" localSheetId="11">[4]!wwwwwwwwwwwww</definedName>
    <definedName name="wwwwwwwwwwwww" localSheetId="7">[5]!wwwwwwwwwwwww</definedName>
    <definedName name="wwwwwwwwwwwww" localSheetId="2">[6]!wwwwwwwwwwwww</definedName>
    <definedName name="wwwwwwwwwwwww" localSheetId="1">#NAME?</definedName>
    <definedName name="wwwwwwwwwwwww">[0]!wwwwwwwwwwwww</definedName>
    <definedName name="xcb">[11]!xcb</definedName>
    <definedName name="xvzxv">[11]!xvzxv</definedName>
    <definedName name="YEAR" localSheetId="9">#REF!</definedName>
    <definedName name="YEAR" localSheetId="11">#REF!</definedName>
    <definedName name="YEAR" localSheetId="7">#REF!</definedName>
    <definedName name="YEAR" localSheetId="2">#REF!</definedName>
    <definedName name="YEAR" localSheetId="1">#REF!</definedName>
    <definedName name="YEAR">#REF!</definedName>
    <definedName name="YEAR_4">"#REF!"</definedName>
    <definedName name="yuoryor">[11]!yuoryor</definedName>
    <definedName name="zcb">[11]!zcb</definedName>
    <definedName name="ZERO" localSheetId="9">#REF!</definedName>
    <definedName name="ZERO" localSheetId="11">#REF!</definedName>
    <definedName name="ZERO" localSheetId="7">#REF!</definedName>
    <definedName name="ZERO" localSheetId="2">#REF!</definedName>
    <definedName name="ZERO" localSheetId="1">#REF!</definedName>
    <definedName name="ZERO">#REF!</definedName>
    <definedName name="zg">[11]!zg</definedName>
    <definedName name="zoja">#N/A</definedName>
    <definedName name="zxva">[11]!zxva</definedName>
    <definedName name="zxvzxvzxv">[11]!zxvzxvzxv</definedName>
    <definedName name="а">[16]Уравнения!$B$5</definedName>
    <definedName name="а1" localSheetId="9">#REF!</definedName>
    <definedName name="а1" localSheetId="11">#REF!</definedName>
    <definedName name="а1" localSheetId="7">#REF!</definedName>
    <definedName name="а1" localSheetId="1">#REF!</definedName>
    <definedName name="а1">#REF!</definedName>
    <definedName name="А77">[59]Рейтинг!$A$14</definedName>
    <definedName name="А8" localSheetId="9">#REF!</definedName>
    <definedName name="А8" localSheetId="11">#REF!</definedName>
    <definedName name="А8" localSheetId="7">#REF!</definedName>
    <definedName name="А8" localSheetId="1">#REF!</definedName>
    <definedName name="А8">#REF!</definedName>
    <definedName name="А9" localSheetId="7">#REF!</definedName>
    <definedName name="А9">#REF!</definedName>
    <definedName name="аа" localSheetId="9">[4]!аа</definedName>
    <definedName name="аа" localSheetId="11">[4]!аа</definedName>
    <definedName name="аа" localSheetId="7">[5]!аа</definedName>
    <definedName name="аа" localSheetId="2">[6]!аа</definedName>
    <definedName name="аа" localSheetId="1">#NAME?</definedName>
    <definedName name="аа">[0]!аа</definedName>
    <definedName name="аа_4">"'рт-передача'!аа"</definedName>
    <definedName name="АААААААА" localSheetId="9">[4]!АААААААА</definedName>
    <definedName name="АААААААА" localSheetId="11">[4]!АААААААА</definedName>
    <definedName name="АААААААА" localSheetId="7">[5]!АААААААА</definedName>
    <definedName name="АААААААА" localSheetId="2">[6]!АААААААА</definedName>
    <definedName name="АААААААА" localSheetId="1">#NAME?</definedName>
    <definedName name="АААААААА">[0]!АААААААА</definedName>
    <definedName name="АААААААА_4">"'рт-передача'!аааааааа"</definedName>
    <definedName name="ав" localSheetId="9">[4]!ав</definedName>
    <definedName name="ав" localSheetId="11">[4]!ав</definedName>
    <definedName name="ав" localSheetId="7">[5]!ав</definedName>
    <definedName name="ав" localSheetId="2">[6]!ав</definedName>
    <definedName name="ав" localSheetId="1">#NAME?</definedName>
    <definedName name="ав">[0]!ав</definedName>
    <definedName name="ав_4">"'рт-передача'!ав"</definedName>
    <definedName name="авг" localSheetId="9">#REF!</definedName>
    <definedName name="авг" localSheetId="11">#REF!</definedName>
    <definedName name="авг" localSheetId="7">#REF!</definedName>
    <definedName name="авг" localSheetId="2">#REF!</definedName>
    <definedName name="авг" localSheetId="1">#REF!</definedName>
    <definedName name="авг">#REF!</definedName>
    <definedName name="авг2" localSheetId="9">#REF!</definedName>
    <definedName name="авг2" localSheetId="11">#REF!</definedName>
    <definedName name="авг2" localSheetId="7">#REF!</definedName>
    <definedName name="авг2" localSheetId="1">#REF!</definedName>
    <definedName name="авг2">#REF!</definedName>
    <definedName name="аи">'[60]ИТ-бюджет'!$L$5:$L$99</definedName>
    <definedName name="аотр">'[61]ИТ-бюджет'!$L$5:$L$99</definedName>
    <definedName name="ап" localSheetId="9">[4]!ап</definedName>
    <definedName name="ап" localSheetId="11">[4]!ап</definedName>
    <definedName name="ап" localSheetId="7">[5]!ап</definedName>
    <definedName name="ап" localSheetId="2">[6]!ап</definedName>
    <definedName name="ап" localSheetId="1">#NAME?</definedName>
    <definedName name="ап">[0]!ап</definedName>
    <definedName name="ап_4">"'рт-передача'!ап"</definedName>
    <definedName name="апвар">[11]!апвар</definedName>
    <definedName name="апир">'[62]ИТ-бюджет'!$L$5:$L$99</definedName>
    <definedName name="апр" localSheetId="9">#REF!</definedName>
    <definedName name="апр" localSheetId="11">#REF!</definedName>
    <definedName name="апр" localSheetId="7">#REF!</definedName>
    <definedName name="апр" localSheetId="2">#REF!</definedName>
    <definedName name="апр" localSheetId="1">#REF!</definedName>
    <definedName name="апр">#REF!</definedName>
    <definedName name="апр2" localSheetId="9">#REF!</definedName>
    <definedName name="апр2" localSheetId="11">#REF!</definedName>
    <definedName name="апр2" localSheetId="7">#REF!</definedName>
    <definedName name="апр2" localSheetId="1">#REF!</definedName>
    <definedName name="апр2">#REF!</definedName>
    <definedName name="АТП" localSheetId="9">#REF!</definedName>
    <definedName name="АТП" localSheetId="11">#REF!</definedName>
    <definedName name="АТП" localSheetId="7">#REF!</definedName>
    <definedName name="АТП" localSheetId="1">#REF!</definedName>
    <definedName name="АТП">#REF!</definedName>
    <definedName name="ау">'[63]ИТ-бюджет'!$L$5:$L$99</definedName>
    <definedName name="аяыпамыпмипи" localSheetId="9">[4]!аяыпамыпмипи</definedName>
    <definedName name="аяыпамыпмипи" localSheetId="11">[4]!аяыпамыпмипи</definedName>
    <definedName name="аяыпамыпмипи" localSheetId="7">[5]!аяыпамыпмипи</definedName>
    <definedName name="аяыпамыпмипи" localSheetId="2">[6]!аяыпамыпмипи</definedName>
    <definedName name="аяыпамыпмипи" localSheetId="1">#NAME?</definedName>
    <definedName name="аяыпамыпмипи">[0]!аяыпамыпмипи</definedName>
    <definedName name="аяыпамыпмипи_4">"'рт-передача'!аяыпамыпмипи"</definedName>
    <definedName name="б">[11]!б</definedName>
    <definedName name="Б8" localSheetId="7">[2]FES!#REF!</definedName>
    <definedName name="Б8">[2]FES!#REF!</definedName>
    <definedName name="база">[64]SHPZ!$A$1:$BC$4313</definedName>
    <definedName name="_xlnm.Database" localSheetId="9">#REF!</definedName>
    <definedName name="_xlnm.Database" localSheetId="11">#REF!</definedName>
    <definedName name="_xlnm.Database" localSheetId="7">#REF!</definedName>
    <definedName name="_xlnm.Database" localSheetId="2">#REF!</definedName>
    <definedName name="_xlnm.Database" localSheetId="1">#REF!</definedName>
    <definedName name="_xlnm.Database">#REF!</definedName>
    <definedName name="Базовые" localSheetId="7">'[65]Производство электроэнергии'!$A$95</definedName>
    <definedName name="Базовые" localSheetId="1">#NAME?</definedName>
    <definedName name="Базовые">'[66]Производство электроэнергии'!$A$95</definedName>
    <definedName name="БазовыйПериод">[67]Заголовок!$B$15</definedName>
    <definedName name="бб" localSheetId="9">[4]!бб</definedName>
    <definedName name="бб" localSheetId="11">[4]!бб</definedName>
    <definedName name="бб" localSheetId="7">[5]!бб</definedName>
    <definedName name="бб" localSheetId="2">[6]!бб</definedName>
    <definedName name="бб" localSheetId="1">#NAME?</definedName>
    <definedName name="бб">[0]!бб</definedName>
    <definedName name="бб_4">"'рт-передача'!бб"</definedName>
    <definedName name="БС" localSheetId="9">[68]Справочники!$A$4:$A$6</definedName>
    <definedName name="БС" localSheetId="11">[68]Справочники!$A$4:$A$6</definedName>
    <definedName name="БС" localSheetId="2">[68]Справочники!$A$4:$A$6</definedName>
    <definedName name="БС" localSheetId="1">[68]Справочники!$A$4:$A$6</definedName>
    <definedName name="БС">[69]Справочники!$A$4:$A$6</definedName>
    <definedName name="БЭ" localSheetId="7">#REF!</definedName>
    <definedName name="БЭ">#REF!</definedName>
    <definedName name="БЭ2" localSheetId="7">#REF!</definedName>
    <definedName name="БЭ2">#REF!</definedName>
    <definedName name="БЭ3" localSheetId="7">#REF!</definedName>
    <definedName name="БЭ3">#REF!</definedName>
    <definedName name="БЭ4" localSheetId="7">#REF!</definedName>
    <definedName name="БЭ4">#REF!</definedName>
    <definedName name="БЭ5" localSheetId="7">#REF!</definedName>
    <definedName name="БЭ5">#REF!</definedName>
    <definedName name="БЭ6" localSheetId="7">#REF!</definedName>
    <definedName name="БЭ6">#REF!</definedName>
    <definedName name="БЭ7" localSheetId="7">#REF!</definedName>
    <definedName name="БЭ7">#REF!</definedName>
    <definedName name="Бюджетные_электроэнергии" localSheetId="7">'[65]Производство электроэнергии'!$A$111</definedName>
    <definedName name="Бюджетные_электроэнергии" localSheetId="1">#NAME?</definedName>
    <definedName name="Бюджетные_электроэнергии">'[66]Производство электроэнергии'!$A$111</definedName>
    <definedName name="в" localSheetId="9">[4]!в</definedName>
    <definedName name="в" localSheetId="11">[4]!в</definedName>
    <definedName name="в" localSheetId="7">[5]!в</definedName>
    <definedName name="в" localSheetId="2">[6]!в</definedName>
    <definedName name="в" localSheetId="1">#NAME?</definedName>
    <definedName name="в">[0]!в</definedName>
    <definedName name="в_4">"'рт-передача'!в"</definedName>
    <definedName name="в23ё" localSheetId="9">[4]!в23ё</definedName>
    <definedName name="в23ё" localSheetId="11">[4]!в23ё</definedName>
    <definedName name="в23ё" localSheetId="7">[17]!в23ё</definedName>
    <definedName name="в23ё" localSheetId="2">[6]!в23ё</definedName>
    <definedName name="в23ё" localSheetId="1">#NAME?</definedName>
    <definedName name="в23ё">[0]!в23ё</definedName>
    <definedName name="в23ё_4">"'рт-передача'!в23ё"</definedName>
    <definedName name="в23е1" localSheetId="9">[4]!в23е1</definedName>
    <definedName name="в23е1" localSheetId="11">[4]!в23е1</definedName>
    <definedName name="в23е1" localSheetId="7">[5]!в23е1</definedName>
    <definedName name="в23е1" localSheetId="2">[6]!в23е1</definedName>
    <definedName name="в23е1" localSheetId="1">#NAME?</definedName>
    <definedName name="в23е1">[0]!в23е1</definedName>
    <definedName name="ва" localSheetId="9">#REF!</definedName>
    <definedName name="ва" localSheetId="11">#REF!</definedName>
    <definedName name="ва" localSheetId="7">#REF!</definedName>
    <definedName name="ва" localSheetId="2">#REF!</definedName>
    <definedName name="ва" localSheetId="1">#REF!</definedName>
    <definedName name="ва">#REF!</definedName>
    <definedName name="вамвапм">'[70]ИТ-бюджет'!$L$5:$L$98</definedName>
    <definedName name="вап" localSheetId="9">[4]!вап</definedName>
    <definedName name="вап" localSheetId="11">[4]!вап</definedName>
    <definedName name="вап" localSheetId="7">[5]!вап</definedName>
    <definedName name="вап" localSheetId="2">[6]!вап</definedName>
    <definedName name="вап" localSheetId="1">#NAME?</definedName>
    <definedName name="вап">[0]!вап</definedName>
    <definedName name="вап_4">"'рт-передача'!вап"</definedName>
    <definedName name="Вар.их" localSheetId="9">[4]!Вар.их</definedName>
    <definedName name="Вар.их" localSheetId="11">[4]!Вар.их</definedName>
    <definedName name="Вар.их" localSheetId="7">[5]!Вар.их</definedName>
    <definedName name="Вар.их" localSheetId="2">[6]!Вар.их</definedName>
    <definedName name="Вар.их" localSheetId="1">#NAME?</definedName>
    <definedName name="Вар.их">[0]!Вар.их</definedName>
    <definedName name="Вар.их_4">"'рт-передача'!вар.их"</definedName>
    <definedName name="Вар.КАЛМЭ" localSheetId="9">[4]!Вар.КАЛМЭ</definedName>
    <definedName name="Вар.КАЛМЭ" localSheetId="11">[4]!Вар.КАЛМЭ</definedName>
    <definedName name="Вар.КАЛМЭ" localSheetId="7">[5]!Вар.КАЛМЭ</definedName>
    <definedName name="Вар.КАЛМЭ" localSheetId="2">[6]!Вар.КАЛМЭ</definedName>
    <definedName name="Вар.КАЛМЭ" localSheetId="1">#NAME?</definedName>
    <definedName name="Вар.КАЛМЭ">[0]!Вар.КАЛМЭ</definedName>
    <definedName name="Вар.КАЛМЭ_4">"'рт-передача'!вар.калмэ"</definedName>
    <definedName name="вв" localSheetId="9">[4]!вв</definedName>
    <definedName name="вв" localSheetId="11">[4]!вв</definedName>
    <definedName name="вв" localSheetId="7">[17]!вв</definedName>
    <definedName name="вв" localSheetId="2">[6]!вв</definedName>
    <definedName name="вв" localSheetId="1">#NAME?</definedName>
    <definedName name="вв">[0]!вв</definedName>
    <definedName name="вв_4">"'рт-передача'!вв"</definedName>
    <definedName name="вв1" localSheetId="9">[4]!вв1</definedName>
    <definedName name="вв1" localSheetId="11">[4]!вв1</definedName>
    <definedName name="вв1" localSheetId="7">[5]!вв1</definedName>
    <definedName name="вв1" localSheetId="2">[6]!вв1</definedName>
    <definedName name="вв1" localSheetId="1">#NAME?</definedName>
    <definedName name="вв1">[0]!вв1</definedName>
    <definedName name="вв110" localSheetId="7">'[71]ПС рек'!#REF!</definedName>
    <definedName name="вв110">'[71]ПС рек'!#REF!</definedName>
    <definedName name="вв20" localSheetId="7">'[71]ПС рек'!#REF!</definedName>
    <definedName name="вв20">'[71]ПС рек'!#REF!</definedName>
    <definedName name="вв220" localSheetId="7">'[71]ПС рек'!#REF!</definedName>
    <definedName name="вв220">'[71]ПС рек'!#REF!</definedName>
    <definedName name="вв330" localSheetId="7">'[71]ПС рек'!#REF!</definedName>
    <definedName name="вв330">'[71]ПС рек'!#REF!</definedName>
    <definedName name="вв35" localSheetId="7">'[71]ПС рек'!#REF!</definedName>
    <definedName name="вв35">'[71]ПС рек'!#REF!</definedName>
    <definedName name="вв500" localSheetId="7">'[71]ПС рек'!#REF!</definedName>
    <definedName name="вв500">'[71]ПС рек'!#REF!</definedName>
    <definedName name="вв750" localSheetId="7">'[71]ПС рек'!#REF!</definedName>
    <definedName name="вв750">'[71]ПС рек'!#REF!</definedName>
    <definedName name="Вид_Бизнеса" localSheetId="7">[72]t_настройки!#REF!</definedName>
    <definedName name="Вид_Бизнеса">[72]t_настройки!#REF!</definedName>
    <definedName name="Виды_деятельности">[73]t_настройки!$I$43:$I$61</definedName>
    <definedName name="витт" localSheetId="9" hidden="1">{#N/A,#N/A,TRUE,"Лист1";#N/A,#N/A,TRUE,"Лист2";#N/A,#N/A,TRUE,"Лист3"}</definedName>
    <definedName name="витт" localSheetId="11" hidden="1">{#N/A,#N/A,TRUE,"Лист1";#N/A,#N/A,TRUE,"Лист2";#N/A,#N/A,TRUE,"Лист3"}</definedName>
    <definedName name="витт" localSheetId="7" hidden="1">{#N/A,#N/A,TRUE,"Лист1";#N/A,#N/A,TRUE,"Лист2";#N/A,#N/A,TRUE,"Лист3"}</definedName>
    <definedName name="витт" localSheetId="2" hidden="1">{#N/A,#N/A,TRUE,"Лист1";#N/A,#N/A,TRUE,"Лист2";#N/A,#N/A,TRUE,"Лист3"}</definedName>
    <definedName name="витт" localSheetId="1" hidden="1">{#N/A,#N/A,TRUE,"Лист1";#N/A,#N/A,TRUE,"Лист2";#N/A,#N/A,TRUE,"Лист3"}</definedName>
    <definedName name="витт" hidden="1">{#N/A,#N/A,TRUE,"Лист1";#N/A,#N/A,TRUE,"Лист2";#N/A,#N/A,TRUE,"Лист3"}</definedName>
    <definedName name="ВЛТРАССА" localSheetId="7">'[71]ЛЭП нов'!#REF!</definedName>
    <definedName name="ВЛТРАССА">'[71]ЛЭП нов'!#REF!</definedName>
    <definedName name="вм" localSheetId="9">[4]!вм</definedName>
    <definedName name="вм" localSheetId="11">[4]!вм</definedName>
    <definedName name="вм" localSheetId="7">[5]!вм</definedName>
    <definedName name="вм" localSheetId="2">[6]!вм</definedName>
    <definedName name="вм" localSheetId="1">#NAME?</definedName>
    <definedName name="вм">[0]!вм</definedName>
    <definedName name="вм_4">"'рт-передача'!вм"</definedName>
    <definedName name="вмивртвр" localSheetId="9">[4]!вмивртвр</definedName>
    <definedName name="вмивртвр" localSheetId="11">[4]!вмивртвр</definedName>
    <definedName name="вмивртвр" localSheetId="7">[5]!вмивртвр</definedName>
    <definedName name="вмивртвр" localSheetId="2">[6]!вмивртвр</definedName>
    <definedName name="вмивртвр" localSheetId="1">#NAME?</definedName>
    <definedName name="вмивртвр">[0]!вмивртвр</definedName>
    <definedName name="вмивртвр_4">"'рт-передача'!вмивртвр"</definedName>
    <definedName name="вн20" localSheetId="7">'[71]ПС рек'!#REF!</definedName>
    <definedName name="вн20">'[71]ПС рек'!#REF!</definedName>
    <definedName name="Волгоградэнерго" localSheetId="7">#REF!</definedName>
    <definedName name="Волгоградэнерго">#REF!</definedName>
    <definedName name="восемь" localSheetId="9">#REF!</definedName>
    <definedName name="восемь" localSheetId="11">#REF!</definedName>
    <definedName name="восемь" localSheetId="7">#REF!</definedName>
    <definedName name="восемь" localSheetId="2">#REF!</definedName>
    <definedName name="восемь" localSheetId="1">#REF!</definedName>
    <definedName name="восемь">#REF!</definedName>
    <definedName name="вп">'[70]ИТ-бюджет'!$L$5:$L$98</definedName>
    <definedName name="впаавп" localSheetId="9">#REF!</definedName>
    <definedName name="впаавп" localSheetId="11">#REF!</definedName>
    <definedName name="впаавп" localSheetId="7">#REF!</definedName>
    <definedName name="впаавп" localSheetId="1">#REF!</definedName>
    <definedName name="впаавп">#REF!</definedName>
    <definedName name="впарп">'[74]ИТ-бюджет'!$L$5:$L$99</definedName>
    <definedName name="вптыаи">[11]!вптыаи</definedName>
    <definedName name="вртт" localSheetId="9">[4]!вртт</definedName>
    <definedName name="вртт" localSheetId="11">[4]!вртт</definedName>
    <definedName name="вртт" localSheetId="7">[5]!вртт</definedName>
    <definedName name="вртт" localSheetId="2">[6]!вртт</definedName>
    <definedName name="вртт" localSheetId="1">#NAME?</definedName>
    <definedName name="вртт">[0]!вртт</definedName>
    <definedName name="вртт_4">"'рт-передача'!вртт"</definedName>
    <definedName name="вс">[75]расшифровка!#REF!</definedName>
    <definedName name="всего" localSheetId="7">'[71]ПС рек'!#REF!</definedName>
    <definedName name="всего">'[71]ПС рек'!#REF!</definedName>
    <definedName name="ВТОП" localSheetId="9">#REF!</definedName>
    <definedName name="ВТОП" localSheetId="11">#REF!</definedName>
    <definedName name="ВТОП" localSheetId="7">#REF!</definedName>
    <definedName name="ВТОП" localSheetId="2">#REF!</definedName>
    <definedName name="ВТОП" localSheetId="1">#REF!</definedName>
    <definedName name="ВТОП">#REF!</definedName>
    <definedName name="ВТОП_4">"#REF!"</definedName>
    <definedName name="второй" localSheetId="9">#REF!</definedName>
    <definedName name="второй" localSheetId="11">#REF!</definedName>
    <definedName name="второй" localSheetId="7">#REF!</definedName>
    <definedName name="второй" localSheetId="2">#REF!</definedName>
    <definedName name="второй" localSheetId="1">#REF!</definedName>
    <definedName name="второй">#REF!</definedName>
    <definedName name="вуув" localSheetId="9" hidden="1">{#N/A,#N/A,TRUE,"Лист1";#N/A,#N/A,TRUE,"Лист2";#N/A,#N/A,TRUE,"Лист3"}</definedName>
    <definedName name="вуув" localSheetId="11" hidden="1">{#N/A,#N/A,TRUE,"Лист1";#N/A,#N/A,TRUE,"Лист2";#N/A,#N/A,TRUE,"Лист3"}</definedName>
    <definedName name="вуув" localSheetId="7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">#REF!</definedName>
    <definedName name="выап" localSheetId="9" hidden="1">#REF!</definedName>
    <definedName name="выап" localSheetId="11" hidden="1">#REF!</definedName>
    <definedName name="выап" localSheetId="7" hidden="1">#REF!</definedName>
    <definedName name="выап" localSheetId="2" hidden="1">#REF!</definedName>
    <definedName name="выап" localSheetId="1" hidden="1">#REF!</definedName>
    <definedName name="выап" hidden="1">#REF!</definedName>
    <definedName name="Выборка_АМТА">[76]!Выборка_АМТА</definedName>
    <definedName name="Выборка_БА_ЖД">[76]!Выборка_БА_ЖД</definedName>
    <definedName name="Выборка_ВСЖД">[76]!Выборка_ВСЖД</definedName>
    <definedName name="Выборка_ЛВРЗ">[76]!Выборка_ЛВРЗ</definedName>
    <definedName name="Выборка_Ливона">[76]!Выборка_Ливона</definedName>
    <definedName name="Выборка_мяспром">[76]!Выборка_мяспром</definedName>
    <definedName name="Выборка_ТАЦИ">[76]!Выборка_ТАЦИ</definedName>
    <definedName name="Выборка_Тимцем">[76]!Выборка_Тимцем</definedName>
    <definedName name="выработка">[16]Уравнения!$B$3</definedName>
    <definedName name="выработка_ТЭЦ1">[16]расчетный!$B$8</definedName>
    <definedName name="выручка" localSheetId="9">[4]!выручка</definedName>
    <definedName name="выручка" localSheetId="11">[4]!выручка</definedName>
    <definedName name="выручка" localSheetId="7">[5]!выручка</definedName>
    <definedName name="выручка" localSheetId="2">[6]!выручка</definedName>
    <definedName name="выручка" localSheetId="1">#NAME?</definedName>
    <definedName name="выручка">[0]!выручка</definedName>
    <definedName name="гггр">#N/A</definedName>
    <definedName name="гнлзщ" localSheetId="9">[4]!гнлзщ</definedName>
    <definedName name="гнлзщ" localSheetId="11">[4]!гнлзщ</definedName>
    <definedName name="гнлзщ" localSheetId="7">[5]!гнлзщ</definedName>
    <definedName name="гнлзщ" localSheetId="2">[6]!гнлзщ</definedName>
    <definedName name="гнлзщ" localSheetId="1">#NAME?</definedName>
    <definedName name="гнлзщ">[0]!гнлзщ</definedName>
    <definedName name="гнлзщ_4">"'рт-передача'!гнлзщ"</definedName>
    <definedName name="Год">[73]t_настройки!$I$8:$I$20</definedName>
    <definedName name="Год_выбрано">[73]t_настройки!$I$81</definedName>
    <definedName name="Год_Выбрано_Название">[73]t_настройки!$J$75</definedName>
    <definedName name="График_1_параметр">[73]t_настройки!$I$94:$I$101</definedName>
    <definedName name="График_3_параметр">[73]t_настройки!$I$104:$I$105</definedName>
    <definedName name="грприрцфв00ав98" localSheetId="9" hidden="1">{#N/A,#N/A,TRUE,"Лист1";#N/A,#N/A,TRUE,"Лист2";#N/A,#N/A,TRUE,"Лист3"}</definedName>
    <definedName name="грприрцфв00ав98" localSheetId="11" hidden="1">{#N/A,#N/A,TRUE,"Лист1";#N/A,#N/A,TRUE,"Лист2";#N/A,#N/A,TRUE,"Лист3"}</definedName>
    <definedName name="грприрцфв00ав98" localSheetId="7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9" hidden="1">{#N/A,#N/A,TRUE,"Лист1";#N/A,#N/A,TRUE,"Лист2";#N/A,#N/A,TRUE,"Лист3"}</definedName>
    <definedName name="грфинцкавг98Х" localSheetId="11" hidden="1">{#N/A,#N/A,TRUE,"Лист1";#N/A,#N/A,TRUE,"Лист2";#N/A,#N/A,TRUE,"Лист3"}</definedName>
    <definedName name="грфинцкавг98Х" localSheetId="7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" localSheetId="9">[4]!гш</definedName>
    <definedName name="гш" localSheetId="11">[4]!гш</definedName>
    <definedName name="гш" localSheetId="7">[5]!гш</definedName>
    <definedName name="гш" localSheetId="2">[6]!гш</definedName>
    <definedName name="гш" localSheetId="1">#NAME?</definedName>
    <definedName name="гш">[0]!гш</definedName>
    <definedName name="гшгш" localSheetId="9" hidden="1">{#N/A,#N/A,TRUE,"Лист1";#N/A,#N/A,TRUE,"Лист2";#N/A,#N/A,TRUE,"Лист3"}</definedName>
    <definedName name="гшгш" localSheetId="11" hidden="1">{#N/A,#N/A,TRUE,"Лист1";#N/A,#N/A,TRUE,"Лист2";#N/A,#N/A,TRUE,"Лист3"}</definedName>
    <definedName name="гшгш" localSheetId="7" hidden="1">{#N/A,#N/A,TRUE,"Лист1";#N/A,#N/A,TRUE,"Лист2";#N/A,#N/A,TRUE,"Лист3"}</definedName>
    <definedName name="гшгш" localSheetId="2" hidden="1">{#N/A,#N/A,TRUE,"Лист1";#N/A,#N/A,TRUE,"Лист2";#N/A,#N/A,TRUE,"Лист3"}</definedName>
    <definedName name="гшгш" localSheetId="1" hidden="1">{#N/A,#N/A,TRUE,"Лист1";#N/A,#N/A,TRUE,"Лист2";#N/A,#N/A,TRUE,"Лист3"}</definedName>
    <definedName name="гшгш" hidden="1">{#N/A,#N/A,TRUE,"Лист1";#N/A,#N/A,TRUE,"Лист2";#N/A,#N/A,TRUE,"Лист3"}</definedName>
    <definedName name="дата" localSheetId="7">[77]даты!#REF!</definedName>
    <definedName name="дата">[77]даты!#REF!</definedName>
    <definedName name="дд">[78]!дд</definedName>
    <definedName name="ддд">#N/A</definedName>
    <definedName name="дек" localSheetId="9">#REF!</definedName>
    <definedName name="дек" localSheetId="11">#REF!</definedName>
    <definedName name="дек" localSheetId="7">#REF!</definedName>
    <definedName name="дек" localSheetId="2">#REF!</definedName>
    <definedName name="дек" localSheetId="1">#REF!</definedName>
    <definedName name="дек">#REF!</definedName>
    <definedName name="дек2" localSheetId="9">#REF!</definedName>
    <definedName name="дек2" localSheetId="11">#REF!</definedName>
    <definedName name="дек2" localSheetId="7">#REF!</definedName>
    <definedName name="дек2" localSheetId="1">#REF!</definedName>
    <definedName name="дек2">#REF!</definedName>
    <definedName name="дж" localSheetId="9">[4]!дж</definedName>
    <definedName name="дж" localSheetId="11">[4]!дж</definedName>
    <definedName name="дж" localSheetId="7">[5]!дж</definedName>
    <definedName name="дж" localSheetId="2">[6]!дж</definedName>
    <definedName name="дж" localSheetId="1">#NAME?</definedName>
    <definedName name="дж">[0]!дж</definedName>
    <definedName name="дж_4">"'рт-передача'!дж"</definedName>
    <definedName name="ДЗО_Выбрано">[73]t_настройки!$I$78</definedName>
    <definedName name="ДЗО_Выбрано_Название">[73]t_настройки!$I$87</definedName>
    <definedName name="ДиапазонЗащиты" localSheetId="9">#REF!,#REF!,#REF!,#REF!,[4]!P1_ДиапазонЗащиты,[4]!P2_ДиапазонЗащиты,[4]!P3_ДиапазонЗащиты,[4]!P4_ДиапазонЗащиты</definedName>
    <definedName name="ДиапазонЗащиты" localSheetId="11">#REF!,#REF!,#REF!,#REF!,[4]!P1_ДиапазонЗащиты,[4]!P2_ДиапазонЗащиты,[4]!P3_ДиапазонЗащиты,[4]!P4_ДиапазонЗащиты</definedName>
    <definedName name="ДиапазонЗащиты" localSheetId="7">#REF!,#REF!,#REF!,#REF!,[5]!P1_ДиапазонЗащиты,[5]!P2_ДиапазонЗащиты,[5]!P3_ДиапазонЗащиты,[5]!P4_ДиапазонЗащиты</definedName>
    <definedName name="ДиапазонЗащиты" localSheetId="2">#REF!,#REF!,#REF!,#REF!,[6]!P1_ДиапазонЗащиты,[6]!P2_ДиапазонЗащиты,[6]!P3_ДиапазонЗащиты,[6]!P4_ДиапазонЗащиты</definedName>
    <definedName name="ДиапазонЗащиты" localSheetId="1">#NAME?</definedName>
    <definedName name="ДиапазонЗащиты">#REF!,#REF!,#REF!,#REF!,[0]!P1_ДиапазонЗащиты,[0]!P2_ДиапазонЗащиты,[0]!P3_ДиапазонЗащиты,[0]!P4_ДиапазонЗащиты</definedName>
    <definedName name="ДиапазонЗащиты_4">"#REF!,#REF!,#REF!,#REF!,[0]!P1_ДиапазонЗащиты,[0]!P2_ДиапазонЗащиты,[0]!P3_ДиапазонЗащиты,[0]!P4_ДиапазонЗащиты"</definedName>
    <definedName name="Дисконт" localSheetId="9">#REF!</definedName>
    <definedName name="Дисконт" localSheetId="11">#REF!</definedName>
    <definedName name="Дисконт" localSheetId="7">#REF!</definedName>
    <definedName name="Дисконт" localSheetId="2">#REF!</definedName>
    <definedName name="Дисконт" localSheetId="1">#REF!</definedName>
    <definedName name="Дисконт">#REF!</definedName>
    <definedName name="длт_З_пот" localSheetId="9">#REF!</definedName>
    <definedName name="длт_З_пот" localSheetId="11">#REF!</definedName>
    <definedName name="длт_З_пот" localSheetId="7">#REF!</definedName>
    <definedName name="длт_З_пот" localSheetId="1">#REF!</definedName>
    <definedName name="длт_З_пот">#REF!</definedName>
    <definedName name="длт_Знн_сн2" localSheetId="9">#REF!</definedName>
    <definedName name="длт_Знн_сн2" localSheetId="11">#REF!</definedName>
    <definedName name="длт_Знн_сн2" localSheetId="7">#REF!</definedName>
    <definedName name="длт_Знн_сн2" localSheetId="1">#REF!</definedName>
    <definedName name="длт_Знн_сн2">#REF!</definedName>
    <definedName name="длт_Зсн1_вн" localSheetId="9">#REF!</definedName>
    <definedName name="длт_Зсн1_вн" localSheetId="11">#REF!</definedName>
    <definedName name="длт_Зсн1_вн" localSheetId="7">#REF!</definedName>
    <definedName name="длт_Зсн1_вн">#REF!</definedName>
    <definedName name="длт_НВВнн_сн2" localSheetId="9">#REF!</definedName>
    <definedName name="длт_НВВнн_сн2" localSheetId="11">#REF!</definedName>
    <definedName name="длт_НВВнн_сн2" localSheetId="7">#REF!</definedName>
    <definedName name="длт_НВВнн_сн2">#REF!</definedName>
    <definedName name="длт_НВВсн_вн" localSheetId="9">#REF!</definedName>
    <definedName name="длт_НВВсн_вн" localSheetId="11">#REF!</definedName>
    <definedName name="длт_НВВсн_вн" localSheetId="7">#REF!</definedName>
    <definedName name="длт_НВВсн_вн">#REF!</definedName>
    <definedName name="длт_НВВсн1_вн" localSheetId="9">#REF!</definedName>
    <definedName name="длт_НВВсн1_вн" localSheetId="11">#REF!</definedName>
    <definedName name="длт_НВВсн1_вн" localSheetId="7">#REF!</definedName>
    <definedName name="длт_НВВсн1_вн">#REF!</definedName>
    <definedName name="длт_НВВсн2_вн" localSheetId="9">#REF!</definedName>
    <definedName name="длт_НВВсн2_вн" localSheetId="11">#REF!</definedName>
    <definedName name="длт_НВВсн2_вн" localSheetId="7">#REF!</definedName>
    <definedName name="длт_НВВсн2_вн">#REF!</definedName>
    <definedName name="длт_НВВсн2_сн1" localSheetId="9">#REF!</definedName>
    <definedName name="длт_НВВсн2_сн1" localSheetId="11">#REF!</definedName>
    <definedName name="длт_НВВсн2_сн1" localSheetId="7">#REF!</definedName>
    <definedName name="длт_НВВсн2_сн1">#REF!</definedName>
    <definedName name="доли1">'[79]эл ст'!$A$368:$IV$368</definedName>
    <definedName name="доля_проч_ф" localSheetId="7">#REF!</definedName>
    <definedName name="доля_проч_ф">#REF!</definedName>
    <definedName name="доля_прочая" localSheetId="7">#REF!</definedName>
    <definedName name="доля_прочая">#REF!</definedName>
    <definedName name="доля_прочая_98_ав" localSheetId="7">#REF!</definedName>
    <definedName name="доля_прочая_98_ав">#REF!</definedName>
    <definedName name="доля_прочая_ав" localSheetId="7">#REF!</definedName>
    <definedName name="доля_прочая_ав">#REF!</definedName>
    <definedName name="доля_прочая_ф" localSheetId="7">#REF!</definedName>
    <definedName name="доля_прочая_ф">#REF!</definedName>
    <definedName name="доля_т_ф" localSheetId="7">#REF!</definedName>
    <definedName name="доля_т_ф">#REF!</definedName>
    <definedName name="доля_теп_1" localSheetId="7">#REF!</definedName>
    <definedName name="доля_теп_1">#REF!</definedName>
    <definedName name="доля_теп_2" localSheetId="7">#REF!</definedName>
    <definedName name="доля_теп_2">#REF!</definedName>
    <definedName name="доля_теп_3" localSheetId="7">#REF!</definedName>
    <definedName name="доля_теп_3">#REF!</definedName>
    <definedName name="доля_тепло" localSheetId="7">#REF!</definedName>
    <definedName name="доля_тепло">#REF!</definedName>
    <definedName name="доля_эл_1" localSheetId="7">#REF!</definedName>
    <definedName name="доля_эл_1">#REF!</definedName>
    <definedName name="доля_эл_2" localSheetId="7">#REF!</definedName>
    <definedName name="доля_эл_2">#REF!</definedName>
    <definedName name="доля_эл_3" localSheetId="7">#REF!</definedName>
    <definedName name="доля_эл_3">#REF!</definedName>
    <definedName name="доля_эл_ф" localSheetId="7">#REF!</definedName>
    <definedName name="доля_эл_ф">#REF!</definedName>
    <definedName name="доля_электра" localSheetId="7">#REF!</definedName>
    <definedName name="доля_электра">#REF!</definedName>
    <definedName name="доля_электра_99" localSheetId="7">#REF!</definedName>
    <definedName name="доля_электра_99">#REF!</definedName>
    <definedName name="доопатмо" localSheetId="9">[4]!доопатмо</definedName>
    <definedName name="доопатмо" localSheetId="11">[4]!доопатмо</definedName>
    <definedName name="доопатмо" localSheetId="7">[5]!доопатмо</definedName>
    <definedName name="доопатмо" localSheetId="2">[6]!доопатмо</definedName>
    <definedName name="доопатмо" localSheetId="1">#NAME?</definedName>
    <definedName name="доопатмо">[0]!доопатмо</definedName>
    <definedName name="доопатмо_4">"'рт-передача'!доопатмо"</definedName>
    <definedName name="Дополнение" localSheetId="9">[4]!Дополнение</definedName>
    <definedName name="Дополнение" localSheetId="11">[4]!Дополнение</definedName>
    <definedName name="Дополнение" localSheetId="7">[5]!Дополнение</definedName>
    <definedName name="Дополнение" localSheetId="2">[6]!Дополнение</definedName>
    <definedName name="Дополнение" localSheetId="1">#NAME?</definedName>
    <definedName name="Дополнение">[0]!Дополнение</definedName>
    <definedName name="Дополнение_4">"'рт-передача'!дополнение"</definedName>
    <definedName name="ДПН">[80]справочник!$D$6:$E$539</definedName>
    <definedName name="ДРУГОЕ" localSheetId="9">[79]Справочники!$A$26:$A$28</definedName>
    <definedName name="ДРУГОЕ" localSheetId="11">[79]Справочники!$A$26:$A$28</definedName>
    <definedName name="ДРУГОЕ" localSheetId="2">[79]Справочники!$A$26:$A$28</definedName>
    <definedName name="ДРУГОЕ" localSheetId="1">[79]Справочники!$A$26:$A$28</definedName>
    <definedName name="ДРУГОЕ">[81]Справочники!$A$26:$A$28</definedName>
    <definedName name="ДРУГОЕ_5">#N/A</definedName>
    <definedName name="дтп" localSheetId="7">'[71]ПС рек'!#REF!</definedName>
    <definedName name="дтп">'[71]ПС рек'!#REF!</definedName>
    <definedName name="дщ" localSheetId="9">[4]!дщ</definedName>
    <definedName name="дщ" localSheetId="11">[4]!дщ</definedName>
    <definedName name="дщ" localSheetId="7">[5]!дщ</definedName>
    <definedName name="дщ" localSheetId="2">[6]!дщ</definedName>
    <definedName name="дщ" localSheetId="1">#NAME?</definedName>
    <definedName name="дщ">[0]!дщ</definedName>
    <definedName name="дщл" localSheetId="9">[4]!дщл</definedName>
    <definedName name="дщл" localSheetId="11">[4]!дщл</definedName>
    <definedName name="дщл" localSheetId="7">[5]!дщл</definedName>
    <definedName name="дщл" localSheetId="2">[6]!дщл</definedName>
    <definedName name="дщл" localSheetId="1">#NAME?</definedName>
    <definedName name="дщл">[0]!дщл</definedName>
    <definedName name="енг">[11]!енг</definedName>
    <definedName name="енгон" localSheetId="7">[82]MAIN!#REF!</definedName>
    <definedName name="енгон">[82]MAIN!#REF!</definedName>
    <definedName name="енег">[11]!енег</definedName>
    <definedName name="епке" localSheetId="9">[4]!епке</definedName>
    <definedName name="епке" localSheetId="11">[4]!епке</definedName>
    <definedName name="епке" localSheetId="7">[5]!епке</definedName>
    <definedName name="епке" localSheetId="2">[6]!епке</definedName>
    <definedName name="епке" localSheetId="1">#NAME?</definedName>
    <definedName name="епке">[0]!епке</definedName>
    <definedName name="епор" localSheetId="9" hidden="1">#REF!,#REF!,#REF!,#REF!</definedName>
    <definedName name="епор" localSheetId="11" hidden="1">#REF!,#REF!,#REF!,#REF!</definedName>
    <definedName name="епор" localSheetId="7" hidden="1">#REF!,#REF!,#REF!,#REF!</definedName>
    <definedName name="епор" localSheetId="2" hidden="1">#REF!,#REF!,#REF!,#REF!</definedName>
    <definedName name="епор" localSheetId="1" hidden="1">#REF!</definedName>
    <definedName name="епор" hidden="1">#REF!,#REF!,#REF!,#REF!</definedName>
    <definedName name="еще" localSheetId="9">[4]!еще</definedName>
    <definedName name="еще" localSheetId="11">[4]!еще</definedName>
    <definedName name="еще" localSheetId="7">[5]!еще</definedName>
    <definedName name="еще" localSheetId="2">[6]!еще</definedName>
    <definedName name="еще" localSheetId="1">#NAME?</definedName>
    <definedName name="еще">[0]!еще</definedName>
    <definedName name="еще_4">"'рт-передача'!еще"</definedName>
    <definedName name="ж" localSheetId="9">[4]!ж</definedName>
    <definedName name="ж" localSheetId="11">[4]!ж</definedName>
    <definedName name="ж" localSheetId="7">[5]!ж</definedName>
    <definedName name="ж" localSheetId="2">[6]!ж</definedName>
    <definedName name="ж" localSheetId="1">#NAME?</definedName>
    <definedName name="ж">[0]!ж</definedName>
    <definedName name="ж_4">"'рт-передача'!ж"</definedName>
    <definedName name="жд" localSheetId="9">[4]!жд</definedName>
    <definedName name="жд" localSheetId="11">[4]!жд</definedName>
    <definedName name="жд" localSheetId="7">[5]!жд</definedName>
    <definedName name="жд" localSheetId="2">[6]!жд</definedName>
    <definedName name="жд" localSheetId="1">#NAME?</definedName>
    <definedName name="жд">[0]!жд</definedName>
    <definedName name="жд_4">"'рт-передача'!жд"</definedName>
    <definedName name="ждх" localSheetId="7">#REF!</definedName>
    <definedName name="ждх">#REF!</definedName>
    <definedName name="з4" localSheetId="9">#REF!</definedName>
    <definedName name="з4" localSheetId="11">#REF!</definedName>
    <definedName name="з4" localSheetId="7">#REF!</definedName>
    <definedName name="з4" localSheetId="2">#REF!</definedName>
    <definedName name="з4" localSheetId="1">#REF!</definedName>
    <definedName name="з4">#REF!</definedName>
    <definedName name="_xlnm.Print_Titles" localSheetId="9">'Обоснов к прил 1 2018  (2)'!$14:$14</definedName>
    <definedName name="_xlnm.Print_Titles" localSheetId="11">'Обоснов к прил 1 2018  (3)'!$14:$14</definedName>
    <definedName name="_xlnm.Print_Titles" localSheetId="7">'Приказ ТП 2025'!#REF!</definedName>
    <definedName name="_xlnm.Print_Titles" localSheetId="8">'прил 1 РЭКна 2020 (16-18) (гор)'!$8:$9</definedName>
    <definedName name="_xlnm.Print_Titles" localSheetId="10">'прил 1РЭКна 2020 (16-18)(село)'!$8:$9</definedName>
    <definedName name="_xlnm.Print_Titles" localSheetId="2">прил1_2022!$6:$6</definedName>
    <definedName name="_xlnm.Print_Titles" localSheetId="1">Прил1_2023!$7:$8</definedName>
    <definedName name="_xlnm.Print_Titles" localSheetId="0">Прил1_2024!$7:$8</definedName>
    <definedName name="_xlnm.Print_Titles">'[83]ИТОГИ  по Н,Р,Э,Q'!$A$2:$IV$4</definedName>
    <definedName name="Звн" localSheetId="9">#REF!</definedName>
    <definedName name="Звн" localSheetId="11">#REF!</definedName>
    <definedName name="Звн" localSheetId="7">#REF!</definedName>
    <definedName name="Звн" localSheetId="2">#REF!</definedName>
    <definedName name="Звн" localSheetId="1">#REF!</definedName>
    <definedName name="Звн">#REF!</definedName>
    <definedName name="Зитп" localSheetId="9">#REF!</definedName>
    <definedName name="Зитп" localSheetId="11">#REF!</definedName>
    <definedName name="Зитп" localSheetId="7">#REF!</definedName>
    <definedName name="Зитп" localSheetId="1">#REF!</definedName>
    <definedName name="Зитп">#REF!</definedName>
    <definedName name="Зиэ" localSheetId="9">#REF!</definedName>
    <definedName name="Зиэ" localSheetId="11">#REF!</definedName>
    <definedName name="Зиэ" localSheetId="7">#REF!</definedName>
    <definedName name="Зиэ" localSheetId="1">#REF!</definedName>
    <definedName name="Зиэ">#REF!</definedName>
    <definedName name="Знн" localSheetId="9">#REF!</definedName>
    <definedName name="Знн" localSheetId="11">#REF!</definedName>
    <definedName name="Знн" localSheetId="7">#REF!</definedName>
    <definedName name="Знн">#REF!</definedName>
    <definedName name="ЗП1">[84]Лист13!$A$2</definedName>
    <definedName name="ЗП2">[84]Лист13!$B$2</definedName>
    <definedName name="ЗП3">[84]Лист13!$C$2</definedName>
    <definedName name="ЗП4">[84]Лист13!$D$2</definedName>
    <definedName name="Зпот_вн" localSheetId="9">#REF!</definedName>
    <definedName name="Зпот_вн" localSheetId="11">#REF!</definedName>
    <definedName name="Зпот_вн" localSheetId="7">#REF!</definedName>
    <definedName name="Зпот_вн">#REF!</definedName>
    <definedName name="Зпот_нн" localSheetId="9">#REF!</definedName>
    <definedName name="Зпот_нн" localSheetId="11">#REF!</definedName>
    <definedName name="Зпот_нн" localSheetId="7">#REF!</definedName>
    <definedName name="Зпот_нн">#REF!</definedName>
    <definedName name="Зпот_сн1" localSheetId="9">#REF!</definedName>
    <definedName name="Зпот_сн1" localSheetId="11">#REF!</definedName>
    <definedName name="Зпот_сн1" localSheetId="7">#REF!</definedName>
    <definedName name="Зпот_сн1">#REF!</definedName>
    <definedName name="Зпот_сн2" localSheetId="9">#REF!</definedName>
    <definedName name="Зпот_сн2" localSheetId="11">#REF!</definedName>
    <definedName name="Зпот_сн2" localSheetId="7">#REF!</definedName>
    <definedName name="Зпот_сн2">#REF!</definedName>
    <definedName name="Зпсс" localSheetId="9">#REF!</definedName>
    <definedName name="Зпсс" localSheetId="11">#REF!</definedName>
    <definedName name="Зпсс" localSheetId="7">#REF!</definedName>
    <definedName name="Зпсс">#REF!</definedName>
    <definedName name="Зпсэ" localSheetId="9">#REF!</definedName>
    <definedName name="Зпсэ" localSheetId="11">#REF!</definedName>
    <definedName name="Зпсэ" localSheetId="7">#REF!</definedName>
    <definedName name="Зпсэ">#REF!</definedName>
    <definedName name="Зпт" localSheetId="9">#REF!</definedName>
    <definedName name="Зпт" localSheetId="11">#REF!</definedName>
    <definedName name="Зпт" localSheetId="7">#REF!</definedName>
    <definedName name="Зпт">#REF!</definedName>
    <definedName name="Зсн" localSheetId="9">#REF!</definedName>
    <definedName name="Зсн" localSheetId="11">#REF!</definedName>
    <definedName name="Зсн" localSheetId="7">#REF!</definedName>
    <definedName name="Зсн">#REF!</definedName>
    <definedName name="зщ" localSheetId="9">[4]!зщ</definedName>
    <definedName name="зщ" localSheetId="11">[4]!зщ</definedName>
    <definedName name="зщ" localSheetId="7">[5]!зщ</definedName>
    <definedName name="зщ" localSheetId="2">[6]!зщ</definedName>
    <definedName name="зщ" localSheetId="1">#NAME?</definedName>
    <definedName name="зщ">[0]!зщ</definedName>
    <definedName name="и_эсо_вн" localSheetId="9">#REF!</definedName>
    <definedName name="и_эсо_вн" localSheetId="11">#REF!</definedName>
    <definedName name="и_эсо_вн" localSheetId="7">#REF!</definedName>
    <definedName name="и_эсо_вн" localSheetId="2">#REF!</definedName>
    <definedName name="и_эсо_вн" localSheetId="1">#REF!</definedName>
    <definedName name="и_эсо_вн">#REF!</definedName>
    <definedName name="и_эсо_сн1" localSheetId="9">#REF!</definedName>
    <definedName name="и_эсо_сн1" localSheetId="11">#REF!</definedName>
    <definedName name="и_эсо_сн1" localSheetId="7">#REF!</definedName>
    <definedName name="и_эсо_сн1" localSheetId="1">#REF!</definedName>
    <definedName name="и_эсо_сн1">#REF!</definedName>
    <definedName name="Извлечение_ИМ" localSheetId="9">#REF!</definedName>
    <definedName name="Извлечение_ИМ" localSheetId="11">#REF!</definedName>
    <definedName name="Извлечение_ИМ" localSheetId="7">#REF!</definedName>
    <definedName name="Извлечение_ИМ" localSheetId="1">#REF!</definedName>
    <definedName name="Извлечение_ИМ">#REF!</definedName>
    <definedName name="_xlnm.Extract" localSheetId="9">#REF!</definedName>
    <definedName name="_xlnm.Extract" localSheetId="11">#REF!</definedName>
    <definedName name="_xlnm.Extract" localSheetId="7">#REF!</definedName>
    <definedName name="_xlnm.Extract">#REF!</definedName>
    <definedName name="ий" localSheetId="9">[4]!ий</definedName>
    <definedName name="ий" localSheetId="11">[4]!ий</definedName>
    <definedName name="ий" localSheetId="7">[5]!ий</definedName>
    <definedName name="ий" localSheetId="2">[6]!ий</definedName>
    <definedName name="ий" localSheetId="1">#NAME?</definedName>
    <definedName name="ий">[0]!ий</definedName>
    <definedName name="ий_4">"'рт-передача'!ий"</definedName>
    <definedName name="имарвге" localSheetId="7">#REF!</definedName>
    <definedName name="имарвге">#REF!</definedName>
    <definedName name="имп">'[85]ИТ-бюджет'!$L$5:$L$99</definedName>
    <definedName name="индцкавг98" localSheetId="9" hidden="1">{#N/A,#N/A,TRUE,"Лист1";#N/A,#N/A,TRUE,"Лист2";#N/A,#N/A,TRUE,"Лист3"}</definedName>
    <definedName name="индцкавг98" localSheetId="11" hidden="1">{#N/A,#N/A,TRUE,"Лист1";#N/A,#N/A,TRUE,"Лист2";#N/A,#N/A,TRUE,"Лист3"}</definedName>
    <definedName name="индцкавг98" localSheetId="7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сточник_финансирования">[86]Справочник!$K$3:$K$32</definedName>
    <definedName name="июл" localSheetId="9">#REF!</definedName>
    <definedName name="июл" localSheetId="11">#REF!</definedName>
    <definedName name="июл" localSheetId="7">#REF!</definedName>
    <definedName name="июл" localSheetId="2">#REF!</definedName>
    <definedName name="июл" localSheetId="1">#REF!</definedName>
    <definedName name="июл">#REF!</definedName>
    <definedName name="июл2" localSheetId="9">#REF!</definedName>
    <definedName name="июл2" localSheetId="11">#REF!</definedName>
    <definedName name="июл2" localSheetId="7">#REF!</definedName>
    <definedName name="июл2" localSheetId="1">#REF!</definedName>
    <definedName name="июл2">#REF!</definedName>
    <definedName name="июль">[11]!июль</definedName>
    <definedName name="июн" localSheetId="9">#REF!</definedName>
    <definedName name="июн" localSheetId="11">#REF!</definedName>
    <definedName name="июн" localSheetId="7">#REF!</definedName>
    <definedName name="июн" localSheetId="1">#REF!</definedName>
    <definedName name="июн">#REF!</definedName>
    <definedName name="июн2" localSheetId="9">#REF!</definedName>
    <definedName name="июн2" localSheetId="11">#REF!</definedName>
    <definedName name="июн2" localSheetId="7">#REF!</definedName>
    <definedName name="июн2">#REF!</definedName>
    <definedName name="й" localSheetId="9">[4]!й</definedName>
    <definedName name="й" localSheetId="11">[4]!й</definedName>
    <definedName name="й" localSheetId="7">[17]!й</definedName>
    <definedName name="й" localSheetId="2">[6]!й</definedName>
    <definedName name="й" localSheetId="1">#NAME?</definedName>
    <definedName name="й">[0]!й</definedName>
    <definedName name="й_4">"'рт-передача'!й"</definedName>
    <definedName name="й1" localSheetId="9">[4]!й1</definedName>
    <definedName name="й1" localSheetId="11">[4]!й1</definedName>
    <definedName name="й1" localSheetId="7">[5]!й1</definedName>
    <definedName name="й1" localSheetId="2">[6]!й1</definedName>
    <definedName name="й1" localSheetId="1">#NAME?</definedName>
    <definedName name="й1">[0]!й1</definedName>
    <definedName name="йй" localSheetId="9">[4]!йй</definedName>
    <definedName name="йй" localSheetId="11">[4]!йй</definedName>
    <definedName name="йй" localSheetId="7">[17]!йй</definedName>
    <definedName name="йй" localSheetId="2">[6]!йй</definedName>
    <definedName name="йй" localSheetId="1">#NAME?</definedName>
    <definedName name="йй">[0]!йй</definedName>
    <definedName name="йй_4">"'рт-передача'!йй"</definedName>
    <definedName name="йй1" localSheetId="9">[4]!йй1</definedName>
    <definedName name="йй1" localSheetId="11">[4]!йй1</definedName>
    <definedName name="йй1" localSheetId="7">[5]!йй1</definedName>
    <definedName name="йй1" localSheetId="2">[6]!йй1</definedName>
    <definedName name="йй1" localSheetId="1">#NAME?</definedName>
    <definedName name="йй1">[0]!йй1</definedName>
    <definedName name="йййййййййййййййййййййййй">#N/A</definedName>
    <definedName name="йфц" localSheetId="9">[4]!йфц</definedName>
    <definedName name="йфц" localSheetId="11">[4]!йфц</definedName>
    <definedName name="йфц" localSheetId="7">[5]!йфц</definedName>
    <definedName name="йфц" localSheetId="2">[6]!йфц</definedName>
    <definedName name="йфц" localSheetId="1">#NAME?</definedName>
    <definedName name="йфц">[0]!йфц</definedName>
    <definedName name="йфц_4">"'рт-передача'!йфц"</definedName>
    <definedName name="йц" localSheetId="9">[4]!йц</definedName>
    <definedName name="йц" localSheetId="11">[4]!йц</definedName>
    <definedName name="йц" localSheetId="7">[5]!йц</definedName>
    <definedName name="йц" localSheetId="2">[6]!йц</definedName>
    <definedName name="йц" localSheetId="1">#NAME?</definedName>
    <definedName name="йц">[0]!йц</definedName>
    <definedName name="йц_4">"'рт-передача'!йц"</definedName>
    <definedName name="йцу">#N/A</definedName>
    <definedName name="к1" localSheetId="7">#REF!</definedName>
    <definedName name="к1">#REF!</definedName>
    <definedName name="К110" localSheetId="7">#REF!</definedName>
    <definedName name="К110">#REF!</definedName>
    <definedName name="К111" localSheetId="7">#REF!</definedName>
    <definedName name="К111">#REF!</definedName>
    <definedName name="К112" localSheetId="7">#REF!</definedName>
    <definedName name="К112">#REF!</definedName>
    <definedName name="К113" localSheetId="7">#REF!</definedName>
    <definedName name="К113">#REF!</definedName>
    <definedName name="К114" localSheetId="7">#REF!</definedName>
    <definedName name="К114">#REF!</definedName>
    <definedName name="К115" localSheetId="7">#REF!</definedName>
    <definedName name="К115">#REF!</definedName>
    <definedName name="К116" localSheetId="7">#REF!</definedName>
    <definedName name="К116">#REF!</definedName>
    <definedName name="К12" localSheetId="7">#REF!</definedName>
    <definedName name="К12">#REF!</definedName>
    <definedName name="К13" localSheetId="7">#REF!</definedName>
    <definedName name="К13">#REF!</definedName>
    <definedName name="К14" localSheetId="7">#REF!</definedName>
    <definedName name="К14">#REF!</definedName>
    <definedName name="К15" localSheetId="7">#REF!</definedName>
    <definedName name="К15">#REF!</definedName>
    <definedName name="К16" localSheetId="7">#REF!</definedName>
    <definedName name="К16">#REF!</definedName>
    <definedName name="К17" localSheetId="7">#REF!</definedName>
    <definedName name="К17">#REF!</definedName>
    <definedName name="К18" localSheetId="7">#REF!</definedName>
    <definedName name="К18">#REF!</definedName>
    <definedName name="К19" localSheetId="7">#REF!</definedName>
    <definedName name="К19">#REF!</definedName>
    <definedName name="к2" localSheetId="7">#REF!</definedName>
    <definedName name="к2">#REF!</definedName>
    <definedName name="К21" localSheetId="7">#REF!</definedName>
    <definedName name="К21">#REF!</definedName>
    <definedName name="К210" localSheetId="7">#REF!</definedName>
    <definedName name="К210">#REF!</definedName>
    <definedName name="К211" localSheetId="7">#REF!</definedName>
    <definedName name="К211">#REF!</definedName>
    <definedName name="К212" localSheetId="7">#REF!</definedName>
    <definedName name="К212">#REF!</definedName>
    <definedName name="К213" localSheetId="7">#REF!</definedName>
    <definedName name="К213">#REF!</definedName>
    <definedName name="К214" localSheetId="7">#REF!</definedName>
    <definedName name="К214">#REF!</definedName>
    <definedName name="К215" localSheetId="7">#REF!</definedName>
    <definedName name="К215">#REF!</definedName>
    <definedName name="К216" localSheetId="7">#REF!</definedName>
    <definedName name="К216">#REF!</definedName>
    <definedName name="К22" localSheetId="7">#REF!</definedName>
    <definedName name="К22">#REF!</definedName>
    <definedName name="К23" localSheetId="7">#REF!</definedName>
    <definedName name="К23">#REF!</definedName>
    <definedName name="К24" localSheetId="7">#REF!</definedName>
    <definedName name="К24">#REF!</definedName>
    <definedName name="К25" localSheetId="7">#REF!</definedName>
    <definedName name="К25">#REF!</definedName>
    <definedName name="К26" localSheetId="7">#REF!</definedName>
    <definedName name="К26">#REF!</definedName>
    <definedName name="К27" localSheetId="7">#REF!</definedName>
    <definedName name="К27">#REF!</definedName>
    <definedName name="К28" localSheetId="7">#REF!</definedName>
    <definedName name="К28">#REF!</definedName>
    <definedName name="К29" localSheetId="7">#REF!</definedName>
    <definedName name="К29">#REF!</definedName>
    <definedName name="К31" localSheetId="7">#REF!</definedName>
    <definedName name="К31">#REF!</definedName>
    <definedName name="К310" localSheetId="7">#REF!</definedName>
    <definedName name="К310">#REF!</definedName>
    <definedName name="К311" localSheetId="7">#REF!</definedName>
    <definedName name="К311">#REF!</definedName>
    <definedName name="К312" localSheetId="7">#REF!</definedName>
    <definedName name="К312">#REF!</definedName>
    <definedName name="К313" localSheetId="7">#REF!</definedName>
    <definedName name="К313">#REF!</definedName>
    <definedName name="К314" localSheetId="7">#REF!</definedName>
    <definedName name="К314">#REF!</definedName>
    <definedName name="К315" localSheetId="7">#REF!</definedName>
    <definedName name="К315">#REF!</definedName>
    <definedName name="К316" localSheetId="7">#REF!</definedName>
    <definedName name="К316">#REF!</definedName>
    <definedName name="К32" localSheetId="7">#REF!</definedName>
    <definedName name="К32">#REF!</definedName>
    <definedName name="К33" localSheetId="7">#REF!</definedName>
    <definedName name="К33">#REF!</definedName>
    <definedName name="К34" localSheetId="7">#REF!</definedName>
    <definedName name="К34">#REF!</definedName>
    <definedName name="К35" localSheetId="7">#REF!</definedName>
    <definedName name="К35">#REF!</definedName>
    <definedName name="К36" localSheetId="7">#REF!</definedName>
    <definedName name="К36">#REF!</definedName>
    <definedName name="К37" localSheetId="7">#REF!</definedName>
    <definedName name="К37">#REF!</definedName>
    <definedName name="К38" localSheetId="7">#REF!</definedName>
    <definedName name="К38">#REF!</definedName>
    <definedName name="К39" localSheetId="7">#REF!</definedName>
    <definedName name="К39">#REF!</definedName>
    <definedName name="кв3">#N/A</definedName>
    <definedName name="квартал">#N/A</definedName>
    <definedName name="Кгэс1э" localSheetId="9">#REF!</definedName>
    <definedName name="Кгэс1э" localSheetId="11">#REF!</definedName>
    <definedName name="Кгэс1э" localSheetId="7">#REF!</definedName>
    <definedName name="Кгэс1э" localSheetId="2">#REF!</definedName>
    <definedName name="Кгэс1э" localSheetId="1">#REF!</definedName>
    <definedName name="Кгэс1э">#REF!</definedName>
    <definedName name="Кгэс2э" localSheetId="9">#REF!</definedName>
    <definedName name="Кгэс2э" localSheetId="11">#REF!</definedName>
    <definedName name="Кгэс2э" localSheetId="7">#REF!</definedName>
    <definedName name="Кгэс2э" localSheetId="1">#REF!</definedName>
    <definedName name="Кгэс2э">#REF!</definedName>
    <definedName name="Кгэс3э" localSheetId="9">#REF!</definedName>
    <definedName name="Кгэс3э" localSheetId="11">#REF!</definedName>
    <definedName name="Кгэс3э" localSheetId="7">#REF!</definedName>
    <definedName name="Кгэс3э" localSheetId="1">#REF!</definedName>
    <definedName name="Кгэс3э">#REF!</definedName>
    <definedName name="Кгэсэ" localSheetId="9">#REF!</definedName>
    <definedName name="Кгэсэ" localSheetId="11">#REF!</definedName>
    <definedName name="Кгэсэ" localSheetId="7">#REF!</definedName>
    <definedName name="Кгэсэ">#REF!</definedName>
    <definedName name="Кгэсэ1" localSheetId="9">#REF!</definedName>
    <definedName name="Кгэсэ1" localSheetId="11">#REF!</definedName>
    <definedName name="Кгэсэ1" localSheetId="7">#REF!</definedName>
    <definedName name="Кгэсэ1">#REF!</definedName>
    <definedName name="Кгэсэ2" localSheetId="9">#REF!</definedName>
    <definedName name="Кгэсэ2" localSheetId="11">#REF!</definedName>
    <definedName name="Кгэсэ2" localSheetId="7">#REF!</definedName>
    <definedName name="Кгэсэ2">#REF!</definedName>
    <definedName name="Кгэсэ3" localSheetId="9">#REF!</definedName>
    <definedName name="Кгэсэ3" localSheetId="11">#REF!</definedName>
    <definedName name="Кгэсэ3" localSheetId="7">#REF!</definedName>
    <definedName name="Кгэсэ3">#REF!</definedName>
    <definedName name="ке" localSheetId="9">[4]!ке</definedName>
    <definedName name="ке" localSheetId="11">[4]!ке</definedName>
    <definedName name="ке" localSheetId="7">[17]!ке</definedName>
    <definedName name="ке" localSheetId="2">[6]!ке</definedName>
    <definedName name="ке" localSheetId="1">#NAME?</definedName>
    <definedName name="ке">[0]!ке</definedName>
    <definedName name="ке_4">"'рт-передача'!ке"</definedName>
    <definedName name="ке1" localSheetId="9">[4]!ке1</definedName>
    <definedName name="ке1" localSheetId="11">[4]!ке1</definedName>
    <definedName name="ке1" localSheetId="7">[5]!ке1</definedName>
    <definedName name="ке1" localSheetId="2">[6]!ке1</definedName>
    <definedName name="ке1" localSheetId="1">#NAME?</definedName>
    <definedName name="ке1">[0]!ке1</definedName>
    <definedName name="кеппппппппппп" localSheetId="9" hidden="1">{#N/A,#N/A,TRUE,"Лист1";#N/A,#N/A,TRUE,"Лист2";#N/A,#N/A,TRUE,"Лист3"}</definedName>
    <definedName name="кеппппппппппп" localSheetId="11" hidden="1">{#N/A,#N/A,TRUE,"Лист1";#N/A,#N/A,TRUE,"Лист2";#N/A,#N/A,TRUE,"Лист3"}</definedName>
    <definedName name="кеппппппппппп" localSheetId="7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к" localSheetId="9">[81]тар!#REF!</definedName>
    <definedName name="ккк" localSheetId="11">[81]тар!#REF!</definedName>
    <definedName name="ккк" localSheetId="7">[83]тар!#REF!</definedName>
    <definedName name="ккк">[81]тар!#REF!</definedName>
    <definedName name="Кнопка5_Щелкнуть">[11]!Кнопка5_Щелкнуть</definedName>
    <definedName name="компенсация" localSheetId="9">[4]!компенсация</definedName>
    <definedName name="компенсация" localSheetId="11">[4]!компенсация</definedName>
    <definedName name="компенсация" localSheetId="7">[5]!компенсация</definedName>
    <definedName name="компенсация" localSheetId="2">[6]!компенсация</definedName>
    <definedName name="компенсация" localSheetId="1">#NAME?</definedName>
    <definedName name="компенсация">[0]!компенсация</definedName>
    <definedName name="компенсация_4">"'рт-передача'!компенсация"</definedName>
    <definedName name="Коэф_d">[16]Уравнения!$B$12</definedName>
    <definedName name="Коэф_E">[16]Уравнения!$B$13</definedName>
    <definedName name="Коэф_f">[16]Уравнения!$B$14</definedName>
    <definedName name="Коэф_а">[16]Уравнения!$B$9</definedName>
    <definedName name="Коэф_в">[16]Уравнения!$B$10</definedName>
    <definedName name="Коэф_с">[16]Уравнения!$B$11</definedName>
    <definedName name="коэф1" localSheetId="9">#REF!</definedName>
    <definedName name="коэф1" localSheetId="11">#REF!</definedName>
    <definedName name="коэф1" localSheetId="7">#REF!</definedName>
    <definedName name="коэф1" localSheetId="2">#REF!</definedName>
    <definedName name="коэф1" localSheetId="1">#REF!</definedName>
    <definedName name="коэф1">#REF!</definedName>
    <definedName name="коэф2" localSheetId="9">#REF!</definedName>
    <definedName name="коэф2" localSheetId="11">#REF!</definedName>
    <definedName name="коэф2" localSheetId="7">#REF!</definedName>
    <definedName name="коэф2" localSheetId="1">#REF!</definedName>
    <definedName name="коэф2">#REF!</definedName>
    <definedName name="коэф3" localSheetId="9">#REF!</definedName>
    <definedName name="коэф3" localSheetId="11">#REF!</definedName>
    <definedName name="коэф3" localSheetId="7">#REF!</definedName>
    <definedName name="коэф3" localSheetId="1">#REF!</definedName>
    <definedName name="коэф3">#REF!</definedName>
    <definedName name="коэф4" localSheetId="9">#REF!</definedName>
    <definedName name="коэф4" localSheetId="11">#REF!</definedName>
    <definedName name="коэф4" localSheetId="7">#REF!</definedName>
    <definedName name="коэф4">#REF!</definedName>
    <definedName name="кп" localSheetId="9">[4]!кп</definedName>
    <definedName name="кп" localSheetId="11">[4]!кп</definedName>
    <definedName name="кп" localSheetId="7">[5]!кп</definedName>
    <definedName name="кп" localSheetId="2">[6]!кп</definedName>
    <definedName name="кп" localSheetId="1">#NAME?</definedName>
    <definedName name="кп">[0]!кп</definedName>
    <definedName name="кп_4">"'рт-передача'!кп"</definedName>
    <definedName name="кпнрг" localSheetId="9">[4]!кпнрг</definedName>
    <definedName name="кпнрг" localSheetId="11">[4]!кпнрг</definedName>
    <definedName name="кпнрг" localSheetId="7">[5]!кпнрг</definedName>
    <definedName name="кпнрг" localSheetId="2">[6]!кпнрг</definedName>
    <definedName name="кпнрг" localSheetId="1">#NAME?</definedName>
    <definedName name="кпнрг">[0]!кпнрг</definedName>
    <definedName name="кпнрг_4">"'рт-передача'!кпнрг"</definedName>
    <definedName name="Кри" localSheetId="7">#REF!</definedName>
    <definedName name="Кри">#REF!</definedName>
    <definedName name="Крит" localSheetId="7">#REF!</definedName>
    <definedName name="Крит">#REF!</definedName>
    <definedName name="_xlnm.Criteria" localSheetId="9">#REF!</definedName>
    <definedName name="_xlnm.Criteria" localSheetId="11">#REF!</definedName>
    <definedName name="_xlnm.Criteria" localSheetId="7">#REF!</definedName>
    <definedName name="_xlnm.Criteria" localSheetId="2">#REF!</definedName>
    <definedName name="_xlnm.Criteria" localSheetId="1">#REF!</definedName>
    <definedName name="_xlnm.Criteria">#REF!</definedName>
    <definedName name="Критерии_ИМ" localSheetId="9">#REF!</definedName>
    <definedName name="Критерии_ИМ" localSheetId="11">#REF!</definedName>
    <definedName name="Критерии_ИМ" localSheetId="7">#REF!</definedName>
    <definedName name="Критерии_ИМ" localSheetId="1">#REF!</definedName>
    <definedName name="Критерии_ИМ">#REF!</definedName>
    <definedName name="критерий" localSheetId="9">#REF!</definedName>
    <definedName name="критерий" localSheetId="11">#REF!</definedName>
    <definedName name="критерий" localSheetId="7">#REF!</definedName>
    <definedName name="критерий" localSheetId="1">#REF!</definedName>
    <definedName name="критерий">#REF!</definedName>
    <definedName name="крпр">'[74]ИТ-бюджет'!$L$5:$L$99</definedName>
    <definedName name="ктджщз" localSheetId="9">[4]!ктджщз</definedName>
    <definedName name="ктджщз" localSheetId="11">[4]!ктджщз</definedName>
    <definedName name="ктджщз" localSheetId="7">[5]!ктджщз</definedName>
    <definedName name="ктджщз" localSheetId="2">[6]!ктджщз</definedName>
    <definedName name="ктджщз" localSheetId="1">#NAME?</definedName>
    <definedName name="ктджщз">[0]!ктджщз</definedName>
    <definedName name="ктджщз_4">"'рт-передача'!ктджщз"</definedName>
    <definedName name="Ктэс1э" localSheetId="9">#REF!</definedName>
    <definedName name="Ктэс1э" localSheetId="11">#REF!</definedName>
    <definedName name="Ктэс1э" localSheetId="7">#REF!</definedName>
    <definedName name="Ктэс1э" localSheetId="2">#REF!</definedName>
    <definedName name="Ктэс1э" localSheetId="1">#REF!</definedName>
    <definedName name="Ктэс1э">#REF!</definedName>
    <definedName name="Ктэс2э" localSheetId="9">#REF!</definedName>
    <definedName name="Ктэс2э" localSheetId="11">#REF!</definedName>
    <definedName name="Ктэс2э" localSheetId="7">#REF!</definedName>
    <definedName name="Ктэс2э" localSheetId="1">#REF!</definedName>
    <definedName name="Ктэс2э">#REF!</definedName>
    <definedName name="Ктэсэ" localSheetId="9">#REF!</definedName>
    <definedName name="Ктэсэ" localSheetId="11">#REF!</definedName>
    <definedName name="Ктэсэ" localSheetId="7">#REF!</definedName>
    <definedName name="Ктэсэ" localSheetId="1">#REF!</definedName>
    <definedName name="Ктэсэ">#REF!</definedName>
    <definedName name="Ктэсэ1" localSheetId="9">#REF!</definedName>
    <definedName name="Ктэсэ1" localSheetId="11">#REF!</definedName>
    <definedName name="Ктэсэ1" localSheetId="7">#REF!</definedName>
    <definedName name="Ктэсэ1">#REF!</definedName>
    <definedName name="Ктэсэ2" localSheetId="9">#REF!</definedName>
    <definedName name="Ктэсэ2" localSheetId="11">#REF!</definedName>
    <definedName name="Ктэсэ2" localSheetId="7">#REF!</definedName>
    <definedName name="Ктэсэ2">#REF!</definedName>
    <definedName name="кувп">'[87]ИТ-бюджет'!$L$5:$L$99</definedName>
    <definedName name="Курс_USD">28.47</definedName>
    <definedName name="л" localSheetId="7">#REF!</definedName>
    <definedName name="л">#REF!</definedName>
    <definedName name="лара" localSheetId="9">[4]!лара</definedName>
    <definedName name="лара" localSheetId="11">[4]!лара</definedName>
    <definedName name="лара" localSheetId="7">[5]!лара</definedName>
    <definedName name="лара" localSheetId="2">[6]!лара</definedName>
    <definedName name="лара" localSheetId="1">#NAME?</definedName>
    <definedName name="лара">[0]!лара</definedName>
    <definedName name="лара_4">"'рт-передача'!лара"</definedName>
    <definedName name="лен" localSheetId="9" hidden="1">{#N/A,#N/A,TRUE,"Лист1";#N/A,#N/A,TRUE,"Лист2";#N/A,#N/A,TRUE,"Лист3"}</definedName>
    <definedName name="лен" localSheetId="11" hidden="1">{#N/A,#N/A,TRUE,"Лист1";#N/A,#N/A,TRUE,"Лист2";#N/A,#N/A,TRUE,"Лист3"}</definedName>
    <definedName name="лен" localSheetId="7" hidden="1">{#N/A,#N/A,TRUE,"Лист1";#N/A,#N/A,TRUE,"Лист2";#N/A,#N/A,TRUE,"Лист3"}</definedName>
    <definedName name="лен" localSheetId="2" hidden="1">{#N/A,#N/A,TRUE,"Лист1";#N/A,#N/A,TRUE,"Лист2";#N/A,#N/A,TRUE,"Лист3"}</definedName>
    <definedName name="лен" localSheetId="1" hidden="1">{#N/A,#N/A,TRUE,"Лист1";#N/A,#N/A,TRUE,"Лист2";#N/A,#N/A,TRUE,"Лист3"}</definedName>
    <definedName name="лен" hidden="1">{#N/A,#N/A,TRUE,"Лист1";#N/A,#N/A,TRUE,"Лист2";#N/A,#N/A,TRUE,"Лист3"}</definedName>
    <definedName name="лена">#N/A</definedName>
    <definedName name="лист">[11]!лист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>[11]!лл</definedName>
    <definedName name="ло" localSheetId="9">[4]!ло</definedName>
    <definedName name="ло" localSheetId="11">[4]!ло</definedName>
    <definedName name="ло" localSheetId="7">[5]!ло</definedName>
    <definedName name="ло" localSheetId="2">[6]!ло</definedName>
    <definedName name="ло" localSheetId="1">#NAME?</definedName>
    <definedName name="ло">[0]!ло</definedName>
    <definedName name="ло_4">"'рт-передача'!ло"</definedName>
    <definedName name="лод">#N/A</definedName>
    <definedName name="лор" localSheetId="9">[4]!лор</definedName>
    <definedName name="лор" localSheetId="11">[4]!лор</definedName>
    <definedName name="лор" localSheetId="7">[5]!лор</definedName>
    <definedName name="лор" localSheetId="2">[6]!лор</definedName>
    <definedName name="лор" localSheetId="1">#NAME?</definedName>
    <definedName name="лор">[0]!лор</definedName>
    <definedName name="лор_4">"'рт-передача'!лор"</definedName>
    <definedName name="лщд" localSheetId="9">[4]!лщд</definedName>
    <definedName name="лщд" localSheetId="11">[4]!лщд</definedName>
    <definedName name="лщд" localSheetId="7">[5]!лщд</definedName>
    <definedName name="лщд" localSheetId="2">[6]!лщд</definedName>
    <definedName name="лщд" localSheetId="1">#NAME?</definedName>
    <definedName name="лщд">[0]!лщд</definedName>
    <definedName name="лщжо" localSheetId="9" hidden="1">{#N/A,#N/A,TRUE,"Лист1";#N/A,#N/A,TRUE,"Лист2";#N/A,#N/A,TRUE,"Лист3"}</definedName>
    <definedName name="лщжо" localSheetId="11" hidden="1">{#N/A,#N/A,TRUE,"Лист1";#N/A,#N/A,TRUE,"Лист2";#N/A,#N/A,TRUE,"Лист3"}</definedName>
    <definedName name="лщжо" localSheetId="7" hidden="1">{#N/A,#N/A,TRUE,"Лист1";#N/A,#N/A,TRUE,"Лист2";#N/A,#N/A,TRUE,"Лист3"}</definedName>
    <definedName name="лщжо" localSheetId="2" hidden="1">{#N/A,#N/A,TRUE,"Лист1";#N/A,#N/A,TRUE,"Лист2";#N/A,#N/A,TRUE,"Лист3"}</definedName>
    <definedName name="лщжо" localSheetId="1" hidden="1">{#N/A,#N/A,TRUE,"Лист1";#N/A,#N/A,TRUE,"Лист2";#N/A,#N/A,TRUE,"Лист3"}</definedName>
    <definedName name="лщжо" hidden="1">{#N/A,#N/A,TRUE,"Лист1";#N/A,#N/A,TRUE,"Лист2";#N/A,#N/A,TRUE,"Лист3"}</definedName>
    <definedName name="лэо" localSheetId="7">#REF!</definedName>
    <definedName name="лэо">#REF!</definedName>
    <definedName name="м" localSheetId="7">#REF!</definedName>
    <definedName name="м">#REF!</definedName>
    <definedName name="май" localSheetId="9">#REF!</definedName>
    <definedName name="май" localSheetId="11">#REF!</definedName>
    <definedName name="май" localSheetId="7">#REF!</definedName>
    <definedName name="май" localSheetId="2">#REF!</definedName>
    <definedName name="май" localSheetId="1">#REF!</definedName>
    <definedName name="май">#REF!</definedName>
    <definedName name="май2" localSheetId="9">#REF!</definedName>
    <definedName name="май2" localSheetId="11">#REF!</definedName>
    <definedName name="май2" localSheetId="7">#REF!</definedName>
    <definedName name="май2" localSheetId="1">#REF!</definedName>
    <definedName name="май2">#REF!</definedName>
    <definedName name="мам" localSheetId="9">[4]!мам</definedName>
    <definedName name="мам" localSheetId="11">[4]!мам</definedName>
    <definedName name="мам" localSheetId="7">[5]!мам</definedName>
    <definedName name="мам" localSheetId="2">[6]!мам</definedName>
    <definedName name="мам" localSheetId="1">#NAME?</definedName>
    <definedName name="мам">[0]!мам</definedName>
    <definedName name="мам_4">"'рт-передача'!мам"</definedName>
    <definedName name="мар" localSheetId="9">#REF!</definedName>
    <definedName name="мар" localSheetId="11">#REF!</definedName>
    <definedName name="мар" localSheetId="7">#REF!</definedName>
    <definedName name="мар" localSheetId="2">#REF!</definedName>
    <definedName name="мар" localSheetId="1">#REF!</definedName>
    <definedName name="мар">#REF!</definedName>
    <definedName name="мар2" localSheetId="9">#REF!</definedName>
    <definedName name="мар2" localSheetId="11">#REF!</definedName>
    <definedName name="мар2" localSheetId="7">#REF!</definedName>
    <definedName name="мар2" localSheetId="1">#REF!</definedName>
    <definedName name="мар2">#REF!</definedName>
    <definedName name="март" localSheetId="9">#REF!</definedName>
    <definedName name="март" localSheetId="11">#REF!</definedName>
    <definedName name="март" localSheetId="7">#REF!</definedName>
    <definedName name="март" localSheetId="1">#REF!</definedName>
    <definedName name="март">#REF!</definedName>
    <definedName name="мивопиофупр" localSheetId="7">#REF!</definedName>
    <definedName name="мивопиофупр">#REF!</definedName>
    <definedName name="Модуль1.w">[88]!Модуль1.w</definedName>
    <definedName name="МР" localSheetId="9">#REF!</definedName>
    <definedName name="МР" localSheetId="11">#REF!</definedName>
    <definedName name="МР" localSheetId="7">#REF!</definedName>
    <definedName name="МР">#REF!</definedName>
    <definedName name="МР_4">"#REF!"</definedName>
    <definedName name="МРО" localSheetId="7">#REF!</definedName>
    <definedName name="МРО">#REF!</definedName>
    <definedName name="МСК" localSheetId="7">'[71]ЛЭП нов'!#REF!</definedName>
    <definedName name="МСК">'[71]ЛЭП нов'!#REF!</definedName>
    <definedName name="мтп" localSheetId="7">'[71]ПС рек'!#REF!</definedName>
    <definedName name="мтп">'[71]ПС рек'!#REF!</definedName>
    <definedName name="мым" localSheetId="9">[4]!мым</definedName>
    <definedName name="мым" localSheetId="11">[4]!мым</definedName>
    <definedName name="мым" localSheetId="7">[17]!мым</definedName>
    <definedName name="мым" localSheetId="2">[6]!мым</definedName>
    <definedName name="мым" localSheetId="1">#NAME?</definedName>
    <definedName name="мым">[0]!мым</definedName>
    <definedName name="мым_4">"'рт-передача'!мым"</definedName>
    <definedName name="мым1" localSheetId="9">[4]!мым1</definedName>
    <definedName name="мым1" localSheetId="11">[4]!мым1</definedName>
    <definedName name="мым1" localSheetId="7">[5]!мым1</definedName>
    <definedName name="мым1" localSheetId="2">[6]!мым1</definedName>
    <definedName name="мым1" localSheetId="1">#NAME?</definedName>
    <definedName name="мым1">[0]!мым1</definedName>
    <definedName name="Н5">[89]Данные!$I$7</definedName>
    <definedName name="Н5_5">#N/A</definedName>
    <definedName name="Нав_ПерТЭ">[14]навигация!$A$39</definedName>
    <definedName name="Нав_ПерЭЭ">[14]навигация!$A$13</definedName>
    <definedName name="Нав_ПрТЭ">[14]навигация!$A$21</definedName>
    <definedName name="Нав_ПрЭЭ">[14]навигация!$A$4</definedName>
    <definedName name="Нав_Финансы">[14]навигация!$A$41</definedName>
    <definedName name="Нав_Финансы2">[52]навигация!#REF!</definedName>
    <definedName name="наго">[3]MAIN!$F$1251:$AJ$1251</definedName>
    <definedName name="НАПР" localSheetId="7">'[71]ПС рек'!#REF!</definedName>
    <definedName name="НАПР">'[71]ПС рек'!#REF!</definedName>
    <definedName name="Население" localSheetId="7">'[65]Производство электроэнергии'!$A$124</definedName>
    <definedName name="Население" localSheetId="1">#NAME?</definedName>
    <definedName name="Население">'[66]Производство электроэнергии'!$A$124</definedName>
    <definedName name="ната" localSheetId="7">#REF!</definedName>
    <definedName name="ната">#REF!</definedName>
    <definedName name="НВВвн_млн" localSheetId="9">#REF!</definedName>
    <definedName name="НВВвн_млн" localSheetId="11">#REF!</definedName>
    <definedName name="НВВвн_млн" localSheetId="7">#REF!</definedName>
    <definedName name="НВВвн_млн" localSheetId="2">#REF!</definedName>
    <definedName name="НВВвн_млн" localSheetId="1">#REF!</definedName>
    <definedName name="НВВвн_млн">#REF!</definedName>
    <definedName name="НВВвн_тыс" localSheetId="9">#REF!</definedName>
    <definedName name="НВВвн_тыс" localSheetId="11">#REF!</definedName>
    <definedName name="НВВвн_тыс" localSheetId="7">#REF!</definedName>
    <definedName name="НВВвн_тыс" localSheetId="1">#REF!</definedName>
    <definedName name="НВВвн_тыс">#REF!</definedName>
    <definedName name="НВВсн1_млн" localSheetId="9">#REF!</definedName>
    <definedName name="НВВсн1_млн" localSheetId="11">#REF!</definedName>
    <definedName name="НВВсн1_млн" localSheetId="7">#REF!</definedName>
    <definedName name="НВВсн1_млн" localSheetId="1">#REF!</definedName>
    <definedName name="НВВсн1_млн">#REF!</definedName>
    <definedName name="НВВсн1_тыс" localSheetId="9">#REF!</definedName>
    <definedName name="НВВсн1_тыс" localSheetId="11">#REF!</definedName>
    <definedName name="НВВсн1_тыс" localSheetId="7">#REF!</definedName>
    <definedName name="НВВсн1_тыс">#REF!</definedName>
    <definedName name="НВВсн2_млн" localSheetId="9">#REF!</definedName>
    <definedName name="НВВсн2_млн" localSheetId="11">#REF!</definedName>
    <definedName name="НВВсн2_млн" localSheetId="7">#REF!</definedName>
    <definedName name="НВВсн2_млн">#REF!</definedName>
    <definedName name="НВВсн2_тыс" localSheetId="9">#REF!</definedName>
    <definedName name="НВВсн2_тыс" localSheetId="11">#REF!</definedName>
    <definedName name="НВВсн2_тыс" localSheetId="7">#REF!</definedName>
    <definedName name="НВВсн2_тыс">#REF!</definedName>
    <definedName name="нгг" localSheetId="9">[4]!нгг</definedName>
    <definedName name="нгг" localSheetId="11">[4]!нгг</definedName>
    <definedName name="нгг" localSheetId="7">[5]!нгг</definedName>
    <definedName name="нгг" localSheetId="2">[6]!нгг</definedName>
    <definedName name="нгг" localSheetId="1">#NAME?</definedName>
    <definedName name="нгг">[0]!нгг</definedName>
    <definedName name="нгг_4">"'рт-передача'!нгг"</definedName>
    <definedName name="нов">[11]!нов</definedName>
    <definedName name="Номер_ДЗО">[90]База!$I$43</definedName>
    <definedName name="ноя" localSheetId="9">#REF!</definedName>
    <definedName name="ноя" localSheetId="11">#REF!</definedName>
    <definedName name="ноя" localSheetId="7">#REF!</definedName>
    <definedName name="ноя" localSheetId="2">#REF!</definedName>
    <definedName name="ноя" localSheetId="1">#REF!</definedName>
    <definedName name="ноя">#REF!</definedName>
    <definedName name="ноя2" localSheetId="9">#REF!</definedName>
    <definedName name="ноя2" localSheetId="11">#REF!</definedName>
    <definedName name="ноя2" localSheetId="7">#REF!</definedName>
    <definedName name="ноя2" localSheetId="1">#REF!</definedName>
    <definedName name="ноя2">#REF!</definedName>
    <definedName name="Нояб" localSheetId="9">[4]!Нояб</definedName>
    <definedName name="Нояб" localSheetId="11">[4]!Нояб</definedName>
    <definedName name="Нояб" localSheetId="7">[5]!Нояб</definedName>
    <definedName name="Нояб" localSheetId="2">[6]!Нояб</definedName>
    <definedName name="Нояб" localSheetId="1">#NAME?</definedName>
    <definedName name="Нояб">[0]!Нояб</definedName>
    <definedName name="Ноябрь" localSheetId="9">[4]!Ноябрь</definedName>
    <definedName name="Ноябрь" localSheetId="11">[4]!Ноябрь</definedName>
    <definedName name="Ноябрь" localSheetId="7">[5]!Ноябрь</definedName>
    <definedName name="Ноябрь" localSheetId="2">[6]!Ноябрь</definedName>
    <definedName name="Ноябрь" localSheetId="1">#NAME?</definedName>
    <definedName name="Ноябрь">[0]!Ноябрь</definedName>
    <definedName name="НП">[91]Исходные!$H$5</definedName>
    <definedName name="НП_5">#N/A</definedName>
    <definedName name="НСРФ" localSheetId="9">[92]Регионы!$A$2:$A$90</definedName>
    <definedName name="НСРФ" localSheetId="11">[92]Регионы!$A$2:$A$90</definedName>
    <definedName name="НСРФ" localSheetId="7">#REF!</definedName>
    <definedName name="НСРФ" localSheetId="2">[92]Регионы!$A$2:$A$90</definedName>
    <definedName name="НСРФ" localSheetId="1">[92]Регионы!$A$2:$A$90</definedName>
    <definedName name="НСРФ">#REF!</definedName>
    <definedName name="НСРФ_5">#N/A</definedName>
    <definedName name="НСРФ2" localSheetId="9">#REF!</definedName>
    <definedName name="НСРФ2" localSheetId="11">#REF!</definedName>
    <definedName name="НСРФ2" localSheetId="7">#REF!</definedName>
    <definedName name="НСРФ2" localSheetId="2">#REF!</definedName>
    <definedName name="НСРФ2" localSheetId="1">#REF!</definedName>
    <definedName name="НСРФ2">#REF!</definedName>
    <definedName name="НСРФ2_4">"#REF!"</definedName>
    <definedName name="ншш" localSheetId="9" hidden="1">{#N/A,#N/A,TRUE,"Лист1";#N/A,#N/A,TRUE,"Лист2";#N/A,#N/A,TRUE,"Лист3"}</definedName>
    <definedName name="ншш" localSheetId="11" hidden="1">{#N/A,#N/A,TRUE,"Лист1";#N/A,#N/A,TRUE,"Лист2";#N/A,#N/A,TRUE,"Лист3"}</definedName>
    <definedName name="ншш" localSheetId="7" hidden="1">{#N/A,#N/A,TRUE,"Лист1";#N/A,#N/A,TRUE,"Лист2";#N/A,#N/A,TRUE,"Лист3"}</definedName>
    <definedName name="ншш" localSheetId="2" hidden="1">{#N/A,#N/A,TRUE,"Лист1";#N/A,#N/A,TRUE,"Лист2";#N/A,#N/A,TRUE,"Лист3"}</definedName>
    <definedName name="ншш" localSheetId="1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7">#REF!</definedName>
    <definedName name="о">#REF!</definedName>
    <definedName name="_xlnm.Print_Area" localSheetId="7">'Приказ ТП 2025'!#REF!</definedName>
    <definedName name="_xlnm.Print_Area" localSheetId="4">'Прил 3'!#REF!</definedName>
    <definedName name="_xlnm.Print_Area" localSheetId="5">'Прил2 ППРФ'!$A$1:$CX$14</definedName>
    <definedName name="_xlnm.Print_Area" localSheetId="6">'Прил3 ППРФ'!$A$1:$CX$19</definedName>
    <definedName name="общая">[78]!общая</definedName>
    <definedName name="одкз110" localSheetId="7">'[71]ПС рек'!#REF!</definedName>
    <definedName name="одкз110">'[71]ПС рек'!#REF!</definedName>
    <definedName name="одкз220" localSheetId="7">'[71]ПС рек'!#REF!</definedName>
    <definedName name="одкз220">'[71]ПС рек'!#REF!</definedName>
    <definedName name="одкз35" localSheetId="7">'[71]ПС рек'!#REF!</definedName>
    <definedName name="одкз35">'[71]ПС рек'!#REF!</definedName>
    <definedName name="оирлд" localSheetId="7">[82]MAIN!#REF!</definedName>
    <definedName name="оирлд">[82]MAIN!#REF!</definedName>
    <definedName name="окт" localSheetId="9">#REF!</definedName>
    <definedName name="окт" localSheetId="11">#REF!</definedName>
    <definedName name="окт" localSheetId="7">#REF!</definedName>
    <definedName name="окт" localSheetId="2">#REF!</definedName>
    <definedName name="окт" localSheetId="1">#REF!</definedName>
    <definedName name="окт">#REF!</definedName>
    <definedName name="окт2" localSheetId="9">#REF!</definedName>
    <definedName name="окт2" localSheetId="11">#REF!</definedName>
    <definedName name="окт2" localSheetId="7">#REF!</definedName>
    <definedName name="окт2" localSheetId="1">#REF!</definedName>
    <definedName name="окт2">#REF!</definedName>
    <definedName name="ол">[93]даты!$A$1:$A$5</definedName>
    <definedName name="олд" localSheetId="9">#REF!,#REF!,#REF!,'Обоснов к прил 1 2018  (2)'!P1_ESO_PROT</definedName>
    <definedName name="олд" localSheetId="11">#REF!,#REF!,#REF!,'Обоснов к прил 1 2018  (3)'!P1_ESO_PROT</definedName>
    <definedName name="олд" localSheetId="7">#REF!,#REF!,#REF!,P1_ESO_PROT</definedName>
    <definedName name="олд" localSheetId="2">#REF!,#REF!,#REF!,прил1_2022!P1_ESO_PROT</definedName>
    <definedName name="олд" localSheetId="1">Прил1_2023!P1_ESO_PROT</definedName>
    <definedName name="олд">#REF!,#REF!,#REF!,P1_ESO_PROT</definedName>
    <definedName name="олло" localSheetId="9">[4]!олло</definedName>
    <definedName name="олло" localSheetId="11">[4]!олло</definedName>
    <definedName name="олло" localSheetId="7">[5]!олло</definedName>
    <definedName name="олло" localSheetId="2">[6]!олло</definedName>
    <definedName name="олло" localSheetId="1">#NAME?</definedName>
    <definedName name="олло">[0]!олло</definedName>
    <definedName name="олло_4">"'рт-передача'!олло"</definedName>
    <definedName name="олрлпо" localSheetId="9">[4]!олрлпо</definedName>
    <definedName name="олрлпо" localSheetId="11">[4]!олрлпо</definedName>
    <definedName name="олрлпо" localSheetId="7">[5]!олрлпо</definedName>
    <definedName name="олрлпо" localSheetId="2">[6]!олрлпо</definedName>
    <definedName name="олрлпо" localSheetId="1">#NAME?</definedName>
    <definedName name="олрлпо">[0]!олрлпо</definedName>
    <definedName name="олс" localSheetId="9">[4]!олс</definedName>
    <definedName name="олс" localSheetId="11">[4]!олс</definedName>
    <definedName name="олс" localSheetId="7">[5]!олс</definedName>
    <definedName name="олс" localSheetId="2">[6]!олс</definedName>
    <definedName name="олс" localSheetId="1">#NAME?</definedName>
    <definedName name="олс">[0]!олс</definedName>
    <definedName name="олс_4">"'рт-передача'!олс"</definedName>
    <definedName name="ооо" localSheetId="9">[4]!ооо</definedName>
    <definedName name="ооо" localSheetId="11">[4]!ооо</definedName>
    <definedName name="ооо" localSheetId="7">[5]!ооо</definedName>
    <definedName name="ооо" localSheetId="2">[6]!ооо</definedName>
    <definedName name="ооо" localSheetId="1">#NAME?</definedName>
    <definedName name="ооо">[0]!ооо</definedName>
    <definedName name="ооо_4">"'рт-передача'!ооо"</definedName>
    <definedName name="Операция" localSheetId="9">#REF!</definedName>
    <definedName name="Операция" localSheetId="11">#REF!</definedName>
    <definedName name="Операция" localSheetId="7">#REF!</definedName>
    <definedName name="Операция" localSheetId="2">#REF!</definedName>
    <definedName name="Операция" localSheetId="1">#REF!</definedName>
    <definedName name="Операция">#REF!</definedName>
    <definedName name="ОптРынок">'[14]Производство электроэнергии'!$A$23</definedName>
    <definedName name="ОРГ" localSheetId="9">#REF!</definedName>
    <definedName name="ОРГ" localSheetId="11">#REF!</definedName>
    <definedName name="ОРГ" localSheetId="7">#REF!</definedName>
    <definedName name="ОРГ" localSheetId="1">#REF!</definedName>
    <definedName name="ОРГ">#REF!</definedName>
    <definedName name="ОРГ_ВО" localSheetId="9">#REF!</definedName>
    <definedName name="ОРГ_ВО" localSheetId="11">#REF!</definedName>
    <definedName name="ОРГ_ВО" localSheetId="7">#REF!</definedName>
    <definedName name="ОРГ_ВО" localSheetId="1">#REF!</definedName>
    <definedName name="ОРГ_ВО">#REF!</definedName>
    <definedName name="ОРГ_ВС" localSheetId="9">#REF!</definedName>
    <definedName name="ОРГ_ВС" localSheetId="11">#REF!</definedName>
    <definedName name="ОРГ_ВС" localSheetId="7">#REF!</definedName>
    <definedName name="ОРГ_ВС">#REF!</definedName>
    <definedName name="ОРГ_ТС" localSheetId="9">#REF!</definedName>
    <definedName name="ОРГ_ТС" localSheetId="11">#REF!</definedName>
    <definedName name="ОРГ_ТС" localSheetId="7">#REF!</definedName>
    <definedName name="ОРГ_ТС">#REF!</definedName>
    <definedName name="ОРГ_УО" localSheetId="9">#REF!</definedName>
    <definedName name="ОРГ_УО" localSheetId="11">#REF!</definedName>
    <definedName name="ОРГ_УО" localSheetId="7">#REF!</definedName>
    <definedName name="ОРГ_УО">#REF!</definedName>
    <definedName name="ОРГАНИЗАЦИЯ" localSheetId="9">#REF!</definedName>
    <definedName name="ОРГАНИЗАЦИЯ" localSheetId="11">#REF!</definedName>
    <definedName name="ОРГАНИЗАЦИЯ" localSheetId="7">#REF!</definedName>
    <definedName name="ОРГАНИЗАЦИЯ">#REF!</definedName>
    <definedName name="оришлэ\хз">[3]MAIN!$F$805:$AL$805</definedName>
    <definedName name="оро">#N/A</definedName>
    <definedName name="отп" localSheetId="7">'[71]ПС рек'!#REF!</definedName>
    <definedName name="отп">'[71]ПС рек'!#REF!</definedName>
    <definedName name="отп35" localSheetId="7">'[71]ПС рек'!#REF!</definedName>
    <definedName name="отп35">'[71]ПС рек'!#REF!</definedName>
    <definedName name="отп35кВ" localSheetId="7">'[71]ПС рек'!#REF!</definedName>
    <definedName name="отп35кВ">'[71]ПС рек'!#REF!</definedName>
    <definedName name="отпуск" localSheetId="9">[4]!отпуск</definedName>
    <definedName name="отпуск" localSheetId="11">[4]!отпуск</definedName>
    <definedName name="отпуск" localSheetId="7">[5]!отпуск</definedName>
    <definedName name="отпуск" localSheetId="2">[6]!отпуск</definedName>
    <definedName name="отпуск" localSheetId="1">#NAME?</definedName>
    <definedName name="отпуск">[0]!отпуск</definedName>
    <definedName name="отпуск_4">"'рт-передача'!отпуск"</definedName>
    <definedName name="Очистка">[76]!Очистка</definedName>
    <definedName name="ОЭ_ловалд" localSheetId="7">[3]MAIN!#REF!</definedName>
    <definedName name="ОЭ_ловалд">[3]MAIN!#REF!</definedName>
    <definedName name="п_авг" localSheetId="9">#REF!</definedName>
    <definedName name="п_авг" localSheetId="11">#REF!</definedName>
    <definedName name="п_авг" localSheetId="7">#REF!</definedName>
    <definedName name="п_авг" localSheetId="2">#REF!</definedName>
    <definedName name="п_авг" localSheetId="1">#REF!</definedName>
    <definedName name="п_авг">#REF!</definedName>
    <definedName name="п_апр" localSheetId="9">#REF!</definedName>
    <definedName name="п_апр" localSheetId="11">#REF!</definedName>
    <definedName name="п_апр" localSheetId="7">#REF!</definedName>
    <definedName name="п_апр" localSheetId="1">#REF!</definedName>
    <definedName name="п_апр">#REF!</definedName>
    <definedName name="п_дек" localSheetId="9">#REF!</definedName>
    <definedName name="п_дек" localSheetId="11">#REF!</definedName>
    <definedName name="п_дек" localSheetId="7">#REF!</definedName>
    <definedName name="п_дек" localSheetId="1">#REF!</definedName>
    <definedName name="п_дек">#REF!</definedName>
    <definedName name="п_июл" localSheetId="9">#REF!</definedName>
    <definedName name="п_июл" localSheetId="11">#REF!</definedName>
    <definedName name="п_июл" localSheetId="7">#REF!</definedName>
    <definedName name="п_июл">#REF!</definedName>
    <definedName name="п_июн" localSheetId="9">#REF!</definedName>
    <definedName name="п_июн" localSheetId="11">#REF!</definedName>
    <definedName name="п_июн" localSheetId="7">#REF!</definedName>
    <definedName name="п_июн">#REF!</definedName>
    <definedName name="п_май" localSheetId="9">#REF!</definedName>
    <definedName name="п_май" localSheetId="11">#REF!</definedName>
    <definedName name="п_май" localSheetId="7">#REF!</definedName>
    <definedName name="п_май">#REF!</definedName>
    <definedName name="п_мар" localSheetId="9">#REF!</definedName>
    <definedName name="п_мар" localSheetId="11">#REF!</definedName>
    <definedName name="п_мар" localSheetId="7">#REF!</definedName>
    <definedName name="п_мар">#REF!</definedName>
    <definedName name="п_ноя" localSheetId="9">#REF!</definedName>
    <definedName name="п_ноя" localSheetId="11">#REF!</definedName>
    <definedName name="п_ноя" localSheetId="7">#REF!</definedName>
    <definedName name="п_ноя">#REF!</definedName>
    <definedName name="п_окт" localSheetId="9">#REF!</definedName>
    <definedName name="п_окт" localSheetId="11">#REF!</definedName>
    <definedName name="п_окт" localSheetId="7">#REF!</definedName>
    <definedName name="п_окт">#REF!</definedName>
    <definedName name="п_сен" localSheetId="9">#REF!</definedName>
    <definedName name="п_сен" localSheetId="11">#REF!</definedName>
    <definedName name="п_сен" localSheetId="7">#REF!</definedName>
    <definedName name="п_сен">#REF!</definedName>
    <definedName name="п_фев" localSheetId="9">#REF!</definedName>
    <definedName name="п_фев" localSheetId="11">#REF!</definedName>
    <definedName name="п_фев" localSheetId="7">#REF!</definedName>
    <definedName name="п_фев">#REF!</definedName>
    <definedName name="п_янв" localSheetId="9">#REF!</definedName>
    <definedName name="п_янв" localSheetId="11">#REF!</definedName>
    <definedName name="п_янв" localSheetId="7">#REF!</definedName>
    <definedName name="п_янв">#REF!</definedName>
    <definedName name="па" localSheetId="9">#REF!</definedName>
    <definedName name="па" localSheetId="11">#REF!</definedName>
    <definedName name="па" localSheetId="7">#REF!</definedName>
    <definedName name="па">#REF!</definedName>
    <definedName name="Пвн" localSheetId="9">#REF!</definedName>
    <definedName name="Пвн" localSheetId="11">#REF!</definedName>
    <definedName name="Пвн" localSheetId="7">#REF!</definedName>
    <definedName name="Пвн">#REF!</definedName>
    <definedName name="пвп">'[94]ИТ-бюджет'!$L$5:$L$99</definedName>
    <definedName name="первый" localSheetId="9">#REF!</definedName>
    <definedName name="первый" localSheetId="11">#REF!</definedName>
    <definedName name="первый" localSheetId="7">#REF!</definedName>
    <definedName name="первый">#REF!</definedName>
    <definedName name="Период">[73]t_настройки!$I$23:$I$26</definedName>
    <definedName name="Период_Выбрано">[73]t_настройки!$I$84</definedName>
    <definedName name="ПериодРегулирования">[67]Заголовок!$B$14</definedName>
    <definedName name="Периоды_18_2" localSheetId="7">'[55]18.2'!#REF!</definedName>
    <definedName name="Периоды_18_2">'[55]18.2'!#REF!</definedName>
    <definedName name="Пит" localSheetId="9">#REF!</definedName>
    <definedName name="Пит" localSheetId="11">#REF!</definedName>
    <definedName name="Пит" localSheetId="7">#REF!</definedName>
    <definedName name="Пит" localSheetId="2">#REF!</definedName>
    <definedName name="Пит" localSheetId="1">#REF!</definedName>
    <definedName name="Пит">#REF!</definedName>
    <definedName name="Пиэ" localSheetId="9">#REF!</definedName>
    <definedName name="Пиэ" localSheetId="11">#REF!</definedName>
    <definedName name="Пиэ" localSheetId="7">#REF!</definedName>
    <definedName name="Пиэ" localSheetId="1">#REF!</definedName>
    <definedName name="Пиэ">#REF!</definedName>
    <definedName name="план56" localSheetId="9">[4]!план56</definedName>
    <definedName name="план56" localSheetId="11">[4]!план56</definedName>
    <definedName name="план56" localSheetId="7">[5]!план56</definedName>
    <definedName name="план56" localSheetId="2">[6]!план56</definedName>
    <definedName name="план56" localSheetId="1">#NAME?</definedName>
    <definedName name="план56">[0]!план56</definedName>
    <definedName name="план56_4">"'рт-передача'!план56"</definedName>
    <definedName name="ПМС" localSheetId="9">[4]!ПМС</definedName>
    <definedName name="ПМС" localSheetId="11">[4]!ПМС</definedName>
    <definedName name="ПМС" localSheetId="7">[5]!ПМС</definedName>
    <definedName name="ПМС" localSheetId="2">[6]!ПМС</definedName>
    <definedName name="ПМС" localSheetId="1">#NAME?</definedName>
    <definedName name="ПМС">[0]!ПМС</definedName>
    <definedName name="ПМС_4">"'рт-передача'!пмс"</definedName>
    <definedName name="ПМС1" localSheetId="9">[4]!ПМС1</definedName>
    <definedName name="ПМС1" localSheetId="11">[4]!ПМС1</definedName>
    <definedName name="ПМС1" localSheetId="7">[5]!ПМС1</definedName>
    <definedName name="ПМС1" localSheetId="2">[6]!ПМС1</definedName>
    <definedName name="ПМС1" localSheetId="1">#NAME?</definedName>
    <definedName name="ПМС1">[0]!ПМС1</definedName>
    <definedName name="ПМС1_4">"'рт-передача'!пмс1"</definedName>
    <definedName name="ПН">[94]Исходные!$H$5</definedName>
    <definedName name="Пнн" localSheetId="9">#REF!</definedName>
    <definedName name="Пнн" localSheetId="11">#REF!</definedName>
    <definedName name="Пнн" localSheetId="7">#REF!</definedName>
    <definedName name="Пнн" localSheetId="2">#REF!</definedName>
    <definedName name="Пнн" localSheetId="1">#REF!</definedName>
    <definedName name="Пнн">#REF!</definedName>
    <definedName name="по_б_вн" localSheetId="9">#REF!</definedName>
    <definedName name="по_б_вн" localSheetId="11">#REF!</definedName>
    <definedName name="по_б_вн" localSheetId="7">#REF!</definedName>
    <definedName name="по_б_вн" localSheetId="1">#REF!</definedName>
    <definedName name="по_б_вн">#REF!</definedName>
    <definedName name="по_б_всего" localSheetId="9">#REF!</definedName>
    <definedName name="по_б_всего" localSheetId="11">#REF!</definedName>
    <definedName name="по_б_всего" localSheetId="7">#REF!</definedName>
    <definedName name="по_б_всего" localSheetId="1">#REF!</definedName>
    <definedName name="по_б_всего">#REF!</definedName>
    <definedName name="по_б_нн" localSheetId="9">#REF!</definedName>
    <definedName name="по_б_нн" localSheetId="11">#REF!</definedName>
    <definedName name="по_б_нн" localSheetId="7">#REF!</definedName>
    <definedName name="по_б_нн">#REF!</definedName>
    <definedName name="по_б_сн1" localSheetId="9">#REF!</definedName>
    <definedName name="по_б_сн1" localSheetId="11">#REF!</definedName>
    <definedName name="по_б_сн1" localSheetId="7">#REF!</definedName>
    <definedName name="по_б_сн1">#REF!</definedName>
    <definedName name="по_б_сн2" localSheetId="9">#REF!</definedName>
    <definedName name="по_б_сн2" localSheetId="11">#REF!</definedName>
    <definedName name="по_б_сн2" localSheetId="7">#REF!</definedName>
    <definedName name="по_б_сн2">#REF!</definedName>
    <definedName name="по_нас_всего" localSheetId="9">#REF!</definedName>
    <definedName name="по_нас_всего" localSheetId="11">#REF!</definedName>
    <definedName name="по_нас_всего" localSheetId="7">#REF!</definedName>
    <definedName name="по_нас_всего">#REF!</definedName>
    <definedName name="по_насел_сн2" localSheetId="9">#REF!</definedName>
    <definedName name="по_насел_сн2" localSheetId="11">#REF!</definedName>
    <definedName name="по_насел_сн2" localSheetId="7">#REF!</definedName>
    <definedName name="по_насел_сн2">#REF!</definedName>
    <definedName name="Погрешность_вычислений">[73]t_проверки!$J$9</definedName>
    <definedName name="Подоперация" localSheetId="9">#REF!</definedName>
    <definedName name="Подоперация" localSheetId="11">#REF!</definedName>
    <definedName name="Подоперация" localSheetId="7">#REF!</definedName>
    <definedName name="Подоперация">#REF!</definedName>
    <definedName name="Подсинее" localSheetId="7">#REF!</definedName>
    <definedName name="Подсинее">#REF!</definedName>
    <definedName name="показатель" localSheetId="9">#REF!</definedName>
    <definedName name="показатель" localSheetId="11">#REF!</definedName>
    <definedName name="показатель" localSheetId="7">#REF!</definedName>
    <definedName name="показатель">#REF!</definedName>
    <definedName name="пол_нас_нн" localSheetId="9">#REF!</definedName>
    <definedName name="пол_нас_нн" localSheetId="11">#REF!</definedName>
    <definedName name="пол_нас_нн" localSheetId="7">#REF!</definedName>
    <definedName name="пол_нас_нн">#REF!</definedName>
    <definedName name="полбезпот" localSheetId="9">'[81]т1.15(смета8а)'!#REF!</definedName>
    <definedName name="полбезпот" localSheetId="11">'[81]т1.15(смета8а)'!#REF!</definedName>
    <definedName name="полбезпот" localSheetId="7">'[83]т1.15(смета8а)'!#REF!</definedName>
    <definedName name="полбезпот" localSheetId="2">'[81]т1.15(смета8а)'!#REF!</definedName>
    <definedName name="полбезпот" localSheetId="1">#NAME?</definedName>
    <definedName name="полбезпот">'[81]т1.15(смета8а)'!#REF!</definedName>
    <definedName name="полезный_т_ф" localSheetId="7">#REF!</definedName>
    <definedName name="полезный_т_ф">#REF!</definedName>
    <definedName name="полезный_тепло" localSheetId="7">#REF!</definedName>
    <definedName name="полезный_тепло">#REF!</definedName>
    <definedName name="полезный_эл_ф" localSheetId="7">#REF!</definedName>
    <definedName name="полезный_эл_ф">#REF!</definedName>
    <definedName name="полезный_электро" localSheetId="7">#REF!</definedName>
    <definedName name="полезный_электро">#REF!</definedName>
    <definedName name="полпот" localSheetId="9">'[81]т1.15(смета8а)'!#REF!</definedName>
    <definedName name="полпот" localSheetId="11">'[81]т1.15(смета8а)'!#REF!</definedName>
    <definedName name="полпот" localSheetId="7">'[83]т1.15(смета8а)'!#REF!</definedName>
    <definedName name="полпот" localSheetId="2">'[81]т1.15(смета8а)'!#REF!</definedName>
    <definedName name="полпот" localSheetId="1">#NAME?</definedName>
    <definedName name="полпот">'[81]т1.15(смета8а)'!#REF!</definedName>
    <definedName name="Порог_проверки">'[73]Сценарные условия'!$K$19</definedName>
    <definedName name="Порог_Резервный_Фонд">'[73]Сценарные условия'!$K$20</definedName>
    <definedName name="порпол">'[95]ИТ-бюджет'!$L$5:$L$99</definedName>
    <definedName name="ПоследнийГод">[79]Заголовок!$B$16</definedName>
    <definedName name="ПоследнийГод_5">#N/A</definedName>
    <definedName name="ПотериТЭ">[14]Лист!$A$400</definedName>
    <definedName name="пппп" localSheetId="9">[4]!пппп</definedName>
    <definedName name="пппп" localSheetId="11">[4]!пппп</definedName>
    <definedName name="пппп" localSheetId="7">[5]!пппп</definedName>
    <definedName name="пппп" localSheetId="2">[6]!пппп</definedName>
    <definedName name="пппп" localSheetId="1">#NAME?</definedName>
    <definedName name="пппп">[0]!пппп</definedName>
    <definedName name="пппп_4">"'рт-передача'!пппп"</definedName>
    <definedName name="Ппс" localSheetId="9">#REF!</definedName>
    <definedName name="Ппс" localSheetId="11">#REF!</definedName>
    <definedName name="Ппс" localSheetId="7">#REF!</definedName>
    <definedName name="Ппс" localSheetId="2">#REF!</definedName>
    <definedName name="Ппс" localSheetId="1">#REF!</definedName>
    <definedName name="Ппс">#REF!</definedName>
    <definedName name="Ппст" localSheetId="9">#REF!</definedName>
    <definedName name="Ппст" localSheetId="11">#REF!</definedName>
    <definedName name="Ппст" localSheetId="7">#REF!</definedName>
    <definedName name="Ппст" localSheetId="1">#REF!</definedName>
    <definedName name="Ппст">#REF!</definedName>
    <definedName name="пр" localSheetId="9">[4]!пр</definedName>
    <definedName name="пр" localSheetId="11">[4]!пр</definedName>
    <definedName name="пр" localSheetId="7">[5]!пр</definedName>
    <definedName name="пр" localSheetId="2">[6]!пр</definedName>
    <definedName name="пр" localSheetId="1">#NAME?</definedName>
    <definedName name="пр">[0]!пр</definedName>
    <definedName name="пр_4">"'рт-передача'!пр"</definedName>
    <definedName name="предмет_договора">[96]справочник!$D$3:$D$21</definedName>
    <definedName name="прибыль3" localSheetId="9" hidden="1">{#N/A,#N/A,TRUE,"Лист1";#N/A,#N/A,TRUE,"Лист2";#N/A,#N/A,TRUE,"Лист3"}</definedName>
    <definedName name="прибыль3" localSheetId="11" hidden="1">{#N/A,#N/A,TRUE,"Лист1";#N/A,#N/A,TRUE,"Лист2";#N/A,#N/A,TRUE,"Лист3"}</definedName>
    <definedName name="прибыль3" localSheetId="7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знак" localSheetId="7">'[71]ПС рек'!#REF!</definedName>
    <definedName name="Признак">'[71]ПС рек'!#REF!</definedName>
    <definedName name="Приход_расход" localSheetId="9">#REF!</definedName>
    <definedName name="Приход_расход" localSheetId="11">#REF!</definedName>
    <definedName name="Приход_расход" localSheetId="7">#REF!</definedName>
    <definedName name="Приход_расход" localSheetId="2">#REF!</definedName>
    <definedName name="Приход_расход" localSheetId="1">#REF!</definedName>
    <definedName name="Приход_расход">#REF!</definedName>
    <definedName name="про" localSheetId="9">[4]!про</definedName>
    <definedName name="про" localSheetId="11">[4]!про</definedName>
    <definedName name="про" localSheetId="7">[5]!про</definedName>
    <definedName name="про" localSheetId="2">[6]!про</definedName>
    <definedName name="про" localSheetId="1">#NAME?</definedName>
    <definedName name="про">[0]!про</definedName>
    <definedName name="Проект" localSheetId="9">#REF!</definedName>
    <definedName name="Проект" localSheetId="11">#REF!</definedName>
    <definedName name="Проект" localSheetId="7">#REF!</definedName>
    <definedName name="Проект" localSheetId="2">#REF!</definedName>
    <definedName name="Проект" localSheetId="1">#REF!</definedName>
    <definedName name="Проект">#REF!</definedName>
    <definedName name="Проц1">[3]MAIN!$F$186</definedName>
    <definedName name="процент_т_ф" localSheetId="7">#REF!</definedName>
    <definedName name="процент_т_ф">#REF!</definedName>
    <definedName name="Процент_тепло" localSheetId="7">#REF!</definedName>
    <definedName name="Процент_тепло">#REF!</definedName>
    <definedName name="Процент_эл_ф" localSheetId="7">#REF!</definedName>
    <definedName name="Процент_эл_ф">#REF!</definedName>
    <definedName name="Процент_электра" localSheetId="7">#REF!</definedName>
    <definedName name="Процент_электра">#REF!</definedName>
    <definedName name="ПроцИзПр1">[3]MAIN!$F$188</definedName>
    <definedName name="прочая_доля_99" localSheetId="7">#REF!</definedName>
    <definedName name="прочая_доля_99">#REF!</definedName>
    <definedName name="прочая_процент" localSheetId="7">#REF!</definedName>
    <definedName name="прочая_процент">#REF!</definedName>
    <definedName name="прочая_процент_98_ав" localSheetId="7">#REF!</definedName>
    <definedName name="прочая_процент_98_ав">#REF!</definedName>
    <definedName name="прочая_процент_99" localSheetId="7">#REF!</definedName>
    <definedName name="прочая_процент_99">#REF!</definedName>
    <definedName name="прочая_процент_ав" localSheetId="7">#REF!</definedName>
    <definedName name="прочая_процент_ав">#REF!</definedName>
    <definedName name="прочая_процент_ф" localSheetId="7">#REF!</definedName>
    <definedName name="прочая_процент_ф">#REF!</definedName>
    <definedName name="прочая_процент_ф_ав" localSheetId="7">#REF!</definedName>
    <definedName name="прочая_процент_ф_ав">#REF!</definedName>
    <definedName name="прочее" localSheetId="7">'[71]ПС рек'!#REF!</definedName>
    <definedName name="прочее">'[71]ПС рек'!#REF!</definedName>
    <definedName name="Прочие_электроэнергии" localSheetId="7">'[65]Производство электроэнергии'!$A$132</definedName>
    <definedName name="Прочие_электроэнергии" localSheetId="1">#NAME?</definedName>
    <definedName name="Прочие_электроэнергии">'[66]Производство электроэнергии'!$A$132</definedName>
    <definedName name="прош_год" localSheetId="9">#REF!</definedName>
    <definedName name="прош_год" localSheetId="11">#REF!</definedName>
    <definedName name="прош_год" localSheetId="7">#REF!</definedName>
    <definedName name="прош_год" localSheetId="2">#REF!</definedName>
    <definedName name="прош_год" localSheetId="1">#REF!</definedName>
    <definedName name="прош_год">#REF!</definedName>
    <definedName name="прпр">[11]!прпр</definedName>
    <definedName name="прпрп">[11]!прпрп</definedName>
    <definedName name="Псн" localSheetId="9">#REF!</definedName>
    <definedName name="Псн" localSheetId="11">#REF!</definedName>
    <definedName name="Псн" localSheetId="7">#REF!</definedName>
    <definedName name="Псн" localSheetId="1">#REF!</definedName>
    <definedName name="Псн">#REF!</definedName>
    <definedName name="Птеп" localSheetId="9">#REF!</definedName>
    <definedName name="Птеп" localSheetId="11">#REF!</definedName>
    <definedName name="Птеп" localSheetId="7">#REF!</definedName>
    <definedName name="Птеп" localSheetId="1">#REF!</definedName>
    <definedName name="Птеп">#REF!</definedName>
    <definedName name="пувк">[11]!пувк</definedName>
    <definedName name="ПЭ" localSheetId="9">[79]Справочники!$A$10:$A$12</definedName>
    <definedName name="ПЭ" localSheetId="11">[79]Справочники!$A$10:$A$12</definedName>
    <definedName name="ПЭ" localSheetId="2">[79]Справочники!$A$10:$A$12</definedName>
    <definedName name="ПЭ" localSheetId="1">[79]Справочники!$A$10:$A$12</definedName>
    <definedName name="ПЭ">[81]Справочники!$A$10:$A$12</definedName>
    <definedName name="ПЭ_5">#N/A</definedName>
    <definedName name="Работы">[97]Работы.База!$A$2:$A$173</definedName>
    <definedName name="РГК" localSheetId="9">[79]Справочники!$A$4:$A$4</definedName>
    <definedName name="РГК" localSheetId="11">[79]Справочники!$A$4:$A$4</definedName>
    <definedName name="РГК" localSheetId="2">[79]Справочники!$A$4:$A$4</definedName>
    <definedName name="РГК" localSheetId="1">[79]Справочники!$A$4:$A$4</definedName>
    <definedName name="РГК">[81]Справочники!$A$4:$A$4</definedName>
    <definedName name="РГК_5">#N/A</definedName>
    <definedName name="рекЛЭПВН">'[98]приложение 1.1'!$B$25:$B$35</definedName>
    <definedName name="_xlnm.Recorder" localSheetId="9">#REF!</definedName>
    <definedName name="_xlnm.Recorder" localSheetId="11">#REF!</definedName>
    <definedName name="_xlnm.Recorder" localSheetId="7">#REF!</definedName>
    <definedName name="_xlnm.Recorder" localSheetId="2">#REF!</definedName>
    <definedName name="_xlnm.Recorder" localSheetId="1">#REF!</definedName>
    <definedName name="_xlnm.Recorder">#REF!</definedName>
    <definedName name="рис1" localSheetId="9" hidden="1">{#N/A,#N/A,TRUE,"Лист1";#N/A,#N/A,TRUE,"Лист2";#N/A,#N/A,TRUE,"Лист3"}</definedName>
    <definedName name="рис1" localSheetId="11" hidden="1">{#N/A,#N/A,TRUE,"Лист1";#N/A,#N/A,TRUE,"Лист2";#N/A,#N/A,TRUE,"Лист3"}</definedName>
    <definedName name="рис1" localSheetId="7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hidden="1">{#N/A,#N/A,TRUE,"Лист1";#N/A,#N/A,TRUE,"Лист2";#N/A,#N/A,TRUE,"Лист3"}</definedName>
    <definedName name="рмпор" localSheetId="7">[3]MAIN!#REF!</definedName>
    <definedName name="рмпор">[3]MAIN!#REF!</definedName>
    <definedName name="ропопопмо" localSheetId="9">[4]!ропопопмо</definedName>
    <definedName name="ропопопмо" localSheetId="11">[4]!ропопопмо</definedName>
    <definedName name="ропопопмо" localSheetId="7">[5]!ропопопмо</definedName>
    <definedName name="ропопопмо" localSheetId="2">[6]!ропопопмо</definedName>
    <definedName name="ропопопмо" localSheetId="1">#NAME?</definedName>
    <definedName name="ропопопмо">[0]!ропопопмо</definedName>
    <definedName name="ропор">#N/A</definedName>
    <definedName name="рпгн">[3]MAIN!$F$876:$AL$876</definedName>
    <definedName name="рпо">'[61]ИТ-бюджет'!$L$5:$L$99</definedName>
    <definedName name="рсср" localSheetId="9">[4]!рсср</definedName>
    <definedName name="рсср" localSheetId="11">[4]!рсср</definedName>
    <definedName name="рсср" localSheetId="7">[5]!рсср</definedName>
    <definedName name="рсср" localSheetId="2">[6]!рсср</definedName>
    <definedName name="рсср" localSheetId="1">#NAME?</definedName>
    <definedName name="рсср">[0]!рсср</definedName>
    <definedName name="рсср_4">"'рт-передача'!рсср"</definedName>
    <definedName name="с" localSheetId="9">[4]!с</definedName>
    <definedName name="с" localSheetId="11">[4]!с</definedName>
    <definedName name="с" localSheetId="7">[17]!с</definedName>
    <definedName name="с" localSheetId="2">[6]!с</definedName>
    <definedName name="с" localSheetId="1">#NAME?</definedName>
    <definedName name="с">[0]!с</definedName>
    <definedName name="с_4">"'рт-передача'!с"</definedName>
    <definedName name="с_с_т_ф" localSheetId="7">#REF!</definedName>
    <definedName name="с_с_т_ф">#REF!</definedName>
    <definedName name="с_с_тепло" localSheetId="7">#REF!</definedName>
    <definedName name="с_с_тепло">#REF!</definedName>
    <definedName name="с_с_эл_ф" localSheetId="7">#REF!</definedName>
    <definedName name="с_с_эл_ф">#REF!</definedName>
    <definedName name="с_с_электра" localSheetId="7">#REF!</definedName>
    <definedName name="с_с_электра">#REF!</definedName>
    <definedName name="с1" localSheetId="9">[4]!с1</definedName>
    <definedName name="с1" localSheetId="11">[4]!с1</definedName>
    <definedName name="с1" localSheetId="7">[5]!с1</definedName>
    <definedName name="с1" localSheetId="2">[6]!с1</definedName>
    <definedName name="с1" localSheetId="1">#NAME?</definedName>
    <definedName name="с1">[0]!с1</definedName>
    <definedName name="с1_4">"'рт-передача'!с1"</definedName>
    <definedName name="СальдоПереток">'[14]Производство электроэнергии'!$A$38</definedName>
    <definedName name="сваеррта" localSheetId="9">[4]!сваеррта</definedName>
    <definedName name="сваеррта" localSheetId="11">[4]!сваеррта</definedName>
    <definedName name="сваеррта" localSheetId="7">[5]!сваеррта</definedName>
    <definedName name="сваеррта" localSheetId="2">[6]!сваеррта</definedName>
    <definedName name="сваеррта" localSheetId="1">#NAME?</definedName>
    <definedName name="сваеррта">[0]!сваеррта</definedName>
    <definedName name="сваеррта_4">"'рт-передача'!сваеррта"</definedName>
    <definedName name="свмпвппв" localSheetId="9">[4]!свмпвппв</definedName>
    <definedName name="свмпвппв" localSheetId="11">[4]!свмпвппв</definedName>
    <definedName name="свмпвппв" localSheetId="7">[5]!свмпвппв</definedName>
    <definedName name="свмпвппв" localSheetId="2">[6]!свмпвппв</definedName>
    <definedName name="свмпвппв" localSheetId="1">#NAME?</definedName>
    <definedName name="свмпвппв">[0]!свмпвппв</definedName>
    <definedName name="свмпвппв_4">"'рт-передача'!свмпвппв"</definedName>
    <definedName name="свод" localSheetId="9">[4]!свод</definedName>
    <definedName name="свод" localSheetId="11">[4]!свод</definedName>
    <definedName name="свод" localSheetId="7">[5]!свод</definedName>
    <definedName name="свод" localSheetId="2">[6]!свод</definedName>
    <definedName name="свод" localSheetId="1">#NAME?</definedName>
    <definedName name="свод">[0]!свод</definedName>
    <definedName name="СДТУ" localSheetId="7">'[71]ПС рек'!#REF!</definedName>
    <definedName name="СДТУ">'[71]ПС рек'!#REF!</definedName>
    <definedName name="себестоимость2" localSheetId="9">[4]!себестоимость2</definedName>
    <definedName name="себестоимость2" localSheetId="11">[4]!себестоимость2</definedName>
    <definedName name="себестоимость2" localSheetId="7">[5]!себестоимость2</definedName>
    <definedName name="себестоимость2" localSheetId="2">[6]!себестоимость2</definedName>
    <definedName name="себестоимость2" localSheetId="1">#NAME?</definedName>
    <definedName name="себестоимость2">[0]!себестоимость2</definedName>
    <definedName name="себестоимость2_4">"'рт-передача'!себестоимость2"</definedName>
    <definedName name="семь" localSheetId="9">#REF!</definedName>
    <definedName name="семь" localSheetId="11">#REF!</definedName>
    <definedName name="семь" localSheetId="7">#REF!</definedName>
    <definedName name="семь" localSheetId="2">#REF!</definedName>
    <definedName name="семь" localSheetId="1">#REF!</definedName>
    <definedName name="семь">#REF!</definedName>
    <definedName name="сен" localSheetId="9">#REF!</definedName>
    <definedName name="сен" localSheetId="11">#REF!</definedName>
    <definedName name="сен" localSheetId="7">#REF!</definedName>
    <definedName name="сен" localSheetId="1">#REF!</definedName>
    <definedName name="сен">#REF!</definedName>
    <definedName name="сен2" localSheetId="9">#REF!</definedName>
    <definedName name="сен2" localSheetId="11">#REF!</definedName>
    <definedName name="сен2" localSheetId="7">#REF!</definedName>
    <definedName name="сен2" localSheetId="1">#REF!</definedName>
    <definedName name="сен2">#REF!</definedName>
    <definedName name="ск" localSheetId="9">[4]!ск</definedName>
    <definedName name="ск" localSheetId="11">[4]!ск</definedName>
    <definedName name="ск" localSheetId="7">[5]!ск</definedName>
    <definedName name="ск" localSheetId="2">[6]!ск</definedName>
    <definedName name="ск" localSheetId="1">#NAME?</definedName>
    <definedName name="ск">[0]!ск</definedName>
    <definedName name="ск_4">"'рт-передача'!ск"</definedName>
    <definedName name="СН">[16]Уравнения!$C$22</definedName>
    <definedName name="СН_d" localSheetId="7">[16]Уравнения!#REF!</definedName>
    <definedName name="СН_d">[16]Уравнения!#REF!</definedName>
    <definedName name="СН_а">[16]Уравнения!$B$18</definedName>
    <definedName name="СН_в">[16]Уравнения!$B$19</definedName>
    <definedName name="СН_с">[16]Уравнения!$B$20</definedName>
    <definedName name="СОБ" localSheetId="7">'[71]ПС рек'!#REF!</definedName>
    <definedName name="СОБ">'[71]ПС рек'!#REF!</definedName>
    <definedName name="Собст">'[79]эл ст'!$A$360:$IV$360</definedName>
    <definedName name="Собств">'[79]эл ст'!$A$369:$IV$369</definedName>
    <definedName name="сокращение" localSheetId="9">[4]!сокращение</definedName>
    <definedName name="сокращение" localSheetId="11">[4]!сокращение</definedName>
    <definedName name="сокращение" localSheetId="7">[5]!сокращение</definedName>
    <definedName name="сокращение" localSheetId="2">[6]!сокращение</definedName>
    <definedName name="сокращение" localSheetId="1">#NAME?</definedName>
    <definedName name="сокращение">[0]!сокращение</definedName>
    <definedName name="сокращение_4">"'рт-передача'!сокращение"</definedName>
    <definedName name="сомп" localSheetId="9">[4]!сомп</definedName>
    <definedName name="сомп" localSheetId="11">[4]!сомп</definedName>
    <definedName name="сомп" localSheetId="7">[5]!сомп</definedName>
    <definedName name="сомп" localSheetId="2">[6]!сомп</definedName>
    <definedName name="сомп" localSheetId="1">#NAME?</definedName>
    <definedName name="сомп">[0]!сомп</definedName>
    <definedName name="сомп_4">"'рт-передача'!сомп"</definedName>
    <definedName name="сомпас" localSheetId="9">[4]!сомпас</definedName>
    <definedName name="сомпас" localSheetId="11">[4]!сомпас</definedName>
    <definedName name="сомпас" localSheetId="7">[5]!сомпас</definedName>
    <definedName name="сомпас" localSheetId="2">[6]!сомпас</definedName>
    <definedName name="сомпас" localSheetId="1">#NAME?</definedName>
    <definedName name="сомпас">[0]!сомпас</definedName>
    <definedName name="сомпас_4">"'рт-передача'!сомпас"</definedName>
    <definedName name="Список_ДЗО">'[73]Список ДЗО'!$B$8:$B$21</definedName>
    <definedName name="список_контр.котловой">[99]t_Настройки!$B$42:$B$53</definedName>
    <definedName name="Список_контрагентов">[99]t_Настройки!$B$36:$B$39</definedName>
    <definedName name="Список_филиалов">[99]t_Настройки!$B$23:$B$26</definedName>
    <definedName name="список_филиалов1">[99]t_Настройки!$B$29:$B$33</definedName>
    <definedName name="сс" localSheetId="9">[4]!сс</definedName>
    <definedName name="сс" localSheetId="11">[4]!сс</definedName>
    <definedName name="сс" localSheetId="7">[17]!сс</definedName>
    <definedName name="сс" localSheetId="2">[6]!сс</definedName>
    <definedName name="сс" localSheetId="1">#NAME?</definedName>
    <definedName name="сс">[0]!сс</definedName>
    <definedName name="сс_4">"'рт-передача'!сс"</definedName>
    <definedName name="сс1" localSheetId="9">[4]!сс1</definedName>
    <definedName name="сс1" localSheetId="11">[4]!сс1</definedName>
    <definedName name="сс1" localSheetId="7">[5]!сс1</definedName>
    <definedName name="сс1" localSheetId="2">[6]!сс1</definedName>
    <definedName name="сс1" localSheetId="1">#NAME?</definedName>
    <definedName name="сс1">[0]!сс1</definedName>
    <definedName name="сссс" localSheetId="9">[4]!сссс</definedName>
    <definedName name="сссс" localSheetId="11">[4]!сссс</definedName>
    <definedName name="сссс" localSheetId="7">[17]!сссс</definedName>
    <definedName name="сссс" localSheetId="2">[6]!сссс</definedName>
    <definedName name="сссс" localSheetId="1">#NAME?</definedName>
    <definedName name="сссс">[0]!сссс</definedName>
    <definedName name="сссс_4">"'рт-передача'!сссс"</definedName>
    <definedName name="сссс1" localSheetId="9">[4]!сссс1</definedName>
    <definedName name="сссс1" localSheetId="11">[4]!сссс1</definedName>
    <definedName name="сссс1" localSheetId="7">[5]!сссс1</definedName>
    <definedName name="сссс1" localSheetId="2">[6]!сссс1</definedName>
    <definedName name="сссс1" localSheetId="1">#NAME?</definedName>
    <definedName name="сссс1">[0]!сссс1</definedName>
    <definedName name="ссы" localSheetId="9">[4]!ссы</definedName>
    <definedName name="ссы" localSheetId="11">[4]!ссы</definedName>
    <definedName name="ссы" localSheetId="7">[17]!ссы</definedName>
    <definedName name="ссы" localSheetId="2">[6]!ссы</definedName>
    <definedName name="ссы" localSheetId="1">#NAME?</definedName>
    <definedName name="ссы">[0]!ссы</definedName>
    <definedName name="ссы_4">"'рт-передача'!ссы"</definedName>
    <definedName name="ссы1" localSheetId="9">[4]!ссы1</definedName>
    <definedName name="ссы1" localSheetId="11">[4]!ссы1</definedName>
    <definedName name="ссы1" localSheetId="7">[5]!ссы1</definedName>
    <definedName name="ссы1" localSheetId="2">[6]!ссы1</definedName>
    <definedName name="ссы1" localSheetId="1">#NAME?</definedName>
    <definedName name="ссы1">[0]!ссы1</definedName>
    <definedName name="ссы2" localSheetId="9">[4]!ссы2</definedName>
    <definedName name="ссы2" localSheetId="11">[4]!ссы2</definedName>
    <definedName name="ссы2" localSheetId="7">[5]!ссы2</definedName>
    <definedName name="ссы2" localSheetId="2">[6]!ссы2</definedName>
    <definedName name="ссы2" localSheetId="1">#NAME?</definedName>
    <definedName name="ссы2">[0]!ссы2</definedName>
    <definedName name="ссы2_4">"'рт-передача'!ссы2"</definedName>
    <definedName name="Ставка_ЕСН">0.26</definedName>
    <definedName name="Статья" localSheetId="9">#REF!</definedName>
    <definedName name="Статья" localSheetId="11">#REF!</definedName>
    <definedName name="Статья" localSheetId="7">#REF!</definedName>
    <definedName name="Статья" localSheetId="2">#REF!</definedName>
    <definedName name="Статья" localSheetId="1">#REF!</definedName>
    <definedName name="Статья">#REF!</definedName>
    <definedName name="СтНПр1">[3]MAIN!$F$180</definedName>
    <definedName name="сто" localSheetId="7">#REF!</definedName>
    <definedName name="сто">#REF!</definedName>
    <definedName name="сто_проц_ф" localSheetId="7">#REF!</definedName>
    <definedName name="сто_проц_ф">#REF!</definedName>
    <definedName name="сто_процентов" localSheetId="7">#REF!</definedName>
    <definedName name="сто_процентов">#REF!</definedName>
    <definedName name="Стр_Кот">[14]структура!$A$38</definedName>
    <definedName name="Стр_ПерТЭ">[14]структура!$A$48</definedName>
    <definedName name="Стр_ПерЭЭ">[14]структура!$A$16</definedName>
    <definedName name="Стр_ПрТЭ">[14]структура!$A$26</definedName>
    <definedName name="Стр_ПрЭЭ">[14]структура!$A$5</definedName>
    <definedName name="Стр_ТЭС">[14]структура!$A$32</definedName>
    <definedName name="Стр_Финансы">[14]структура!$A$84</definedName>
    <definedName name="Стр_Финансы2">[14]структура!$A$49</definedName>
    <definedName name="сумма_по_договору" localSheetId="9">#REF!</definedName>
    <definedName name="сумма_по_договору" localSheetId="11">#REF!</definedName>
    <definedName name="сумма_по_договору" localSheetId="7">#REF!</definedName>
    <definedName name="сумма_по_договору" localSheetId="1">#REF!</definedName>
    <definedName name="сумма_по_договору">#REF!</definedName>
    <definedName name="сумма_тепло" localSheetId="7">#REF!</definedName>
    <definedName name="сумма_тепло">#REF!</definedName>
    <definedName name="сумма_электро" localSheetId="7">#REF!</definedName>
    <definedName name="сумма_электро">#REF!</definedName>
    <definedName name="СЭС" localSheetId="7">#REF!</definedName>
    <definedName name="СЭС">#REF!</definedName>
    <definedName name="сяифывкпа">[11]!сяифывкпа</definedName>
    <definedName name="т">[100]!Выборка_АМТА</definedName>
    <definedName name="т_аб_пл_1" localSheetId="9">'[81]т1.15(смета8а)'!#REF!</definedName>
    <definedName name="т_аб_пл_1" localSheetId="11">'[81]т1.15(смета8а)'!#REF!</definedName>
    <definedName name="т_аб_пл_1" localSheetId="7">'[83]т1.15(смета8а)'!#REF!</definedName>
    <definedName name="т_аб_пл_1" localSheetId="2">'[81]т1.15(смета8а)'!#REF!</definedName>
    <definedName name="т_аб_пл_1" localSheetId="1">#NAME?</definedName>
    <definedName name="т_аб_пл_1">'[81]т1.15(смета8а)'!#REF!</definedName>
    <definedName name="т_сбыт_1" localSheetId="9">'[81]т1.15(смета8а)'!#REF!</definedName>
    <definedName name="т_сбыт_1" localSheetId="11">'[81]т1.15(смета8а)'!#REF!</definedName>
    <definedName name="т_сбыт_1" localSheetId="7">'[83]т1.15(смета8а)'!#REF!</definedName>
    <definedName name="т_сбыт_1" localSheetId="2">'[81]т1.15(смета8а)'!#REF!</definedName>
    <definedName name="т_сбыт_1" localSheetId="1">#NAME?</definedName>
    <definedName name="т_сбыт_1">'[81]т1.15(смета8а)'!#REF!</definedName>
    <definedName name="т11всего_1">[14]Т11!$B$38</definedName>
    <definedName name="т11всего_2">[14]Т11!$B$69</definedName>
    <definedName name="Т12_4мес">[11]!Т12_4мес</definedName>
    <definedName name="т12п1_1">[52]Т12!$A$10</definedName>
    <definedName name="т12п1_2">[52]Т12!$A$22</definedName>
    <definedName name="т12п2_1">[52]Т12!$A$15</definedName>
    <definedName name="т12п2_2">[52]Т12!$A$27</definedName>
    <definedName name="т19.1п16">'[14]Т19.1'!$B$39</definedName>
    <definedName name="т1п15">[14]Т1!$B$36</definedName>
    <definedName name="т2п11">[14]Т2!$B$42</definedName>
    <definedName name="т2п12">[14]Т2!$B$47</definedName>
    <definedName name="т2п13">[14]Т2!$B$48</definedName>
    <definedName name="т3итого">[14]Т3!$B$31</definedName>
    <definedName name="т3п3">[52]Т3!#REF!</definedName>
    <definedName name="т6п5_1">[14]Т6!$B$12</definedName>
    <definedName name="т6п5_2">[14]Т6!$B$18</definedName>
    <definedName name="т7п4_1">[14]Т7!$B$20</definedName>
    <definedName name="т7п4_2">[14]Т7!$B$37</definedName>
    <definedName name="т7п5_1">[14]Т7!$B$22</definedName>
    <definedName name="т7п5_2">[14]Т7!$B$39</definedName>
    <definedName name="т7п6_1">[14]Т7!$B$25</definedName>
    <definedName name="т7п6_2">[14]Т7!$B$42</definedName>
    <definedName name="т8п1">[14]Т8!$B$8</definedName>
    <definedName name="таня" localSheetId="9">[4]!таня</definedName>
    <definedName name="таня" localSheetId="11">[4]!таня</definedName>
    <definedName name="таня" localSheetId="7">[5]!таня</definedName>
    <definedName name="таня" localSheetId="2">[6]!таня</definedName>
    <definedName name="таня" localSheetId="1">#NAME?</definedName>
    <definedName name="таня">[0]!таня</definedName>
    <definedName name="таня_4">"'рт-передача'!таня"</definedName>
    <definedName name="те" localSheetId="7">#REF!</definedName>
    <definedName name="те">#REF!</definedName>
    <definedName name="текмес" localSheetId="9">#REF!</definedName>
    <definedName name="текмес" localSheetId="11">#REF!</definedName>
    <definedName name="текмес" localSheetId="7">#REF!</definedName>
    <definedName name="текмес" localSheetId="2">#REF!</definedName>
    <definedName name="текмес" localSheetId="1">#REF!</definedName>
    <definedName name="текмес">#REF!</definedName>
    <definedName name="текмес2" localSheetId="9">#REF!</definedName>
    <definedName name="текмес2" localSheetId="11">#REF!</definedName>
    <definedName name="текмес2" localSheetId="7">#REF!</definedName>
    <definedName name="текмес2" localSheetId="1">#REF!</definedName>
    <definedName name="текмес2">#REF!</definedName>
    <definedName name="тепло" localSheetId="9">[4]!тепло</definedName>
    <definedName name="тепло" localSheetId="11">[4]!тепло</definedName>
    <definedName name="тепло" localSheetId="7">[5]!тепло</definedName>
    <definedName name="тепло" localSheetId="2">[6]!тепло</definedName>
    <definedName name="тепло" localSheetId="1">#NAME?</definedName>
    <definedName name="тепло">[0]!тепло</definedName>
    <definedName name="тепло_4">"'рт-передача'!тепло"</definedName>
    <definedName name="тепло_проц_ф" localSheetId="7">#REF!</definedName>
    <definedName name="тепло_проц_ф">#REF!</definedName>
    <definedName name="тепло_процент" localSheetId="7">#REF!</definedName>
    <definedName name="тепло_процент">#REF!</definedName>
    <definedName name="тир">[11]!тир</definedName>
    <definedName name="тп" localSheetId="9" hidden="1">{#N/A,#N/A,TRUE,"Лист1";#N/A,#N/A,TRUE,"Лист2";#N/A,#N/A,TRUE,"Лист3"}</definedName>
    <definedName name="тп" localSheetId="11" hidden="1">{#N/A,#N/A,TRUE,"Лист1";#N/A,#N/A,TRUE,"Лист2";#N/A,#N/A,TRUE,"Лист3"}</definedName>
    <definedName name="тп" localSheetId="7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hidden="1">{#N/A,#N/A,TRUE,"Лист1";#N/A,#N/A,TRUE,"Лист2";#N/A,#N/A,TRUE,"Лист3"}</definedName>
    <definedName name="Тпот_вн" localSheetId="9">#REF!</definedName>
    <definedName name="Тпот_вн" localSheetId="11">#REF!</definedName>
    <definedName name="Тпот_вн" localSheetId="7">#REF!</definedName>
    <definedName name="Тпот_вн" localSheetId="2">#REF!</definedName>
    <definedName name="Тпот_вн" localSheetId="1">#REF!</definedName>
    <definedName name="Тпот_вн">#REF!</definedName>
    <definedName name="Тпот_нн" localSheetId="9">#REF!</definedName>
    <definedName name="Тпот_нн" localSheetId="11">#REF!</definedName>
    <definedName name="Тпот_нн" localSheetId="7">#REF!</definedName>
    <definedName name="Тпот_нн" localSheetId="1">#REF!</definedName>
    <definedName name="Тпот_нн">#REF!</definedName>
    <definedName name="Тпот_сн1" localSheetId="9">#REF!</definedName>
    <definedName name="Тпот_сн1" localSheetId="11">#REF!</definedName>
    <definedName name="Тпот_сн1" localSheetId="7">#REF!</definedName>
    <definedName name="Тпот_сн1" localSheetId="1">#REF!</definedName>
    <definedName name="Тпот_сн1">#REF!</definedName>
    <definedName name="Тпот_сн2" localSheetId="9">#REF!</definedName>
    <definedName name="Тпот_сн2" localSheetId="11">#REF!</definedName>
    <definedName name="Тпот_сн2" localSheetId="7">#REF!</definedName>
    <definedName name="Тпот_сн2">#REF!</definedName>
    <definedName name="третий" localSheetId="9">#REF!</definedName>
    <definedName name="третий" localSheetId="11">#REF!</definedName>
    <definedName name="третий" localSheetId="7">#REF!</definedName>
    <definedName name="третий">#REF!</definedName>
    <definedName name="Тсод_вн" localSheetId="9">#REF!</definedName>
    <definedName name="Тсод_вн" localSheetId="11">#REF!</definedName>
    <definedName name="Тсод_вн" localSheetId="7">#REF!</definedName>
    <definedName name="Тсод_вн">#REF!</definedName>
    <definedName name="Тсод_нн" localSheetId="9">#REF!</definedName>
    <definedName name="Тсод_нн" localSheetId="11">#REF!</definedName>
    <definedName name="Тсод_нн" localSheetId="7">#REF!</definedName>
    <definedName name="Тсод_нн">#REF!</definedName>
    <definedName name="Тсод_сн1" localSheetId="9">#REF!</definedName>
    <definedName name="Тсод_сн1" localSheetId="11">#REF!</definedName>
    <definedName name="Тсод_сн1" localSheetId="7">#REF!</definedName>
    <definedName name="Тсод_сн1">#REF!</definedName>
    <definedName name="Тсод_сн2" localSheetId="9">#REF!</definedName>
    <definedName name="Тсод_сн2" localSheetId="11">#REF!</definedName>
    <definedName name="Тсод_сн2" localSheetId="7">#REF!</definedName>
    <definedName name="Тсод_сн2">#REF!</definedName>
    <definedName name="ть" localSheetId="9">[4]!ть</definedName>
    <definedName name="ть" localSheetId="11">[4]!ть</definedName>
    <definedName name="ть" localSheetId="7">[5]!ть</definedName>
    <definedName name="ть" localSheetId="2">[6]!ть</definedName>
    <definedName name="ть" localSheetId="1">#NAME?</definedName>
    <definedName name="ть">[0]!ть</definedName>
    <definedName name="ть_4">"'рт-передача'!ть"</definedName>
    <definedName name="ТЭП2" localSheetId="9" hidden="1">{#N/A,#N/A,TRUE,"Лист1";#N/A,#N/A,TRUE,"Лист2";#N/A,#N/A,TRUE,"Лист3"}</definedName>
    <definedName name="ТЭП2" localSheetId="11" hidden="1">{#N/A,#N/A,TRUE,"Лист1";#N/A,#N/A,TRUE,"Лист2";#N/A,#N/A,TRUE,"Лист3"}</definedName>
    <definedName name="ТЭП2" localSheetId="7" hidden="1">{#N/A,#N/A,TRUE,"Лист1";#N/A,#N/A,TRUE,"Лист2";#N/A,#N/A,TRUE,"Лист3"}</definedName>
    <definedName name="ТЭП2" localSheetId="2" hidden="1">{#N/A,#N/A,TRUE,"Лист1";#N/A,#N/A,TRUE,"Лист2";#N/A,#N/A,TRUE,"Лист3"}</definedName>
    <definedName name="ТЭП2" localSheetId="1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9">'[101]расчет тарифов'!#REF!</definedName>
    <definedName name="Тэс" localSheetId="11">'[101]расчет тарифов'!#REF!</definedName>
    <definedName name="Тэс" localSheetId="7">'[101]расчет тарифов'!#REF!</definedName>
    <definedName name="Тэс" localSheetId="2">'[102]расчет тарифов'!#REF!</definedName>
    <definedName name="Тэс" localSheetId="1">#NAME?</definedName>
    <definedName name="Тэс">'[101]расчет тарифов'!#REF!</definedName>
    <definedName name="у" localSheetId="9">[4]!у</definedName>
    <definedName name="у" localSheetId="11">[4]!у</definedName>
    <definedName name="у" localSheetId="7">[17]!у</definedName>
    <definedName name="у" localSheetId="2">[6]!у</definedName>
    <definedName name="у" localSheetId="1">#NAME?</definedName>
    <definedName name="у">[0]!у</definedName>
    <definedName name="у_4">"'рт-передача'!у"</definedName>
    <definedName name="у1" localSheetId="9">[4]!у1</definedName>
    <definedName name="у1" localSheetId="11">[4]!у1</definedName>
    <definedName name="у1" localSheetId="7">[5]!у1</definedName>
    <definedName name="у1" localSheetId="2">[6]!у1</definedName>
    <definedName name="у1" localSheetId="1">#NAME?</definedName>
    <definedName name="у1">[0]!у1</definedName>
    <definedName name="у1_4">"'рт-передача'!у1"</definedName>
    <definedName name="уа">'[103]ИТ-бюджет'!$L$5:$L$99</definedName>
    <definedName name="уакувпа">'[104]ИТ-бюджет'!$L$5:$L$99</definedName>
    <definedName name="уваупа">'[105]ИТ-бюджет'!$L$5:$L$99</definedName>
    <definedName name="увп">'[106]ИТ-бюджет'!$L$5:$L$98</definedName>
    <definedName name="УГОЛЬ" localSheetId="9">[79]Справочники!$A$19:$A$21</definedName>
    <definedName name="УГОЛЬ" localSheetId="11">[79]Справочники!$A$19:$A$21</definedName>
    <definedName name="УГОЛЬ" localSheetId="2">[79]Справочники!$A$19:$A$21</definedName>
    <definedName name="УГОЛЬ" localSheetId="1">[79]Справочники!$A$19:$A$21</definedName>
    <definedName name="УГОЛЬ">[81]Справочники!$A$19:$A$21</definedName>
    <definedName name="УГОЛЬ_5">#N/A</definedName>
    <definedName name="Уд_расх_топл_план" localSheetId="7">[16]Расчет!#REF!</definedName>
    <definedName name="Уд_расх_топл_план">[16]Расчет!#REF!</definedName>
    <definedName name="уепа" localSheetId="9">#REF!</definedName>
    <definedName name="уепа" localSheetId="11">#REF!</definedName>
    <definedName name="уепа" localSheetId="7">#REF!</definedName>
    <definedName name="уепа" localSheetId="2">#REF!</definedName>
    <definedName name="уепа" localSheetId="1">#REF!</definedName>
    <definedName name="уепа">#REF!</definedName>
    <definedName name="уепау" localSheetId="9">#REF!</definedName>
    <definedName name="уепау" localSheetId="11">#REF!</definedName>
    <definedName name="уепау" localSheetId="7">#REF!</definedName>
    <definedName name="уепау" localSheetId="1">#REF!</definedName>
    <definedName name="уепау">#REF!</definedName>
    <definedName name="уеуеуеуеку">[11]!уеуеуеуеку</definedName>
    <definedName name="ук" localSheetId="9">[4]!ук</definedName>
    <definedName name="ук" localSheetId="11">[4]!ук</definedName>
    <definedName name="ук" localSheetId="7">[5]!ук</definedName>
    <definedName name="ук" localSheetId="2">[6]!ук</definedName>
    <definedName name="ук" localSheetId="1">#NAME?</definedName>
    <definedName name="ук">[0]!ук</definedName>
    <definedName name="ук_4">"'рт-передача'!ук"</definedName>
    <definedName name="укеееукеееееееееееееее" localSheetId="9" hidden="1">{#N/A,#N/A,TRUE,"Лист1";#N/A,#N/A,TRUE,"Лист2";#N/A,#N/A,TRUE,"Лист3"}</definedName>
    <definedName name="укеееукеееееееееееееее" localSheetId="11" hidden="1">{#N/A,#N/A,TRUE,"Лист1";#N/A,#N/A,TRUE,"Лист2";#N/A,#N/A,TRUE,"Лист3"}</definedName>
    <definedName name="укеееукеееееееееееееее" localSheetId="7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9" hidden="1">{#N/A,#N/A,TRUE,"Лист1";#N/A,#N/A,TRUE,"Лист2";#N/A,#N/A,TRUE,"Лист3"}</definedName>
    <definedName name="укеукеуеуе" localSheetId="11" hidden="1">{#N/A,#N/A,TRUE,"Лист1";#N/A,#N/A,TRUE,"Лист2";#N/A,#N/A,TRUE,"Лист3"}</definedName>
    <definedName name="укеукеуеуе" localSheetId="7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П">[11]!УП</definedName>
    <definedName name="упавп">'[95]ИТ-бюджет'!$L$5:$L$99</definedName>
    <definedName name="упакуп" localSheetId="9">#REF!</definedName>
    <definedName name="упакуп" localSheetId="11">#REF!</definedName>
    <definedName name="упакуп" localSheetId="7">#REF!</definedName>
    <definedName name="упакуп" localSheetId="2">#REF!</definedName>
    <definedName name="упакуп" localSheetId="1">#REF!</definedName>
    <definedName name="упакуп">#REF!</definedName>
    <definedName name="уу" localSheetId="9">[4]!уу</definedName>
    <definedName name="уу" localSheetId="11">[4]!уу</definedName>
    <definedName name="уу" localSheetId="7">[5]!уу</definedName>
    <definedName name="уу" localSheetId="2">[6]!уу</definedName>
    <definedName name="уу" localSheetId="1">#NAME?</definedName>
    <definedName name="уу">[0]!уу</definedName>
    <definedName name="уу_4">"'рт-передача'!уу"</definedName>
    <definedName name="УФ" localSheetId="9">[4]!УФ</definedName>
    <definedName name="УФ" localSheetId="11">[4]!УФ</definedName>
    <definedName name="УФ" localSheetId="7">[17]!УФ</definedName>
    <definedName name="УФ" localSheetId="2">[6]!УФ</definedName>
    <definedName name="УФ" localSheetId="1">#NAME?</definedName>
    <definedName name="УФ">[0]!УФ</definedName>
    <definedName name="УФ_4">"'рт-передача'!уф"</definedName>
    <definedName name="УФ49А">[11]!УФ49А</definedName>
    <definedName name="уфэ">[11]!уфэ</definedName>
    <definedName name="уыукпе" localSheetId="9">[4]!уыукпе</definedName>
    <definedName name="уыукпе" localSheetId="11">[4]!уыукпе</definedName>
    <definedName name="уыукпе" localSheetId="7">[5]!уыукпе</definedName>
    <definedName name="уыукпе" localSheetId="2">[6]!уыукпе</definedName>
    <definedName name="уыукпе" localSheetId="1">#NAME?</definedName>
    <definedName name="уыукпе">[0]!уыукпе</definedName>
    <definedName name="уыукпе_4">"'рт-передача'!уыукпе"</definedName>
    <definedName name="ф">[3]MAIN!$F$1251:$AJ$1251</definedName>
    <definedName name="ф2">'[107]план 2000'!$G$643</definedName>
    <definedName name="фам" localSheetId="9">[4]!фам</definedName>
    <definedName name="фам" localSheetId="11">[4]!фам</definedName>
    <definedName name="фам" localSheetId="7">[5]!фам</definedName>
    <definedName name="фам" localSheetId="2">[6]!фам</definedName>
    <definedName name="фам" localSheetId="1">#NAME?</definedName>
    <definedName name="фам">[0]!фам</definedName>
    <definedName name="фам_4">"'рт-передача'!фам"</definedName>
    <definedName name="фвап">[11]!фвап</definedName>
    <definedName name="фвапфыпфпфы">[11]!фвапфыпфпфы</definedName>
    <definedName name="фварф">[11]!фварф</definedName>
    <definedName name="фвв">[11]!фвв</definedName>
    <definedName name="фев" localSheetId="9">#REF!</definedName>
    <definedName name="фев" localSheetId="11">#REF!</definedName>
    <definedName name="фев" localSheetId="7">#REF!</definedName>
    <definedName name="фев" localSheetId="2">#REF!</definedName>
    <definedName name="фев" localSheetId="1">#REF!</definedName>
    <definedName name="фев">#REF!</definedName>
    <definedName name="фев2" localSheetId="9">#REF!</definedName>
    <definedName name="фев2" localSheetId="11">#REF!</definedName>
    <definedName name="фев2" localSheetId="7">#REF!</definedName>
    <definedName name="фев2" localSheetId="1">#REF!</definedName>
    <definedName name="фев2">#REF!</definedName>
    <definedName name="фо">[108]Лист1!#REF!</definedName>
    <definedName name="Форма" localSheetId="9">[4]!Форма</definedName>
    <definedName name="Форма" localSheetId="11">[4]!Форма</definedName>
    <definedName name="Форма" localSheetId="7">[5]!Форма</definedName>
    <definedName name="Форма" localSheetId="2">[6]!Форма</definedName>
    <definedName name="Форма" localSheetId="1">#NAME?</definedName>
    <definedName name="Форма">[0]!Форма</definedName>
    <definedName name="Форма_4">"'рт-передача'!форма"</definedName>
    <definedName name="форма1">[3]MAIN!$F$876:$AL$876</definedName>
    <definedName name="фф" localSheetId="9">[4]!фф</definedName>
    <definedName name="фф" localSheetId="11">[4]!фф</definedName>
    <definedName name="фф" localSheetId="7">[5]!фф</definedName>
    <definedName name="фф" localSheetId="2">[6]!фф</definedName>
    <definedName name="фф" localSheetId="1">#NAME?</definedName>
    <definedName name="фф">[0]!фф</definedName>
    <definedName name="фцыафыва">[11]!фцыафыва</definedName>
    <definedName name="фыаспит" localSheetId="9">[4]!фыаспит</definedName>
    <definedName name="фыаспит" localSheetId="11">[4]!фыаспит</definedName>
    <definedName name="фыаспит" localSheetId="7">[5]!фыаспит</definedName>
    <definedName name="фыаспит" localSheetId="2">[6]!фыаспит</definedName>
    <definedName name="фыаспит" localSheetId="1">#NAME?</definedName>
    <definedName name="фыаспит">[0]!фыаспит</definedName>
    <definedName name="фыаспит_4">"'рт-передача'!фыаспит"</definedName>
    <definedName name="фыв">[11]!фыв</definedName>
    <definedName name="фывафа">[11]!фывафа</definedName>
    <definedName name="фывафыапф">[11]!фывафыапф</definedName>
    <definedName name="фыы">[11]!фыы</definedName>
    <definedName name="Х">[16]Уравнения!$F$7</definedName>
    <definedName name="хнх" localSheetId="7">#REF!</definedName>
    <definedName name="хнх">#REF!</definedName>
    <definedName name="ц" localSheetId="9">[4]!ц</definedName>
    <definedName name="ц" localSheetId="11">[4]!ц</definedName>
    <definedName name="ц" localSheetId="7">[17]!ц</definedName>
    <definedName name="ц" localSheetId="2">[6]!ц</definedName>
    <definedName name="ц" localSheetId="1">#NAME?</definedName>
    <definedName name="ц">[0]!ц</definedName>
    <definedName name="ц_4">"'рт-передача'!ц"</definedName>
    <definedName name="ц1" localSheetId="9">[4]!ц1</definedName>
    <definedName name="ц1" localSheetId="11">[4]!ц1</definedName>
    <definedName name="ц1" localSheetId="7">[5]!ц1</definedName>
    <definedName name="ц1" localSheetId="2">[6]!ц1</definedName>
    <definedName name="ц1" localSheetId="1">#NAME?</definedName>
    <definedName name="ц1">[0]!ц1</definedName>
    <definedName name="ц1_4">"'рт-передача'!ц1"</definedName>
    <definedName name="цу" localSheetId="9">[4]!цу</definedName>
    <definedName name="цу" localSheetId="11">[4]!цу</definedName>
    <definedName name="цу" localSheetId="7">[17]!цу</definedName>
    <definedName name="цу" localSheetId="2">[6]!цу</definedName>
    <definedName name="цу" localSheetId="1">#NAME?</definedName>
    <definedName name="цу">[0]!цу</definedName>
    <definedName name="цу_4">"'рт-передача'!цу"</definedName>
    <definedName name="цуа" localSheetId="9">[4]!цуа</definedName>
    <definedName name="цуа" localSheetId="11">[4]!цуа</definedName>
    <definedName name="цуа" localSheetId="7">[17]!цуа</definedName>
    <definedName name="цуа" localSheetId="2">[6]!цуа</definedName>
    <definedName name="цуа" localSheetId="1">#NAME?</definedName>
    <definedName name="цуа">[0]!цуа</definedName>
    <definedName name="цуа_4">"'рт-передача'!цуа"</definedName>
    <definedName name="цупакувп">'[109]ИТ-бюджет'!$L$5:$L$98</definedName>
    <definedName name="ч">[110]!Выборка_АМТА</definedName>
    <definedName name="часов">[16]Уравнения!$B$2</definedName>
    <definedName name="черновик" localSheetId="9">[4]!черновик</definedName>
    <definedName name="черновик" localSheetId="11">[4]!черновик</definedName>
    <definedName name="черновик" localSheetId="7">[5]!черновик</definedName>
    <definedName name="черновик" localSheetId="2">[6]!черновик</definedName>
    <definedName name="черновик" localSheetId="1">#NAME?</definedName>
    <definedName name="черновик">[0]!черновик</definedName>
    <definedName name="черновик_4">"'рт-передача'!черновик"</definedName>
    <definedName name="четвертый" localSheetId="9">#REF!</definedName>
    <definedName name="четвертый" localSheetId="11">#REF!</definedName>
    <definedName name="четвертый" localSheetId="7">#REF!</definedName>
    <definedName name="четвертый" localSheetId="2">#REF!</definedName>
    <definedName name="четвертый" localSheetId="1">#REF!</definedName>
    <definedName name="четвертый">#REF!</definedName>
    <definedName name="ЧП1">[3]MAIN!$F$396</definedName>
    <definedName name="Ш_СК">[14]Ш_Передача_ЭЭ!$A$79</definedName>
    <definedName name="шир_дан" localSheetId="9">#REF!</definedName>
    <definedName name="шир_дан" localSheetId="11">#REF!</definedName>
    <definedName name="шир_дан" localSheetId="7">#REF!</definedName>
    <definedName name="шир_дан" localSheetId="1">#REF!</definedName>
    <definedName name="шир_дан">#REF!</definedName>
    <definedName name="шир_отч" localSheetId="9">#REF!</definedName>
    <definedName name="шир_отч" localSheetId="11">#REF!</definedName>
    <definedName name="шир_отч" localSheetId="7">#REF!</definedName>
    <definedName name="шир_отч" localSheetId="1">#REF!</definedName>
    <definedName name="шир_отч">#REF!</definedName>
    <definedName name="шир_прош" localSheetId="9">#REF!</definedName>
    <definedName name="шир_прош" localSheetId="11">#REF!</definedName>
    <definedName name="шир_прош" localSheetId="7">#REF!</definedName>
    <definedName name="шир_прош">#REF!</definedName>
    <definedName name="шир_тек" localSheetId="9">#REF!</definedName>
    <definedName name="шир_тек" localSheetId="11">#REF!</definedName>
    <definedName name="шир_тек" localSheetId="7">#REF!</definedName>
    <definedName name="шир_тек">#REF!</definedName>
    <definedName name="шшшшшо">#N/A</definedName>
    <definedName name="щ" localSheetId="9">[4]!щ</definedName>
    <definedName name="щ" localSheetId="11">[4]!щ</definedName>
    <definedName name="щ" localSheetId="7">[5]!щ</definedName>
    <definedName name="щ" localSheetId="2">[6]!щ</definedName>
    <definedName name="щ" localSheetId="1">#NAME?</definedName>
    <definedName name="щ">[0]!щ</definedName>
    <definedName name="щ_4">"'рт-передача'!щ"</definedName>
    <definedName name="ыаппр" localSheetId="9">[4]!ыаппр</definedName>
    <definedName name="ыаппр" localSheetId="11">[4]!ыаппр</definedName>
    <definedName name="ыаппр" localSheetId="7">[5]!ыаппр</definedName>
    <definedName name="ыаппр" localSheetId="2">[6]!ыаппр</definedName>
    <definedName name="ыаппр" localSheetId="1">#NAME?</definedName>
    <definedName name="ыаппр">[0]!ыаппр</definedName>
    <definedName name="ыаппр_4">"'рт-передача'!ыаппр"</definedName>
    <definedName name="ыапр" localSheetId="9" hidden="1">{#N/A,#N/A,TRUE,"Лист1";#N/A,#N/A,TRUE,"Лист2";#N/A,#N/A,TRUE,"Лист3"}</definedName>
    <definedName name="ыапр" localSheetId="11" hidden="1">{#N/A,#N/A,TRUE,"Лист1";#N/A,#N/A,TRUE,"Лист2";#N/A,#N/A,TRUE,"Лист3"}</definedName>
    <definedName name="ыапр" localSheetId="7" hidden="1">{#N/A,#N/A,TRUE,"Лист1";#N/A,#N/A,TRUE,"Лист2";#N/A,#N/A,TRUE,"Лист3"}</definedName>
    <definedName name="ыапр" localSheetId="2" hidden="1">{#N/A,#N/A,TRUE,"Лист1";#N/A,#N/A,TRUE,"Лист2";#N/A,#N/A,TRUE,"Лист3"}</definedName>
    <definedName name="ыапр" localSheetId="1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9">[4]!ыаупп</definedName>
    <definedName name="ыаупп" localSheetId="11">[4]!ыаупп</definedName>
    <definedName name="ыаупп" localSheetId="7">[5]!ыаупп</definedName>
    <definedName name="ыаупп" localSheetId="2">[6]!ыаупп</definedName>
    <definedName name="ыаупп" localSheetId="1">#NAME?</definedName>
    <definedName name="ыаупп">[0]!ыаупп</definedName>
    <definedName name="ыаупп_4">"'рт-передача'!ыаупп"</definedName>
    <definedName name="ыаыыа" localSheetId="9">[4]!ыаыыа</definedName>
    <definedName name="ыаыыа" localSheetId="11">[4]!ыаыыа</definedName>
    <definedName name="ыаыыа" localSheetId="7">[5]!ыаыыа</definedName>
    <definedName name="ыаыыа" localSheetId="2">[6]!ыаыыа</definedName>
    <definedName name="ыаыыа" localSheetId="1">#NAME?</definedName>
    <definedName name="ыаыыа">[0]!ыаыыа</definedName>
    <definedName name="ыаыыа_4">"'рт-передача'!ыаыыа"</definedName>
    <definedName name="ыв" localSheetId="9">[4]!ыв</definedName>
    <definedName name="ыв" localSheetId="11">[4]!ыв</definedName>
    <definedName name="ыв" localSheetId="7">[17]!ыв</definedName>
    <definedName name="ыв" localSheetId="2">[6]!ыв</definedName>
    <definedName name="ыв" localSheetId="1">#NAME?</definedName>
    <definedName name="ыв">[0]!ыв</definedName>
    <definedName name="ыв_4">"'рт-передача'!ыв"</definedName>
    <definedName name="ыварпйцпр">[11]!ыварпйцпр</definedName>
    <definedName name="ывафыафп">[11]!ывафыафп</definedName>
    <definedName name="ывпкывк" localSheetId="9">[4]!ывпкывк</definedName>
    <definedName name="ывпкывк" localSheetId="11">[4]!ывпкывк</definedName>
    <definedName name="ывпкывк" localSheetId="7">[5]!ывпкывк</definedName>
    <definedName name="ывпкывк" localSheetId="2">[6]!ывпкывк</definedName>
    <definedName name="ывпкывк" localSheetId="1">#NAME?</definedName>
    <definedName name="ывпкывк">[0]!ывпкывк</definedName>
    <definedName name="ывпкывк_4">"'рт-передача'!ывпкывк"</definedName>
    <definedName name="ывпмьпь" localSheetId="9">[4]!ывпмьпь</definedName>
    <definedName name="ывпмьпь" localSheetId="11">[4]!ывпмьпь</definedName>
    <definedName name="ывпмьпь" localSheetId="7">[5]!ывпмьпь</definedName>
    <definedName name="ывпмьпь" localSheetId="2">[6]!ывпмьпь</definedName>
    <definedName name="ывпмьпь" localSheetId="1">#NAME?</definedName>
    <definedName name="ывпмьпь">[0]!ывпмьпь</definedName>
    <definedName name="ывпмьпь_4">"'рт-передача'!ывпмьпь"</definedName>
    <definedName name="ымпы" localSheetId="9">[4]!ымпы</definedName>
    <definedName name="ымпы" localSheetId="11">[4]!ымпы</definedName>
    <definedName name="ымпы" localSheetId="7">[5]!ымпы</definedName>
    <definedName name="ымпы" localSheetId="2">[6]!ымпы</definedName>
    <definedName name="ымпы" localSheetId="1">#NAME?</definedName>
    <definedName name="ымпы">[0]!ымпы</definedName>
    <definedName name="ымпы_4">"'рт-передача'!ымпы"</definedName>
    <definedName name="ыпр" localSheetId="9">[4]!ыпр</definedName>
    <definedName name="ыпр" localSheetId="11">[4]!ыпр</definedName>
    <definedName name="ыпр" localSheetId="7">[5]!ыпр</definedName>
    <definedName name="ыпр" localSheetId="2">[6]!ыпр</definedName>
    <definedName name="ыпр" localSheetId="1">#NAME?</definedName>
    <definedName name="ыпр">[0]!ыпр</definedName>
    <definedName name="ыпр_4">"'рт-передача'!ыпр"</definedName>
    <definedName name="ыпыим" localSheetId="9" hidden="1">{#N/A,#N/A,TRUE,"Лист1";#N/A,#N/A,TRUE,"Лист2";#N/A,#N/A,TRUE,"Лист3"}</definedName>
    <definedName name="ыпыим" localSheetId="11" hidden="1">{#N/A,#N/A,TRUE,"Лист1";#N/A,#N/A,TRUE,"Лист2";#N/A,#N/A,TRUE,"Лист3"}</definedName>
    <definedName name="ыпыим" localSheetId="7" hidden="1">{#N/A,#N/A,TRUE,"Лист1";#N/A,#N/A,TRUE,"Лист2";#N/A,#N/A,TRUE,"Лист3"}</definedName>
    <definedName name="ыпыим" localSheetId="2" hidden="1">{#N/A,#N/A,TRUE,"Лист1";#N/A,#N/A,TRUE,"Лист2";#N/A,#N/A,TRUE,"Лист3"}</definedName>
    <definedName name="ыпыим" localSheetId="1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9" hidden="1">{#N/A,#N/A,TRUE,"Лист1";#N/A,#N/A,TRUE,"Лист2";#N/A,#N/A,TRUE,"Лист3"}</definedName>
    <definedName name="ыпыпми" localSheetId="11" hidden="1">{#N/A,#N/A,TRUE,"Лист1";#N/A,#N/A,TRUE,"Лист2";#N/A,#N/A,TRUE,"Лист3"}</definedName>
    <definedName name="ыпыпми" localSheetId="7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9" hidden="1">{#N/A,#N/A,TRUE,"Лист1";#N/A,#N/A,TRUE,"Лист2";#N/A,#N/A,TRUE,"Лист3"}</definedName>
    <definedName name="ысчпи" localSheetId="11" hidden="1">{#N/A,#N/A,TRUE,"Лист1";#N/A,#N/A,TRUE,"Лист2";#N/A,#N/A,TRUE,"Лист3"}</definedName>
    <definedName name="ысчпи" localSheetId="7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9" hidden="1">{#N/A,#N/A,TRUE,"Лист1";#N/A,#N/A,TRUE,"Лист2";#N/A,#N/A,TRUE,"Лист3"}</definedName>
    <definedName name="ыуаы" localSheetId="11" hidden="1">{#N/A,#N/A,TRUE,"Лист1";#N/A,#N/A,TRUE,"Лист2";#N/A,#N/A,TRUE,"Лист3"}</definedName>
    <definedName name="ыуаы" localSheetId="7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9">[4]!ыфса</definedName>
    <definedName name="ыфса" localSheetId="11">[4]!ыфса</definedName>
    <definedName name="ыфса" localSheetId="7">[5]!ыфса</definedName>
    <definedName name="ыфса" localSheetId="2">[6]!ыфса</definedName>
    <definedName name="ыфса" localSheetId="1">#NAME?</definedName>
    <definedName name="ыфса">[0]!ыфса</definedName>
    <definedName name="ыфса_4">"'рт-передача'!ыфса"</definedName>
    <definedName name="ыыыы" localSheetId="9">[4]!ыыыы</definedName>
    <definedName name="ыыыы" localSheetId="11">[4]!ыыыы</definedName>
    <definedName name="ыыыы" localSheetId="7">[17]!ыыыы</definedName>
    <definedName name="ыыыы" localSheetId="2">[6]!ыыыы</definedName>
    <definedName name="ыыыы" localSheetId="1">#NAME?</definedName>
    <definedName name="ыыыы">[0]!ыыыы</definedName>
    <definedName name="ыыыы_4">"'рт-передача'!ыыыы"</definedName>
    <definedName name="ЬЬ">'[111]ИТОГИ  по Н,Р,Э,Q'!$A$2:$IV$4</definedName>
    <definedName name="эл" localSheetId="7">#REF!</definedName>
    <definedName name="эл">#REF!</definedName>
    <definedName name="ЭЛ.ЭНЕРГИЯ">[57]!w</definedName>
    <definedName name="электро" localSheetId="7">#REF!</definedName>
    <definedName name="электро">#REF!</definedName>
    <definedName name="электро_проц_ф" localSheetId="7">#REF!</definedName>
    <definedName name="электро_проц_ф">#REF!</definedName>
    <definedName name="электро_процент" localSheetId="7">#REF!</definedName>
    <definedName name="электро_процент">#REF!</definedName>
    <definedName name="Энергосбыт">[11]!Энергосбыт</definedName>
    <definedName name="Эотп_нн_смежн" localSheetId="9">#REF!</definedName>
    <definedName name="Эотп_нн_смежн" localSheetId="11">#REF!</definedName>
    <definedName name="Эотп_нн_смежн" localSheetId="7">#REF!</definedName>
    <definedName name="Эотп_нн_смежн" localSheetId="2">#REF!</definedName>
    <definedName name="Эотп_нн_смежн" localSheetId="1">#REF!</definedName>
    <definedName name="Эотп_нн_смежн">#REF!</definedName>
    <definedName name="Эотп_сн1_ВН" localSheetId="9">#REF!</definedName>
    <definedName name="Эотп_сн1_ВН" localSheetId="11">#REF!</definedName>
    <definedName name="Эотп_сн1_ВН" localSheetId="7">#REF!</definedName>
    <definedName name="Эотп_сн1_ВН" localSheetId="1">#REF!</definedName>
    <definedName name="Эотп_сн1_ВН">#REF!</definedName>
    <definedName name="Эотп_сн1_смежн" localSheetId="9">#REF!</definedName>
    <definedName name="Эотп_сн1_смежн" localSheetId="11">#REF!</definedName>
    <definedName name="Эотп_сн1_смежн" localSheetId="7">#REF!</definedName>
    <definedName name="Эотп_сн1_смежн" localSheetId="1">#REF!</definedName>
    <definedName name="Эотп_сн1_смежн">#REF!</definedName>
    <definedName name="Эотп_сн2_ВН" localSheetId="9">#REF!</definedName>
    <definedName name="Эотп_сн2_ВН" localSheetId="11">#REF!</definedName>
    <definedName name="Эотп_сн2_ВН" localSheetId="7">#REF!</definedName>
    <definedName name="Эотп_сн2_ВН">#REF!</definedName>
    <definedName name="Эотп_сн2_смежн" localSheetId="9">#REF!</definedName>
    <definedName name="Эотп_сн2_смежн" localSheetId="11">#REF!</definedName>
    <definedName name="Эотп_сн2_смежн" localSheetId="7">#REF!</definedName>
    <definedName name="Эотп_сн2_смежн">#REF!</definedName>
    <definedName name="Эотп_сн2_СН1" localSheetId="9">#REF!</definedName>
    <definedName name="Эотп_сн2_СН1" localSheetId="11">#REF!</definedName>
    <definedName name="Эотп_сн2_СН1" localSheetId="7">#REF!</definedName>
    <definedName name="Эотп_сн2_СН1">#REF!</definedName>
    <definedName name="Эпо_вн" localSheetId="9">#REF!</definedName>
    <definedName name="Эпо_вн" localSheetId="11">#REF!</definedName>
    <definedName name="Эпо_вн" localSheetId="7">#REF!</definedName>
    <definedName name="Эпо_вн">#REF!</definedName>
    <definedName name="Эпост_вн" localSheetId="9">#REF!</definedName>
    <definedName name="Эпост_вн" localSheetId="11">#REF!</definedName>
    <definedName name="Эпост_вн" localSheetId="7">#REF!</definedName>
    <definedName name="Эпост_вн">#REF!</definedName>
    <definedName name="Эпост_нн" localSheetId="9">#REF!</definedName>
    <definedName name="Эпост_нн" localSheetId="11">#REF!</definedName>
    <definedName name="Эпост_нн" localSheetId="7">#REF!</definedName>
    <definedName name="Эпост_нн">#REF!</definedName>
    <definedName name="Эпост_сн1" localSheetId="9">#REF!</definedName>
    <definedName name="Эпост_сн1" localSheetId="11">#REF!</definedName>
    <definedName name="Эпост_сн1" localSheetId="7">#REF!</definedName>
    <definedName name="Эпост_сн1">#REF!</definedName>
    <definedName name="Эпост_сн2" localSheetId="9">#REF!</definedName>
    <definedName name="Эпост_сн2" localSheetId="11">#REF!</definedName>
    <definedName name="Эпост_сн2" localSheetId="7">#REF!</definedName>
    <definedName name="Эпост_сн2">#REF!</definedName>
    <definedName name="ю" localSheetId="9">[4]!ю</definedName>
    <definedName name="ю" localSheetId="11">[4]!ю</definedName>
    <definedName name="ю" localSheetId="7">[5]!ю</definedName>
    <definedName name="ю" localSheetId="2">[6]!ю</definedName>
    <definedName name="ю" localSheetId="1">#NAME?</definedName>
    <definedName name="ю">[0]!ю</definedName>
    <definedName name="ю_4">"'рт-передача'!ю"</definedName>
    <definedName name="ююююююю" localSheetId="9">[4]!ююююююю</definedName>
    <definedName name="ююююююю" localSheetId="11">[4]!ююююююю</definedName>
    <definedName name="ююююююю" localSheetId="7">[5]!ююююююю</definedName>
    <definedName name="ююююююю" localSheetId="2">[6]!ююююююю</definedName>
    <definedName name="ююююююю" localSheetId="1">#NAME?</definedName>
    <definedName name="ююююююю">[0]!ююююююю</definedName>
    <definedName name="ююююююю_4">"'рт-передача'!ююююююю"</definedName>
    <definedName name="я" localSheetId="9">[4]!я</definedName>
    <definedName name="я" localSheetId="11">[4]!я</definedName>
    <definedName name="я" localSheetId="7">[5]!я</definedName>
    <definedName name="я" localSheetId="2">[6]!я</definedName>
    <definedName name="я" localSheetId="1">#NAME?</definedName>
    <definedName name="я">[0]!я</definedName>
    <definedName name="я_4">"'рт-передача'!я"</definedName>
    <definedName name="янв" localSheetId="9">#REF!</definedName>
    <definedName name="янв" localSheetId="11">#REF!</definedName>
    <definedName name="янв" localSheetId="7">#REF!</definedName>
    <definedName name="янв" localSheetId="2">#REF!</definedName>
    <definedName name="янв" localSheetId="1">#REF!</definedName>
    <definedName name="янв">#REF!</definedName>
    <definedName name="янв2" localSheetId="9">#REF!</definedName>
    <definedName name="янв2" localSheetId="11">#REF!</definedName>
    <definedName name="янв2" localSheetId="7">#REF!</definedName>
    <definedName name="янв2" localSheetId="1">#REF!</definedName>
    <definedName name="янв2">#REF!</definedName>
    <definedName name="ясыва">[11]!ясыва</definedName>
    <definedName name="яя" localSheetId="9">[4]!яя</definedName>
    <definedName name="яя" localSheetId="11">[4]!яя</definedName>
    <definedName name="яя" localSheetId="7">[5]!яя</definedName>
    <definedName name="яя" localSheetId="2">[6]!яя</definedName>
    <definedName name="яя" localSheetId="1">#NAME?</definedName>
    <definedName name="яя">[0]!яя</definedName>
    <definedName name="яя_4">"'рт-передача'!яя"</definedName>
    <definedName name="яяя" localSheetId="9">[4]!яяя</definedName>
    <definedName name="яяя" localSheetId="11">[4]!яяя</definedName>
    <definedName name="яяя" localSheetId="7">[5]!яяя</definedName>
    <definedName name="яяя" localSheetId="2">[6]!яяя</definedName>
    <definedName name="яяя" localSheetId="1">#NAME?</definedName>
    <definedName name="яяя">[0]!яяя</definedName>
    <definedName name="яяя_4">"'рт-передача'!яяя"</definedName>
  </definedNames>
  <calcPr calcId="162913"/>
</workbook>
</file>

<file path=xl/calcChain.xml><?xml version="1.0" encoding="utf-8"?>
<calcChain xmlns="http://schemas.openxmlformats.org/spreadsheetml/2006/main">
  <c r="G4221" i="61" l="1"/>
  <c r="E4221" i="61"/>
  <c r="G4140" i="61"/>
  <c r="E4140" i="61"/>
  <c r="G1477" i="61"/>
  <c r="E1477" i="61"/>
  <c r="G1069" i="61"/>
  <c r="E1069" i="61"/>
  <c r="G1049" i="61"/>
  <c r="G1046" i="61"/>
  <c r="G1043" i="61"/>
  <c r="G1038" i="61"/>
  <c r="G1034" i="61"/>
  <c r="G1022" i="61"/>
  <c r="G1006" i="61"/>
  <c r="G977" i="61"/>
  <c r="G959" i="61"/>
  <c r="E959" i="61"/>
  <c r="G953" i="61"/>
  <c r="E953" i="61"/>
  <c r="G945" i="61"/>
  <c r="E945" i="61"/>
  <c r="G930" i="61"/>
  <c r="E930" i="61"/>
  <c r="G900" i="61"/>
  <c r="E900" i="61"/>
  <c r="G891" i="61"/>
  <c r="E891" i="61"/>
  <c r="G887" i="61"/>
  <c r="E887" i="61"/>
  <c r="G874" i="61"/>
  <c r="E874" i="61"/>
  <c r="G598" i="61"/>
  <c r="E598" i="61"/>
  <c r="G81" i="61"/>
  <c r="E81" i="61"/>
  <c r="G53" i="61"/>
  <c r="E53" i="61"/>
  <c r="G22" i="61"/>
  <c r="E22" i="61"/>
  <c r="E4248" i="61" l="1"/>
  <c r="G4248" i="61"/>
  <c r="ED19" i="51" l="1"/>
  <c r="ED18" i="51"/>
  <c r="ED17" i="51"/>
  <c r="ED15" i="51"/>
  <c r="ED14" i="51"/>
  <c r="ED13" i="51"/>
  <c r="R67" i="22" l="1"/>
  <c r="R68" i="22"/>
  <c r="R69" i="22"/>
  <c r="R70" i="22"/>
  <c r="R71" i="22"/>
  <c r="R72" i="22"/>
  <c r="R73" i="22"/>
  <c r="R74" i="22"/>
  <c r="R75" i="22"/>
  <c r="R76" i="22"/>
  <c r="R77" i="22"/>
  <c r="R78" i="22"/>
  <c r="R79" i="22"/>
  <c r="R80" i="22"/>
  <c r="R81" i="22"/>
  <c r="R82" i="22"/>
  <c r="R67" i="24" l="1"/>
  <c r="R68" i="24"/>
  <c r="R69" i="24"/>
  <c r="R70" i="24"/>
  <c r="R71" i="24"/>
  <c r="R72" i="24"/>
  <c r="R73" i="24"/>
  <c r="R74" i="24"/>
  <c r="R75" i="24"/>
  <c r="R76" i="24"/>
  <c r="R77" i="24"/>
  <c r="R78" i="24"/>
  <c r="R79" i="24"/>
  <c r="R80" i="24"/>
  <c r="R81" i="24"/>
  <c r="R82" i="24"/>
  <c r="K66" i="24"/>
  <c r="J66" i="24"/>
  <c r="S66" i="24" s="1"/>
  <c r="G1131" i="25"/>
  <c r="G1130" i="25" s="1"/>
  <c r="J64" i="24" s="1"/>
  <c r="S64" i="24" s="1"/>
  <c r="I1130" i="25"/>
  <c r="K64" i="24" s="1"/>
  <c r="G1129" i="25"/>
  <c r="G1128" i="25" s="1"/>
  <c r="J63" i="24" s="1"/>
  <c r="S63" i="24" s="1"/>
  <c r="I1128" i="25"/>
  <c r="K63" i="24" s="1"/>
  <c r="G1127" i="25"/>
  <c r="G1126" i="25" s="1"/>
  <c r="J62" i="24" s="1"/>
  <c r="I1126" i="25"/>
  <c r="K62" i="24" s="1"/>
  <c r="G1125" i="25"/>
  <c r="G1124" i="25"/>
  <c r="G1123" i="25"/>
  <c r="G1122" i="25"/>
  <c r="G1121" i="25"/>
  <c r="G1120" i="25"/>
  <c r="G1119" i="25"/>
  <c r="G1118" i="25"/>
  <c r="G1117" i="25"/>
  <c r="G1116" i="25"/>
  <c r="G1115" i="25"/>
  <c r="G1114" i="25"/>
  <c r="G1113" i="25"/>
  <c r="G1112" i="25"/>
  <c r="G1111" i="25"/>
  <c r="G1110" i="25"/>
  <c r="G1109" i="25"/>
  <c r="G1108" i="25"/>
  <c r="G1107" i="25"/>
  <c r="G1106" i="25"/>
  <c r="G1105" i="25"/>
  <c r="G1104" i="25"/>
  <c r="I1103" i="25"/>
  <c r="K61" i="24" s="1"/>
  <c r="G1102" i="25"/>
  <c r="G1101" i="25"/>
  <c r="G1100" i="25"/>
  <c r="G1099" i="25"/>
  <c r="G1098" i="25"/>
  <c r="G1097" i="25"/>
  <c r="G1096" i="25"/>
  <c r="G1095" i="25"/>
  <c r="G1094" i="25"/>
  <c r="G1093" i="25"/>
  <c r="G1092" i="25"/>
  <c r="G1091" i="25"/>
  <c r="G1090" i="25"/>
  <c r="G1089" i="25"/>
  <c r="G1088" i="25"/>
  <c r="G1087" i="25"/>
  <c r="G1086" i="25"/>
  <c r="G1085" i="25"/>
  <c r="G1084" i="25"/>
  <c r="G1083" i="25"/>
  <c r="G1082" i="25"/>
  <c r="G1081" i="25"/>
  <c r="G1080" i="25"/>
  <c r="G1079" i="25"/>
  <c r="G1078" i="25"/>
  <c r="G1077" i="25"/>
  <c r="G1076" i="25"/>
  <c r="G1075" i="25"/>
  <c r="G1074" i="25"/>
  <c r="G1073" i="25"/>
  <c r="G1072" i="25"/>
  <c r="G1071" i="25"/>
  <c r="G1070" i="25"/>
  <c r="G1069" i="25"/>
  <c r="G1068" i="25"/>
  <c r="G1067" i="25"/>
  <c r="G1066" i="25"/>
  <c r="G1065" i="25"/>
  <c r="G1064" i="25"/>
  <c r="G1063" i="25"/>
  <c r="G1062" i="25"/>
  <c r="G1061" i="25"/>
  <c r="G1060" i="25"/>
  <c r="G1059" i="25"/>
  <c r="G1058" i="25"/>
  <c r="G1057" i="25"/>
  <c r="G1056" i="25"/>
  <c r="G1055" i="25"/>
  <c r="G1054" i="25"/>
  <c r="G1053" i="25"/>
  <c r="G1052" i="25"/>
  <c r="G1051" i="25"/>
  <c r="G1050" i="25"/>
  <c r="G1049" i="25"/>
  <c r="G1048" i="25"/>
  <c r="G1047" i="25"/>
  <c r="G1046" i="25"/>
  <c r="G1045" i="25"/>
  <c r="G1044" i="25"/>
  <c r="G1043" i="25"/>
  <c r="G1042" i="25"/>
  <c r="G1041" i="25"/>
  <c r="G1040" i="25"/>
  <c r="G1039" i="25"/>
  <c r="G1038" i="25"/>
  <c r="G1037" i="25"/>
  <c r="G1036" i="25"/>
  <c r="G1035" i="25"/>
  <c r="G1034" i="25"/>
  <c r="G1033" i="25"/>
  <c r="G1032" i="25"/>
  <c r="G1031" i="25"/>
  <c r="G1030" i="25"/>
  <c r="G1029" i="25"/>
  <c r="G1028" i="25"/>
  <c r="G1027" i="25"/>
  <c r="G1026" i="25"/>
  <c r="G1025" i="25"/>
  <c r="G1024" i="25"/>
  <c r="G1023" i="25"/>
  <c r="G1022" i="25"/>
  <c r="G1021" i="25"/>
  <c r="G1020" i="25"/>
  <c r="G1019" i="25"/>
  <c r="G1018" i="25"/>
  <c r="G1017" i="25"/>
  <c r="G1016" i="25"/>
  <c r="G1015" i="25"/>
  <c r="G1014" i="25"/>
  <c r="G1013" i="25"/>
  <c r="G1012" i="25"/>
  <c r="G1011" i="25"/>
  <c r="G1010" i="25"/>
  <c r="G1009" i="25"/>
  <c r="G1008" i="25"/>
  <c r="G1007" i="25"/>
  <c r="G1006" i="25"/>
  <c r="G1005" i="25"/>
  <c r="G1004" i="25"/>
  <c r="G1003" i="25"/>
  <c r="G1002" i="25"/>
  <c r="G1001" i="25"/>
  <c r="G1000" i="25"/>
  <c r="G999" i="25"/>
  <c r="G998" i="25"/>
  <c r="I997" i="25"/>
  <c r="G996" i="25"/>
  <c r="G995" i="25"/>
  <c r="G994" i="25"/>
  <c r="G993" i="25"/>
  <c r="G992" i="25"/>
  <c r="G991" i="25"/>
  <c r="G990" i="25"/>
  <c r="G989" i="25"/>
  <c r="G988" i="25"/>
  <c r="G987" i="25"/>
  <c r="G986" i="25"/>
  <c r="G985" i="25"/>
  <c r="G984" i="25"/>
  <c r="G983" i="25"/>
  <c r="G982" i="25"/>
  <c r="G981" i="25"/>
  <c r="G980" i="25"/>
  <c r="G979" i="25"/>
  <c r="I978" i="25"/>
  <c r="I939" i="25"/>
  <c r="I936" i="25" s="1"/>
  <c r="K52" i="24"/>
  <c r="I52" i="24"/>
  <c r="I51" i="24"/>
  <c r="K50" i="24"/>
  <c r="K49" i="24"/>
  <c r="I49" i="24"/>
  <c r="I48" i="24"/>
  <c r="G930" i="25"/>
  <c r="G929" i="25"/>
  <c r="G928" i="25"/>
  <c r="I927" i="25"/>
  <c r="K46" i="24" s="1"/>
  <c r="F927" i="25"/>
  <c r="I46" i="24" s="1"/>
  <c r="K42" i="24"/>
  <c r="I42" i="24"/>
  <c r="G925" i="25"/>
  <c r="G924" i="25" s="1"/>
  <c r="I924" i="25"/>
  <c r="K41" i="24" s="1"/>
  <c r="F924" i="25"/>
  <c r="I41" i="24" s="1"/>
  <c r="G923" i="25"/>
  <c r="G922" i="25"/>
  <c r="I921" i="25"/>
  <c r="K40" i="24" s="1"/>
  <c r="F921" i="25"/>
  <c r="I40" i="24" s="1"/>
  <c r="K39" i="24"/>
  <c r="I39" i="24"/>
  <c r="G919" i="25"/>
  <c r="G918" i="25"/>
  <c r="G917" i="25"/>
  <c r="G916" i="25"/>
  <c r="I915" i="25"/>
  <c r="K43" i="24" s="1"/>
  <c r="F915" i="25"/>
  <c r="I43" i="24" s="1"/>
  <c r="G914" i="25"/>
  <c r="G913" i="25" s="1"/>
  <c r="I913" i="25"/>
  <c r="F913" i="25"/>
  <c r="I35" i="24" s="1"/>
  <c r="G907" i="25"/>
  <c r="G906" i="25"/>
  <c r="I905" i="25"/>
  <c r="F905" i="25"/>
  <c r="G904" i="25"/>
  <c r="G903" i="25"/>
  <c r="G902" i="25"/>
  <c r="G901" i="25"/>
  <c r="G900" i="25"/>
  <c r="G899" i="25"/>
  <c r="G898" i="25"/>
  <c r="G897" i="25"/>
  <c r="G896" i="25"/>
  <c r="G895" i="25"/>
  <c r="I894" i="25"/>
  <c r="F894" i="25"/>
  <c r="G893" i="25"/>
  <c r="G892" i="25"/>
  <c r="G891" i="25"/>
  <c r="G890" i="25"/>
  <c r="G889" i="25"/>
  <c r="G888" i="25"/>
  <c r="G887" i="25"/>
  <c r="G886" i="25"/>
  <c r="G885" i="25"/>
  <c r="G884" i="25"/>
  <c r="G883" i="25"/>
  <c r="G882" i="25"/>
  <c r="I881" i="25"/>
  <c r="F881" i="25"/>
  <c r="G880" i="25"/>
  <c r="R879" i="25"/>
  <c r="G879" i="25"/>
  <c r="G878" i="25"/>
  <c r="G877" i="25"/>
  <c r="G876" i="25"/>
  <c r="G875" i="25"/>
  <c r="G874" i="25"/>
  <c r="G873" i="25"/>
  <c r="G872" i="25"/>
  <c r="G871" i="25"/>
  <c r="G870" i="25"/>
  <c r="G869" i="25"/>
  <c r="I868" i="25"/>
  <c r="F868" i="25"/>
  <c r="G867" i="25"/>
  <c r="G866" i="25"/>
  <c r="G865" i="25"/>
  <c r="G864" i="25"/>
  <c r="G863" i="25"/>
  <c r="G862" i="25"/>
  <c r="G861" i="25"/>
  <c r="G860" i="25"/>
  <c r="G859" i="25"/>
  <c r="G858" i="25"/>
  <c r="G857" i="25"/>
  <c r="G856" i="25"/>
  <c r="G855" i="25"/>
  <c r="G854" i="25"/>
  <c r="G853" i="25"/>
  <c r="G852" i="25"/>
  <c r="G851" i="25"/>
  <c r="G850" i="25"/>
  <c r="G849" i="25"/>
  <c r="G848" i="25"/>
  <c r="G847" i="25"/>
  <c r="G846" i="25"/>
  <c r="G845" i="25"/>
  <c r="G844" i="25"/>
  <c r="G843" i="25"/>
  <c r="G842" i="25"/>
  <c r="G841" i="25"/>
  <c r="G840" i="25"/>
  <c r="G839" i="25"/>
  <c r="G838" i="25"/>
  <c r="I837" i="25"/>
  <c r="F837" i="25"/>
  <c r="G836" i="25"/>
  <c r="G835" i="25"/>
  <c r="G834" i="25"/>
  <c r="G833" i="25"/>
  <c r="G832" i="25"/>
  <c r="G831" i="25"/>
  <c r="G830" i="25"/>
  <c r="G829" i="25"/>
  <c r="G828" i="25"/>
  <c r="G827" i="25"/>
  <c r="G826" i="25"/>
  <c r="G825" i="25"/>
  <c r="G824" i="25"/>
  <c r="G823" i="25"/>
  <c r="G822" i="25"/>
  <c r="G821" i="25"/>
  <c r="G820" i="25"/>
  <c r="G819" i="25"/>
  <c r="G818" i="25"/>
  <c r="G817" i="25"/>
  <c r="G816" i="25"/>
  <c r="G815" i="25"/>
  <c r="G814" i="25"/>
  <c r="G813" i="25"/>
  <c r="G812" i="25"/>
  <c r="G811" i="25"/>
  <c r="G810" i="25"/>
  <c r="G809" i="25"/>
  <c r="G808" i="25"/>
  <c r="G807" i="25"/>
  <c r="G806" i="25"/>
  <c r="G805" i="25"/>
  <c r="G804" i="25"/>
  <c r="G803" i="25"/>
  <c r="G802" i="25"/>
  <c r="G801" i="25"/>
  <c r="G800" i="25"/>
  <c r="G799" i="25"/>
  <c r="G798" i="25"/>
  <c r="G797" i="25"/>
  <c r="G796" i="25"/>
  <c r="G795" i="25"/>
  <c r="G794" i="25"/>
  <c r="G793" i="25"/>
  <c r="G792" i="25"/>
  <c r="G791" i="25"/>
  <c r="G790" i="25"/>
  <c r="G789" i="25"/>
  <c r="G788" i="25"/>
  <c r="G787" i="25"/>
  <c r="G786" i="25"/>
  <c r="G785" i="25"/>
  <c r="G784" i="25"/>
  <c r="G783" i="25"/>
  <c r="G782" i="25"/>
  <c r="G781" i="25"/>
  <c r="G780" i="25"/>
  <c r="G779" i="25"/>
  <c r="G778" i="25"/>
  <c r="G777" i="25"/>
  <c r="G776" i="25"/>
  <c r="G775" i="25"/>
  <c r="G774" i="25"/>
  <c r="G773" i="25"/>
  <c r="G772" i="25"/>
  <c r="G771" i="25"/>
  <c r="G770" i="25"/>
  <c r="G769" i="25"/>
  <c r="G768" i="25"/>
  <c r="G767" i="25"/>
  <c r="G766" i="25"/>
  <c r="G765" i="25"/>
  <c r="G764" i="25"/>
  <c r="G763" i="25"/>
  <c r="G762" i="25"/>
  <c r="G761" i="25"/>
  <c r="G760" i="25"/>
  <c r="G759" i="25"/>
  <c r="G758" i="25"/>
  <c r="G757" i="25"/>
  <c r="G756" i="25"/>
  <c r="G755" i="25"/>
  <c r="G754" i="25"/>
  <c r="G753" i="25"/>
  <c r="G752" i="25"/>
  <c r="G751" i="25"/>
  <c r="G750" i="25"/>
  <c r="G749" i="25"/>
  <c r="G748" i="25"/>
  <c r="G747" i="25"/>
  <c r="G746" i="25"/>
  <c r="G745" i="25"/>
  <c r="G744" i="25"/>
  <c r="G743" i="25"/>
  <c r="G742" i="25"/>
  <c r="G741" i="25"/>
  <c r="G740" i="25"/>
  <c r="G739" i="25"/>
  <c r="G738" i="25"/>
  <c r="G737" i="25"/>
  <c r="G736" i="25"/>
  <c r="G735" i="25"/>
  <c r="G734" i="25"/>
  <c r="G733" i="25"/>
  <c r="G732" i="25"/>
  <c r="G731" i="25"/>
  <c r="G730" i="25"/>
  <c r="G729" i="25"/>
  <c r="G728" i="25"/>
  <c r="G727" i="25"/>
  <c r="G726" i="25"/>
  <c r="G725" i="25"/>
  <c r="G724" i="25"/>
  <c r="G723" i="25"/>
  <c r="G722" i="25"/>
  <c r="G721" i="25"/>
  <c r="G720" i="25"/>
  <c r="G719" i="25"/>
  <c r="G718" i="25"/>
  <c r="G717" i="25"/>
  <c r="G716" i="25"/>
  <c r="G715" i="25"/>
  <c r="G714" i="25"/>
  <c r="G713" i="25"/>
  <c r="G712" i="25"/>
  <c r="G711" i="25"/>
  <c r="G710" i="25"/>
  <c r="G709" i="25"/>
  <c r="G708" i="25"/>
  <c r="G707" i="25"/>
  <c r="G706" i="25"/>
  <c r="G705" i="25"/>
  <c r="G704" i="25"/>
  <c r="G703" i="25"/>
  <c r="G702" i="25"/>
  <c r="G701" i="25"/>
  <c r="G700" i="25"/>
  <c r="G699" i="25"/>
  <c r="G698" i="25"/>
  <c r="G697" i="25"/>
  <c r="G696" i="25"/>
  <c r="G695" i="25"/>
  <c r="G694" i="25"/>
  <c r="G693" i="25"/>
  <c r="G692" i="25"/>
  <c r="G691" i="25"/>
  <c r="G690" i="25"/>
  <c r="G689" i="25"/>
  <c r="G688" i="25"/>
  <c r="G687" i="25"/>
  <c r="G686" i="25"/>
  <c r="G685" i="25"/>
  <c r="G684" i="25"/>
  <c r="G683" i="25"/>
  <c r="G682" i="25"/>
  <c r="G681" i="25"/>
  <c r="G680" i="25"/>
  <c r="G679" i="25"/>
  <c r="G678" i="25"/>
  <c r="I677" i="25"/>
  <c r="F677" i="25"/>
  <c r="G676" i="25"/>
  <c r="G675" i="25"/>
  <c r="G674" i="25"/>
  <c r="G673" i="25"/>
  <c r="G672" i="25"/>
  <c r="G671" i="25"/>
  <c r="G670" i="25"/>
  <c r="G669" i="25"/>
  <c r="G668" i="25"/>
  <c r="G667" i="25"/>
  <c r="G666" i="25"/>
  <c r="G665" i="25"/>
  <c r="G664" i="25"/>
  <c r="G663" i="25"/>
  <c r="G662" i="25"/>
  <c r="G661" i="25"/>
  <c r="G660" i="25"/>
  <c r="G659" i="25"/>
  <c r="G658" i="25"/>
  <c r="G657" i="25"/>
  <c r="G656" i="25"/>
  <c r="G655" i="25"/>
  <c r="G654" i="25"/>
  <c r="G653" i="25"/>
  <c r="G652" i="25"/>
  <c r="G651" i="25"/>
  <c r="G650" i="25"/>
  <c r="G649" i="25"/>
  <c r="G648" i="25"/>
  <c r="G647" i="25"/>
  <c r="G646" i="25"/>
  <c r="G645" i="25"/>
  <c r="G644" i="25"/>
  <c r="G643" i="25"/>
  <c r="G642" i="25"/>
  <c r="G641" i="25"/>
  <c r="G640" i="25"/>
  <c r="G639" i="25"/>
  <c r="G638" i="25"/>
  <c r="G637" i="25"/>
  <c r="G636" i="25"/>
  <c r="G635" i="25"/>
  <c r="G634" i="25"/>
  <c r="G633" i="25"/>
  <c r="G632" i="25"/>
  <c r="G631" i="25"/>
  <c r="G630" i="25"/>
  <c r="G629" i="25"/>
  <c r="G628" i="25"/>
  <c r="G627" i="25"/>
  <c r="G626" i="25"/>
  <c r="G625" i="25"/>
  <c r="G624" i="25"/>
  <c r="G623" i="25"/>
  <c r="G622" i="25"/>
  <c r="G621" i="25"/>
  <c r="G620" i="25"/>
  <c r="G619" i="25"/>
  <c r="G618" i="25"/>
  <c r="G617" i="25"/>
  <c r="G616" i="25"/>
  <c r="G615" i="25"/>
  <c r="G614" i="25"/>
  <c r="G613" i="25"/>
  <c r="G612" i="25"/>
  <c r="G611" i="25"/>
  <c r="G610" i="25"/>
  <c r="G609" i="25"/>
  <c r="G608" i="25"/>
  <c r="G607" i="25"/>
  <c r="G606" i="25"/>
  <c r="G605" i="25"/>
  <c r="G604" i="25"/>
  <c r="G603" i="25"/>
  <c r="G602" i="25"/>
  <c r="G601" i="25"/>
  <c r="G600" i="25"/>
  <c r="G599" i="25"/>
  <c r="G598" i="25"/>
  <c r="G597" i="25"/>
  <c r="G596" i="25"/>
  <c r="G595" i="25"/>
  <c r="G594" i="25"/>
  <c r="G593" i="25"/>
  <c r="G592" i="25"/>
  <c r="G591" i="25"/>
  <c r="G590" i="25"/>
  <c r="G589" i="25"/>
  <c r="G588" i="25"/>
  <c r="G587" i="25"/>
  <c r="G586" i="25"/>
  <c r="G585" i="25"/>
  <c r="G584" i="25"/>
  <c r="G583" i="25"/>
  <c r="G582" i="25"/>
  <c r="G581" i="25"/>
  <c r="G580" i="25"/>
  <c r="G579" i="25"/>
  <c r="G578" i="25"/>
  <c r="G577" i="25"/>
  <c r="G576" i="25"/>
  <c r="G575" i="25"/>
  <c r="G574" i="25"/>
  <c r="G573" i="25"/>
  <c r="G572" i="25"/>
  <c r="G571" i="25"/>
  <c r="G570" i="25"/>
  <c r="G569" i="25"/>
  <c r="G568" i="25"/>
  <c r="G567" i="25"/>
  <c r="G566" i="25"/>
  <c r="G565" i="25"/>
  <c r="G564" i="25"/>
  <c r="G563" i="25"/>
  <c r="G562" i="25"/>
  <c r="G561" i="25"/>
  <c r="G560" i="25"/>
  <c r="G559" i="25"/>
  <c r="G558" i="25"/>
  <c r="G557" i="25"/>
  <c r="G556" i="25"/>
  <c r="G555" i="25"/>
  <c r="G554" i="25"/>
  <c r="G553" i="25"/>
  <c r="G552" i="25"/>
  <c r="G551" i="25"/>
  <c r="G550" i="25"/>
  <c r="G549" i="25"/>
  <c r="G548" i="25"/>
  <c r="G547" i="25"/>
  <c r="G546" i="25"/>
  <c r="G545" i="25"/>
  <c r="G544" i="25"/>
  <c r="G543" i="25"/>
  <c r="G542" i="25"/>
  <c r="G541" i="25"/>
  <c r="G540" i="25"/>
  <c r="G539" i="25"/>
  <c r="G538" i="25"/>
  <c r="G537" i="25"/>
  <c r="G536" i="25"/>
  <c r="G535" i="25"/>
  <c r="G534" i="25"/>
  <c r="G533" i="25"/>
  <c r="G532" i="25"/>
  <c r="G531" i="25"/>
  <c r="G530" i="25"/>
  <c r="G529" i="25"/>
  <c r="G528" i="25"/>
  <c r="G527" i="25"/>
  <c r="G526" i="25"/>
  <c r="G525" i="25"/>
  <c r="G524" i="25"/>
  <c r="G523" i="25"/>
  <c r="G522" i="25"/>
  <c r="G521" i="25"/>
  <c r="G520" i="25"/>
  <c r="G519" i="25"/>
  <c r="G518" i="25"/>
  <c r="G517" i="25"/>
  <c r="G516" i="25"/>
  <c r="G515" i="25"/>
  <c r="G514" i="25"/>
  <c r="G513" i="25"/>
  <c r="G512" i="25"/>
  <c r="G511" i="25"/>
  <c r="G510" i="25"/>
  <c r="G509" i="25"/>
  <c r="G508" i="25"/>
  <c r="G507" i="25"/>
  <c r="G506" i="25"/>
  <c r="G505" i="25"/>
  <c r="G504" i="25"/>
  <c r="G503" i="25"/>
  <c r="G502" i="25"/>
  <c r="G501" i="25"/>
  <c r="G500" i="25"/>
  <c r="G499" i="25"/>
  <c r="G498" i="25"/>
  <c r="G497" i="25"/>
  <c r="G496" i="25"/>
  <c r="G495" i="25"/>
  <c r="G494" i="25"/>
  <c r="G493" i="25"/>
  <c r="G492" i="25"/>
  <c r="G491" i="25"/>
  <c r="G490" i="25"/>
  <c r="G489" i="25"/>
  <c r="G488" i="25"/>
  <c r="G487" i="25"/>
  <c r="G486" i="25"/>
  <c r="G485" i="25"/>
  <c r="G484" i="25"/>
  <c r="G483" i="25"/>
  <c r="G482" i="25"/>
  <c r="G481" i="25"/>
  <c r="G480" i="25"/>
  <c r="G479" i="25"/>
  <c r="G478" i="25"/>
  <c r="G477" i="25"/>
  <c r="G476" i="25"/>
  <c r="G475" i="25"/>
  <c r="G474" i="25"/>
  <c r="G473" i="25"/>
  <c r="G472" i="25"/>
  <c r="G471" i="25"/>
  <c r="G470" i="25"/>
  <c r="G469" i="25"/>
  <c r="G468" i="25"/>
  <c r="G467" i="25"/>
  <c r="G466" i="25"/>
  <c r="G465" i="25"/>
  <c r="G464" i="25"/>
  <c r="G463" i="25"/>
  <c r="G462" i="25"/>
  <c r="G461" i="25"/>
  <c r="G460" i="25"/>
  <c r="G459" i="25"/>
  <c r="G458" i="25"/>
  <c r="G457" i="25"/>
  <c r="G456" i="25"/>
  <c r="G455" i="25"/>
  <c r="G454" i="25"/>
  <c r="G453" i="25"/>
  <c r="G452" i="25"/>
  <c r="G451" i="25"/>
  <c r="G450" i="25"/>
  <c r="G449" i="25"/>
  <c r="G448" i="25"/>
  <c r="G447" i="25"/>
  <c r="G446" i="25"/>
  <c r="G445" i="25"/>
  <c r="G444" i="25"/>
  <c r="G443" i="25"/>
  <c r="G442" i="25"/>
  <c r="G441" i="25"/>
  <c r="G440" i="25"/>
  <c r="G439" i="25"/>
  <c r="G438" i="25"/>
  <c r="G437" i="25"/>
  <c r="G436" i="25"/>
  <c r="G435" i="25"/>
  <c r="G434" i="25"/>
  <c r="G433" i="25"/>
  <c r="G432" i="25"/>
  <c r="G431" i="25"/>
  <c r="G430" i="25"/>
  <c r="G429" i="25"/>
  <c r="G428" i="25"/>
  <c r="G427" i="25"/>
  <c r="G426" i="25"/>
  <c r="G425" i="25"/>
  <c r="G424" i="25"/>
  <c r="G423" i="25"/>
  <c r="G422" i="25"/>
  <c r="G421" i="25"/>
  <c r="G420" i="25"/>
  <c r="G419" i="25"/>
  <c r="G418" i="25"/>
  <c r="G417" i="25"/>
  <c r="G416" i="25"/>
  <c r="G415" i="25"/>
  <c r="G414" i="25"/>
  <c r="G413" i="25"/>
  <c r="G412" i="25"/>
  <c r="G411" i="25"/>
  <c r="G410" i="25"/>
  <c r="G409" i="25"/>
  <c r="G408" i="25"/>
  <c r="G407" i="25"/>
  <c r="G406" i="25"/>
  <c r="G405" i="25"/>
  <c r="G404" i="25"/>
  <c r="G403" i="25"/>
  <c r="G402" i="25"/>
  <c r="G401" i="25"/>
  <c r="G400" i="25"/>
  <c r="G399" i="25"/>
  <c r="G398" i="25"/>
  <c r="G397" i="25"/>
  <c r="G396" i="25"/>
  <c r="G395" i="25"/>
  <c r="G394" i="25"/>
  <c r="G393" i="25"/>
  <c r="G392" i="25"/>
  <c r="G391" i="25"/>
  <c r="G390" i="25"/>
  <c r="G389" i="25"/>
  <c r="G388" i="25"/>
  <c r="G387" i="25"/>
  <c r="G386" i="25"/>
  <c r="G385" i="25"/>
  <c r="G384" i="25"/>
  <c r="I383" i="25"/>
  <c r="F383" i="25"/>
  <c r="G382" i="25"/>
  <c r="G381" i="25"/>
  <c r="G380" i="25"/>
  <c r="G379" i="25"/>
  <c r="G378" i="25"/>
  <c r="G377" i="25"/>
  <c r="G376" i="25"/>
  <c r="G375" i="25"/>
  <c r="G374" i="25"/>
  <c r="G373" i="25"/>
  <c r="G372" i="25"/>
  <c r="G371" i="25"/>
  <c r="G370" i="25"/>
  <c r="G369" i="25"/>
  <c r="G368" i="25"/>
  <c r="G367" i="25"/>
  <c r="G366" i="25"/>
  <c r="G365" i="25"/>
  <c r="G364" i="25"/>
  <c r="G363" i="25"/>
  <c r="G362" i="25"/>
  <c r="G361" i="25"/>
  <c r="G360" i="25"/>
  <c r="G359" i="25"/>
  <c r="G358" i="25"/>
  <c r="G357" i="25"/>
  <c r="G356" i="25"/>
  <c r="G355" i="25"/>
  <c r="G354" i="25"/>
  <c r="G353" i="25"/>
  <c r="G352" i="25"/>
  <c r="G351" i="25"/>
  <c r="G350" i="25"/>
  <c r="G349" i="25"/>
  <c r="G348" i="25"/>
  <c r="G347" i="25"/>
  <c r="G346" i="25"/>
  <c r="G345" i="25"/>
  <c r="G344" i="25"/>
  <c r="G343" i="25"/>
  <c r="G342" i="25"/>
  <c r="G341" i="25"/>
  <c r="G340" i="25"/>
  <c r="G339" i="25"/>
  <c r="G338" i="25"/>
  <c r="G337" i="25"/>
  <c r="G336" i="25"/>
  <c r="G335" i="25"/>
  <c r="G334" i="25"/>
  <c r="G333" i="25"/>
  <c r="G332" i="25"/>
  <c r="G331" i="25"/>
  <c r="G330" i="25"/>
  <c r="G329" i="25"/>
  <c r="G328" i="25"/>
  <c r="G327" i="25"/>
  <c r="G326" i="25"/>
  <c r="G325" i="25"/>
  <c r="G324" i="25"/>
  <c r="G323" i="25"/>
  <c r="G322" i="25"/>
  <c r="G321" i="25"/>
  <c r="G320" i="25"/>
  <c r="G319" i="25"/>
  <c r="G318" i="25"/>
  <c r="G317" i="25"/>
  <c r="G316" i="25"/>
  <c r="G315" i="25"/>
  <c r="G314" i="25"/>
  <c r="G313" i="25"/>
  <c r="G312" i="25"/>
  <c r="G311" i="25"/>
  <c r="G310" i="25"/>
  <c r="G309" i="25"/>
  <c r="G308" i="25"/>
  <c r="G307" i="25"/>
  <c r="G306" i="25"/>
  <c r="G305" i="25"/>
  <c r="G304" i="25"/>
  <c r="G303" i="25"/>
  <c r="G302" i="25"/>
  <c r="G301" i="25"/>
  <c r="G300" i="25"/>
  <c r="G299" i="25"/>
  <c r="G298" i="25"/>
  <c r="G297" i="25"/>
  <c r="G296" i="25"/>
  <c r="G295" i="25"/>
  <c r="G294" i="25"/>
  <c r="G293" i="25"/>
  <c r="G292" i="25"/>
  <c r="G291" i="25"/>
  <c r="G290" i="25"/>
  <c r="G289" i="25"/>
  <c r="G288" i="25"/>
  <c r="G287" i="25"/>
  <c r="G286" i="25"/>
  <c r="G285" i="25"/>
  <c r="G284" i="25"/>
  <c r="G283" i="25"/>
  <c r="G282" i="25"/>
  <c r="G281" i="25"/>
  <c r="G280" i="25"/>
  <c r="G279" i="25"/>
  <c r="G278" i="25"/>
  <c r="G277" i="25"/>
  <c r="G276" i="25"/>
  <c r="G275" i="25"/>
  <c r="G274" i="25"/>
  <c r="G273" i="25"/>
  <c r="G272" i="25"/>
  <c r="G271" i="25"/>
  <c r="G270" i="25"/>
  <c r="G269" i="25"/>
  <c r="G268" i="25"/>
  <c r="G267" i="25"/>
  <c r="G266" i="25"/>
  <c r="G265" i="25"/>
  <c r="G264" i="25"/>
  <c r="G263" i="25"/>
  <c r="G262" i="25"/>
  <c r="G261" i="25"/>
  <c r="G260" i="25"/>
  <c r="G259" i="25"/>
  <c r="G258" i="25"/>
  <c r="G257" i="25"/>
  <c r="G256" i="25"/>
  <c r="G255" i="25"/>
  <c r="G254" i="25"/>
  <c r="G253" i="25"/>
  <c r="G252" i="25"/>
  <c r="G251" i="25"/>
  <c r="G250" i="25"/>
  <c r="G249" i="25"/>
  <c r="G248" i="25"/>
  <c r="G247" i="25"/>
  <c r="G246" i="25"/>
  <c r="G245" i="25"/>
  <c r="G244" i="25"/>
  <c r="G243" i="25"/>
  <c r="G242" i="25"/>
  <c r="G241" i="25"/>
  <c r="G240" i="25"/>
  <c r="G239" i="25"/>
  <c r="G238" i="25"/>
  <c r="G237" i="25"/>
  <c r="G236" i="25"/>
  <c r="G235" i="25"/>
  <c r="G234" i="25"/>
  <c r="G233" i="25"/>
  <c r="G232" i="25"/>
  <c r="G231" i="25"/>
  <c r="G230" i="25"/>
  <c r="G229" i="25"/>
  <c r="G228" i="25"/>
  <c r="G227" i="25"/>
  <c r="G226" i="25"/>
  <c r="G225" i="25"/>
  <c r="G224" i="25"/>
  <c r="G223" i="25"/>
  <c r="G222" i="25"/>
  <c r="G221" i="25"/>
  <c r="G220" i="25"/>
  <c r="G219" i="25"/>
  <c r="G218" i="25"/>
  <c r="G217" i="25"/>
  <c r="G216" i="25"/>
  <c r="G215" i="25"/>
  <c r="G214" i="25"/>
  <c r="G213" i="25"/>
  <c r="G212" i="25"/>
  <c r="G211" i="25"/>
  <c r="G210" i="25"/>
  <c r="G209" i="25"/>
  <c r="G208" i="25"/>
  <c r="G207" i="25"/>
  <c r="G206" i="25"/>
  <c r="G205" i="25"/>
  <c r="G204" i="25"/>
  <c r="G203" i="25"/>
  <c r="G202" i="25"/>
  <c r="G201" i="25"/>
  <c r="G200" i="25"/>
  <c r="G199" i="25"/>
  <c r="G198" i="25"/>
  <c r="G197" i="25"/>
  <c r="G196" i="25"/>
  <c r="G195" i="25"/>
  <c r="G194" i="25"/>
  <c r="G193" i="25"/>
  <c r="G192" i="25"/>
  <c r="G191" i="25"/>
  <c r="G190" i="25"/>
  <c r="G189" i="25"/>
  <c r="G188" i="25"/>
  <c r="G187" i="25"/>
  <c r="G186" i="25"/>
  <c r="G185" i="25"/>
  <c r="G184" i="25"/>
  <c r="I183" i="25"/>
  <c r="F183" i="25"/>
  <c r="G182" i="25"/>
  <c r="G181" i="25" s="1"/>
  <c r="I181" i="25"/>
  <c r="K32" i="24" s="1"/>
  <c r="F181" i="25"/>
  <c r="I32" i="24" s="1"/>
  <c r="G180" i="25"/>
  <c r="G179" i="25" s="1"/>
  <c r="I179" i="25"/>
  <c r="F179" i="25"/>
  <c r="G178" i="25"/>
  <c r="G177" i="25"/>
  <c r="G176" i="25"/>
  <c r="I175" i="25"/>
  <c r="F175" i="25"/>
  <c r="G174" i="25"/>
  <c r="G173" i="25"/>
  <c r="G172" i="25"/>
  <c r="G171" i="25"/>
  <c r="G170" i="25"/>
  <c r="G169" i="25"/>
  <c r="I168" i="25"/>
  <c r="F168" i="25"/>
  <c r="G167" i="25"/>
  <c r="G166" i="25"/>
  <c r="G165" i="25"/>
  <c r="G164" i="25"/>
  <c r="I163" i="25"/>
  <c r="F163" i="25"/>
  <c r="G162" i="25"/>
  <c r="G161" i="25"/>
  <c r="G160" i="25"/>
  <c r="G159" i="25"/>
  <c r="G158" i="25"/>
  <c r="G157" i="25"/>
  <c r="G156" i="25"/>
  <c r="I155" i="25"/>
  <c r="F155" i="25"/>
  <c r="G154" i="25"/>
  <c r="G153" i="25" s="1"/>
  <c r="I153" i="25"/>
  <c r="F153" i="25"/>
  <c r="G152" i="25"/>
  <c r="G151" i="25" s="1"/>
  <c r="I151" i="25"/>
  <c r="F151" i="25"/>
  <c r="G150" i="25"/>
  <c r="G149" i="25"/>
  <c r="G148" i="25"/>
  <c r="G147" i="25"/>
  <c r="G146" i="25"/>
  <c r="G145" i="25"/>
  <c r="G144" i="25"/>
  <c r="G143" i="25"/>
  <c r="G142" i="25"/>
  <c r="G141" i="25"/>
  <c r="G140" i="25"/>
  <c r="G139" i="25"/>
  <c r="G138" i="25"/>
  <c r="G137" i="25"/>
  <c r="G136" i="25"/>
  <c r="G135" i="25"/>
  <c r="G134" i="25"/>
  <c r="G133" i="25"/>
  <c r="G132" i="25"/>
  <c r="I131" i="25"/>
  <c r="F131" i="25"/>
  <c r="G130" i="25"/>
  <c r="G129" i="25"/>
  <c r="G128" i="25"/>
  <c r="G127" i="25"/>
  <c r="G126" i="25"/>
  <c r="G125" i="25"/>
  <c r="G124" i="25"/>
  <c r="G123" i="25"/>
  <c r="G122" i="25"/>
  <c r="G121" i="25"/>
  <c r="G120" i="25"/>
  <c r="G119" i="25"/>
  <c r="G118" i="25"/>
  <c r="G117" i="25"/>
  <c r="G116" i="25"/>
  <c r="G115" i="25"/>
  <c r="G114" i="25"/>
  <c r="G113" i="25"/>
  <c r="G112" i="25"/>
  <c r="G111" i="25"/>
  <c r="G110" i="25"/>
  <c r="G109" i="25"/>
  <c r="G108" i="25"/>
  <c r="G107" i="25"/>
  <c r="G106" i="25"/>
  <c r="G105" i="25"/>
  <c r="G104" i="25"/>
  <c r="G103" i="25"/>
  <c r="G102" i="25"/>
  <c r="G101" i="25"/>
  <c r="G100" i="25"/>
  <c r="G99" i="25"/>
  <c r="G98" i="25"/>
  <c r="G97" i="25"/>
  <c r="G96" i="25"/>
  <c r="G95" i="25"/>
  <c r="G94" i="25"/>
  <c r="G93" i="25"/>
  <c r="G92" i="25"/>
  <c r="G91" i="25"/>
  <c r="G90" i="25"/>
  <c r="G89" i="25"/>
  <c r="G88" i="25"/>
  <c r="G87" i="25"/>
  <c r="G86" i="25"/>
  <c r="G85" i="25"/>
  <c r="G84" i="25"/>
  <c r="G83" i="25"/>
  <c r="G82" i="25"/>
  <c r="G81" i="25"/>
  <c r="G80" i="25"/>
  <c r="G79" i="25"/>
  <c r="G78" i="25"/>
  <c r="G77" i="25"/>
  <c r="G76" i="25"/>
  <c r="G75" i="25"/>
  <c r="G74" i="25"/>
  <c r="G73" i="25"/>
  <c r="G72" i="25"/>
  <c r="G71" i="25"/>
  <c r="G70" i="25"/>
  <c r="G69" i="25"/>
  <c r="G68" i="25"/>
  <c r="G67" i="25"/>
  <c r="G66" i="25"/>
  <c r="G65" i="25"/>
  <c r="G64" i="25"/>
  <c r="G63" i="25"/>
  <c r="G62" i="25"/>
  <c r="G61" i="25"/>
  <c r="G60" i="25"/>
  <c r="G59" i="25"/>
  <c r="G58" i="25"/>
  <c r="G57" i="25"/>
  <c r="G56" i="25"/>
  <c r="G55" i="25"/>
  <c r="G54" i="25"/>
  <c r="G53" i="25"/>
  <c r="G52" i="25"/>
  <c r="G51" i="25"/>
  <c r="G50" i="25"/>
  <c r="G49" i="25"/>
  <c r="G48" i="25"/>
  <c r="G47" i="25"/>
  <c r="G46" i="25"/>
  <c r="G45" i="25"/>
  <c r="G44" i="25"/>
  <c r="G43" i="25"/>
  <c r="G42" i="25"/>
  <c r="G41" i="25"/>
  <c r="G40" i="25"/>
  <c r="G39" i="25"/>
  <c r="G38" i="25"/>
  <c r="G37" i="25"/>
  <c r="G36" i="25"/>
  <c r="G35" i="25"/>
  <c r="G34" i="25"/>
  <c r="G33" i="25"/>
  <c r="G32" i="25"/>
  <c r="G31" i="25"/>
  <c r="G30" i="25"/>
  <c r="G29" i="25"/>
  <c r="G28" i="25"/>
  <c r="G27" i="25"/>
  <c r="G26" i="25"/>
  <c r="G25" i="25"/>
  <c r="G24" i="25"/>
  <c r="G23" i="25"/>
  <c r="G22" i="25"/>
  <c r="I21" i="25"/>
  <c r="K12" i="24" s="1"/>
  <c r="F21" i="25"/>
  <c r="H84" i="24"/>
  <c r="E84" i="24"/>
  <c r="T82" i="24"/>
  <c r="T81" i="24"/>
  <c r="T80" i="24"/>
  <c r="T79" i="24"/>
  <c r="T78" i="24"/>
  <c r="T77" i="24"/>
  <c r="T76" i="24"/>
  <c r="T75" i="24"/>
  <c r="T74" i="24"/>
  <c r="T73" i="24"/>
  <c r="T72" i="24"/>
  <c r="T71" i="24"/>
  <c r="T70" i="24"/>
  <c r="T69" i="24"/>
  <c r="T68" i="24"/>
  <c r="T67" i="24"/>
  <c r="M66" i="24"/>
  <c r="O66" i="24" s="1"/>
  <c r="R66" i="24" s="1"/>
  <c r="S65" i="24"/>
  <c r="O65" i="24"/>
  <c r="M64" i="24"/>
  <c r="L63" i="24"/>
  <c r="M62" i="24"/>
  <c r="L62" i="24"/>
  <c r="M61" i="24"/>
  <c r="L61" i="24"/>
  <c r="M60" i="24"/>
  <c r="L60" i="24"/>
  <c r="K60" i="24"/>
  <c r="M59" i="24"/>
  <c r="L59" i="24"/>
  <c r="K59" i="24"/>
  <c r="J56" i="24"/>
  <c r="B56" i="24"/>
  <c r="B52" i="24"/>
  <c r="K51" i="24"/>
  <c r="B51" i="24"/>
  <c r="I50" i="24"/>
  <c r="B50" i="24"/>
  <c r="B49" i="24"/>
  <c r="K48" i="24"/>
  <c r="B48" i="24"/>
  <c r="M47" i="24"/>
  <c r="O47" i="24" s="1"/>
  <c r="R47" i="24" s="1"/>
  <c r="L46" i="24"/>
  <c r="M38" i="24"/>
  <c r="O38" i="24" s="1"/>
  <c r="R38" i="24" s="1"/>
  <c r="M37" i="24"/>
  <c r="O37" i="24" s="1"/>
  <c r="R37" i="24" s="1"/>
  <c r="O36" i="24"/>
  <c r="L35" i="24"/>
  <c r="H33" i="24"/>
  <c r="F33" i="24"/>
  <c r="E33" i="24"/>
  <c r="C33" i="24"/>
  <c r="M31" i="24"/>
  <c r="M30" i="24"/>
  <c r="O30" i="24" s="1"/>
  <c r="R30" i="24" s="1"/>
  <c r="M29" i="24"/>
  <c r="O29" i="24" s="1"/>
  <c r="R29" i="24" s="1"/>
  <c r="M28" i="24"/>
  <c r="M27" i="24"/>
  <c r="L27" i="24"/>
  <c r="M26" i="24"/>
  <c r="M25" i="24"/>
  <c r="O25" i="24" s="1"/>
  <c r="R25" i="24" s="1"/>
  <c r="M24" i="24"/>
  <c r="O24" i="24" s="1"/>
  <c r="R24" i="24" s="1"/>
  <c r="M23" i="24"/>
  <c r="M22" i="24"/>
  <c r="O22" i="24" s="1"/>
  <c r="R22" i="24" s="1"/>
  <c r="M21" i="24"/>
  <c r="L21" i="24"/>
  <c r="H19" i="24"/>
  <c r="F19" i="24"/>
  <c r="E19" i="24"/>
  <c r="C19" i="24"/>
  <c r="L18" i="24"/>
  <c r="O18" i="24" s="1"/>
  <c r="R18" i="24" s="1"/>
  <c r="O17" i="24"/>
  <c r="M16" i="24"/>
  <c r="L16" i="24"/>
  <c r="M15" i="24"/>
  <c r="O15" i="24" s="1"/>
  <c r="R15" i="24" s="1"/>
  <c r="M14" i="24"/>
  <c r="O14" i="24" s="1"/>
  <c r="R14" i="24" s="1"/>
  <c r="M13" i="24"/>
  <c r="L13" i="24"/>
  <c r="M12" i="24"/>
  <c r="L12" i="24"/>
  <c r="H10" i="24"/>
  <c r="G10" i="24"/>
  <c r="F10" i="24"/>
  <c r="E10" i="24"/>
  <c r="D10" i="24"/>
  <c r="C10" i="24"/>
  <c r="J56" i="22"/>
  <c r="B55" i="22"/>
  <c r="I21" i="24" l="1"/>
  <c r="I27" i="24"/>
  <c r="K28" i="24"/>
  <c r="K23" i="24"/>
  <c r="K21" i="24"/>
  <c r="K27" i="24"/>
  <c r="N27" i="24" s="1"/>
  <c r="O27" i="24" s="1"/>
  <c r="R27" i="24" s="1"/>
  <c r="K26" i="24"/>
  <c r="N40" i="24"/>
  <c r="O40" i="24" s="1"/>
  <c r="R40" i="24" s="1"/>
  <c r="I938" i="25"/>
  <c r="T65" i="24"/>
  <c r="I16" i="24"/>
  <c r="K13" i="24"/>
  <c r="G868" i="25"/>
  <c r="G894" i="25"/>
  <c r="G927" i="25"/>
  <c r="G978" i="25"/>
  <c r="J59" i="24" s="1"/>
  <c r="N59" i="24" s="1"/>
  <c r="O59" i="24" s="1"/>
  <c r="R59" i="24" s="1"/>
  <c r="G183" i="25"/>
  <c r="G677" i="25"/>
  <c r="G881" i="25"/>
  <c r="I33" i="24"/>
  <c r="O50" i="24"/>
  <c r="R50" i="24" s="1"/>
  <c r="I908" i="25"/>
  <c r="G915" i="25"/>
  <c r="N46" i="24"/>
  <c r="O46" i="24" s="1"/>
  <c r="R46" i="24" s="1"/>
  <c r="I16" i="25"/>
  <c r="O39" i="24"/>
  <c r="R39" i="24" s="1"/>
  <c r="O49" i="24"/>
  <c r="R49" i="24" s="1"/>
  <c r="O51" i="24"/>
  <c r="R51" i="24" s="1"/>
  <c r="G21" i="25"/>
  <c r="G163" i="25"/>
  <c r="G837" i="25"/>
  <c r="I31" i="24"/>
  <c r="F908" i="25"/>
  <c r="N41" i="24"/>
  <c r="O41" i="24" s="1"/>
  <c r="R41" i="24" s="1"/>
  <c r="I13" i="24"/>
  <c r="I23" i="24"/>
  <c r="N23" i="24" s="1"/>
  <c r="O23" i="24" s="1"/>
  <c r="R23" i="24" s="1"/>
  <c r="G168" i="25"/>
  <c r="I26" i="24"/>
  <c r="K31" i="24"/>
  <c r="O42" i="24"/>
  <c r="R42" i="24" s="1"/>
  <c r="K35" i="24"/>
  <c r="K33" i="24" s="1"/>
  <c r="F16" i="25"/>
  <c r="K16" i="24"/>
  <c r="G155" i="25"/>
  <c r="O52" i="24"/>
  <c r="R52" i="24" s="1"/>
  <c r="T66" i="24"/>
  <c r="N62" i="24"/>
  <c r="O62" i="24" s="1"/>
  <c r="R62" i="24" s="1"/>
  <c r="S62" i="24"/>
  <c r="N43" i="24"/>
  <c r="O43" i="24" s="1"/>
  <c r="R43" i="24" s="1"/>
  <c r="N64" i="24"/>
  <c r="O64" i="24" s="1"/>
  <c r="G383" i="25"/>
  <c r="G921" i="25"/>
  <c r="K44" i="24"/>
  <c r="K56" i="24"/>
  <c r="N56" i="24" s="1"/>
  <c r="O56" i="24" s="1"/>
  <c r="R56" i="24" s="1"/>
  <c r="G175" i="25"/>
  <c r="G1103" i="25"/>
  <c r="J61" i="24" s="1"/>
  <c r="N61" i="24" s="1"/>
  <c r="O61" i="24" s="1"/>
  <c r="R61" i="24" s="1"/>
  <c r="I12" i="24"/>
  <c r="G131" i="25"/>
  <c r="I28" i="24"/>
  <c r="N28" i="24" s="1"/>
  <c r="O28" i="24" s="1"/>
  <c r="R28" i="24" s="1"/>
  <c r="G905" i="25"/>
  <c r="G997" i="25"/>
  <c r="J60" i="24" s="1"/>
  <c r="S60" i="24" s="1"/>
  <c r="I44" i="24"/>
  <c r="O48" i="24"/>
  <c r="R48" i="24" s="1"/>
  <c r="S59" i="24"/>
  <c r="N32" i="24"/>
  <c r="O32" i="24" s="1"/>
  <c r="R32" i="24" s="1"/>
  <c r="K57" i="24"/>
  <c r="N63" i="24"/>
  <c r="O63" i="24" s="1"/>
  <c r="R63" i="24" s="1"/>
  <c r="N21" i="24" l="1"/>
  <c r="O21" i="24" s="1"/>
  <c r="R21" i="24" s="1"/>
  <c r="K10" i="24"/>
  <c r="N13" i="24"/>
  <c r="O13" i="24" s="1"/>
  <c r="R13" i="24" s="1"/>
  <c r="K19" i="24"/>
  <c r="N26" i="24"/>
  <c r="O26" i="24" s="1"/>
  <c r="R26" i="24" s="1"/>
  <c r="G908" i="25"/>
  <c r="N16" i="24"/>
  <c r="O16" i="24" s="1"/>
  <c r="R16" i="24" s="1"/>
  <c r="N35" i="24"/>
  <c r="O35" i="24" s="1"/>
  <c r="R35" i="24" s="1"/>
  <c r="N31" i="24"/>
  <c r="O31" i="24" s="1"/>
  <c r="R31" i="24" s="1"/>
  <c r="G16" i="25"/>
  <c r="T64" i="24"/>
  <c r="R64" i="24"/>
  <c r="I10" i="24"/>
  <c r="N12" i="24"/>
  <c r="O12" i="24" s="1"/>
  <c r="R12" i="24" s="1"/>
  <c r="I19" i="24"/>
  <c r="N60" i="24"/>
  <c r="O60" i="24" s="1"/>
  <c r="R60" i="24" s="1"/>
  <c r="J57" i="24"/>
  <c r="J83" i="24" s="1"/>
  <c r="S61" i="24"/>
  <c r="T61" i="24" s="1"/>
  <c r="T62" i="24"/>
  <c r="T59" i="24"/>
  <c r="T63" i="24"/>
  <c r="I83" i="24" l="1"/>
  <c r="K83" i="24"/>
  <c r="T60" i="24"/>
  <c r="T58" i="24" s="1"/>
  <c r="S58" i="24"/>
  <c r="U58" i="24" l="1"/>
  <c r="B56" i="22"/>
  <c r="G291" i="23"/>
  <c r="G290" i="23" s="1"/>
  <c r="J66" i="22" s="1"/>
  <c r="S66" i="22" s="1"/>
  <c r="I290" i="23"/>
  <c r="K66" i="22" s="1"/>
  <c r="K64" i="22"/>
  <c r="J64" i="22"/>
  <c r="S64" i="22" s="1"/>
  <c r="G288" i="23"/>
  <c r="I287" i="23"/>
  <c r="K63" i="22" s="1"/>
  <c r="J62" i="22"/>
  <c r="S62" i="22" s="1"/>
  <c r="K62" i="22"/>
  <c r="G285" i="23"/>
  <c r="G284" i="23"/>
  <c r="G283" i="23"/>
  <c r="G282" i="23"/>
  <c r="I281" i="23"/>
  <c r="K61" i="22" s="1"/>
  <c r="G280" i="23"/>
  <c r="G279" i="23"/>
  <c r="G278" i="23"/>
  <c r="G277" i="23"/>
  <c r="G276" i="23"/>
  <c r="G275" i="23"/>
  <c r="G274" i="23"/>
  <c r="G273" i="23"/>
  <c r="G272" i="23"/>
  <c r="G271" i="23"/>
  <c r="G270" i="23"/>
  <c r="G269" i="23"/>
  <c r="G268" i="23"/>
  <c r="I267" i="23"/>
  <c r="K60" i="22" s="1"/>
  <c r="G266" i="23"/>
  <c r="I265" i="23"/>
  <c r="K59" i="22" s="1"/>
  <c r="I255" i="23"/>
  <c r="K56" i="22" s="1"/>
  <c r="N56" i="22" s="1"/>
  <c r="O56" i="22" s="1"/>
  <c r="R56" i="22" s="1"/>
  <c r="G251" i="23"/>
  <c r="G250" i="23" s="1"/>
  <c r="I250" i="23"/>
  <c r="K52" i="22" s="1"/>
  <c r="F250" i="23"/>
  <c r="G249" i="23"/>
  <c r="G248" i="23" s="1"/>
  <c r="I248" i="23"/>
  <c r="K51" i="22" s="1"/>
  <c r="F248" i="23"/>
  <c r="I51" i="22" s="1"/>
  <c r="G247" i="23"/>
  <c r="G246" i="23"/>
  <c r="G245" i="23"/>
  <c r="G244" i="23"/>
  <c r="G243" i="23"/>
  <c r="G242" i="23"/>
  <c r="G241" i="23"/>
  <c r="G240" i="23"/>
  <c r="G239" i="23"/>
  <c r="G238" i="23"/>
  <c r="G237" i="23"/>
  <c r="G236" i="23"/>
  <c r="G235" i="23"/>
  <c r="G234" i="23"/>
  <c r="G233" i="23"/>
  <c r="G232" i="23"/>
  <c r="G231" i="23"/>
  <c r="G230" i="23"/>
  <c r="I229" i="23"/>
  <c r="K50" i="22" s="1"/>
  <c r="F229" i="23"/>
  <c r="I50" i="22" s="1"/>
  <c r="G228" i="23"/>
  <c r="G227" i="23"/>
  <c r="I226" i="23"/>
  <c r="K49" i="22" s="1"/>
  <c r="F226" i="23"/>
  <c r="I49" i="22" s="1"/>
  <c r="G225" i="23"/>
  <c r="G224" i="23"/>
  <c r="I223" i="23"/>
  <c r="K48" i="22" s="1"/>
  <c r="F223" i="23"/>
  <c r="I48" i="22" s="1"/>
  <c r="K46" i="22"/>
  <c r="G221" i="23"/>
  <c r="G220" i="23" s="1"/>
  <c r="I220" i="23"/>
  <c r="K42" i="22" s="1"/>
  <c r="F220" i="23"/>
  <c r="I42" i="22" s="1"/>
  <c r="K41" i="22"/>
  <c r="I41" i="22"/>
  <c r="G218" i="23"/>
  <c r="I217" i="23"/>
  <c r="K40" i="22" s="1"/>
  <c r="F217" i="23"/>
  <c r="I40" i="22" s="1"/>
  <c r="G216" i="23"/>
  <c r="G215" i="23" s="1"/>
  <c r="I215" i="23"/>
  <c r="K39" i="22" s="1"/>
  <c r="F215" i="23"/>
  <c r="I39" i="22" s="1"/>
  <c r="G214" i="23"/>
  <c r="G213" i="23"/>
  <c r="G212" i="23"/>
  <c r="G211" i="23"/>
  <c r="I210" i="23"/>
  <c r="K43" i="22" s="1"/>
  <c r="F210" i="23"/>
  <c r="I43" i="22" s="1"/>
  <c r="K35" i="22"/>
  <c r="I35" i="22"/>
  <c r="G203" i="23"/>
  <c r="G202" i="23" s="1"/>
  <c r="I202" i="23"/>
  <c r="F202" i="23"/>
  <c r="G201" i="23"/>
  <c r="G200" i="23"/>
  <c r="G199" i="23"/>
  <c r="I198" i="23"/>
  <c r="F198" i="23"/>
  <c r="G197" i="23"/>
  <c r="G196" i="23"/>
  <c r="I195" i="23"/>
  <c r="F195" i="23"/>
  <c r="G194" i="23"/>
  <c r="G193" i="23"/>
  <c r="I192" i="23"/>
  <c r="F192" i="23"/>
  <c r="G191" i="23"/>
  <c r="G190" i="23"/>
  <c r="G189" i="23"/>
  <c r="G188" i="23"/>
  <c r="G187" i="23"/>
  <c r="I186" i="23"/>
  <c r="F186" i="23"/>
  <c r="G185" i="23"/>
  <c r="G184" i="23"/>
  <c r="G183" i="23"/>
  <c r="G182" i="23"/>
  <c r="G181" i="23"/>
  <c r="G180" i="23"/>
  <c r="G179" i="23"/>
  <c r="G178" i="23"/>
  <c r="G177" i="23"/>
  <c r="G176" i="23"/>
  <c r="G175" i="23"/>
  <c r="G174" i="23"/>
  <c r="G173" i="23"/>
  <c r="G172" i="23"/>
  <c r="G171" i="23"/>
  <c r="G170" i="23"/>
  <c r="G169" i="23"/>
  <c r="G168" i="23"/>
  <c r="G167" i="23"/>
  <c r="G166" i="23"/>
  <c r="G165" i="23"/>
  <c r="G164" i="23"/>
  <c r="G163" i="23"/>
  <c r="G162" i="23"/>
  <c r="G161" i="23"/>
  <c r="G160" i="23"/>
  <c r="G159" i="23"/>
  <c r="G158" i="23"/>
  <c r="G157" i="23"/>
  <c r="G156" i="23"/>
  <c r="G155" i="23"/>
  <c r="G154" i="23"/>
  <c r="G153" i="23"/>
  <c r="G152" i="23"/>
  <c r="G151" i="23"/>
  <c r="G150" i="23"/>
  <c r="G149" i="23"/>
  <c r="G148" i="23"/>
  <c r="I147" i="23"/>
  <c r="F147" i="23"/>
  <c r="G146" i="23"/>
  <c r="G145" i="23"/>
  <c r="G144" i="23"/>
  <c r="G143" i="23"/>
  <c r="G142" i="23"/>
  <c r="G141" i="23"/>
  <c r="G140" i="23"/>
  <c r="G139" i="23"/>
  <c r="G138" i="23"/>
  <c r="G137" i="23"/>
  <c r="G136" i="23"/>
  <c r="G135" i="23"/>
  <c r="G134" i="23"/>
  <c r="G133" i="23"/>
  <c r="G132" i="23"/>
  <c r="G131" i="23"/>
  <c r="G130" i="23"/>
  <c r="G129" i="23"/>
  <c r="G128" i="23"/>
  <c r="G127" i="23"/>
  <c r="G126" i="23"/>
  <c r="G125" i="23"/>
  <c r="G124" i="23"/>
  <c r="G123" i="23"/>
  <c r="G122" i="23"/>
  <c r="G121" i="23"/>
  <c r="G120" i="23"/>
  <c r="G119" i="23"/>
  <c r="G118" i="23"/>
  <c r="G117" i="23"/>
  <c r="G116" i="23"/>
  <c r="G115" i="23"/>
  <c r="G114" i="23"/>
  <c r="G113" i="23"/>
  <c r="G112" i="23"/>
  <c r="G111" i="23"/>
  <c r="G110" i="23"/>
  <c r="G109" i="23"/>
  <c r="G108" i="23"/>
  <c r="G107" i="23"/>
  <c r="G106" i="23"/>
  <c r="G105" i="23"/>
  <c r="G104" i="23"/>
  <c r="G103" i="23"/>
  <c r="G102" i="23"/>
  <c r="G101" i="23"/>
  <c r="G100" i="23"/>
  <c r="G99" i="23"/>
  <c r="G98" i="23"/>
  <c r="G97" i="23"/>
  <c r="G96" i="23"/>
  <c r="G95" i="23"/>
  <c r="G94" i="23"/>
  <c r="G93" i="23"/>
  <c r="G92" i="23"/>
  <c r="G91" i="23"/>
  <c r="G90" i="23"/>
  <c r="G89" i="23"/>
  <c r="G88" i="23"/>
  <c r="G87" i="23"/>
  <c r="G86" i="23"/>
  <c r="G85" i="23"/>
  <c r="G84" i="23"/>
  <c r="I83" i="23"/>
  <c r="F83" i="23"/>
  <c r="G82" i="23"/>
  <c r="G81" i="23"/>
  <c r="G80" i="23"/>
  <c r="G79" i="23"/>
  <c r="G78" i="23"/>
  <c r="G77" i="23"/>
  <c r="G76" i="23"/>
  <c r="G75" i="23"/>
  <c r="G74" i="23"/>
  <c r="G73" i="23"/>
  <c r="G72" i="23"/>
  <c r="G71" i="23"/>
  <c r="G70" i="23"/>
  <c r="G69" i="23"/>
  <c r="G68" i="23"/>
  <c r="G67" i="23"/>
  <c r="G66" i="23"/>
  <c r="G65" i="23"/>
  <c r="G64" i="23"/>
  <c r="G63" i="23"/>
  <c r="G62" i="23"/>
  <c r="G61" i="23"/>
  <c r="G60" i="23"/>
  <c r="G59" i="23"/>
  <c r="G58" i="23"/>
  <c r="G57" i="23"/>
  <c r="G56" i="23"/>
  <c r="G55" i="23"/>
  <c r="I54" i="23"/>
  <c r="F54" i="23"/>
  <c r="K32" i="22"/>
  <c r="I32" i="22"/>
  <c r="G49" i="23"/>
  <c r="G48" i="23"/>
  <c r="G47" i="23"/>
  <c r="I46" i="23"/>
  <c r="K23" i="22" s="1"/>
  <c r="F46" i="23"/>
  <c r="G45" i="23"/>
  <c r="I44" i="23"/>
  <c r="F44" i="23"/>
  <c r="G40" i="23"/>
  <c r="G39" i="23"/>
  <c r="G38" i="23"/>
  <c r="G37" i="23"/>
  <c r="G36" i="23"/>
  <c r="G35" i="23"/>
  <c r="G34" i="23"/>
  <c r="G33" i="23"/>
  <c r="G32" i="23"/>
  <c r="G31" i="23"/>
  <c r="G30" i="23"/>
  <c r="G29" i="23"/>
  <c r="G28" i="23"/>
  <c r="G27" i="23"/>
  <c r="G26" i="23"/>
  <c r="G25" i="23"/>
  <c r="G24" i="23"/>
  <c r="G23" i="23"/>
  <c r="G22" i="23"/>
  <c r="I21" i="23"/>
  <c r="K12" i="22" s="1"/>
  <c r="F21" i="23"/>
  <c r="I12" i="22" s="1"/>
  <c r="H84" i="22"/>
  <c r="E84" i="22"/>
  <c r="T82" i="22"/>
  <c r="T81" i="22"/>
  <c r="T80" i="22"/>
  <c r="T79" i="22"/>
  <c r="T78" i="22"/>
  <c r="T77" i="22"/>
  <c r="T76" i="22"/>
  <c r="T75" i="22"/>
  <c r="T74" i="22"/>
  <c r="T73" i="22"/>
  <c r="T72" i="22"/>
  <c r="T71" i="22"/>
  <c r="T70" i="22"/>
  <c r="T69" i="22"/>
  <c r="T68" i="22"/>
  <c r="T67" i="22"/>
  <c r="M66" i="22"/>
  <c r="S65" i="22"/>
  <c r="O65" i="22"/>
  <c r="R65" i="22" s="1"/>
  <c r="M64" i="22"/>
  <c r="O64" i="22" s="1"/>
  <c r="R64" i="22" s="1"/>
  <c r="L63" i="22"/>
  <c r="M62" i="22"/>
  <c r="L62" i="22"/>
  <c r="M61" i="22"/>
  <c r="L61" i="22"/>
  <c r="M60" i="22"/>
  <c r="L60" i="22"/>
  <c r="M59" i="22"/>
  <c r="L59" i="22"/>
  <c r="I52" i="22"/>
  <c r="B52" i="22"/>
  <c r="B51" i="22"/>
  <c r="B50" i="22"/>
  <c r="B49" i="22"/>
  <c r="B48" i="22"/>
  <c r="M47" i="22"/>
  <c r="O47" i="22" s="1"/>
  <c r="R47" i="22" s="1"/>
  <c r="L46" i="22"/>
  <c r="I46" i="22"/>
  <c r="M38" i="22"/>
  <c r="O38" i="22" s="1"/>
  <c r="R38" i="22" s="1"/>
  <c r="M37" i="22"/>
  <c r="O37" i="22" s="1"/>
  <c r="R37" i="22" s="1"/>
  <c r="O36" i="22"/>
  <c r="R36" i="22" s="1"/>
  <c r="L35" i="22"/>
  <c r="O35" i="22" s="1"/>
  <c r="R35" i="22" s="1"/>
  <c r="H33" i="22"/>
  <c r="F33" i="22"/>
  <c r="E33" i="22"/>
  <c r="C33" i="22"/>
  <c r="M31" i="22"/>
  <c r="M30" i="22"/>
  <c r="O30" i="22" s="1"/>
  <c r="R30" i="22" s="1"/>
  <c r="M29" i="22"/>
  <c r="O29" i="22" s="1"/>
  <c r="R29" i="22" s="1"/>
  <c r="M28" i="22"/>
  <c r="O28" i="22" s="1"/>
  <c r="R28" i="22" s="1"/>
  <c r="I28" i="22"/>
  <c r="M27" i="22"/>
  <c r="L27" i="22"/>
  <c r="M26" i="22"/>
  <c r="M25" i="22"/>
  <c r="O25" i="22" s="1"/>
  <c r="R25" i="22" s="1"/>
  <c r="M24" i="22"/>
  <c r="O24" i="22" s="1"/>
  <c r="R24" i="22" s="1"/>
  <c r="M23" i="22"/>
  <c r="M22" i="22"/>
  <c r="O22" i="22" s="1"/>
  <c r="R22" i="22" s="1"/>
  <c r="M21" i="22"/>
  <c r="L21" i="22"/>
  <c r="H19" i="22"/>
  <c r="F19" i="22"/>
  <c r="E19" i="22"/>
  <c r="C19" i="22"/>
  <c r="L18" i="22"/>
  <c r="O18" i="22" s="1"/>
  <c r="R18" i="22" s="1"/>
  <c r="O17" i="22"/>
  <c r="R17" i="22" s="1"/>
  <c r="M16" i="22"/>
  <c r="L16" i="22"/>
  <c r="M15" i="22"/>
  <c r="O15" i="22" s="1"/>
  <c r="R15" i="22" s="1"/>
  <c r="M14" i="22"/>
  <c r="O14" i="22" s="1"/>
  <c r="R14" i="22" s="1"/>
  <c r="M13" i="22"/>
  <c r="L13" i="22"/>
  <c r="M12" i="22"/>
  <c r="L12" i="22"/>
  <c r="H10" i="22"/>
  <c r="G10" i="22"/>
  <c r="F10" i="22"/>
  <c r="E10" i="22"/>
  <c r="D10" i="22"/>
  <c r="C10" i="22"/>
  <c r="O16" i="22" l="1"/>
  <c r="R16" i="22" s="1"/>
  <c r="K31" i="22"/>
  <c r="G147" i="23"/>
  <c r="I261" i="23"/>
  <c r="O62" i="22"/>
  <c r="R62" i="22" s="1"/>
  <c r="G21" i="23"/>
  <c r="G192" i="23"/>
  <c r="I252" i="23"/>
  <c r="T65" i="22"/>
  <c r="G46" i="23"/>
  <c r="I13" i="22"/>
  <c r="I27" i="22"/>
  <c r="K27" i="22"/>
  <c r="I23" i="22"/>
  <c r="N23" i="22" s="1"/>
  <c r="O23" i="22" s="1"/>
  <c r="R23" i="22" s="1"/>
  <c r="K13" i="22"/>
  <c r="N42" i="22"/>
  <c r="O42" i="22" s="1"/>
  <c r="R42" i="22" s="1"/>
  <c r="N48" i="22"/>
  <c r="O48" i="22" s="1"/>
  <c r="R48" i="22" s="1"/>
  <c r="N52" i="22"/>
  <c r="O52" i="22" s="1"/>
  <c r="R52" i="22" s="1"/>
  <c r="O41" i="22"/>
  <c r="R41" i="22" s="1"/>
  <c r="N12" i="22"/>
  <c r="O12" i="22" s="1"/>
  <c r="R12" i="22" s="1"/>
  <c r="K26" i="22"/>
  <c r="I26" i="22"/>
  <c r="I31" i="22"/>
  <c r="F204" i="23"/>
  <c r="G229" i="23"/>
  <c r="I254" i="23"/>
  <c r="G287" i="23"/>
  <c r="J63" i="22" s="1"/>
  <c r="N63" i="22" s="1"/>
  <c r="O63" i="22" s="1"/>
  <c r="R63" i="22" s="1"/>
  <c r="N40" i="22"/>
  <c r="O40" i="22" s="1"/>
  <c r="R40" i="22" s="1"/>
  <c r="G44" i="23"/>
  <c r="K21" i="22"/>
  <c r="I33" i="22"/>
  <c r="T64" i="22"/>
  <c r="N39" i="22"/>
  <c r="O39" i="22" s="1"/>
  <c r="R39" i="22" s="1"/>
  <c r="N51" i="22"/>
  <c r="O51" i="22" s="1"/>
  <c r="R51" i="22" s="1"/>
  <c r="K16" i="22"/>
  <c r="F16" i="23"/>
  <c r="G54" i="23"/>
  <c r="G83" i="23"/>
  <c r="G195" i="23"/>
  <c r="G198" i="23"/>
  <c r="I204" i="23"/>
  <c r="G210" i="23"/>
  <c r="G223" i="23"/>
  <c r="G226" i="23"/>
  <c r="G267" i="23"/>
  <c r="J60" i="22" s="1"/>
  <c r="S60" i="22" s="1"/>
  <c r="N66" i="22"/>
  <c r="O66" i="22" s="1"/>
  <c r="R66" i="22" s="1"/>
  <c r="I44" i="22"/>
  <c r="N43" i="22"/>
  <c r="O43" i="22" s="1"/>
  <c r="R43" i="22" s="1"/>
  <c r="N49" i="22"/>
  <c r="O49" i="22" s="1"/>
  <c r="R49" i="22" s="1"/>
  <c r="G281" i="23"/>
  <c r="J61" i="22" s="1"/>
  <c r="S61" i="22" s="1"/>
  <c r="N50" i="22"/>
  <c r="O50" i="22" s="1"/>
  <c r="R50" i="22" s="1"/>
  <c r="K28" i="22"/>
  <c r="I21" i="22"/>
  <c r="G186" i="23"/>
  <c r="G217" i="23"/>
  <c r="G265" i="23"/>
  <c r="O46" i="22"/>
  <c r="R46" i="22" s="1"/>
  <c r="K44" i="22"/>
  <c r="K57" i="22"/>
  <c r="O32" i="22"/>
  <c r="R32" i="22" s="1"/>
  <c r="I16" i="22"/>
  <c r="K33" i="22"/>
  <c r="S63" i="22"/>
  <c r="I16" i="23"/>
  <c r="T62" i="22"/>
  <c r="N13" i="22" l="1"/>
  <c r="O13" i="22" s="1"/>
  <c r="R13" i="22" s="1"/>
  <c r="T66" i="22"/>
  <c r="N21" i="22"/>
  <c r="O21" i="22" s="1"/>
  <c r="R21" i="22" s="1"/>
  <c r="K10" i="22"/>
  <c r="N27" i="22"/>
  <c r="O27" i="22" s="1"/>
  <c r="R27" i="22" s="1"/>
  <c r="I19" i="22"/>
  <c r="N31" i="22"/>
  <c r="O31" i="22" s="1"/>
  <c r="R31" i="22" s="1"/>
  <c r="G204" i="23"/>
  <c r="G16" i="23"/>
  <c r="N61" i="22"/>
  <c r="N26" i="22"/>
  <c r="O26" i="22" s="1"/>
  <c r="R26" i="22" s="1"/>
  <c r="G261" i="23"/>
  <c r="J59" i="22"/>
  <c r="S59" i="22" s="1"/>
  <c r="K19" i="22"/>
  <c r="N60" i="22"/>
  <c r="O60" i="22" s="1"/>
  <c r="R60" i="22" s="1"/>
  <c r="T63" i="22"/>
  <c r="I10" i="22"/>
  <c r="O61" i="22" l="1"/>
  <c r="R61" i="22" s="1"/>
  <c r="K83" i="22"/>
  <c r="I83" i="22"/>
  <c r="S58" i="22"/>
  <c r="N59" i="22"/>
  <c r="O59" i="22" s="1"/>
  <c r="R59" i="22" s="1"/>
  <c r="J57" i="22"/>
  <c r="J83" i="22" s="1"/>
  <c r="T60" i="22"/>
  <c r="T61" i="22" l="1"/>
  <c r="T59" i="22"/>
  <c r="T58" i="22" l="1"/>
  <c r="U58" i="22" s="1"/>
</calcChain>
</file>

<file path=xl/comments1.xml><?xml version="1.0" encoding="utf-8"?>
<comments xmlns="http://schemas.openxmlformats.org/spreadsheetml/2006/main">
  <authors>
    <author>Купина Елена Алексеевна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  <charset val="204"/>
          </rPr>
          <t>Купина Елена Алексеевна:</t>
        </r>
        <r>
          <rPr>
            <sz val="9"/>
            <color indexed="81"/>
            <rFont val="Tahoma"/>
            <family val="2"/>
            <charset val="204"/>
          </rPr>
          <t xml:space="preserve">
РЭК 12 885</t>
        </r>
      </text>
    </comment>
  </commentList>
</comments>
</file>

<file path=xl/comments2.xml><?xml version="1.0" encoding="utf-8"?>
<comments xmlns="http://schemas.openxmlformats.org/spreadsheetml/2006/main">
  <authors>
    <author>Купина Елена Алексеевна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  <charset val="204"/>
          </rPr>
          <t>Купина Елена Алексеевна:</t>
        </r>
        <r>
          <rPr>
            <sz val="9"/>
            <color indexed="81"/>
            <rFont val="Tahoma"/>
            <family val="2"/>
            <charset val="204"/>
          </rPr>
          <t xml:space="preserve">
РЭК 12 885</t>
        </r>
      </text>
    </comment>
  </commentList>
</comments>
</file>

<file path=xl/sharedStrings.xml><?xml version="1.0" encoding="utf-8"?>
<sst xmlns="http://schemas.openxmlformats.org/spreadsheetml/2006/main" count="39633" uniqueCount="7239">
  <si>
    <t>к Методическим указаниям по определению размера платы за технологическое присоединение к электрическим сетям</t>
  </si>
  <si>
    <t>№ п.п.</t>
  </si>
  <si>
    <t>Объект электросетевого хозяйства</t>
  </si>
  <si>
    <t>Протяженность (для линий электропередачи), м</t>
  </si>
  <si>
    <t>Пропускная способность, кВт/ Максимальная мощность, кВт</t>
  </si>
  <si>
    <t>Присоединенная максимальная мощность, кВт</t>
  </si>
  <si>
    <t>Строительство воздушных линий</t>
  </si>
  <si>
    <t>Провод СИП-3 1х95</t>
  </si>
  <si>
    <t>Наименование</t>
  </si>
  <si>
    <t>Пропускная способность, кВт/Максимальная мощность, кВт</t>
  </si>
  <si>
    <t>Расходы на строительство объекта, тыс. руб.</t>
  </si>
  <si>
    <t>1.</t>
  </si>
  <si>
    <t>строительство воздушных линий ВЛ-10(6) кВ</t>
  </si>
  <si>
    <t xml:space="preserve">в т.ч. </t>
  </si>
  <si>
    <t>&lt;пообъектная расшифровка&gt;</t>
  </si>
  <si>
    <t>Строительство воздушных линий (опоры железобетонные, провод изолированный, алюминиевый, сечение провода до 50 квадратных мм включительно)</t>
  </si>
  <si>
    <t>Строительство воздушных линий (опоры железобетонные, провод изолированный, алюминиевый, сечение провода от 50 до 100 квадратных мм включительно)</t>
  </si>
  <si>
    <t>Строительство воздушных линий (опоры железобетонные, провод изолированный, алюминиевый, сечение провода от 100 до 200 квадратных мм включительно)</t>
  </si>
  <si>
    <t>Строительство воздушных линий (опоры железобетонные, провод неизолированный, сталеалюминевый, сечение провода от 50 до 100 квадратных мм включительно)</t>
  </si>
  <si>
    <t>2.</t>
  </si>
  <si>
    <t>строительство воздушных линий ВЛ-0,4 кВ</t>
  </si>
  <si>
    <t xml:space="preserve"> Строительство воздушных линий (опоры железобетонные, провод изолированный, алюминиевый, сечение провода до 50 квадратных мм включительно)</t>
  </si>
  <si>
    <t>Строительство воздушных линий (опоры железобетонные, провод неизолированный, алюминиевый, сечение провода до 50 квадратных мм включительно)</t>
  </si>
  <si>
    <t>3.</t>
  </si>
  <si>
    <t>строительство кабельных линий КЛ -10(6) кВ</t>
  </si>
  <si>
    <t>в т.ч.</t>
  </si>
  <si>
    <t>Строительство кабельных линий (прокладка в траншее, с бумажной изоляцией, многожильные, с алюминиевой жилой, сечение провода от 100 до 200 квадратных мм включительно)</t>
  </si>
  <si>
    <t>Строительство кабельных линий (прокладка в траншее, с бумажной изоляцией, многожильные, с алюминиевой жилой, сечение провода от 200 до 500 квадратных мм включительно)</t>
  </si>
  <si>
    <t>4.</t>
  </si>
  <si>
    <t>строительство кабельных линий КЛ -0,4 кВ</t>
  </si>
  <si>
    <t>Строительство кабельных линий (прокладка в траншее, с резиновой и пластмассовой изоляцией, многожильные, с алюминиевой жилой, сечение провода до 50 квадратных мм включительно)</t>
  </si>
  <si>
    <t>5.</t>
  </si>
  <si>
    <t>Строительство пунктов секционирования</t>
  </si>
  <si>
    <t>5.j</t>
  </si>
  <si>
    <t>Реклоузеры (j = 1 распределительные пункты (РП) (j = 2), переключательные пункты (ПП) (j = 3)</t>
  </si>
  <si>
    <t>5.j.k</t>
  </si>
  <si>
    <t>Номинальный ток до 100 А включительно (k = 1), от 100 до 250 А включительно (k = 2), от 250 до 500 А включительно (k = 3), от 500 А до 1 000 А включительно (k = 4), свыше 1 000 А (k = 5)</t>
  </si>
  <si>
    <t>...</t>
  </si>
  <si>
    <t>6.</t>
  </si>
  <si>
    <t>Строительство трансформаторных подстанций (ТП), за исключением распределительных трансформаторных подстанций (РТП), с уровнем напряжения до 35 кВ</t>
  </si>
  <si>
    <t>Однотрансформаторные (k = 1), двухтрансформаторные и более (k = 2)</t>
  </si>
  <si>
    <t>Трансформаторная мощность до 25 кВА включительно (l = 1), от 25 до 100 кВА включительно (l = 2), от 100 до 250 кВА включительно (l = 3), от 250 до 500 кВА (l = 4), от 500 до 900 кВА включительно (l = 5), свыше 1000 кВА (l = 6)</t>
  </si>
  <si>
    <t>Однотрансформаторные распределительные подстанции с трансформаторной мощностью до 25 кВА включительно</t>
  </si>
  <si>
    <t>Однотрансформаторные распределительные подстанции с трансформаторной мощностью от 25 до 100 кВА включительно</t>
  </si>
  <si>
    <t>Однотрансформаторные распределительные подстанции с трансформаторной мощностью от 100 до 250 кВА включительно</t>
  </si>
  <si>
    <t>Однотрансформаторные распределительные подстанции с трансформаторной мощностью от 250 до 500 кВА включительно</t>
  </si>
  <si>
    <t>Однотрансформаторные распределительные подстанции с трансформаторной мощностью от 500 до 900 кВА включительно</t>
  </si>
  <si>
    <t>Двухтрансформаторные распределительные подстанции с трансформаторной мощностью от 25 до 100 кВА включительно</t>
  </si>
  <si>
    <t>Двухтрансформаторные распределительные подстанции с трансформаторной мощностью от 250 до 500 кВА включительно</t>
  </si>
  <si>
    <t xml:space="preserve">Двухтрансформаторные распределительные подстанции с трансформаторной мощностью свыше 1000 кВА </t>
  </si>
  <si>
    <t>7.</t>
  </si>
  <si>
    <t>Строительство распределительных трансформаторных подстанций (РТП) с уровнем напряжения до 35 кВ</t>
  </si>
  <si>
    <t>7.j</t>
  </si>
  <si>
    <t>Распределительные трансформаторные подстанции (РТП)</t>
  </si>
  <si>
    <t>7.j.k</t>
  </si>
  <si>
    <t>7.j.k.l</t>
  </si>
  <si>
    <t>8.</t>
  </si>
  <si>
    <t>Строительство центров питания, подстанций уровнем напряжения 35 кВ и выше (ПС)</t>
  </si>
  <si>
    <t>8.j</t>
  </si>
  <si>
    <t>ПС 35 кВ (j = 1), ПС 110 кВ и выше (j = 2)</t>
  </si>
  <si>
    <t>Итого</t>
  </si>
  <si>
    <t>Начальник департамента капитального строительства</t>
  </si>
  <si>
    <t>С.Н. Самотойлов</t>
  </si>
  <si>
    <t>Расходы на строительство введенных в эксплуатацию 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филиала ПАО "МРСК Сибири" - "Омскэнерго"</t>
  </si>
  <si>
    <t>Строительство кабельных линий</t>
  </si>
  <si>
    <t>Уровень напряжения, кВ</t>
  </si>
  <si>
    <t>Провод СИП-3 1х50</t>
  </si>
  <si>
    <t>Провод СИП-2 3х50+1х70+1х16</t>
  </si>
  <si>
    <t>Провод СИП-2 3х50+1х70</t>
  </si>
  <si>
    <t>Провод СИП-3 1х70</t>
  </si>
  <si>
    <t>Провод СИП-3 1х35</t>
  </si>
  <si>
    <t>Провод СИП-2 3х70+1х95</t>
  </si>
  <si>
    <t>Провод СИП-2 3х95+1х95</t>
  </si>
  <si>
    <t>Провод СИП-4 4х25</t>
  </si>
  <si>
    <t>Провод СИП-2 3х70+1х95+1х16</t>
  </si>
  <si>
    <t>Провод АС-50/8</t>
  </si>
  <si>
    <t>Провод СИП-2 3х50+1х70+1х25</t>
  </si>
  <si>
    <t>Провод СИП-4 4х16</t>
  </si>
  <si>
    <t>Провод СИП-4 2х16</t>
  </si>
  <si>
    <t>Провод СИП-2 3х95+1х95+1х25</t>
  </si>
  <si>
    <t>Провод СИП-2 3х35+1х50+1х16</t>
  </si>
  <si>
    <t>Провод СИП-2 3х35+1х50</t>
  </si>
  <si>
    <t>IT.55.0408.023</t>
  </si>
  <si>
    <t>ВЛ-10кВ с. Лузино, СНТ Черемушки фл5ал10</t>
  </si>
  <si>
    <t>IT.55.0408.024</t>
  </si>
  <si>
    <t>ТП-10/0,4кВ с. Лузино, СНТ Черем фл5ал10</t>
  </si>
  <si>
    <t>IT.55.0408.032</t>
  </si>
  <si>
    <t>ТП-10/0,4кВ с. Петровка (Вдовин)</t>
  </si>
  <si>
    <t>IT.55.0408.042</t>
  </si>
  <si>
    <t>ВЛ-10кВ с. Надеждино, ул. Северная 4б</t>
  </si>
  <si>
    <t>IT.55.0408.043</t>
  </si>
  <si>
    <t>ТП-10/0,4кВ с. Надеждино, ул.Северная 4б</t>
  </si>
  <si>
    <t>IT.55.0408.044</t>
  </si>
  <si>
    <t>ВЛИ-0,4кВ с. Надеждино, ул.Северная 4б</t>
  </si>
  <si>
    <t>IT.55.0408.053</t>
  </si>
  <si>
    <t>ТП-10/0,4кВ с.У-Заост. ул.Березов 35(Гут</t>
  </si>
  <si>
    <t>IT.55.0408.055</t>
  </si>
  <si>
    <t>ВЛ-10кВ с. Троицкое ул. Отрадная 49</t>
  </si>
  <si>
    <t>IT.55.0408.056</t>
  </si>
  <si>
    <t>ТП-10/0,4кВ с. Троицкое ул. Отрадная 49</t>
  </si>
  <si>
    <t>IT.55.0408.057</t>
  </si>
  <si>
    <t>ВЛ-10кВ с.Троицкое ул. Дорстрой3(Байжан</t>
  </si>
  <si>
    <t>IT.55.0408.058</t>
  </si>
  <si>
    <t>ТП-10/0,4кВ с.Троицкое ул.Дорстрой3(Байж</t>
  </si>
  <si>
    <t>IT.55.0408.065</t>
  </si>
  <si>
    <t>ВЛ-10кВ с.Надеждино, ул. Южная 26 (:2244</t>
  </si>
  <si>
    <t>IT.55.0408.066</t>
  </si>
  <si>
    <t>ТП-10/0,4кВ с.Надеждино,ул.Южн26 (:2244</t>
  </si>
  <si>
    <t>IT.55.0408.067</t>
  </si>
  <si>
    <t>ВЛИ-0,4кВ №1с.Надеждино,ул.Южн26 (:2244</t>
  </si>
  <si>
    <t>IT.55.0408.068</t>
  </si>
  <si>
    <t>ВЛИ-0,4кВ №2с.Надеждино,ул.Южн26 (:2244</t>
  </si>
  <si>
    <t>IT.55.0408.069</t>
  </si>
  <si>
    <t>ВЛ-10кВ с.Надеждино, ул. Южная 26 (:2283</t>
  </si>
  <si>
    <t>IT.55.0408.070</t>
  </si>
  <si>
    <t>ТП-10/0,4кВ с.Надежд, ул.Южная 26 (:2283</t>
  </si>
  <si>
    <t>IT.55.0408.071</t>
  </si>
  <si>
    <t>ВЛИ-0,4кВ с.Надежд, ул.Южная 26 (:2283</t>
  </si>
  <si>
    <t>IT.55.0408.072</t>
  </si>
  <si>
    <t>ВЛ-10кВ с.Надеждинское,ул.Удачная14</t>
  </si>
  <si>
    <t>IT.55.0408.073</t>
  </si>
  <si>
    <t>ТП-10/0,4кВ с.Надеждинское,ул.Удачная14</t>
  </si>
  <si>
    <t>IT.55.0408.074</t>
  </si>
  <si>
    <t>ВЛИ-0,4кВ с.Надеждинское,ул.Удачная14</t>
  </si>
  <si>
    <t>IT.55.0408.075</t>
  </si>
  <si>
    <t>ВЛ-10кВ с.Надеждино, ул. Южная 26 (:2354</t>
  </si>
  <si>
    <t>IT.55.0408.076</t>
  </si>
  <si>
    <t>ТП-10/0,4кВ с.Надеждино, улЮжна26 (:2354</t>
  </si>
  <si>
    <t>IT.55.0408.077</t>
  </si>
  <si>
    <t>ВЛИ-0,4кВ с.Надеждино, улЮжна26 (:2354</t>
  </si>
  <si>
    <t>IT.55.0408.080</t>
  </si>
  <si>
    <t>ВЛИ-0,4кВ с.Лузино СНТ Черемуш ал6 уч117</t>
  </si>
  <si>
    <t>IT.55.0408.106</t>
  </si>
  <si>
    <t>ВЛИ-0,4 кВ Троицкое Тенистая 2 Шелепов</t>
  </si>
  <si>
    <t>IT.55.0408.108</t>
  </si>
  <si>
    <t>ТП-10/0,4 кВ с.Троицкое ул.Дорстрой 3</t>
  </si>
  <si>
    <t>IT.55.0408.112</t>
  </si>
  <si>
    <t>ТП-10/0,4 кВ с.Троицкое Жусунбаев</t>
  </si>
  <si>
    <t>IT.55.0408.114</t>
  </si>
  <si>
    <t>ВЛ-10 кВ с.Троицкое ул.Дорстрой3 Оспанов</t>
  </si>
  <si>
    <t>IT.55.0408.115</t>
  </si>
  <si>
    <t>ТП-10/0,4 кВ с.Троицкое ул.Дорстрой3 Осп</t>
  </si>
  <si>
    <t>IT.55.0408.116</t>
  </si>
  <si>
    <t>ВЛИ-0,4 кВ с.Троицкое ул.Дорстрой3 Оспан</t>
  </si>
  <si>
    <t>IT.55.0408.118</t>
  </si>
  <si>
    <t>ВЛ-10 кВ с.Троицкое ул.70 Лет Победы</t>
  </si>
  <si>
    <t>IT.55.0408.119</t>
  </si>
  <si>
    <t>ТП-10/0,4 кВ с.Троицкое ул.70 Лет Победы</t>
  </si>
  <si>
    <t>IT.55.0408.126</t>
  </si>
  <si>
    <t>ВЛ-10 кВ с.Надеждино Костромитина</t>
  </si>
  <si>
    <t>IT.55.0408.127</t>
  </si>
  <si>
    <t>ТП-10/0,4 кВ с.Надеждино Костромитина</t>
  </si>
  <si>
    <t>IT.55.0408.128</t>
  </si>
  <si>
    <t>ВЛИ-0,4 кВ с.Надеждино Костромитина</t>
  </si>
  <si>
    <t>IT.55.0408.129</t>
  </si>
  <si>
    <t>ВЛ-10 кВ с.Надеждино Костромитина Л.И.</t>
  </si>
  <si>
    <t>IT.55.0408.130</t>
  </si>
  <si>
    <t>ТП-10/0,4 кВ с.Надеждино Костромитина Л.</t>
  </si>
  <si>
    <t>IT.55.0408.131</t>
  </si>
  <si>
    <t>ВЛИ-0,4 кВ с.Надеждино Костромитина Л.И.</t>
  </si>
  <si>
    <t>IT.55.0408.133</t>
  </si>
  <si>
    <t>ТП-10/0,4 кВ д.Большекулачье ул.Светлая2</t>
  </si>
  <si>
    <t>IT.55.0408.135</t>
  </si>
  <si>
    <t>ВЛИ-0,4 кВ п.Магистральный ул.Дорожная</t>
  </si>
  <si>
    <t>IT.55.0408.138</t>
  </si>
  <si>
    <t>ВЛИ-0,4 кВ п.Набережный ул.Тополиная</t>
  </si>
  <si>
    <t>IT.55.0408.139</t>
  </si>
  <si>
    <t>ВЛ-10 кВ СНТ Березка-5 уч.176</t>
  </si>
  <si>
    <t>IT.55.0408.140</t>
  </si>
  <si>
    <t>ТП-10/0,4 кВ СНТ Березка-5 уч.176</t>
  </si>
  <si>
    <t>IT.55.0408.143</t>
  </si>
  <si>
    <t>ВЛИ-0,4 кВ СНТ Березка-5 уч.257</t>
  </si>
  <si>
    <t>IT.55.0408.146</t>
  </si>
  <si>
    <t>ТП-10/0,4 кВ г.Омск СТ Тополек уч.98</t>
  </si>
  <si>
    <t>IT.55.0408.148</t>
  </si>
  <si>
    <t>ВЛИ-0.4 кВ г.Омск Батарышкин</t>
  </si>
  <si>
    <t>IT.55.0408.154</t>
  </si>
  <si>
    <t>ВЛИ-0,4 кВ д.п.Чернолучинский ул.Восточн</t>
  </si>
  <si>
    <t>IT.55.0408.157</t>
  </si>
  <si>
    <t>ВЛ-10кВ п.Магистральный,Солнечная,36</t>
  </si>
  <si>
    <t>IT.55.0408.158</t>
  </si>
  <si>
    <t>ТП-10/0,4кВ п.Магистральный,Солнечная,36</t>
  </si>
  <si>
    <t>IT.55.0408.159</t>
  </si>
  <si>
    <t>ВЛИ-0,4кВ п.Магистральный,Солнечная,36</t>
  </si>
  <si>
    <t>IT.55.0408.205</t>
  </si>
  <si>
    <t>ВЛИ-0,4кВ с. Надеждино ул. Центральная35</t>
  </si>
  <si>
    <t>IT.55.0408.206</t>
  </si>
  <si>
    <t>IT.55.0408.207</t>
  </si>
  <si>
    <t>IT.55.0408.214</t>
  </si>
  <si>
    <t>ТП-10/0,4кВ с. Красноярка ул. Ленина 114</t>
  </si>
  <si>
    <t>IT.55.0408.233</t>
  </si>
  <si>
    <t>ВЛ-10кВ СНТ Черемушки фл 2 ал1 уч 17</t>
  </si>
  <si>
    <t>IT.55.0408.234</t>
  </si>
  <si>
    <t>ТП-10/0,4кВ СНТ Черемушки фл 2 ал1 уч 17</t>
  </si>
  <si>
    <t>IT.55.0408.262</t>
  </si>
  <si>
    <t>ВЛИ-0,4кВ с. Надеждинск ул Удачная 14</t>
  </si>
  <si>
    <t>IT.55.0408.263</t>
  </si>
  <si>
    <t>ТП-10/0,4кВ с. У-Заостровка ул Березов35</t>
  </si>
  <si>
    <t>IT.55.0408.281</t>
  </si>
  <si>
    <t>ВЛИ-0,4кВ г. Омск САО СТ Колос уч 115</t>
  </si>
  <si>
    <t>IT.55.0542.021</t>
  </si>
  <si>
    <t>ВЛИ-0,4 кВ с. Пушкино, ул. Ленина, д.121</t>
  </si>
  <si>
    <t>ВЛИ-0,4 кВ Троицкое, ул. Дорстрой, дом 3</t>
  </si>
  <si>
    <t>IT.55.0542.107</t>
  </si>
  <si>
    <t>ТП-10/0,4 кВ Раб. участки полей19с</t>
  </si>
  <si>
    <t>ВЛИ-0,4 кВ Раб. участки полей 19с</t>
  </si>
  <si>
    <t>IT.55.0542.308</t>
  </si>
  <si>
    <t>ВЛИ-0,4 кВ Магистральн,Рябиновая,32</t>
  </si>
  <si>
    <t>IT.55.0542.342</t>
  </si>
  <si>
    <t>ВЛИ-0,4 кВ Ракитинка,Центральная,15</t>
  </si>
  <si>
    <t>ВЛИ-0,4 кВ с.Троицкое, ул.Дорстрой д.3</t>
  </si>
  <si>
    <t>IT.55.0542.399</t>
  </si>
  <si>
    <t>ВЛИ-0,4 кВ с.Морозовка, ул.3 Зеленая 14А</t>
  </si>
  <si>
    <t>IT.55.0542.400</t>
  </si>
  <si>
    <t>ВЛ-10 кВ с.Морозовка, ул.Северная</t>
  </si>
  <si>
    <t>IT.55.0542.403</t>
  </si>
  <si>
    <t>ВЛ-10 кВ с.Морозовка, ул.Дачная 6А</t>
  </si>
  <si>
    <t>IT.55.0542.509</t>
  </si>
  <si>
    <t>ВЛИ-0,4 кВ,с.Ребровка,ул.Центральная,127</t>
  </si>
  <si>
    <t>IT.55.0542.523</t>
  </si>
  <si>
    <t>ВЛИ-0,4кВ г. Омск, ул. Просторная 4-я,21</t>
  </si>
  <si>
    <t>IT.55.0542.544</t>
  </si>
  <si>
    <t>ВЛ -10кВ с.Краснояр, ул.Мира24 (Канунник</t>
  </si>
  <si>
    <t>IT.55.0542.558</t>
  </si>
  <si>
    <t>ВЛ-10кВ д.Верх. Карбуш,ул. Карбышева,50</t>
  </si>
  <si>
    <t>IT.55.0542.559</t>
  </si>
  <si>
    <t>ТП-10/0,4кВ д.Верх. Карбуш,ул. Карбыш,50</t>
  </si>
  <si>
    <t>IT.55.0542.574</t>
  </si>
  <si>
    <t>ВЛИ-0,4кВ,снт Красная Гвоздика ал.1уч.11</t>
  </si>
  <si>
    <t>IT.55.0542.637</t>
  </si>
  <si>
    <t>ВЛИ-0,4кВ г. Омск ул. Маргелова 35Б</t>
  </si>
  <si>
    <t>IT.55.0542.641</t>
  </si>
  <si>
    <t>ВЛ-10кВ д.Ракитинка, ул.Восточная 12А</t>
  </si>
  <si>
    <t>IT.55.0542.642</t>
  </si>
  <si>
    <t>ТП-10/0,4кВ д.Ракитинка,ул.Восточная 12А</t>
  </si>
  <si>
    <t>IT.55.0542.643</t>
  </si>
  <si>
    <t>ВЛИ-0,4кВ д.Ракитинка, ул.Восточная 12А</t>
  </si>
  <si>
    <t>IT.55.0542.645</t>
  </si>
  <si>
    <t>ТП-10/0,4кВ п.Магистральн, ул.Молодежн14</t>
  </si>
  <si>
    <t>IT.55.0542.665</t>
  </si>
  <si>
    <t>ВЛИ-0,4 кВ СНТ"КРАСНАЯ ГВОЗДИКА",АЛ.8</t>
  </si>
  <si>
    <t>IT.55.0542.724</t>
  </si>
  <si>
    <t>ТП-10/0,4кВ д.Зеленовка, ул. Западн.15</t>
  </si>
  <si>
    <t>IT.55.0542.731</t>
  </si>
  <si>
    <t>ТП-10/0,4кВ с. Ульяновка, ул.Кооперат.23</t>
  </si>
  <si>
    <t>IT.55.0542.799</t>
  </si>
  <si>
    <t>ВЛ-6кВ Троицкое, Октябрьская,1А</t>
  </si>
  <si>
    <t>IT.55.0542.800</t>
  </si>
  <si>
    <t>ТП-6/0,4кВ Троицкое, Октябрьская,1А</t>
  </si>
  <si>
    <t>IT.55.0542.801</t>
  </si>
  <si>
    <t>ВЛ-0,4кВ Троицкое, Октябрьская,1А</t>
  </si>
  <si>
    <t>IT.55.0542.809</t>
  </si>
  <si>
    <t>ВЛ-10кВ п. Новоомский, ул. Шоссейная,14</t>
  </si>
  <si>
    <t>IT.55.0542.810</t>
  </si>
  <si>
    <t>ТП-10/0,4 кВ п. Новоомский, ул. Шоссейна</t>
  </si>
  <si>
    <t>IT.55.0542.811</t>
  </si>
  <si>
    <t>ВЛИ - 0,4 кВ п. Новоомский, ул. Шоссейна</t>
  </si>
  <si>
    <t>IT.55.0542.813</t>
  </si>
  <si>
    <t>ВЛИ-0,4кВ Кировск. АО, МНПП Темп, уч.4</t>
  </si>
  <si>
    <t>IT.55.0542.815</t>
  </si>
  <si>
    <t>ТП-10/0,4кВ Ленинск. АО, СТ Лювена уч165</t>
  </si>
  <si>
    <t>IT.55.0542.817</t>
  </si>
  <si>
    <t>ВЛИ-0,4 с.Надеждино,ул.Южная,д.26</t>
  </si>
  <si>
    <t>IT.55.0542.827</t>
  </si>
  <si>
    <t>ТП-10/0,4кВ п. Дачный, ул. Дачная24</t>
  </si>
  <si>
    <t>IT.55.0542.868</t>
  </si>
  <si>
    <t>ВЛ-10 кВ д. Ракитинка, ул. Садовая 10</t>
  </si>
  <si>
    <t>IT.55.0542.869</t>
  </si>
  <si>
    <t>ТП-10/0,4кВ д. Ракитинка, ул. Садовая10</t>
  </si>
  <si>
    <t>IT.55.0542.877</t>
  </si>
  <si>
    <t>ТП-10/0,4кВ с.У-Заостровка, ул.Березов35</t>
  </si>
  <si>
    <t>IT.55.0542.887</t>
  </si>
  <si>
    <t>ВЛ-10 кВ п.Речной, ул. Юбилейная 21</t>
  </si>
  <si>
    <t>IT.55.0542.888</t>
  </si>
  <si>
    <t>ТП-10/0,4 кВ п.Речной, ул. Юбилейная 21</t>
  </si>
  <si>
    <t>IT.55.0542.894</t>
  </si>
  <si>
    <t>ТП-10/0,4кВ сКрас. Горка, ул Юбилейн.16</t>
  </si>
  <si>
    <t>IT.55.0542.906</t>
  </si>
  <si>
    <t>ВЛ-10кВ с.Ребровка пер. Зеленый 5</t>
  </si>
  <si>
    <t>IT.55.0542.907</t>
  </si>
  <si>
    <t>ТП-10/0,4кВ с.Ребровка пер. Зеленый 5</t>
  </si>
  <si>
    <t>IT.55.0542.916</t>
  </si>
  <si>
    <t>ВЛ-10 кВ с.Надеждино ул. Новая (7 заявит</t>
  </si>
  <si>
    <t>IT.55.0542.917</t>
  </si>
  <si>
    <t>ТП-10/0,4кВ с.Надеждино ул.Новая (7 заяв</t>
  </si>
  <si>
    <t>IT.55.0542.960</t>
  </si>
  <si>
    <t>ВЛ-10кВ п. Новоомский,аллея 2, уч.42</t>
  </si>
  <si>
    <t>IT.55.0542.961</t>
  </si>
  <si>
    <t>ТП-10/0,4кВ п. Новоомский,аллея 2, уч.42</t>
  </si>
  <si>
    <t>IT.55.0542.988</t>
  </si>
  <si>
    <t>ВЛИ-0,4кВ  ПОС. ЧЕРЕМУХОВСКОЕ</t>
  </si>
  <si>
    <t>ПАО "МРСК Сибири" - "Омскэнерго"</t>
  </si>
  <si>
    <t>( для территорий городских
населенных пунктов и территорий, не относящихся
к городским населенным пунктам)</t>
  </si>
  <si>
    <t>№п/п</t>
  </si>
  <si>
    <t xml:space="preserve">Год ввода объекта </t>
  </si>
  <si>
    <t>20.5500.3705.15</t>
  </si>
  <si>
    <t>20.5500.3958.16</t>
  </si>
  <si>
    <t>20.5500.4554.16</t>
  </si>
  <si>
    <t>20.5500.5117.17</t>
  </si>
  <si>
    <t>20.5500.3936.16</t>
  </si>
  <si>
    <t>20.5500.5195.16</t>
  </si>
  <si>
    <t>20.5500.965.16</t>
  </si>
  <si>
    <t>20.5500.1587.16</t>
  </si>
  <si>
    <t>20.5500.1494.17</t>
  </si>
  <si>
    <t>20.5500.3594.16</t>
  </si>
  <si>
    <t>20.5500.119.13</t>
  </si>
  <si>
    <t>20.5500.3007.16</t>
  </si>
  <si>
    <t>20.5500.544.16</t>
  </si>
  <si>
    <t>20.5500.4332.16</t>
  </si>
  <si>
    <t>20.5500.3162.16</t>
  </si>
  <si>
    <t>20.5500.5624.15</t>
  </si>
  <si>
    <t>20.5500.4191.16</t>
  </si>
  <si>
    <t>20.5500.2411.16</t>
  </si>
  <si>
    <t>20.5500.4817.15</t>
  </si>
  <si>
    <t>4200 - 6400</t>
  </si>
  <si>
    <t>20.5500.6865.15</t>
  </si>
  <si>
    <t>20.5500.547.18</t>
  </si>
  <si>
    <t>Строительство воздушных линий (опоры железобетонные, провод неизолированный, сталеалюминевый, сечение провода до 50 квадратных мм включительно)</t>
  </si>
  <si>
    <t>Строительство воздушных линий (опоры железобетонные, провод неизолированный, алюминевый, сечение провода до 50 квадратных мм включительно)</t>
  </si>
  <si>
    <t>Строительство воздушных линий (без использования опор (совместный подвес), провод изолированный, алюминиевый, сечение провода до 50 квадратных мм включительно)</t>
  </si>
  <si>
    <t>20.5500.2454.16</t>
  </si>
  <si>
    <t>20.5500.3456.16</t>
  </si>
  <si>
    <t>20.5500.2050.16</t>
  </si>
  <si>
    <t>135 - 210</t>
  </si>
  <si>
    <t>20.5500.3262.16</t>
  </si>
  <si>
    <t>20.5500.3918.16</t>
  </si>
  <si>
    <t>20.5500.850.16</t>
  </si>
  <si>
    <t>20.5500.5311.16</t>
  </si>
  <si>
    <t>20.5500.796.16</t>
  </si>
  <si>
    <t>20.5500.3148.16</t>
  </si>
  <si>
    <t>Строительство воздушных линий (опоры деревянные, провод изолированный, алюминиевый, сечение провода до 50 квадратных мм включительно)</t>
  </si>
  <si>
    <t>135-210</t>
  </si>
  <si>
    <t>Строительство воздушных линий (опоры деревянные и железобетонные, провод изолированный, алюминиевый, сечение провода до 50 квадратных мм включительно)</t>
  </si>
  <si>
    <t>Строительство воздушных линий (опоры металлические и железобетонные, провод изолированный, алюминиевый, сечение провода до 50 квадратных мм включительно)</t>
  </si>
  <si>
    <t>20.5500.1321.15</t>
  </si>
  <si>
    <t>20.5500.5815.14</t>
  </si>
  <si>
    <t>Строительство кабельных линий (прокладка в траншеях, с пластмассовой изоляцией, многожильные, с алюминиевой жилой, сечение провода от 100 до 200 квадратных мм включительно)</t>
  </si>
  <si>
    <t>-</t>
  </si>
  <si>
    <t>20.5500.2370.17</t>
  </si>
  <si>
    <t>20.5500.1808.17</t>
  </si>
  <si>
    <t>20.5500.312.17</t>
  </si>
  <si>
    <t>6.j</t>
  </si>
  <si>
    <t>ПС 35 кВ (j=1), ПС 110 кВ и выше (j=2)</t>
  </si>
  <si>
    <t>А.А. Гаврилов</t>
  </si>
  <si>
    <t>Однотрансформаторные  подстанции с трансформаторной мощностью до 25 кВА включительно</t>
  </si>
  <si>
    <t>Однотрансформаторные  подстанции с трансформаторной мощностью от 25 до 100 кВА включительно</t>
  </si>
  <si>
    <t>Однотрансформаторные  подстанции с трансформаторной мощностью от 100 до 250 кВА включительно</t>
  </si>
  <si>
    <t>Однотрансформаторные  подстанции с трансформаторной мощностью от 250 до 500 кВА включительно</t>
  </si>
  <si>
    <t>Однотрансформаторные  подстанции с трансформаторной мощностью свыше 1000 кВА</t>
  </si>
  <si>
    <t xml:space="preserve">Двухтрансформаторные  подстанции с трансформаторной мощностью свыше 1000 кВА </t>
  </si>
  <si>
    <t>IT.55.0548.253</t>
  </si>
  <si>
    <t>ВЛ-10кв П.АЧАИРСКИЙ,УЛ.МАГИСТРАЛЬНАЯ,№3А</t>
  </si>
  <si>
    <t>ТП-10/0,4кВ п.Омский, ул.Новая, 7</t>
  </si>
  <si>
    <t>ВЛИ-0,4кВ с.Ребровка, ул.Южная д.2</t>
  </si>
  <si>
    <t>Однотрансформаторные  подстанции с трансформаторной мощностью от 500 до 900 кВА включительно</t>
  </si>
  <si>
    <t>Двухтрансформаторные  подстанции с трансформаторной мощностью от 25 до 100 кВА включительно</t>
  </si>
  <si>
    <t xml:space="preserve">Приложение N 1
к Методическим указаниям
по определению размера платы
за технологическое присоединение
к электрическим сетям
</t>
  </si>
  <si>
    <t xml:space="preserve"> руб. на 1 км</t>
  </si>
  <si>
    <t>номер договора на ТП</t>
  </si>
  <si>
    <t>СПП-элемент 2 (акт выполненных работ)</t>
  </si>
  <si>
    <t>тариф на 2020</t>
  </si>
  <si>
    <t>утв на 2019</t>
  </si>
  <si>
    <t>Строительство воздушных линий (опоры деревянные, провод изолированный, алюминиевый, сечение провода от 50 до 100 квадратных мм включительно)</t>
  </si>
  <si>
    <t>Строительство воздушных линий (опоры деревянные и железобетонные, провод изолированный, алюминиевый, сечение провода от 50 до 100 квадратных мм включительно)</t>
  </si>
  <si>
    <t>Строительство воздушных линий (опоры металлические и деревянные, провод изолированный, алюминиевый, сечение провода от 50 до 100 квадратных мм включительно)</t>
  </si>
  <si>
    <t>Строительство воздушных линий (без использования опор (совместный подвес), провод изолированный, алюминиевый, сечение провода от 50 до 100 квадратных мм включительно)</t>
  </si>
  <si>
    <t>Строительство кабельных линий (прокладка в траншеях, с пластмассовой изоляцией, многожильные, с алюминиевой жилой, сечение провода от 200 до 500 квадратных мм)</t>
  </si>
  <si>
    <t>Строительство кабельных линий (прокладка в каналах, с пластмассовой изоляцией, многожильные, с алюминиевой жилой, сечение провода от 200 до 500 квадратных мм)</t>
  </si>
  <si>
    <t>Приложение № 2</t>
  </si>
  <si>
    <t xml:space="preserve">к приказу филиала ПАО «МРСК Сибири» - «Омскэнерго» </t>
  </si>
  <si>
    <t>от __________________________ №____________________</t>
  </si>
  <si>
    <t>СО 6.1440</t>
  </si>
  <si>
    <t>Форма №2.100</t>
  </si>
  <si>
    <t xml:space="preserve">Приложение № 1 </t>
  </si>
  <si>
    <t>Расходы на строительство введенных в эксплуатацию 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филиала ПАО "МРСК Сибири" - "Омскэнерго"
(заполняется отдельно для территорий городских населенных пунктов и территорий, 
не относящихся к городским населенным пунктам) за 2018 год</t>
  </si>
  <si>
    <t>ДКС</t>
  </si>
  <si>
    <t>Город/село</t>
  </si>
  <si>
    <t>1.j</t>
  </si>
  <si>
    <r>
      <t xml:space="preserve">Материал опоры (деревянные (j=1), металлические  (j=2),  железобетонные (j=3), </t>
    </r>
    <r>
      <rPr>
        <b/>
        <sz val="13"/>
        <color rgb="FFFF0000"/>
        <rFont val="Times New Roman"/>
        <family val="1"/>
        <charset val="204"/>
      </rPr>
      <t>совместным подвесом по существующим опорам (j=4)</t>
    </r>
    <r>
      <rPr>
        <sz val="13"/>
        <color theme="1"/>
        <rFont val="Times New Roman"/>
        <family val="1"/>
        <charset val="204"/>
      </rPr>
      <t>)</t>
    </r>
  </si>
  <si>
    <t>1.j.k</t>
  </si>
  <si>
    <t>Тип провода (изолированный провод  (k=1), неизолированный провод  (k=2))</t>
  </si>
  <si>
    <t>1.j.k.l</t>
  </si>
  <si>
    <t>Материал провода (медный (l=1), стальной (l=2), сталеалюминиевый (l=3), алюминиевый (l=4))</t>
  </si>
  <si>
    <t>1.j.k.l.m</t>
  </si>
  <si>
    <t>Сечение провода (диапозон до 25 квадратных мм включительно (m=1), от 25 до 50 квадратных мм включительно (m=2), от 50 до 75  квадратных мм включительно (m=3), от 75 до 100 квадратных мм включительно (m=4), от 100 до 200 квадратных мм включительно (m=5), свыше 200 квадратных мм  (m=6))</t>
  </si>
  <si>
    <t>Строительство воздушных линий (опоры железобетонные, провод изолированный, алюминиевый, сечение провода от 25 до 50 квадратных мм включительно)</t>
  </si>
  <si>
    <t>1.3.1.4.2</t>
  </si>
  <si>
    <t>село</t>
  </si>
  <si>
    <t>ВЛ-10кВ д.Покр-Иртышск., ул.Берег.41</t>
  </si>
  <si>
    <t>IT.55.0548.201
IT.55.0548.257
IT.55.0548.259</t>
  </si>
  <si>
    <t>ВЛ-10кВ п. Магистр. ул. Яблоневая 14а</t>
  </si>
  <si>
    <t>20.5500.5537.16_x000D_
20.5500.5789.16_x000D_
20.5500.3063.16</t>
  </si>
  <si>
    <t>ВЛ10 кВ от ф. Кд-4_с. Кондратьево</t>
  </si>
  <si>
    <t>IT.55.0543.256</t>
  </si>
  <si>
    <t>20.5500.2310.17_x000D_
20.5500.2254.17</t>
  </si>
  <si>
    <t>ВЛ-10 кВ Калачинский р-н ООО РТИТС</t>
  </si>
  <si>
    <t>IT.55.0547.044</t>
  </si>
  <si>
    <t>ВЛ-10кВ ф.Д-3 с.Алексеевка</t>
  </si>
  <si>
    <t>IT.55.0541.385</t>
  </si>
  <si>
    <t>ВЛ-10кВ фПд-6 ст Текстильщик-3</t>
  </si>
  <si>
    <t>IT.55.0541.388</t>
  </si>
  <si>
    <t>20.5500.2370.17_x000D_
20.5500.5175.17</t>
  </si>
  <si>
    <t>ВЛ 10 кВ ТВ-1 Ивановка</t>
  </si>
  <si>
    <t>IT.55.0548.384</t>
  </si>
  <si>
    <t>20.5500.5853.16</t>
  </si>
  <si>
    <t>ВЛ-10кВ НазРЭС 2-я Северная 165 РТП-460</t>
  </si>
  <si>
    <t>IT.55.0408.943</t>
  </si>
  <si>
    <t>город</t>
  </si>
  <si>
    <t>20.5500.1643.17_x000D_
20.5500.4429.17</t>
  </si>
  <si>
    <t>ВЛ-10 кВ р.п. Саргатское, участок №211</t>
  </si>
  <si>
    <t>IT.55.0408.992</t>
  </si>
  <si>
    <t>20.5500.3875.17</t>
  </si>
  <si>
    <t>ВЛ-10 кВ Пушкинское СП, Наукоград</t>
  </si>
  <si>
    <t>IT.55.0408.920</t>
  </si>
  <si>
    <t>20.5500.26.18_x000D_
20.5500.2686.17_x000D_
20.5500.3541.17_x000D_
20.5500.3543.17_x000D_
20.5500.165.18_x000D_
20.5500.3558.17_x000D_
20.5500.4088.17_x000D_
20.5500.2847.17_x000D_
20.5500.3347.17_x000D_
20.5500.269.18_x000D_
20.5500.239.18_x000D_
20.5500.356.18_x000D_
20.5500.2787.17_x000D_
20.5500.3310.17_x000D_
20.5500.3366.17_x000D_
20.5500.3088.17</t>
  </si>
  <si>
    <t>20.5500.3344.16_x000D_
20.5500.2808.16_x000D_
20.5500.2558.16_x000D_
20.5500.3217.16_x000D_
20.5500.5299.16_x000D_
20.5500.1948.17_x000D_
20.5500.3173.16_x000D_
20.5500.3038.16_x000D_
20.5500.2608.16_x000D_
20.5500.2776.17</t>
  </si>
  <si>
    <t>РТП-955 Строительство ВЛ-10 Горячий Ключ</t>
  </si>
  <si>
    <t>IT.55.0408.879</t>
  </si>
  <si>
    <t>20.5500.3482.17</t>
  </si>
  <si>
    <t>ВЛЗ-10кВ г.Омск, ул. Солнечная 11-я</t>
  </si>
  <si>
    <t>IT.55.0408.876</t>
  </si>
  <si>
    <t>20.5500.4743.17_x000D_
20.5500.2449.17_x000D_
20.5500.5440.17_x000D_
20.5500.2446.17_x000D_
20.5500.3629.17_x000D_
20.5500.4209.17_x000D_
20.5500.842.18_x000D_
20.5500.168.18_x000D_
20.5500.887.18_x000D_
20.5500.25.18_x000D_
20.5500.3955.17</t>
  </si>
  <si>
    <t>ВЛ-10 кВ г.Омск ул.10 Лет Октября, 180</t>
  </si>
  <si>
    <t>IT.55.0548.210</t>
  </si>
  <si>
    <t>20.5500.1553.16</t>
  </si>
  <si>
    <t>ВЛ-10кВ РТП-150 Розовка  ул. Дорожная</t>
  </si>
  <si>
    <t>IT.55.0408.591</t>
  </si>
  <si>
    <t>20.5500.1651.17_x000D_
20.5500.1636.17</t>
  </si>
  <si>
    <t>ВЛ-10 кВ п.Хвойный, Пушкинское СП</t>
  </si>
  <si>
    <t>IT.55.0408.602</t>
  </si>
  <si>
    <t>20.5500.179.17</t>
  </si>
  <si>
    <t>ВЛ-10кВ №1 п.Новоомск., ул. Рощинская56</t>
  </si>
  <si>
    <t>IT.55.0548.311</t>
  </si>
  <si>
    <t>20.5500.3991.15</t>
  </si>
  <si>
    <t>20.5500.3348.17_x000D_
20.5500.4234.16</t>
  </si>
  <si>
    <t>ВЛ-10 кВ ЦАО г.Омска_С.Строитель-3</t>
  </si>
  <si>
    <t>IT.55.0408.708</t>
  </si>
  <si>
    <t>20.5500.5080.16_x000D_
20.5500.1538.17</t>
  </si>
  <si>
    <t>РТП-431 ВЛ-10 Шмидт Е.Н.</t>
  </si>
  <si>
    <t>IT.55.0408.888</t>
  </si>
  <si>
    <t>20.5500.1664.17</t>
  </si>
  <si>
    <t>Стр ВЛ10 Кормиловка ст Зеленая роща</t>
  </si>
  <si>
    <t>IT.55.0541.430</t>
  </si>
  <si>
    <t>20.5500.3308.17</t>
  </si>
  <si>
    <t>ВЛ 10 кВ Ст-6 р.п. Таврическое</t>
  </si>
  <si>
    <t>IT.55.0541.500</t>
  </si>
  <si>
    <t>20.5500.5087.17</t>
  </si>
  <si>
    <t>ВЛ-10кВ КЛ-5_с. Колосовка</t>
  </si>
  <si>
    <t>IT.55.0072.059</t>
  </si>
  <si>
    <t>20.5500.4061.17</t>
  </si>
  <si>
    <t>СтрВЛ10ЗнамМр Шухово ЗУ 55:05:060011:10,</t>
  </si>
  <si>
    <t>IT.55.0543.343</t>
  </si>
  <si>
    <t>20.5500.5603.17</t>
  </si>
  <si>
    <t>ВЛ-10кВ г.Омск_ЛАО_Светлый казармы3-6</t>
  </si>
  <si>
    <t>IT.55.0548.392</t>
  </si>
  <si>
    <t>20.5500.1050.17_x000D_
20.5500.1055.17_x000D_
20.5500.1060.17_x000D_
20.5500.1063.17</t>
  </si>
  <si>
    <t>ВЛ-10 кВ п.Новоомский,ул.50лет Октября</t>
  </si>
  <si>
    <t>IT.55.0748.133</t>
  </si>
  <si>
    <t>20.5500.225.17_x000D_
20.5500.3531.17</t>
  </si>
  <si>
    <t>ВЛ-10кВ г.Омск ул.Маргелова уч. №338</t>
  </si>
  <si>
    <t>IT.55.0408.893</t>
  </si>
  <si>
    <t>20.5500.943.18_x000D_
20.5500.4728.17_x000D_
20.5500.920.18_x000D_
20.5500.1805.18_x000D_
20.5500.208.18</t>
  </si>
  <si>
    <t>РТП-158 ВЛ-10 кВ СНТ Черемушки</t>
  </si>
  <si>
    <t>IT.55.0408.817</t>
  </si>
  <si>
    <t>20.5500.2351.17_x000D_
20.5500.4126.17_x000D_
20.5500.2463.17_x000D_
20.5500.2175.17_x000D_
20.5500.1822.17</t>
  </si>
  <si>
    <t>ВЛ-10кВ,Ульяновка,Кооперативная,3</t>
  </si>
  <si>
    <t>IT.55.0408.862</t>
  </si>
  <si>
    <t>20.5500.4099.17</t>
  </si>
  <si>
    <t>ВЛ-10 кВ Новоскатовка, ул. Южная,  д. 24</t>
  </si>
  <si>
    <t>IT.55.0748.010</t>
  </si>
  <si>
    <t>20.5500.4442.17</t>
  </si>
  <si>
    <t>ВЛ-10KВ,МуРЭС,Большеникольск,Центральная</t>
  </si>
  <si>
    <t>IT.55.0543.310</t>
  </si>
  <si>
    <t>20.5500.4617.17_x000D_
20.5500.4632.17</t>
  </si>
  <si>
    <t>ВЛ-10кВ с.Усть-Заостровка РТП1034 Пекарь</t>
  </si>
  <si>
    <t>IT.55.0408.858</t>
  </si>
  <si>
    <t>20.5500.4631.17_x000D_
20.5500.4264.17</t>
  </si>
  <si>
    <t>ВЛ-10 кВ с.Новотроицкое, ул Ленина, д.6</t>
  </si>
  <si>
    <t>IT.55.0748.026</t>
  </si>
  <si>
    <t>20.5500.2028.17</t>
  </si>
  <si>
    <t>ВЛ-10KВ,Новоомский,Хуторская 9</t>
  </si>
  <si>
    <t>IT.55.0408.983</t>
  </si>
  <si>
    <t>20.5500.3396.17_x000D_
20.5500.4930.17</t>
  </si>
  <si>
    <t>ВЛ-10кВ с.Знаменское ул.Парковая</t>
  </si>
  <si>
    <t>IT.55.0543.349</t>
  </si>
  <si>
    <t>20.5500.4964.17_x000D_
20.5500.2972.17</t>
  </si>
  <si>
    <t>СтрВЛ10 ТаМР 55:27:170803:5 (1130 РТП)</t>
  </si>
  <si>
    <t>IT.55.0543.340</t>
  </si>
  <si>
    <t>20.5500.3122.17</t>
  </si>
  <si>
    <t>ВЛ-10 кВ с.Красногорка 258 РТП</t>
  </si>
  <si>
    <t>IT.55.0408.672</t>
  </si>
  <si>
    <t>20.5500.196.17</t>
  </si>
  <si>
    <t>СтрВЛ-10 СЕДЕЛЬНИКОВО, БРАТЬЕВ ДУБКО</t>
  </si>
  <si>
    <t>IT.55.0072.076</t>
  </si>
  <si>
    <t>20.5500.3957.17</t>
  </si>
  <si>
    <t>ВЛ-10 кВ ЧК-6 рп. Черлак ул.Автострадная</t>
  </si>
  <si>
    <t>IT.55.0541.536</t>
  </si>
  <si>
    <t>20.5500.207.18</t>
  </si>
  <si>
    <t>ВЛ-10кВ №2, п.Новоомский, Омский Бекон</t>
  </si>
  <si>
    <t>IT.55.0548.402</t>
  </si>
  <si>
    <t>ВЛ-10кВ ЦЛ-5 аул Каратал</t>
  </si>
  <si>
    <t>IT.55.0541.444</t>
  </si>
  <si>
    <t>20.5500.3399.17</t>
  </si>
  <si>
    <t>ВЛ-10кВ рп.Большеречье ул.Рабочая</t>
  </si>
  <si>
    <t>IT.55.0072.070</t>
  </si>
  <si>
    <t>20.5500.3243.17_x000D_
20.5500.1479.18</t>
  </si>
  <si>
    <t>ВЛ-10 кВ п.Пятилетка, ул.Березовая, д.31</t>
  </si>
  <si>
    <t>IT.55.0748.033</t>
  </si>
  <si>
    <t>20.5500.4289.17</t>
  </si>
  <si>
    <t>20.5500.5341.15</t>
  </si>
  <si>
    <t>20.5500.1105.16_x000D_
20.5500.2130.16_x000D_
20.5500.3040.16</t>
  </si>
  <si>
    <t>ВЛ-10 кВ д.Ракитинка, ул.Центральная 15</t>
  </si>
  <si>
    <t>IT.55.0408.604</t>
  </si>
  <si>
    <t>20.5500.5932.14</t>
  </si>
  <si>
    <t>ВЛ-10 KВ,Любинский, Ровная Поляна</t>
  </si>
  <si>
    <t>IT.55.0748.193</t>
  </si>
  <si>
    <t>20.5500.5670.17</t>
  </si>
  <si>
    <t>ВЛ-10кВ с.Ульяновка,ул.Школьная, д.19</t>
  </si>
  <si>
    <t>IT.55.0748.085</t>
  </si>
  <si>
    <t>20.5500.5575.17</t>
  </si>
  <si>
    <t>ВЛ 10 кВ Ач-2 Ачаирский</t>
  </si>
  <si>
    <t>IT.55.0408.963</t>
  </si>
  <si>
    <t>20.5500.4662.17</t>
  </si>
  <si>
    <t>ВЛ-10кВ с.Могильно-Посельск Газпром</t>
  </si>
  <si>
    <t>IT.55.0543.352</t>
  </si>
  <si>
    <t>20.5500.5671.17</t>
  </si>
  <si>
    <t>ВЛ 10 кВ ф. ОР-3_с. Орехово - с. Громогл</t>
  </si>
  <si>
    <t>IT.55.0547.066</t>
  </si>
  <si>
    <t>20.5500.3087.17</t>
  </si>
  <si>
    <t>ВЛ-10 KВ,Марьяновский, Орловка</t>
  </si>
  <si>
    <t>IT.55.0748.196</t>
  </si>
  <si>
    <t>20.5500.44.18</t>
  </si>
  <si>
    <t>ВЛ-10 кВ Азово пл. Возрождения,5</t>
  </si>
  <si>
    <t>IT.55.0547.077</t>
  </si>
  <si>
    <t>20.5500.110.18</t>
  </si>
  <si>
    <t>СтрВЛ-10 Тара Избышева 47</t>
  </si>
  <si>
    <t>IT.55.0072.074</t>
  </si>
  <si>
    <t>20.5500.113.18</t>
  </si>
  <si>
    <t>ВЛ-10кВ МарРЭС Метеопост</t>
  </si>
  <si>
    <t>IT.55.0748.350</t>
  </si>
  <si>
    <t>20.5500.908.18</t>
  </si>
  <si>
    <t>ВЛ-10 кВ ИСИЛЬКУЛЬ,ул.ТЕЛЬМАНА,1"Б"</t>
  </si>
  <si>
    <t>IT.55.0748.148</t>
  </si>
  <si>
    <t>20.5500.53.18</t>
  </si>
  <si>
    <t>ВЛ-10 кВ д.Верхний Карбуш РТП-1361</t>
  </si>
  <si>
    <t>IT.55.0748.097</t>
  </si>
  <si>
    <t>20.5500.5447.17_x000D_
20.5500.5513.17</t>
  </si>
  <si>
    <t>ВЛ-10 кВ д.Приветная, ул.Западная 14</t>
  </si>
  <si>
    <t>IT.55.0408.978</t>
  </si>
  <si>
    <t>20.5500.3364.16_x000D_
20.5500.3035.16_x000D_
20.5500.3374.17</t>
  </si>
  <si>
    <t>ВЛ-10кВ, Омск, мкрЗагородный,д8 РТП138</t>
  </si>
  <si>
    <t>IT.55.0548.474</t>
  </si>
  <si>
    <t>20.5500.935.18</t>
  </si>
  <si>
    <t>ВЛ-10кВ с.Петровка Омский МР</t>
  </si>
  <si>
    <t>IT.55.0548.410</t>
  </si>
  <si>
    <t>20.5500.1986.17</t>
  </si>
  <si>
    <t>РТП-1314 Стр-во ВЛ-10 кВ д. Ракитинка</t>
  </si>
  <si>
    <t>IT.55.0748.139</t>
  </si>
  <si>
    <t>20.5500.4645.17</t>
  </si>
  <si>
    <t>20.5500.1970.16</t>
  </si>
  <si>
    <t>ВЛ-10кВ п.Омский ул.Новая</t>
  </si>
  <si>
    <t>IT.55.0748.056</t>
  </si>
  <si>
    <t>20.5500.1907.18_x000D_
20.5500.5736.17_x000D_
20.5500.5249.17</t>
  </si>
  <si>
    <t>ВЛ-10 кВ г. Омск, ул. 10 Лет Октября</t>
  </si>
  <si>
    <t>IT.55.0548.375</t>
  </si>
  <si>
    <t>20.5500.5484.16</t>
  </si>
  <si>
    <t>ВЛ-10кВ с. Надеждино ул Родниковая 4</t>
  </si>
  <si>
    <t>IT.55.0408.259</t>
  </si>
  <si>
    <t>20.5500.3653.16_x000D_
20.5500.1083.17</t>
  </si>
  <si>
    <t>ВЛ-10кВ КН-5_Калинино</t>
  </si>
  <si>
    <t>IT.55.0748.109</t>
  </si>
  <si>
    <t>20.5500.412.18</t>
  </si>
  <si>
    <t>ВЛ-10кВ г.Тюкалинск ул.2-я Северная</t>
  </si>
  <si>
    <t>IT.55.0548.406</t>
  </si>
  <si>
    <t>20.5500.2260.17</t>
  </si>
  <si>
    <t>ВЛ-10кВ, Омск,западнее СНТ Шинник уч.25</t>
  </si>
  <si>
    <t>IT.55.0748.091</t>
  </si>
  <si>
    <t>20.5500.829.18</t>
  </si>
  <si>
    <t>ВЛ-10 KВ,Таврическое, участок автодороги</t>
  </si>
  <si>
    <t>IT.55.0541.544</t>
  </si>
  <si>
    <t>20.5500.753.18</t>
  </si>
  <si>
    <t>ВЛ-10кВ п.Омский РТП1345</t>
  </si>
  <si>
    <t>IT.55.0548.424</t>
  </si>
  <si>
    <t>20.5500.5179.17</t>
  </si>
  <si>
    <t>Стр-во ВЛ-10 кВ Овощевод</t>
  </si>
  <si>
    <t>IT.55.0606.002</t>
  </si>
  <si>
    <t>20.5500.5803.16</t>
  </si>
  <si>
    <t>ВЛ-10 кВ ф. СИ-9_с. Ермак</t>
  </si>
  <si>
    <t>IT.55.0547.080</t>
  </si>
  <si>
    <t>20.5500.458.18</t>
  </si>
  <si>
    <t>ВЛ-10 KВ,Русско-Полянский,Целинный округ</t>
  </si>
  <si>
    <t>IT.55.0541.596</t>
  </si>
  <si>
    <t>20.5500.951.18</t>
  </si>
  <si>
    <t>ВЛ-10кВ с.Такмык Большереченский МР</t>
  </si>
  <si>
    <t>IT.55.0072.087</t>
  </si>
  <si>
    <t>20.5500.1818.18</t>
  </si>
  <si>
    <t>ВЛ-10 кВ ф. Мр-11 Ракитинка</t>
  </si>
  <si>
    <t>IT.55.0548.371</t>
  </si>
  <si>
    <t>20.5500.4208.17</t>
  </si>
  <si>
    <t>ВЛ-10кВ п.Ключи,ул.Лесная,1/1</t>
  </si>
  <si>
    <t>IT.55.0408.176</t>
  </si>
  <si>
    <t>Стр ВЛЗ10кВ для теплицы Воскресенское сп</t>
  </si>
  <si>
    <t>IT.55.0541.505</t>
  </si>
  <si>
    <t>20.5500.1037.18</t>
  </si>
  <si>
    <t>Стр ВЛЗ10кВ Калачинск Сорочино</t>
  </si>
  <si>
    <t>IT.55.0547.060</t>
  </si>
  <si>
    <t>20.5500.1281.18</t>
  </si>
  <si>
    <t>ВЛ 10 кВ Од-3 с. Белосток</t>
  </si>
  <si>
    <t>IT.55.0547.053</t>
  </si>
  <si>
    <t>20.5500.601.18</t>
  </si>
  <si>
    <t>Стр ВЛ-10кВ Тевризский р-н, д.Крутоярка</t>
  </si>
  <si>
    <t>IT.55.0543.385</t>
  </si>
  <si>
    <t>20.5500.1002.18_x000D_
20.5500.1212.18</t>
  </si>
  <si>
    <t>ВЛ-10кВ с.Рагозино ФГУП "РТРС"</t>
  </si>
  <si>
    <t>IT.55.0072.084</t>
  </si>
  <si>
    <t>20.5500.840.18</t>
  </si>
  <si>
    <t>стр.ВЛ-10 ФАП Атирка</t>
  </si>
  <si>
    <t>IS.55.0073.380</t>
  </si>
  <si>
    <t>ВЛ-6кВ с.Красная Горка ул.Зеленая ф.Кг-4</t>
  </si>
  <si>
    <t>IT.55.0548.484</t>
  </si>
  <si>
    <t>20.5500.838.18</t>
  </si>
  <si>
    <t>ВЛ-10кВ р.п. Саргатское ул.Радиорелейная</t>
  </si>
  <si>
    <t>IT.55.0548.521</t>
  </si>
  <si>
    <t>20.5500.905.18</t>
  </si>
  <si>
    <t>Стр ВЛ 10кВ Калачинск Фрунзе 117</t>
  </si>
  <si>
    <t>IT.55.0547.116</t>
  </si>
  <si>
    <t>20.5500.1699.18</t>
  </si>
  <si>
    <t>ВЛ-10кВ,с.п.Новотройцкое,раб.уч.пол 48с</t>
  </si>
  <si>
    <t>IT.55.0548.249</t>
  </si>
  <si>
    <t>20.5500.131.16</t>
  </si>
  <si>
    <t>ВЛ-10кВ, Омск, ул.2 Производственная</t>
  </si>
  <si>
    <t>IT.55.0548.332</t>
  </si>
  <si>
    <t>20.5500.490.17</t>
  </si>
  <si>
    <t>ВЛ-10 кВ Омскй р-н, ООО "Компрессор ТК"</t>
  </si>
  <si>
    <t>IT.55.0816.001</t>
  </si>
  <si>
    <t>20.5500.4522.17</t>
  </si>
  <si>
    <t>ВЛ-10кВ п.Магистральный ул.Кленовая</t>
  </si>
  <si>
    <t>IT.55.0748.293</t>
  </si>
  <si>
    <t>20.5500.1133.18</t>
  </si>
  <si>
    <t>ВЛ-10кВ, Омск, 12км Пушкинск.тракт, АГЗС</t>
  </si>
  <si>
    <t>IT.55.0748.038</t>
  </si>
  <si>
    <t>20.5500.1690.17</t>
  </si>
  <si>
    <t>ВЛ-10кВ, с.Троицкое, ул.Дорстрой, ф.Ом6</t>
  </si>
  <si>
    <t>IT.55.0748.228</t>
  </si>
  <si>
    <t>20.5500.907.18_x000D_
20.5500.290.18</t>
  </si>
  <si>
    <t>ВЛ-10кВ Ач-2_Ачаирский</t>
  </si>
  <si>
    <t>IT.55.0548.490</t>
  </si>
  <si>
    <t>20.5500.1100.18_x000D_
20.5500.1124.18</t>
  </si>
  <si>
    <t>ВЛ-10 кВ д.Серебряковка ул.Северная д.13</t>
  </si>
  <si>
    <t>IT.55.0748.269</t>
  </si>
  <si>
    <t>20.5500.1359.18</t>
  </si>
  <si>
    <t>ВЛ-10 кВ Красноярка, Мелиоративная 18</t>
  </si>
  <si>
    <t>IT.55.0408.378</t>
  </si>
  <si>
    <t>20.5500.5969.16_x000D_
20.5500.6004.16</t>
  </si>
  <si>
    <t>ВЛ-10 кВ Комсомольское СП р.у.п. №205</t>
  </si>
  <si>
    <t>IT.55.0548.504</t>
  </si>
  <si>
    <t>20.5500.4277.18</t>
  </si>
  <si>
    <t>ВЛ-10кВ с Замелетеновка ул Северная 11</t>
  </si>
  <si>
    <t>IT.55.0867.071</t>
  </si>
  <si>
    <t>20.5500.1914.18</t>
  </si>
  <si>
    <t>ВЛ-10 кВ СТ Заречный-2 уч.16</t>
  </si>
  <si>
    <t>IT.55.0748.317</t>
  </si>
  <si>
    <t>20.5500.4717.18_x000D_
20.5500.4778.18_x000D_
20.5500.4668.18_x000D_
20.5500.1629.18_x000D_
20.5500.4889.18_x000D_
20.5500.4639.18_x000D_
20.5500.4787.18</t>
  </si>
  <si>
    <t>ВЛ-10кВ ф. Бр-5 Ново-Московка</t>
  </si>
  <si>
    <t>IT.55.0548.441</t>
  </si>
  <si>
    <t>20.5500.4238.17</t>
  </si>
  <si>
    <t>20.5500.4526.16_x000D_
20.5500.4971.16_x000D_
20.5500.5723.16_x000D_
20.5500.4274.16_x000D_
20.5500.2038.18_x000D_
20.5500.837.18_x000D_
20.5500.2574.18</t>
  </si>
  <si>
    <t>ВЛ-10 кВ Омск,Машиностроительная 98</t>
  </si>
  <si>
    <t>IT.55.0548.127</t>
  </si>
  <si>
    <t>20.5500.3084.14</t>
  </si>
  <si>
    <t>ВЛ-10кВ СТ Черемуш. ф7. ал7,уч.131</t>
  </si>
  <si>
    <t>IT.55.0408.353</t>
  </si>
  <si>
    <t>20.5500.5270.16</t>
  </si>
  <si>
    <t>ВЛ-10 кВ мкр.Береговой, ул.Киселева 29</t>
  </si>
  <si>
    <t>IT.55.0408.407</t>
  </si>
  <si>
    <t>20.5500.5071.16</t>
  </si>
  <si>
    <t>ВЛ-10кВ от Чн-2 п.Магистральный</t>
  </si>
  <si>
    <t>IT.55.0408.723</t>
  </si>
  <si>
    <t>20.5500.3920.16</t>
  </si>
  <si>
    <t>20.5500.6498.15</t>
  </si>
  <si>
    <t>ВЛ-10кВ п.Магистральный ферма</t>
  </si>
  <si>
    <t>IT.55.0866.097</t>
  </si>
  <si>
    <t>20.5500.2303.18</t>
  </si>
  <si>
    <t>ВЛ-10 кВ с.Троицкое раб уч. полей 168</t>
  </si>
  <si>
    <t>IT.55.0548.544</t>
  </si>
  <si>
    <t>20.5500.2553.18_x000D_
20.5500.3002.18_x000D_
20.5500.2241.18</t>
  </si>
  <si>
    <t>ВЛ-10кВ г.Омск СНТ Любитель, уч.778А</t>
  </si>
  <si>
    <t>IT.55.0748.046</t>
  </si>
  <si>
    <t>20.5500.4232.18_x000D_
20.5500.3633.18_x000D_
20.5500.4212.18_x000D_
20.5500.1658.18</t>
  </si>
  <si>
    <t>ВЛ-10кВ  Омск, 2я Солнечная 46</t>
  </si>
  <si>
    <t>IT.55.0545.565
IT.55.0545.564</t>
  </si>
  <si>
    <t>20.55.3331.10</t>
  </si>
  <si>
    <t>ВЛ-10кВ п.Омский СС-7</t>
  </si>
  <si>
    <t>IT.55.0951.001</t>
  </si>
  <si>
    <t>20.5500.3958.18_x000D_
20.5500.3863.18</t>
  </si>
  <si>
    <t>ВЛ-10 кВ С.РОЗОВКА,УЛ.БЕРЕГОВАЯ,Д.6/А</t>
  </si>
  <si>
    <t>IT.55.0748.115</t>
  </si>
  <si>
    <t>20.5500.764.18</t>
  </si>
  <si>
    <t>ВЛ-10 KВ,Красноярка,Санаторий Колос</t>
  </si>
  <si>
    <t>IT.55.0748.306</t>
  </si>
  <si>
    <t>20.5500.1417.18</t>
  </si>
  <si>
    <t>ВЛ-10 кВ п.Октябрьский, ул.Зеленая д.14</t>
  </si>
  <si>
    <t>IT.55.0866.038</t>
  </si>
  <si>
    <t>20.5500.2613.18_x000D_
20.5500.2559.18_x000D_
20.5500.2563.18</t>
  </si>
  <si>
    <t>ВЛ10кВ, с.Замелетеновка, ул.Дорожная 4</t>
  </si>
  <si>
    <t>IT.55.0548.555</t>
  </si>
  <si>
    <t>20.5500.3790.18</t>
  </si>
  <si>
    <t>ВЛ-10 кВ Саргатский, Нижнеиртышское</t>
  </si>
  <si>
    <t>IT.55.0408.951</t>
  </si>
  <si>
    <t>20.5500.4503.17</t>
  </si>
  <si>
    <t>ВЛ-10кВ, Ом.обл. рп.Марьяновка, насосная</t>
  </si>
  <si>
    <t>IS.55.0073.339</t>
  </si>
  <si>
    <t>ВЛ-10 кВ с.Ребровка,Центральная,57</t>
  </si>
  <si>
    <t>IT.55.0408.385</t>
  </si>
  <si>
    <t>20.5500.1290.18_x000D_
20.5500.4928.16_x000D_
20.5500.2374.18</t>
  </si>
  <si>
    <t>20.5500.2252.16</t>
  </si>
  <si>
    <t>ВЛ-10KВ,Любинский,Октябрьская 48</t>
  </si>
  <si>
    <t>IT.55.0548.452</t>
  </si>
  <si>
    <t>20.5500.5714.17</t>
  </si>
  <si>
    <t>ВЛЗ 10кВ Калачинск П.Ильичева Мост</t>
  </si>
  <si>
    <t>IT.55.0547.106</t>
  </si>
  <si>
    <t>20.5500.3672.18</t>
  </si>
  <si>
    <t>Строительство воздушных линий (опоры железобетонные, провод изолированный, алюминиевый, сечение провода от 50 до 75 квадратных мм включительно)</t>
  </si>
  <si>
    <t>1.3.1.4.3</t>
  </si>
  <si>
    <t>20.5500.3293.16</t>
  </si>
  <si>
    <t>20.5500.3191.16</t>
  </si>
  <si>
    <t>20.5500.3455.16</t>
  </si>
  <si>
    <t>20.5500.3444.16</t>
  </si>
  <si>
    <t>20.5500.3197.16</t>
  </si>
  <si>
    <t>20.5500.4197.16_x000D_
20.5500.4229.17_x000D_
20.5500.4201.16</t>
  </si>
  <si>
    <t>ВЛ-10кВ с. Андреевка, Связьтранснефть</t>
  </si>
  <si>
    <t>IT.55.0548.354</t>
  </si>
  <si>
    <t>20.5500.1956.17</t>
  </si>
  <si>
    <t>ВЛЗ-10кВ п.Омский ул.Новая,7</t>
  </si>
  <si>
    <t>IT.55.0408.685</t>
  </si>
  <si>
    <t>20.5500.2775.17</t>
  </si>
  <si>
    <t>20.5500.3224.16_x000D_
20.5500.3945.17</t>
  </si>
  <si>
    <t>ВЛ-10 кВ СНТ Черемушки ф-л8 уч.218</t>
  </si>
  <si>
    <t>IT.55.0408.531</t>
  </si>
  <si>
    <t>20.5500.306.17</t>
  </si>
  <si>
    <t>ВЛ-10кВ с.Надеждино ул. Первом.20</t>
  </si>
  <si>
    <t>IT.55.0408.331</t>
  </si>
  <si>
    <t>20.5500.3692.16_x000D_
20.5500.3631.16_x000D_
20.5500.4255.16_x000D_
20.5500.3941.16</t>
  </si>
  <si>
    <t>ВЛ-10 Березовка ул.Лесная</t>
  </si>
  <si>
    <t>IT.55.0541.542</t>
  </si>
  <si>
    <t>20.5500.1033.18</t>
  </si>
  <si>
    <t>ВЛ-10кВ Пушкинское с/п ф.Сз-1914</t>
  </si>
  <si>
    <t>IT.55.0748.241</t>
  </si>
  <si>
    <t>20.5500.2510.18_x000D_
20.5500.1708.18_x000D_
20.5500.3862.18_x000D_
20.5500.1336.18_x000D_
20.5500.1279.18_x000D_
20.5500.1319.18_x000D_
20.5500.1653.18_x000D_
20.5500.1716.18_x000D_
20.5500.1161.18_x000D_
20.5500.3189.18_x000D_
20.5500.2987.18_x000D_
20.5500.1038.18_x000D_
20.5500.2512.18_x000D_
20.5500.1649.18_x000D_
20.5500.2534.18_x000D_
20.5500.1710.18_x000D_
20.5500.1187.18_x000D_
20.5500.1575.18_x000D_
20.5500.1292.18_x000D_
20.5500.2989.18_x000D_
20.5500.2476.18_x000D_
20.5500.1139.18_x000D_
20.5500.971.18_x000D_
20.5500.1313.18_x000D_
20.5500.3531.18</t>
  </si>
  <si>
    <t>ВЛ-10 Березовка РТП-616</t>
  </si>
  <si>
    <t>IT.55.0541.559</t>
  </si>
  <si>
    <t>20.5500.1112.18</t>
  </si>
  <si>
    <t>20.5500.3206.16_x000D_
20.5500.3234.16</t>
  </si>
  <si>
    <t>ВЛ-10кВ д.Зеленовка 55:20:160403:2400</t>
  </si>
  <si>
    <t>IT.55.0548.458</t>
  </si>
  <si>
    <t>20.5500.486.18</t>
  </si>
  <si>
    <t>ВЛ-10 кВ ф. Бр-14 Андреевское</t>
  </si>
  <si>
    <t>IT.55.0548.389</t>
  </si>
  <si>
    <t>20.5500.4866.17</t>
  </si>
  <si>
    <t>Стр ВЛ 10кВ 2 Калининское СП ЗАО ППР ЛУ</t>
  </si>
  <si>
    <t>IT.55.0754.001</t>
  </si>
  <si>
    <t>ВЛ-10кВ Азово ул.Советская</t>
  </si>
  <si>
    <t>IT.55.0547.071</t>
  </si>
  <si>
    <t>20.5500.5672.17</t>
  </si>
  <si>
    <t>Строительство воздушных линий (опоры железобетонные, провод изолированный, алюминиевый, сечение провода от 75 до 100 квадратных мм включительно)</t>
  </si>
  <si>
    <t>1.3.1.4.4</t>
  </si>
  <si>
    <t>Строительство воздушных линий (опоры железобетонные, провод неизолированный, сталеалюминиевый, сечение провода до 25 квадратных мм включительно)</t>
  </si>
  <si>
    <t>1.3.2.3.1</t>
  </si>
  <si>
    <t>ВЛ-10 Новоомский, Комарова</t>
  </si>
  <si>
    <t>IT.55.0545.378
IT.55.0545.377</t>
  </si>
  <si>
    <t>20.55.2480.11</t>
  </si>
  <si>
    <t>Строительство воздушных линий (опоры железобетонные, провод неизолированный, сталеалюминиевый, сечение провода от 25 до 50 квадратных мм включительно)</t>
  </si>
  <si>
    <t>1.3.2.3.2</t>
  </si>
  <si>
    <t>20.5500.955.16</t>
  </si>
  <si>
    <t>20.5500.1202.16_x000D_
20.5500.133.18</t>
  </si>
  <si>
    <t>ВЛ-10кВ СНТ Черемушки ф6 ал1 уч 10</t>
  </si>
  <si>
    <t>IT.55.0408.256</t>
  </si>
  <si>
    <t>20.5500.1126.17_x000D_
20.5500.3976.16_x000D_
20.5500.32.18</t>
  </si>
  <si>
    <t>СтрВЛ10Седельниково,бр Абрамовых, 5, 1</t>
  </si>
  <si>
    <t>IT.55.0543.384</t>
  </si>
  <si>
    <t>20.5500.867.18</t>
  </si>
  <si>
    <t>ВЛ-10кВ ИРЭС Платон п.Лесной РТП-347</t>
  </si>
  <si>
    <t>IT.55.0548.455</t>
  </si>
  <si>
    <t>20.5500.317.17</t>
  </si>
  <si>
    <t>ВЛ-10 кВ д.Зеленое поле, ул.Новая28</t>
  </si>
  <si>
    <t>IT.55.0548.016</t>
  </si>
  <si>
    <t>20.5500.4204.13_x000D_
20.5500.4292.13</t>
  </si>
  <si>
    <t>ВЛЗ 10кВ Павлоградск, с. Хорошки, Кириле</t>
  </si>
  <si>
    <t>IT.55.0932.008</t>
  </si>
  <si>
    <t>20.5500.3967.18</t>
  </si>
  <si>
    <t>ВЛ-10 кВ №1 Омск, ЛАО, мкр Новая станица</t>
  </si>
  <si>
    <t>IT.55.0074.066</t>
  </si>
  <si>
    <t xml:space="preserve"> Строительство воздушных линий (опоры деревянные, провод изолированный, алюминиевый, сечение провода до 25 квадратных мм включительно)</t>
  </si>
  <si>
    <t>1.1.1.4.1</t>
  </si>
  <si>
    <t>ВЛИ-0,4 кВ р.п. Саргатское, участок №211</t>
  </si>
  <si>
    <t>IT.55.0408.994</t>
  </si>
  <si>
    <t>ВЛИ-0,4кВ Энергетик-5 уч.39 РТП-918</t>
  </si>
  <si>
    <t>IT.55.0408.754</t>
  </si>
  <si>
    <t>20.5500.2532.17_x000D_
20.5500.3392.18</t>
  </si>
  <si>
    <t>ВЛИ-0,4кВ САО ул.Смирновская</t>
  </si>
  <si>
    <t>IT.55.0408.806</t>
  </si>
  <si>
    <t>20.5500.2637.17</t>
  </si>
  <si>
    <t>ВЛ 0,4 кВ ф.1 ТП-КН-7-13</t>
  </si>
  <si>
    <t>IT.55.0541.496</t>
  </si>
  <si>
    <t>20.5500.4163.17</t>
  </si>
  <si>
    <t>ВЛИ-0,4 кВ Крутинка, ул.Садовая д.1</t>
  </si>
  <si>
    <t>IT.55.0748.105</t>
  </si>
  <si>
    <t>20.5500.5473.17</t>
  </si>
  <si>
    <t>ВЛИ0,4 Калачинск Островского Чипизубов</t>
  </si>
  <si>
    <t>IT.55.0541.600</t>
  </si>
  <si>
    <t>20.5500.2486.18</t>
  </si>
  <si>
    <t>ВЛИ0,4кВ Калачинск, Ленина 28а, Вильгель</t>
  </si>
  <si>
    <t>IT.55.0541.607</t>
  </si>
  <si>
    <t>20.5500.2770.18</t>
  </si>
  <si>
    <t xml:space="preserve"> Строительство воздушных линий (опоры деревянные, провод изолированный, алюминиевый, сечение провода от 25 до 50 квадратных мм включительно)</t>
  </si>
  <si>
    <t>1.1.1.4.2</t>
  </si>
  <si>
    <t>Стр ВЛИ 0,4кВ Кормиловка, ст Зеленая рощ</t>
  </si>
  <si>
    <t>IT.55.0541.434</t>
  </si>
  <si>
    <t>20.5500.3317.17</t>
  </si>
  <si>
    <t>ВЛИ-0,4 кВ СНТ Кедр уч.1274</t>
  </si>
  <si>
    <t>IT.55.0408.464</t>
  </si>
  <si>
    <t>20.5500.5855.16</t>
  </si>
  <si>
    <t>ВЛИ-0,4кВ ф1 ТП10/0,4кВ стТекстильщик-3</t>
  </si>
  <si>
    <t>IT.55.0541.390</t>
  </si>
  <si>
    <t>ВЛИ-0,4 кВ п.Ростовка 1я Восточная</t>
  </si>
  <si>
    <t>IT.55.0408.740</t>
  </si>
  <si>
    <t>20.5500.3349.17</t>
  </si>
  <si>
    <t>Стр ВЛИ 0,4кВ Кормиловка ст Зеленая роща</t>
  </si>
  <si>
    <t>IT.55.0541.432</t>
  </si>
  <si>
    <t>ВЛИ-0,4кВ СНТ Птицевод уч.246</t>
  </si>
  <si>
    <t>IT.55.0408.955</t>
  </si>
  <si>
    <t>20.5500.4869.17</t>
  </si>
  <si>
    <t xml:space="preserve"> Строительство воздушных линий (опоры деревянные, провод изолированный, алюминиевый, сечение провода от 50 до 75 квадратных мм включительно)</t>
  </si>
  <si>
    <t>1.1.1.4.3</t>
  </si>
  <si>
    <t>ВЛИ-0,4кВ Птицевод РТП-629</t>
  </si>
  <si>
    <t>IT.55.0408.755</t>
  </si>
  <si>
    <t>20.5500.2747.17_x000D_
20.5500.2756.17_x000D_
20.5500.2485.17_x000D_
20.5500.2680.17</t>
  </si>
  <si>
    <t>ВЛ-0,4 кВ ф. 1 от ТП Мр-1-8 Красная гвоз</t>
  </si>
  <si>
    <t>IT.55.0408.851</t>
  </si>
  <si>
    <t>20.5500.2018.17</t>
  </si>
  <si>
    <t>ВЛИ-0,4 кВ п.Магистральный,Молодежная,14</t>
  </si>
  <si>
    <t>IT.55.0408.612</t>
  </si>
  <si>
    <t>20.5500.5923.15</t>
  </si>
  <si>
    <t xml:space="preserve"> Строительство воздушных линий (опоры деревянные, провод изолированный, алюминиевый, сечение провода от 75 до 100 квадратных мм включительно)</t>
  </si>
  <si>
    <t>1.1.1.4.4</t>
  </si>
  <si>
    <t>ВЛИ-0,4кВ СНТ Кедр,уч.688 РТП1172</t>
  </si>
  <si>
    <t>IT.55.0408.861</t>
  </si>
  <si>
    <t>20.5500.4262.17</t>
  </si>
  <si>
    <t xml:space="preserve"> Строительство воздушных линий (опоры деревянные, провод неизолированный, сталеалюминиевый, сечение провода от 25 до 50 квадратных мм включительно)</t>
  </si>
  <si>
    <t>1.1.2.3.2</t>
  </si>
  <si>
    <t>ВЛ-0,4кВ Таврическое Солнечная 17,2</t>
  </si>
  <si>
    <t>IT.55.0541.471</t>
  </si>
  <si>
    <t>20.5500.3709.17</t>
  </si>
  <si>
    <t>Строительство воздушных линий (опоры железобетонные, провод изолированный, алюминиевый, сечение провода до 25 квадратных мм включительно)</t>
  </si>
  <si>
    <t>1.3.1.4.1</t>
  </si>
  <si>
    <t>Стр ВЛ-0,4 ТаМР Чекрушево Северная</t>
  </si>
  <si>
    <t>IT.55.0543.317</t>
  </si>
  <si>
    <t>20.5500.2940.17</t>
  </si>
  <si>
    <t>СтрВЛ0,4кВ ТаМР Новоекатериновка Новая 8</t>
  </si>
  <si>
    <t>IT.55.0543.318</t>
  </si>
  <si>
    <t>20.5500.3127.17</t>
  </si>
  <si>
    <t>Стр ВЛ-0,4 кВ Муромцево,Первомайская,53</t>
  </si>
  <si>
    <t>IT.55.0543.319</t>
  </si>
  <si>
    <t>20.5500.3411.17</t>
  </si>
  <si>
    <t>Стр ВЛ-0,4 кВ Тара, Н.Евстафьева, 28/1</t>
  </si>
  <si>
    <t>IT.55.0543.312</t>
  </si>
  <si>
    <t>20.5500.3262.17</t>
  </si>
  <si>
    <t>Стр ВЛ-0,4кВ, Большеречье Солнечная</t>
  </si>
  <si>
    <t>IT.55.0543.282</t>
  </si>
  <si>
    <t>20.5500.1326.17</t>
  </si>
  <si>
    <t>ВЛИ-0,4кВ Большеречье, ул.Пионерская</t>
  </si>
  <si>
    <t>IT.55.0543.249</t>
  </si>
  <si>
    <t>20.5500.2419.17</t>
  </si>
  <si>
    <t>ВЛИ-0,4кВ р.п.Большеречье, ул.О.Бронског</t>
  </si>
  <si>
    <t>IT.55.0543.272</t>
  </si>
  <si>
    <t>20.5500.2495.17</t>
  </si>
  <si>
    <t>ВЛИ0,4кВ Калачинск Куликово ул. Озерная</t>
  </si>
  <si>
    <t>IT.55.0541.475</t>
  </si>
  <si>
    <t>20.5500.3583.17</t>
  </si>
  <si>
    <t>Стр ВЛИ 0,4кВ Кормиловка, ул Ленина,  д</t>
  </si>
  <si>
    <t>IT.55.0541.433</t>
  </si>
  <si>
    <t>20.5500.3009.17</t>
  </si>
  <si>
    <t>ВЛ-0,4кВ Шербакуль, ул. Куйбышева  д. 30</t>
  </si>
  <si>
    <t>IT.55.0408.947</t>
  </si>
  <si>
    <t>20.5500.3211.17</t>
  </si>
  <si>
    <t>ВЛ-0,4кВ Шербакуль ул Куйбышева  д. 20</t>
  </si>
  <si>
    <t>IT.55.0408.949</t>
  </si>
  <si>
    <t>20.5500.3058.17</t>
  </si>
  <si>
    <t>ВЛИ-0,4кВ с.Ребровка,ул.Центральная,д.60</t>
  </si>
  <si>
    <t>IT.55.0408.625</t>
  </si>
  <si>
    <t>20.5500.2120.17</t>
  </si>
  <si>
    <t>20.5500.2420.16</t>
  </si>
  <si>
    <t>ВЛИ-0,4 кВ с. Красноярка ул.Центральная</t>
  </si>
  <si>
    <t>IT.55.0408.707</t>
  </si>
  <si>
    <t>20.5500.3096.17</t>
  </si>
  <si>
    <t>ВЛИ-0,4 кВ Орловка ул 50 лет Октября 5</t>
  </si>
  <si>
    <t>IT.55.0408.959</t>
  </si>
  <si>
    <t>20.5500.3284.17</t>
  </si>
  <si>
    <t>Стр ВЛИ0,4кВ Кормиловка Победитель</t>
  </si>
  <si>
    <t>IT.55.0541.427</t>
  </si>
  <si>
    <t>20.5500.3079.17</t>
  </si>
  <si>
    <t>ВЛИ-0,4кВ Большеречье, ул.Чехова</t>
  </si>
  <si>
    <t>IT.55.0543.248</t>
  </si>
  <si>
    <t>20.5500.1658.17</t>
  </si>
  <si>
    <t>ВЛ-0,4 кВ от ТП-82 Ф-1 Калачинск</t>
  </si>
  <si>
    <t>IT.55.0541.479</t>
  </si>
  <si>
    <t>20.5500.4227.17</t>
  </si>
  <si>
    <t>ВЛИ-0,4 кВ р-н Москаленский, с Тумановка</t>
  </si>
  <si>
    <t>IT.55.0548.404</t>
  </si>
  <si>
    <t>20.5500.3680.17</t>
  </si>
  <si>
    <t>ВЛИ-0,4 кВ ф. 7 от ТП-Л-2-12 Любинский</t>
  </si>
  <si>
    <t>IT.55.0408.906</t>
  </si>
  <si>
    <t>20.5500.3731.17</t>
  </si>
  <si>
    <t>ВЛ-0,4кВ Саргатское, ул. Октябрьская</t>
  </si>
  <si>
    <t>IT.55.0408.950</t>
  </si>
  <si>
    <t>20.5500.2685.17</t>
  </si>
  <si>
    <t>ВЛИ-0,4кВ п.Дачный,ул.1-я, стр. поз.18</t>
  </si>
  <si>
    <t>IT.55.0408.493</t>
  </si>
  <si>
    <t>20.5500.980.17</t>
  </si>
  <si>
    <t>ВЛИ-0,4кВ Большеречье, ул.Октябрьская</t>
  </si>
  <si>
    <t>IT.55.0543.294</t>
  </si>
  <si>
    <t>20.5500.2809.17</t>
  </si>
  <si>
    <t>ВЛИ-0,4кВ КРЭС С СЫРОПЯТСКОЕ Котикова</t>
  </si>
  <si>
    <t>IT.55.0541.465</t>
  </si>
  <si>
    <t>20.5500.3866.17</t>
  </si>
  <si>
    <t>ВЛ-0.4KВ,Кормиловка,Энтузиастов 6</t>
  </si>
  <si>
    <t>IT.55.0547.052</t>
  </si>
  <si>
    <t>20.5500.4081.17</t>
  </si>
  <si>
    <t>ВЛИ-0,4кВ с.ГАННОВКА ул.ЦЕНТРАЛЬНАЯ,5б</t>
  </si>
  <si>
    <t>IT.55.0541.463</t>
  </si>
  <si>
    <t>20.5500.3759.17</t>
  </si>
  <si>
    <t>ВЛИ-0,4 кВ ОМСКИЙ Р-Н, Д. МАЛОКУЛАЧЬЕ</t>
  </si>
  <si>
    <t>IT.55.0748.017</t>
  </si>
  <si>
    <t>20.5500.386.17_x000D_
20.5500.354.17</t>
  </si>
  <si>
    <t>РТП-651 ВЛИ-0,4 кВ с. Пушкино</t>
  </si>
  <si>
    <t>IT.55.0408.882</t>
  </si>
  <si>
    <t>20.5500.2638.17</t>
  </si>
  <si>
    <t>ВЛ-0,4 кВ ф-2 от ТП-Ж-5-2 с Желанное</t>
  </si>
  <si>
    <t>IT.55.0541.490</t>
  </si>
  <si>
    <t>20.5500.3979.17</t>
  </si>
  <si>
    <t>IT.55.0408.772</t>
  </si>
  <si>
    <t>20.5500.3609.17</t>
  </si>
  <si>
    <t>ВЛ-0,4кВ Л-Малороссы ул Москальская д 99</t>
  </si>
  <si>
    <t>IT.55.0748.014</t>
  </si>
  <si>
    <t>20.5500.4437.17</t>
  </si>
  <si>
    <t>ВЛИ-0,4 кВ Тюкалинск ул 3-я Северная 17</t>
  </si>
  <si>
    <t>IT.55.0748.009</t>
  </si>
  <si>
    <t>20.5500.4279.17</t>
  </si>
  <si>
    <t>ВЛИ-0,4 кВ с Боголюбовка ул. Школьная 11</t>
  </si>
  <si>
    <t>IT.55.0748.001</t>
  </si>
  <si>
    <t>20.5500.4297.17</t>
  </si>
  <si>
    <t>ВЛ-0,4кВ ф.1 от ТП-Тм-3 Азово пСосновка</t>
  </si>
  <si>
    <t>IT.55.0541.447</t>
  </si>
  <si>
    <t>20.5500.3435.17</t>
  </si>
  <si>
    <t>ВЛ-0.4KВ,Горьковское, Герцена 13Б</t>
  </si>
  <si>
    <t>IT.55.0541.485</t>
  </si>
  <si>
    <t>20.5500.4740.17</t>
  </si>
  <si>
    <t>Стр ВЛИ0,4кВ Горьковское Озерная 11А</t>
  </si>
  <si>
    <t>IT.55.0547.057</t>
  </si>
  <si>
    <t>20.5500.4274.17</t>
  </si>
  <si>
    <t>ВЛ-0,4кВ р.п Черлак ул. Крестьянская 4-я</t>
  </si>
  <si>
    <t>IT.55.0541.507</t>
  </si>
  <si>
    <t>20.5500.5203.17</t>
  </si>
  <si>
    <t>Стр ВЛ-0,4 кВ,Тевриз, пер. Солнечный, 11</t>
  </si>
  <si>
    <t>IT.55.0543.362</t>
  </si>
  <si>
    <t>20.5500.3928.17</t>
  </si>
  <si>
    <t>Стр ВЛ-0,4 кВ Муромцево,Юбилейная,10,пл5</t>
  </si>
  <si>
    <t>IT.55.0543.365</t>
  </si>
  <si>
    <t>20.5500.4477.17</t>
  </si>
  <si>
    <t>СтрВЛ-0,4 кВШухово ул.Животноводов</t>
  </si>
  <si>
    <t>IT.55.0072.073</t>
  </si>
  <si>
    <t>20.5500.4667.17</t>
  </si>
  <si>
    <t>Стр ВЛ0,4кВ Тара, Судоремонтная, 6</t>
  </si>
  <si>
    <t>IT.55.0543.338</t>
  </si>
  <si>
    <t>20.5500.3576.17</t>
  </si>
  <si>
    <t>СтрВЛ-0,4кВ ТаМР,Чекрушево,Цыганкова,26</t>
  </si>
  <si>
    <t>IT.55.0543.328</t>
  </si>
  <si>
    <t>20.5500.3913.17_x000D_
20.5500.4299.17</t>
  </si>
  <si>
    <t>Стр ВЛ-0,4кВ Тара,Сивцев Овражек, 17</t>
  </si>
  <si>
    <t>IT.55.0543.324</t>
  </si>
  <si>
    <t>20.5500.2864.17</t>
  </si>
  <si>
    <t>СтрВЛ0,4кВТара,Кузнечная, РЯД 55, М21</t>
  </si>
  <si>
    <t>IT.55.0543.333</t>
  </si>
  <si>
    <t>20.5500.2277.17</t>
  </si>
  <si>
    <t>Стр ВЛ0,4кВ Тара, Бензикова, 23</t>
  </si>
  <si>
    <t>IT.55.0543.334</t>
  </si>
  <si>
    <t>20.5500.3159.17</t>
  </si>
  <si>
    <t>Стр ВЛ-0,4 кВ Большеречье, ул Пушкина</t>
  </si>
  <si>
    <t>IT.55.0543.320</t>
  </si>
  <si>
    <t>20.5500.3314.17</t>
  </si>
  <si>
    <t>ВЛИ-0.4KВ,Муромцево,Лисина 105а</t>
  </si>
  <si>
    <t>IT.55.0543.296</t>
  </si>
  <si>
    <t>20.5500.3857.17</t>
  </si>
  <si>
    <t>Стр ВЛ-0,4 кВ Большеречье, М.Горького,6</t>
  </si>
  <si>
    <t>IT.55.0543.315</t>
  </si>
  <si>
    <t>20.5500.2965.17</t>
  </si>
  <si>
    <t>ВЛИ-0,4кВ с.Слободчики, ул.Озерная</t>
  </si>
  <si>
    <t>IT.55.0543.270</t>
  </si>
  <si>
    <t>20.5500.1946.17</t>
  </si>
  <si>
    <t>ВЛИ-0,4кВ д.Ракитинка ул.Березовая 11/1</t>
  </si>
  <si>
    <t>IT.55.0408.516</t>
  </si>
  <si>
    <t>20.5500.997.15</t>
  </si>
  <si>
    <t>Стр.ВЛИ-0,4кВ от ф1 ТП-МБ-2-16 д.Кайнаул</t>
  </si>
  <si>
    <t>IT.55.0543.235</t>
  </si>
  <si>
    <t>20.5500.550.17</t>
  </si>
  <si>
    <t>Стр ВЛ-0,4кВ ТаМРЗаливиноНабережная112</t>
  </si>
  <si>
    <t>IT.55.0543.332</t>
  </si>
  <si>
    <t>20.5500.3729.17</t>
  </si>
  <si>
    <t>ВЛИ-0,4кВ д.Крупское ул.Октябрьская</t>
  </si>
  <si>
    <t>IT.55.0541.488</t>
  </si>
  <si>
    <t>20.5500.4514.17</t>
  </si>
  <si>
    <t>ВЛ-0,4 Азово пер. Тарский</t>
  </si>
  <si>
    <t>IT.55.0547.055</t>
  </si>
  <si>
    <t>20.5500.5227.17</t>
  </si>
  <si>
    <t>ВЛИ-0,4кВ с.Усть-Ишим ул.Молодежная</t>
  </si>
  <si>
    <t>IT.55.0543.302</t>
  </si>
  <si>
    <t>20.5500.3818.17</t>
  </si>
  <si>
    <t>ВЛИ-0,4кВ д.Саургачи ул.Новая</t>
  </si>
  <si>
    <t>IT.55.0543.301</t>
  </si>
  <si>
    <t>20.5500.3841.17</t>
  </si>
  <si>
    <t>Стр ВЛ-0,4 кВ, Тара, Тихая, 2</t>
  </si>
  <si>
    <t>IT.55.0543.360</t>
  </si>
  <si>
    <t>20.5500.4366.17</t>
  </si>
  <si>
    <t>СтрВЛ04кВ УИМР Бол Тебендя Школьная 15</t>
  </si>
  <si>
    <t>IT.55.0543.311</t>
  </si>
  <si>
    <t>20.5500.3050.17</t>
  </si>
  <si>
    <t>ВЛИ0,4кВ Одесский ул. Ленина 4 Виттих</t>
  </si>
  <si>
    <t>IT.55.0541.491</t>
  </si>
  <si>
    <t>20.5500.4057.17</t>
  </si>
  <si>
    <t>ВЛ-0,4 д.Гауф ул.Изюмовская</t>
  </si>
  <si>
    <t>IT.55.0541.511</t>
  </si>
  <si>
    <t>20.5500.5235.17</t>
  </si>
  <si>
    <t>ВЛИ-0,4кВ с Валуевка Тюкалинский МР</t>
  </si>
  <si>
    <t>IT.55.0548.408</t>
  </si>
  <si>
    <t>20.5500.4486.17</t>
  </si>
  <si>
    <t>ВЛИ-0,4кВ д.Ивановка Тюкалинский МР</t>
  </si>
  <si>
    <t>IT.55.0548.403</t>
  </si>
  <si>
    <t>20.5500.4502.17</t>
  </si>
  <si>
    <t>ВЛИ-0,4кВ г.Калачинск, ул.В.Ральченко</t>
  </si>
  <si>
    <t>IT.55.0541.508</t>
  </si>
  <si>
    <t>20.5500.4690.17</t>
  </si>
  <si>
    <t>ВЛ-0,4 ф.1 от ТП-НК-9-28 Кормиловка</t>
  </si>
  <si>
    <t>IT.55.0541.503</t>
  </si>
  <si>
    <t>20.5500.5134.17</t>
  </si>
  <si>
    <t>Стр ВЛ-0,4 кВ,Тара,Митрофана Агалакова,6</t>
  </si>
  <si>
    <t>IT.55.0543.361</t>
  </si>
  <si>
    <t>20.5500.1454.17</t>
  </si>
  <si>
    <t>ВЛИ-0.4KВ,МуРЭС,Большеникольск,Центральн</t>
  </si>
  <si>
    <t>IT.55.0543.308</t>
  </si>
  <si>
    <t>ВЛ-0,4 ф.2 от ТП-Мр-4-2 Морозовка</t>
  </si>
  <si>
    <t>IT.55.0408.907</t>
  </si>
  <si>
    <t>20.5500.2509.17</t>
  </si>
  <si>
    <t>ВЛИ-0,4 кВ Троицкое, ул Дорстрой, д 3</t>
  </si>
  <si>
    <t>IT.55.0408.923</t>
  </si>
  <si>
    <t>20.5500.3508.17</t>
  </si>
  <si>
    <t>ВЛИ-0,4кВ д.Черноусово Тюкалинский МР</t>
  </si>
  <si>
    <t>IT.55.0548.407</t>
  </si>
  <si>
    <t>20.5500.4489.17</t>
  </si>
  <si>
    <t>ВЛ-0.4 кВ ф.1 от ТП-ПД-2-8 Кормиловский</t>
  </si>
  <si>
    <t>IT.55.0547.054</t>
  </si>
  <si>
    <t>20.5500.5729.17</t>
  </si>
  <si>
    <t>ВЛИ-0,4кВ Р.П.Шербакуль_улСоветская</t>
  </si>
  <si>
    <t>IT.55.0748.074</t>
  </si>
  <si>
    <t>20.5500.5152.17</t>
  </si>
  <si>
    <t>ВЛИ-0,4кВ с.Лагушино ул.Зеленая</t>
  </si>
  <si>
    <t>IT.55.0541.514</t>
  </si>
  <si>
    <t>20.5500.5060.17</t>
  </si>
  <si>
    <t>СтрВЛ04кВ,Тара,около Сиреневая,11(гараж)</t>
  </si>
  <si>
    <t>IT.55.0543.363</t>
  </si>
  <si>
    <t>20.5500.4485.17</t>
  </si>
  <si>
    <t>ВЛ-0,4 кВ ф-3 от ТП-ОД-8-9 Одесское</t>
  </si>
  <si>
    <t>IT.55.0541.533</t>
  </si>
  <si>
    <t>20.5500.344.18</t>
  </si>
  <si>
    <t>ВЛ-0,4кВ Муромцево, пер.Удачный</t>
  </si>
  <si>
    <t>IT.55.0543.295</t>
  </si>
  <si>
    <t>20.5500.5148.17</t>
  </si>
  <si>
    <t>ВЛИ-0,4кВ Р.П.Саргатское_улИртышская_д5</t>
  </si>
  <si>
    <t>IT.55.0748.075</t>
  </si>
  <si>
    <t>20.5500.5300.17</t>
  </si>
  <si>
    <t>ВЛ-0,4кВ с.Любино-Малороссы,ул.Зеленовка</t>
  </si>
  <si>
    <t>IT.55.0548.461</t>
  </si>
  <si>
    <t>20.5500.5437.17</t>
  </si>
  <si>
    <t>ВЛ 0,4 кВ ф.2 от ТП Чн-3-59 Ребровка</t>
  </si>
  <si>
    <t>IT.55.0408.908</t>
  </si>
  <si>
    <t>20.5500.4173.17</t>
  </si>
  <si>
    <t>ВЛИ-0,4кВ д.Кирсановка БольшереченскийМР</t>
  </si>
  <si>
    <t>IT.55.0072.066</t>
  </si>
  <si>
    <t>20.5500.4500.17</t>
  </si>
  <si>
    <t>Стр ВЛ-0,4 кВ ТаМР, Атирка, Зеленая, 19</t>
  </si>
  <si>
    <t>IT.55.0543.322</t>
  </si>
  <si>
    <t>20.5500.2897.17</t>
  </si>
  <si>
    <t>ВЛИ-0,4кВ с.Репинка ул.Больничная</t>
  </si>
  <si>
    <t>IT.55.0541.519</t>
  </si>
  <si>
    <t>20.5500.100.18</t>
  </si>
  <si>
    <t>ВЛИ-0,4  Новомосковка, ул. Мира</t>
  </si>
  <si>
    <t>IT.55.0408.613</t>
  </si>
  <si>
    <t>20.5500.5506.17</t>
  </si>
  <si>
    <t>ВЛИ-0,4кв с.Петровка ул.Комарова</t>
  </si>
  <si>
    <t>IT.55.0408.914</t>
  </si>
  <si>
    <t>20.5500.4220.17</t>
  </si>
  <si>
    <t>Стр ВЛИ0,4кВ Оконеш. Миргородка</t>
  </si>
  <si>
    <t>IT.55.0541.526</t>
  </si>
  <si>
    <t>20.5500.455.18</t>
  </si>
  <si>
    <t>ВЛИ-0,4KВ,Таврическое, Чкалова 1б</t>
  </si>
  <si>
    <t>IT.55.0541.534</t>
  </si>
  <si>
    <t>20.5500.5189.17</t>
  </si>
  <si>
    <t>ВЛИ-0.4KВ,Любинский,Красный Яр,Луговая</t>
  </si>
  <si>
    <t>IT.55.0548.413</t>
  </si>
  <si>
    <t>20.5500.5569.17</t>
  </si>
  <si>
    <t>ВЛ-0,4 кВф.1 от ТП-РП-2-19</t>
  </si>
  <si>
    <t>IT.55.0547.079</t>
  </si>
  <si>
    <t>20.5500.713.18</t>
  </si>
  <si>
    <t>ВЛИ-0,4кВ д.Могильно-Посельское БРЭС</t>
  </si>
  <si>
    <t>IT.55.0072.065</t>
  </si>
  <si>
    <t>20.5500.4528.17</t>
  </si>
  <si>
    <t>ВЛИ-0,4кВ с.Октябрьское ул.Коммунальная</t>
  </si>
  <si>
    <t>IT.55.0541.553</t>
  </si>
  <si>
    <t>20.5500.488.18</t>
  </si>
  <si>
    <t>ВЛИ-0,4кВ с.Шипицыно БольшереченскийМР</t>
  </si>
  <si>
    <t>IT.55.0072.067</t>
  </si>
  <si>
    <t>20.5500.4506.17</t>
  </si>
  <si>
    <t>ВЛ-0,4кВ с.Сосновка РТП-240</t>
  </si>
  <si>
    <t>IT.55.0541.515</t>
  </si>
  <si>
    <t>20.5500.5557.17</t>
  </si>
  <si>
    <t>Стр ВЛИ0,4кВ Горьковское, метеостанция</t>
  </si>
  <si>
    <t>IT.55.0541.504</t>
  </si>
  <si>
    <t>20.5500.891.18</t>
  </si>
  <si>
    <t>ВЛ-0,4кВ ф. 1 ТП-КУ-4-5</t>
  </si>
  <si>
    <t>IT.55.0541.538</t>
  </si>
  <si>
    <t>20.5500.250.18</t>
  </si>
  <si>
    <t>ВЛИ-0,4кВ п.Новоомский,Дачная,с.п.41</t>
  </si>
  <si>
    <t>IT.55.0408.310</t>
  </si>
  <si>
    <t>20.5500.2733.16</t>
  </si>
  <si>
    <t>ВЛИ-0,4кВ ф1 от ТП-М-2-1 д.Ракитинка</t>
  </si>
  <si>
    <t>IT.55.0408.727</t>
  </si>
  <si>
    <t>20.5500.1629.17</t>
  </si>
  <si>
    <t>ВЛИ-0,4кВ г.Омск КАО Белелюбского,9</t>
  </si>
  <si>
    <t>IT.55.0408.942</t>
  </si>
  <si>
    <t>20.5500.4391.17</t>
  </si>
  <si>
    <t>ВЛИ-0,4 кВ г. Омск КАО, ул. Садовая 2/4</t>
  </si>
  <si>
    <t>IT.55.0548.214</t>
  </si>
  <si>
    <t>20.5500.225.16</t>
  </si>
  <si>
    <t>ВЛИ-0.4KВ,Новоомский,Садовая 37Б</t>
  </si>
  <si>
    <t>IT.55.0408.998</t>
  </si>
  <si>
    <t>20.5500.4932.17</t>
  </si>
  <si>
    <t>ВЛИ-0.4кВ с Калачево ул. Школьная, д. 32</t>
  </si>
  <si>
    <t>IT.55.0408.487</t>
  </si>
  <si>
    <t>20.5500.577.17</t>
  </si>
  <si>
    <t>ВЛИ-0,4кВ ф.1 от КТПС аул Каратал</t>
  </si>
  <si>
    <t>IT.55.0541.446</t>
  </si>
  <si>
    <t>ВЛИ-0,4кВ д.Черноусово БольшереченскийМР</t>
  </si>
  <si>
    <t>IT.55.0072.069</t>
  </si>
  <si>
    <t>20.5500.4496.17</t>
  </si>
  <si>
    <t>ВЛ-0,4кВ ф.1 ТП Св-2-8 САРГАТСКИЙ Р-ОН</t>
  </si>
  <si>
    <t>IT.55.0748.066</t>
  </si>
  <si>
    <t>20.5500.5576.17</t>
  </si>
  <si>
    <t>Стр ВЛ-0,4 кВБольшер Рабочая34</t>
  </si>
  <si>
    <t>IT.55.0543.356</t>
  </si>
  <si>
    <t>20.5500.5619.17</t>
  </si>
  <si>
    <t>СтрВЛ-0,4кВНовоягодноеМира</t>
  </si>
  <si>
    <t>IT.55.0543.368</t>
  </si>
  <si>
    <t>20.5500.73.18</t>
  </si>
  <si>
    <t>ВЛИ-0.4KВ,Марьяновский,Степное,1-я Север</t>
  </si>
  <si>
    <t>IT.55.0748.063</t>
  </si>
  <si>
    <t>20.5500.5153.17</t>
  </si>
  <si>
    <t>ВЛ-0,4 от ТП-И-4-4 СИБУПРАВТОДОР</t>
  </si>
  <si>
    <t>IT.55.0541.550</t>
  </si>
  <si>
    <t>20.5500.854.18</t>
  </si>
  <si>
    <t>ВЛ-0,4 ф.1 ТП-ЧК-10-9 СИБУПРАВТОДОР</t>
  </si>
  <si>
    <t>IT.55.0541.551</t>
  </si>
  <si>
    <t>20.5500.855.18</t>
  </si>
  <si>
    <t>ВЛ-0,4 от ТП-ТТ-8-1 СИБУПРАВТОДОР</t>
  </si>
  <si>
    <t>IT.55.0541.552</t>
  </si>
  <si>
    <t>20.5500.915.18</t>
  </si>
  <si>
    <t>ВЛИ-0,4кВ Приветная,ул.Восточная,2А</t>
  </si>
  <si>
    <t>IT.55.0748.145</t>
  </si>
  <si>
    <t>20.5500.389.17</t>
  </si>
  <si>
    <t>Стр ВЛ-0,4 кВ Тара АО "Омскгазстройэкспл</t>
  </si>
  <si>
    <t>IT.55.0543.359</t>
  </si>
  <si>
    <t>20.5500.5751.17</t>
  </si>
  <si>
    <t>ВЛИ-0.4KВ,Москаленский,Алексеевка,Лесная</t>
  </si>
  <si>
    <t>IT.55.0748.110</t>
  </si>
  <si>
    <t>20.5500.5536.17</t>
  </si>
  <si>
    <t>ВЛИ-0,4 кВ д.Усть-Китерма РТП-254</t>
  </si>
  <si>
    <t>IT.55.0748.106</t>
  </si>
  <si>
    <t>20.5500.5732.17</t>
  </si>
  <si>
    <t>ВЛИ-0,4 кВ п. Иртышский, ул. Заречная 48</t>
  </si>
  <si>
    <t>IT.55.0408.537</t>
  </si>
  <si>
    <t>20.5500.4320.16</t>
  </si>
  <si>
    <t>ВЛИ-0,4 кВ Троицкое,Тенистая,д2Тимохин</t>
  </si>
  <si>
    <t>IT.55.0748.111</t>
  </si>
  <si>
    <t>20.5500.1416.17</t>
  </si>
  <si>
    <t>ВЛИ-0,4кВ Ростовка РТП-619 (Сузенко)</t>
  </si>
  <si>
    <t>IT.55.0408.756</t>
  </si>
  <si>
    <t>20.5500.2347.17</t>
  </si>
  <si>
    <t>ВЛИ-0,4кВ с.Ребровка ул.Кипарисовая</t>
  </si>
  <si>
    <t>IT.55.0408.972</t>
  </si>
  <si>
    <t>20.5500.4979.17</t>
  </si>
  <si>
    <t>ВЛ-0,4KВ,Оконешниково,Жукова 37</t>
  </si>
  <si>
    <t>IT.55.0541.555</t>
  </si>
  <si>
    <t>20.5500.718.18</t>
  </si>
  <si>
    <t>Вл-0,4кВ, Любинский, Москальская 109а</t>
  </si>
  <si>
    <t>IT.55.0748.368</t>
  </si>
  <si>
    <t>20.5500.2313.18</t>
  </si>
  <si>
    <t>ВЛИ-0,4 кВ ф.1 от ТП-Тк-4-8 Тюкалинск</t>
  </si>
  <si>
    <t>IT.55.0748.174</t>
  </si>
  <si>
    <t>20.5500.223.18</t>
  </si>
  <si>
    <t>ВЛИ-0,4 кВ д. Гуляй Поле, ул. Новая</t>
  </si>
  <si>
    <t>IT.55.0748.200</t>
  </si>
  <si>
    <t>20.5500.400.18</t>
  </si>
  <si>
    <t>ВЛИ-0,4 кВ с. Зимино, трасса Р402</t>
  </si>
  <si>
    <t>IT.55.0548.465</t>
  </si>
  <si>
    <t>20.5500.399.18</t>
  </si>
  <si>
    <t>ВЛИ-0,4 кВ с.Троицкое,Тепличная,с.п.50</t>
  </si>
  <si>
    <t>IT.55.0408.578</t>
  </si>
  <si>
    <t>20.5500.5054.16</t>
  </si>
  <si>
    <t>ВЛИ-0,4кВ с.Сажино ул. Юбилейная 1А</t>
  </si>
  <si>
    <t>IT.55.0748.328</t>
  </si>
  <si>
    <t>20.5500.1651.18</t>
  </si>
  <si>
    <t>Стр ВЛИ 0,4кВ Кормиловка метеопост</t>
  </si>
  <si>
    <t>IT.55.0541.567</t>
  </si>
  <si>
    <t>20.5500.825.18</t>
  </si>
  <si>
    <t>СтрВЛ-0,4 Почекуево Красноармейская</t>
  </si>
  <si>
    <t>IT.55.0543.357</t>
  </si>
  <si>
    <t>20.5500.119.18</t>
  </si>
  <si>
    <t>ВЛ-0,4 KВ,Марьяновский,Сибуправтодор</t>
  </si>
  <si>
    <t>IT.55.0748.185</t>
  </si>
  <si>
    <t>20.5500.919.18</t>
  </si>
  <si>
    <t>ВЛИ-0,4 кВ п.Ключи, ул.Березовая</t>
  </si>
  <si>
    <t>IT.55.0748.102</t>
  </si>
  <si>
    <t>20.5500.5356.17</t>
  </si>
  <si>
    <t>ВЛИ-0,4кВ с.Надеждино ул.Северная, 18Б</t>
  </si>
  <si>
    <t>IT.55.0748.051</t>
  </si>
  <si>
    <t>20.5500.5564.17</t>
  </si>
  <si>
    <t>Стр ВЛИ Р.Поляна, ул. Новоселов, уч.2</t>
  </si>
  <si>
    <t>IT.55.0541.582</t>
  </si>
  <si>
    <t>20.5500.68.18</t>
  </si>
  <si>
    <t>ВЛ-0,4 ф.1 от ТП-М-4-5  СИБУПРАВТОДОР</t>
  </si>
  <si>
    <t>IT.55.0748.225</t>
  </si>
  <si>
    <t>20.5500.828.18</t>
  </si>
  <si>
    <t>ВЛ-0,4 KВ,Любино-Малороссы,Советская</t>
  </si>
  <si>
    <t>IT.55.0548.463</t>
  </si>
  <si>
    <t>20.5500.1376.18</t>
  </si>
  <si>
    <t>ВЛИ-0.4KВ,Марьяновский,Новая Шараповка</t>
  </si>
  <si>
    <t>IT.55.0748.163</t>
  </si>
  <si>
    <t>20.5500.456.18</t>
  </si>
  <si>
    <t>ВЛ-0,4кВ ф. 2 ТП-5720 Приветное</t>
  </si>
  <si>
    <t>IT.55.0748.006</t>
  </si>
  <si>
    <t>20.5500.5029.17</t>
  </si>
  <si>
    <t>ВЛ-0,4 ф.1 от ТП-М-6-8 СИБУПРАВТОДОР</t>
  </si>
  <si>
    <t>IT.55.0748.238</t>
  </si>
  <si>
    <t>20.5500.861.18</t>
  </si>
  <si>
    <t>ВЛИ-0,4кВ, Конезаводской, ул.Березовая32</t>
  </si>
  <si>
    <t>IT.55.0748.281</t>
  </si>
  <si>
    <t>20.5500.1694.18_x000D_
20.5500.2338.18_x000D_
20.5500.1762.18_x000D_
20.5500.2633.18_x000D_
20.5500.1687.18_x000D_
20.5500.2343.18</t>
  </si>
  <si>
    <t>ВЛИ-0,4кВ  ул.Береговая д.Большекулачье</t>
  </si>
  <si>
    <t>IT.55.0748.060</t>
  </si>
  <si>
    <t>20.5500.149.18</t>
  </si>
  <si>
    <t>ВЛ-0,4кВ ф.1 ТП-Ао-1-6 СИБУПРАВТОДОР</t>
  </si>
  <si>
    <t>IT.55.0748.245</t>
  </si>
  <si>
    <t>20.5500.892.18</t>
  </si>
  <si>
    <t>ВЛИ-0,4 кВ М-51 "Байкал" Омск-Ивановка</t>
  </si>
  <si>
    <t>IT.55.0748.314</t>
  </si>
  <si>
    <t>20.5500.1296.18</t>
  </si>
  <si>
    <t>ВЛИ-0,4 кВ с.Богословка ул.Степная</t>
  </si>
  <si>
    <t>IT.55.0408.711</t>
  </si>
  <si>
    <t>20.5500.2226.17</t>
  </si>
  <si>
    <t>Стр. ВЛ-0,4 Тара, 18-я Линия,34</t>
  </si>
  <si>
    <t>IT.55.0543.383</t>
  </si>
  <si>
    <t>20.5500.298.18</t>
  </si>
  <si>
    <t>Стр. Вл-0,4 кВ Муромцево Иванишко 57 кв1</t>
  </si>
  <si>
    <t>IT.55.0543.391</t>
  </si>
  <si>
    <t>20.5500.1146.18</t>
  </si>
  <si>
    <t>ВЛИ-0,4кВ г.Омск ул.Коттеджная, ПАО МТС</t>
  </si>
  <si>
    <t>IT.55.0548.353</t>
  </si>
  <si>
    <t>20.5500.2466.17</t>
  </si>
  <si>
    <t>ВЛИ-0,4 Пушкинское с/п ф.2 от Сз-1914-44</t>
  </si>
  <si>
    <t>IT.55.0748.242</t>
  </si>
  <si>
    <t>20.5500.1175.18_x000D_
20.5500.1411.18_x000D_
20.5500.1946.18_x000D_
20.5500.1468.18_x000D_
20.5500.1172.18_x000D_
20.5500.1162.18_x000D_
20.5500.1871.18_x000D_
20.5500.1009.18</t>
  </si>
  <si>
    <t>ВЛИ-0,4 Азово ул.1 Заводская 16</t>
  </si>
  <si>
    <t>IT.55.0541.569</t>
  </si>
  <si>
    <t>20.5500.1254.18</t>
  </si>
  <si>
    <t>ВЛИ0,4кВ Таврический, Сибкоммуна, Лесная</t>
  </si>
  <si>
    <t>IT.55.0541.589</t>
  </si>
  <si>
    <t>20.5500.2463.18</t>
  </si>
  <si>
    <t>ВЛ-04кВ с.Любино-Малороссы,Новая,2В</t>
  </si>
  <si>
    <t>IT.55.0867.023</t>
  </si>
  <si>
    <t>20.5500.1890.18</t>
  </si>
  <si>
    <t>ВЛ04кВ ЛРЭС СевероЛюбинский Никифорова24</t>
  </si>
  <si>
    <t>IT.55.0548.513</t>
  </si>
  <si>
    <t>20.5500.1097.18</t>
  </si>
  <si>
    <t>ВЛ-0,4 кВ ф.2 от ТП-Ан-11-23 МОНОЛИТ</t>
  </si>
  <si>
    <t>IT.55.0748.007</t>
  </si>
  <si>
    <t>20.5500.3942.17</t>
  </si>
  <si>
    <t>ВЛ-0,4 кВ ф.1 от ТП-НК-9-6</t>
  </si>
  <si>
    <t>IT.55.0541.584</t>
  </si>
  <si>
    <t>20.5500.1060.18</t>
  </si>
  <si>
    <t>ВЛИ0,4кВ Оконешниково Маяк Кашкинов</t>
  </si>
  <si>
    <t>IT.55.0541.601</t>
  </si>
  <si>
    <t>20.5500.2700.18</t>
  </si>
  <si>
    <t>Стр. ВЛ-0,4 Тара, Семена Золотарева, 47А</t>
  </si>
  <si>
    <t>IT.55.0543.402</t>
  </si>
  <si>
    <t>20.5500.1394.18</t>
  </si>
  <si>
    <t>Стр. ВЛ-0,4 Тара, Андрея Бабича, 1/2</t>
  </si>
  <si>
    <t>IT.55.0543.401</t>
  </si>
  <si>
    <t>20.5500.941.18</t>
  </si>
  <si>
    <t>СтрВЛ0,4 ТарМР Заливино Новая 5</t>
  </si>
  <si>
    <t>IT.55.0543.403</t>
  </si>
  <si>
    <t>20.5500.1459.18</t>
  </si>
  <si>
    <t>Стр ВЛ-0,4 Муромцево, Первомайская, 67</t>
  </si>
  <si>
    <t>IT.55.0543.398</t>
  </si>
  <si>
    <t>20.5500.1830.18</t>
  </si>
  <si>
    <t>Стр ВЛ-0,4 Муромцево, Дорожная, 1А, 1</t>
  </si>
  <si>
    <t>IT.55.0543.399</t>
  </si>
  <si>
    <t>20.5500.1926.18</t>
  </si>
  <si>
    <t>Стр. ВЛ-0,4 Тара, Ильи Зубова, 4</t>
  </si>
  <si>
    <t>IT.55.0543.392</t>
  </si>
  <si>
    <t>20.5500.2677.18</t>
  </si>
  <si>
    <t>ВЛ-0,4 Щербакуль ул.Лермонтова 1Г</t>
  </si>
  <si>
    <t>IT.55.0748.259</t>
  </si>
  <si>
    <t>20.5500.663.18</t>
  </si>
  <si>
    <t>ВЛ-0,4 с.Екатеринославка ул.Устимук</t>
  </si>
  <si>
    <t>IT.55.0748.260</t>
  </si>
  <si>
    <t>20.5500.972.18</t>
  </si>
  <si>
    <t>ВЛ-0,4кВ с.Новокарасук ул.Северная 49а</t>
  </si>
  <si>
    <t>IT.55.0548.524</t>
  </si>
  <si>
    <t>20.5500.1306.18</t>
  </si>
  <si>
    <t>ВЛ-0,4 Усть-Заостровка, РТП-441</t>
  </si>
  <si>
    <t>IT.55.0748.112</t>
  </si>
  <si>
    <t>20.5500.1441.18</t>
  </si>
  <si>
    <t>ВЛИ-0,4кВ с.Петровка ул.70Лет Октября</t>
  </si>
  <si>
    <t>IT.55.0408.683</t>
  </si>
  <si>
    <t>20.5500.2689.17</t>
  </si>
  <si>
    <t>ВЛИ-0,4 кВ c.Дружино ул.Перспективная 35</t>
  </si>
  <si>
    <t>IT.55.0748.321</t>
  </si>
  <si>
    <t>20.5500.1543.18</t>
  </si>
  <si>
    <t>стр.ВЛИ-0,4 с.Сосновка ул.Молодежная</t>
  </si>
  <si>
    <t>IT.55.0541.574</t>
  </si>
  <si>
    <t>20.5500.1644.18</t>
  </si>
  <si>
    <t>Стр ВЛИ0,4кВ Калачинск, Крупской 132</t>
  </si>
  <si>
    <t>IT.55.0541.573</t>
  </si>
  <si>
    <t>20.5500.1954.18</t>
  </si>
  <si>
    <t>ВЛИ0,4кВ Калачинск, Октябрьская 9А Сокур</t>
  </si>
  <si>
    <t>IT.55.0547.098</t>
  </si>
  <si>
    <t>20.5500.5692.17</t>
  </si>
  <si>
    <t>ВЛ-0.4кВ от КТПС-25кВА Од-3 с. Белосток</t>
  </si>
  <si>
    <t>IT.55.0547.076</t>
  </si>
  <si>
    <t>СтрВЛИ,Черлак,Верхнеильинка,Набережная 3</t>
  </si>
  <si>
    <t>IT.55.0541.581</t>
  </si>
  <si>
    <t>20.5500.2189.18</t>
  </si>
  <si>
    <t>ВЛИ-0,4 Усть-Заостровка55:20:233002:4483</t>
  </si>
  <si>
    <t>IT.55.0748.305</t>
  </si>
  <si>
    <t>20.5500.1842.18</t>
  </si>
  <si>
    <t>ВЛ-0,4кВ рп Саргатское мкр Светлый</t>
  </si>
  <si>
    <t>IT.55.0748.376</t>
  </si>
  <si>
    <t>20.5500.1566.18</t>
  </si>
  <si>
    <t>ВЛ-0,4кВ р.п.Саргатское ул.Радиорелейная</t>
  </si>
  <si>
    <t>IT.55.0548.523</t>
  </si>
  <si>
    <t>ВЛ-0,4кВ р.п Саргатское ул.Олимпийская</t>
  </si>
  <si>
    <t>IT.55.0748.235</t>
  </si>
  <si>
    <t>20.5500.810.18</t>
  </si>
  <si>
    <t>ВЛИ-0,4 кВ п.Подгородка п/л Косенкова</t>
  </si>
  <si>
    <t>IT.55.0748.149</t>
  </si>
  <si>
    <t>20.5500.5225.17</t>
  </si>
  <si>
    <t>Стр ВЛ 04 Тара Советская 63/7 1</t>
  </si>
  <si>
    <t>IT.55.0543.405</t>
  </si>
  <si>
    <t>20.5500.1838.18</t>
  </si>
  <si>
    <t>СтрВЛ-0,4 Тевризский_Полуяновка_6</t>
  </si>
  <si>
    <t>IT.55.0543.370</t>
  </si>
  <si>
    <t>20.5500.465.18</t>
  </si>
  <si>
    <t>ВЛ-0,4 Черлак РТП-710</t>
  </si>
  <si>
    <t>IT.55.0541.602</t>
  </si>
  <si>
    <t>20.5500.1783.18</t>
  </si>
  <si>
    <t>ВЛИ-0,4кВ, Омск, 12км Пушкинск.тракт</t>
  </si>
  <si>
    <t>IT.55.0748.041</t>
  </si>
  <si>
    <t>ВЛ-0,4 Новомосковка ул.Мира</t>
  </si>
  <si>
    <t>IT.55.0748.258</t>
  </si>
  <si>
    <t>20.5500.1255.18</t>
  </si>
  <si>
    <t>ВЛИ-0,4кВ п.Омский 55:20:160101:4004</t>
  </si>
  <si>
    <t>IT.55.0748.286</t>
  </si>
  <si>
    <t>20.5500.1655.18</t>
  </si>
  <si>
    <t>ВЛИ-0,4 кВ д.Давыдовка ул.Центральная 53</t>
  </si>
  <si>
    <t>IT.55.0748.277</t>
  </si>
  <si>
    <t>20.5500.1504.18</t>
  </si>
  <si>
    <t>ВЛИ-0,4кВ с.Надеждино ул.Северная</t>
  </si>
  <si>
    <t>IT.55.0748.282</t>
  </si>
  <si>
    <t>20.5500.1669.18</t>
  </si>
  <si>
    <t>ВЛИ-0,4 кВ д.Серебряковка ул.Северная 13</t>
  </si>
  <si>
    <t>IT.55.0748.271</t>
  </si>
  <si>
    <t>ВЛ-0,4кВ п.Омский ул.Новая</t>
  </si>
  <si>
    <t>IT.55.0866.013</t>
  </si>
  <si>
    <t>20.5500.2056.18</t>
  </si>
  <si>
    <t>ВЛИ0,4 Таврическое, Харламово, Секачев</t>
  </si>
  <si>
    <t>IT.55.0541.579</t>
  </si>
  <si>
    <t>20.5500.2103.18</t>
  </si>
  <si>
    <t>ВЛ-0,4 с.Сосновка ул.Садовая</t>
  </si>
  <si>
    <t>IT.55.0541.606</t>
  </si>
  <si>
    <t>20.5500.2768.18</t>
  </si>
  <si>
    <t>ВЛИ0,4кВ АзовоБерезовка Панкратов</t>
  </si>
  <si>
    <t>IT.55.0541.614</t>
  </si>
  <si>
    <t>20.5500.2913.18</t>
  </si>
  <si>
    <t>ВЛИ0,4кВ Кормиловка</t>
  </si>
  <si>
    <t>IT.55.0541.613</t>
  </si>
  <si>
    <t>20.5500.2724.18</t>
  </si>
  <si>
    <t>ВЛИ0,4кВ Нововоршавка,Красный путь 167</t>
  </si>
  <si>
    <t>IT.55.0541.594</t>
  </si>
  <si>
    <t>20.5500.2234.18</t>
  </si>
  <si>
    <t>ВЛИ 0,4кВ Нов, с.Черлакское, котельная15</t>
  </si>
  <si>
    <t>IT.55.0547.094</t>
  </si>
  <si>
    <t>20.5500.888.18</t>
  </si>
  <si>
    <t>ВЛИ-0,4кВ с.Красный яр Большереченский М</t>
  </si>
  <si>
    <t>IT.55.0543.372</t>
  </si>
  <si>
    <t>20.5500.2156.18</t>
  </si>
  <si>
    <t>ВЛИ-0.4кВ Омск СНТ Амурский ал11 уч27</t>
  </si>
  <si>
    <t>IT.55.0866.014</t>
  </si>
  <si>
    <t>20.5500.1662.18</t>
  </si>
  <si>
    <t>ВЛИ0,4кВ Азово, Круч, Друзюк А.М.</t>
  </si>
  <si>
    <t>IT.55.0541.611</t>
  </si>
  <si>
    <t>20.5500.3035.18</t>
  </si>
  <si>
    <t>ВЛИ0,4кВ Новарш. п.Черлакский Бугаенко</t>
  </si>
  <si>
    <t>IT.55.0541.622</t>
  </si>
  <si>
    <t>20.5500.2368.18</t>
  </si>
  <si>
    <t>ВЛИ-0,4кВ с.Усть-Ишим Т2 Мобайл</t>
  </si>
  <si>
    <t>IT.55.0543.369</t>
  </si>
  <si>
    <t>20.5500.2762.18</t>
  </si>
  <si>
    <t>ВЛ-04кВ РОЗОВКА С, НАБЕРЕЖНАЯ УЛ,  Д. 2А</t>
  </si>
  <si>
    <t>IT.55.0748.084</t>
  </si>
  <si>
    <t>20.5500.2837.18</t>
  </si>
  <si>
    <t>вл-0,4 с.Березовка ул.Первомайская</t>
  </si>
  <si>
    <t>IT.55.0541.605</t>
  </si>
  <si>
    <t>20.5500.2604.18</t>
  </si>
  <si>
    <t>ВЛ-0,4п.Иртышский ул.Гагарина</t>
  </si>
  <si>
    <t>IT.55.0748.377</t>
  </si>
  <si>
    <t>20.5500.1081.18</t>
  </si>
  <si>
    <t>ВЛИ-0,4 Усть-Заостровка55:20:230101:5422</t>
  </si>
  <si>
    <t>IT.55.0748.304</t>
  </si>
  <si>
    <t>20.5500.1729.18</t>
  </si>
  <si>
    <t>ВЛИ0,4кВ Азово,Омская, Андреев</t>
  </si>
  <si>
    <t>IT.55.0541.612</t>
  </si>
  <si>
    <t>20.5500.2878.18</t>
  </si>
  <si>
    <t>ВЛ-04кВ С.ЛЮБИНО-МАЛОРОССЫ, УЛ. НОВАЯ</t>
  </si>
  <si>
    <t>IT.55.0548.549</t>
  </si>
  <si>
    <t>20.5500.3220.18</t>
  </si>
  <si>
    <t>ВЛИ-0,4 кВ с.Троицкое ул.О.Кошевого, 16А</t>
  </si>
  <si>
    <t>IT.55.0748.320</t>
  </si>
  <si>
    <t>20.5500.1612.18</t>
  </si>
  <si>
    <t>ВЛИ-0,4кВ Омск ЦАО СНТ Амурский уч.19</t>
  </si>
  <si>
    <t>IT.55.0748.312</t>
  </si>
  <si>
    <t>20.5500.1748.18</t>
  </si>
  <si>
    <t>ВЛИ-0,4кВ САО Береговой_Комсомольский4В</t>
  </si>
  <si>
    <t>IT.55.0866.047</t>
  </si>
  <si>
    <t>20.5500.2858.18</t>
  </si>
  <si>
    <t>ВЛИ-0,4 кВ д.Петровка, ул.Зеленая д.18</t>
  </si>
  <si>
    <t>IT.55.0748.326</t>
  </si>
  <si>
    <t>20.5500.1965.18</t>
  </si>
  <si>
    <t>ВЛИ-0,4 Новоомский ул.Дачная с.поз.47</t>
  </si>
  <si>
    <t>IT.55.0748.341</t>
  </si>
  <si>
    <t>20.5500.2190.18_x000D_
20.5500.2196.18</t>
  </si>
  <si>
    <t>ВЛИ-0,4 кВ п.Ключи, ул.Кленовая</t>
  </si>
  <si>
    <t>IT.55.0748.315</t>
  </si>
  <si>
    <t>20.5500.1760.18</t>
  </si>
  <si>
    <t>ВЛИ-0,4 кВ Яблонька-1 аллея 13, уч.283</t>
  </si>
  <si>
    <t>IT.55.0866.026</t>
  </si>
  <si>
    <t>20.5500.2143.18</t>
  </si>
  <si>
    <t>ВЛ-0,4кВ УСТЬ-ЗАОСТРОВ 55:20:233002:5076</t>
  </si>
  <si>
    <t>IT.55.0867.001</t>
  </si>
  <si>
    <t>20.5500.2228.18</t>
  </si>
  <si>
    <t>ВЛИ-0,4 кВ д.Давыдовка ул.Центральная 42</t>
  </si>
  <si>
    <t>IT.55.0748.329</t>
  </si>
  <si>
    <t>20.5500.2125.18</t>
  </si>
  <si>
    <t>ВЛИ-0,4 кВ с.Пушкино ул. Степная, д. 35</t>
  </si>
  <si>
    <t>IT.55.0748.338</t>
  </si>
  <si>
    <t>20.5500.1608.18</t>
  </si>
  <si>
    <t>ВЛИ-0,4кВ д.Большекулачье ул.Почаевская</t>
  </si>
  <si>
    <t>IT.55.0866.055</t>
  </si>
  <si>
    <t>20.5500.3073.18</t>
  </si>
  <si>
    <t>ВЛ-0,4кВ с. Пушкино, ул. Ленина, д.38</t>
  </si>
  <si>
    <t>IT.55.0748.384</t>
  </si>
  <si>
    <t>20.5500.1791.18</t>
  </si>
  <si>
    <t>ВЛ-0,4кВ с Л-Малороссы ул Старожильская</t>
  </si>
  <si>
    <t>IT.55.0867.046</t>
  </si>
  <si>
    <t>20.5500.2698.18</t>
  </si>
  <si>
    <t>ВЛИ-0,4кВ ФКУ "СИБУПРАВТОДОР" Исилькуль</t>
  </si>
  <si>
    <t>IT.55.0866.077</t>
  </si>
  <si>
    <t>20.5500.2607.18</t>
  </si>
  <si>
    <t>ВЛИ-0,4кВ  г Исилькуль, ул Солнечная 3Б</t>
  </si>
  <si>
    <t>IT.55.0867.044</t>
  </si>
  <si>
    <t>20.5500.2730.18</t>
  </si>
  <si>
    <t>ВЛИ-0,4кВ  Исилькульский р-н, п. Лесной</t>
  </si>
  <si>
    <t>IT.55.0867.043</t>
  </si>
  <si>
    <t>20.5500.2263.18</t>
  </si>
  <si>
    <t>ВЛ-0,4кВ п. Саргатское, участок №69</t>
  </si>
  <si>
    <t>IT.55.0867.048</t>
  </si>
  <si>
    <t>20.5500.2941.18</t>
  </si>
  <si>
    <t>ВЛИ-0,4кВ Шербакуль, ул. Гуртьева,  д. 7</t>
  </si>
  <si>
    <t>IT.55.0867.050</t>
  </si>
  <si>
    <t>20.5500.2440.18</t>
  </si>
  <si>
    <t>ВЛ-0,4кВ д Старая Шараповка, ул. Снежная</t>
  </si>
  <si>
    <t>IT.55.0867.047</t>
  </si>
  <si>
    <t>20.5500.2846.18</t>
  </si>
  <si>
    <t>ВЛИ-0,4кВ рп Тевриз ул.Серова</t>
  </si>
  <si>
    <t>IT.55.0543.374</t>
  </si>
  <si>
    <t>20.5500.2396.18</t>
  </si>
  <si>
    <t>Стр ВЛ 04 Тевриз Калинина 2</t>
  </si>
  <si>
    <t>IT.55.0543.411</t>
  </si>
  <si>
    <t>20.5500.2454.18</t>
  </si>
  <si>
    <t>ВЛИ-0,4кВ рп Тевриз Т2 Мобайл</t>
  </si>
  <si>
    <t>IT.55.0072.091</t>
  </si>
  <si>
    <t>20.5500.2748.18</t>
  </si>
  <si>
    <t>ВЛИ-0,4 кВ с.Пушкино ул.Ленина</t>
  </si>
  <si>
    <t>IT.55.0548.489</t>
  </si>
  <si>
    <t>20.5500.3204.18_x000D_
20.5500.1522.18_x000D_
20.5500.1503.18</t>
  </si>
  <si>
    <t>ВЛИ-0,4кВ д.Большекулачье ул.Береговая</t>
  </si>
  <si>
    <t>IT.55.0866.053</t>
  </si>
  <si>
    <t>20.5500.2870.18</t>
  </si>
  <si>
    <t>ВЛИ 0,4кВ Калачинск П.Ильичева Мост</t>
  </si>
  <si>
    <t>IT.55.0547.108</t>
  </si>
  <si>
    <t>Стр ВЛ 04 Тевриз пер Южный, 7</t>
  </si>
  <si>
    <t>IT.55.0543.412</t>
  </si>
  <si>
    <t>20.5500.2485.18</t>
  </si>
  <si>
    <t>ВЛИ-0,4кВ Марьяновка ул 40 лет Октября 3</t>
  </si>
  <si>
    <t>IT.55.0748.016</t>
  </si>
  <si>
    <t>20.5500.4480.17</t>
  </si>
  <si>
    <t>ВЛИ-0,4кВ д.Верхние Уки ул.Кольцевая</t>
  </si>
  <si>
    <t>IT.55.0543.373</t>
  </si>
  <si>
    <t>20.5500.2398.18</t>
  </si>
  <si>
    <t>ВЛИ-0,4кВ Большеречье, ул.Рабочая</t>
  </si>
  <si>
    <t>IT.55.0543.247</t>
  </si>
  <si>
    <t>20.5500.1378.17</t>
  </si>
  <si>
    <t>ВЛ-0,4 кВ ф.1 от ТП-И-9-5 Верхнеильинка</t>
  </si>
  <si>
    <t>IT.55.0541.462</t>
  </si>
  <si>
    <t>20.5500.3350.17</t>
  </si>
  <si>
    <t>ВЛ-0,4кВф.3 от ТП-ЮП-5-8 Южно-Подольск</t>
  </si>
  <si>
    <t>IT.55.0541.466</t>
  </si>
  <si>
    <t>20.5500.2929.17</t>
  </si>
  <si>
    <t>ВЛИ-0,4 кВ Любинский р-н, п. Политотдел</t>
  </si>
  <si>
    <t>IT.55.0408.961</t>
  </si>
  <si>
    <t>20.5500.2921.17</t>
  </si>
  <si>
    <t>ВЛИ-0,4 кВ С УВАЛО-ЯДРИНО УЛ. ЛУГОВАЯ 3</t>
  </si>
  <si>
    <t>IT.55.0408.960</t>
  </si>
  <si>
    <t>20.5500.3257.17</t>
  </si>
  <si>
    <t>ВЛ-0,4 кВ Любинский ул Октябрьская  д110</t>
  </si>
  <si>
    <t>IT.55.0408.957</t>
  </si>
  <si>
    <t>20.5500.3368.17</t>
  </si>
  <si>
    <t>20.5500.5072.16_x000D_
20.5500.3810.17_x000D_
20.5500.4888.16_x000D_
20.5500.3771.16_x000D_
20.5500.4182.16_x000D_
20.5500.4572.16</t>
  </si>
  <si>
    <t>ВЛИ-0,4кВ Троицкое,Дорстрой,3Мурахтанова</t>
  </si>
  <si>
    <t>IT.55.0408.166</t>
  </si>
  <si>
    <t>20.5500.5535.16</t>
  </si>
  <si>
    <t>20.5500.2490.16</t>
  </si>
  <si>
    <t>ВЛ-0,4 кВ  Г. ОМСК, Березовая Роща</t>
  </si>
  <si>
    <t>IT.55.0408.705</t>
  </si>
  <si>
    <t>20.5500.2762.17_x000D_
20.5500.466.18</t>
  </si>
  <si>
    <t>ВЛИ-0.4Усть-Заостр.Березовая 35(др.заяв)</t>
  </si>
  <si>
    <t>IT.55.0408.504</t>
  </si>
  <si>
    <t>20.5500.2358.17_x000D_
20.5500.1403.17</t>
  </si>
  <si>
    <t>ВЛ-0,4 кВ   МОСКАЛЕНКИ, УЛ СПОРТИВНАЯ</t>
  </si>
  <si>
    <t>IT.55.0408.958</t>
  </si>
  <si>
    <t>20.5500.3476.17</t>
  </si>
  <si>
    <t>ВЛИ-0,4 кВ п.Магистральный ул.Северная</t>
  </si>
  <si>
    <t>IT.55.0408.388</t>
  </si>
  <si>
    <t>20.5500.5834.16</t>
  </si>
  <si>
    <t>РТП-677 ВЛИ-0,4 кВ д. Приветная</t>
  </si>
  <si>
    <t>IT.55.0408.812</t>
  </si>
  <si>
    <t>20.5500.2865.17</t>
  </si>
  <si>
    <t>ВЛИ 0,4кВ Азовский ННМР Березовка Есенин</t>
  </si>
  <si>
    <t>IT.55.0541.456</t>
  </si>
  <si>
    <t>20.5500.3266.17</t>
  </si>
  <si>
    <t>ВЛИ0,4кВ Азовский ННМР Березовка Лесная</t>
  </si>
  <si>
    <t>IT.55.0541.476</t>
  </si>
  <si>
    <t>20.5500.5595.17_x000D_
20.5500.2314.17</t>
  </si>
  <si>
    <t>ВЛИ0,4кВ Оконешниково ул.40лет победы</t>
  </si>
  <si>
    <t>IT.55.0541.474</t>
  </si>
  <si>
    <t>20.5500.3635.17_x000D_
20.5500.3641.17</t>
  </si>
  <si>
    <t>ВЛИ-0,4кВ Усть-Заостровка, ул. Степная</t>
  </si>
  <si>
    <t>IT.55.0408.717</t>
  </si>
  <si>
    <t>20.5500.3217.17</t>
  </si>
  <si>
    <t>ВЛИ-0.4KВ,Калинино,Советская 2д, ПАО МТС</t>
  </si>
  <si>
    <t>IT.55.0548.387</t>
  </si>
  <si>
    <t>20.5500.3047.17</t>
  </si>
  <si>
    <t>ВЛИ-0,4кВ п.Омский, ул.Заозерная</t>
  </si>
  <si>
    <t>IT.55.0408.761</t>
  </si>
  <si>
    <t>20.5500.3338.17</t>
  </si>
  <si>
    <t>ВЛИ-0,4кВ с.Андреевка, ул.Школьная,29</t>
  </si>
  <si>
    <t>IT.55.0408.701</t>
  </si>
  <si>
    <t>20.5500.3214.17</t>
  </si>
  <si>
    <t>IT.55.0542.271
IT.55.0542.273</t>
  </si>
  <si>
    <t>ВЛИ0,4кВ Одесский ул. Ленина 28 Руденко</t>
  </si>
  <si>
    <t>IT.55.0541.487</t>
  </si>
  <si>
    <t>20.5500.4711.17</t>
  </si>
  <si>
    <t>ВЛИ-0,4 кВ г Тюкалинск ул Ленина д 127В</t>
  </si>
  <si>
    <t>IT.55.0408.990</t>
  </si>
  <si>
    <t>20.5500.3535.17</t>
  </si>
  <si>
    <t>РТП-431 ВЛИ-0,4 Шмидт Е.Н.</t>
  </si>
  <si>
    <t>IT.55.0408.890</t>
  </si>
  <si>
    <t>ВЛ-0,4 кВ  Г. ОМСК, Сельский строитель-3</t>
  </si>
  <si>
    <t>IT.55.0408.737</t>
  </si>
  <si>
    <t>20.5500.1194.17_x000D_
20.5500.1898.17_x000D_
20.5500.1288.17</t>
  </si>
  <si>
    <t>ВЛИ-0,4 кВ Пушкинское СП, Наукоград</t>
  </si>
  <si>
    <t>IT.55.0408.922</t>
  </si>
  <si>
    <t>20.5500.26.18_x000D_
20.5500.2686.17_x000D_
20.5500.3541.17_x000D_
20.5500.3543.17_x000D_
20.5500.3558.17_x000D_
20.5500.4088.17_x000D_
20.5500.2847.17_x000D_
20.5500.3347.17_x000D_
20.5500.269.18_x000D_
20.5500.2787.17_x000D_
20.5500.3310.17_x000D_
20.5500.3366.17_x000D_
20.5500.3088.17</t>
  </si>
  <si>
    <t>ВЛИ-0.4 Троицкое РТП-921</t>
  </si>
  <si>
    <t>IT.55.0408.775</t>
  </si>
  <si>
    <t>20.5500.3205.17_x000D_
20.5500.954.18</t>
  </si>
  <si>
    <t>РТП-955 Строительство ВЛИ-0,4 кВ</t>
  </si>
  <si>
    <t>IT.55.0408.881</t>
  </si>
  <si>
    <t>ВЛИ-0,4 кВ СНТ Черемушки ф-л8 уч.218</t>
  </si>
  <si>
    <t>IT.55.0408.533</t>
  </si>
  <si>
    <t>ВЛИ-0,4кВ с.Ребровка, ул.Центральная</t>
  </si>
  <si>
    <t>IT.55.0408.773</t>
  </si>
  <si>
    <t>20.5500.3544.17_x000D_
20.5500.3540.17</t>
  </si>
  <si>
    <t>ВЛИ-0,4кВ г.Омск_СНТ Сельский стр-3_ал7</t>
  </si>
  <si>
    <t>IT.55.0408.897</t>
  </si>
  <si>
    <t>20.5500.2934.17</t>
  </si>
  <si>
    <t>ВЛИ-0,4кВ Ростовка ул.Целинная,3 РТП-982</t>
  </si>
  <si>
    <t>IT.55.0408.757</t>
  </si>
  <si>
    <t>20.5500.3702.17</t>
  </si>
  <si>
    <t>ВЛИ-0,4кВ Усть-Заостровка РТП-1004</t>
  </si>
  <si>
    <t>IT.55.0408.822</t>
  </si>
  <si>
    <t>20.5500.3845.17</t>
  </si>
  <si>
    <t>ВЛИ-0.4кВ,с.Усть-Заостровка, РТП-929</t>
  </si>
  <si>
    <t>IT.55.0408.525</t>
  </si>
  <si>
    <t>20.5500.3367.17</t>
  </si>
  <si>
    <t>ВЛ-0,4кВ п. Москаленки ул Советская д 1</t>
  </si>
  <si>
    <t>IT.55.0408.760</t>
  </si>
  <si>
    <t>20.5500.3775.17</t>
  </si>
  <si>
    <t>ВЛИ-0,4 д.Зеленовка, ул. Березовая, д.8</t>
  </si>
  <si>
    <t>IT.55.0408.489</t>
  </si>
  <si>
    <t>20.5500.5503.16</t>
  </si>
  <si>
    <t>ВЛИ-0,4кВ №4 РТП-150 Розовка ул.Дорожная</t>
  </si>
  <si>
    <t>IT.55.0408.596</t>
  </si>
  <si>
    <t>20.5500.1646.17</t>
  </si>
  <si>
    <t>ВЛИ-0,4кВ №2 РТП-150 Розовка ул.Дорожная</t>
  </si>
  <si>
    <t>IT.55.0408.594</t>
  </si>
  <si>
    <t>20.5500.1651.17</t>
  </si>
  <si>
    <t>ВЛИ-0,4кВ с. Андреевка, Связьтранснефть</t>
  </si>
  <si>
    <t>IT.55.0548.356</t>
  </si>
  <si>
    <t>ВЛИ-0.4кВ ф.1 от КТПС-ТВ-1 Ивановка</t>
  </si>
  <si>
    <t>IT.55.0548.386</t>
  </si>
  <si>
    <t>ВЛИ-0,4кВ №5 РТП-150</t>
  </si>
  <si>
    <t>IT.55.0408.623</t>
  </si>
  <si>
    <t>20.5500.2107.17_x000D_
20.5500.2092.17</t>
  </si>
  <si>
    <t>ВЛИ-0,4кВ №3 РТП-150 Розовка ул.Дорожная</t>
  </si>
  <si>
    <t>IT.55.0408.595</t>
  </si>
  <si>
    <t>20.5500.2092.17_x000D_
20.5500.2080.17</t>
  </si>
  <si>
    <t>ВЛИ-0.4KВ,СНТ Тепличный-1,уч.95</t>
  </si>
  <si>
    <t>IT.55.0408.877</t>
  </si>
  <si>
    <t>20.5500.2667.17</t>
  </si>
  <si>
    <t>ВЛИ-0,4 кВ п.Хвойный, Пушкинское СП</t>
  </si>
  <si>
    <t>IT.55.0408.546</t>
  </si>
  <si>
    <t>ВЛИ-0,4кВ РТП-150 Розовка ул. Дорожная</t>
  </si>
  <si>
    <t>IT.55.0408.593</t>
  </si>
  <si>
    <t>20.5500.1636.17</t>
  </si>
  <si>
    <t>ВЛ 0,4 кВ ф.1 ТП-Тм-10-18 Азово</t>
  </si>
  <si>
    <t>IT.55.0541.448</t>
  </si>
  <si>
    <t>20.5500.3442.17</t>
  </si>
  <si>
    <t>ВЛ-0,4 кВ ф.2 от ТП-Тм-10-8 с Березовка</t>
  </si>
  <si>
    <t>IT.55.0541.468</t>
  </si>
  <si>
    <t>20.5500.3795.17</t>
  </si>
  <si>
    <t>20.5500.3329.16_x000D_
20.5500.3037.17</t>
  </si>
  <si>
    <t>ВЛИ-0,4 кВ Калачинский р-н ООО РТИТС</t>
  </si>
  <si>
    <t>IT.55.0547.046</t>
  </si>
  <si>
    <t>ВЛИ-0,4кВ ф1 от ТП10/0,4кВ с.Алексеевка</t>
  </si>
  <si>
    <t>IT.55.0541.387</t>
  </si>
  <si>
    <t>ВЛ-0,4 кВ ф.1 от ТП-ЧК-8-13 Николаевка</t>
  </si>
  <si>
    <t>IT.55.0547.051</t>
  </si>
  <si>
    <t>20.5500.4226.17</t>
  </si>
  <si>
    <t>ВЛИ-0,4кВ Ростовка ул.Вишневая РТП-994</t>
  </si>
  <si>
    <t>IT.55.0408.759</t>
  </si>
  <si>
    <t>20.5500.3763.17</t>
  </si>
  <si>
    <t>ВЛИ-0,4 кВ Красный Яр, ул. Школьная, 9</t>
  </si>
  <si>
    <t>IT.55.0408.991</t>
  </si>
  <si>
    <t>20.5500.3804.17</t>
  </si>
  <si>
    <t>ВЛИ-0,4 кВ с.Троицкое ул.Тенистая</t>
  </si>
  <si>
    <t>IT.55.0408.528</t>
  </si>
  <si>
    <t>20.5500.962.17</t>
  </si>
  <si>
    <t>ВЛИ-0,4кВ с. Ребровка,  ул. Южная, 34</t>
  </si>
  <si>
    <t>IT.55.0408.684</t>
  </si>
  <si>
    <t>20.5500.2452.17</t>
  </si>
  <si>
    <t>РТП-574 ВЛИ-0,4 г.Омск (Шмулей)</t>
  </si>
  <si>
    <t>IT.55.0408.886</t>
  </si>
  <si>
    <t>20.5500.2208.17_x000D_
20.5500.2246.17</t>
  </si>
  <si>
    <t>20.5500.3264.16</t>
  </si>
  <si>
    <t>ВЛИ 0.4кВ пос. Новоомский</t>
  </si>
  <si>
    <t>IT.55.0408.498</t>
  </si>
  <si>
    <t>20.5500.1059.17</t>
  </si>
  <si>
    <t>РТП-927 ВЛИ-0,4 кВ СНТ Черемушки</t>
  </si>
  <si>
    <t>IT.55.0408.810</t>
  </si>
  <si>
    <t>20.5500.3212.17</t>
  </si>
  <si>
    <t>ВЛИ-0,4кВ г. Омск СНТ "ТОПОЛЕК"</t>
  </si>
  <si>
    <t>IT.55.0408.805</t>
  </si>
  <si>
    <t>20.5500.3812.17</t>
  </si>
  <si>
    <t>ВЛИ-0,4кВ Омский рн ДНТ Березка_ал5_уч16</t>
  </si>
  <si>
    <t>IT.55.0408.793</t>
  </si>
  <si>
    <t>20.5500.3473.17</t>
  </si>
  <si>
    <t>ВЛИ-0.4кВ,П.НОВООМСКИЙ</t>
  </si>
  <si>
    <t>IT.55.0408.524</t>
  </si>
  <si>
    <t>20.5500.1611.17</t>
  </si>
  <si>
    <t>ВЛИ-0,4кВ снтЧерёмушкиф3,ал9,уч159</t>
  </si>
  <si>
    <t>IT.55.0748.005</t>
  </si>
  <si>
    <t>20.5500.1205.18_x000D_
20.5500.2379.17</t>
  </si>
  <si>
    <t>20.5500.3036.16</t>
  </si>
  <si>
    <t>ВЛИ-0,4 кВ ЦАО г.Омска СНТ С.Строитель3</t>
  </si>
  <si>
    <t>IT.55.0408.710</t>
  </si>
  <si>
    <t>ВЛИ-0,4кВ д.Ворошилово Полтавский МР</t>
  </si>
  <si>
    <t>IT.55.0748.132</t>
  </si>
  <si>
    <t>20.5500.4326.17</t>
  </si>
  <si>
    <t>ВЛИ-0,4кВ Красный Яр, ул. Первомайская</t>
  </si>
  <si>
    <t>IT.55.0548.405</t>
  </si>
  <si>
    <t>20.5500.4708.17</t>
  </si>
  <si>
    <t>ВЛ-0,4кВ Шипуново ул Октябрьская 10 кв 1</t>
  </si>
  <si>
    <t>IT.55.0748.013</t>
  </si>
  <si>
    <t>20.5500.4447.17</t>
  </si>
  <si>
    <t>ВЛИ-0,4кВ с.Звонорев Кут, Азовский МР</t>
  </si>
  <si>
    <t>IT.55.0541.481</t>
  </si>
  <si>
    <t>20.5500.3364.17</t>
  </si>
  <si>
    <t>ВЛИ-0,4кВ КРЭС Д СТАНКЕЕВКА, УЛ ПРОЛЕТАР</t>
  </si>
  <si>
    <t>IT.55.0541.464</t>
  </si>
  <si>
    <t>20.5500.3877.17</t>
  </si>
  <si>
    <t>ВЛ-0.4KВ,Кормиловский,Сыропятское</t>
  </si>
  <si>
    <t>IT.55.0541.486</t>
  </si>
  <si>
    <t>20.5500.4314.17</t>
  </si>
  <si>
    <t>ВЛ-0,4 кВ от ТП-ЮП-1-5 Кирьяновка</t>
  </si>
  <si>
    <t>IT.55.0541.477</t>
  </si>
  <si>
    <t>20.5500.4246.17</t>
  </si>
  <si>
    <t>ВЛИ-0,4кВ рп Большеречье ул.Советов</t>
  </si>
  <si>
    <t>IT.55.0543.303</t>
  </si>
  <si>
    <t>20.5500.3976.17</t>
  </si>
  <si>
    <t>ВЛИ-0,4кВ п.Чернолучье, ул.Торговая 11</t>
  </si>
  <si>
    <t>IT.55.0408.823</t>
  </si>
  <si>
    <t>20.5500.4268.17</t>
  </si>
  <si>
    <t>ВЛИ-0,4 кВ ОМСКИЙ Р-Н, с.Ульяновка</t>
  </si>
  <si>
    <t>IT.55.0408.741</t>
  </si>
  <si>
    <t>20.5500.3556.17</t>
  </si>
  <si>
    <t>ВЛИ-0.4KВ,Малокулачье,Береговая 36</t>
  </si>
  <si>
    <t>IT.55.0408.917</t>
  </si>
  <si>
    <t>20.5500.1652.17</t>
  </si>
  <si>
    <t>ВЛИ-0,4кВ Ростовка,ул.Целинная,РТП-625</t>
  </si>
  <si>
    <t>IT.55.0408.865</t>
  </si>
  <si>
    <t>20.5500.2467.17_x000D_
20.5500.2494.17</t>
  </si>
  <si>
    <t>ВЛИ-0.4кВ,с.Усть-Заостровка, РТП-972</t>
  </si>
  <si>
    <t>IT.55.0408.803</t>
  </si>
  <si>
    <t>20.5500.3631.17</t>
  </si>
  <si>
    <t>ВЛИ-0,4кВ Ростовка РТП-622</t>
  </si>
  <si>
    <t>IT.55.0408.800</t>
  </si>
  <si>
    <t>20.5500.3210.17_x000D_
20.5500.2404.17</t>
  </si>
  <si>
    <t>СтрВЛ-0,4кВ Большеречье,Тарская 2А, 2Б</t>
  </si>
  <si>
    <t>IT.55.0543.337</t>
  </si>
  <si>
    <t>20.5500.3904.17_x000D_
20.5500.3879.17_x000D_
20.5500.4204.17_x000D_
20.5500.4619.17_x000D_
20.5500.3914.17</t>
  </si>
  <si>
    <t>ВЛИ-0,4кВ р.п.Большеречье, ул.Дорожная</t>
  </si>
  <si>
    <t>IT.55.0543.271</t>
  </si>
  <si>
    <t>20.5500.2464.17</t>
  </si>
  <si>
    <t>Стр ВЛ-0,4кВ Большеречье,Пушкина,бокс 9</t>
  </si>
  <si>
    <t>IT.55.0543.335</t>
  </si>
  <si>
    <t>20.5500.3711.17</t>
  </si>
  <si>
    <t>Стр ВЛ0,4кВ Тара, Сосновая, около д. 10</t>
  </si>
  <si>
    <t>IT.55.0543.339</t>
  </si>
  <si>
    <t>20.5500.3849.17</t>
  </si>
  <si>
    <t>ВЛИ-0,4кВ с.Б.Уки совхоз "Большеуковский</t>
  </si>
  <si>
    <t>IT.55.0543.297</t>
  </si>
  <si>
    <t>20.5500.3307.17</t>
  </si>
  <si>
    <t>Стр ВЛ-0,4 кВ Большеречье,Трассовая,9, 1</t>
  </si>
  <si>
    <t>IT.55.0543.314</t>
  </si>
  <si>
    <t>20.5500.2586.17</t>
  </si>
  <si>
    <t>РТП-158 ф.2 ВЛИ-0,4 кВ СНТ Черемушки</t>
  </si>
  <si>
    <t>IT.55.0408.820</t>
  </si>
  <si>
    <t>РТП-158 ф.1 ВЛИ-0,4 кВ СНТ Черемушки</t>
  </si>
  <si>
    <t>IT.55.0408.819</t>
  </si>
  <si>
    <t>20.5500.2351.17_x000D_
20.5500.2463.17_x000D_
20.5500.2175.17_x000D_
20.5500.1822.17</t>
  </si>
  <si>
    <t>ВЛИ-0,4кВ г.Омск, ЛАО_Маргелова, 356</t>
  </si>
  <si>
    <t>IT.55.0408.873</t>
  </si>
  <si>
    <t>20.5500.3568.17</t>
  </si>
  <si>
    <t>ВЛИ-0,4кВ г.Омск ул.Маргелова, уч.№412</t>
  </si>
  <si>
    <t>IT.55.0408.827</t>
  </si>
  <si>
    <t>20.5500.913.18_x000D_
20.5500.3548.17_x000D_
20.5500.706.18_x000D_
20.5500.354.18</t>
  </si>
  <si>
    <t>ВЛ-0.4KВ,Кормиловский,Никитино,Новая 6</t>
  </si>
  <si>
    <t>IT.55.0541.484</t>
  </si>
  <si>
    <t>20.5500.4159.17</t>
  </si>
  <si>
    <t>Стр ВЛ-0,4 кВ Колосовка Новая, 20</t>
  </si>
  <si>
    <t>IT.55.0543.321</t>
  </si>
  <si>
    <t>20.5500.3272.17</t>
  </si>
  <si>
    <t>ВЛИ-0,4 кВ Саргатский р-н, д Черноозерье</t>
  </si>
  <si>
    <t>IT.55.0748.004</t>
  </si>
  <si>
    <t>20.5500.3858.17</t>
  </si>
  <si>
    <t>ВЛИ-0,4кВ с.Азово РТП-1234</t>
  </si>
  <si>
    <t>IT.55.0541.482</t>
  </si>
  <si>
    <t>20.5500.4558.17</t>
  </si>
  <si>
    <t>ВЛ-0,4кВ с.Звонарев Кут ул.Садовая</t>
  </si>
  <si>
    <t>IT.55.0541.510</t>
  </si>
  <si>
    <t>20.5500.5268.17</t>
  </si>
  <si>
    <t>ВЛИ-0,4кВ с.Надеждино ул. Первом.20</t>
  </si>
  <si>
    <t>IT.55.0408.333</t>
  </si>
  <si>
    <t>ВЛИ0,4кВ Одесский р-н, Лукьяновское с.п.</t>
  </si>
  <si>
    <t>IT.55.0547.059</t>
  </si>
  <si>
    <t>20.5500.3735.17</t>
  </si>
  <si>
    <t>ВЛИ-0,4 кВ п.Новоомский,ул.50лет Октября</t>
  </si>
  <si>
    <t>IT.55.0408.424</t>
  </si>
  <si>
    <t>ВЛИ-0,4кВ Ростовка ул.Вишневая РТП-991</t>
  </si>
  <si>
    <t>IT.55.0408.758</t>
  </si>
  <si>
    <t>20.5500.3726.17</t>
  </si>
  <si>
    <t>Вл-0,4кВ Азово ул.Комсомольская</t>
  </si>
  <si>
    <t>IT.55.0541.513</t>
  </si>
  <si>
    <t>20.5500.5699.17</t>
  </si>
  <si>
    <t>ВЛ 0,4 кВ ф.1 ТП-Пд-6-4 СНТ "Дубрава"</t>
  </si>
  <si>
    <t>IT.55.0541.495</t>
  </si>
  <si>
    <t>20.5500.5355.17</t>
  </si>
  <si>
    <t>ВЛ-0.4кВ от КТПС с. Сыропятское</t>
  </si>
  <si>
    <t>IT.55.0541.498</t>
  </si>
  <si>
    <t>20.5500.5175.17_x000D_
20.5500.5228.17</t>
  </si>
  <si>
    <t>ВЛИ-0,4кВ ф.2 ТП-Кн-7-2 СНТ "Дубрава"</t>
  </si>
  <si>
    <t>IT.55.0541.520</t>
  </si>
  <si>
    <t>20.5500.5594.17_x000D_
20.5500.5345.17</t>
  </si>
  <si>
    <t>ВЛ-0,4кВ от ТП-ПД-2-5 Сыропятское</t>
  </si>
  <si>
    <t>IT.55.0541.499</t>
  </si>
  <si>
    <t>20.5500.5032.17</t>
  </si>
  <si>
    <t>Вл-10KВ,Таврическое, ОГСЭ</t>
  </si>
  <si>
    <t>IT.55.0547.075</t>
  </si>
  <si>
    <t>20.5500.252.18</t>
  </si>
  <si>
    <t>ВЛИ-0,4кВ г.Омск ул.Маргелова уч. №294</t>
  </si>
  <si>
    <t>IT.55.0408.905</t>
  </si>
  <si>
    <t>20.5500.4945.17</t>
  </si>
  <si>
    <t>ВЛИ-0,4кВ г.Омск ул.Маргелова уч. №464</t>
  </si>
  <si>
    <t>IT.55.0408.930</t>
  </si>
  <si>
    <t>20.5500.5113.17</t>
  </si>
  <si>
    <t>ВЛИ-0,4кВ г.Омск_Загородный_1Проселочная</t>
  </si>
  <si>
    <t>IT.55.0408.896</t>
  </si>
  <si>
    <t>20.5500.4362.17</t>
  </si>
  <si>
    <t>ВЛИ-0.4кВ,П.НОВООМСКИЙ,Хуторская 9</t>
  </si>
  <si>
    <t>IT.55.0408.523</t>
  </si>
  <si>
    <t>20.5500.1848.17_x000D_
20.5500.1613.17_x000D_
20.5500.4091.17</t>
  </si>
  <si>
    <t>ВЛИ-0,4 кВ п. Магистральный, ул. Вольная</t>
  </si>
  <si>
    <t>IT.55.0408.434</t>
  </si>
  <si>
    <t>20.5500.5760.16_x000D_
20.5500.125.17</t>
  </si>
  <si>
    <t>РТП-947 ВЛИ-0,4 СНТ Черемушки</t>
  </si>
  <si>
    <t>IT.55.0408.885</t>
  </si>
  <si>
    <t>20.5500.3565.17_x000D_
20.5500.3507.17_x000D_
20.5500.3545.17</t>
  </si>
  <si>
    <t>ВЛИ-0,4кВ с. Ребровка, ул. Центральная</t>
  </si>
  <si>
    <t>IT.55.0408.809</t>
  </si>
  <si>
    <t>20.5500.3747.17</t>
  </si>
  <si>
    <t>ВЛ 0,4 кВ ф.3 ТП-Мр-2-7 Ракитинка</t>
  </si>
  <si>
    <t>IT.55.0408.847</t>
  </si>
  <si>
    <t>20.5500.972.17</t>
  </si>
  <si>
    <t>ВЛИ-0,4 Троицкое,Дорстрой,3</t>
  </si>
  <si>
    <t>IT.55.0542.037</t>
  </si>
  <si>
    <t>20.5500.1502.15_x000D_
20.5500.2189.15_x000D_
20.5500.6480.14_x000D_
20.5500.4445.14_x000D_
20.5500.7264.14</t>
  </si>
  <si>
    <t>ВЛИ-0,4кВ с. Пушкино ул. Ленина 53</t>
  </si>
  <si>
    <t>IT.55.0408.368</t>
  </si>
  <si>
    <t>20.5500.3972.16</t>
  </si>
  <si>
    <t>ВЛИ-0,4кВ д.ЛидинкаТюкалинский МР</t>
  </si>
  <si>
    <t>IT.55.0548.409</t>
  </si>
  <si>
    <t>20.5500.4478.17</t>
  </si>
  <si>
    <t>ВЛИ-0,4кВ Р.П.Крутинка_улКунгурова_д33А</t>
  </si>
  <si>
    <t>IT.55.0748.073</t>
  </si>
  <si>
    <t>20.5500.4896.17</t>
  </si>
  <si>
    <t>ВЛИ-0,4кВ с.Налимово Называевский МР</t>
  </si>
  <si>
    <t>IT.55.0548.336</t>
  </si>
  <si>
    <t>20.5500.4536.17</t>
  </si>
  <si>
    <t>ВЛИ-0,4кВ Новоскатовка ул. Южная  д24</t>
  </si>
  <si>
    <t>IT.55.0748.012</t>
  </si>
  <si>
    <t>Стр ВЛ-0,4 кВ,МурМР, с. Мыс, Луговая, 3</t>
  </si>
  <si>
    <t>IT.55.0543.367</t>
  </si>
  <si>
    <t>20.5500.4469.17</t>
  </si>
  <si>
    <t>РТП-505 ВЛИ-0,4 кВ СНТ Черемушки</t>
  </si>
  <si>
    <t>IT.55.0408.816</t>
  </si>
  <si>
    <t>20.5500.1926.17_x000D_
20.5500.1800.18</t>
  </si>
  <si>
    <t>IT.55.0408.924</t>
  </si>
  <si>
    <t>20.5500.3571.17_x000D_
20.5500.4531.17</t>
  </si>
  <si>
    <t>ВЛИ-0,4кв п.Омский ул.Школьная</t>
  </si>
  <si>
    <t>IT.55.0408.915</t>
  </si>
  <si>
    <t>20.5500.4094.17</t>
  </si>
  <si>
    <t>ВЛИ-0,4кВ Ульяновка,Кооперативная,3</t>
  </si>
  <si>
    <t>IT.55.0408.864</t>
  </si>
  <si>
    <t>ВЛИ-0,4 кВ г. Называевск пер Школьный 16</t>
  </si>
  <si>
    <t>IT.55.0408.996</t>
  </si>
  <si>
    <t>20.5500.3926.17</t>
  </si>
  <si>
    <t>ВЛИ-0,4кВ г.Калачинск, ул.Тушминцева</t>
  </si>
  <si>
    <t>IT.55.0541.517</t>
  </si>
  <si>
    <t>20.5500.5511.17</t>
  </si>
  <si>
    <t>ВЛ-0,4кВ ф. 3 ТП-П-3-3 Павлоградка</t>
  </si>
  <si>
    <t>IT.55.0541.521</t>
  </si>
  <si>
    <t>20.5500.5283.17</t>
  </si>
  <si>
    <t>Стр ВЛ-0,4 кВ, Тара,15-я Линия, 48</t>
  </si>
  <si>
    <t>IT.55.0543.366</t>
  </si>
  <si>
    <t>20.5500.4582.17</t>
  </si>
  <si>
    <t>ВЛИ-0,4 кВ с.Красногорка 258 РТП</t>
  </si>
  <si>
    <t>IT.55.0408.678</t>
  </si>
  <si>
    <t>ВЛИ-0,4кВ с.Петровка ул.Солнечная</t>
  </si>
  <si>
    <t>IT.55.0408.969</t>
  </si>
  <si>
    <t>20.5500.5011.17</t>
  </si>
  <si>
    <t>ВЛИ-0,4 кВ с.Новотроицкое, ул.Ленина д.6</t>
  </si>
  <si>
    <t>IT.55.0748.028</t>
  </si>
  <si>
    <t>ВЛИ-0,4 кВ рп. Черлак ул. Солнечная</t>
  </si>
  <si>
    <t>IT.55.0541.525</t>
  </si>
  <si>
    <t>20.5500.52.18</t>
  </si>
  <si>
    <t>ВЛИ-0,4 кВ д.Петровка, ул.Школьная д.2</t>
  </si>
  <si>
    <t>IT.55.0408.540</t>
  </si>
  <si>
    <t>20.5500.1299.17</t>
  </si>
  <si>
    <t>ВЛИ-0.4KВ,Новоомский,Хуторская 9</t>
  </si>
  <si>
    <t>IT.55.0408.982</t>
  </si>
  <si>
    <t>ВЛИ-0,4кВ г.Омск ул.Маргелова уч. №338</t>
  </si>
  <si>
    <t>IT.55.0408.895</t>
  </si>
  <si>
    <t>20.5500.4728.17_x000D_
20.5500.645.18</t>
  </si>
  <si>
    <t>ВЛИ-0,4кВ г.Омск СНТ Любитель-3 уч.131</t>
  </si>
  <si>
    <t>IT.55.0408.967</t>
  </si>
  <si>
    <t>20.5500.5095.17_x000D_
20.5500.5162.17_x000D_
20.5500.511.18_x000D_
20.5500.3948.17</t>
  </si>
  <si>
    <t>ВЛИ-0,4кВ г.Омск СНТ Любитель-3 уч.118</t>
  </si>
  <si>
    <t>IT.55.0408.966</t>
  </si>
  <si>
    <t>20.5500.1481.18_x000D_
20.5500.5521.17_x000D_
20.5500.5357.17_x000D_
20.5500.5515.17_x000D_
20.5500.746.18_x000D_
20.5500.1442.18_x000D_
20.5500.3964.16_x000D_
20.5500.2292.18</t>
  </si>
  <si>
    <t>20.5500.3072.16</t>
  </si>
  <si>
    <t>ВЛ-0,4 кВ ф. 2 от ТП Мр-1-8 Морозовка</t>
  </si>
  <si>
    <t>IT.55.0408.856</t>
  </si>
  <si>
    <t>20.5500.3616.17</t>
  </si>
  <si>
    <t>ВЛИ-0,4кВ с. Усть-Ишим ул.60 лет ВЛКСМ</t>
  </si>
  <si>
    <t>IT.55.0543.326</t>
  </si>
  <si>
    <t>20.5500.4649.17</t>
  </si>
  <si>
    <t>Стр ВЛ-0,4 кВБольшер Пионерская,  д.10</t>
  </si>
  <si>
    <t>IT.55.0543.358</t>
  </si>
  <si>
    <t>20.5500.5096.17</t>
  </si>
  <si>
    <t>ВЛИ-0,4кВ с.Усть-Ишим ул. 40 лет Октября</t>
  </si>
  <si>
    <t>IT.55.0543.346</t>
  </si>
  <si>
    <t>20.5500.5043.17</t>
  </si>
  <si>
    <t>ВЛИ-0.4KВ,МуРЭС,Артын,Советская 3</t>
  </si>
  <si>
    <t>IT.55.0543.347</t>
  </si>
  <si>
    <t>20.5500.5075.17</t>
  </si>
  <si>
    <t>СтрВЛ0,4 ТаМР 55:27:170803:5 (1130 РТП)</t>
  </si>
  <si>
    <t>IT.55.0543.342</t>
  </si>
  <si>
    <t>ВЛИ-0,4 кВ п.Ростовка, ул.40 лет Победы</t>
  </si>
  <si>
    <t>IT.55.0408.419</t>
  </si>
  <si>
    <t>20.5500.182.17</t>
  </si>
  <si>
    <t>ВЛИ-0,4кВ Ростовка, ул. 4-я Новая,  д. 5</t>
  </si>
  <si>
    <t>IT.55.0408.801</t>
  </si>
  <si>
    <t>20.5500.3059.17</t>
  </si>
  <si>
    <t>ВЛИ-0,4кВ д Авлы ул. Центральная,  д. 93</t>
  </si>
  <si>
    <t>IT.55.0748.207</t>
  </si>
  <si>
    <t>20.5500.540.18</t>
  </si>
  <si>
    <t>ВЛ-0,4кВ с.Березовка ул. Мичурина</t>
  </si>
  <si>
    <t>IT.55.0541.523</t>
  </si>
  <si>
    <t>20.5500.93.18</t>
  </si>
  <si>
    <t>ВЛ-0,4кВ с.Березовка ул. Лесная,46</t>
  </si>
  <si>
    <t>IT.55.0541.524</t>
  </si>
  <si>
    <t>20.5500.88.18</t>
  </si>
  <si>
    <t>ВЛИ-0,4 кВ рп. Черлак ул.Автострадная</t>
  </si>
  <si>
    <t>IT.55.0541.516</t>
  </si>
  <si>
    <t>РТП-1302 Стр-во ВЛИ-0,4 кВ д. Давыдовка</t>
  </si>
  <si>
    <t>IT.55.0408.570</t>
  </si>
  <si>
    <t>20.5500.4920.17</t>
  </si>
  <si>
    <t>ВЛ-0,4 кВ ф.3 от ТП-ОД-1-21 Одесское</t>
  </si>
  <si>
    <t>IT.55.0547.074</t>
  </si>
  <si>
    <t>20.5500.306.18</t>
  </si>
  <si>
    <t>ВЛИ-0,4кВ п.Чернолучье ул.Торговая 10Б</t>
  </si>
  <si>
    <t>IT.55.0548.396</t>
  </si>
  <si>
    <t>20.5500.4418.17</t>
  </si>
  <si>
    <t>ВЛИ-0,4 кВ рп. Черлак ул. 2-я Садовая</t>
  </si>
  <si>
    <t>IT.55.0541.535</t>
  </si>
  <si>
    <t>20.5500.272.18</t>
  </si>
  <si>
    <t>ВЛИ-0,4 кВ Полтавский р-н_д.Малахово</t>
  </si>
  <si>
    <t>IT.55.0748.076</t>
  </si>
  <si>
    <t>20.5500.5369.17</t>
  </si>
  <si>
    <t>ВЛИ-0.4KВ,Любинский,Любино-Малороссы,Зел</t>
  </si>
  <si>
    <t>IT.55.0748.070</t>
  </si>
  <si>
    <t>20.5500.5451.17</t>
  </si>
  <si>
    <t>ВЛИ-0,4 кВ с.Красная Горка, улСт. Деревн</t>
  </si>
  <si>
    <t>IT.55.0408.977</t>
  </si>
  <si>
    <t>20.5500.7058.13</t>
  </si>
  <si>
    <t>СтрВЛ-0,4 СЕДЕЛЬНИКОВО, БРАТЬЕВ ДУБКО</t>
  </si>
  <si>
    <t>IT.55.0072.078</t>
  </si>
  <si>
    <t>ВЛИ-0.4KВ,МуРЭС,Гурово,Центральная 20</t>
  </si>
  <si>
    <t>IT.55.0543.348</t>
  </si>
  <si>
    <t>20.5500.5236.17</t>
  </si>
  <si>
    <t>ВЛИ-0,4кВ Чернолучье, ул.Восточная</t>
  </si>
  <si>
    <t>IT.55.0408.912</t>
  </si>
  <si>
    <t>20.5500.4860.17</t>
  </si>
  <si>
    <t>ВЛ-0,4 Усть-Заостровка РТП-1380</t>
  </si>
  <si>
    <t>IT.55.0748.023</t>
  </si>
  <si>
    <t>20.5500.5600.17</t>
  </si>
  <si>
    <t>ВЛИ-0,4кВ г.Омск ЦАО ул.Кедровая_уч.11</t>
  </si>
  <si>
    <t>IT.55.0408.927</t>
  </si>
  <si>
    <t>ВЛИ-0,4кВ рп.Большеречье ул.Майская</t>
  </si>
  <si>
    <t>IT.55.0072.068</t>
  </si>
  <si>
    <t>20.5500.4499.17</t>
  </si>
  <si>
    <t>ВЛИ-0,4 кВ г.Омск_ул.Маргелова_уч№467</t>
  </si>
  <si>
    <t>IT.55.0748.077</t>
  </si>
  <si>
    <t>20.5500.121.18_x000D_
20.5500.2140.18</t>
  </si>
  <si>
    <t>ВЛИ-0,4 кВ п.Пятилетка, ул.Березовая, д.</t>
  </si>
  <si>
    <t>IT.55.0748.035</t>
  </si>
  <si>
    <t>ВЛИ-0,4кВ г.Омск_мкр Загородный, 10_МТС</t>
  </si>
  <si>
    <t>IT.55.0408.931</t>
  </si>
  <si>
    <t>20.5500.4744.17</t>
  </si>
  <si>
    <t>ВЛИ-0.4KВ,Новоомский,Верхняя</t>
  </si>
  <si>
    <t>IT.55.0748.069</t>
  </si>
  <si>
    <t>20.5500.5014.17</t>
  </si>
  <si>
    <t>ВЛИ-0,4 кВ с.Харино, ул.Победы</t>
  </si>
  <si>
    <t>IT.55.0408.976</t>
  </si>
  <si>
    <t>20.5500.4504.17</t>
  </si>
  <si>
    <t>ВЛИ-0,4кВ с.Ребровка РТП954</t>
  </si>
  <si>
    <t>IT.55.0748.061</t>
  </si>
  <si>
    <t>20.5500.3444.17_x000D_
20.5500.643.18</t>
  </si>
  <si>
    <t>ВЛИ-0,4 кВ Ракитинка ул.Центральная д102</t>
  </si>
  <si>
    <t>IT.55.0748.104</t>
  </si>
  <si>
    <t>20.5500.5439.17</t>
  </si>
  <si>
    <t>ВЛИ-0,4 кВ с. Пушкино, ул. 40 лет Победы</t>
  </si>
  <si>
    <t>IT.55.0408.430</t>
  </si>
  <si>
    <t>20.5500.267.17</t>
  </si>
  <si>
    <t>ВЛИ-0,4кВ с.Ульяновка,ул.Школьная, д.19</t>
  </si>
  <si>
    <t>IT.55.0748.087</t>
  </si>
  <si>
    <t>ВЛИ-0,4кВ СЕРЕБРЯКОВКА ЛЕСНАЯ</t>
  </si>
  <si>
    <t>IT.55.0408.404</t>
  </si>
  <si>
    <t>20.5500.248.17</t>
  </si>
  <si>
    <t>ВЛИ-0.4кВ,с.Розовка, ул.Северная</t>
  </si>
  <si>
    <t>IT.55.0408.825</t>
  </si>
  <si>
    <t>20.5500.3751.17</t>
  </si>
  <si>
    <t>РТП-1314 Стр-во ВЛИ-0,4 кВ д. Ракитинка</t>
  </si>
  <si>
    <t>IT.55.0748.141</t>
  </si>
  <si>
    <t>ВЛ-0,4KВ,Таврическое,Динамовская 4</t>
  </si>
  <si>
    <t>IT.55.0541.497</t>
  </si>
  <si>
    <t>20.5500.672.18</t>
  </si>
  <si>
    <t>Стр.ВЛ 0,4 ТарМР,Чекрушево,Зеленая,38</t>
  </si>
  <si>
    <t>IT.55.0543.169</t>
  </si>
  <si>
    <t>ВЛИ-0,4 кВ РПМарьяновка_ул.Омская_д64</t>
  </si>
  <si>
    <t>IT.55.0748.080</t>
  </si>
  <si>
    <t>20.5500.5553.17</t>
  </si>
  <si>
    <t>ВЛИ-0,4 кВ п.Октябрьский, ул.Производств</t>
  </si>
  <si>
    <t>IT.55.0408.975</t>
  </si>
  <si>
    <t>20.5500.455.17</t>
  </si>
  <si>
    <t>ВЛИ-0,4кВ с.Могильно-Посельск Газпром</t>
  </si>
  <si>
    <t>IT.55.0543.354</t>
  </si>
  <si>
    <t>Вл-0,4 ф.2 от ТП-НК-9-12</t>
  </si>
  <si>
    <t>IT.55.0541.539</t>
  </si>
  <si>
    <t>20.5500.795.18</t>
  </si>
  <si>
    <t>ВЛИ-0,4 кВ п.Москаленкий_улМира_д.12В</t>
  </si>
  <si>
    <t>IT.55.0548.417</t>
  </si>
  <si>
    <t>20.5500.4750.17</t>
  </si>
  <si>
    <t>ВЛИ-0,4 KВ,Любинский, Ровная Поляна</t>
  </si>
  <si>
    <t>IT.55.0748.192</t>
  </si>
  <si>
    <t>ВЛИ-0,4 д.Ракитинка РТП-121</t>
  </si>
  <si>
    <t>IT.55.0408.781</t>
  </si>
  <si>
    <t>20.5500.1545.17_x000D_
20.5500.2114.17</t>
  </si>
  <si>
    <t>ВЛИ-0,4кВ с.Красноярка ул.К.Маркса 133а</t>
  </si>
  <si>
    <t>IT.55.0748.037</t>
  </si>
  <si>
    <t>20.5500.5208.17</t>
  </si>
  <si>
    <t>ВЛИ-0,4кВ г.Омск СНТ Любитель-3 уч.33</t>
  </si>
  <si>
    <t>IT.55.0408.985</t>
  </si>
  <si>
    <t>20.5500.5299.17</t>
  </si>
  <si>
    <t>ВЛ-0,4 Усть-Заостровка РТП-1398</t>
  </si>
  <si>
    <t>IT.55.0748.036</t>
  </si>
  <si>
    <t>20.5500.5667.17</t>
  </si>
  <si>
    <t>ВЛИ-0,4кВ Омск ЛАО Маргелова уч.342</t>
  </si>
  <si>
    <t>IT.55.0748.092</t>
  </si>
  <si>
    <t>20.5500.208.18</t>
  </si>
  <si>
    <t>ВЛИ-0.4кВ ф.2 от ТП-5720 д Приветная</t>
  </si>
  <si>
    <t>IT.55.0408.956</t>
  </si>
  <si>
    <t>20.5500.402.17</t>
  </si>
  <si>
    <t>ВЛ-0,4 ф.1 от ТП-Ом-5-10 Троицкое</t>
  </si>
  <si>
    <t>IT.55.0408.962</t>
  </si>
  <si>
    <t>20.5500.4768.17</t>
  </si>
  <si>
    <t>РТП-1094 Стр-во ВЛИ-0,4 кВ (Еске Л.Т.)</t>
  </si>
  <si>
    <t>IT.55.0408.940</t>
  </si>
  <si>
    <t>20.5500.4817.17</t>
  </si>
  <si>
    <t>ВЛИ-0,4кВ СНТ Кедр,уч.460</t>
  </si>
  <si>
    <t>IT.55.0408.903</t>
  </si>
  <si>
    <t>20.5500.1308.16</t>
  </si>
  <si>
    <t>ВЛИ-0,4 кВ Красная Горка ул.Лагерная д.1</t>
  </si>
  <si>
    <t>IT.55.0748.029</t>
  </si>
  <si>
    <t>20.5500.5169.17_x000D_
20.5500.5142.17</t>
  </si>
  <si>
    <t>ВЛИ-0,4 кВ п. Магистральный 1298</t>
  </si>
  <si>
    <t>IT.55.0408.387</t>
  </si>
  <si>
    <t>20.5500.5938.16_x000D_
20.5500.5937.16_x000D_
20.5500.3644.17</t>
  </si>
  <si>
    <t>ВЛ-0,4 кВ ф.1 от ТП-Мр-1-13 Морозовка</t>
  </si>
  <si>
    <t>IT.55.0548.388</t>
  </si>
  <si>
    <t>20.5500.5080.17</t>
  </si>
  <si>
    <t>ВЛИ-0,4кВ г.Омск ул.Маргелова, уч.№68</t>
  </si>
  <si>
    <t>IT.55.0408.829</t>
  </si>
  <si>
    <t>20.5500.1889.18_x000D_
20.5500.2938.17</t>
  </si>
  <si>
    <t>ВЛИ-0,4кВ г.Омск ул.Маргелова уч. №63</t>
  </si>
  <si>
    <t>IT.55.0408.929</t>
  </si>
  <si>
    <t>20.5500.4336.17_x000D_
20.5500.1679.18</t>
  </si>
  <si>
    <t>ВЛИ-0,4 кВ Лузино СНТ Черемушки уч.171</t>
  </si>
  <si>
    <t>IT.55.0748.031</t>
  </si>
  <si>
    <t>20.5500.5072.17</t>
  </si>
  <si>
    <t>ВЛИ-0,4кВ снтЧерёмушки,ф4,ал8,уч154</t>
  </si>
  <si>
    <t>IT.55.0748.146</t>
  </si>
  <si>
    <t>20.5500.551.17</t>
  </si>
  <si>
    <t>РТП-1078 Стр-во ВЛИ-0,4 кВ (Майбурова Н.</t>
  </si>
  <si>
    <t>IT.55.0408.941</t>
  </si>
  <si>
    <t>20.5500.4584.17_x000D_
20.5500.1955.18</t>
  </si>
  <si>
    <t>ВЛИ-0,4кВ с.Серебряное ЗУ55:04:100101:41</t>
  </si>
  <si>
    <t>IT.55.0541.554</t>
  </si>
  <si>
    <t>20.5500.342.18</t>
  </si>
  <si>
    <t>ВЛИ0,4кВ Калачинск кладбище</t>
  </si>
  <si>
    <t>IT.55.0547.065</t>
  </si>
  <si>
    <t>20.5500.5200.17</t>
  </si>
  <si>
    <t>ВЛ-0.4кВ МосРЭС с.Звездино,КОМСОМОЛЬСкая</t>
  </si>
  <si>
    <t>IT.55.0748.125</t>
  </si>
  <si>
    <t>20.5500.167.18</t>
  </si>
  <si>
    <t>ВЛ-0,4 KВ,Марьяновский, Орловка</t>
  </si>
  <si>
    <t>IT.55.0748.197</t>
  </si>
  <si>
    <t>ВЛ-0,4кВ МарРЭС Метеопост</t>
  </si>
  <si>
    <t>IT.55.0748.352</t>
  </si>
  <si>
    <t>СтрВЛ-0,4 Тара Избышева 47</t>
  </si>
  <si>
    <t>IT.55.0072.064</t>
  </si>
  <si>
    <t>СтрВЛ-0,4кВТевризЗапольского1</t>
  </si>
  <si>
    <t>IT.55.0543.364</t>
  </si>
  <si>
    <t>20.5500.91.18</t>
  </si>
  <si>
    <t>ВЛИ-0,4кв п.Омский ул.Центральная</t>
  </si>
  <si>
    <t>IT.55.0408.913</t>
  </si>
  <si>
    <t>20.5500.5188.17_x000D_
20.5500.4468.17</t>
  </si>
  <si>
    <t>ВЛИ0,4кВ для эл.снаб коптильного цеха Ка</t>
  </si>
  <si>
    <t>IT.55.0547.092</t>
  </si>
  <si>
    <t>20.5500.1698.18</t>
  </si>
  <si>
    <t>ВЛ-0.4кВ МосРЭС с.ЭЛИТА, ул.ЗОРЬКО,д2А</t>
  </si>
  <si>
    <t>IT.55.0748.123</t>
  </si>
  <si>
    <t>20.5500.5767.17</t>
  </si>
  <si>
    <t>ВЛ-0,4 с.ЗВЕЗДИНО,пер.Садовый</t>
  </si>
  <si>
    <t>IT.55.0748.124</t>
  </si>
  <si>
    <t>20.5500.103.18</t>
  </si>
  <si>
    <t>ВЛ-0,4 Поповка РТП-604</t>
  </si>
  <si>
    <t>IT.55.0541.506</t>
  </si>
  <si>
    <t>20.5500.1004.18</t>
  </si>
  <si>
    <t>Стр ВЛИ0,4кВОконегшниково Маяк МУП</t>
  </si>
  <si>
    <t>IT.55.0547.088</t>
  </si>
  <si>
    <t>20.5500.2027.18</t>
  </si>
  <si>
    <t>ВЛИ-0,4кВ п.Магистральный ул.Молодежная</t>
  </si>
  <si>
    <t>IT.55.0408.974</t>
  </si>
  <si>
    <t>20.5500.1876.17</t>
  </si>
  <si>
    <t>ВЛИ-0.4кВ г.Омск, ул.Маргелова, уч.539</t>
  </si>
  <si>
    <t>IT.55.0748.182</t>
  </si>
  <si>
    <t>20.5500.517.18</t>
  </si>
  <si>
    <t>ВЛИ-0.4KВ,Новоомский,Иртышская 83А</t>
  </si>
  <si>
    <t>IT.55.0748.052</t>
  </si>
  <si>
    <t>20.5500.5118.17</t>
  </si>
  <si>
    <t>ВЛИ-0,4кВ г.Омск СНТ Любитель-3 уч.134</t>
  </si>
  <si>
    <t>IT.55.0408.973</t>
  </si>
  <si>
    <t>20.5500.2090.18_x000D_
20.5500.5454.17_x000D_
20.5500.2095.18_x000D_
20.5500.5444.17_x000D_
20.5500.2292.18</t>
  </si>
  <si>
    <t>ВЛ-0,4 ф.1 от ТП-Л-6-4 СНТ ЧЕРЕМУШКИ</t>
  </si>
  <si>
    <t>IT.55.0748.067</t>
  </si>
  <si>
    <t>20.5500.5076.17_x000D_
20.5500.1487.18</t>
  </si>
  <si>
    <t>ВЛ-0,4кВ ф.1 от ТПЛз-8-11 СНТ Черемушки</t>
  </si>
  <si>
    <t>IT.55.0748.065</t>
  </si>
  <si>
    <t>20.5500.5749.17</t>
  </si>
  <si>
    <t>ВЛ-0,4кВ Азово С/Т Кедр N859</t>
  </si>
  <si>
    <t>IT.55.0748.055</t>
  </si>
  <si>
    <t>20.5500.532.18</t>
  </si>
  <si>
    <t>ВЛ-0,4 кВ от ТП-Л-6-1 СНТ ЧЕРЕМУШКИ</t>
  </si>
  <si>
    <t>IT.55.0748.068</t>
  </si>
  <si>
    <t>20.5500.5094.17</t>
  </si>
  <si>
    <t>ВЛИ-0,4кВ г.Омск СНТ Керамик-3 уч.10</t>
  </si>
  <si>
    <t>IT.55.0408.935</t>
  </si>
  <si>
    <t>20.5500.4062.17_x000D_
20.5500.4328.17</t>
  </si>
  <si>
    <t>ВЛИ-0,4кВ г.Омск СНТ Любитель-3 уч.108</t>
  </si>
  <si>
    <t>IT.55.0408.968</t>
  </si>
  <si>
    <t>20.5500.5496.17_x000D_
20.5500.3642.17_x000D_
20.5500.2045.18_x000D_
20.5500.3713.17_x000D_
20.5500.1847.18_x000D_
20.5500.5534.17</t>
  </si>
  <si>
    <t>IT.55.0408.970</t>
  </si>
  <si>
    <t>20.5500.5151.17</t>
  </si>
  <si>
    <t>ВЛИ-0,4кВ г.Омск_10лет Октября_194</t>
  </si>
  <si>
    <t>IT.55.0748.096</t>
  </si>
  <si>
    <t>20.5500.258.18_x000D_
20.5500.134.18</t>
  </si>
  <si>
    <t>ВЛ-0,4кВ Усть-Заостровка ул. Степная</t>
  </si>
  <si>
    <t>IT.55.0748.151</t>
  </si>
  <si>
    <t>20.5500.516.18_x000D_
20.5500.341.18</t>
  </si>
  <si>
    <t>ВЛ-0,4 ф.1 от КТПС-10/0.4кВ_Калинино</t>
  </si>
  <si>
    <t>IT.55.0748.114</t>
  </si>
  <si>
    <t>ВЛ-0,4 Богословка ул.Мира</t>
  </si>
  <si>
    <t>IT.55.0748.053</t>
  </si>
  <si>
    <t>20.5500.5690.17</t>
  </si>
  <si>
    <t>ВЛИ-0,4кВ г.Омск_Сыропятский тракт</t>
  </si>
  <si>
    <t>IT.55.0748.021</t>
  </si>
  <si>
    <t>20.5500.131.18</t>
  </si>
  <si>
    <t>ВЛИ-0,4кВ д.Зеленовка</t>
  </si>
  <si>
    <t>IT.55.0748.120</t>
  </si>
  <si>
    <t>20.5500.2058.18_x000D_
20.5500.5618.17</t>
  </si>
  <si>
    <t>ВЛИ-0,4 кВ Ракитинка ул.Центральная д25в</t>
  </si>
  <si>
    <t>IT.55.0748.100</t>
  </si>
  <si>
    <t>20.5500.5115.17</t>
  </si>
  <si>
    <t>ВЛИ-0,4кВ с.Красноярка ул.Октябрьская,77</t>
  </si>
  <si>
    <t>IT.55.0748.049</t>
  </si>
  <si>
    <t>20.5500.5571.17</t>
  </si>
  <si>
    <t>ВЛИ-0,4кВ п.Омский ул.Новая</t>
  </si>
  <si>
    <t>IT.55.0748.058</t>
  </si>
  <si>
    <t>ВЛИ-0,4кВ ОмРЭС Иртышский Молодежная</t>
  </si>
  <si>
    <t>IT.55.0748.130</t>
  </si>
  <si>
    <t>20.5500.221.18</t>
  </si>
  <si>
    <t>ВЛ-0,4кВ п.Крутая горка г.Омск</t>
  </si>
  <si>
    <t>IT.55.0748.018</t>
  </si>
  <si>
    <t>20.5500.2767.18_x000D_
20.5500.5418.17</t>
  </si>
  <si>
    <t>ВЛ-0,4 Азово РТП-605</t>
  </si>
  <si>
    <t>IT.55.0541.522</t>
  </si>
  <si>
    <t>20.5500.1008.18</t>
  </si>
  <si>
    <t>ВЛ-0,4 Азово ул.40лет ВЛКСМ</t>
  </si>
  <si>
    <t>IT.55.0547.083</t>
  </si>
  <si>
    <t>20.5500.719.18</t>
  </si>
  <si>
    <t>ВЛ-0,4 Калачинск ул.Дачный</t>
  </si>
  <si>
    <t>IT.55.0541.556</t>
  </si>
  <si>
    <t>20.5500.717.18</t>
  </si>
  <si>
    <t>Стр ВЛИ0,4кВ Калачинск, ул Тушминцева 20</t>
  </si>
  <si>
    <t>IT.55.0541.565</t>
  </si>
  <si>
    <t>20.5500.1404.18</t>
  </si>
  <si>
    <t>ВЛИ-0,4 кВ с. Паново, ул. Советская, 4</t>
  </si>
  <si>
    <t>IT.55.0748.198</t>
  </si>
  <si>
    <t>20.5500.235.18</t>
  </si>
  <si>
    <t>ВЛИ-0,4 KВ,Называевск,Первомайская 196</t>
  </si>
  <si>
    <t>IT.55.0748.208</t>
  </si>
  <si>
    <t>20.5500.4922.17</t>
  </si>
  <si>
    <t>ВЛ-0,4 KВ,Марьяновский,п.Москаленский</t>
  </si>
  <si>
    <t>IT.55.0548.469</t>
  </si>
  <si>
    <t>20.5500.600.18</t>
  </si>
  <si>
    <t>ВЛ-0,4кВ ПОЛТАВКА, УЛ КОМСОМОЛЬСКАЯ,д.2</t>
  </si>
  <si>
    <t>IT.55.0548.480</t>
  </si>
  <si>
    <t>20.5500.512.18</t>
  </si>
  <si>
    <t>ВЛИ-0,4кВ п.Магистральный ул.Волгоградск</t>
  </si>
  <si>
    <t>IT.55.0748.161</t>
  </si>
  <si>
    <t>20.5500.585.18</t>
  </si>
  <si>
    <t>ВЛ-0,4 кВ ф.3 от ТП-Кб-2313-13 Троицкое</t>
  </si>
  <si>
    <t>IT.55.0748.008</t>
  </si>
  <si>
    <t>20.5500.4840.17</t>
  </si>
  <si>
    <t>ВЛИ-0,4кВ 1333м УстьЗаостровка,Березова</t>
  </si>
  <si>
    <t>IT.55.0748.155</t>
  </si>
  <si>
    <t>ВЛИ-0,4кВ  СНТ Березка-5 п.Чернолучье</t>
  </si>
  <si>
    <t>IT.55.0748.059</t>
  </si>
  <si>
    <t>20.5500.84.18</t>
  </si>
  <si>
    <t>ВЛИ-0,4 кВ Покрово-Иртышское РТП-1335</t>
  </si>
  <si>
    <t>IT.55.0748.030</t>
  </si>
  <si>
    <t>20.5500.5139.17</t>
  </si>
  <si>
    <t>ВЛ-0,4KВ,Таврическое, участок автодороги</t>
  </si>
  <si>
    <t>IT.55.0541.546</t>
  </si>
  <si>
    <t>СтрВЛ-0,4 Знаменское_туп Больничный10К</t>
  </si>
  <si>
    <t>IT.55.0072.083</t>
  </si>
  <si>
    <t>20.5500.480.18</t>
  </si>
  <si>
    <t>СтрВЛ-0,4 Большереченский_Советов196</t>
  </si>
  <si>
    <t>IT.55.0072.079</t>
  </si>
  <si>
    <t>20.5500.724.18</t>
  </si>
  <si>
    <t>ВЛИ-0,4кВ с.Надеждино, ул.Удачная</t>
  </si>
  <si>
    <t>IT.55.0408.619</t>
  </si>
  <si>
    <t>20.5500.1883.17_x000D_
20.5500.2019.17</t>
  </si>
  <si>
    <t>ВЛИ-0,4кВ д.Зеленое поле, д.23</t>
  </si>
  <si>
    <t>IT.55.0748.162</t>
  </si>
  <si>
    <t>20.5500.409.18</t>
  </si>
  <si>
    <t>ВЛИ-0,4 кВ г.Омск,мкр.Осташково РТП 065</t>
  </si>
  <si>
    <t>IT.55.0548.447</t>
  </si>
  <si>
    <t>20.5500.616.18_x000D_
20.5500.812.18</t>
  </si>
  <si>
    <t>Стр ВЛИ 0,4кВ Калачинск Тургеневка Высок</t>
  </si>
  <si>
    <t>IT.55.0541.566</t>
  </si>
  <si>
    <t>20.5500.1217.18_x000D_
20.5500.1219.18_x000D_
20.5500.1218.18</t>
  </si>
  <si>
    <t>ВЛ-0,4кВ,Русско-Полянский,Целинный округ</t>
  </si>
  <si>
    <t>IT.55.0541.598</t>
  </si>
  <si>
    <t>ВЛ-0,4кВ ф. 2 ТП-НК-7-3</t>
  </si>
  <si>
    <t>IT.55.0541.585</t>
  </si>
  <si>
    <t>20.5500.1192.18_x000D_
20.5500.1170.18</t>
  </si>
  <si>
    <t>ВЛ-0,4кВ ф.1 от ТП-ПД-2-2</t>
  </si>
  <si>
    <t>IT.55.0541.587</t>
  </si>
  <si>
    <t>20.5500.1339.18</t>
  </si>
  <si>
    <t>ВЛ-0,4кВ с.Крайчиково,Колосовский</t>
  </si>
  <si>
    <t>IT.55.0072.095</t>
  </si>
  <si>
    <t>20.5500.1096.18</t>
  </si>
  <si>
    <t>ВЛИ-0.4 Троицкое РТП-610</t>
  </si>
  <si>
    <t>IT.55.0408.838</t>
  </si>
  <si>
    <t>20.5500.2199.17</t>
  </si>
  <si>
    <t>ВЛИ-0.4 Черемушки РТП-603</t>
  </si>
  <si>
    <t>IT.55.0408.840</t>
  </si>
  <si>
    <t>20.5500.2343.17</t>
  </si>
  <si>
    <t>ВЛИ-0,4 кВ г.Омск,ЦАО,ул.Кедровая,уч.20</t>
  </si>
  <si>
    <t>IT.55.0748.131</t>
  </si>
  <si>
    <t>20.5500.345.18</t>
  </si>
  <si>
    <t>ВЛИ-0,4кВ с.Ребровка РТП-685</t>
  </si>
  <si>
    <t>IT.55.0408.954</t>
  </si>
  <si>
    <t>20.5500.2518.17</t>
  </si>
  <si>
    <t>ВЛИ-0,4 кВ Магистральный,Молодежная 13в</t>
  </si>
  <si>
    <t>IT.55.0548.005</t>
  </si>
  <si>
    <t>20.55.5205.12</t>
  </si>
  <si>
    <t>ВЛИ-0,4кВ "КОЛОС", УЧАСТОК 96, АЛЛЕЯ 5.</t>
  </si>
  <si>
    <t>IT.55.0408.580</t>
  </si>
  <si>
    <t>20.5500.1115.17</t>
  </si>
  <si>
    <t>Стр ВЛ-0,4 Муромцево, Жукова, 3</t>
  </si>
  <si>
    <t>IT.55.0543.389</t>
  </si>
  <si>
    <t>20.5500.712.18</t>
  </si>
  <si>
    <t>Стр. ВЛ-0,4 Тара, Чкалова 17/1, 17/17</t>
  </si>
  <si>
    <t>IT.55.0543.388</t>
  </si>
  <si>
    <t>20.5500.357.18_x000D_
20.5500.1093.18</t>
  </si>
  <si>
    <t>ВЛИ-0,4кВ П.НОВООМСКИЙ РТП-019</t>
  </si>
  <si>
    <t>IT.55.0408.400</t>
  </si>
  <si>
    <t>20.5500.265.17_x000D_
20.5500.1022.18</t>
  </si>
  <si>
    <t>Стр ВЛИ0,4к для теплицы Воскресенское с</t>
  </si>
  <si>
    <t>IT.55.0541.563</t>
  </si>
  <si>
    <t>Стр ВЛ-04 кВ Тевризский р-н, д.Крутоярка</t>
  </si>
  <si>
    <t>IT.55.0543.387</t>
  </si>
  <si>
    <t>ВЛ-0,4 р.п Красный Яр ул.Степная</t>
  </si>
  <si>
    <t>IT.55.0748.232</t>
  </si>
  <si>
    <t>20.5500.797.18</t>
  </si>
  <si>
    <t>ВЛ-0,4кВ ИРЭС Платон п.Лесной РТП-347</t>
  </si>
  <si>
    <t>IT.55.0548.457</t>
  </si>
  <si>
    <t>ВЛИ-0,4кВ С. ЗАРЯ СВОБОДЫ, УЛ. ЛЕНИНА,32</t>
  </si>
  <si>
    <t>IT.55.0867.052</t>
  </si>
  <si>
    <t>20.5500.3309.18_x000D_
20.5500.1823.18</t>
  </si>
  <si>
    <t>ВЛ-0,4кВ с.Красная Горка ул.Зеленая 1</t>
  </si>
  <si>
    <t>IT.55.0548.486</t>
  </si>
  <si>
    <t>ВЛ-0,4кВ ИсРЭС Боевой ул.Рабочая дом 3</t>
  </si>
  <si>
    <t>IT.55.0748.310</t>
  </si>
  <si>
    <t>20.5500.1141.18</t>
  </si>
  <si>
    <t>ВЛ04кВ ПРЭС С.НОВОИЛЬИНОВКА ДОЛИНОЙ 63</t>
  </si>
  <si>
    <t>IT.55.0867.016</t>
  </si>
  <si>
    <t>20.5500.1550.18</t>
  </si>
  <si>
    <t>ВЛ-0,4кВ ф. 2 ТП-Чк-7-5</t>
  </si>
  <si>
    <t>IT.55.0541.586</t>
  </si>
  <si>
    <t>20.5500.1291.18</t>
  </si>
  <si>
    <t>Стр. ВЛ-0,4 Большеречье, Сосновая</t>
  </si>
  <si>
    <t>IT.55.0543.396</t>
  </si>
  <si>
    <t>20.5500.1413.18</t>
  </si>
  <si>
    <t>ВЛИ-0,4кВ с.Рагозино ФГУП "РТРС"</t>
  </si>
  <si>
    <t>IT.55.0072.086</t>
  </si>
  <si>
    <t>Вл-0,4кВ,Любинский,Землетеновка</t>
  </si>
  <si>
    <t>IT.55.0748.371</t>
  </si>
  <si>
    <t>20.5500.1086.18</t>
  </si>
  <si>
    <t>Стр ВЛИ0,4кВ Калачинск Фрунзе 117</t>
  </si>
  <si>
    <t>IT.55.0547.086</t>
  </si>
  <si>
    <t>Стр. ВЛ-0,4 Тара, Радищева, 4/1</t>
  </si>
  <si>
    <t>IT.55.0072.096</t>
  </si>
  <si>
    <t>20.5500.1246.18_x000D_
20.5500.1293.18</t>
  </si>
  <si>
    <t>ВЛИ-0.4кВ г.Омск, ул.Маргелова, уч.31</t>
  </si>
  <si>
    <t>IT.55.0748.221</t>
  </si>
  <si>
    <t>20.5500.1050.18</t>
  </si>
  <si>
    <t>ВЛИ-0.4кВ Омск, ул.Маргелова уч.281</t>
  </si>
  <si>
    <t>IT.55.0748.268</t>
  </si>
  <si>
    <t>ВЛИ-0,4 Омск ул.Маргелова уч.122</t>
  </si>
  <si>
    <t>IT.55.0866.034</t>
  </si>
  <si>
    <t>20.5500.2393.18</t>
  </si>
  <si>
    <t>ВЛИ-0.4кВ Омск, ул.Маргелова уч.103</t>
  </si>
  <si>
    <t>IT.55.0748.267</t>
  </si>
  <si>
    <t>20.5500.1806.18</t>
  </si>
  <si>
    <t>ВЛИ-0,4кВ Лузино СНТ Черемушки аллея 4</t>
  </si>
  <si>
    <t>IT.55.0748.240</t>
  </si>
  <si>
    <t>20.5500.2649.18_x000D_
20.5500.921.18</t>
  </si>
  <si>
    <t>ВЛИ-0,4 кВ д.Приветная ул.Восточная д.42</t>
  </si>
  <si>
    <t>IT.55.0748.275</t>
  </si>
  <si>
    <t>20.5500.1128.18</t>
  </si>
  <si>
    <t>ВЛИ-0.4кВ Омск, ул.Маргелова уч.140</t>
  </si>
  <si>
    <t>IT.55.0748.262</t>
  </si>
  <si>
    <t>20.5500.1720.18_x000D_
20.5500.3457.18_x000D_
20.5500.1577.18</t>
  </si>
  <si>
    <t>ВЛИ-0,4 кВ СНТ Черемушки аллея 17 уч.106</t>
  </si>
  <si>
    <t>IT.55.0748.279</t>
  </si>
  <si>
    <t>20.5500.1379.18</t>
  </si>
  <si>
    <t>ВЛ-0,4кВ с.Дружино ТП Д-3-16 ф.1 РТП-162</t>
  </si>
  <si>
    <t>IT.55.0748.213</t>
  </si>
  <si>
    <t>20.5500.1034.18</t>
  </si>
  <si>
    <t>ВЛИ-0,4кВ п.Магистральный ЗУ 2169</t>
  </si>
  <si>
    <t>IT.55.0748.288</t>
  </si>
  <si>
    <t>20.5500.1676.18</t>
  </si>
  <si>
    <t>ВЛ-0,4кВ, с.Троицкое, ул.Дорстрой</t>
  </si>
  <si>
    <t>IT.55.0748.230</t>
  </si>
  <si>
    <t>ВЛИ 0,4кВ Горьковский Кирсаново АГЗС</t>
  </si>
  <si>
    <t>IT.55.0932.010</t>
  </si>
  <si>
    <t>20.5500.3932.18</t>
  </si>
  <si>
    <t>ВЛ-0,4 KВ,Розовка, Северная</t>
  </si>
  <si>
    <t>IT.55.0748.117</t>
  </si>
  <si>
    <t>20.5500.1250.18</t>
  </si>
  <si>
    <t>ВЛ-0.4кВ ф.1 КТП-Ач-2 Ачаирский</t>
  </si>
  <si>
    <t>IT.55.0548.492</t>
  </si>
  <si>
    <t>ВЛ-0,4 ф.1 от ТП-Ан-3-22 Андреевка</t>
  </si>
  <si>
    <t>IT.55.0748.188</t>
  </si>
  <si>
    <t>20.5500.1349.18</t>
  </si>
  <si>
    <t>ВЛИ0,4кВ Калачинск, Почтовая 62, гараж1</t>
  </si>
  <si>
    <t>IT.55.0541.595</t>
  </si>
  <si>
    <t>20.5500.2489.18</t>
  </si>
  <si>
    <t>Стр ВЛ 04 Муромцево, ул Зеленая,  д. 88</t>
  </si>
  <si>
    <t>IT.55.0543.409</t>
  </si>
  <si>
    <t>20.5500.2164.18_x000D_
20.5500.3104.18_x000D_
20.5500.3077.18</t>
  </si>
  <si>
    <t>ВЛ-0,4кВ ф.1 от ТП-В-5-3 Никольское ФАП</t>
  </si>
  <si>
    <t>IT.55.0548.537</t>
  </si>
  <si>
    <t>20.5500.1848.18</t>
  </si>
  <si>
    <t>ВЛИ-0,4кВ  с. Замелетеновка ул. Северная</t>
  </si>
  <si>
    <t>IT.55.0867.067</t>
  </si>
  <si>
    <t>ВЛИ-0,4кВ с.Ребровка 55:20:110601:9339</t>
  </si>
  <si>
    <t>IT.55.0748.287</t>
  </si>
  <si>
    <t>20.5500.1664.18</t>
  </si>
  <si>
    <t>ВЛ-0,4кВ Новомосковка, ул. Набережная,72</t>
  </si>
  <si>
    <t>IT.55.0748.331</t>
  </si>
  <si>
    <t>20.5500.2012.18</t>
  </si>
  <si>
    <t>ВЛ-0,4KВ, Ростовка д.22</t>
  </si>
  <si>
    <t>IT.55.0748.325</t>
  </si>
  <si>
    <t>20.5500.1980.18</t>
  </si>
  <si>
    <t>Стр ВЛ 04 Тара Полевая 19</t>
  </si>
  <si>
    <t>IT.55.0543.408</t>
  </si>
  <si>
    <t>20.5500.2211.18</t>
  </si>
  <si>
    <t>Стр ВЛ 04 Тара Лихачева около д 23</t>
  </si>
  <si>
    <t>IT.55.0543.410</t>
  </si>
  <si>
    <t>20.5500.2208.18</t>
  </si>
  <si>
    <t>ВЛ-04кВ ЛюбРЭС,ДРАГУНСКИЙ,ЗЕЛЕНАя 8</t>
  </si>
  <si>
    <t>IT.55.0548.536</t>
  </si>
  <si>
    <t>20.5500.2209.18</t>
  </si>
  <si>
    <t>ВЛИ-0,4кВ Называевск, ул Луговая д 4 кв2</t>
  </si>
  <si>
    <t>IT.55.0867.056</t>
  </si>
  <si>
    <t>20.5500.2315.18</t>
  </si>
  <si>
    <t>ВЛ-0,4 Розовка ул.Мира, 67</t>
  </si>
  <si>
    <t>IT.55.0748.257</t>
  </si>
  <si>
    <t>20.5500.1626.18</t>
  </si>
  <si>
    <t>ВЛИ-0,4кВ С.РОЗОВКА,УЛ.БЕРЕГОВАЯ,Д.6/А</t>
  </si>
  <si>
    <t>IT.55.0748.153</t>
  </si>
  <si>
    <t>ВЛИ 0,4кВ Калачинск, Черепова 79-Б</t>
  </si>
  <si>
    <t>IT.55.0541.593</t>
  </si>
  <si>
    <t>20.5500.2251.18_x000D_
20.5500.2270.18_x000D_
20.5500.2261.18</t>
  </si>
  <si>
    <t>ВЛИ-0,4 кВ СНТ Черемушки ф.4 ал.7 уч.137</t>
  </si>
  <si>
    <t>IT.55.0748.280</t>
  </si>
  <si>
    <t>20.5500.1657.18</t>
  </si>
  <si>
    <t>IT.55.0866.050</t>
  </si>
  <si>
    <t>20.5500.1904.18</t>
  </si>
  <si>
    <t>ВЛИ-0,4 с Ульяновка ул.Кооперативная,23</t>
  </si>
  <si>
    <t>IT.55.0748.303</t>
  </si>
  <si>
    <t>20.5500.2017.18_x000D_
20.5500.2364.18</t>
  </si>
  <si>
    <t>ВЛИ-0.4кВ Омск, ул.Маргелова уч.95</t>
  </si>
  <si>
    <t>IT.55.0748.253</t>
  </si>
  <si>
    <t>20.5500.2148.18_x000D_
20.5500.1484.18</t>
  </si>
  <si>
    <t>ВЛИ-0,4 кВ СТ Заречный-2 уч.16</t>
  </si>
  <si>
    <t>IT.55.0748.319</t>
  </si>
  <si>
    <t>20.5500.1629.18</t>
  </si>
  <si>
    <t>ВЛИ-0,4кВ г.Омск СНТ Тополек</t>
  </si>
  <si>
    <t>IT.55.0408.706</t>
  </si>
  <si>
    <t>20.5500.3312.17_x000D_
20.5500.3309.17</t>
  </si>
  <si>
    <t>ВЛИ-0,4кВ Омск 11яСолнечная уч.24</t>
  </si>
  <si>
    <t>IT.55.0748.094</t>
  </si>
  <si>
    <t>20.5500.175.18</t>
  </si>
  <si>
    <t>ВЛИ-0,4кВ Омск п.Степной ТП2215 ф.5</t>
  </si>
  <si>
    <t>IT.55.0748.261</t>
  </si>
  <si>
    <t>20.5500.822.18</t>
  </si>
  <si>
    <t>стр.ВЛИ-0,4 СНТ "Кедр" уч.868</t>
  </si>
  <si>
    <t>IT.55.0748.378</t>
  </si>
  <si>
    <t>20.5500.1937.18</t>
  </si>
  <si>
    <t>ВЛ-0,4кВ НОВООМСКИЙ 55:20:140101:7771</t>
  </si>
  <si>
    <t>IT.55.0867.002</t>
  </si>
  <si>
    <t>20.5500.2230.18_x000D_
20.5500.2844.18</t>
  </si>
  <si>
    <t>IT.55.0866.051</t>
  </si>
  <si>
    <t>20.5500.2848.18</t>
  </si>
  <si>
    <t>ВЛИ-0,4кВ п Магистральный, ул Поворотная</t>
  </si>
  <si>
    <t>IT.55.0866.029</t>
  </si>
  <si>
    <t>20.5500.2552.18_x000D_
20.5500.2574.18</t>
  </si>
  <si>
    <t>ВЛИ-0,4кВ с.Ребровка ул.Домостроевская</t>
  </si>
  <si>
    <t>IT.55.0866.006</t>
  </si>
  <si>
    <t>20.5500.2182.18</t>
  </si>
  <si>
    <t>ВЛИ-0,4кВ г.Омск СНТ Любитель, уч.778А</t>
  </si>
  <si>
    <t>IT.55.0748.048</t>
  </si>
  <si>
    <t>20.5500.3633.18_x000D_
20.5500.4212.18_x000D_
20.5500.1658.18</t>
  </si>
  <si>
    <t>ВЛИ-0,4кВ Омск ЦАО Любитель3 уч.146</t>
  </si>
  <si>
    <t>IT.55.0866.041</t>
  </si>
  <si>
    <t>20.5500.1036.18</t>
  </si>
  <si>
    <t>20.5500.2039.14</t>
  </si>
  <si>
    <t>ВЛИ-0,4 кВ Магистральный</t>
  </si>
  <si>
    <t>IT.55.0542.174</t>
  </si>
  <si>
    <t>20.55.4695.12</t>
  </si>
  <si>
    <t>ВЛ-0,4кВ  ОР КрГорка перКрасногор15</t>
  </si>
  <si>
    <t>IT.55.0545.227</t>
  </si>
  <si>
    <t>20.55.5630.10</t>
  </si>
  <si>
    <t>ВЛИ-0,4кВ НОВОКАРАСУК С СЕВЕРНАЯ УЛ Д49</t>
  </si>
  <si>
    <t>IT.55.0548.553</t>
  </si>
  <si>
    <t>20.5500.1280.18</t>
  </si>
  <si>
    <t>20.5500.4382.16</t>
  </si>
  <si>
    <t>ВЛ-0,4KВ, Усть-Заостровка, Платов</t>
  </si>
  <si>
    <t>IT.55.0748.364</t>
  </si>
  <si>
    <t>20.5500.2543.18_x000D_
20.5500.2547.18_x000D_
20.5500.2542.18</t>
  </si>
  <si>
    <t>ВЛ-0,4кВ Пушкинское СНТ "ВЕТЕРАН-5"</t>
  </si>
  <si>
    <t>IT.55.0748.381</t>
  </si>
  <si>
    <t>20.5500.2919.18</t>
  </si>
  <si>
    <t>ВЛИ-0,4 KВ,Любинский,Октябрьская 48</t>
  </si>
  <si>
    <t>IT.55.0548.454</t>
  </si>
  <si>
    <t>ВЛИ-0,4 с.Замелетеновка, ул.Дорожная 4</t>
  </si>
  <si>
    <t>IT.55.0548.557</t>
  </si>
  <si>
    <t>ВЛ-0,4кВ НРЭС ДРАГУНКА ЗАВОДСКАЯ УЛ  Д 2</t>
  </si>
  <si>
    <t>IT.55.0748.394</t>
  </si>
  <si>
    <t>20.5500.2048.18</t>
  </si>
  <si>
    <t>ВЛ-0,4кВ ИсРЭС Н-рождественка Водонапорн</t>
  </si>
  <si>
    <t>IT.55.0748.309</t>
  </si>
  <si>
    <t>20.5500.942.18</t>
  </si>
  <si>
    <t>ВЛИ-0,4кВ, р.п. Крутинка насосная</t>
  </si>
  <si>
    <t>IS.55.0073.359</t>
  </si>
  <si>
    <t>ВЛИ-0,4кВ  Крутинка пер. Восточный  д 8</t>
  </si>
  <si>
    <t>IT.55.0867.045</t>
  </si>
  <si>
    <t>20.5500.2991.18</t>
  </si>
  <si>
    <t>ВЛИ04 Калачинск, ул.Пионерская 2 Лыжна</t>
  </si>
  <si>
    <t>IT.55.0541.626</t>
  </si>
  <si>
    <t>20.5500.3408.18</t>
  </si>
  <si>
    <t>ВЛ-0,4кВ п.Магистральный ферма</t>
  </si>
  <si>
    <t>IT.55.0866.010</t>
  </si>
  <si>
    <t>ВЛ-0,4кВ с.Лузино СНТ Черемушки ф8 ал18</t>
  </si>
  <si>
    <t>IT.55.0748.379</t>
  </si>
  <si>
    <t>20.5500.2653.18</t>
  </si>
  <si>
    <t>ВЛИ-04 п. Новоомский 55:20:140101:6894</t>
  </si>
  <si>
    <t>IT.55.0867.022</t>
  </si>
  <si>
    <t>20.5500.2908.18</t>
  </si>
  <si>
    <t>ВЛ-0,4кВ с. Пушкино 55:20:190101:6306</t>
  </si>
  <si>
    <t>IT.55.0748.380</t>
  </si>
  <si>
    <t>20.5500.3124.18_x000D_
20.5500.2889.18_x000D_
20.5500.3193.18</t>
  </si>
  <si>
    <t>ВЛ-0,4кВ УСТЬ-ЗАОСТРОВКА ул.ИРТЫШСКАЯ,30</t>
  </si>
  <si>
    <t>IT.55.0748.332</t>
  </si>
  <si>
    <t>20.5500.2016.18</t>
  </si>
  <si>
    <t>ВЛИ-0,4кВ Омск ОАО Иртыш-2, уч.21</t>
  </si>
  <si>
    <t>IT.55.0866.045</t>
  </si>
  <si>
    <t>20.5500.2767.18</t>
  </si>
  <si>
    <t>ВЛИ-0,4кВ Омск ОАО Иртыш-2, уч.1</t>
  </si>
  <si>
    <t>IT.55.0866.042</t>
  </si>
  <si>
    <t>20.5500.2469.18</t>
  </si>
  <si>
    <t>ВЛИ0,4кВ Азово баня Шевченко</t>
  </si>
  <si>
    <t>IT.55.0541.618</t>
  </si>
  <si>
    <t>20.5500.3036.18</t>
  </si>
  <si>
    <t>ВЛ-0,4кВ  ОР Кра.Горка Борщевская30</t>
  </si>
  <si>
    <t>IT.55.0545.343</t>
  </si>
  <si>
    <t>20.55.2030.10</t>
  </si>
  <si>
    <t>ВЛИ-0,4кВ Омск Крутая горка_2033</t>
  </si>
  <si>
    <t>IT.55.0866.002</t>
  </si>
  <si>
    <t>20.5500.2335.18</t>
  </si>
  <si>
    <t>ВЛИ-0,4кВ Полтавский_Ворошиловское_Газст</t>
  </si>
  <si>
    <t>IT.55.0548.415</t>
  </si>
  <si>
    <t>20.5500.5540.17</t>
  </si>
  <si>
    <t>ВЛИ-0,4 кВ с.Троицкое, ул.Дорстрой ДРП-1</t>
  </si>
  <si>
    <t>IT.55.0866.052</t>
  </si>
  <si>
    <t>20.5500.2850.18</t>
  </si>
  <si>
    <t>ВЛИ0,4кВ Таврическое Березовая 22</t>
  </si>
  <si>
    <t>IT.55.0541.461</t>
  </si>
  <si>
    <t>20.5500.2355.17</t>
  </si>
  <si>
    <t>ВЛИ0,4кВ Таврическое с. Сосновка Урицког</t>
  </si>
  <si>
    <t>IT.55.0541.473</t>
  </si>
  <si>
    <t>20.5500.3240.17</t>
  </si>
  <si>
    <t>ВЛИ-0.4KВ,Таврический р-н,Сибкомунна ф.2</t>
  </si>
  <si>
    <t>IT.55.0541.449</t>
  </si>
  <si>
    <t>20.5500.2626.17_x000D_
20.5500.3001.17</t>
  </si>
  <si>
    <t>20.5500.5543.15</t>
  </si>
  <si>
    <t>20.5500.535.18_x000D_
20.5500.729.16</t>
  </si>
  <si>
    <t>20.5500.5684.15</t>
  </si>
  <si>
    <t>ВЛИ-0,4 кВ с.н.т. Колос 061-РТП</t>
  </si>
  <si>
    <t>IT.55.0408.515</t>
  </si>
  <si>
    <t>20.5500.531.17_x000D_
20.5500.1402.17</t>
  </si>
  <si>
    <t>ВЛИ-0,4кВ ЛЕНИНСКИЙ АО, УЛ. МАРГЕЛОВА</t>
  </si>
  <si>
    <t>IT.55.0408.651</t>
  </si>
  <si>
    <t>20.5500.1826.17</t>
  </si>
  <si>
    <t>ВЛИ-0,4кВ п.Омский ул.Рабочая</t>
  </si>
  <si>
    <t>IT.55.0408.700</t>
  </si>
  <si>
    <t>20.5500.2168.17</t>
  </si>
  <si>
    <t>ВЛИ-0,4кВ д. Зеленовка, ул.Восточная</t>
  </si>
  <si>
    <t>IT.55.0408.699</t>
  </si>
  <si>
    <t>20.5500.3353.17</t>
  </si>
  <si>
    <t>20.5500.4094.16</t>
  </si>
  <si>
    <t>ВЛИ-0,4 кВ ул. 10 лет Октября,194</t>
  </si>
  <si>
    <t>IT.55.0548.207</t>
  </si>
  <si>
    <t>ВЛИ-0,4 кВ Троицкое уч.полей 279 РТП002</t>
  </si>
  <si>
    <t>IT.55.0548.318</t>
  </si>
  <si>
    <t>20.5500.5561.16_x000D_
20.5500.264.17</t>
  </si>
  <si>
    <t>ВЛИ-0.4KВ,Таврический,Сосновское,Фрунзе</t>
  </si>
  <si>
    <t>IT.55.0541.460</t>
  </si>
  <si>
    <t>20.5500.3474.17</t>
  </si>
  <si>
    <t>ВЛ-0,4 кВ ф.1 от ТП-И-9-3 Верхнеильинка</t>
  </si>
  <si>
    <t>IT.55.0541.443</t>
  </si>
  <si>
    <t>20.5500.3351.17</t>
  </si>
  <si>
    <t>ВЛИ-0.4 кВ от новой ТП-Кд4 с.Кондратьево</t>
  </si>
  <si>
    <t>IT.55.0543.258</t>
  </si>
  <si>
    <t>ВЛ-0,4 кВ ф.2 от ТП-ЧК-3-4 с. Черлак</t>
  </si>
  <si>
    <t>IT.55.0541.470</t>
  </si>
  <si>
    <t>20.5500.3261.17</t>
  </si>
  <si>
    <t>ВЛ-0,4кВ ф. 2 ТП-Чк-7-5 Черлак</t>
  </si>
  <si>
    <t>IT.55.0541.478</t>
  </si>
  <si>
    <t>20.5500.5438.17_x000D_
20.5500.4364.17_x000D_
20.5500.4343.17</t>
  </si>
  <si>
    <t>ВЛ-0,4кВ НазРЭС 2-я Северная 165 РТП-460</t>
  </si>
  <si>
    <t>IT.55.0408.945</t>
  </si>
  <si>
    <t>ВЛИ-0,4 кВ с.Надеждино ул. Нов.37 (Смирн</t>
  </si>
  <si>
    <t>IT.55.0408.346</t>
  </si>
  <si>
    <t>20.5500.4632.16</t>
  </si>
  <si>
    <t>ВЛИ-0,4кВ д. Зеленое Поле, д.18А</t>
  </si>
  <si>
    <t>IT.55.0408.691</t>
  </si>
  <si>
    <t>20.5500.2905.17</t>
  </si>
  <si>
    <t>ВЛИ-0,4кВ г.Омск, ул. Солнечная 11-я</t>
  </si>
  <si>
    <t>IT.55.0408.874</t>
  </si>
  <si>
    <t>20.5500.4743.17_x000D_
20.5500.2449.17_x000D_
20.5500.5440.17_x000D_
20.5500.2446.17_x000D_
20.5500.3629.17_x000D_
20.5500.4209.17_x000D_
20.5500.842.18_x000D_
20.5500.887.18_x000D_
20.5500.3955.17</t>
  </si>
  <si>
    <t>ВЛИ-0,4кВ г.Омск КАО 11я Солнечная</t>
  </si>
  <si>
    <t>IT.55.0408.898</t>
  </si>
  <si>
    <t>20.5500.5440.17_x000D_
20.5500.3629.17_x000D_
20.5500.3955.17</t>
  </si>
  <si>
    <t>ВЛИ-0,4кВ г.Омск СНТ Иртыш-2</t>
  </si>
  <si>
    <t>IT.55.0408.919</t>
  </si>
  <si>
    <t>20.5500.2944.17_x000D_
20.5500.3773.17_x000D_
20.5500.3585.17_x000D_
20.5500.2959.17_x000D_
20.5500.656.18</t>
  </si>
  <si>
    <t>ВЛИ 0,4кВ Азовский ННМР Звонарев Кут Дру</t>
  </si>
  <si>
    <t>IT.55.0541.455</t>
  </si>
  <si>
    <t>20.5500.3344.17</t>
  </si>
  <si>
    <t>ВЛ 0,4 кВ ф.4 ТП-Га-2-5 д. Гауф</t>
  </si>
  <si>
    <t>IT.55.0541.467</t>
  </si>
  <si>
    <t>20.5500.3511.17</t>
  </si>
  <si>
    <t>ВЛИ-0,4кВ д.Гауф ул.Фабричная</t>
  </si>
  <si>
    <t>IT.55.0541.472</t>
  </si>
  <si>
    <t>20.5500.4022.17</t>
  </si>
  <si>
    <t>ВЛИ-0,4кВ с.Березовка Азовский МР</t>
  </si>
  <si>
    <t>IT.55.0541.480</t>
  </si>
  <si>
    <t>20.5500.3960.17_x000D_
20.5500.3961.17</t>
  </si>
  <si>
    <t>ВЛИ-0,4 кВ  №4 Г. ОМСК, УЛ. МАРГЕЛОВА ч2</t>
  </si>
  <si>
    <t>IT.55.0408.769</t>
  </si>
  <si>
    <t>20.5500.2179.17_x000D_
20.5500.1746.17_x000D_
20.5500.1798.17_x000D_
20.5500.2598.17_x000D_
20.5500.1701.17_x000D_
20.5500.521.18_x000D_
20.5500.1716.17_x000D_
20.5500.2185.17_x000D_
20.5500.1756.17_x000D_
20.5500.1797.17_x000D_
20.5500.2170.17_x000D_
20.5500.1853.17_x000D_
20.5500.1984.17_x000D_
20.5500.2219.17_x000D_
20.5500.1776.17</t>
  </si>
  <si>
    <t>ВЛИ-0,4 кВ  №3 Г. ОМСК, УЛ. МАРГЕЛОВА ч2</t>
  </si>
  <si>
    <t>IT.55.0408.768</t>
  </si>
  <si>
    <t>20.5500.2179.17_x000D_
20.5500.1746.17_x000D_
20.5500.1798.17_x000D_
20.5500.2598.17_x000D_
20.5500.1701.17_x000D_
20.5500.1716.17_x000D_
20.5500.2185.17_x000D_
20.5500.1756.17_x000D_
20.5500.1797.17_x000D_
20.5500.2170.17_x000D_
20.5500.1853.17_x000D_
20.5500.1984.17_x000D_
20.5500.2219.17_x000D_
20.5500.1776.17</t>
  </si>
  <si>
    <t>ВЛИ 0,4 кВ с.Дружино РТП-199</t>
  </si>
  <si>
    <t>IT.55.0408.778</t>
  </si>
  <si>
    <t>20.5500.1725.17_x000D_
20.5500.1899.17</t>
  </si>
  <si>
    <t>ВЛИ-0,4 кВ д.Приветная ул.Западная 14</t>
  </si>
  <si>
    <t>IT.55.0408.980</t>
  </si>
  <si>
    <t>ВЛИ-0,4 кВ Исилькуль от ГРПШ до ОАО Вита</t>
  </si>
  <si>
    <t>IT.55.0748.002</t>
  </si>
  <si>
    <t>20.5500.4136.17</t>
  </si>
  <si>
    <t>ВЛИ-0,4 кВ с Паново ул Маслозаводская 10</t>
  </si>
  <si>
    <t>IT.55.0748.003</t>
  </si>
  <si>
    <t>20.5500.3416.17</t>
  </si>
  <si>
    <t>Стр ВЛИ0,4кВ Калачинск Строительная7</t>
  </si>
  <si>
    <t>IT.55.0547.058</t>
  </si>
  <si>
    <t>20.5500.4712.17</t>
  </si>
  <si>
    <t>ВЛИ-0,4кВ д.Новосельск, ул.Молодежная</t>
  </si>
  <si>
    <t>IT.55.0541.489</t>
  </si>
  <si>
    <t>20.5500.4716.17_x000D_
20.5500.5090.17</t>
  </si>
  <si>
    <t>Стр ВЛ-0,4 кВ Тарск Шкуново Зеленая11</t>
  </si>
  <si>
    <t>IT.55.0072.071</t>
  </si>
  <si>
    <t>20.5500.4341.17_x000D_
20.5500.5267.17</t>
  </si>
  <si>
    <t>Стр ВЛ-0,4 кВ Большие Уки, Свердлова,101</t>
  </si>
  <si>
    <t>IT.55.0543.327</t>
  </si>
  <si>
    <t>20.5500.4344.17</t>
  </si>
  <si>
    <t>ВЛИ-0,4кВ с.Ульяновка Мира 5б РТП-1300</t>
  </si>
  <si>
    <t>IT.55.0408.926</t>
  </si>
  <si>
    <t>20.5500.4741.17</t>
  </si>
  <si>
    <t>СтрВЛ04ЗнамМр Шухово ЗУ 55:05:060011:10,</t>
  </si>
  <si>
    <t>IT.55.0543.345</t>
  </si>
  <si>
    <t>ВЛИ-0,4кВ ф.3 г.Омск ЛАО Светлый казармы</t>
  </si>
  <si>
    <t>IT.55.0548.398</t>
  </si>
  <si>
    <t>20.5500.1055.17_x000D_
20.5500.1063.17</t>
  </si>
  <si>
    <t>ВЛИ-0,4кВ ф.1 Омск ЛАО Светлый казармы4-</t>
  </si>
  <si>
    <t>IT.55.0548.394</t>
  </si>
  <si>
    <t>20.5500.1050.17_x000D_
20.5500.1060.17</t>
  </si>
  <si>
    <t>РТП-901 ВЛИ-0,4 д. Приветная</t>
  </si>
  <si>
    <t>IT.55.0408.887</t>
  </si>
  <si>
    <t>20.5500.3103.17</t>
  </si>
  <si>
    <t>ВЛИ-0.4кВ от КТПС Таврическое</t>
  </si>
  <si>
    <t>IT.55.0541.502</t>
  </si>
  <si>
    <t>ВЛИ-0,4кВ с.Новомосковка,ул.Луговая,1В</t>
  </si>
  <si>
    <t>IT.55.0548.373</t>
  </si>
  <si>
    <t>20.5500.4205.17</t>
  </si>
  <si>
    <t>ВЛ-0,4кВс.Усть-Заостровка РТП1034 Пекарь</t>
  </si>
  <si>
    <t>IT.55.0408.860</t>
  </si>
  <si>
    <t>ВЛИ-0,4кВ г.Омск ул.Лобкова</t>
  </si>
  <si>
    <t>IT.55.0408.828</t>
  </si>
  <si>
    <t>20.5500.3241.17</t>
  </si>
  <si>
    <t>ВЛИ-0,4кВ г.Тюкалинск_2Интернациональная</t>
  </si>
  <si>
    <t>IT.55.0748.072</t>
  </si>
  <si>
    <t>20.5500.5294.17</t>
  </si>
  <si>
    <t>ВЛИ-0,4кВ Усть-Заостровка РТП-946</t>
  </si>
  <si>
    <t>IT.55.0408.774</t>
  </si>
  <si>
    <t>20.5500.2785.17</t>
  </si>
  <si>
    <t>ВЛИ-0.4кВ ф.1 от КТПС Ачаирский</t>
  </si>
  <si>
    <t>IT.55.0408.965</t>
  </si>
  <si>
    <t>ВЛИ-0,4 кВ с. Троицкое, ул.Дорстрой д.3</t>
  </si>
  <si>
    <t>IT.55.0408.981</t>
  </si>
  <si>
    <t>20.5500.3247.17</t>
  </si>
  <si>
    <t>ВЛИ-0,4кВ г.Омск ул.Маргелова уч. №382</t>
  </si>
  <si>
    <t>IT.55.0408.892</t>
  </si>
  <si>
    <t>20.5500.4760.17_x000D_
20.5500.748.18</t>
  </si>
  <si>
    <t>РТП-935 ВЛИ-0,4 д. Петровка</t>
  </si>
  <si>
    <t>IT.55.0408.884</t>
  </si>
  <si>
    <t>20.5500.3239.17</t>
  </si>
  <si>
    <t>ВЛИ-0,4 кВ д.Красная Горка РТП-1322</t>
  </si>
  <si>
    <t>IT.55.0748.101</t>
  </si>
  <si>
    <t>20.5500.5116.17_x000D_
20.5500.844.18_x000D_
20.5500.794.18_x000D_
20.5500.5091.17</t>
  </si>
  <si>
    <t>Стр ВЛ-0,4 кВ Тара, 16-я Линия 2Б</t>
  </si>
  <si>
    <t>IT.55.0543.323</t>
  </si>
  <si>
    <t>20.5500.4411.17</t>
  </si>
  <si>
    <t>Стр ВЛ-0,4 кВ Тара, Андрея Бабича, 1/1</t>
  </si>
  <si>
    <t>IT.55.0072.062</t>
  </si>
  <si>
    <t>20.5500.4861.17</t>
  </si>
  <si>
    <t>ВЛИ-0,4кВ с.Знаменское ул.Парковая</t>
  </si>
  <si>
    <t>IT.55.0543.351</t>
  </si>
  <si>
    <t>ВЛИ-0,4кВ Тевризский р-н, с.Петрово</t>
  </si>
  <si>
    <t>IT.55.0543.329</t>
  </si>
  <si>
    <t>20.5500.4623.17</t>
  </si>
  <si>
    <t>ВЛИ-0,4кВ Тевризский р-н, рп Тевриз</t>
  </si>
  <si>
    <t>IT.55.0543.330</t>
  </si>
  <si>
    <t>20.5500.5154.17</t>
  </si>
  <si>
    <t>ВЛИ-0,4кВ с.Ульяновка ул.Победы д7</t>
  </si>
  <si>
    <t>IT.55.0748.054</t>
  </si>
  <si>
    <t>20.5500.850.18_x000D_
20.5500.5089.17</t>
  </si>
  <si>
    <t>ВЛИ-0,4кВ ИСИЛЬКУЛЬ, ОГСЭ;0,3км от шк.4</t>
  </si>
  <si>
    <t>IT.55.0548.421</t>
  </si>
  <si>
    <t>20.5500.5599.17</t>
  </si>
  <si>
    <t>ВЛИ-0,4кВ с.Надеждино ул.Владимирская</t>
  </si>
  <si>
    <t>IT.55.0408.916</t>
  </si>
  <si>
    <t>20.5500.3892.17</t>
  </si>
  <si>
    <t>ВЛИ-0,4 кВ г. Тюкалинск_ул2Строительная</t>
  </si>
  <si>
    <t>IT.55.0748.071</t>
  </si>
  <si>
    <t>20.5500.4853.17</t>
  </si>
  <si>
    <t>ВЛИ-0,4кВ Усть-Заостровка РТП1370</t>
  </si>
  <si>
    <t>IT.55.0748.015</t>
  </si>
  <si>
    <t>20.5500.5541.17</t>
  </si>
  <si>
    <t>ВЛИ-0,4кВ с.Ульяновка РТП-1075</t>
  </si>
  <si>
    <t>IT.55.0408.902</t>
  </si>
  <si>
    <t>20.5500.4145.17</t>
  </si>
  <si>
    <t>ВЛИ-0,4кВ рп.Большеречье ул.Рабочая</t>
  </si>
  <si>
    <t>IT.55.0072.072</t>
  </si>
  <si>
    <t>ВЛИ-0,4кВ с.Никольское Тюкалинский МР</t>
  </si>
  <si>
    <t>IT.55.0548.414</t>
  </si>
  <si>
    <t>20.5500.5660.17</t>
  </si>
  <si>
    <t>ВЛИ-0,4кВ п.Магистральный ул.Дорожная</t>
  </si>
  <si>
    <t>IT.55.0408.971</t>
  </si>
  <si>
    <t>20.5500.5210.17</t>
  </si>
  <si>
    <t>ВЛИ-0,4 кВ СНТ Черемушки ф-л 6 уч.68</t>
  </si>
  <si>
    <t>IT.55.0408.539</t>
  </si>
  <si>
    <t>20.5500.1126.17</t>
  </si>
  <si>
    <t>ВЛИ-0,4кВ СНТ Черемушки ф6 ал1 уч 10</t>
  </si>
  <si>
    <t>IT.55.0408.258</t>
  </si>
  <si>
    <t>20.5500.5593.15</t>
  </si>
  <si>
    <t>ВЛИ-0,4кВ УЛ. МАРГЕЛОВА,55:36:180103:653</t>
  </si>
  <si>
    <t>IT.55.0408.581</t>
  </si>
  <si>
    <t>20.5500.1759.17_x000D_
20.5500.1828.17_x000D_
20.5500.1744.17</t>
  </si>
  <si>
    <t>ВЛ-0,4 Азово д.Бердянка</t>
  </si>
  <si>
    <t>IT.55.0541.540</t>
  </si>
  <si>
    <t>20.5500.503.18</t>
  </si>
  <si>
    <t>ВЛ-0,4 Березовка ул.Лесная</t>
  </si>
  <si>
    <t>IT.55.0541.558</t>
  </si>
  <si>
    <t>ВЛ-0,4кВ Азово ул.Возрождения,5</t>
  </si>
  <si>
    <t>IT.55.0547.070</t>
  </si>
  <si>
    <t>ВЛИ-0,4кВ с.Шухово</t>
  </si>
  <si>
    <t>IT.55.0543.242</t>
  </si>
  <si>
    <t>20.5500.1535.18</t>
  </si>
  <si>
    <t>ВЛИ-0.4KВ,Ростовка,ул.Тихая,стр поз.20</t>
  </si>
  <si>
    <t>IT.55.0748.135</t>
  </si>
  <si>
    <t>20.5500.5207.17</t>
  </si>
  <si>
    <t>0.4кВ от ф. ОР-3_с. Орехово - с. Громогл</t>
  </si>
  <si>
    <t>IT.55.0547.068</t>
  </si>
  <si>
    <t>ВЛИ-0,4кВ ИСИЛЬКУЛЬ,ул.ТЕЛЬМАНА,1"Б"</t>
  </si>
  <si>
    <t>IT.55.0748.129</t>
  </si>
  <si>
    <t>ВЛ-0,4кВ ИсРЭС СОЛНЦЕВКА СИБУПРАВТОДОР</t>
  </si>
  <si>
    <t>IT.55.0748.218</t>
  </si>
  <si>
    <t>20.5500.890.18</t>
  </si>
  <si>
    <t>ВЛ-0,4 кВ ф. 2 от ТП Мр-1-6 Морозовка</t>
  </si>
  <si>
    <t>IT.55.0408.918</t>
  </si>
  <si>
    <t>20.5500.5073.17_x000D_
20.5500.3100.17</t>
  </si>
  <si>
    <t>ВЛИ-0,4 кВ Омск,западнееСНТШинник уч25</t>
  </si>
  <si>
    <t>IT.55.0748.184</t>
  </si>
  <si>
    <t>ВЛИ-0,4кВ Омск 11яСолнечная_6585</t>
  </si>
  <si>
    <t>IT.55.0748.095</t>
  </si>
  <si>
    <t>20.5500.168.18_x000D_
20.5500.25.18</t>
  </si>
  <si>
    <t>ВЛ-0,4 кВ ф.3 от ТП-Мр-2-7 д. Ракитинка</t>
  </si>
  <si>
    <t>IT.55.0748.178</t>
  </si>
  <si>
    <t>20.5500.559.18</t>
  </si>
  <si>
    <t>ВЛИ-0,4кВ п Магистральный, ул Луговая,38</t>
  </si>
  <si>
    <t>IT.55.0408.690</t>
  </si>
  <si>
    <t>20.5500.1129.18_x000D_
20.5500.48.18_x000D_
20.5500.40.18_x000D_
20.5500.2853.17</t>
  </si>
  <si>
    <t>ВЛИ-0,4кВ п.Новоомский,Стр.поз.14</t>
  </si>
  <si>
    <t>IT.55.0408.165</t>
  </si>
  <si>
    <t>20.5500.1873.17</t>
  </si>
  <si>
    <t>ВЛ-0,4кВ п.Новоомский РТП-008</t>
  </si>
  <si>
    <t>IT.55.0748.093</t>
  </si>
  <si>
    <t>20.5500.3227.18_x000D_
20.5500.133.18</t>
  </si>
  <si>
    <t>ВЛИ-0,4 кВ д.Верхний Карбуш РТП-1361</t>
  </si>
  <si>
    <t>IT.55.0748.099</t>
  </si>
  <si>
    <t>ВЛ-0,4 кВ ф.4 от ТП-Мр-7-8 Ракитинка</t>
  </si>
  <si>
    <t>IT.55.0408.857</t>
  </si>
  <si>
    <t>20.5500.2186.17_x000D_
20.5500.1962.17</t>
  </si>
  <si>
    <t>ВЛИ-0,4кВ п.Магистральный ул.Яблоневая</t>
  </si>
  <si>
    <t>IT.55.0748.159</t>
  </si>
  <si>
    <t>20.5500.659.18</t>
  </si>
  <si>
    <t>ВЛ-0,4кВ с.Красная Горка от ТП-Кг-4-13</t>
  </si>
  <si>
    <t>IT.55.0748.226</t>
  </si>
  <si>
    <t>20.5500.950.18_x000D_
20.5500.844.18_x000D_
20.5500.794.18</t>
  </si>
  <si>
    <t>ВЛИ-0,4кВ Омск, мкрЗагородный,д8 РТП138</t>
  </si>
  <si>
    <t>IT.55.0548.476</t>
  </si>
  <si>
    <t>ВЛИ-0.4кВ от ТП-ПШ-9-3</t>
  </si>
  <si>
    <t>IT.55.0748.187</t>
  </si>
  <si>
    <t>20.5500.340.18_x000D_
20.5500.426.18</t>
  </si>
  <si>
    <t>ВЛИ-0,4кВ с.Петровка Омский МР</t>
  </si>
  <si>
    <t>IT.55.0548.412</t>
  </si>
  <si>
    <t>ВЛИ-0,4 кВ СНТ Память Чапаева ал.1 уч.1</t>
  </si>
  <si>
    <t>IT.55.0408.696</t>
  </si>
  <si>
    <t>20.5500.2573.17</t>
  </si>
  <si>
    <t>ВЛИ-0,4 кВ г. Омск, ул. 10 Лет Октября</t>
  </si>
  <si>
    <t>IT.55.0548.376</t>
  </si>
  <si>
    <t>ВЛ-0,4кВ с.Новомосковка ул.Центральная</t>
  </si>
  <si>
    <t>IT.55.0748.122</t>
  </si>
  <si>
    <t>20.5500.390.18_x000D_
20.5500.427.18</t>
  </si>
  <si>
    <t>ВЛ-0,4 кВ ф.1 ТП Ач-2-36 п.Ачаирский</t>
  </si>
  <si>
    <t>IT.55.0748.212</t>
  </si>
  <si>
    <t>20.5500.669.18</t>
  </si>
  <si>
    <t>ВЛ-0,4 с.Березовка ул.Лесная</t>
  </si>
  <si>
    <t>IT.55.0541.541</t>
  </si>
  <si>
    <t>20.5500.519.18_x000D_
20.5500.1114.18</t>
  </si>
  <si>
    <t>ВЛИ-0,4 с.Азово ул.40 лет Победы</t>
  </si>
  <si>
    <t>IT.55.0541.570</t>
  </si>
  <si>
    <t>20.5500.1275.18</t>
  </si>
  <si>
    <t>ВЛИ-0,4 кВ мкр.Молодежный с.Луговое</t>
  </si>
  <si>
    <t>IS.55.0073.363</t>
  </si>
  <si>
    <t>ВЛИ-0,4 кВ Пушкино ул.30 лет Победы д.2</t>
  </si>
  <si>
    <t>IT.55.0748.107</t>
  </si>
  <si>
    <t>20.5500.7.18</t>
  </si>
  <si>
    <t>ВЛИ-0,4кВ п.Омский 55:20:160403:2049</t>
  </si>
  <si>
    <t>IT.55.0748.157</t>
  </si>
  <si>
    <t>20.5500.569.18</t>
  </si>
  <si>
    <t>20.5500.4945.16</t>
  </si>
  <si>
    <t>ВЛ-0,4 Березовка РТП-616</t>
  </si>
  <si>
    <t>IT.55.0541.561</t>
  </si>
  <si>
    <t>ВЛ-0,4кВ д.Зеленовка ЗУ55:20:160403:2400</t>
  </si>
  <si>
    <t>IT.55.0548.460</t>
  </si>
  <si>
    <t>ВЛИ-0,4кВ п.Омский РТП1345</t>
  </si>
  <si>
    <t>IT.55.0548.426</t>
  </si>
  <si>
    <t>ВЛ-0,4 Усть-заостровка РТП-126</t>
  </si>
  <si>
    <t>IT.55.0748.236</t>
  </si>
  <si>
    <t>20.5500.912.18_x000D_
20.5500.1613.18</t>
  </si>
  <si>
    <t>ВЛИ-0,4 кВ с.Пушкино, ул.Степная д. 35</t>
  </si>
  <si>
    <t>IT.55.0748.255</t>
  </si>
  <si>
    <t>20.5500.1318.18_x000D_
20.5500.673.18</t>
  </si>
  <si>
    <t>ВЛИ-0,4кВ С.УЛЬЯНОВКА,638м от УЛ.МИРА 5</t>
  </si>
  <si>
    <t>IT.55.0748.154</t>
  </si>
  <si>
    <t>20.5500.809.18</t>
  </si>
  <si>
    <t>ВЛ-0,4кВ д.Зеленовка ф.1 ТП-Сд-1-12</t>
  </si>
  <si>
    <t>IT.55.0748.205</t>
  </si>
  <si>
    <t>20.5500.952.18_x000D_
20.5500.1032.18</t>
  </si>
  <si>
    <t>ВЛИ-0,4 кВ с.Красноярка с/п Коммунальник</t>
  </si>
  <si>
    <t>IT.55.0408.677</t>
  </si>
  <si>
    <t>20.5500.2804.18_x000D_
20.5500.2187.17</t>
  </si>
  <si>
    <t>ВЛИ-0,4кВ п.Омский, ул.Новая,7</t>
  </si>
  <si>
    <t>IT.55.0408.687</t>
  </si>
  <si>
    <t>ВЛИ-0,4 Пушкинское с/п ф.1 от проект.ТП</t>
  </si>
  <si>
    <t>IT.55.0748.243</t>
  </si>
  <si>
    <t>20.5500.2510.18_x000D_
20.5500.3862.18_x000D_
20.5500.1336.18_x000D_
20.5500.1279.18_x000D_
20.5500.1319.18_x000D_
20.5500.3189.18_x000D_
20.5500.2987.18_x000D_
20.5500.1038.18_x000D_
20.5500.1649.18_x000D_
20.5500.2534.18_x000D_
20.5500.1710.18_x000D_
20.5500.1187.18_x000D_
20.5500.1575.18_x000D_
20.5500.1292.18_x000D_
20.5500.2989.18_x000D_
20.5500.2476.18_x000D_
20.5500.971.18_x000D_
20.5500.1313.18</t>
  </si>
  <si>
    <t>ВЛ-0,4кВ п.Магистральный ул.Западная</t>
  </si>
  <si>
    <t>IT.55.0748.191</t>
  </si>
  <si>
    <t>20.5500.927.18_x000D_
20.5500.2894.18</t>
  </si>
  <si>
    <t>ВЛИ-0,4кВ с.Надеждино ул.Удачная д.14</t>
  </si>
  <si>
    <t>IT.55.0408.911</t>
  </si>
  <si>
    <t>20.5500.4715.17</t>
  </si>
  <si>
    <t>ВЛИ-0,4кВ п.Магистральный ул.Спортивная</t>
  </si>
  <si>
    <t>IT.55.0748.121</t>
  </si>
  <si>
    <t>20.5500.286.18</t>
  </si>
  <si>
    <t>ВЛИ-0.4кВ Омск, ул.Ивовая, д.23</t>
  </si>
  <si>
    <t>IT.55.0548.462</t>
  </si>
  <si>
    <t>20.5500.943.18_x000D_
20.5500.920.18_x000D_
20.5500.1805.18</t>
  </si>
  <si>
    <t>ВЛИ-0,4 Пушкинское с/п ф.2 от проект.ТП</t>
  </si>
  <si>
    <t>IT.55.0748.244</t>
  </si>
  <si>
    <t>20.5500.1708.18_x000D_
20.5500.1716.18_x000D_
20.5500.1161.18_x000D_
20.5500.2512.18_x000D_
20.5500.1139.18_x000D_
20.5500.3531.18</t>
  </si>
  <si>
    <t>ВЛИ-0.4кВ г.Омск, ул.Маргелова, уч.461</t>
  </si>
  <si>
    <t>IT.55.0748.220</t>
  </si>
  <si>
    <t>20.5500.510.18</t>
  </si>
  <si>
    <t>ВЛИ-0.4кВ Омск, ул.Маргелова уч.431</t>
  </si>
  <si>
    <t>IT.55.0748.252</t>
  </si>
  <si>
    <t>20.5500.1435.18</t>
  </si>
  <si>
    <t>ВЛИ-0.4кВ г.Омск, ул.7 Семейная, 28</t>
  </si>
  <si>
    <t>IT.55.0748.171</t>
  </si>
  <si>
    <t>20.5500.748.18</t>
  </si>
  <si>
    <t>ВЛИ-0,4 кВ г.Омск,ЛАО,Птицевод3,уч2</t>
  </si>
  <si>
    <t>IT.55.0748.170</t>
  </si>
  <si>
    <t>20.5500.655.18_x000D_
20.5500.733.18</t>
  </si>
  <si>
    <t>ВЛИ-0,4кВ с.Надеждино ул.Центральная</t>
  </si>
  <si>
    <t>IT.55.0748.158</t>
  </si>
  <si>
    <t>20.5500.27.18</t>
  </si>
  <si>
    <t>ВЛ-0,4кВ П.ЧЕРЕМУХОВСКОЕ, ЕПАРХИЯ</t>
  </si>
  <si>
    <t>IT.55.0548.383</t>
  </si>
  <si>
    <t>20.5500.3477.17</t>
  </si>
  <si>
    <t>ВЛИ-0,4кВ от ТП-10/0,4кВ п.Магистральный</t>
  </si>
  <si>
    <t>IT.55.0408.725</t>
  </si>
  <si>
    <t>ВЛИ-0,4кВ с. Ребровка, ул.Центральная,68</t>
  </si>
  <si>
    <t>IT.55.0408.692</t>
  </si>
  <si>
    <t>20.5500.2721.17</t>
  </si>
  <si>
    <t>ВЛИ-0,4кВ г.Омск СНТ Любитель-3 уч.22</t>
  </si>
  <si>
    <t>IT.55.0748.172</t>
  </si>
  <si>
    <t>20.5500.806.18</t>
  </si>
  <si>
    <t>ВЛИ-0,4кВ с.Такмык Большереченский МР</t>
  </si>
  <si>
    <t>IT.55.0072.089</t>
  </si>
  <si>
    <t>ВЛИ-0.4кВ г.Омск, ул.Маргелова, уч.236</t>
  </si>
  <si>
    <t>IT.55.0748.181</t>
  </si>
  <si>
    <t>20.5500.645.18</t>
  </si>
  <si>
    <t>ВЛ-0,4 Усть-заостровка РТП-145</t>
  </si>
  <si>
    <t>IT.55.0748.237</t>
  </si>
  <si>
    <t>20.5500.1012.18</t>
  </si>
  <si>
    <t>ВЛ-0,4 KВ,Новоомский, Дачная 26</t>
  </si>
  <si>
    <t>IT.55.0748.113</t>
  </si>
  <si>
    <t>20.5500.1350.18</t>
  </si>
  <si>
    <t>ВЛ-0,4 кВ от ТП-КЦ-5-2</t>
  </si>
  <si>
    <t>IT.55.0541.588</t>
  </si>
  <si>
    <t>20.5500.1357.18</t>
  </si>
  <si>
    <t>стр.ВЛ-0,4кВ д.Фреганка ул.Дачная</t>
  </si>
  <si>
    <t>IT.55.0543.125</t>
  </si>
  <si>
    <t>20.5500.790.18</t>
  </si>
  <si>
    <t>ВЛИ-0,4 Щербакуль ул.Калинина 66А</t>
  </si>
  <si>
    <t>IT.55.0748.347</t>
  </si>
  <si>
    <t>20.5500.859.18</t>
  </si>
  <si>
    <t>ВЛ-0,4 р.п.Красный ЯР ул.2-я Рабочая</t>
  </si>
  <si>
    <t>IT.55.0748.234</t>
  </si>
  <si>
    <t>20.5500.367.18</t>
  </si>
  <si>
    <t>ВЛ-0,4 ф.1 от ТП-Ан-3-1 Андреевка</t>
  </si>
  <si>
    <t>IT.55.0748.201</t>
  </si>
  <si>
    <t>20.5500.1620.18_x000D_
20.5500.1182.18</t>
  </si>
  <si>
    <t>ВЛИ-0,4 кВ с.Пушкино, ул. 40 лет Победы</t>
  </si>
  <si>
    <t>IT.55.0748.254</t>
  </si>
  <si>
    <t>20.5500.953.18</t>
  </si>
  <si>
    <t>ВЛИ-0,4 кВ д.Ракитинка ул.Центральная 32</t>
  </si>
  <si>
    <t>IT.55.0748.250</t>
  </si>
  <si>
    <t>20.5500.2829.18_x000D_
20.5500.1154.18_x000D_
20.5500.1382.18</t>
  </si>
  <si>
    <t>ВЛИ-0,4 кВ д.Ракитинка ул.Центральная 6</t>
  </si>
  <si>
    <t>IT.55.0748.313</t>
  </si>
  <si>
    <t>20.5500.1840.18_x000D_
20.5500.1845.18</t>
  </si>
  <si>
    <t>ВЛИ-0,4кВ д.Зеленовка ф.2 ТП-Сд-1-12</t>
  </si>
  <si>
    <t>IT.55.0748.206</t>
  </si>
  <si>
    <t>20.5500.1226.18_x000D_
20.5500.1722.18_x000D_
20.5500.4275.18_x000D_
20.5500.1031.18_x000D_
20.5500.1196.18</t>
  </si>
  <si>
    <t>ВЛ-0,4KВ,Богословское, СНТ Флора 237уч.</t>
  </si>
  <si>
    <t>IT.55.0748.324</t>
  </si>
  <si>
    <t>20.5500.1846.18</t>
  </si>
  <si>
    <t>ВЛ-0,4кВ с.Красная Горка ул.Борщевского</t>
  </si>
  <si>
    <t>IT.55.0748.227</t>
  </si>
  <si>
    <t>20.5500.906.18</t>
  </si>
  <si>
    <t>Стр ВЛИ0,4кВ для эл сн модульной котельн</t>
  </si>
  <si>
    <t>IT.55.0547.084</t>
  </si>
  <si>
    <t>20.5500.646.18</t>
  </si>
  <si>
    <t>ВЛИ-0,4кВ д.Благодаровка Одесский МР</t>
  </si>
  <si>
    <t>IT.55.0541.617</t>
  </si>
  <si>
    <t>20.5500.1469.18</t>
  </si>
  <si>
    <t>ВЛ 0,4 кВ ф.3 от ТП-Мр-5-1</t>
  </si>
  <si>
    <t>IT.55.0867.005</t>
  </si>
  <si>
    <t>20.5500.1402.18_x000D_
20.5500.2260.18</t>
  </si>
  <si>
    <t>ВЛ-0,4 KВ,Новомосковка</t>
  </si>
  <si>
    <t>IT.55.0748.116</t>
  </si>
  <si>
    <t>20.5500.1326.18</t>
  </si>
  <si>
    <t>ВЛ-0,4 д.Лесная База ул.Зеленая,14</t>
  </si>
  <si>
    <t>IT.55.0541.603</t>
  </si>
  <si>
    <t>20.5500.1706.18</t>
  </si>
  <si>
    <t>Стр ВЛИ 0,4кВ Калачинск Сорочино</t>
  </si>
  <si>
    <t>IT.55.0547.062</t>
  </si>
  <si>
    <t>ВЛИ-0.4кВ ф.1 от ТП-10_0.4кВ Андреевское</t>
  </si>
  <si>
    <t>IT.55.0548.391</t>
  </si>
  <si>
    <t>ВЛИ-0,4кВ Новотроицкое СП,уч.полей 48С</t>
  </si>
  <si>
    <t>IT.55.0548.251</t>
  </si>
  <si>
    <t>ВЛИ-0,4 кВ с.Дружино, ул.Восточная д.2</t>
  </si>
  <si>
    <t>IT.55.0748.327</t>
  </si>
  <si>
    <t>20.5500.1982.18_x000D_
20.5500.2533.18_x000D_
20.5500.4560.18</t>
  </si>
  <si>
    <t>20.5500.116.17_x000D_
20.5500.4944.15</t>
  </si>
  <si>
    <t>ВЛИ-0,4кВ г.Омск ЦАОул.Новаторов Степной</t>
  </si>
  <si>
    <t>IT.55.0748.211</t>
  </si>
  <si>
    <t>20.5500.914.18</t>
  </si>
  <si>
    <t>ВЛ-0,4 Иртышский ул.Заречная</t>
  </si>
  <si>
    <t>IT.55.0748.190</t>
  </si>
  <si>
    <t>20.5500.1552.18</t>
  </si>
  <si>
    <t>ВЛИ-0,4 кВ с.Пушкино раб. участок №43</t>
  </si>
  <si>
    <t>IT.55.0748.273</t>
  </si>
  <si>
    <t>20.5500.691.18</t>
  </si>
  <si>
    <t>ВЛИ-0,4кВ д.Зеленовка ЗУ5:20:160404:901</t>
  </si>
  <si>
    <t>IT.55.0748.285</t>
  </si>
  <si>
    <t>20.5500.1648.18</t>
  </si>
  <si>
    <t>IT.55.0866.016</t>
  </si>
  <si>
    <t>20.5500.1934.18</t>
  </si>
  <si>
    <t>ВЛ-0,4KВ,Красноярка,Санаторий Колос</t>
  </si>
  <si>
    <t>IT.55.0748.308</t>
  </si>
  <si>
    <t>ВЛИ 0,4кВ Оконешниково ул. Совхозная Яку</t>
  </si>
  <si>
    <t>IT.55.0547.103</t>
  </si>
  <si>
    <t>20.5500.3543.18</t>
  </si>
  <si>
    <t>Стр. ВЛИ-0,4кВ в с.Новоуральское</t>
  </si>
  <si>
    <t>IS.55.0073.387</t>
  </si>
  <si>
    <t>ВЛ-0,4кВ с. Колосовка, ул. Мелиораторов</t>
  </si>
  <si>
    <t>IS.55.0073.451</t>
  </si>
  <si>
    <t>ВЛИ-0,4 кВ c.Красная Горка, ул. Кедровая</t>
  </si>
  <si>
    <t>IT.55.0748.322</t>
  </si>
  <si>
    <t>20.5500.1320.18</t>
  </si>
  <si>
    <t>ВЛИ-0,4 Щербакуль ул.Чапаева д.1</t>
  </si>
  <si>
    <t>IT.55.0866.017</t>
  </si>
  <si>
    <t>20.5500.1835.18</t>
  </si>
  <si>
    <t>ВЛИ-0,4 кВ с.Пушкино СТ Ветеран-5</t>
  </si>
  <si>
    <t>IT.55.0748.276</t>
  </si>
  <si>
    <t>20.5500.1519.18</t>
  </si>
  <si>
    <t>ВЛИ-0,4 кВ №2 г.Омск, ЛАО, ул.Молодова д</t>
  </si>
  <si>
    <t>IT.55.0408.590</t>
  </si>
  <si>
    <t>20.5500.65.17_x000D_
20.5500.208.17_x000D_
20.5500.5956.16_x000D_
20.5500.149.17_x000D_
20.5500.133.17_x000D_
20.5500.104.17</t>
  </si>
  <si>
    <t>ВЛИ-0.4кВ Омск СНТ Любитель-3 ал5 уч131</t>
  </si>
  <si>
    <t>IT.55.0748.296</t>
  </si>
  <si>
    <t>20.5500.1962.18_x000D_
20.5500.715.18_x000D_
20.5500.632.18_x000D_
20.5500.2674.18_x000D_
20.5500.1059.18_x000D_
20.5500.4257.18</t>
  </si>
  <si>
    <t>ВЛИ-0,4кВ с.Надеждинское,ул.Удачная,д.14</t>
  </si>
  <si>
    <t>IT.55.0408.465</t>
  </si>
  <si>
    <t>20.5500.443.17</t>
  </si>
  <si>
    <t>ВЛ-0.4кВ Омск Маргелова ТП-Мр-11-17 ф1</t>
  </si>
  <si>
    <t>IS.55.0073.342</t>
  </si>
  <si>
    <t>ВЛ-0.4кВ Омск Маргелова ТП-Мр-11-23 ф2.1</t>
  </si>
  <si>
    <t>IS.55.0073.420</t>
  </si>
  <si>
    <t>ВЛИ-0,4кВ с.Ребровка ул.Южная</t>
  </si>
  <si>
    <t>IT.55.0748.337</t>
  </si>
  <si>
    <t>20.5500.2154.18</t>
  </si>
  <si>
    <t>ВЛИ-0,4кВ с.Ребровка ул.Профессорская</t>
  </si>
  <si>
    <t>IT.55.0866.009</t>
  </si>
  <si>
    <t>20.5500.2686.18_x000D_
20.5500.2311.18_x000D_
20.5500.3130.18</t>
  </si>
  <si>
    <t>ВЛИ-0,4 кВ № 2 Ребровка, Центральная</t>
  </si>
  <si>
    <t>IT.55.0542.224</t>
  </si>
  <si>
    <t xml:space="preserve">20.5500.2715.13
20.5500.2716.13
20.5500.2832.13
20.5500.2786.13
</t>
  </si>
  <si>
    <t>ВЛИ-0,4 кВ с.Красная Горка</t>
  </si>
  <si>
    <t>IT.55.0548.496</t>
  </si>
  <si>
    <t>20.5500.1771.18_x000D_
20.5500.1770.18</t>
  </si>
  <si>
    <t>ВЛИ-0,4 кВ с.Троицкое раб уч. полей 168</t>
  </si>
  <si>
    <t>IT.55.0548.546</t>
  </si>
  <si>
    <t>20.5500.3002.18</t>
  </si>
  <si>
    <t>ВЛИ-0,4 кВ с.Троицкое ул.Октябрьская 1а</t>
  </si>
  <si>
    <t>IT.55.0866.037</t>
  </si>
  <si>
    <t>20.5500.3435.18_x000D_
20.5500.2553.18</t>
  </si>
  <si>
    <t>ВЛИ-0,4 кВ с.Красная Горка ул.Старая Дер</t>
  </si>
  <si>
    <t>IT.55.0748.367</t>
  </si>
  <si>
    <t>20.5500.2437.18</t>
  </si>
  <si>
    <t>ВЛ-04кВ КРАСНОЯРКА,ЛЕНИНА,55200905016936</t>
  </si>
  <si>
    <t>IT.55.0867.025</t>
  </si>
  <si>
    <t>20.5500.2984.18</t>
  </si>
  <si>
    <t>ВЛИ-04 с.Усть-Заостр 55:20:233002:2518</t>
  </si>
  <si>
    <t>IT.55.0867.021</t>
  </si>
  <si>
    <t>20.5500.2802.18</t>
  </si>
  <si>
    <t>ВЛ-0,4кВ Красноярка ДэЛюкс</t>
  </si>
  <si>
    <t>IT.55.0748.330</t>
  </si>
  <si>
    <t>20.5500.2043.18_x000D_
20.5500.2009.18_x000D_
20.5500.1900.18</t>
  </si>
  <si>
    <t>ВЛИ-0,4 кВ дп Чернолучинский ул.Поселков</t>
  </si>
  <si>
    <t>IT.55.0408.389</t>
  </si>
  <si>
    <t>20.5500.5389.16</t>
  </si>
  <si>
    <t>ВЛИ-0,4 кв п.Октябрьский, ул.Зеленая д.1</t>
  </si>
  <si>
    <t>IT.55.0866.040</t>
  </si>
  <si>
    <t>ВЛИ-0,4кВ с.Усть-Ишим ул.60 лет Октября</t>
  </si>
  <si>
    <t>IT.55.0543.381</t>
  </si>
  <si>
    <t>20.5500.3128.18</t>
  </si>
  <si>
    <t>ВЛ-0,4кВ Березовый стан зу1295</t>
  </si>
  <si>
    <t>IT.55.0866.049</t>
  </si>
  <si>
    <t>20.5500.3007.18</t>
  </si>
  <si>
    <t>20.5500.4526.16_x000D_
20.5500.4971.16_x000D_
20.5500.5723.16_x000D_
20.5500.2552.18_x000D_
20.5500.4274.16_x000D_
20.5500.2038.18_x000D_
20.5500.837.18_x000D_
20.5500.2574.18</t>
  </si>
  <si>
    <t>ВЛИ-0,4 кВ с.Троицкое, ул.Дорстрой, д.3</t>
  </si>
  <si>
    <t>IT.55.0748.316</t>
  </si>
  <si>
    <t>20.5500.1736.18</t>
  </si>
  <si>
    <t>IT.55.0866.032</t>
  </si>
  <si>
    <t>20.5500.2535.18</t>
  </si>
  <si>
    <t>ВЛИ-0,4кВ д.Покрово-Иртышское,ул.Берег</t>
  </si>
  <si>
    <t>IT.55.0408.715</t>
  </si>
  <si>
    <t>20.5500.2272.17_x000D_
20.5500.2931.17_x000D_
20.5500.2684.17</t>
  </si>
  <si>
    <t>ВЛИ-0,4кВ д.Покрово-Иртышское ул.Берегов</t>
  </si>
  <si>
    <t>IT.55.0408.712</t>
  </si>
  <si>
    <t>20.5500.2482.17_x000D_
20.5500.2663.17_x000D_
20.5500.2479.17</t>
  </si>
  <si>
    <t>ВЛИ-0,4 кВ Молодова 20</t>
  </si>
  <si>
    <t>IT.55.0408.520</t>
  </si>
  <si>
    <t>20.5500.319.17_x000D_
20.5500.5680.16</t>
  </si>
  <si>
    <t>IT.55.0408.530</t>
  </si>
  <si>
    <t>20.5500.5907.16</t>
  </si>
  <si>
    <t>ВЛИ-0,4 кВ с.Лузино, ул.Майорова д.9</t>
  </si>
  <si>
    <t>IT.55.0548.357</t>
  </si>
  <si>
    <t>20.5500.1452.17</t>
  </si>
  <si>
    <t>РТП-688 ВЛИ-0,4 кВ д. Покрово-Иртышское</t>
  </si>
  <si>
    <t>IT.55.0408.813</t>
  </si>
  <si>
    <t>20.5500.2951.17_x000D_
20.5500.2479.17</t>
  </si>
  <si>
    <t>СтрВЛ-0,4кВ Большеречье,Лисина,22 бокс 2</t>
  </si>
  <si>
    <t>IT.55.0543.336</t>
  </si>
  <si>
    <t>20.5500.3733.17</t>
  </si>
  <si>
    <t>ВЛИ-0,4кВ рп Большеречье ул.50Лет ВЛКСМ</t>
  </si>
  <si>
    <t>IT.55.0543.304</t>
  </si>
  <si>
    <t>20.5500.4202.17</t>
  </si>
  <si>
    <t>ВЛИ-0,4кВ ф1 от ТП-Ю-9-25 г.Исилькуль</t>
  </si>
  <si>
    <t>IT.55.0408.728</t>
  </si>
  <si>
    <t>20.5500.2423.17</t>
  </si>
  <si>
    <t>ВЛ-0,4 кВ ф.1 от ТП-Бр-14-7 Андреевка</t>
  </si>
  <si>
    <t>IT.55.0748.064</t>
  </si>
  <si>
    <t>20.5500.8.18</t>
  </si>
  <si>
    <t>IT.55.0408.909</t>
  </si>
  <si>
    <t>20.5500.4646.17</t>
  </si>
  <si>
    <t>ВЛ-0,4 кВ ф.3 от ТП Мр-2-9 Ракитинка</t>
  </si>
  <si>
    <t>IT.55.0408.855</t>
  </si>
  <si>
    <t>20.5500.2460.17</t>
  </si>
  <si>
    <t>ВЛИ-0,4кВ Г.ИСИЛЬКУЛЬ,УЛ.СТЕПНАЯ, Д.43</t>
  </si>
  <si>
    <t>IT.55.0748.088</t>
  </si>
  <si>
    <t>20.5500.5588.17</t>
  </si>
  <si>
    <t>ВЛИ-0,4кВ с.Усть-Ишим ул.Колхозная</t>
  </si>
  <si>
    <t>IT.55.0543.355</t>
  </si>
  <si>
    <t>20.5500.5217.17_x000D_
20.5500.5232.17</t>
  </si>
  <si>
    <t>ВЛИ-0,4кВ ИСИЛЬКУЛЬ,ОГСЭ;ф2.от ТП-Ю-5-38</t>
  </si>
  <si>
    <t>IT.55.0548.422</t>
  </si>
  <si>
    <t>20.5500.5707.17</t>
  </si>
  <si>
    <t>ВЛИ-0,4кВ с.Ребровка ЗУ55:20:110601:9014</t>
  </si>
  <si>
    <t>IT.55.0748.160</t>
  </si>
  <si>
    <t>20.5500.643.18</t>
  </si>
  <si>
    <t>ВЛИ-0,4 Атирка ФАП</t>
  </si>
  <si>
    <t>IS.55.0073.385</t>
  </si>
  <si>
    <t>ВЛ-0,4 д.Гринск РТП-715</t>
  </si>
  <si>
    <t>IT.55.0547.093</t>
  </si>
  <si>
    <t>20.5500.1103.18</t>
  </si>
  <si>
    <t>ВЛИ-0,4кВ ф.3 от ТП-Кб-2313-25 Троицкое</t>
  </si>
  <si>
    <t>IT.55.0748.025</t>
  </si>
  <si>
    <t>20.5500.1551.18_x000D_
20.5500.4714.17</t>
  </si>
  <si>
    <t>20.5500.651.16</t>
  </si>
  <si>
    <t>ВЛИ-0,4 кВ с.Пушкино раб. участок №24</t>
  </si>
  <si>
    <t>IT.55.0748.274</t>
  </si>
  <si>
    <t>20.5500.1257.18</t>
  </si>
  <si>
    <t>ВЛИ-0,4 кВ Ключевское СП, 160 РТП</t>
  </si>
  <si>
    <t>IT.55.0748.278</t>
  </si>
  <si>
    <t>20.5500.1041.18</t>
  </si>
  <si>
    <t>ВЛИ-0.4кВ,с.Усть-Заостровка, РТП-978</t>
  </si>
  <si>
    <t>IT.55.0408.804</t>
  </si>
  <si>
    <t>20.5500.3666.17</t>
  </si>
  <si>
    <t>ВЛ-0,4KВ, Усть-Заостровка, Мусарин</t>
  </si>
  <si>
    <t>IT.55.0748.365</t>
  </si>
  <si>
    <t>20.5500.1910.18</t>
  </si>
  <si>
    <t>Стр ВЛИ Таврическое Динамовская 10</t>
  </si>
  <si>
    <t>IT.55.0541.575</t>
  </si>
  <si>
    <t>20.5500.2013.18</t>
  </si>
  <si>
    <t>ВЛИ0,4 Таврическое, 2я Водников 15</t>
  </si>
  <si>
    <t>IT.55.0541.580</t>
  </si>
  <si>
    <t>20.5500.2061.18</t>
  </si>
  <si>
    <t>ВЛИ-0,4кВ п.Магистральный ул.Кленовая</t>
  </si>
  <si>
    <t>IT.55.0748.295</t>
  </si>
  <si>
    <t>ВЛИ0,4кВНижняяОмка,Антоновка Петраков</t>
  </si>
  <si>
    <t>IT.55.0541.615</t>
  </si>
  <si>
    <t>20.5500.2711.18</t>
  </si>
  <si>
    <t>ВЛ0,4кВ Одесское, Лукъяновка, ООО Комсом</t>
  </si>
  <si>
    <t>IT.55.0547.100</t>
  </si>
  <si>
    <t>20.5500.3668.18</t>
  </si>
  <si>
    <t>ВЛ-0,4 кВ Омскй р-н, ООО "Компрессор ТК"</t>
  </si>
  <si>
    <t>IT.55.0816.003</t>
  </si>
  <si>
    <t>ВЛИ0,4кВ Азово ул.Российская Калюжный</t>
  </si>
  <si>
    <t>IT.55.0541.609</t>
  </si>
  <si>
    <t>20.5500.2843.18</t>
  </si>
  <si>
    <t>ВЛ-0,4 ф.3 ТП-Ао-1-32 Покрово-Иртышское</t>
  </si>
  <si>
    <t>IT.55.0748.246</t>
  </si>
  <si>
    <t>20.5500.1199.18_x000D_
20.5500.1069.18</t>
  </si>
  <si>
    <t>ВЛ-0.4кВ Омск Маргелова ТП-Мр-11-26 ф1</t>
  </si>
  <si>
    <t>IS.55.0073.354</t>
  </si>
  <si>
    <t>ВЛИ-0,4кВ с.Андреевка, ул.Школьная, 40</t>
  </si>
  <si>
    <t>IT.55.0408.538</t>
  </si>
  <si>
    <t>20.5500.1315.17</t>
  </si>
  <si>
    <t>Строительство воздушных линий (совместный подвес по существующим опорам, провод изолированный, алюминиевый, сечение провода до 25 квадратных мм включительно)</t>
  </si>
  <si>
    <t>1.4.1.4.1</t>
  </si>
  <si>
    <t>ВЛ-0,4кВ г.Омск, п.Большие Поля</t>
  </si>
  <si>
    <t>IT.55.0408.904</t>
  </si>
  <si>
    <t>20.5500.1159.17</t>
  </si>
  <si>
    <t>Стр ВЛ-0,4 кВ Муромцево, Спортивная, 7</t>
  </si>
  <si>
    <t>IT.55.0543.313</t>
  </si>
  <si>
    <t>20.5500.3512.17</t>
  </si>
  <si>
    <t>ВЛ-0,4 кВ ф.5 ТП-РП-1-1-9 с. Азово</t>
  </si>
  <si>
    <t>IT.55.0541.469</t>
  </si>
  <si>
    <t>20.5500.3610.17</t>
  </si>
  <si>
    <t>Стр ВЛ-0,4 кВ Муромцево,Кооперативная,25</t>
  </si>
  <si>
    <t>IT.55.0543.316</t>
  </si>
  <si>
    <t>20.5500.4186.17</t>
  </si>
  <si>
    <t>ВЛ-0,4 Азово проезд Новый</t>
  </si>
  <si>
    <t>IT.55.0541.509</t>
  </si>
  <si>
    <t>20.5500.5246.17</t>
  </si>
  <si>
    <t>Стр ВЛ-0,4 кВ Тара, Кузнечная, д. 78</t>
  </si>
  <si>
    <t>IT.55.0543.325</t>
  </si>
  <si>
    <t>20.5500.249.16</t>
  </si>
  <si>
    <t>ВЛ-0,4 Розовское квартал 58 РТП-1350</t>
  </si>
  <si>
    <t>IT.55.0748.024</t>
  </si>
  <si>
    <t>20.5500.5165.17</t>
  </si>
  <si>
    <t>ВЛ-0,4 KВ,Розовка,ул. Сергея Лазо</t>
  </si>
  <si>
    <t>IT.55.0748.203</t>
  </si>
  <si>
    <t>20.5500.1016.18</t>
  </si>
  <si>
    <t>ВЛ-0.4кВ кВ ф.1 от КТПС-10 кВ ф. СИ-9</t>
  </si>
  <si>
    <t>IT.55.0547.082</t>
  </si>
  <si>
    <t>СтрВЛ04СедельниковоБратьевАбрамовых 5,1</t>
  </si>
  <si>
    <t>IT.55.0543.406</t>
  </si>
  <si>
    <t>ВЛ-0.4кВ КТПС ф. Бр-5 Ново-Московка</t>
  </si>
  <si>
    <t>IT.55.0548.443</t>
  </si>
  <si>
    <t>ВЛИ0,4кВ Кормил Сыропятское сп, Абрамов</t>
  </si>
  <si>
    <t>IT.55.0541.610</t>
  </si>
  <si>
    <t>20.5500.2884.18</t>
  </si>
  <si>
    <t>ВЛИ-0,4 кВ с.Дружино, ул.Восточная д.18</t>
  </si>
  <si>
    <t>IT.55.0748.265</t>
  </si>
  <si>
    <t>20.5500.2468.18</t>
  </si>
  <si>
    <t>ВЛИ0,4кВ Азово Привальное, Лай Д.Д.</t>
  </si>
  <si>
    <t>IT.55.0541.621</t>
  </si>
  <si>
    <t>20.5500.3022.18</t>
  </si>
  <si>
    <t>Строительство воздушных линий (совместный подвес по существующим опорам, провод изолированный, алюминиевый, сечение провода от 25 до 50 квадратных мм включительно)</t>
  </si>
  <si>
    <t>1.4.1.4.2</t>
  </si>
  <si>
    <t>ВЛИ-0,4 кВ г. Называевск ул. Мира  д 56Б</t>
  </si>
  <si>
    <t>IT.55.0408.995</t>
  </si>
  <si>
    <t>20.5500.2981.17</t>
  </si>
  <si>
    <t>20.5500.3912.16</t>
  </si>
  <si>
    <t>ВЛИ-0.4 Иртышский., Березовая стр.поз.8</t>
  </si>
  <si>
    <t>IT.55.0408.637</t>
  </si>
  <si>
    <t>20.5500.2447.17</t>
  </si>
  <si>
    <t>ВЛИ-0,4кВ г.Омск ул.Маргелова уч. №185</t>
  </si>
  <si>
    <t>IT.55.0408.870</t>
  </si>
  <si>
    <t>20.5500.3891.17</t>
  </si>
  <si>
    <t>ВЛИ-0,4кВ ф.1 от КТПС с. Колосовка</t>
  </si>
  <si>
    <t>IT.55.0072.061</t>
  </si>
  <si>
    <t>20.5500.3235.17_x000D_
20.5500.3264.17_x000D_
20.5500.4061.17</t>
  </si>
  <si>
    <t>Стр ВЛ-0,4кВ Большеречье,перБольничный 5</t>
  </si>
  <si>
    <t>IT.55.0543.331</t>
  </si>
  <si>
    <t>20.5500.3605.17</t>
  </si>
  <si>
    <t>ВЛИ-0,4 с.Троицкое</t>
  </si>
  <si>
    <t>IT.55.0408.779</t>
  </si>
  <si>
    <t>20.5500.969.17</t>
  </si>
  <si>
    <t>ВЛИ-0,4кВ д.Большекулачье ул.Светлая</t>
  </si>
  <si>
    <t>IT.55.0748.019</t>
  </si>
  <si>
    <t>20.5500.5421.17</t>
  </si>
  <si>
    <t>ВЛ-0,4кВ Иртышский, ул. Никифорова, д.1</t>
  </si>
  <si>
    <t>IT.55.0748.089</t>
  </si>
  <si>
    <t>20.5500.4806.17</t>
  </si>
  <si>
    <t>ВЛИ-0,4кВ Троицкое,Дорстрой,3(Абдуллина)</t>
  </si>
  <si>
    <t>IT.55.0408.041</t>
  </si>
  <si>
    <t>20.5500.5248.16</t>
  </si>
  <si>
    <t>ВЛИ-0,4кВ с.Надеждино ул.Северная ф.1</t>
  </si>
  <si>
    <t>IT.55.0408.770</t>
  </si>
  <si>
    <t>20.5500.3537.17</t>
  </si>
  <si>
    <t>ВЛИ-0,4 кВ д. Березянка, ул. Луговая</t>
  </si>
  <si>
    <t>IT.55.0408.339</t>
  </si>
  <si>
    <t>ВЛ04кВ МаРЭС,КАРА-ТЕРЕК,ШКОЛЬНАЯ 14а</t>
  </si>
  <si>
    <t>IT.55.0548.502</t>
  </si>
  <si>
    <t>20.5500.2007.18</t>
  </si>
  <si>
    <t>ВЛИ-0,4кВ  Павлоградский МР, д.Назаровка</t>
  </si>
  <si>
    <t>IT.55.0547.099</t>
  </si>
  <si>
    <t>20.5500.4110.18</t>
  </si>
  <si>
    <t>Строительство воздушных линий (совместный подвес по существующим опорам, провод изолированный, алюминиевый, сечение провода от 50 до 75 квадратных мм включительно)</t>
  </si>
  <si>
    <t>1.4.1.4.3</t>
  </si>
  <si>
    <t>ВЛИ-0,4 кВ Омск,ЦентральныйАО,Питомник3</t>
  </si>
  <si>
    <t>IT.55.0548.423</t>
  </si>
  <si>
    <t>ВЛИ-0,4кВ ф.2 г.Омск ЛАО Светлый казармы</t>
  </si>
  <si>
    <t>IT.55.0548.397</t>
  </si>
  <si>
    <t>20.5500.1060.17</t>
  </si>
  <si>
    <t>ВЛИ-0,4кВ п.Омский, ул.Новая</t>
  </si>
  <si>
    <t>IT.55.0408.824</t>
  </si>
  <si>
    <t>20.5500.4327.17_x000D_
20.5500.4321.17</t>
  </si>
  <si>
    <t>ВЛИ-0,4 кВ п.Магистральный, ул.Спортивна</t>
  </si>
  <si>
    <t>IT.55.0408.891</t>
  </si>
  <si>
    <t>20.5500.4168.17</t>
  </si>
  <si>
    <t>ВЛИ-0.4KВ, Омский, Новая 7</t>
  </si>
  <si>
    <t>IT.55.0408.899</t>
  </si>
  <si>
    <t>20.5500.4342.17_x000D_
20.5500.638.18_x000D_
20.5500.639.18</t>
  </si>
  <si>
    <t>ВЛИ-0.4 Верхний Карбуш РТП-697</t>
  </si>
  <si>
    <t>IT.55.0408.808</t>
  </si>
  <si>
    <t>20.5500.3065.17</t>
  </si>
  <si>
    <t>20.5500.3608.15_x000D_
20.5500.2175.15_x000D_
20.5500.2517.17_x000D_
20.5500.3550.15_x000D_
20.5500.4136.15</t>
  </si>
  <si>
    <t>IT.55.0541.568</t>
  </si>
  <si>
    <t>20.5500.1118.18</t>
  </si>
  <si>
    <t>ВЛИ-0.4кВ от ТП-Кб-2313-13 Троицкое</t>
  </si>
  <si>
    <t>IT.55.0748.186</t>
  </si>
  <si>
    <t>20.5500.671.18</t>
  </si>
  <si>
    <t>Стр ВЛ 04 Тара 5 Армии 174</t>
  </si>
  <si>
    <t>IT.55.0543.404</t>
  </si>
  <si>
    <t>20.5500.1817.18</t>
  </si>
  <si>
    <t>ВЛИ-0,4кВ п.Омский 55:20:160403:2021</t>
  </si>
  <si>
    <t>IT.55.0748.156</t>
  </si>
  <si>
    <t>20.5500.668.18</t>
  </si>
  <si>
    <t>ВЛ-0,4кВ Азово ул.Советская</t>
  </si>
  <si>
    <t>IT.55.0547.073</t>
  </si>
  <si>
    <t>ВЛИ-0,4 кВ с.Троицкое, ул.Тенистая2</t>
  </si>
  <si>
    <t>IT.55.0542.035</t>
  </si>
  <si>
    <t>20.5500.3236.14_x000D_
20.5500.1804.15_x000D_
20.5500.3364.14_x000D_
20.5500.4217.14</t>
  </si>
  <si>
    <t>Строительство воздушных линий (совместный подвес по существующим опорам, провод изолированный, алюминиевый, сечение провода от 75 до 100 квадратных мм включительно)</t>
  </si>
  <si>
    <t>1.4.1.4.4</t>
  </si>
  <si>
    <t>ВЛИ-0,4кВ ф.4Омск ЛАО Светлый казарма_3</t>
  </si>
  <si>
    <t>IT.55.0548.399</t>
  </si>
  <si>
    <t>20.5500.1055.17</t>
  </si>
  <si>
    <t>стр ВЛИ Черлак Иртыш, Чапаева 50, школа</t>
  </si>
  <si>
    <t>IT.55.0547.085</t>
  </si>
  <si>
    <t>20.5500.4298.18</t>
  </si>
  <si>
    <t>ВЛИ-0,4 кВ с.Троицкое ТСН Калинино</t>
  </si>
  <si>
    <t>IT.55.0548.512</t>
  </si>
  <si>
    <t>20.5500.2241.18</t>
  </si>
  <si>
    <t>2.j</t>
  </si>
  <si>
    <r>
      <t xml:space="preserve">Способ прокладки кабельных линий (в траншеях (j=1), в блоках  (j=2),  в каналах (j=3), в туннелях и коллекторах (j=4), в галереях и эстакадах (j=5), </t>
    </r>
    <r>
      <rPr>
        <b/>
        <sz val="13"/>
        <color rgb="FFFF0000"/>
        <rFont val="Times New Roman"/>
        <family val="1"/>
        <charset val="204"/>
      </rPr>
      <t>ГНБ (j=6)</t>
    </r>
    <r>
      <rPr>
        <sz val="13"/>
        <color theme="1"/>
        <rFont val="Times New Roman"/>
        <family val="1"/>
        <charset val="204"/>
      </rPr>
      <t>)</t>
    </r>
  </si>
  <si>
    <t>2.j.k</t>
  </si>
  <si>
    <t>Одножильные (k=1), и многожильные (k=2)</t>
  </si>
  <si>
    <t>2.j.k.l</t>
  </si>
  <si>
    <t>Кабели с резиновой и пластмассовой изоляцией (l=1), бумажной изоляцией (l=2)</t>
  </si>
  <si>
    <t>2.j.k.l.m</t>
  </si>
  <si>
    <t>Строительство кабельных линий (прокладка в траншее, многожильные, с бумажной изоляцией, с алюминиевой жилой, сечение провода от 100 до 200 квадратных мм включительно)</t>
  </si>
  <si>
    <t>2.1.2.2.5</t>
  </si>
  <si>
    <t>КЛ-10 кВ Магистральный, Лесная 1</t>
  </si>
  <si>
    <t>IT.55.0542.232</t>
  </si>
  <si>
    <t>20.5500.2925.13
20.5500.2924.13
20.5500.3948.13
20.5500.3244.13</t>
  </si>
  <si>
    <t>Строительство кабельных линий (прокладка в траншее, многожильные, с бумажной изоляцией, с алюминиевой жилой, сечение провода свыше 200 квадратных мм включительно)</t>
  </si>
  <si>
    <t>2.1.2.2.6</t>
  </si>
  <si>
    <t>КЛ-10кВ п.Омский, ул.Новая, 7</t>
  </si>
  <si>
    <t>IT.55.0408.667</t>
  </si>
  <si>
    <t>20.5500.1426.17
20.5500.1400.17
20.5500.1829.17</t>
  </si>
  <si>
    <t>КЛ-10 кВ № 2 от ТП-3 до ТП-2 Латис</t>
  </si>
  <si>
    <t>IT.55.0390.003</t>
  </si>
  <si>
    <t>КЛ-10 кВ № 1 от ТП-3 до ТП-2 Латис</t>
  </si>
  <si>
    <t>IT.55.0390.002</t>
  </si>
  <si>
    <t>КЛ-10 кВ №1 от ТП1 до ТП2 ХА Авангард</t>
  </si>
  <si>
    <t>IT.55.0548.154
IT.55.0389.007</t>
  </si>
  <si>
    <t>КЛ-10 кВ №2 от ТП1 до ТП2 ХА Авангард</t>
  </si>
  <si>
    <t>IT.55.0548.155
IT.55.0389.008</t>
  </si>
  <si>
    <t>Стр-во КЛ-10 кВ Овощевод</t>
  </si>
  <si>
    <t>IT.55.0606.003</t>
  </si>
  <si>
    <t>КЛ-10 кВ д.Зеленое поле, ул.Новая28</t>
  </si>
  <si>
    <t>IT.55.0548.019</t>
  </si>
  <si>
    <t>20.5500.4204.13
20.5500.4292.13</t>
  </si>
  <si>
    <t>КЛ-6 кВ д.Зеленое поле, ул.Новая28</t>
  </si>
  <si>
    <t>IT.55.0548.018</t>
  </si>
  <si>
    <t>Строительство кабельных линий (прокладка методом ГНБ, многожильные, с резиновой и пластмассовой изоляцией, с алюминиевой жилой, сечение провода от 100 до 200 квадратных мм включительно)</t>
  </si>
  <si>
    <t>2.6.2.1.5</t>
  </si>
  <si>
    <t>КЛ-10кВ г.Омск,10летОктября,180</t>
  </si>
  <si>
    <t>IT.55.0395.025</t>
  </si>
  <si>
    <t>Строительство кабельных линий (прокладка методом ГНБ, многожильные, с бумажной, с алюминиевой жилой, сечение провода от 50 до 75 квадратных мм включительно)</t>
  </si>
  <si>
    <t>2.6.2.2.3</t>
  </si>
  <si>
    <t>КЛ-10кВ ф.Кр-4 п.Чернолучье, МБУ ЦКС</t>
  </si>
  <si>
    <t>IT.55.0548.360</t>
  </si>
  <si>
    <t>КЛ-10кВ ф.Нт-2 п.Чернолучье МБУ ЦКС</t>
  </si>
  <si>
    <t>IT.55.0548.361</t>
  </si>
  <si>
    <t>КЛ-10 кВ г.Омск, ЛАО, ул.Молодова д.8</t>
  </si>
  <si>
    <t>IT.55.0408.587</t>
  </si>
  <si>
    <t>20.5500.65.17
20.5500.208.17
20.5500.5956.16
20.5500.149.17
20.5500.133.17
20.5500.104.17</t>
  </si>
  <si>
    <t>Строительство кабельных линий (прокладка методом ГНБ, многожильные, с бумажной изоляцией, с алюминиевой жилой, сечение провода от 100 до 200 квадратных мм включительно)</t>
  </si>
  <si>
    <t>2.6.2.2.5</t>
  </si>
  <si>
    <t>КЛ-10кВ, Омск, 12км Пушкинск.тракт, АГЗС</t>
  </si>
  <si>
    <t>IT.55.0748.039</t>
  </si>
  <si>
    <t>Строительство кабельных линий (прокладка методом ГНБ, многожильные, с бумажной изоляцией, с алюминиевой жилой, сечение провода свыше 200 квадратных мм включительно)</t>
  </si>
  <si>
    <t>2.6.2.2.6</t>
  </si>
  <si>
    <t>КЛ 10 кВ №1 от ПС Сибзавод до ТП1 Аванг-д</t>
  </si>
  <si>
    <t>IT.55.0548.103
IT.55.0548.104
IT.55.0548.301
IT.55.0389.004</t>
  </si>
  <si>
    <t>Строительство кабельных линий (прокладка в траншее, многожильные, с резиновой и пластмассовой изоляцией, с алюминиевой жилой, сечение провода от 25 до 50 квадратных мм включительно)</t>
  </si>
  <si>
    <t>2.1.2.1.2</t>
  </si>
  <si>
    <t>КЛ-0,4 ф.1 от ТП-Ан-3-22 Андреевка</t>
  </si>
  <si>
    <t>IT.55.0748.385</t>
  </si>
  <si>
    <t>КЛ-0,4 кВ Троицкое, ул Шоссейная, д 12</t>
  </si>
  <si>
    <t>IT.55.0408.698</t>
  </si>
  <si>
    <t>20.5500.1838.17</t>
  </si>
  <si>
    <t>КЛ-0,4 кВ с.Троицкое, ул.Дорстрой</t>
  </si>
  <si>
    <t>IT.55.0748.323</t>
  </si>
  <si>
    <t>20.5500.1193.18</t>
  </si>
  <si>
    <t>Строительство кабельных линий (прокладка в траншее, многожильные, с резиновой и пластмассовой изоляцией, с алюминиевой жилой, сечение провода от 75 до 100 квадратных мм включительно)</t>
  </si>
  <si>
    <t>2.1.2.1.4</t>
  </si>
  <si>
    <t>1-я КЛ-0,4 кВ 4-я Любинская,36</t>
  </si>
  <si>
    <t>IT.55.0074.078</t>
  </si>
  <si>
    <t>20.55.2669.12</t>
  </si>
  <si>
    <t>Строительство кабельных линий (прокладка в траншее, многожильные, с резиновой и пластмассовой изоляцией, с алюминиевой жилой, сечение провода свыше 200 квадратных мм включительно)</t>
  </si>
  <si>
    <t>2.1.2.1.6</t>
  </si>
  <si>
    <t>Строит. КЛ-0,4кВ ИП Мурашко</t>
  </si>
  <si>
    <t>IT.55.0548.509</t>
  </si>
  <si>
    <t>Строит. КЛ-0,4кВ ООО Родео-Моторс</t>
  </si>
  <si>
    <t>IT.55.0548.427</t>
  </si>
  <si>
    <t>20.5500.1990.18</t>
  </si>
  <si>
    <t>Строительство кабельных линий (прокладка в каналах одножильные, с резиновой и пластмассовой изоляцией, с алюминиевой жилой, сечение провода свыше 200 квадратных мм включительно)</t>
  </si>
  <si>
    <t>2.3.1.1.6</t>
  </si>
  <si>
    <t>КЛ-0,4кВ №1 от ТП 2 до ГРЩ-1,2(Мира1а)</t>
  </si>
  <si>
    <t>IT.55.0548.216
IT.55.0389.009</t>
  </si>
  <si>
    <t>КЛ-0,4кВ №2 от ТП 2 до ГРЩ-1,2(Мира1а)</t>
  </si>
  <si>
    <t>IT.55.0548.217
IT.55.0389.010</t>
  </si>
  <si>
    <t>КЛ-0,4кВ №3 от ТП 2 до ГРЩ-1,2(Мира1а)</t>
  </si>
  <si>
    <t>IT.55.0548.218
IT.55.0389.011</t>
  </si>
  <si>
    <t>КЛ-0,4кВ №4 от ТП 2 до ГРЩ-1,2(Мира1а)</t>
  </si>
  <si>
    <t>IT.55.0548.219
IT.55.0389.012</t>
  </si>
  <si>
    <t>КЛ-0,4кВ №1 от ТП-1 до ГРЩ-3,4,5 и ВРУ</t>
  </si>
  <si>
    <t>IT.55.0548.220
IT.55.0389.013</t>
  </si>
  <si>
    <t>КЛ-0,4кВ №3 от ТП-1 до ГРЩ-3,4,5 и ВРУ</t>
  </si>
  <si>
    <t>IT.55.0548.222
IT.55.0389.015</t>
  </si>
  <si>
    <t>КЛ-0,4кВ №5 от ТП-1 до ГРЩ-3,4,5 и ВРУ</t>
  </si>
  <si>
    <t>IT.55.0548.224
IT.55.0389.017</t>
  </si>
  <si>
    <t>КЛ-0,4кВ №7 от ТП-1 до ГРЩ-3,4,5 и ВРУ</t>
  </si>
  <si>
    <t>IT.55.0548.226
IT.55.0389.019</t>
  </si>
  <si>
    <t>КЛ-0,4кВ №2 от ТП-1 до ГРЩ-3,4,5 и ВРУ</t>
  </si>
  <si>
    <t>IT.55.0548.221
IT.55.0389.014</t>
  </si>
  <si>
    <t>КЛ-0,4кВ №4 от ТП-1 до ГРЩ-3,4,5 и ВРУ</t>
  </si>
  <si>
    <t>IT.55.0548.223
IT.55.0389.016</t>
  </si>
  <si>
    <t>КЛ-0,4кВ №6 от ТП-1 до ГРЩ-3,4,5 и ВРУ</t>
  </si>
  <si>
    <t>IT.55.0548.225
IT.55.0389.018</t>
  </si>
  <si>
    <t>КЛ-0,4кВ №8 от ТП-1 до ГРЩ-3,4,5 и ВРУ</t>
  </si>
  <si>
    <t>IT.55.0548.227
IT.55.0389.020</t>
  </si>
  <si>
    <t>КЛ-0,4кВ №9 от ТП-1 до ГРЩ-3,4,5 и ВРУ</t>
  </si>
  <si>
    <t>IT.55.0548.228
IT.55.0389.021</t>
  </si>
  <si>
    <t>КЛ-0,4кВ №10 от ТП-1 до ГРЩ-3,4,5 и ВРУ</t>
  </si>
  <si>
    <t>IT.55.0548.229
IT.55.0389.022</t>
  </si>
  <si>
    <t>Строительство кабельных линий (прокладка методом ГНБ, многожильные, с резиновой и пластмассовой изоляцией, с алюминиевой жилой, сечение провода до 25 квадратных мм включительно)</t>
  </si>
  <si>
    <t>2.6.2.1.1</t>
  </si>
  <si>
    <t>КЛ-0,4 Омск, ул.Перелета, РТП-059</t>
  </si>
  <si>
    <t>IT.55.0408.502</t>
  </si>
  <si>
    <t>20.5500.433.17</t>
  </si>
  <si>
    <t>КЛ-10кВ г.Омск ЛАО Светлый казарма_3</t>
  </si>
  <si>
    <t>IT.55.0548.400</t>
  </si>
  <si>
    <t>3.j</t>
  </si>
  <si>
    <t>Реклоузеры (j=1), распределительные пункты (РП) (j=2), переключательные пункты (ПП) (j=3)</t>
  </si>
  <si>
    <t>3.j.k</t>
  </si>
  <si>
    <t>Номинальный ток до 100 А включительно (k=1), от 100 до 250 А включительно (k=2), от 250 до 500 А включительно (k=3), от 500 А до 1 000 А включительно (k=4), свыше 1 000 А (k=5)</t>
  </si>
  <si>
    <t>3.1.4</t>
  </si>
  <si>
    <t>IS.55.0073.309</t>
  </si>
  <si>
    <t>IS.55.0073.310</t>
  </si>
  <si>
    <t>IS.55.0073.307</t>
  </si>
  <si>
    <t>IS.55.0073.308</t>
  </si>
  <si>
    <t>IS.55.0073.311</t>
  </si>
  <si>
    <t>IS.55.0073.312</t>
  </si>
  <si>
    <t>IS.55.0073.256</t>
  </si>
  <si>
    <t>IS.55.0073.257</t>
  </si>
  <si>
    <t>IS.55.0073.258</t>
  </si>
  <si>
    <t>IP.55.1675.017</t>
  </si>
  <si>
    <t>IP.55.1675.014</t>
  </si>
  <si>
    <t>IP.55.1675.013</t>
  </si>
  <si>
    <t>IP.55.1675.015</t>
  </si>
  <si>
    <t>IP.55.1675.018</t>
  </si>
  <si>
    <t>IP.55.1675.019</t>
  </si>
  <si>
    <t>IP.55.1675.016</t>
  </si>
  <si>
    <t>IP.55.1675.021</t>
  </si>
  <si>
    <t>IP.55.1675.022</t>
  </si>
  <si>
    <t>IP.55.1675.023</t>
  </si>
  <si>
    <t>IP.55.1675.024</t>
  </si>
  <si>
    <t>IP.55.1675.001</t>
  </si>
  <si>
    <t>IP.55.1675.002</t>
  </si>
  <si>
    <t>IP.55.1675.003</t>
  </si>
  <si>
    <t>IP.55.1675.004</t>
  </si>
  <si>
    <t>IP.55.1675.029</t>
  </si>
  <si>
    <t>IP.55.1675.011</t>
  </si>
  <si>
    <t>IP.55.1675.007</t>
  </si>
  <si>
    <t>IP.55.1675.025</t>
  </si>
  <si>
    <t>IP.55.1675.027</t>
  </si>
  <si>
    <t>IP.55.1675.020</t>
  </si>
  <si>
    <t>IP.55.0274.001</t>
  </si>
  <si>
    <t>4.j</t>
  </si>
  <si>
    <t>Трансформаторные подстанции (ТП), за исключением распределительных трансформаторных подстанций (РТП)</t>
  </si>
  <si>
    <t>4.j.k</t>
  </si>
  <si>
    <t>Однотрансформаторные (k=1), двухтрансформаторные и более (k=2)</t>
  </si>
  <si>
    <t>4.j.k.l</t>
  </si>
  <si>
    <t>Трансформаторная мощность до 25 кВА включительно (l=1), от 25 до 100 кВА включительно (l=2), от 100 до 250 кВА включительно (l=3), от 250 до 500 кВА (l=4), от 500 до 900 кВА включительно (l=5), свыше 1000 кВА (l=6)</t>
  </si>
  <si>
    <t>4.1.1.1</t>
  </si>
  <si>
    <t>ТП-10/0,4 кВ с.Хвойный Пушкинское СП</t>
  </si>
  <si>
    <t>IT.55.0408.603</t>
  </si>
  <si>
    <t>ТП-10/0,4 кВ с.Красногорка 258 РТП</t>
  </si>
  <si>
    <t>IT.55.0408.675</t>
  </si>
  <si>
    <t>ТП-10/0.4кВ от Чн-2 п.Магистральный</t>
  </si>
  <si>
    <t>IT.55.0408.724</t>
  </si>
  <si>
    <t>КТПС от ВЛ-10кВ ЦЛ-5 аул Каратал</t>
  </si>
  <si>
    <t>IT.55.0541.445</t>
  </si>
  <si>
    <t>ТП-10/0,4кВ д.Староназываевка,Новая,3</t>
  </si>
  <si>
    <t>IT.55.0542.852</t>
  </si>
  <si>
    <t>ТП-10/0,4кВ с.Могильно-Посельск Газпром</t>
  </si>
  <si>
    <t>IT.55.0543.353</t>
  </si>
  <si>
    <t>КТПС-25кВА Од-3 10/0,4 кВ с. Белосток</t>
  </si>
  <si>
    <t>IT.55.0547.069</t>
  </si>
  <si>
    <t>КТПС-10 кВ ф. СИ-9_с. Ермак</t>
  </si>
  <si>
    <t>IT.55.0547.081</t>
  </si>
  <si>
    <t>Стр ТП 10/0,4кВ Калачинск Фрунзе 117</t>
  </si>
  <si>
    <t>IT.55.0547.115</t>
  </si>
  <si>
    <t>ТП-10/0,4кВ п.Омский РТП1345</t>
  </si>
  <si>
    <t>IT.55.0548.425</t>
  </si>
  <si>
    <t>ТП-10/0,4 РЭС Платон п.Лесной РТП-347</t>
  </si>
  <si>
    <t>IT.55.0548.456</t>
  </si>
  <si>
    <t>ТП-10/0,4кВ Саргатское ул.Радиорелейная</t>
  </si>
  <si>
    <t>IT.55.0548.522</t>
  </si>
  <si>
    <t>ТП-10/0,4.Замелетеновка, ул.Дорожная 4</t>
  </si>
  <si>
    <t>IT.55.0548.556</t>
  </si>
  <si>
    <t>ТП-10/0,4 кВ д.Серебряковка ул.Северная</t>
  </si>
  <si>
    <t>IT.55.0748.270</t>
  </si>
  <si>
    <t>ТП, Красноярка,Санаторий Колос</t>
  </si>
  <si>
    <t>IT.55.0748.307</t>
  </si>
  <si>
    <t>ТП-10/0,4кВ МарРЭС Метеопост</t>
  </si>
  <si>
    <t>IT.55.0748.351</t>
  </si>
  <si>
    <t>ТП-10/0,4кВ п.Магистральный ферма</t>
  </si>
  <si>
    <t>IT.55.0866.098</t>
  </si>
  <si>
    <t>4.1.1.2</t>
  </si>
  <si>
    <t>КТПС от ф. ОР-3_с. Орехово - с. Громогл</t>
  </si>
  <si>
    <t>IT.55.0547.067</t>
  </si>
  <si>
    <t>КТПС 10_0.4кВ ф. Бр-5 Ново-Московка</t>
  </si>
  <si>
    <t>IT.55.0548.442</t>
  </si>
  <si>
    <t>ТП-10/0,4кВ, Омск, 12км Пушкинск.тракт</t>
  </si>
  <si>
    <t>IT.55.0748.040</t>
  </si>
  <si>
    <t>20.5500.3615.16_x000D_
20.5500.3656.16</t>
  </si>
  <si>
    <t>ТП-10/0,4 кВ мкр.Береговой, ул. Киселева</t>
  </si>
  <si>
    <t>IT.55.0408.408</t>
  </si>
  <si>
    <t>ТП-10/0,4кВ рп. Черлак ул.Автострадная</t>
  </si>
  <si>
    <t>IT.55.0541.537</t>
  </si>
  <si>
    <t>ТП-10/0,4 кВ Троицкое уч. полей 279 РТП0</t>
  </si>
  <si>
    <t>IT.55.0548.317</t>
  </si>
  <si>
    <t>ТП-10/0,4кВ, р.п. Крутинка насосная</t>
  </si>
  <si>
    <t>IS.55.0073.357</t>
  </si>
  <si>
    <t>ТП-10/0,4кВ, р.п. Крутинка насосная рез</t>
  </si>
  <si>
    <t>IS.55.0073.358</t>
  </si>
  <si>
    <t>ТП-10/0,4 Атирка ФАП</t>
  </si>
  <si>
    <t>IS.55.0073.456</t>
  </si>
  <si>
    <t>КТПС-10/0.4кВ от ф.КЛ-5 Колосовка</t>
  </si>
  <si>
    <t>IT.55.0072.060</t>
  </si>
  <si>
    <t>ТП-10/0,4кВ с.Рагозино ФГУП "РТРС"</t>
  </si>
  <si>
    <t>IT.55.0072.085</t>
  </si>
  <si>
    <t>20.5500.3092.17_x000D_
20.5500.355.17_x000D_
20.5500.3636.16</t>
  </si>
  <si>
    <t>20.5500.3933.16_x000D_
20.5500.4482.17</t>
  </si>
  <si>
    <t>20.5500.3213.16_x000D_
20.5500.5419.17_x000D_
20.5500.5078.16_x000D_
20.5500.3077.17</t>
  </si>
  <si>
    <t>ТП-10/0,4кВ п. Магистр. ул.Яблоневая 14а</t>
  </si>
  <si>
    <t>ТП-10/0,4кВ СНТ Черемушки ф6 ал1 уч 10</t>
  </si>
  <si>
    <t>IT.55.0408.257</t>
  </si>
  <si>
    <t>ТП-10/0,4кВ с. Надеждино ул Родниковая 4</t>
  </si>
  <si>
    <t>IT.55.0408.260</t>
  </si>
  <si>
    <t>20.5500.2515.17_x000D_
20.5500.3756.17_x000D_
20.5500.4892.16_x000D_
20.5500.946.17</t>
  </si>
  <si>
    <t>ТП-10/0,4кВ с.Усть-Заостр Заозе13а (Фил)</t>
  </si>
  <si>
    <t>IT.55.0408.320</t>
  </si>
  <si>
    <t>ТП-10/0,4 кВ д. Березянка, ул. Луговая</t>
  </si>
  <si>
    <t>IT.55.0408.338</t>
  </si>
  <si>
    <t>ТП-10/0,4 кВ дп Чернолучинск. ул. Пионер</t>
  </si>
  <si>
    <t>IT.55.0408.343</t>
  </si>
  <si>
    <t>ТП-10/0,4кВ СТ Черемуш. ф7. ал7,уч.131</t>
  </si>
  <si>
    <t>IT.55.0408.354</t>
  </si>
  <si>
    <t>ТП-10/0,4 кВ Красноярка ул.Мелиоративная</t>
  </si>
  <si>
    <t>IT.55.0408.379</t>
  </si>
  <si>
    <t>ТП-10/0,4 кВ с.Ребровка,Центральная,57</t>
  </si>
  <si>
    <t>IT.55.0408.386</t>
  </si>
  <si>
    <t>ТП-10/0,4 кВ СНТ Черемушки ф-л8 уч.218</t>
  </si>
  <si>
    <t>IT.55.0408.532</t>
  </si>
  <si>
    <t>ТП-10/0,4кВ Ракитинка, ул.Центральная 15</t>
  </si>
  <si>
    <t>IT.55.0408.583</t>
  </si>
  <si>
    <t>ТП-10/0,4кВ С СТЕПНОЕ УЛ. СНЕЖНАЯ Д.12</t>
  </si>
  <si>
    <t>IT.55.0408.645</t>
  </si>
  <si>
    <t>20.5500.5989.16_x000D_
20.5500.161.17</t>
  </si>
  <si>
    <t>IT.55.0408.686</t>
  </si>
  <si>
    <t>ТП-10/0,4кВ ЦАО г.Омска СНТ С.Строитель3</t>
  </si>
  <si>
    <t>IT.55.0408.709</t>
  </si>
  <si>
    <t>ТП-10/0,4кВ №1 Г. ОМСК, УЛ.МАРГЕЛОВА ч2</t>
  </si>
  <si>
    <t>IT.55.0408.764</t>
  </si>
  <si>
    <t>20.5500.2179.17_x000D_
20.5500.1746.17_x000D_
20.5500.1798.17_x000D_
20.5500.2598.17_x000D_
20.5500.4945.17_x000D_
20.5500.1701.17_x000D_
20.5500.1716.17_x000D_
20.5500.2185.17_x000D_
20.5500.1756.17_x000D_
20.5500.1797.17_x000D_
20.5500.2170.17_x000D_
20.5500.1853.17_x000D_
20.5500.1984.17_x000D_
20.5500.547.18_x000D_
20.5500.2219.17_x000D_
20.5500.1776.17_x000D_
20.5500.3891.17</t>
  </si>
  <si>
    <t>ТП-10/0,4кВ №2 Г. ОМСК, УЛ.МАРГЕЛОВА ч2</t>
  </si>
  <si>
    <t>IT.55.0408.765</t>
  </si>
  <si>
    <t>РТП-158 ТП-10/0,4 кВ СНТ Черемушки</t>
  </si>
  <si>
    <t>IT.55.0408.818</t>
  </si>
  <si>
    <t>ТП-10/0,4 кВА с.Усть-Заостровка РТП-1034</t>
  </si>
  <si>
    <t>IT.55.0408.859</t>
  </si>
  <si>
    <t>ТП-10/0,4 кВА ,Ульяновка,Кооперативная,3</t>
  </si>
  <si>
    <t>IT.55.0408.863</t>
  </si>
  <si>
    <t>ТП-10/0,4 кВ г. Омск, ул. Солнечная 11-я</t>
  </si>
  <si>
    <t>IT.55.0408.875</t>
  </si>
  <si>
    <t>РТП-955 Строительство ТП-10/0,4</t>
  </si>
  <si>
    <t>IT.55.0408.880</t>
  </si>
  <si>
    <t>РТП-431 ТП-10/0,4 Шмидт Е.Н.</t>
  </si>
  <si>
    <t>IT.55.0408.889</t>
  </si>
  <si>
    <t>ТП-10/0,4кВ г.Омск ул.Маргелова уч. №338</t>
  </si>
  <si>
    <t>IT.55.0408.894</t>
  </si>
  <si>
    <t>20.5500.943.18_x000D_
20.5500.4728.17_x000D_
20.5500.920.18_x000D_
20.5500.645.18_x000D_
20.5500.1805.18_x000D_
20.5500.208.18</t>
  </si>
  <si>
    <t>ТП-10/0,4 кВ Пушкинское СП, Наукоград</t>
  </si>
  <si>
    <t>IT.55.0408.921</t>
  </si>
  <si>
    <t>ТП-10/0,4кВ НазРЭС 2-я Северная 165</t>
  </si>
  <si>
    <t>IT.55.0408.944</t>
  </si>
  <si>
    <t>КТПС-10/0.4кВ Ачаирский</t>
  </si>
  <si>
    <t>IT.55.0408.964</t>
  </si>
  <si>
    <t>ТП-10/0,4 кВ д.Приветная ул.Западная 14</t>
  </si>
  <si>
    <t>IT.55.0408.979</t>
  </si>
  <si>
    <t>ТП 10/0.4 Новоомский,Хуторская 9</t>
  </si>
  <si>
    <t>IT.55.0408.984</t>
  </si>
  <si>
    <t>ТП-10/0,4 кВ п Саргатское, участок №211</t>
  </si>
  <si>
    <t>IT.55.0408.993</t>
  </si>
  <si>
    <t>СтрТП 10/0,4 Кормиловка ст Зеленая роща</t>
  </si>
  <si>
    <t>IT.55.0541.431</t>
  </si>
  <si>
    <t>КТПС  Таврическое</t>
  </si>
  <si>
    <t>IT.55.0541.501</t>
  </si>
  <si>
    <t>ТП,Таврическое, участок автодороги</t>
  </si>
  <si>
    <t>IT.55.0541.545</t>
  </si>
  <si>
    <t>ТП-10/0,4 Березовка ул.Лесная</t>
  </si>
  <si>
    <t>IT.55.0541.557</t>
  </si>
  <si>
    <t>ТП-10 Березовка РТП-616</t>
  </si>
  <si>
    <t>IT.55.0541.560</t>
  </si>
  <si>
    <t>Стр ТП для теплицы Воскресенское сп</t>
  </si>
  <si>
    <t>IT.55.0541.562</t>
  </si>
  <si>
    <t>ТП,Русско-Полянский,Целинный округ</t>
  </si>
  <si>
    <t>IT.55.0541.597</t>
  </si>
  <si>
    <t>ТП-6/0,4кВ с.КраснаяГорка,ул.Школьная4А</t>
  </si>
  <si>
    <t>20.5500.5116.17_x000D_
20.5500.844.18_x000D_
20.5500.794.18_x000D_
20.5500.5091.17_x000D_
20.5500.7549.14</t>
  </si>
  <si>
    <t>20.5500.1278.16_x000D_
20.5500.3924.16_x000D_
20.5500.3408.16</t>
  </si>
  <si>
    <t>20.5500.2673.16_x000D_
20.5500.1966.16</t>
  </si>
  <si>
    <t>ТП-10/0.4 кВ от ф. Кд-4_с. Кондратьево</t>
  </si>
  <si>
    <t>IT.55.0543.257</t>
  </si>
  <si>
    <t>СтрТП10/04ТаМР 55:27:170803:5 (1130 РТП)</t>
  </si>
  <si>
    <t>IT.55.0543.341</t>
  </si>
  <si>
    <t>ТП-10/0,4кВ с.Знаменское ул.Парковая</t>
  </si>
  <si>
    <t>IT.55.0543.350</t>
  </si>
  <si>
    <t>СтрТП10/0,4 Тевризский р-н, д.Крутоярка</t>
  </si>
  <si>
    <t>IT.55.0543.386</t>
  </si>
  <si>
    <t>СтрТП10/0,4 Седельниково,брАбрамовых,5,1</t>
  </si>
  <si>
    <t>IT.55.0543.397</t>
  </si>
  <si>
    <t>ТП-10/0,4 Азово ул.Советская</t>
  </si>
  <si>
    <t>IT.55.0547.072</t>
  </si>
  <si>
    <t>ТП-10/0,4 Азово пл.Возрождения,5</t>
  </si>
  <si>
    <t>IT.55.0547.078</t>
  </si>
  <si>
    <t>ТП-10/0,4 кВ РУССКАЯ ПОЛЯНА, КООПЕРАТИВН</t>
  </si>
  <si>
    <t>IT.55.0547.096</t>
  </si>
  <si>
    <t>20.5500.999.18</t>
  </si>
  <si>
    <t>ТП Калачинск П.Ильичева Мост</t>
  </si>
  <si>
    <t>IT.55.0547.107</t>
  </si>
  <si>
    <t>ТП-10/0,4кВ д.Покр-Иртышск., ул.Берег.41</t>
  </si>
  <si>
    <t>IT.55.0548.202</t>
  </si>
  <si>
    <t>ТП-10/0,4 Омск, 10 лет Октября</t>
  </si>
  <si>
    <t>IT.55.0548.337</t>
  </si>
  <si>
    <t>ТП-10/0,4 кВ с. Андреевка, Связьтранснеф</t>
  </si>
  <si>
    <t>IT.55.0548.355</t>
  </si>
  <si>
    <t>КТПС от ВЛ-10кВ ТВ-1 Ивановка</t>
  </si>
  <si>
    <t>IT.55.0548.385</t>
  </si>
  <si>
    <t>ТП-10/0,4кВ с.Петровка Омский МР</t>
  </si>
  <si>
    <t>IT.55.0548.411</t>
  </si>
  <si>
    <t>ТП10/0,4кВ д.Зеленовка 55:20:160403:2400</t>
  </si>
  <si>
    <t>IT.55.0548.459</t>
  </si>
  <si>
    <t>ТП6/0,4кВ Красная Горка ул.Зеленая ф.Кг4</t>
  </si>
  <si>
    <t>IT.55.0548.485</t>
  </si>
  <si>
    <t>КТПС Ач-2_Ачаирский</t>
  </si>
  <si>
    <t>IT.55.0548.491</t>
  </si>
  <si>
    <t>ТП-10/0,4кВ Новокарасук ул. Северная 49</t>
  </si>
  <si>
    <t>IT.55.0548.501</t>
  </si>
  <si>
    <t>ТП-10/0,4 кВ Новоскатовка ул. Южная  д24</t>
  </si>
  <si>
    <t>IT.55.0748.011</t>
  </si>
  <si>
    <t>ТП-10/0,4 кВ с.Новотороицкое, ул.Ленина</t>
  </si>
  <si>
    <t>IT.55.0748.027</t>
  </si>
  <si>
    <t>ТП-10/0,4 кВ п.Пятилетка, ул.Березовая</t>
  </si>
  <si>
    <t>IT.55.0748.034</t>
  </si>
  <si>
    <t>ТП-10/0,4кВ г.Омск СНТ Любитель, уч.778А</t>
  </si>
  <si>
    <t>IT.55.0748.047</t>
  </si>
  <si>
    <t>ТП-10/0,4кВ п.Омский ул.Новая</t>
  </si>
  <si>
    <t>IT.55.0748.057</t>
  </si>
  <si>
    <t>ТП-10/0,4 с.Ульяновка,ул.Школьная, д.19</t>
  </si>
  <si>
    <t>IT.55.0748.086</t>
  </si>
  <si>
    <t>ТП-10/0,4 кВ д.Верхний Карбуш РТП-1361</t>
  </si>
  <si>
    <t>IT.55.0748.098</t>
  </si>
  <si>
    <t>ТП-10/0,4 кВп.Новоомский,ул.50летОктября</t>
  </si>
  <si>
    <t>IT.55.0748.134</t>
  </si>
  <si>
    <t>КТПС-10/0.4кВ от КН-5_Калинино</t>
  </si>
  <si>
    <t>IT.55.0748.136</t>
  </si>
  <si>
    <t>РТП-1314 Стр-во ТП-10/0,4 д. Ракитинка</t>
  </si>
  <si>
    <t>IT.55.0748.140</t>
  </si>
  <si>
    <t>ТП-10/0,4 ИСИЛЬКУЛЬ,ул.ТЕЛЬМАНА,1"Б"</t>
  </si>
  <si>
    <t>IT.55.0748.147</t>
  </si>
  <si>
    <t>ТП-10/0,4 С.РОЗОВКА,УЛ.БЕРЕГОВАЯ,Д.6/А</t>
  </si>
  <si>
    <t>IT.55.0748.152</t>
  </si>
  <si>
    <t>ТП10/0,4 кВ Омск,западнееСНТШинник уч25</t>
  </si>
  <si>
    <t>IT.55.0748.183</t>
  </si>
  <si>
    <t>ТП-10/0,4 KВ,Любинский, Ровная Поляна</t>
  </si>
  <si>
    <t>IT.55.0748.194</t>
  </si>
  <si>
    <t>ТП-10/0,4 KВ,Марьяновский, Орловка</t>
  </si>
  <si>
    <t>IT.55.0748.195</t>
  </si>
  <si>
    <t>ТП-10/0,4 Пушкинское с/п ф.Сз-1914</t>
  </si>
  <si>
    <t>IT.55.0748.202</t>
  </si>
  <si>
    <t>ТП10/0,4 с.Троицкое, ул.Дорстрой, ф.Ом6</t>
  </si>
  <si>
    <t>IT.55.0748.229</t>
  </si>
  <si>
    <t>ТП-10/0,4кВ п.Магистральный ул.Кленовая</t>
  </si>
  <si>
    <t>IT.55.0748.294</t>
  </si>
  <si>
    <t>ТП-10/0,4 кВ СТ Заречный-2 уч.16</t>
  </si>
  <si>
    <t>IT.55.0748.318</t>
  </si>
  <si>
    <t>ТП-10/0,4 кВ п.Октябрьский, ул.Зеленая д</t>
  </si>
  <si>
    <t>IT.55.0866.039</t>
  </si>
  <si>
    <t>ТП-10/0,4кВ Замелетеновка ул Северная 11</t>
  </si>
  <si>
    <t>IT.55.0867.072</t>
  </si>
  <si>
    <t>IT.55.0542.270
IT.55.0542.273</t>
  </si>
  <si>
    <t>4.1.1.3</t>
  </si>
  <si>
    <t>ТП 10/0,4 рп Большеречье, Рабочая, 20</t>
  </si>
  <si>
    <t>IT.55.0072.055</t>
  </si>
  <si>
    <t>СтрТП Тара Избышева 47</t>
  </si>
  <si>
    <t>IT.55.0072.063</t>
  </si>
  <si>
    <t>СтрТП СЕДЕЛЬНИКОВО, БРАТЬЕВ ДУБКО</t>
  </si>
  <si>
    <t>IT.55.0072.077</t>
  </si>
  <si>
    <t>ТП-10/0,4кВ с.Такмык Большереченский МР</t>
  </si>
  <si>
    <t>IT.55.0072.088</t>
  </si>
  <si>
    <t>20.5500.2224.16</t>
  </si>
  <si>
    <t>ТП-10/0,4кВ с.Надеждино ул. Первом.20</t>
  </si>
  <si>
    <t>IT.55.0408.332</t>
  </si>
  <si>
    <t>ТП-10/0,4 кВ д.Зеленое Поле, ул.Новая</t>
  </si>
  <si>
    <t>IT.55.0408.432</t>
  </si>
  <si>
    <t>20.5500.5804.16</t>
  </si>
  <si>
    <t>ТП-10/0,4 кВ №2 Маргелова 9 договоров</t>
  </si>
  <si>
    <t>IT.55.0408.549</t>
  </si>
  <si>
    <t>20.5500.1834.17_x000D_
20.5500.913.18_x000D_
20.5500.121.18_x000D_
20.5500.1750.17_x000D_
20.5500.1012.17_x000D_
20.5500.926.17_x000D_
20.5500.1836.17_x000D_
20.5500.1762.17_x000D_
20.5500.1789.17_x000D_
20.5500.5741.16_x000D_
20.5500.583.17_x000D_
20.5500.5784.16_x000D_
20.5500.1815.17_x000D_
20.5500.1283.17_x000D_
20.5500.5518.16_x000D_
20.5500.5511.16_x000D_
20.5500.2716.17_x000D_
20.5500.706.18_x000D_
20.5500.354.18_x000D_
20.5500.5655.16</t>
  </si>
  <si>
    <t>ТП-10/0,4кВ РТП-150 Розовка ул. Дорожная</t>
  </si>
  <si>
    <t>IT.55.0408.592</t>
  </si>
  <si>
    <t>20.5500.5552.16_x000D_
20.5500.351.17_x000D_
20.5500.614.16_x000D_
20.5500.1104.16</t>
  </si>
  <si>
    <t>20.5500.1392.16_x000D_
20.5500.2058.18_x000D_
20.5500.1540.16_x000D_
20.5500.1518.16_x000D_
20.5500.5618.17</t>
  </si>
  <si>
    <t>20.5500.2472.16</t>
  </si>
  <si>
    <t>СтрТП10ЗнамМр Шухово ЗУ 55:05:060011:10,</t>
  </si>
  <si>
    <t>IT.55.0543.344</t>
  </si>
  <si>
    <t>Стр ТП 10/0,4кВ Калачинск Сорочино</t>
  </si>
  <si>
    <t>IT.55.0547.061</t>
  </si>
  <si>
    <t>ТП-10/0,4кВ ул. 10 лет Октября,194</t>
  </si>
  <si>
    <t>IT.55.0548.183</t>
  </si>
  <si>
    <t>ТП-10/0,4 кВ АЧАИРСКИЙ,УЛ.МАГИСТ-НАЯ,№3А</t>
  </si>
  <si>
    <t>IT.55.0548.254</t>
  </si>
  <si>
    <t>КТПС 10/0.4кВ ф. Мр-11 Ракитинка</t>
  </si>
  <si>
    <t>IT.55.0548.372</t>
  </si>
  <si>
    <t>ТП 10_0,4 кВ от ф. Бр-14 Андреевское</t>
  </si>
  <si>
    <t>IT.55.0548.390</t>
  </si>
  <si>
    <t>ТП10/0,4 KВ,Любинский,Октябрьская 48</t>
  </si>
  <si>
    <t>IT.55.0548.453</t>
  </si>
  <si>
    <t>ТП10/0,4кВ Омск, мкрЗагородный,д8 РТП138</t>
  </si>
  <si>
    <t>IT.55.0548.475</t>
  </si>
  <si>
    <t>ТП-10/0,4кВ, рп.Марьяновка, насосная</t>
  </si>
  <si>
    <t>IS.55.0073.340</t>
  </si>
  <si>
    <t>ТП-10/0,4кВ,с.п.Новотройцкое,раб.уч.пол</t>
  </si>
  <si>
    <t>IT.55.0548.250</t>
  </si>
  <si>
    <t>ТП-10/0,4 кВ Омский р-н, "Компрессор ТК"</t>
  </si>
  <si>
    <t>IT.55.0816.002</t>
  </si>
  <si>
    <t>4.1.1.4</t>
  </si>
  <si>
    <t>Стр-во ТП 10/0,4 кВ Овощевод</t>
  </si>
  <si>
    <t>IT.55.0606.001
IT.55.0548.213</t>
  </si>
  <si>
    <t>4.1.1.5</t>
  </si>
  <si>
    <t>ТП-10/0,4кВ г.Омск_Светлый казармы 3-6</t>
  </si>
  <si>
    <t>IT.55.0548.393</t>
  </si>
  <si>
    <t>ТП-10/0,4 кВ с.Троицкое раб уч. полей 16</t>
  </si>
  <si>
    <t>IT.55.0548.545</t>
  </si>
  <si>
    <t>4.1.1.6</t>
  </si>
  <si>
    <t>ТП-6/10 кВ д.Зеленое поле, ул.Новая28</t>
  </si>
  <si>
    <t>IT.55.0548.017</t>
  </si>
  <si>
    <t>6/10</t>
  </si>
  <si>
    <t>4.1.2.6</t>
  </si>
  <si>
    <t>ТП-10/0,4 кВ 2х2500 кВА №2 ХА Авангард</t>
  </si>
  <si>
    <t>IT.55.0548.153
IT.55.0548.156
IT.55.0389.002</t>
  </si>
  <si>
    <t>5.j.k.l</t>
  </si>
  <si>
    <t>Заместитель директора по инвестиционной деятельности</t>
  </si>
  <si>
    <t xml:space="preserve"> </t>
  </si>
  <si>
    <t>ТП/не ТП</t>
  </si>
  <si>
    <t>Марка провода</t>
  </si>
  <si>
    <t>Длительно допустимый ток, А
Номинальный ток, А</t>
  </si>
  <si>
    <t>Мощность ТП, МВА</t>
  </si>
  <si>
    <t>ТП</t>
  </si>
  <si>
    <t>проверено</t>
  </si>
  <si>
    <t>не ТП</t>
  </si>
  <si>
    <t>Провод АС-25 б/у</t>
  </si>
  <si>
    <t>Провод СИП-4 4х35</t>
  </si>
  <si>
    <t>Провод СИП-2А 4х25 б/у</t>
  </si>
  <si>
    <t>Провод СИП-2 3х25+1х35+1х16</t>
  </si>
  <si>
    <t>Провод СИП-2 3х50+1х50</t>
  </si>
  <si>
    <t>Провод СИП-2 3х70+1х95+1х25</t>
  </si>
  <si>
    <t>Провод СИП-2А 3х70+1х95</t>
  </si>
  <si>
    <t>Провод СИП-2 3х70+1х70</t>
  </si>
  <si>
    <t>20.5500.799.18
20.5500.1910.18</t>
  </si>
  <si>
    <t>Провод СИП-4 4х95</t>
  </si>
  <si>
    <t>Провод СИП-2 3х70+1х70+1х16</t>
  </si>
  <si>
    <t>Кабель ААБл-10 3х120</t>
  </si>
  <si>
    <t>Кабель ААБл-10 3х240</t>
  </si>
  <si>
    <t>Кабель ААШв-10 3х240</t>
  </si>
  <si>
    <t>Кабель АПВПу 3х150/50</t>
  </si>
  <si>
    <t>Кабель ААБл-10 3х70</t>
  </si>
  <si>
    <t>Кабель АВБбШВ 4х50</t>
  </si>
  <si>
    <t>Кабель АПвБбШп-1 4х95</t>
  </si>
  <si>
    <t>20.5500.5626.17</t>
  </si>
  <si>
    <t>Кабель АВБбШв-1 4x240</t>
  </si>
  <si>
    <t>Кабель ПвВГнг(А)-LS-1 1х400мк-1</t>
  </si>
  <si>
    <t>Кабель АВБбШв-1 4х16</t>
  </si>
  <si>
    <t>Кабель АВБбШв-1 4х120</t>
  </si>
  <si>
    <t>Строительство пунктов секционирования (реклоузеров) с номинальным током от 500 А до 1 000 А включительно</t>
  </si>
  <si>
    <t>Реклоузер вакуумный 10кВ; ф Од-6 оп № 183А</t>
  </si>
  <si>
    <t>РЕКЛОУЗЕР</t>
  </si>
  <si>
    <t>Реклоузер вакуумный 10кВ; ф Од-10 оп № 315</t>
  </si>
  <si>
    <t>Реклоузер вакуумный 10кВ; ф Нут-1 оп № 48А</t>
  </si>
  <si>
    <t>Реклоузер вакуумный 10кВ; ф НУ-5 оп №520А</t>
  </si>
  <si>
    <t>Реклоузер вакуумный 10кВ; ф НУ-5 оп №411А</t>
  </si>
  <si>
    <t>Реклоузер вакуумный 10кВ; ф НУ-5 оп №532А</t>
  </si>
  <si>
    <t>Реклоузер вакуумный 10кВ; ф Ст-4 оп №25А</t>
  </si>
  <si>
    <t>Реклоузер вакуумный 10кВ; ф Ст-4 оп №37А</t>
  </si>
  <si>
    <t>Реклоузер вакуумный 10кВ; ф Тв-6 оп №40А</t>
  </si>
  <si>
    <t>Реклоузер вакуумный 10кВ; ф Оф-1 оп № 41</t>
  </si>
  <si>
    <t>Реклоузер вакуумный 10кВ; ф НО-6 оп № 62А</t>
  </si>
  <si>
    <t>Реклоузер вакуумный 10кВ; ф О-9 оп № 164</t>
  </si>
  <si>
    <t>Реклоузер вакуумный 10кВ; ф ЧК-5 оп №120</t>
  </si>
  <si>
    <t>Реклоузер вакуумный 10кВ; ф Ос-7 оп № 123/1</t>
  </si>
  <si>
    <t>Реклоузер вакуумный 10кВ; ф ВЛ-1 №120/1</t>
  </si>
  <si>
    <t>Реклоузер вакуумный 10кВ; ф СТ-8 оп №75Б</t>
  </si>
  <si>
    <t>Реклоузер вакуумный 10кВ; ф СТ-8 оп №62А</t>
  </si>
  <si>
    <t>Реклоузер вакуумный 10кВ; ф СТ-8 оп №240А</t>
  </si>
  <si>
    <t>Реклоузер вакуумный 10кВ; ф Чн-2 №153- №27</t>
  </si>
  <si>
    <t>Реклоузер вакуумный 10кВ; ф Чн-2 №133- №222</t>
  </si>
  <si>
    <t>Реклоузер вакуумный 10кВ; ф Чн-3 №125- №128</t>
  </si>
  <si>
    <t>Реклоузер вакуумный 10кВ; ф Чн-3 №213- №215</t>
  </si>
  <si>
    <t>Реклоузер вакуумный 10кВ; ф Пт-1 №17 - №17А</t>
  </si>
  <si>
    <t>Реклоузер вакуумный 10кВ; ф Сд-9 № 181- № 182</t>
  </si>
  <si>
    <t>Реклоузер вакуумный 10кВ; ф Пш-3 №95А - №95В</t>
  </si>
  <si>
    <t>Реклоузер вакуумный 10кВ; ф Ан-3 №46А - №46В</t>
  </si>
  <si>
    <t>Реклоузер вакуумный 10кВ; ф Бр-9 №35 - №37</t>
  </si>
  <si>
    <t>Реклоузер вакуумный 10кВ; ф Бр-9 №68А - №68В</t>
  </si>
  <si>
    <t>Реклоузер вакуумный 10кВ; ф Бр-9 №56А - №57</t>
  </si>
  <si>
    <t>Реклоузер вакуумный 10кВ; ф Ач-9 №92- №92Б</t>
  </si>
  <si>
    <t>Реклоузер вакуумный 10кВ; ф Рз-3 №145 -ф Ач-9 №111</t>
  </si>
  <si>
    <t>Реклоузер вакуумный 10кВ; ф Кд-1 №251</t>
  </si>
  <si>
    <t>Реклоузер вакуумный 10кВ; ф Т-1 №286/1</t>
  </si>
  <si>
    <t>Реклоузер вакуумный 10кВ; ф Лч-7 №72/2</t>
  </si>
  <si>
    <t>Реклоузер вакуумный 10кВ; ф №164А - №165</t>
  </si>
  <si>
    <t>Реклоузер вакуумный 10кВ; ф Ня-10 №146</t>
  </si>
  <si>
    <t>Реклоузер вакуумный 10кВ; ф Т-2 №32-№33</t>
  </si>
  <si>
    <t>Реклоузер вакуумный 10кВ; ф Т-2 №53/1</t>
  </si>
  <si>
    <t>Реклоузер вакуумный 10кВ; ф УИ-20 №109А</t>
  </si>
  <si>
    <r>
      <t xml:space="preserve">Трансформаторная мощность до 25 кВА включительно (l=1), от 25 до 100 кВА включительно (l=2), от 100 до 250 кВА включительно (l=3), от 250 до 500 кВА (l=4), от 500 до 900 кВА включительно (l=5), </t>
    </r>
    <r>
      <rPr>
        <b/>
        <sz val="13"/>
        <color rgb="FFFF0000"/>
        <rFont val="Times New Roman"/>
        <family val="1"/>
        <charset val="204"/>
      </rPr>
      <t>от</t>
    </r>
    <r>
      <rPr>
        <sz val="13"/>
        <color theme="1"/>
        <rFont val="Times New Roman"/>
        <family val="1"/>
        <charset val="204"/>
      </rPr>
      <t xml:space="preserve"> 1000 кВА </t>
    </r>
    <r>
      <rPr>
        <b/>
        <sz val="13"/>
        <color rgb="FFFF0000"/>
        <rFont val="Times New Roman"/>
        <family val="1"/>
        <charset val="204"/>
      </rPr>
      <t>до 5000 кВА</t>
    </r>
    <r>
      <rPr>
        <sz val="13"/>
        <color theme="1"/>
        <rFont val="Times New Roman"/>
        <family val="1"/>
        <charset val="204"/>
      </rPr>
      <t xml:space="preserve"> (l=6)</t>
    </r>
  </si>
  <si>
    <t>10/0,4</t>
  </si>
  <si>
    <t>КТП</t>
  </si>
  <si>
    <t>6/0,4</t>
  </si>
  <si>
    <r>
      <t xml:space="preserve">Двухтрансформаторные  подстанции с трансформаторной </t>
    </r>
    <r>
      <rPr>
        <b/>
        <sz val="13"/>
        <color rgb="FFFF0000"/>
        <rFont val="Times New Roman"/>
        <family val="1"/>
        <charset val="204"/>
      </rPr>
      <t>от</t>
    </r>
    <r>
      <rPr>
        <sz val="13"/>
        <color theme="1"/>
        <rFont val="Times New Roman"/>
        <family val="1"/>
        <charset val="204"/>
      </rPr>
      <t xml:space="preserve"> 1000 кВА </t>
    </r>
    <r>
      <rPr>
        <b/>
        <sz val="13"/>
        <color rgb="FFFF0000"/>
        <rFont val="Times New Roman"/>
        <family val="1"/>
        <charset val="204"/>
      </rPr>
      <t>до 5000 кВА</t>
    </r>
  </si>
  <si>
    <t xml:space="preserve"> Строительство воздушных линий (опоры деревянные, провод неизолированный, сталеалюминиевый, сечение провода  до 50 квадратных мм включительно)</t>
  </si>
  <si>
    <t>по усреднному расчету</t>
  </si>
  <si>
    <t>город/средний</t>
  </si>
  <si>
    <t>35 кВ</t>
  </si>
  <si>
    <t>2.3.2.</t>
  </si>
  <si>
    <t>Многожильные</t>
  </si>
  <si>
    <t>Кабели с резиновой и пластмассовой изоляцией</t>
  </si>
  <si>
    <t xml:space="preserve">Протяженность (для линий электропередачи), метров/Количество пунктов секционирования, штук/Количество точек учета, штук
</t>
  </si>
  <si>
    <t xml:space="preserve"> Максимальная мощность, кВт</t>
  </si>
  <si>
    <t>Материал опоры (деревянные (j = 1), металлические (j = 2), железобетонные (j = 3))</t>
  </si>
  <si>
    <t>Тип провода (изолированный провод (k = 1), неизолированный провод (k = 2))</t>
  </si>
  <si>
    <t>Материал провода (медный (l = 1), стальной (l = 2), сталеалюминиевый (l = 3), алюминиевый (l = 4))</t>
  </si>
  <si>
    <t>Сечение провода (диапазон до 50 квадратных мм включительно (m = 1), от 50 до 100 квадратных мм включительно (m = 2), от 100 до 200 квадратных мм включительно (m = 3), от 200 до 500 квадратных мм включительно (m = 4), от 500 до 800 квадратных мм включительно (m = 5), свыше 800 квадратных мм (m = 6)</t>
  </si>
  <si>
    <t>1.j.k.l.m.n</t>
  </si>
  <si>
    <t>Количество цепей (одноцепная (n = 1), двухцепная (n = 2)</t>
  </si>
  <si>
    <t>1.2.k.l.m.n.o</t>
  </si>
  <si>
    <t>на металлических опорах, за исключением многогранных (o = 1), на многогранных опорах (o = 2)</t>
  </si>
  <si>
    <t>1.1.</t>
  </si>
  <si>
    <t>0,4 кВ и ниже</t>
  </si>
  <si>
    <t>1.3.</t>
  </si>
  <si>
    <t>ВЛИ-0,4кВ г.Тара ул.Транспортная</t>
  </si>
  <si>
    <t>1-20 кВ</t>
  </si>
  <si>
    <t>ВЛИ-0,4кВ г.Тара ул.Лихачева</t>
  </si>
  <si>
    <t>1.4.</t>
  </si>
  <si>
    <t>Способ прокладки кабельных линий (в траншеях (j = 1), в блоках (j = 2), в каналах (j = 3), в туннелях и коллекторах (j = 4), в галереях и эстакадах (j = 5), горизонтальное наклонное бурение (j = 6))</t>
  </si>
  <si>
    <t>Одножильные (k = 1) и многожильные (k = 2)</t>
  </si>
  <si>
    <t>Кабели с резиновой и пластмассовой изоляцией (l = 1), бумажной изоляцией (l = 2)</t>
  </si>
  <si>
    <t>Сечение провода (диапазон до 50 квадратных мм включительно (m = 1), от 50 до 100 квадратных мм включительно (m = 2), от 100 до 200 квадратных мм включительно (m = 3), от 200 до 250 квадратных мм включительно (m = 4), от 250 до 300 квадратных мм включительно (m = 5), от 300 до 400 квадратных мм включительно (m = 6), от 400 до 500 квадратных мм включительно (m = 7), от 500 до 800 квадратных мм включительно (m = 8), свыше 800 квадратных мм (m = 9)</t>
  </si>
  <si>
    <t>2.j.k.l.m.n</t>
  </si>
  <si>
    <t>Количество кабелей в траншее, канале, туннеле или коллекторе, на галерее или эстакаде, труб в скважине (одна (n = 1), две (n = 2), три (n = 3), четыре (n = 4), более четырех (n = 5)</t>
  </si>
  <si>
    <t>2.1.</t>
  </si>
  <si>
    <t>2.1.1.</t>
  </si>
  <si>
    <t>2.3.</t>
  </si>
  <si>
    <t>Реклоузеры (j = 1), линейные разъединители (j = 2), выключатели нагрузки, устанавливаемые вне трансформаторных подстанций и распределительных и переключательных пунктов (РП) (j = 3), распределительные пункты (РП), за исключением комплектных распределительных устройств наружной установки (КРН, КРУН) (j = 4), комплектные распределительные устройства наружной установки (КРН, КРУН) (j = 5), переключательные пункты (j = 6)</t>
  </si>
  <si>
    <t>3.4.k.l</t>
  </si>
  <si>
    <t>Количество ячеек в распределительном или переключательном пункте (до 5 ячеек включительно (l = 1), от 5 до 10 ячеек включительно (l = 2), от 10 до 15 ячеек включительно (l = 3), свыше 15 ячеек (l = 4)</t>
  </si>
  <si>
    <t>3.1.</t>
  </si>
  <si>
    <t>Трансформаторные подстанции (ТП), за исключением распределительных трансформаторных подстанций (РТП) 6/0,4 кВ (j = l), 10/0,4 кВ (j = 2), 20/0,4 кВ (j = 3), 6/10 (10/6) кВ (j = 4), 10/20 (20/10) кВ (j = 5), 6/20 (20/6) (j = 6)</t>
  </si>
  <si>
    <t>Трансформаторная мощность до 25 кВА включительно (l = 1), от 25 до 100 кВА включительно (l = 2), от 100 до 250 кВА включительно (l = 3), от 250 до 400 кВА (l = 4), от 400 до 1000 кВА включительно (l = 5), от 1000 до 1250 кВА включительно (l = 6), от 1250 кВА до 1600 кВА включительно (l = 7), от 1600 до 2000 кВА включительно (l = 8), от 2000 до 2500 кВА включительно (l = 9), от 2500 до 3150 кВА включительно (l = 10), от 3150 до 4000 кВА включительно (l = 11), свыше 4000 кВА (l = 12)</t>
  </si>
  <si>
    <t>4.j.k.l.m</t>
  </si>
  <si>
    <t>Столбового/мачтового типа (m = 1), шкафного или киоскового типа (m = 2), блочного типа (m = 3)</t>
  </si>
  <si>
    <t>4.1.</t>
  </si>
  <si>
    <t>6/0,4 кВ</t>
  </si>
  <si>
    <t>4.1.1.</t>
  </si>
  <si>
    <t>4.2.</t>
  </si>
  <si>
    <t>10/0,4 кВ</t>
  </si>
  <si>
    <t>4.2.1.</t>
  </si>
  <si>
    <t>5.j.k.1</t>
  </si>
  <si>
    <t>Трансформаторная мощность до 25 кВА включительно (l = 1), от 25 до 100 кВА включительно (l = 2), от 100 до 250 кВА включительно (l = 3), от 250 до 400 кВА (l = 4), от 400 до 1000 кВА включительно (l = 5), от 1000 до 1250 кВА включительно (l = 6), от 1250 кВА до 1600 кВА включительно (l = 7), от 1600 до 2000 кВА включительно (l = 8), от 2000 до 2500 кВА включительно (l = 9), от 2500 до 3150 кВА включительно (l = 10), свыше 3150 кВА (l = 11)</t>
  </si>
  <si>
    <t>6.j.k</t>
  </si>
  <si>
    <t>Трансформаторная мощность до 6,3 МВА включительно (k = 1), от 6,3 до 10 МВА включительно (k = 2), от 10 до 16 МВА включительно (k = 3), от 16 до 25 МВА включительно (k = 4), от 25 до 32 МВА включительно (k = 5), от 32 до 40 МВА включительно (k = 6), от 40 до 63 МВА включительно (k = 7), от 63 до 80 МВА включительно (k = 8), от 80 до 100 МВА включительно (k = 9), свыше 100 МВА (k = 10)</t>
  </si>
  <si>
    <t>Обеспечение средствами коммерческого учета электрической энергии (мощности)</t>
  </si>
  <si>
    <t>7. j</t>
  </si>
  <si>
    <t>7.1.</t>
  </si>
  <si>
    <t>прямого включения</t>
  </si>
  <si>
    <t>7.2.</t>
  </si>
  <si>
    <t>полукосвенного включения</t>
  </si>
  <si>
    <t>ВЛИ-0,4кВ п. Омский, ул. Центральная</t>
  </si>
  <si>
    <t>ВЛИ-0,4кВ с.Надеждино ул.Вознесенская</t>
  </si>
  <si>
    <t>ВЛИ-0,4кВ д.Ракитинка ул.Центральная</t>
  </si>
  <si>
    <t>ВЛИ-0,4кВ д.Бызовка ул.Дачная</t>
  </si>
  <si>
    <t>ВЛИ-0,4кВ п.Новоомский ул.Дачная</t>
  </si>
  <si>
    <t>ВЛИ-0,4кВ с.Надеждино ул.Кленовая</t>
  </si>
  <si>
    <t>ВЛИ-0,4кВ с.Надеждино ул.Рождественская</t>
  </si>
  <si>
    <t>ВЛИ-0,4кВ п.Омский ул.Юбилейная</t>
  </si>
  <si>
    <t>ВЛИ0,4кв Н.Омка ООО Артель</t>
  </si>
  <si>
    <t>ВЛ-10кВ д.Халдеевка</t>
  </si>
  <si>
    <t>Сечение провода от 50 до 100 квадратных мм включительно</t>
  </si>
  <si>
    <t>ВЛИ-0,4кВ ДНП Березовый стан</t>
  </si>
  <si>
    <t>Способ прокладки кабельных линий в траншеях</t>
  </si>
  <si>
    <t>Количество ячеек в распределительном или переключательном пункте до 5 ячеек включительно</t>
  </si>
  <si>
    <t>Трансформаторные подстанции (ТП), за исключением распределительных трансформаторных подстанций (РТП) 6/0,4 кВ</t>
  </si>
  <si>
    <t>Однотрансформаторные</t>
  </si>
  <si>
    <t>Шкафного или киоскового типа</t>
  </si>
  <si>
    <t>Трансформаторные подстанции (ТП), за исключением распределительных трансформаторных подстанций (РТП) 10/0,4 кВ</t>
  </si>
  <si>
    <t>Трансформаторная мощность до 25 кВА включительно</t>
  </si>
  <si>
    <t xml:space="preserve">Столбового/мачтового типа </t>
  </si>
  <si>
    <t>Трансформаторная мощность от 25 до 100 кВА включительно</t>
  </si>
  <si>
    <t>4.2.1.2.1</t>
  </si>
  <si>
    <t>Трансформаторная мощность от 100 до 250 кВА включительно</t>
  </si>
  <si>
    <t>0,4 кВ</t>
  </si>
  <si>
    <t>Трансформаторная мощность от 250 до 400 кВА включительно</t>
  </si>
  <si>
    <t>Трансформаторная мощность от 400 до 1000 кВА включительно</t>
  </si>
  <si>
    <t>№ п/п</t>
  </si>
  <si>
    <t>Наименование мероприятий</t>
  </si>
  <si>
    <t>Информация для расчета стандартизированной тарифной ставки С1</t>
  </si>
  <si>
    <t>Расходы на одно присоединение (руб. на одно ТП)</t>
  </si>
  <si>
    <t>Расходы по каждому мероприятию (руб.)</t>
  </si>
  <si>
    <t>Количество технологических присоединений (шт.)</t>
  </si>
  <si>
    <t>Объем максимальной мощности (кВт)</t>
  </si>
  <si>
    <t>2.2.</t>
  </si>
  <si>
    <t>Подготовка и выдача сетевой организацией технических условий Заявителю</t>
  </si>
  <si>
    <t>Проверка сетевой организацией выполнения Заявителем</t>
  </si>
  <si>
    <t>Проверка сетевой организацией выполнения технических условий Заявителями, указанными в абзаце девятом пункта 24 Методических указаний по определению размера платы за технологическое присоединение к электрическим сетям</t>
  </si>
  <si>
    <t>Приложение № 3</t>
  </si>
  <si>
    <t>тыс. руб.</t>
  </si>
  <si>
    <t>Показатели</t>
  </si>
  <si>
    <t>Расходы по выполнению мероприятий по технологическому присоединению, всего</t>
  </si>
  <si>
    <t>Вспомогательные материалы</t>
  </si>
  <si>
    <t>1.2.</t>
  </si>
  <si>
    <t>Энергия на хозяйственные нужды</t>
  </si>
  <si>
    <t>Оплата  труда ППП</t>
  </si>
  <si>
    <t>Отчисления на страховые взносы</t>
  </si>
  <si>
    <t>1.5.</t>
  </si>
  <si>
    <t>Прочие расходы, всего, в том числе:</t>
  </si>
  <si>
    <t>1.5.1.</t>
  </si>
  <si>
    <t>- работы и услуги производственного характера</t>
  </si>
  <si>
    <t>1.5.2.</t>
  </si>
  <si>
    <t>- налоги и сборы, уменьшающие налогооблагаемую базу на прибыль организаций, всего</t>
  </si>
  <si>
    <t>1.5.3.</t>
  </si>
  <si>
    <t>- работы и услуги непроизводственного характера, в том числе:</t>
  </si>
  <si>
    <t>1.5.3.1.</t>
  </si>
  <si>
    <t>услуги связи</t>
  </si>
  <si>
    <t>1.5.3.2.</t>
  </si>
  <si>
    <t>расходы на охрану и пожарную безопасность</t>
  </si>
  <si>
    <t>1.5.3.3.</t>
  </si>
  <si>
    <t>расходы на информационное обслуживание, иные услуги, связанные с деятельностью по технологическому присоединению</t>
  </si>
  <si>
    <t>1.5.3.4.</t>
  </si>
  <si>
    <t>1.5.3.5.</t>
  </si>
  <si>
    <t>другие прочие расходы, связанные с производством и реализацией</t>
  </si>
  <si>
    <t>1.6.</t>
  </si>
  <si>
    <t>Внереализационные расходы, всего</t>
  </si>
  <si>
    <t>1.6.1.</t>
  </si>
  <si>
    <t>- расходы на услуги банков</t>
  </si>
  <si>
    <t>1.6.2.</t>
  </si>
  <si>
    <t>- % за пользование кредитом</t>
  </si>
  <si>
    <t>1.6.3.</t>
  </si>
  <si>
    <t>- прочие обоснованные расходы</t>
  </si>
  <si>
    <t>1.6.4.</t>
  </si>
  <si>
    <t>- денежные выплаты социального характера (по Коллективному договору)</t>
  </si>
  <si>
    <t>ФАКТИЧЕСКИЕ СРЕДНИЕ ДАННЫЕ</t>
  </si>
  <si>
    <t>Строительство пунктов секционирования (распределенных пунктов)</t>
  </si>
  <si>
    <t>Строительство комплектных трансформаторных подстанций и распределительных трансформаторных подстанций с уровнем напряжения до 35 кВ</t>
  </si>
  <si>
    <t>Строительство центров питания и подстанций уровнем напряжения 35 кВ и выше</t>
  </si>
  <si>
    <t>Строительство кабельных линий электропередачи:</t>
  </si>
  <si>
    <t>1 - 20 кВ</t>
  </si>
  <si>
    <t>Строительство воздушных линий электропередачи:</t>
  </si>
  <si>
    <t>Выдача сетевой организацией уведомления об обеспечении сетевой организацией возможности присоединения к электрическим сетям Заявителям, указанным в абзаце шестом пункта 24 Методических указаний по определению размера платы за технологическое присоединение к электрическим сетям</t>
  </si>
  <si>
    <t>Расходы на строительство введенных в эксплуатацию 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филиала ПАО "Россети Сибирь" - "Омскэнерго"
 за 2022 год</t>
  </si>
  <si>
    <t xml:space="preserve">                    х</t>
  </si>
  <si>
    <t>1.1</t>
  </si>
  <si>
    <t>Материал опоры: деревянные опоры</t>
  </si>
  <si>
    <t>1.1.1</t>
  </si>
  <si>
    <t>Тип провода: изолированный провод</t>
  </si>
  <si>
    <t>1.1.1.4</t>
  </si>
  <si>
    <t>Материал провода: алюминиевый</t>
  </si>
  <si>
    <t xml:space="preserve">Сечение провода до 50 квадратных мм включительно </t>
  </si>
  <si>
    <t>1.1.1.4.1.1</t>
  </si>
  <si>
    <t>Количество цепей: одноцепная</t>
  </si>
  <si>
    <t>ВЛИ-0,4 кВ оп43 ТП Кл-5-15ф1 - оп43/1 ТП Кл-5-15ф1</t>
  </si>
  <si>
    <t>ВЛ-0,4кВ оп№6/1 ТП УИ-2-27ф1 - оп№6/3 ТП УИ-2-27ф1</t>
  </si>
  <si>
    <t>1.1.1.4.2.1</t>
  </si>
  <si>
    <t>ВЛ-0,4 кВ ТП МП-13-2 –оп №1 ТП МП-13-2 ф1</t>
  </si>
  <si>
    <t>1.3</t>
  </si>
  <si>
    <t>Материал опоры: железобетонные опоры</t>
  </si>
  <si>
    <t>1.3.1</t>
  </si>
  <si>
    <t>1.3.1.4</t>
  </si>
  <si>
    <t>1.3.1.4.1.1</t>
  </si>
  <si>
    <t>ВЛИ-0,4кВ с.Колосовка телятник</t>
  </si>
  <si>
    <t>ВЛИ-0,4кВ Муромцево Заготзерно Чекмарев</t>
  </si>
  <si>
    <t>ВЛИ-0,4кВ Муромцево, пер. Октябрьский 1а</t>
  </si>
  <si>
    <t>ВЛИ-0,4кВ рп Муромцево, ул. Степная 2</t>
  </si>
  <si>
    <t>ВЛИ-0,4кВ Муромцево (Ковалев В.Ю.)</t>
  </si>
  <si>
    <t>ВЛИ-0,4кВ Тара ул.Красных Зорь 16</t>
  </si>
  <si>
    <t>ВЛИ-0,4кВ Тара ул.6 Линия 55:37:001238:9</t>
  </si>
  <si>
    <t>ВЛИ-0,4кВ Тарский р-н с.Мартюшево</t>
  </si>
  <si>
    <t>ВЛИ-0,4кВ д.Тюрметяки ул.Новая</t>
  </si>
  <si>
    <t>ВЛИ-04кВ Муромцево, ул Маслозаводская, 2</t>
  </si>
  <si>
    <t>ВЛИ-0,4кВ Муромцево ул. Новая МТС</t>
  </si>
  <si>
    <t>ВЛИ-0,4 Азовский р-н д.Гауф</t>
  </si>
  <si>
    <t>ВЛИ0,4кв Горьковское Герасименко</t>
  </si>
  <si>
    <t>ВЛИ0,4кв Калачинск Ковалик В.А.</t>
  </si>
  <si>
    <t>ВЛИ0,4кв Калачинск Подхалюзин</t>
  </si>
  <si>
    <t>ВЛИ0,4кв НовоВаршавка Администрация</t>
  </si>
  <si>
    <t>ВЛИ 0,4кВ Оконеш, Чистово Зезюля</t>
  </si>
  <si>
    <t>ВЛИ0,4кВ Черлак Кузнецов</t>
  </si>
  <si>
    <t>ВЛИ-0,4 с. Харино (Бехтерев М.О.)</t>
  </si>
  <si>
    <t>ВЛИ-0,4кВ п.Магистральный ул.Васильковая</t>
  </si>
  <si>
    <t>ВЛИ-0,4 д. Петровка (ООО Сибирьэнергоре)</t>
  </si>
  <si>
    <t>ВЛИ-0,4 д. Петровка (ПАО "ВЫМПЕЛКОМ")</t>
  </si>
  <si>
    <t>ВЛИ-0,4кВ д.Зеленое Поле Волкова</t>
  </si>
  <si>
    <t>ВЛИ-0,4кВ Омск, 11-я Солнечная Хейн Е.В.</t>
  </si>
  <si>
    <t>ВЛИ-0,4 д. Приветная (Юрьев А.Н.)</t>
  </si>
  <si>
    <t>ВЛИ-0,4кВ с.Ребровка ул.Крайняя</t>
  </si>
  <si>
    <t>ВЛИ-0,4кВ с.Надежино ул.Южная</t>
  </si>
  <si>
    <t>ВЛ-0,4кВ Конахин Исилькульский</t>
  </si>
  <si>
    <t>ВЛ-0,4кВ Меделянова Исилькульский</t>
  </si>
  <si>
    <t>ВЛ-0,4кВ ООО Т2 Мобайл Марьяновский</t>
  </si>
  <si>
    <t>ВЛ-0,4кВ ПАО МТС Москаленский</t>
  </si>
  <si>
    <t>ВЛ-0,4кВ Газпром Называевка</t>
  </si>
  <si>
    <t>ВЛ-0,4кВ Газпром Называевский</t>
  </si>
  <si>
    <t>ВЛИ-0,4кВ с. Малахово объект ЖКХ</t>
  </si>
  <si>
    <t>ВЛИ-0,4кВ рп. Полтавка (Соловьев А.Е.)</t>
  </si>
  <si>
    <t>ВЛИ-0,4кВ Красноярка, Мичурина 122</t>
  </si>
  <si>
    <t>ВЛИ-0,4кВ п.Омский Куркина</t>
  </si>
  <si>
    <t>ВЛИ-0,4 с. Пушкино (Бутенко А.Д.)</t>
  </si>
  <si>
    <t>ВЛИ-0,4кВ п.Омский ул.Южная</t>
  </si>
  <si>
    <t>ВЛИ-0,4 д. Подгородка (Валиев Р.К.)</t>
  </si>
  <si>
    <t>ВЛИ-0,4кВ ул.10 лет Октября</t>
  </si>
  <si>
    <t>ВЛИ-0,4 с. Пушкино (Кривцунов А.В.)</t>
  </si>
  <si>
    <t>ВЛ-0,4кВ Красноперов Усть-ЗАостровка</t>
  </si>
  <si>
    <t>ВЛ-0,4кВ ПАО МТС п.Речной</t>
  </si>
  <si>
    <t>ВЛ-0,4кВ ВЫМПЕЛ-КОММУНИКАЦИИ Любинский</t>
  </si>
  <si>
    <t>ВЛИ-0,4кв с.Андреевка Таланова</t>
  </si>
  <si>
    <t>ВЛИ0,4кВ Таврическое, Прииртышье МТС</t>
  </si>
  <si>
    <t>ВЛ-0,4кВ Торкунова Исилькульский</t>
  </si>
  <si>
    <t>ВЛ-0,4кВ Т2 мобайл Марьяновский</t>
  </si>
  <si>
    <t>ВЛИ-04кВ Азовский р-н 55:01:150903:940</t>
  </si>
  <si>
    <t>ВЛИ0,4кВ Н.Омка Усик</t>
  </si>
  <si>
    <t>ВЛИ-0,4 кВ с. Пушкино (Жойдик В.В.)</t>
  </si>
  <si>
    <t>ВЛИ0,4кв Таврическое, Харламово, МТС</t>
  </si>
  <si>
    <t>ВЛИ-0,4кВ Тара ул.16 Линия,  1Г</t>
  </si>
  <si>
    <t>ВЛИ-0,4кВ Седельниковск р-н с.Голубовка</t>
  </si>
  <si>
    <t>ВЛИ-0,4кВ сп Ворошиловское Бутерус И.И.</t>
  </si>
  <si>
    <t>ВЛ-0,4кВ Прокопьева Богословское</t>
  </si>
  <si>
    <t>ВЛИ-0,4кВ Ростелеком Березянка</t>
  </si>
  <si>
    <t>ВЛИ-0,4кВ п.Новоомский ул.Дорожная</t>
  </si>
  <si>
    <t>ВЛ-0,4кВ Воронин Красноярка</t>
  </si>
  <si>
    <t>ВЛИ0,4кв Н.Омка Барышникова</t>
  </si>
  <si>
    <t>ВЛИ-0,4 с. Пушкино (Малков В.В.)</t>
  </si>
  <si>
    <t>ВЛ-0,4кВ Алиев Любинский</t>
  </si>
  <si>
    <t>ВЛ-0,4 ПАО МТС казанка</t>
  </si>
  <si>
    <t>ВЛ-0,4кВ Мукинов Любинский</t>
  </si>
  <si>
    <t>ВЛ-0,4кВ Рудницкий</t>
  </si>
  <si>
    <t>ВЛ-0,4кВ Газпром Называевский Черемновка</t>
  </si>
  <si>
    <t>ВЛИ-0,4 д. Ракитинка (Шмакова А.С.)</t>
  </si>
  <si>
    <t>ВЛ-0,4кВ Оболенская Ростовка</t>
  </si>
  <si>
    <t>ВЛИ-0,4кВ с.Надеждино Куярова</t>
  </si>
  <si>
    <t>ВЛ-0,4кВ Клименко Красноярка</t>
  </si>
  <si>
    <t>ВЛ-0,4кВ Софина Усть-Заостровка</t>
  </si>
  <si>
    <t>ВЛИ-0,4 п. Октябрьский (Метелев А.В.)</t>
  </si>
  <si>
    <t>ВЛ-0,4 кВ Черныш Красноярка</t>
  </si>
  <si>
    <t>ВЛ-0,4 кВ Нечаева Красноярка</t>
  </si>
  <si>
    <t>ВЛ-0,4 кВ Григорьев Иртышское</t>
  </si>
  <si>
    <t>ВЛИ-0,4 с. Пушкино (Бубнова А.В.)</t>
  </si>
  <si>
    <t>ВЛИ-0,4 с. Пушкино (Уфимцев Н.В.)</t>
  </si>
  <si>
    <t>ВЛИ-0,4 д. Ракитинка (Лукашова Е.М.)</t>
  </si>
  <si>
    <t>ВЛИ-0,4кВ ДНП 7миля</t>
  </si>
  <si>
    <t>ВЛ-0,4кВ Чибук Усть-Заостровка</t>
  </si>
  <si>
    <t>ВЛИ-0,4 п. Хвойный (Дианов А.Ю.)</t>
  </si>
  <si>
    <t>ВЛ-0,4кВ Денисов Розовка</t>
  </si>
  <si>
    <t>ВЛИ-0,4кВ Полтавка ул Щорса, гараж 47.</t>
  </si>
  <si>
    <t>ВЛ-0,4кВ с.Бабеж, ул.Северная 15Б</t>
  </si>
  <si>
    <t>ВЛИ-0,4кВ Шербакуль, ул М.И. Рыбака, № 9</t>
  </si>
  <si>
    <t>ВЛ 0,4-кВ Троицкое (ГОЛОВАН)</t>
  </si>
  <si>
    <t>ВЛ 0,4-кВ Горячий Ключ (ТИЩЕНКО)</t>
  </si>
  <si>
    <t>ВЛИ-0,4 с. Троицкое (Линдер С.Э.)</t>
  </si>
  <si>
    <t>ВЛИ-0,4 п.Магистральный 55:20:110601:614</t>
  </si>
  <si>
    <t>ВЛИ-0,4кВ п.Новоомский ул.Придорожная</t>
  </si>
  <si>
    <t>ВЛИ-0,4кВ ЛАО Федерал М51 Маргелова уч3</t>
  </si>
  <si>
    <t>ВЛИ-0,4кВ мкр Загородный улКедровая 17</t>
  </si>
  <si>
    <t>ВЛИ-0,4кВ д.Зеленое поле перВосточный</t>
  </si>
  <si>
    <t>ВЛИ0,4кв Горьковское, ООО Артель</t>
  </si>
  <si>
    <t>ВЛИ0,4кв Горьковское Мусаев</t>
  </si>
  <si>
    <t>ВЛИ0,4кВ Нововарш, Победовское с.п. Упин</t>
  </si>
  <si>
    <t>ВЛИ0,4кВ Р.поляна, с. Сибирское ПАО МТС</t>
  </si>
  <si>
    <t>ВЛИ-0,4кВ МТС с.Строкино</t>
  </si>
  <si>
    <t>ВЛИ-0,4кВ Эбаргуль Муратов</t>
  </si>
  <si>
    <t>ВЛИ0,4кВ Калачинск Фомичев Д.Г.</t>
  </si>
  <si>
    <t>ВЛИ0,23 кВ Калачинск Харлова</t>
  </si>
  <si>
    <t>ВЛИ0,4кВ Кормиловка Бегаль склад</t>
  </si>
  <si>
    <t>ВЛИ0,4кВ Н.Омка л.берег Масенкова</t>
  </si>
  <si>
    <t>ВЛИ 0,4кВ Н.Омка л берег Клевцова</t>
  </si>
  <si>
    <t>ВЛИ0,4кВ Одесское, Лукьяновка МТС</t>
  </si>
  <si>
    <t>ВЛ-0,4кВ Газпром Называевский Лорис Мели</t>
  </si>
  <si>
    <t>ВЛИ-0,4кВ Полтавка Комсомольская 32а</t>
  </si>
  <si>
    <t>ВЛИ-0,4кВ рпБольшеречье пароход</t>
  </si>
  <si>
    <t>ВЛИ-0,4кВ Тюкалинск, ул. Депутатская</t>
  </si>
  <si>
    <t>ВЛИ-0,4кВ с.Надеждино пер.Крестовский</t>
  </si>
  <si>
    <t>ВЛИ-0,4кВ Газпром Межрегионгаз Такмык</t>
  </si>
  <si>
    <t>ВЛИ-0,4кВ Газпром Межрегионгаз Ст.Карасу</t>
  </si>
  <si>
    <t>ВЛИ-0,4кВ Газпром Межрегионгаз Чебаклы</t>
  </si>
  <si>
    <t>ВЛИ-0,4кВ Муромцево, Мясникова,  д. 56</t>
  </si>
  <si>
    <t>ВЛИ-0,4кВ «Пять озер-Муромцево»</t>
  </si>
  <si>
    <t>ВЛИ-0,4кВ Тара, пер. Пионерский, 21</t>
  </si>
  <si>
    <t>ВЛИ-0,4кВ Тара ул. Лихачева, 43</t>
  </si>
  <si>
    <t>ВЛИ-0,4кВ Тара ул. Н.Евстафьева, 5</t>
  </si>
  <si>
    <t>ВЛИ-0,4кВ Газпром Межрегионгаз Красный Я</t>
  </si>
  <si>
    <t>ВЛИ-0,4кВ рп Большеречье ул.Луговая</t>
  </si>
  <si>
    <t>ВЛИ-0,4кВ Любинский ул.Лермонтова</t>
  </si>
  <si>
    <t>ВЛ-0,4 РТРС Москаленки</t>
  </si>
  <si>
    <t>ВЛ-0,4кВ ИП Миронова</t>
  </si>
  <si>
    <t>ВЛ-0,4кВ Роговая</t>
  </si>
  <si>
    <t>ВЛИ-0,4 п. Хвойный (Кузьмина Т.Н.)</t>
  </si>
  <si>
    <t>ВЛ-0,4 кВ Подгорный Красноярка</t>
  </si>
  <si>
    <t>ВЛИ-0,4 с. Пушкино (Климов М.С.)</t>
  </si>
  <si>
    <t>ВЛИ-0,4кВ д.Малокулачье Бражников</t>
  </si>
  <si>
    <t>ВЛИ-0,4кВ д.Зеленовка Николин</t>
  </si>
  <si>
    <t>ВЛИ-0,4кВ кп Изумрудный</t>
  </si>
  <si>
    <t>ВЛИ-0,4кВ Омск 7 км Пушкинского тр-та В</t>
  </si>
  <si>
    <t>ВЛ-0,4 Троицкое (Бижигитова А.Б.)</t>
  </si>
  <si>
    <t>ВЛИ-0,4кВ ОАО Осташково 55:36:150605:510</t>
  </si>
  <si>
    <t>ВЛИ-0,4 с .Троицкое (Байжанова)</t>
  </si>
  <si>
    <t>ВЛИ-0,4кВ г.Омск ул.Маргелова</t>
  </si>
  <si>
    <t>ВЛИ-0,4кВ ул.Маргелова 55:36:180103:1032</t>
  </si>
  <si>
    <t>ВЛИ-0,4 п. Ключи (ИП Шпилевая Е.А.)</t>
  </si>
  <si>
    <t>ВЛИ-0,4 с. Харино (Сергеев А.С.)</t>
  </si>
  <si>
    <t>ВЛИ-0,4 с. Троицкое (Митрофанов С.Н.)</t>
  </si>
  <si>
    <t>ВЛИ_0,4кВ Выпелком Новоомский</t>
  </si>
  <si>
    <t>ВЛИ-0,4кВ с.Ребровка ул.Рубиновая</t>
  </si>
  <si>
    <t>ВЛИ-0,4кВ КАО ул.Кондратюка УК Монолит</t>
  </si>
  <si>
    <t>ВЛИ-0,4кВ п.Магистральный  ул.Кленовая</t>
  </si>
  <si>
    <t>ВЛИ-0,4 с. Дружино (Добрачев Е.В.)</t>
  </si>
  <si>
    <t>ВЛИ-0,4 с. Дружино (Самонов В.С.)</t>
  </si>
  <si>
    <t>ВЛИ-0,4 с. Дружино (Сапожников В.В.)</t>
  </si>
  <si>
    <t>ВЛИ-0,4кВ д.Калачево ул.Гагарина</t>
  </si>
  <si>
    <t>ВЛИ-04кВ ОАО Осташково 55:36:150603:4591</t>
  </si>
  <si>
    <t>ВЛИ-0,4кВ Омск КАО ул.2 Солнечная</t>
  </si>
  <si>
    <t>ВЛИ-0,4кВ с.Ракитинка ул.Северная</t>
  </si>
  <si>
    <t>ВЛ-0,4кВ Земляная Иртышское</t>
  </si>
  <si>
    <t>ВЛИ-0,4кВ САО п.Береговой ул.Цветочная</t>
  </si>
  <si>
    <t>ВЛИ-0,4кВ с.Надеждино ул.Сосновая</t>
  </si>
  <si>
    <t>ВЛИ-0,4кВ КАО ул.Кучумова (Шилкин Д.В)</t>
  </si>
  <si>
    <t>ВЛИ-0,4 с. Троицкое (Дрейзер А.А.)</t>
  </si>
  <si>
    <t>ВЛИ0,4кв Черлак Кочеткова</t>
  </si>
  <si>
    <t>ВЛИ0,4кв Черлак Клирятская</t>
  </si>
  <si>
    <t>ВЛИ0,4кВ Таврич МУП чентр физич культуры</t>
  </si>
  <si>
    <t>ВЛИ0,23кВ Оконешниково-Маяк Омскгазстро</t>
  </si>
  <si>
    <t>ВЛИ0,4кВ Горьковское, Березовка, Манин</t>
  </si>
  <si>
    <t>ВЛИ-0,4кВ Седельниковский р-н с.Кукарка</t>
  </si>
  <si>
    <t>ВЛИ-0,4кВ Муромцево, 30 лет Победы 97</t>
  </si>
  <si>
    <t>ВЛИ-0,4кВр-н Муромцевский Дерябин Е.О.</t>
  </si>
  <si>
    <t>ВЛИ-0,4кВ Азово 55:01:160102:4477</t>
  </si>
  <si>
    <t>ВЛИ0,4кВ Калачинск Репинка ОГСЭ</t>
  </si>
  <si>
    <t>ВЛИ0,4кВ Павл, Новоуральское МУП Павлогр</t>
  </si>
  <si>
    <t>ВЛИ0,4кв Павлоградка Хорошки, ПАО МТС</t>
  </si>
  <si>
    <t>ВЛИ0,4кВ Таврич, Сосновка, ип Чопенко</t>
  </si>
  <si>
    <t>ВЛ-0,4кВ Куприенко Любинский</t>
  </si>
  <si>
    <t>ВЛ-0,4кВ Лысенко Москаленский</t>
  </si>
  <si>
    <t>ВЛИ-0,4кВ Полтавка, ул. Щорса, №32.</t>
  </si>
  <si>
    <t>ВЛИ-0,4кВ Крутая горка 55:36:020105:2034</t>
  </si>
  <si>
    <t>ВЛИ-0,4 д. Ракитинка (ИП Булкин С.В.)</t>
  </si>
  <si>
    <t>ВЛИ-0,4кВ д.Калиновка Миллер</t>
  </si>
  <si>
    <t>ВЛ 0,4кВ Воронин Красноярка</t>
  </si>
  <si>
    <t>ВЛИ-0,4кВ с Таловское ПАО МТС</t>
  </si>
  <si>
    <t>ВЛИ-0,4кВ с.Б.Уки ул.Спортивная</t>
  </si>
  <si>
    <t>ВЛИ-0,4кВ д.Эбаргуль Рахматулин</t>
  </si>
  <si>
    <t>ВЛИ-0,4кВ д.Решетниково Газпром</t>
  </si>
  <si>
    <t>ВЛ-0,4 кВ Баранов Красноярское</t>
  </si>
  <si>
    <t>ВЛИ0,4кВ Черлак Коломников</t>
  </si>
  <si>
    <t>ВЛИ0,4кв Н.Омка Пичугин</t>
  </si>
  <si>
    <t>ВЛИ-0,4кВ Тара ул. 1 Западная  д. 16</t>
  </si>
  <si>
    <t>ВЛИ-0,4кВ с. Семеновка, Красноусов Д.А.</t>
  </si>
  <si>
    <t>ВЛИ-0,4кВ Тара 55:37:002301:348</t>
  </si>
  <si>
    <t>ВЛИ-0,4кВ Тарский с.Атирка ФГУП "РТРС"</t>
  </si>
  <si>
    <t>ВЛИ-0,4кВ д. Малобутаково, Зеленая 10</t>
  </si>
  <si>
    <t>ВЛИ-0,4кВ с.Строкино ферма</t>
  </si>
  <si>
    <t>ВЛИ-0,4кВ Муромцевский р-н Перин А.А</t>
  </si>
  <si>
    <t>ВЛИ-0,4кВ рп Тевриз Зайцев А.С.</t>
  </si>
  <si>
    <t>ВЛИ-0,4кВ с.Ильчебага ул.Новая</t>
  </si>
  <si>
    <t>ВЛИ 0,4кВ Горьковское, Сухое РТРС</t>
  </si>
  <si>
    <t>ВЛИ0,4кв Калачинск, Осокино, Плаксина</t>
  </si>
  <si>
    <t>ВЛИ0,4кв Н.Омка Ефремов</t>
  </si>
  <si>
    <t>ВЛИ0,4кв Одесское Харченко</t>
  </si>
  <si>
    <t>ВЛИ-0,4 СНТ Ветеран-5 (Греднева А.Н.)</t>
  </si>
  <si>
    <t>ВЛИ-0,4кВ Крутая горка СНТ Радуга-3</t>
  </si>
  <si>
    <t>ВЛ-0,4 кВ Измайлов</t>
  </si>
  <si>
    <t>ВЛИ-0,4 с. Пушкино (Ахметов Х.М.)</t>
  </si>
  <si>
    <t>ВЛ-0,4 кВ ПАО Вымпелком</t>
  </si>
  <si>
    <t>ВЛ-0,4кВ Ивановский Богословка</t>
  </si>
  <si>
    <t>ВЛ-0,4кВ Луговой Богословка</t>
  </si>
  <si>
    <t>ВЛИ-0,4кВ ЛАО СНТ Ратоборец Вымпелком</t>
  </si>
  <si>
    <t>ВЛ-10кВ Магистральный ул.Хвойная</t>
  </si>
  <si>
    <t>ВЛИ-0,4кВ п.Магистральный ул.Хвойная 1А</t>
  </si>
  <si>
    <t>ВЛИ-0,4кВ Омск, Чистая,  д. 58, д.60</t>
  </si>
  <si>
    <t>ВЛИ-0,4кВ д.Путинцево ул.Молодежная</t>
  </si>
  <si>
    <t>ВЛИ-0,4 д. Приветная (Шкровская З.П.)</t>
  </si>
  <si>
    <t>ВЛИ-0,4кВ п.Магистральный Семилетова</t>
  </si>
  <si>
    <t>ВЛИ-04кВ САО Большие поля Водоканал</t>
  </si>
  <si>
    <t>ВЛИ-0,4кВ с.Надеждино Фадеев</t>
  </si>
  <si>
    <t>ВЛИ-0,4кВ ЛАО п.Птицефабрика Мегафон</t>
  </si>
  <si>
    <t>ВЛИ-0,4 с. Дружино (Каленик М.Ж.)</t>
  </si>
  <si>
    <t>ВЛИ-0,4кВ д.Зел.Поле Кобзев</t>
  </si>
  <si>
    <t>ВЛИ-0,4кВ ул.Кондратюка 55:36:130126:682</t>
  </si>
  <si>
    <t>ВЛ-0,4кВ Кулишкин Красный Яр</t>
  </si>
  <si>
    <t>ВЛ-0,4кВ Денежкина Ростовка</t>
  </si>
  <si>
    <t>ВЛИ-0,4кВ г.Тара мельница</t>
  </si>
  <si>
    <t>ВЛИ-0,4кВ Муромцевский р-н Потороко</t>
  </si>
  <si>
    <t>ВЛИ0,4кВ Горьк, Серебрянное Администраци</t>
  </si>
  <si>
    <t>ВЛИ0,4кв Кормиловка Евсеев</t>
  </si>
  <si>
    <t>ВЛИ0,4Р.Поляна Хлебодаровка КФХ Клименко</t>
  </si>
  <si>
    <t>ВЛИ-0,4кВ ЗНАМЕНСКОЕ, МИРА,  Д. 34Б</t>
  </si>
  <si>
    <t>ВЛИ-0,4кВ Тара ул. 5-я Линия, д. 12</t>
  </si>
  <si>
    <t>ВЛИ-0,4кВ Тара ул. Лихачева, 21 кв.1, 2</t>
  </si>
  <si>
    <t>ВЛИ-04кВ Тара ул.Ломоносова, 11</t>
  </si>
  <si>
    <t>ВЛИ-0,4кВ Муромцево, Ворошилова, 80</t>
  </si>
  <si>
    <t>ВЛИ0,4кВ Калачинск, Казакова</t>
  </si>
  <si>
    <t>ВЛИ0,4кв Калачиенск, Т2 мобайл</t>
  </si>
  <si>
    <t>ВЛИ0,4кВ Кормиловка Аникин</t>
  </si>
  <si>
    <t>ВЛИ0,4кв Кормиловка Лаась</t>
  </si>
  <si>
    <t>ВЛИ0,4кв Кормиловка Овчаренко</t>
  </si>
  <si>
    <t>ВЛИ-0,4кВ рпБольшеречье ул.Пушкина</t>
  </si>
  <si>
    <t>ВЛИ-0,4кВ с.Евгащино Газпром</t>
  </si>
  <si>
    <t>ВЛИ-0,4кВ Мамешево ул.Центральная д.53</t>
  </si>
  <si>
    <t>ВЛИ-0,4кВ Муромцево, ул Базарная,  д 46</t>
  </si>
  <si>
    <t>ВЛИ0,4кв Калач, Н.Свет Поликовский</t>
  </si>
  <si>
    <t>ВЛИ0,4кВ Кормиловка Залётова</t>
  </si>
  <si>
    <t>ВЛИ0,4кв Кормиловка Тюгаев</t>
  </si>
  <si>
    <t>ВЛ Буржуков Новомосковка</t>
  </si>
  <si>
    <t>ВЛИ-0,4 д. Ракитинка (Сироткина Н.М.)</t>
  </si>
  <si>
    <t>ВЛ-0,4 Бутакова Богословка</t>
  </si>
  <si>
    <t>ВЛ-0,4 кВ Кротов Красноярка</t>
  </si>
  <si>
    <t>ВЛИ-0,4кВ с. Оглухино МТС</t>
  </si>
  <si>
    <t>ВЛИ-0,4кВ рп Крутинка Крылова Михневич В</t>
  </si>
  <si>
    <t>ВЛ-0,4 Граб Марьяновский</t>
  </si>
  <si>
    <t>ВЛ-04 Денисенко Марьяновка</t>
  </si>
  <si>
    <t>ВЛ-0,4 кВ Газпром</t>
  </si>
  <si>
    <t>ВЛ-0,4кВ Беркутов</t>
  </si>
  <si>
    <t>ВЛ-0,4 Шелленберг Москаленский</t>
  </si>
  <si>
    <t>ВЛИ-0,4 с. Дружино (Гавриленко В.В.)</t>
  </si>
  <si>
    <t>ВЛИ-0,4кв д.Зеленое Поле ул.Новая</t>
  </si>
  <si>
    <t>ЛЭП-0,4 кВ (ИП Меньшиков)</t>
  </si>
  <si>
    <t>ВЛИ-0,4кВ Осташково ул.Сельская 2</t>
  </si>
  <si>
    <t>ВЛИ-0,4кВ ЦАО СНТ Керами плюс МардоянАВ</t>
  </si>
  <si>
    <t>ВЛИ-0,4 с. Троицкое (Маркелов В.И.)</t>
  </si>
  <si>
    <t>ВЛИ-0,4кВ Надеждино Евдокова</t>
  </si>
  <si>
    <t>ВЛИ-0,4кв с.Надеждино ул.Кленовая</t>
  </si>
  <si>
    <t>ВЛИ-0,4 Крутобережный (Малицкая З.А.)</t>
  </si>
  <si>
    <t>ВЛИ-0,4 Красная Горка (Сибирьэнергоресур</t>
  </si>
  <si>
    <t>ВЛИ-0,4 с. Троицкое (Саурбаева А.Ж.)</t>
  </si>
  <si>
    <t>ВЛИ-0,4 д. Петровка (Шлегель К.А.)</t>
  </si>
  <si>
    <t>ВЛИ-0,4кВ п.Большие поля ул.Тополиная 4</t>
  </si>
  <si>
    <t>ВЛИ-0,4кВ Муромцево Заводская 28</t>
  </si>
  <si>
    <t>ВЛИ-0,4кВ Муромцево, 40 лет Октября 77</t>
  </si>
  <si>
    <t>\ВЛИ0,4кв Горьковское, Октябрьское, МТС</t>
  </si>
  <si>
    <t>ВЛИ0,4кв Калачинск Кнырикова</t>
  </si>
  <si>
    <t>ВЛИ0,4кв Одесское, Белостокское сп, МТС</t>
  </si>
  <si>
    <t>ВЛИ-0,4кВ д.Березянка Бушуев</t>
  </si>
  <si>
    <t>ВЛИ-0,4кВ Муромцево, ул. Северная 28</t>
  </si>
  <si>
    <t>ВЛИ-04кВ Азовский д.Трубецкое Адм-ция</t>
  </si>
  <si>
    <t>ВЛИ-04кВ Азовский д.Привальное ул.Новая</t>
  </si>
  <si>
    <t>ВЛИ0,4кВ Калачинск ООО Легострой Калинин</t>
  </si>
  <si>
    <t>ВЛИ 0,4кв Кормиловка Борисова</t>
  </si>
  <si>
    <t>ВЛИ-0,4кВ г.Тара ул. 1 Линия</t>
  </si>
  <si>
    <t>ВЛ-0,4кВ Адм Красноземского Москаленки</t>
  </si>
  <si>
    <t>ВЛИ-0,4кВ с.Екатеринославка ФГУП "РТРС"</t>
  </si>
  <si>
    <t>ВЛИ-0,4 д. Ракитинка (Редказубова А.Д.)</t>
  </si>
  <si>
    <t>ВЛ-0,4 Колупайко Усть-Заостровка</t>
  </si>
  <si>
    <t>ВЛ-0,4 Тюрина Ростовка</t>
  </si>
  <si>
    <t>ВЛИ-0,4 с. Пушкино (Сафонова)</t>
  </si>
  <si>
    <t>ВЛ-0,4 Шрайнер Новомосковка</t>
  </si>
  <si>
    <t>ВЛ-0,4 Дубровина Богословка</t>
  </si>
  <si>
    <t>ВЛИ-0,4кВ п.Омский Шнырев</t>
  </si>
  <si>
    <t>ВЛИ-0,4 ЦАО 4 Амурский проезд Т2 Мобайл</t>
  </si>
  <si>
    <t>ВЛИ-0,4кВ ЦАО п.Степной ул40 лет Ракетн</t>
  </si>
  <si>
    <t>ВЛИ-0,4кВ г. Омск (Шарипов А.К.)</t>
  </si>
  <si>
    <t>ВЛИ-0,4кВ Омск (Каримулаев К.Т.)</t>
  </si>
  <si>
    <t>ВЛИ-0,4кв п.Новоомский Васкис</t>
  </si>
  <si>
    <t>ВЛИ-0,4кВ г. Омск (Бугаёв С.В.)</t>
  </si>
  <si>
    <t>ВЛИ-0,4кВ д.Зеленое Поле Скопина</t>
  </si>
  <si>
    <t>ВЛИ-0,4 с. Троицкое (Искуженова Л.А.)</t>
  </si>
  <si>
    <t>ВЛИ-0,4кВ Омск Кондратюка д. 75</t>
  </si>
  <si>
    <t>ВЛИ0,4кВ Азово, Трубецкое, ПАО МТС</t>
  </si>
  <si>
    <t>ВЛИ0,4кВ Азово, Пришиб, ПАО МТС</t>
  </si>
  <si>
    <t>ВЛИ0,4кв Горьковское, Томпоиди Н.Ф.</t>
  </si>
  <si>
    <t>ВЛИ0,4кВ Н.Омка Косуха</t>
  </si>
  <si>
    <t>ВЛИ0,4кв Оконешниково Лешукова</t>
  </si>
  <si>
    <t>ВЛИ0,4кв Оконешниково, Крестики, Лисина</t>
  </si>
  <si>
    <t>ВЛИ-0,4 с. Новотроицкое (Принц И.Н.)</t>
  </si>
  <si>
    <t>ВЛИ-0,4кВ Муромцево, ул. Кирова,  №56</t>
  </si>
  <si>
    <t>ВЛИ-0,4кВ г.Омск ООО Сток</t>
  </si>
  <si>
    <t>ВЛИ-0,4 Наукоград (Жакыпов Р.С.)</t>
  </si>
  <si>
    <t>ВЛИ-0,4кВ д.Зеленое Поле ул.7Звездная</t>
  </si>
  <si>
    <t>ВЛИ-0,4кВ д.Зеленое поле ул.Степная</t>
  </si>
  <si>
    <t>ВЛИ-0,4 с. Дружино (Миталипов Э.Ж.)</t>
  </si>
  <si>
    <t>ВЛИ 0,4кВ Калачинск, Репинка, Кадермас</t>
  </si>
  <si>
    <t>ВЛИ0,4кв Калачинск Самцова</t>
  </si>
  <si>
    <t>ВЛИ0,4кВ Оконешниково Давыдов А.Н.</t>
  </si>
  <si>
    <t>ВЛИ0,4кв Оконеш, Ленинск, Лисин</t>
  </si>
  <si>
    <t>ВЛИ0,4кв Тавриче, Сосновка Администрация</t>
  </si>
  <si>
    <t>ВЛИ0,4кВ Черлак, Филин гараж</t>
  </si>
  <si>
    <t>ВЛИ-0,4кВ с.Надеждино Поберей</t>
  </si>
  <si>
    <t>ВЛИ-0,4кВ п.Омский Леонтюк</t>
  </si>
  <si>
    <t>ВЛ-0,4 Измайлов Усть-Заостровка</t>
  </si>
  <si>
    <t>ВЛИ-0,4кВ Адм. Крутинского СП</t>
  </si>
  <si>
    <t>ВЛИ-0,4кВ Полтавка, ул. Комсомольская, 5</t>
  </si>
  <si>
    <t>ВЛ-0,4 МТС Полтавка</t>
  </si>
  <si>
    <t>ВЛИ-0,4 с. Троицкое (Ахимов Г.Ш.)</t>
  </si>
  <si>
    <t>ВЛИ-0,4 Черлакский тракт Есипов В.Б.</t>
  </si>
  <si>
    <t>ВЛИ-0,4 с. Харино (Зайцев О.А.)</t>
  </si>
  <si>
    <t>ВЛИ-0,4кВ п.Береговой ул.Удачная</t>
  </si>
  <si>
    <t>ВЛИ-0,4 с. Дружино (Баныкина С.А.)</t>
  </si>
  <si>
    <t>ВЛИ-0,4 СНТ Мечта (Ничкова Т.А.)</t>
  </si>
  <si>
    <t>ВЛИ-0,4кВ Адм-ия п.Магистральный</t>
  </si>
  <si>
    <t>ВЛИ-0,4кВ д.Зеленое Поле ул.Звездная</t>
  </si>
  <si>
    <t>ВЛИ-0,4 с. Троицкое (Рахимжанова Б.К.)</t>
  </si>
  <si>
    <t>ВЛ-0,4 Василюк Розовка</t>
  </si>
  <si>
    <t>ВЛ - 0,4 Брем Иртышское</t>
  </si>
  <si>
    <t>ВЛИ-0,4 д. Ракитинка (Козлов А.А.)</t>
  </si>
  <si>
    <t>ВЛ-0,4 Епанчицев Богословка</t>
  </si>
  <si>
    <t>ВЛ-0,4  Епанчицева Богословское</t>
  </si>
  <si>
    <t>ВЛ-0,4 Эннс Москаленский</t>
  </si>
  <si>
    <t>ВЛИ-0,4 д.Кудрявка, наблюдательная вышка</t>
  </si>
  <si>
    <t>ВЛИ0,4кВ Азово, Звонарев Кут, ПАО МТС</t>
  </si>
  <si>
    <t>ВЛИ0,4кв Черлак, с. Иртыш, Король Л.И.</t>
  </si>
  <si>
    <t>ВЛИ0,4кв Черлак Б.Атмас Короткевич</t>
  </si>
  <si>
    <t>ВЛИ-0,4кВ с.Красный Яр ул.Солнечная</t>
  </si>
  <si>
    <t>ВЛИ-0,4кВ д Окунево, ул. Центральная 7а</t>
  </si>
  <si>
    <t>ВЛИ-0,4кВ Муромцево, ул. Заготзерно,  2б</t>
  </si>
  <si>
    <t>ВЛИ-04кВ Седельниково ул.Калинина котель</t>
  </si>
  <si>
    <t>ВЛИ 0,4кВ н.Омка Дейснер</t>
  </si>
  <si>
    <t>ВЛИ-0,4кВ п.Междуречье, ул.Лесная</t>
  </si>
  <si>
    <t>ВЛИ-0,4кВ г.Тара гараж</t>
  </si>
  <si>
    <t>ВЛИ-0,4кВ г.Тара ул.Евстафьева</t>
  </si>
  <si>
    <t>ВЛ-0,4 Соломатов Москаленский</t>
  </si>
  <si>
    <t>ВЛ-0,4 Касьяненко Усть-Заостровка</t>
  </si>
  <si>
    <t>ВЛИ-0,4 Пушкинское (ГОРЧАКОВА Л.В.)</t>
  </si>
  <si>
    <t>ВЛИ-0,4кВ п.Омский ул.Строительная</t>
  </si>
  <si>
    <t>ВЛИ-0,4кВ п.Омский ул.Западная</t>
  </si>
  <si>
    <t>ВЛИ-0,4кв п.Омский ул.Сионова</t>
  </si>
  <si>
    <t>ВЛИ-0,4кВ Полтавка, ул.Щорса бокс 43</t>
  </si>
  <si>
    <t>ВЛИ0,4кв Кормиловка Карташова</t>
  </si>
  <si>
    <t>ВЛИ0,4кв Черлак, б.Атмас, Шишкова</t>
  </si>
  <si>
    <t>ВЛ-0,4 Газпром Богословка</t>
  </si>
  <si>
    <t>ВЛИ0,4кВ Калачинск Куликово Муромцева</t>
  </si>
  <si>
    <t>ВЛИ0,4кВ Оконешниково Кондратенко</t>
  </si>
  <si>
    <t>ВЛИ0,4кв Черлак Кузнецовка ФСБ</t>
  </si>
  <si>
    <t>ВЛИ0,4кв Н.Омка Глухониколаевка ПАО МТС</t>
  </si>
  <si>
    <t>ВЛИ-0,4кВ п.Хлебоприемный пункт</t>
  </si>
  <si>
    <t>ВЛИ-0,4кВ Знаменское, Лесная. 7а, 5Б</t>
  </si>
  <si>
    <t>ВЛИ-0,4кВ Муромцево, ул. Избышева,  43</t>
  </si>
  <si>
    <t>ВЛИ-0,4кВ Муромцево, Кирова,  д. 3</t>
  </si>
  <si>
    <t>ВЛ-0,4 Скворцов ГОРОД</t>
  </si>
  <si>
    <t>ВЛИ-0,4кВ с.Ребровка пер.Цветочный</t>
  </si>
  <si>
    <t>ВЛИ-0,4 д. Верхний Карбуш (Газпром)</t>
  </si>
  <si>
    <t>ВЛИ-0,4кВ с.Надеждино ул.Рябиновая</t>
  </si>
  <si>
    <t>ВЛИ-0,4кВ с.Надеждино ул.Вишневая</t>
  </si>
  <si>
    <t>ВЛИ-0,4кВ п.Новоомский ул.Ленина</t>
  </si>
  <si>
    <t>ВЛИ-0,4 с. Троицкое (Руди Н.Д.)</t>
  </si>
  <si>
    <t>ВЛИ-0,4кВ Омск (Плеханова Н.В.)</t>
  </si>
  <si>
    <t>ВЛ-0,4 ООО Газпром Называевский</t>
  </si>
  <si>
    <t>ВЛИ-0,4кВ Тюкалинский Осетров А.Г.</t>
  </si>
  <si>
    <t>ВЛ-0,4 Темирбаев</t>
  </si>
  <si>
    <t>ВЛ-0,4 Шмит Марьяновский</t>
  </si>
  <si>
    <t>ВЛ-0,4 Черемнов Марьяновский</t>
  </si>
  <si>
    <t>ВЛ-0,4 Жусанов Щербакуль</t>
  </si>
  <si>
    <t>ВЛИ-0,4кВ СНТ Керамик плюс Поплавская ЕЕ</t>
  </si>
  <si>
    <t>ВЛ-0,4 Глава Кныш Ачаирский</t>
  </si>
  <si>
    <t>ВЛ 04кВ Ромашов Богословка</t>
  </si>
  <si>
    <t>ВЛ-0,4кВ Платонов Усть-Заостровка</t>
  </si>
  <si>
    <t>ВЛИ-0,4кВ ООО ГАЗПРОМ МЕЖРЕГИОНГАЗ</t>
  </si>
  <si>
    <t>ВЛИ0,4кВ Горьковское Сухое Дудников</t>
  </si>
  <si>
    <t>ВЛИ0,4кВ Горьковское Рябова</t>
  </si>
  <si>
    <t>ВЛИ0,4кВ Калачинск Пусовской</t>
  </si>
  <si>
    <t>ВЛИ0,4кв Кормиловка Проворов</t>
  </si>
  <si>
    <t>ВЛИ0,4кВ Нововаршавка, Дудко</t>
  </si>
  <si>
    <t>ВЛИ0,4кВ Н.Омка Бородавкина</t>
  </si>
  <si>
    <t>ВЛИ0,4кВ Одесское Планида</t>
  </si>
  <si>
    <t>ВЛИ0,4кВ Черлак, м.Атмас, Кузнецова</t>
  </si>
  <si>
    <t>ВЛИ-0,4кВ Большеречье ул.60лет Октября</t>
  </si>
  <si>
    <t>ВЛИ-0,4кВ д.Листвяги Метеостанция</t>
  </si>
  <si>
    <t>ВЛИ0,4кВ Кормиловка Заречнев</t>
  </si>
  <si>
    <t>ВЛИ-0,4кВ Костино, ул. 40 лет Победы д.1</t>
  </si>
  <si>
    <t>ВЛ-04кВ Тевриз, ул. Советская Зобков И.В</t>
  </si>
  <si>
    <t>ВЛИ-0,4кВ д. Крутоярка (Шмелёв П.П.)</t>
  </si>
  <si>
    <t>ВЛ 0,4-кВ Пушкино (Ославский)</t>
  </si>
  <si>
    <t>ВЛИ0,4кВ Кормиловка Шеерман</t>
  </si>
  <si>
    <t>ВЛИ-0,4кВ Муромцевский Никифорова О.С.</t>
  </si>
  <si>
    <t>ВЛИ-0,4кВ Тевризский р-н Кирова Еременко</t>
  </si>
  <si>
    <t>ВЛИ-0,4кВ Кипо-Кулары, ул. Дорожная, 2</t>
  </si>
  <si>
    <t>ВЛИ-0,4кВ д.Ашеваны Ибрагимов</t>
  </si>
  <si>
    <t>ВЛИ-0,4кВ Яман, ул. Центральная, д. 1 б</t>
  </si>
  <si>
    <t>ВЛИ-0,4кВ Ширяево ФКУ "СИБУПРАВТОДОР"</t>
  </si>
  <si>
    <t>ВЛ-0,4 №1 Газпром Налимово</t>
  </si>
  <si>
    <t>ВЛ-0,4кВ а. Бастандык (Омскоблводопровод</t>
  </si>
  <si>
    <t>ВЛИ-0,4кВ Большречье ул.Новая</t>
  </si>
  <si>
    <t>ВЛ-0,4кВ Газопровод и ГРС «Валуевская</t>
  </si>
  <si>
    <t>ВЛ-0,4 Якоб Исилькуль</t>
  </si>
  <si>
    <t>ВЛИ-0,4кВ Большевасильевка Степная 2</t>
  </si>
  <si>
    <t>ВЛ-0,4 ЦУРА Пушкинское</t>
  </si>
  <si>
    <t>ВЛ-0,4 ШАЛАМОВ Ракитинка</t>
  </si>
  <si>
    <t>ВЛ-0,4 БЕРЕСНЕВА Пушкинское</t>
  </si>
  <si>
    <t>ВЛ-0,4 ПАО "МТС" ПОКРОВО-ИРТЫШСКОЕ</t>
  </si>
  <si>
    <t>ВЛ-0,4кВ ПАО МТС Красноярка</t>
  </si>
  <si>
    <t>ВЛ-0,4 ХАРЛАНОВА Пушкинское</t>
  </si>
  <si>
    <t>ВЛИ-0,4кВ с.Надеждино Николаенко</t>
  </si>
  <si>
    <t>ВЛ-0,4 ФЕДОТОВ Хвойный</t>
  </si>
  <si>
    <t>ВЛ-0,4  Стефанович Иртышское</t>
  </si>
  <si>
    <t>ВЛ-0,4кВ Гуржей Красноярка</t>
  </si>
  <si>
    <t>ВЛ-0,4 ЛЕДОВСКИХ Пушкино</t>
  </si>
  <si>
    <t>ВЛ-0,4кВ Борисов СНТ Радуга</t>
  </si>
  <si>
    <t>ВЛ-0,4   Юрчик Усть-Заостровка</t>
  </si>
  <si>
    <t>ВЛИ-0,4кВ Зеленовка Николин</t>
  </si>
  <si>
    <t>ВЛИ-0,4 с. Дружино (Ведькал Н.Ю.)</t>
  </si>
  <si>
    <t>ВЛ-0,4 Житомирский И.Л. Троицкое</t>
  </si>
  <si>
    <t>ВЛИ-0,4кВ АЛТУХОВА c. Дружино</t>
  </si>
  <si>
    <t>ВЛ-0,4 МОРОЗОВ Троицкое</t>
  </si>
  <si>
    <t>ВЛИ-0,4 Троицкое (Тихонюк Е.С.)</t>
  </si>
  <si>
    <t>ВЛИ-0,4 с. Троицкое (Грейф К.И.)</t>
  </si>
  <si>
    <t>ВЛ-0,4кВ Адм Москал поселения</t>
  </si>
  <si>
    <t>ВЛИ0,4кв Азово, Гауф, Соколова</t>
  </si>
  <si>
    <t>ВЛИ0,4кВ Горьковское, д.Крупянка Секачев</t>
  </si>
  <si>
    <t>ВЛИ 0,4 кВ Калачинск Колесников</t>
  </si>
  <si>
    <t>ВЛИ0,4кВ Калачинск Кустова</t>
  </si>
  <si>
    <t>ВЛИ-0,4кв Н.Омка Старомалиновка Админ</t>
  </si>
  <si>
    <t>ВЛИ 0,4кв Ново-Варшавка Мусанбеков</t>
  </si>
  <si>
    <t>ВЛИ0,4кВ Оконешниково, Крестики Унту</t>
  </si>
  <si>
    <t>ВЛИ0,4кв Р.Поляна,Новоивановка, Цыганеко</t>
  </si>
  <si>
    <t>ВЛИ0,4кВ Таврическое ООО ПСК Вектор</t>
  </si>
  <si>
    <t>ВЛИ0,4кВ Черлак, Шабакин</t>
  </si>
  <si>
    <t>ВЛИ 0,4кВ Черлак Шмалий</t>
  </si>
  <si>
    <t>ВЛИ0,4кв Кормиловка ИП Поморцев</t>
  </si>
  <si>
    <t>ВЛИ0,4кВ Н.Омка л/б Гусаров</t>
  </si>
  <si>
    <t>ВЛИ-0,4кВ г.Тара ул.М.Горького</t>
  </si>
  <si>
    <t>ВЛИ-0,4кВ Тевриз (Комарков Н.А.)</t>
  </si>
  <si>
    <t>ВЛИ-0,4кВ Тевриз, Советская д.33Е/1П</t>
  </si>
  <si>
    <t>ВЛИ0,4кВ Таврическое, Кормилец</t>
  </si>
  <si>
    <t>ВЛ-0,4кВ Никулин Красноярка</t>
  </si>
  <si>
    <t>ВЛИ 0,4кв Р.Поляна Домерт</t>
  </si>
  <si>
    <t>ВЛИ-0,4кВ Муромцево, Ворошилова д.50</t>
  </si>
  <si>
    <t>ВЛИ-0,4кВ г.Тара ул.1-я Набережная</t>
  </si>
  <si>
    <t>ВЛИ0,4кВ Горьковское, Крутиха, Ростелеко</t>
  </si>
  <si>
    <t>ВЛ-0,4кВ Оськина Розовка</t>
  </si>
  <si>
    <t>ВЛ-0,4кВ с.Ребровка СК Магистраль</t>
  </si>
  <si>
    <t>ВЛ-0,4 КРУТИКОВ Петровка</t>
  </si>
  <si>
    <t>ВЛИ-0,4кВ Ребровка Поддубный</t>
  </si>
  <si>
    <t>ВЛИ-0,4кВ д.Зеленое Поле Красиля</t>
  </si>
  <si>
    <t>ВЛИ-0,4кВ Зеленое Поле Куликов</t>
  </si>
  <si>
    <t>ВЛИ-0,4кВ Зеленое поле ул.6-я Звездная</t>
  </si>
  <si>
    <t>ВЛИ-0,4кВ Березовый стан</t>
  </si>
  <si>
    <t>ВЛ-0,4 БОЧАНЦЕВ СНТ Красная горка</t>
  </si>
  <si>
    <t>ВЛИ-0,4кВ п.Новоомский Халиулин</t>
  </si>
  <si>
    <t>ВЛ-0,4кВ Одиноков Омск</t>
  </si>
  <si>
    <t>ВЛ-0,4кВ Толстокоров Комсомольское</t>
  </si>
  <si>
    <t>ВЛИ-0,4 д. Ракитинка (Сахаров В.Г.)</t>
  </si>
  <si>
    <t>ВЛИ-0,4кВ ДАВЫДОВИЧ Пушкино</t>
  </si>
  <si>
    <t>ВЛ-0,4кВ Родышевский Маргелова</t>
  </si>
  <si>
    <t>ВЛ-0,4 Мозжерин Маргелова</t>
  </si>
  <si>
    <t>ВЛИ-04кВ ОАО Осташково 55:36:150603:4500</t>
  </si>
  <si>
    <t>ВЛИ-0,4кВ Омск Богатырев</t>
  </si>
  <si>
    <t>ВЛИ-0,4кВ Китерминское СП (Фертиков А.А.</t>
  </si>
  <si>
    <t>ВЛ-0,4 Гингель Любинский</t>
  </si>
  <si>
    <t>ВЛ 04кВ Фурсов Любинский</t>
  </si>
  <si>
    <t>ВЛ-0,4 Фокина Пушкино</t>
  </si>
  <si>
    <t>ВЛИ-0,4кВ ВИНОГРАДОВ С. ПУШКИНО</t>
  </si>
  <si>
    <t>ВЛ-0,4 Бичевая Усть-Заостровка</t>
  </si>
  <si>
    <t>ВЛ-0,4   Симонов Иртышское</t>
  </si>
  <si>
    <t>ВЛ-0,4 Орехов устьзаостровка</t>
  </si>
  <si>
    <t>ВЛ-0,4кВ Малетина УКсть-Заостровка</t>
  </si>
  <si>
    <t>ВЛ-0,4 КРАМСКИХ СЕРЕБРЯНОВКА</t>
  </si>
  <si>
    <t>ВЛ-0,4кВ Уфинцев Комсомольское</t>
  </si>
  <si>
    <t>ВЛ-0,4кВ Боровиков Усть-Заостровка</t>
  </si>
  <si>
    <t>ВЛ-0,4 Балашенко Ростовка</t>
  </si>
  <si>
    <t>ВЛ-0,4 АДМ Покрово-Иртышское</t>
  </si>
  <si>
    <t>ВЛИ-0,4кВ МОЛИБОГА Пушкино</t>
  </si>
  <si>
    <t>ВЛ-0,4кВ Ачкевич Иртышское</t>
  </si>
  <si>
    <t>ВЛИ-0,4кВ ДНТ Седьмая миля</t>
  </si>
  <si>
    <t>ВЛИ-0,4кВ ДНТ Изумрудный</t>
  </si>
  <si>
    <t>ВЛИ-0,4кВ д. Малахово (Редникин В.Н.)</t>
  </si>
  <si>
    <t>ВЛИ-0,4кВ РАССКАЗОВ ТЮКАЛИНСК</t>
  </si>
  <si>
    <t>ВЛИ-04кВ Азово 55:01:000000:747 Кукин ВГ</t>
  </si>
  <si>
    <t>ВЛИ0,4кв Калач, Лагушино ЦРБ</t>
  </si>
  <si>
    <t>ВЛИ0,4кВ Колачинск Горынин</t>
  </si>
  <si>
    <t>ВЛИ0,4кв Калачинск, Емельянов</t>
  </si>
  <si>
    <t>ВЛИ0,4кВ Калачинск, Сорочино, Медведева</t>
  </si>
  <si>
    <t>ВЛИ0,4кВ Калачинск, Сай</t>
  </si>
  <si>
    <t>ВЛИ0,4кв Калачинск Шпулинг</t>
  </si>
  <si>
    <t>ВЛИ0,4кВ Одесское Плисковский</t>
  </si>
  <si>
    <t>ВЛИ0,4кв Оконешников, Любимовка, ПАО МТС</t>
  </si>
  <si>
    <t>ВЛИ0,4кВ Таврическое, Скиба</t>
  </si>
  <si>
    <t>ВЛИ0,4кВ Черлак Бородихина</t>
  </si>
  <si>
    <t>ВЛИ0,4кВ Черлак ИП Мартюшев</t>
  </si>
  <si>
    <t>ВЛИ0,4кв Черлак, Николаевкаа КХ Юность</t>
  </si>
  <si>
    <t>ВЛИ0,4кв Калачинск, Дёмин, гараж</t>
  </si>
  <si>
    <t>ВЛИ0,4кВ Кормиловка, Борки, Шепп</t>
  </si>
  <si>
    <t>ВЛИ0,4кВ Кормиловка Алтосаар</t>
  </si>
  <si>
    <t>ВЛИ0,4кв Черлак ООО Т2 Мобайл</t>
  </si>
  <si>
    <t>ВЛ-0,4кВ Большеречье Палюро</t>
  </si>
  <si>
    <t>ВЛИ-0,4кВ Муромцево, Заготзерно 15-2</t>
  </si>
  <si>
    <t>ВЛ-04кВ Гурово, Советская, д.61, кв.1</t>
  </si>
  <si>
    <t>ВЛИ-0,4кВ с.Унара ферма</t>
  </si>
  <si>
    <t>ВЛИ0,4кВ Калачинск Вотчель</t>
  </si>
  <si>
    <t>ВЛ-0,4 кВ 000"ЭМС" Марьяновский</t>
  </si>
  <si>
    <t>ВЛ-0,4кВ Омскоблводопровод Москаленский</t>
  </si>
  <si>
    <t>ВЛИ 0,4кВ Черлак Жукова</t>
  </si>
  <si>
    <t>ВЛИ0,4кв Азово, Сосновка, Оглы</t>
  </si>
  <si>
    <t>ВЛИ0,4кв Азово, Гауф, Черкасов</t>
  </si>
  <si>
    <t>ВЛИ-0,4 Пушкино (Крештель С.Д.)</t>
  </si>
  <si>
    <t>ВЛИ-0,4кВ р.п. Полтавка, Бакун В.Ф.</t>
  </si>
  <si>
    <t>ВЛ-0,4кВ Орешкин Любинский</t>
  </si>
  <si>
    <t>ВЛ-0,4кВ Лысанский Любинский</t>
  </si>
  <si>
    <t>ВЛ-0,4 Павличев Москаленки</t>
  </si>
  <si>
    <t>ВЛ-0,4кВ Герезон Москаленский</t>
  </si>
  <si>
    <t>ВЛ-0,4 Матюшенко Москаленский</t>
  </si>
  <si>
    <t>ВЛИ0,4кВ Азово, Гауф, Гайворовская</t>
  </si>
  <si>
    <t>ВЛИ0,4кВ Азово, Гауф Евсеева</t>
  </si>
  <si>
    <t>ВЛИ0,4кВ Калачинск Русова</t>
  </si>
  <si>
    <t>ВЛИ 0,4кВ Черлак Дмитриева</t>
  </si>
  <si>
    <t>ВЛИ0,4кВ Черлак Кулагин</t>
  </si>
  <si>
    <t>ВЛ-0,4кВ Галич Любинский</t>
  </si>
  <si>
    <t>ВЛ-0,4кВ Сартисон Москаленский</t>
  </si>
  <si>
    <t>ВЛИ0,4кВ Таврическое ул Ленина Гараж</t>
  </si>
  <si>
    <t>ВЛИ0,4кВ Калачинск, Стеклянка, Огородник</t>
  </si>
  <si>
    <t>ВЛИ0,4кВ Калачинск Сорочино ПАО МТС</t>
  </si>
  <si>
    <t>ВЛИ-0,4кВ Большеречье Калачев</t>
  </si>
  <si>
    <t>ВЛИ-0,4кВ Муромцево, ул. Ленина,  д.1д</t>
  </si>
  <si>
    <t>ВЛИ-0,4кВ Тара Телехов</t>
  </si>
  <si>
    <t>ВЛИ-0,4кВ с.Ребровка ул.Счастливая</t>
  </si>
  <si>
    <t>ВЛИ-0,4кВ Газпром Новоомский</t>
  </si>
  <si>
    <t>ВЛ-0,4 ТАСТЕНОВ ДРУЖИНО</t>
  </si>
  <si>
    <t>ВЛ-0,4 ГОРБОНОСОВ СНТ ЛЮБИТЕЛЬ-3</t>
  </si>
  <si>
    <t>ВЛИ-0,4 п. Новоомский (Буньков Ю.И.)</t>
  </si>
  <si>
    <t>ВЛИ-0,4 кВ БАРАНЦЕВА Троицкое</t>
  </si>
  <si>
    <t>ВЛИ-0,4кВ АБИЛОВА,Троицкое</t>
  </si>
  <si>
    <t>ВЛИ-0,4 с. Троицкое (Пярс Л.В.)</t>
  </si>
  <si>
    <t>ВЛИ-0,4кВ СЕРГЕЕВ С. ТРОИЦКОЕ</t>
  </si>
  <si>
    <t>тр.ВЛИ-0,4 Воронцовка Омскоблводопровод</t>
  </si>
  <si>
    <t>ВЛИ-0,4 с. Пушкино (Смоличева В.Н.)</t>
  </si>
  <si>
    <t>ВЛ-0,4кВ Баженова-Брецер Богословка</t>
  </si>
  <si>
    <t>ВЛ-0,4 г. Тюкалинск (ООО "Интерстрой")</t>
  </si>
  <si>
    <t>ВЛИ-0,4кВ Курносово Газпром</t>
  </si>
  <si>
    <t>ВЛИ-0,4кВ Муромцево, Комсомольская</t>
  </si>
  <si>
    <t>ВЛИ-0,4кВ Окунево (Каргаполов В.В.)</t>
  </si>
  <si>
    <t>ВЛИ-04 Тарск р-н Заливинск сп Наруж осв</t>
  </si>
  <si>
    <t>ВЛИ0,4кВ Азово Цветнополье Т2 Мобайл</t>
  </si>
  <si>
    <t>ВЛИ0,4кв Калачинск Владыков</t>
  </si>
  <si>
    <t>ВЛИ0,4кВ Калачинск Капшукова</t>
  </si>
  <si>
    <t>ВЛИ0,4кв Калачинск Сорочино ООО Меморанд</t>
  </si>
  <si>
    <t>ВЛИ 0,4кВ Кормиловка снт Заря2 Субботин</t>
  </si>
  <si>
    <t>ВЛИ0,4кВ Н.Омка, Храм "Трех Святителей"</t>
  </si>
  <si>
    <t>ВЛИ0,4кВ Н.Омка Балацкая</t>
  </si>
  <si>
    <t>ВЛИ0,4кВ Н.Омка Бекешев</t>
  </si>
  <si>
    <t>ВЛИ0,4кВ Ниж. Омка, Леонтьева</t>
  </si>
  <si>
    <t>ВЛИ 0,4кВ Черлак Б.Атмас Турчанинова</t>
  </si>
  <si>
    <t>ВЛИ 0,4кВ Азово ИП Ахметов</t>
  </si>
  <si>
    <t>ВЛИ0,4кВ Калачинск, Косовец, Скорик</t>
  </si>
  <si>
    <t>ВЛИ0,4кВ Кормил, Немировка, Деканов</t>
  </si>
  <si>
    <t>ВЛИ0,4кВ Кормиловка, Никитин</t>
  </si>
  <si>
    <t>ВЛИ0,4кВ Черлак Жуков В.И.</t>
  </si>
  <si>
    <t>ВЛИ-0,4 кВ г.Омск,Пищевик, уч. 31</t>
  </si>
  <si>
    <t>ВЛИ-0,4кВ Надеждино Отамась</t>
  </si>
  <si>
    <t>ВЛИ-0,4кВ Надеждино Педан</t>
  </si>
  <si>
    <t>ВЛИ-0,4 с. Пушкино (Постнов А.Г.)</t>
  </si>
  <si>
    <t>ВЛ-04 Новицкий</t>
  </si>
  <si>
    <t>ВЛ-04 Рогозина</t>
  </si>
  <si>
    <t>ВЛ-0,4KВ, Розовка 50 лет Победы</t>
  </si>
  <si>
    <t>ВЛИ-0,4кВ р.п.Большеречье Кидямкин</t>
  </si>
  <si>
    <t>ВЛИ0,4кВ Черлак Шихов</t>
  </si>
  <si>
    <t>ВЛИ0,4кВ Черлак, Жуков</t>
  </si>
  <si>
    <t>ВЛИ-0,4кВ ЯЦУК С. ТРОИЦКОЕ</t>
  </si>
  <si>
    <t>ВЛИ-0,4кВ с.Ребровка Кучковские</t>
  </si>
  <si>
    <t>ВЛ-0,4кВ Завьялов</t>
  </si>
  <si>
    <t>ВЛ-0,4кВ Куценко</t>
  </si>
  <si>
    <t>ВЛ 0,4 Донских Маргелова</t>
  </si>
  <si>
    <t>ВЛ-0,4кВ Кузнецов</t>
  </si>
  <si>
    <t>ВЛИ-0,4кВ д.Зеленовка Черемнова</t>
  </si>
  <si>
    <t>ВЛИ-0,4кВ д.Девятериковка Никель</t>
  </si>
  <si>
    <t>ВЛ 04 Гашке</t>
  </si>
  <si>
    <t>ВЛИ-0,4 Ракитинка (Варлаков Р.А.)</t>
  </si>
  <si>
    <t>ВЛ 0,4 Ананенко Красноярка</t>
  </si>
  <si>
    <t>ВЛ-0,4 Афанасьев</t>
  </si>
  <si>
    <t>ВЛ-0,4кВ Отт Красноярка</t>
  </si>
  <si>
    <t>ВЛИ-0,4 с. Пушкино (Остаенков А.П.)</t>
  </si>
  <si>
    <t>ВЛ-0,4кВ Чиньков Красноярка</t>
  </si>
  <si>
    <t>ВЛ-04 Пойлов Розовка</t>
  </si>
  <si>
    <t>ВЛИ-0,4 с. Пушкино (Волгов С.В.)</t>
  </si>
  <si>
    <t>ВЛИ-0,4 с. Пушкино (Шепелева Н.Л.)</t>
  </si>
  <si>
    <t>ВЛИ-0,4 д. Рактининка (Глушакова Е.Г.)</t>
  </si>
  <si>
    <t>ВЛИ-0,4кВ дпЧернолучинский Черняев</t>
  </si>
  <si>
    <t>ВЛИ-0,4кВ дп Чернолучинский Пенкин</t>
  </si>
  <si>
    <t>ВЛИ-0,4кВ д.п.Чернолучинский Малиновский</t>
  </si>
  <si>
    <t>ВЛИ 0,4кВ Пархоменко  Д. КАМЧАТКА</t>
  </si>
  <si>
    <t>ВЛ-0,4 Ананьева Любинский</t>
  </si>
  <si>
    <t>ВЛ-0,4 Ястро-Лакт Любинский</t>
  </si>
  <si>
    <t>ВЛ 0,4 Миллер Любино-Малороссы</t>
  </si>
  <si>
    <t>ВЛ-0,4 Пантелеев</t>
  </si>
  <si>
    <t>ВЛ-04 Зайченко Марьяновка</t>
  </si>
  <si>
    <t>ВЛИ-0,4кВ Полтавка Комсомольская бокс 32</t>
  </si>
  <si>
    <t>ВЛИ-0,4кВ с.Шипицыно ул.Советов</t>
  </si>
  <si>
    <t>ВЛИ-0,4кВ с. Знаменское(Массальский Д.Н)</t>
  </si>
  <si>
    <t>ВЛ-0,4кВ Тевризский р-н "Тевризнефтегаз"</t>
  </si>
  <si>
    <t>ВЛИ-0,4 кВ с. Харино (Барыляк А.В.)</t>
  </si>
  <si>
    <t>ВЛИ-0,4кВ ЛАПЕКО с. Красная Горка</t>
  </si>
  <si>
    <t>ВЛ-04кВ Омск снт Опора, аллея 10а, уч.48</t>
  </si>
  <si>
    <t>ВЛИ-0,4кВ Омск, 12-я Любинская, 22</t>
  </si>
  <si>
    <t>ВЛИ-0,4кВ с.Надеждино Полякова</t>
  </si>
  <si>
    <t>ВЛИ-0,4кВ с. Ребровка, ул.Зеленая,9</t>
  </si>
  <si>
    <t>ВЛИ-0,4кВ Надеждино Федорова</t>
  </si>
  <si>
    <t>ВЛИ-0,4кВ п.Береговой ул.Цветочная</t>
  </si>
  <si>
    <t>ВЛИ-0,4 с. Троицкое (Ибрагимова Б.М.)</t>
  </si>
  <si>
    <t>ВЛИ-0,4кВ Омск (Медведева Л.П.)</t>
  </si>
  <si>
    <t>ВЛИ-0,4кВ с.Ребровка Каримжанова</t>
  </si>
  <si>
    <t>ВЛИ-0,4 кВ ОмскОсташково,Сельская,23</t>
  </si>
  <si>
    <t>ВЛИ-0,4кВ с.Ребровка Николаенко</t>
  </si>
  <si>
    <t>ВЛ-0,4кВ Томашев Город Маргелова</t>
  </si>
  <si>
    <t>ВЛ-0,4кВ Тушев Город Маргелова</t>
  </si>
  <si>
    <t>ВЛ-0,4 Свердлов Усть-Заостровка</t>
  </si>
  <si>
    <t>ВЛ-0,4кВ Фадин Красноярка</t>
  </si>
  <si>
    <t>ВЛ 0,4 Воробьева Красноярка</t>
  </si>
  <si>
    <t>ВЛИ 0,4кВ КАРАВАЕВ  СНТ Ветеран5</t>
  </si>
  <si>
    <t>ВЛИ-0,4кВ СНТ Излучина-1 Русина</t>
  </si>
  <si>
    <t>ВЛИ-0,4кВ дп.Чернолучинский Ваймер</t>
  </si>
  <si>
    <t>ВЛ-0,4кВ Шпехт Любинский</t>
  </si>
  <si>
    <t>Стр.ВЛИ-0,4 Бежевка "Омскоблводопровод"</t>
  </si>
  <si>
    <t>ВЛИ-0,4кВ Муромцево, Ленина,  д. 145 стр</t>
  </si>
  <si>
    <t>ВЛИ-0,4кВ Тара Апарин</t>
  </si>
  <si>
    <t>ВЛИ-0,4 кВ СНТЧеремушки, Перегоедова</t>
  </si>
  <si>
    <t>ВЛИ-0,4 кВ Лазарев с Ключи</t>
  </si>
  <si>
    <t>ВЛИ 0,4кВ ЛАЗАРЕВ С. ХАРИНО</t>
  </si>
  <si>
    <t>ВЛИ-0,4кВ п.Омский, ул.Молодежная</t>
  </si>
  <si>
    <t>ВЛИ-0,4 Ракитинка (Сперанский М.А.)</t>
  </si>
  <si>
    <t>ВЛИ-0,4кВ с.У-Заостр.,ул Заоз13 Ускова</t>
  </si>
  <si>
    <t>ВЛ-0,4кВ Ковалевич СНТ Сад</t>
  </si>
  <si>
    <t>ВЛ-04 Сосин</t>
  </si>
  <si>
    <t>ВЛ-0,4 Адм Любинского поселения</t>
  </si>
  <si>
    <t>ВЛИ-0,4кВ Тара Раткевич</t>
  </si>
  <si>
    <t>ВЛИ-10кВ   Муромцевская ЦРБ</t>
  </si>
  <si>
    <t>ВЛЗ10 кв Оконешниково, Крестики Левченко</t>
  </si>
  <si>
    <t>ВЛ-10кВ Т2 Мобайл Марьяновка</t>
  </si>
  <si>
    <t>ВЛ-10кВ с. Малахово объект ЖКХ</t>
  </si>
  <si>
    <t>ВЛ-10 кВ с Чернолучье ул 50 лет Октября</t>
  </si>
  <si>
    <t>ВЛ-10кВ п.Омский Огородникова</t>
  </si>
  <si>
    <t>ЛЭП-10кВ Газпром Называевский Лорис Мели</t>
  </si>
  <si>
    <t>ВЛ-10 с. Пушкино (Проценко Е.В.)</t>
  </si>
  <si>
    <t>ВЛ-10кВ Воронцовское сп, (Гольман А.Ю.)</t>
  </si>
  <si>
    <t>ВЛ-10кВ Азовский р-н 55:01:150903:940</t>
  </si>
  <si>
    <t>ВЛЗ 10кВ Оконеш, Чистово Зезюля</t>
  </si>
  <si>
    <t>ВЛЗ-10кВ Павлогр, Божедаровка Кучегура</t>
  </si>
  <si>
    <t>ВЛ-10кВ д.Эбаргуль Муратов</t>
  </si>
  <si>
    <t>ВЛ-10кВ Газпром Межрегионгаз Красный Я</t>
  </si>
  <si>
    <t>ВЛ-10 РТРС Москаленки</t>
  </si>
  <si>
    <t>ВЛ-10кВ г. Омск 7 км Пушкинского тр-та В</t>
  </si>
  <si>
    <t>ВЛЗ10кВ Одесское, Буняковка, Орлов</t>
  </si>
  <si>
    <t>ВЛ-10кВ Кулишкин Красный Яр</t>
  </si>
  <si>
    <t>ВЛ-10кВ с.Ребровка Кошелев</t>
  </si>
  <si>
    <t>ВЛЗ-10кВ с.Строкино ферма</t>
  </si>
  <si>
    <t>ВЛ-10кВ Муромцевский р-н Перин А.А.</t>
  </si>
  <si>
    <t>ВЛЗ10 Р.Поляна Хлебодаровка КФХ Клименко</t>
  </si>
  <si>
    <t>ВЛ-10кВ ЛАО СНТ Ратоборец ПАО Вымпелком</t>
  </si>
  <si>
    <t>ВЛ-10кВ ЛАО п.Птицефабрика Мегафон</t>
  </si>
  <si>
    <t>ВЛЗ 10кВ Горьковское, Сухое РТРС</t>
  </si>
  <si>
    <t>ВЛ-6 кВ Кротов Красноярка</t>
  </si>
  <si>
    <t>ВЛ-10 Платонов Усть-Заостровка</t>
  </si>
  <si>
    <t>ВЛ-10кВ Василюк РОзовка</t>
  </si>
  <si>
    <t>ВЛ-10 ИП Меньшиков (с. Дружино)</t>
  </si>
  <si>
    <t>ВЛЗ-10 Крутобережный (Малицкая З.А.)</t>
  </si>
  <si>
    <t>ВЛ-10кВ ООО «Проксима»</t>
  </si>
  <si>
    <t>ВЛ-10кВ с. Екатеринославка ФГУП "РТРС"</t>
  </si>
  <si>
    <t>ВЛ-10 с. Дружино (ИП Суворов)</t>
  </si>
  <si>
    <t>ВЛ-10кВ ЦАО 4 Амурский проезд Т2 Мобайл</t>
  </si>
  <si>
    <t>ВЛ-10кВ г.Омск ООО "Сток"</t>
  </si>
  <si>
    <t>ВЛ-10кВ д Кардон Бергамак Кистин И.С.</t>
  </si>
  <si>
    <t>Стр ВЛ10кВ Калачинск, МУП Водоснабжение</t>
  </si>
  <si>
    <t>ВЛЗ 10кВ Калачинск, Н.Свет, КФХ Клочков</t>
  </si>
  <si>
    <t>ВЛ-10кВ Черлакский тракт Есипов В.Б.</t>
  </si>
  <si>
    <t>ВЛ-6кВ мкр Крутая горка СНТ Строитель-1</t>
  </si>
  <si>
    <t>ВЛ-10 Брем Иртышское</t>
  </si>
  <si>
    <t>ВЛЗ 10кВ Калачинск, Репинка, Кадермас</t>
  </si>
  <si>
    <t>ВЛЗ 10кВ Н.Омка Дейснер</t>
  </si>
  <si>
    <t>ВЛ-10 Газпром Богословка</t>
  </si>
  <si>
    <t>ВЛЗ 10кВ Черлак КФХ Конев</t>
  </si>
  <si>
    <t>ВЛ-10кВ Тевриз, ул. Советская Зобков И.В</t>
  </si>
  <si>
    <t>ВЛ-10кВ Омск (Плеханова Н.В.)</t>
  </si>
  <si>
    <t>ВЛ-10 с. Дружино (ИП Кабденов Т.Е.)</t>
  </si>
  <si>
    <t>ВЛ-10 с. Новотроицкое (Резанов С.А.)</t>
  </si>
  <si>
    <t>ВЛ-10 ООО Газпром Называевский</t>
  </si>
  <si>
    <t>ВЛ-10кВ СПК Лесной Исилькульский</t>
  </si>
  <si>
    <t>ВЛ-10кВ с.Ребровка ул.Счастливая</t>
  </si>
  <si>
    <t>ВЛ-10кВ Глава Кныш Ачаирский</t>
  </si>
  <si>
    <t>ВЛ 10кВ Ромашов Богословка</t>
  </si>
  <si>
    <t>ВЛ-10кВ а. Бастандык (Омскоблводопровод)</t>
  </si>
  <si>
    <t>ВЛ-10кВ Лысанский Любинский</t>
  </si>
  <si>
    <t>ВЛ10 Сибуправтодог Ачаирское2</t>
  </si>
  <si>
    <t>ВЛЗ-10кв Н.Омка Старомалиновка Админ</t>
  </si>
  <si>
    <t>ВЛЗ 10кВ Нов-вка Русановская с/а Белимов</t>
  </si>
  <si>
    <t>ВЛ10 Сибуправтодог Ачаирское1</t>
  </si>
  <si>
    <t>ВЛЗ-10кВ Одесское, Сабельфельд</t>
  </si>
  <si>
    <t>ВЛ-10кВ ОАО Осташково 55:36:150603:4500</t>
  </si>
  <si>
    <t>ВЛ-10кВ Омск Богатырев</t>
  </si>
  <si>
    <t>ВЛ-10кВ Китерминское СП (Фертиков А.А.)</t>
  </si>
  <si>
    <t>ВЛ-10кВ Бичевая Усть-Заостр</t>
  </si>
  <si>
    <t>ВЛ-10кВ СНТ Надежда</t>
  </si>
  <si>
    <t>ВЛЗ-10кВ Черлак ООО АЗС</t>
  </si>
  <si>
    <t>ВЛ-10 кВ 000"ЭМС" Марьяновский</t>
  </si>
  <si>
    <t>ВЛ-10кВ Омскоблводопровод Москаленский</t>
  </si>
  <si>
    <t>ВЛ-10 д. Верхний Карбуш (Газпром)</t>
  </si>
  <si>
    <t>ВЛ-10кВ Омск, Бухтиярова д.3, д13</t>
  </si>
  <si>
    <t>ЛЭП-10кВ Бр-12 Союзпроект Береговой</t>
  </si>
  <si>
    <t>ЛЭП-10кВ Бр-21 Союзпроект Береговой</t>
  </si>
  <si>
    <t>ВЛ-6кВ Газпром Новоомский</t>
  </si>
  <si>
    <t>ВЛ-10 с.Медвежье Ислькульский р-н (Эпп)</t>
  </si>
  <si>
    <t>ВЛ-10кВ с.Ингалы ООО Хорс</t>
  </si>
  <si>
    <t>ВЛ-10кВ р.п.Большеречье Кидямкин</t>
  </si>
  <si>
    <t>ВЛ-10кВ Тарск р-н Заливинск сп Наруж осв</t>
  </si>
  <si>
    <t>ВЛЗ10кВ Азово ИП Ахметов</t>
  </si>
  <si>
    <t>ВЛЗ-10кВ НК-7 Кормиловка Водозабор</t>
  </si>
  <si>
    <t>ВЛЗ-10кВ НК-8 Кормиловка Водозабор</t>
  </si>
  <si>
    <t>ВЛЗ10кВ Кормиловка снт Заря2 Субботин</t>
  </si>
  <si>
    <t>ВЛЗ10кВ Черлак Шихов</t>
  </si>
  <si>
    <t>ВЛЗ 10кВ Черлак Б.Атмас Турчанинова</t>
  </si>
  <si>
    <t>ВЛ-10 Адм Любинского поселения</t>
  </si>
  <si>
    <t>ВЛЗ-10кВ Калачинск, управление АЗС</t>
  </si>
  <si>
    <t>ВЛ-10кВ Омск снт Опора, аллея 10а, уч.48</t>
  </si>
  <si>
    <t>ВЛ-10 Гашке</t>
  </si>
  <si>
    <t>ВЛ-10 Афанасьев/Ананенко</t>
  </si>
  <si>
    <t>ВЛ-10кВ Чиньков Красноярка</t>
  </si>
  <si>
    <t>ВЛ-10 с. Пушкино (Волгов С.В.)</t>
  </si>
  <si>
    <t>ВЛ-10 СИБУПРАВТОДОР Любинский</t>
  </si>
  <si>
    <t>ВЛ-10 Сибуправтодор</t>
  </si>
  <si>
    <t>ВЛ-10 МурРЭС интерната ул.Кооперативная</t>
  </si>
  <si>
    <t>ВЛ 10кВ ПЕРЕГОЕДОВА СНт Черемушки</t>
  </si>
  <si>
    <t>M_IT.55.1299_ОЭ № 20.5500.3119.20</t>
  </si>
  <si>
    <t>1.3.1.4.2.1</t>
  </si>
  <si>
    <t>ВЛИ-0,4кВ оп№6 ф2 ТП-Пш-4-27 - оп№12 ф2 ТП-Пш-4-27</t>
  </si>
  <si>
    <t>ВЛИ-0,4кВ ф4 ТП-Сд-5-8 - оп№1/6 ф4 ТП-Сд-5-8</t>
  </si>
  <si>
    <t>ВЛИ-0,4кВ оп№3 ф1 ТП-Пш-9-3 - оп№3/7 ф1 ТП-Пш-9-3</t>
  </si>
  <si>
    <t>ВЛ-0,4 кВ оп№21-оп№22; оп№22-оп№4/1 ТП Чн-2-48 ф2</t>
  </si>
  <si>
    <t>ВЛИ-0,4кВ ф1 ТП-Пш-7-16 - оп№12 ф1 ТП-Пш-7-16</t>
  </si>
  <si>
    <t>ВЛИ-0,4кВ оп№1/7 ф2 ТП-Пш-9-2 - оп1/8 ф2 ТП-Пш-9-2</t>
  </si>
  <si>
    <t>ВЛИ-0,4 кВ ф1 ТП-6ВЛ-31</t>
  </si>
  <si>
    <t>ВЛ-0,4 кВ оп№21 ТП Д-2-19 ф3 - оп№23 ТП Д-2-19 ф3</t>
  </si>
  <si>
    <t>ВЛ-0,4 кВ оп№4/6 ТП Чн-2-54ф1 оп№6/6 ТП Чн-2-54ф1</t>
  </si>
  <si>
    <t>ВЛ 0,4 кВ оп№1/1 ТП-НК-7-1 ф2 – оп№1/3 ТП-НК-7-1ф2</t>
  </si>
  <si>
    <t>ВЛ 0,4 кВ оп№10/3 ТП-144 ф1 – оп№10/5 ТП-144 ф1</t>
  </si>
  <si>
    <t>ВЛ 0,4 кВ ТП-П-10-21 – оп № 1 ТП П-10-21 ф1</t>
  </si>
  <si>
    <t>ВЛ-0,4 кВ оп№3 ТП Сд-9-19 ф1 - оп№11 ТП Сд-9-19 ф1</t>
  </si>
  <si>
    <t>ВЛ-0,4 кВ оп1/6 ТП Сд-9-11 ф2 - оп1/7 ТП Сд-9-11ф2</t>
  </si>
  <si>
    <t>ВЛ-0,4 кВ оп2/6 - оп2/7;оп2/7 - оп5/1 ТП Чн-2-48ф2</t>
  </si>
  <si>
    <t>ВЛ 0,4 кВ ТП-БН-2-10 – оп № 5 ТП-БН-2-10 ф 1</t>
  </si>
  <si>
    <t>ВЛ 0,4 кВ ТП УИ-2-17 – оп № 4 ТП УИ-2-17 ф4</t>
  </si>
  <si>
    <t>ВЛИ-0,4кВ оп1/3 ф3 ТП-Сд-7-16 -оп1/4 ф3 ТП-Сд-7-16</t>
  </si>
  <si>
    <t>ВЛ 0,4 кВ оп15/1 ТП-ХД-7-2 ф2 – оп19/1 ТП-ХД-7-2ф2</t>
  </si>
  <si>
    <t>ВЛ 0,4 кВ оп№1 ТП-РП-13-10 ф1 (совм.подвес ВЛ-10кВРП-13 оп.65) – оп№1/4 ТП-РП-13-10 ф1</t>
  </si>
  <si>
    <t>ВЛ-0,4 кВ оп№1-оп№1/5; оп№1/3-оп№2/1 ТП Нд-6-19 ф1</t>
  </si>
  <si>
    <t>ВЛ-0,4 кВ ТП Кг-4-5 ф5 - оп№2/9 ТП Кг-4-5 ф5</t>
  </si>
  <si>
    <t>ВЛИ-0,4кВ оп4/7 ф2 ТП-Сд-1-12 -оп6/2 ф2 ТП-Сд-1-12</t>
  </si>
  <si>
    <t>ВЛИ-0,4 кВ ф2 ТП-Сд-1-16 - оп№7 ф2 ТП-ТП-Сд-1-16</t>
  </si>
  <si>
    <t>ВЛИ-0,4кВ ф2 ТП-Пш-3-38 - оп № 5 ф2 ТП-Пш-3-38</t>
  </si>
  <si>
    <t>ВЛ-0,4 кВ оп ТП Бт-5-17 ф1 - оп№1 ТП Бт-5-17 ф1</t>
  </si>
  <si>
    <t>ВЛ-0,4 кВ оп8/21А - оп5/4;оп5/4 - оп6/1ТП Д-2-20ф5</t>
  </si>
  <si>
    <t>ВЛ 0,4 кВ ТП Мр-22-15 – оп№1 ТП Мр-22-15 ф1</t>
  </si>
  <si>
    <t>ВЛ-0,4 кВ оп11 ТП Мр-11-26 ф1 - оп13 ТП Мр-11-26ф1</t>
  </si>
  <si>
    <t>ВЛ-0,4 кВ оп№5 - оп№2/5; оп№5 оп№3/3 ТП Ом-2-11 ф1</t>
  </si>
  <si>
    <t>ВЛ-0,4 кВ оп1/1 ТП Кб-2313-36 ф1 - оп1/2 ТП Кб-2313-36 ф1</t>
  </si>
  <si>
    <t>ВЛ-0,4 кВ оп№1/4 ТП Мр-11-19 ф3 - оп№1/11 ТП Мр-11-19 ф3</t>
  </si>
  <si>
    <t>ВЛИ-0,4кВ оп1/4 ф3 ТП-Сд-7-16 -оп1/8 ф3 ТП-Сд-7-16</t>
  </si>
  <si>
    <t>ВЛ-0,4 кВ оп1/6 ТП Чн-3-46 ф4 - оп1/7 ТП Чн-3-46ф4</t>
  </si>
  <si>
    <t>ВЛИ-0,4кВ ф1 ТП-Пв-6-16 - оп №6 ф1 ТП-Пв-6-16</t>
  </si>
  <si>
    <t>ВЛИ-0,4кВ оп№3 ф1 ТП-Сд-1-16 - оп1/4 ф1 ТП-Сд-1-16</t>
  </si>
  <si>
    <t>ВЛИ-0,4кВ ф2 ТП-Нт-8-6 - оп №18 ф2 ТП-Нт-8-6</t>
  </si>
  <si>
    <t>ВЛ 0,4 кВ ТП Из-2-6 - оп № 85а ТП Из-2-6 ф4</t>
  </si>
  <si>
    <t>ВЛ 0,4 кВ ТП-ЛБ-3-3 – оп № 1 ТП-ЛБ-3-3 ф2</t>
  </si>
  <si>
    <t>ВЛ 0,4 кВ оп№38 ТП-Тм-1-12 ф1 – оп№43 ТП-Тм-1-12ф1</t>
  </si>
  <si>
    <t>ВЛ 0,4 кВ оп№1 ТП-КОМ-1-4 ф5 – оп№3 ТП-КОМ-1-4 ф5</t>
  </si>
  <si>
    <t>ВЛ 0,4 кВ оп№34 ТП Зн-8-14ф1 – оп№43 ТП Зн-8-14ф1</t>
  </si>
  <si>
    <t>ВЛ 0,4 кВ ТП Из-2-8 - оп № 43 ТП Из-1-1 ф1</t>
  </si>
  <si>
    <t>ВЛ-0,4 кВ оп16 ТП Чн-3-59 ф1 - оп1/12 ТП Чн-3-59ф1</t>
  </si>
  <si>
    <t>ВЛ-0,4 кВ оп1/4 - оп3/10,оп№3/6 оп 4/1 ТП 1107-6ф1</t>
  </si>
  <si>
    <t>ВЛ-0,4 кВ оп№22-оп№23, оп№23-оп№6/1 ТП Чн-2-48 ф2</t>
  </si>
  <si>
    <t>ВЛ-0,4 кВ оп№2 ТП Ом-6-34 ф1 - оп№6 ТП Ом-6-34 ф1</t>
  </si>
  <si>
    <t>ВЛИ-0,4 кВ ф1 ТП-39 - оп №1 ф1 ТП-39</t>
  </si>
  <si>
    <t>ВЛИ-0,4 кВ ф3 ТП-Кр-7-10 - оп №8 ф3 ТП-Кр-7-10</t>
  </si>
  <si>
    <t>ВЛИ-0,4 кВ ф1 ТП-Нт-2-28 - оп №11 ф1 ТП-Нт-2-28</t>
  </si>
  <si>
    <t>ВЛ 0,4 кВ ТП ЧК-10-5 – оп№1 ТП ЧК-10-5 ф1</t>
  </si>
  <si>
    <t>ВЛ-0,4 кВ оп№5 ТП ВУ-1-2 ф1- оп№5/9 ТП ВУ-1-2 ф1</t>
  </si>
  <si>
    <t>ВЛ 0,4кВ оп№16 ТП Мр-13-7 ф2 – оп№22а ТП Мр-13-7ф2</t>
  </si>
  <si>
    <t>ВЛИ-0,4кВ оп№7 ф4 ТП-Нт-1-16 - оп1/8 ф4 ТП-Нт-1-16</t>
  </si>
  <si>
    <t>ВЛ-0,4 кВ оп№11 ТП Кб-2313-36 ф2 - оп№12 ТП Кб-2313-36 ф2</t>
  </si>
  <si>
    <t>ВЛ-0,4 кВ оп1/2 ТП Кб-2313-36 ф1 - оп7/3 ТП Кб-2313-36 ф1</t>
  </si>
  <si>
    <t>ВЛ 0,4 кВ ТП-Од-6-27 ф 1 – оп № 5 ТП-Од-6-27</t>
  </si>
  <si>
    <t>ВЛ 04 кВ оп№24 ТП Мр-13-7 ф2–оп№26а ТП Мр-13-7 ф2</t>
  </si>
  <si>
    <t>ВЛ 0,4 кВ оп№15 ТП Т-1-151 ф3 – оп18 ТП Т-1-151 ф3</t>
  </si>
  <si>
    <t>ВЛ-0,4 кВ оп№1 ТП Мр-1-22 ф1 - оп№4/4 ТП Мр-1-22ф1</t>
  </si>
  <si>
    <t>ВЛИ-0,4кВ оп№2 ф2 ТП-Кр-4-14 - оп2/7 ф2 ТП-Кр-4-14</t>
  </si>
  <si>
    <t>ВЛИ-0,4кВ ф1 ТП-Ан-11-24 -оп6 ф1 ТП-Ан-11-24</t>
  </si>
  <si>
    <t>ВЛИ-0,4кВ оп№6 ф1 ТП-Пв-6-16 - оп№9 ф1 ТП-Пв-6-16</t>
  </si>
  <si>
    <t>ВЛ 0,4 кВ оп№17 ТП Га-2-5 ф6 – оп№34 ТП Га-2-5 ф6</t>
  </si>
  <si>
    <t>ВЛ-0,4 кВ ТП Б-12-28 ф1 - оп№1 ТП Б-12-28 ф1</t>
  </si>
  <si>
    <t>ВЛ-0,4 кВ оп№8 ТП Б-12-9 ф1 - оп№2/3 Б-12-9 ф1</t>
  </si>
  <si>
    <t>ВЛ-0,4 кВ оп№10 ТП-2201 ф1 - оп№3/9 ТП-2201 ф1</t>
  </si>
  <si>
    <t>ВЛ-0,4 кВ оп№4/6 ТП Чн-2-1 ф5 - оп4/9 ТП Чн-2-1 ф5</t>
  </si>
  <si>
    <t>ВЛ-0,4 кВ оп№5 ТП Чн-3-4 ф2 - оп№5/3 ТП Чн-3-4 ф2</t>
  </si>
  <si>
    <t>ВЛ-0,4 кВ оп1/9 ТП Чн-2-48ф2 - оп10/2 ТП Чн-2-48ф2</t>
  </si>
  <si>
    <t>ВЛИ-0,4кВ оп6/6 ф1ТП-Пш-3-20 - оп6/13 ф1ТП-Пш-3-20</t>
  </si>
  <si>
    <t>ВЛИ-0,4кВ оп2/1 ф3 ТП-Пш-7-15 -оп2/4 ф3 ТП-Пш-7-15</t>
  </si>
  <si>
    <t>ВЛИ-0,4кВ оп 5 ф1 ТП-Пш-4-28 - оп5/5 ф1 ТП-Пш-4-28</t>
  </si>
  <si>
    <t>ВЛИ-0,4 кВ ф5 ТП-Пш-4-15 - оп 8 ф5 ТП-Пш-4-15</t>
  </si>
  <si>
    <t>ВЛИ-0,4кВ оп25 ф4 ТП-Пш-7-12 - оп2/9 ф4 ТП-Пш-7-12</t>
  </si>
  <si>
    <t>ВЛИ-0,4кВ оп3 ф2 ТП-Сд-1-14 - оп11 ф2 ТП-Сд-1-14; оп7 ф2 ТП-Сд-1-14 - оп1/1 ф2 ТП-Сд-1-14</t>
  </si>
  <si>
    <t>ВЛ 0,4 кВ оп№ 8 ТП А-7-10 ф 1 – оп№ 56 ТП А-5-1 ф1</t>
  </si>
  <si>
    <t>ВЛ-0,4 кВ ТП Лз-5-7 ф2 - оп№4 ТП Лз-5-7 ф2</t>
  </si>
  <si>
    <t>ВЛ-0,4 кВ оп2/2-оп10/6; оп10/2-оп11/1 ТП Л-6-4 ф1</t>
  </si>
  <si>
    <t>ВЛ-0,4кВ оп№6 ТП Чн-3-89 ф2 - оп№1/7 ТП Чн-3-89 ф2</t>
  </si>
  <si>
    <t>ВЛ-0,4 кВ оп№3/6 ТП-1107-6 ф1 - оп№5/6 ТП-1107-6ф1</t>
  </si>
  <si>
    <t>ВЛИ-0,4кВ оп10 ф1 ТП-Нт-8-10 - оп14 ф1 ТП-Нт-8-10</t>
  </si>
  <si>
    <t>ВЛИ-0,4кВ оп 4 ф1 ТП-Пш-4-28 - оп9/6 ф1 ТП-Пш-4-28</t>
  </si>
  <si>
    <t>ВЛИ-0,4 кВ ТП ТК-11-20 ф1 - оп№ 16 ТП ТК-11-20 ф1</t>
  </si>
  <si>
    <t>ВЛИ-0,4 кВ ТП 11СК-4 - оп №1 ТП 11СК-4 ф2</t>
  </si>
  <si>
    <t>ВЛ 0,4 кВ оп№ 7 ТП Чк-2-7 ф3 – оп№7/3 ТП Чк-2-7 ф3</t>
  </si>
  <si>
    <t>ВЛ-0,4 кВ оп222 ТП Чн-3-53 ф4 - оп221 ТП Чн-3-53ф4</t>
  </si>
  <si>
    <t>ВЛ-0,4 кВ оп№11 ТП Сд-9-19 ф1 - оп12 ТП Сд-9-19 ф1</t>
  </si>
  <si>
    <t>ВЛ-0,4 кВ оп№12 ТП Чн-3-44 ф1 - оп13 ТП Чн-3-44 ф1</t>
  </si>
  <si>
    <t>ВЛ 0,4 кВ ТП Т-16-107 ф5 – оп№1 ТП Т-16-107 ф5</t>
  </si>
  <si>
    <t>ВЛ-10 кВ оп № 43 ф Из-2 - ТП Из-2-6</t>
  </si>
  <si>
    <t>ВЛ 10 кВ оп55 ф Из-12 - оп55/5 ф Из-12; оп55/11 ф Из-12 - ТП Из-12-22</t>
  </si>
  <si>
    <t>ВЛ 10 кВ оп № 22 ф Из-2 - оп № 22/2 ф Из-2</t>
  </si>
  <si>
    <t>ВЛ 10 кВ оп № 390 ф Из-4 - ТП Из-4-25</t>
  </si>
  <si>
    <t>ВЛ-10 кВ оп№1 - оп№19; оп№20 - оп№52 ф 3521-9</t>
  </si>
  <si>
    <t>ВЛ-10 кВ оп№1 - оп№19; оп№20 - оп№52 ф 3512-10</t>
  </si>
  <si>
    <t>1.3.2</t>
  </si>
  <si>
    <t>Тип провода: неизолированный провод</t>
  </si>
  <si>
    <t>1.3.2.3</t>
  </si>
  <si>
    <t>Материал провода: сталеалюминиевый</t>
  </si>
  <si>
    <t>1.3.2.3.1.1</t>
  </si>
  <si>
    <t>ВЛ-0,4 кВ оп №12 ТП-9 ф-3 – оп №23 ТП-9 ф-3</t>
  </si>
  <si>
    <t>ВЛ 10 кВ оп №22 ф Мр-1 - оп № 22а ф Мр-1</t>
  </si>
  <si>
    <t>ВЛ-10 кВ оп№ 197 ф Мп-12 - оп№ 198 ф Мп-12</t>
  </si>
  <si>
    <t>ВЛ 10кВ В-1 оп № 42 - оп № 3/37</t>
  </si>
  <si>
    <t>ВЛ-10 кВ оп № 196а УК-8- оп № 5/105 УК-8</t>
  </si>
  <si>
    <t>ВЛ-10 кВ оп №206 УК-1- оп №3/15 УК-1</t>
  </si>
  <si>
    <t>ВЛ-10 кВ ТК-8 оп№ 1/124 - оп№ 5/26 ТК-8</t>
  </si>
  <si>
    <t>ВЛИ- 10 кВ ф ЯМ-4 оп № 6 - оп № 6/9 - ТП 4ЯМ-1</t>
  </si>
  <si>
    <t>ВЛ 10 кВ оп № 108 ф В-3 - ТП В-3-2</t>
  </si>
  <si>
    <t>ВЛ-10 кВ ВА-8 оп№ 1 - оп№ 8/45 ВА-8</t>
  </si>
  <si>
    <t>ВЛ-10кВ оп№ 252 ф6 ПЛ - оп № 18/78 ВЛ-10кВ ф6 ПЛ</t>
  </si>
  <si>
    <t>ВЛ 10 кВ оп № 330 ф ЧК-8 – ТП-ЧК-8-12</t>
  </si>
  <si>
    <t>ВЛ-10 кВ оп№2/32 ф ВР-2_дВерблюжье - оп№2/32а ф ВР-2_дВерблюжье</t>
  </si>
  <si>
    <t>ВЛИ-10 кВ оп№ 94 ф4ВЛ - оп №26/30 ВЛ-10кВ ф4ВЛ</t>
  </si>
  <si>
    <t>ВЛ 10 кВ оп № 455 ф Т-1 – оп № 455/2 ф Т-1</t>
  </si>
  <si>
    <t>Без использования опор (совместным подвесом, по фасаду)</t>
  </si>
  <si>
    <t>ВЛ 0,4 кВ оп№22 ТП Т-2в-8 ф1 – оп№23 ТП Т-2в-8 ф1</t>
  </si>
  <si>
    <t>ВЛ 0,4 кВ оп№46 ТП Т-4-87 ф3 – оп№48 ТП Т-4-87 ф3</t>
  </si>
  <si>
    <t>ВЛ 0,4 кВ оп№14 ТП Т-4-72 ф2 – оп№62 ТП Т-4-72 ф2</t>
  </si>
  <si>
    <t>ВЛ 0,4 кВ оп№41 ТП АЗ-9-7 ф2 – оп72 ТП АЗ-9-7 ф2</t>
  </si>
  <si>
    <t>ВЛ 0,4 кВ оп№ 5 ТП О-7-7 ф1 – оп№ 7 ТП О-7-7 ф1</t>
  </si>
  <si>
    <t>ВЛ 0,4 кВ оп№17 ТП-П-3-9 ф2 – оп№19 ТП-П-3-9 ф2</t>
  </si>
  <si>
    <t>ВЛ-0,4 кВ оп№19 ТП РП-7-5 Ф-3 - оп№49 совместны подвес ВЛ 10кВ РП-7</t>
  </si>
  <si>
    <t>ВЛИ-0,4 кВ оп3 ТП НК-1-2 ф2 - оп№1/1 ТП НК-1-2 ф2</t>
  </si>
  <si>
    <t>ВЛИ-0,4 кВ ф3 ТП 2ЦР-11 оп№12 - оп№15</t>
  </si>
  <si>
    <t>ВЛ 0,4 кВ оп15 ТП Т-22-2А ф3 – оп19 ТП Т-22-2А ф3;оп17 ТП Т-22-2А ф3 – оп17/1 ТП Т-22-2А ф3</t>
  </si>
  <si>
    <t>ВЛ-0,4 кВ ф1 от ТП Ю-3-5 - оп №8 ф1 ТП Ю-3-5</t>
  </si>
  <si>
    <t>ВЛ-0,4 кВ оп№5 ф1 от ТП Ю-9-7 - оп№5А ф1 ТП Ю-9-7</t>
  </si>
  <si>
    <t>ВЛ-0,4 кВ оп№10 ф1 ТП Ю-9-20 - оп№10А ф1 ТП Ю-9-20</t>
  </si>
  <si>
    <t>ВЛИ-0,4кВ ТП 11СК-8 ф3 оп8 - оп9 ф3 ТП 11СК-8</t>
  </si>
  <si>
    <t>ВЛИ-0,4 кВ ТП ТК-4-8 ф1 оп№ 4 - оп№ 40 ТК-4</t>
  </si>
  <si>
    <t>ВЛИ-0,4 кВ ТП ТК-4-14 ф2 оп1/3- оп1/8 ТП ТК-4-14ф2</t>
  </si>
  <si>
    <t>ВЛИ-0,4 кВ ф3 ТП-3А-5 оп № 1 - оп № 40</t>
  </si>
  <si>
    <t>ВЛ-0,4 кВ оп№1 ТП НК-9-13 ф1 - оп №183 совм.подв. ВЛ-10 кВ ф НК-9</t>
  </si>
  <si>
    <t>ВЛ-0,4 кВ оп№2 ТП Ст-4-19 Ф3 - оп №57,56 совм.подв ВЛ-10 кВ Ст-4</t>
  </si>
  <si>
    <t>ВЛ-0,4 кВ оп№1 ТП Ло-4-4 Ф2 - оп№15 ТП Ло-4-4 Ф2</t>
  </si>
  <si>
    <t>ВЛ-0,4 кВ оп№37 ТП ЧК 2-3 Ф3 - оп№37П ТП ЧК-2-3Ф3</t>
  </si>
  <si>
    <t>ВЛ-0,4 кВ ТП ЧК 8-4 Ф4 - оп № 20 ТП ЧК 8-4 Ф4</t>
  </si>
  <si>
    <t>ВЛ-0,4 кВ оп№5/3 ф5 ТП И-3-8 - оп№5/10 ф5 ТП И-3-8</t>
  </si>
  <si>
    <t>ВЛ-0,4 кВ оп№26 ТП Зн-8-3 ф2 - оп№28 ТП Зн-8-3 ф2</t>
  </si>
  <si>
    <t>ВЛ-0,4 кВ оп№12 ТП Зн-8-3 ф3 - оп№13 ТП Зн-8-3 ф3</t>
  </si>
  <si>
    <t>ВЛ 0,4 кВ оп№13 ТП Кд-4-3 ф1 – оп№18 ТП Кд-4-3 ф1</t>
  </si>
  <si>
    <t>ВЛ 0,4 кВ оп№9 ТП Т-2-108 ф5 – оп№11 ТП Т-2-108 ф5</t>
  </si>
  <si>
    <t>ВЛ 0,4 кВ оп23 ТП Лч-7-12 ф1 – оп23/1 ТП Лч-7-12ф1</t>
  </si>
  <si>
    <t>ВЛИ-0,4 кВ оп21 ТП КМ-5-5 ф2 - оп№22 ТП КМ-5-5 ф2</t>
  </si>
  <si>
    <t>ВЛИ-0,4кВ ТП2СК-7 ф1 оп.№13 - оп №14 ТП 2СК-7 ф1</t>
  </si>
  <si>
    <t>ВЛИ-0,4кВ оп2/1 ф1 ТП-Нт-1-30 -оп1/2 ф1 ТП-Нт-1-30</t>
  </si>
  <si>
    <t>ВЛ 0,4 кВ оп № 19 ТП-86 ф2 – оп№19/1 ТП-86 ф2</t>
  </si>
  <si>
    <t>ВЛ 0,4 кВ оп№28 ТП Мр-14-41ф2– оп№44 ТП Мр-24-12ф1</t>
  </si>
  <si>
    <t>ВЛ-0,4 кВ оп№23 ТП Зн-12-18ф1 -оп№29 ТП Зн-12-18ф1</t>
  </si>
  <si>
    <t>ВЛ-0,4 кВ оп№28 ТП Зн-6-12ф2 - оп№32 ТП Зн-6-12ф2</t>
  </si>
  <si>
    <t>ВЛ-0,4 кВ оп№ 34 ТП Зн-8-2 ф1 - оп№35 ТП Зн-8-2 ф1</t>
  </si>
  <si>
    <t>ВЛИ-0,4 кВ ф1 от ТП А-4-4 оп № 3 - оп № 10</t>
  </si>
  <si>
    <t>ВЛ 0,4 кВ оп№6/2 ТП УИ-2-21 ф3 – оп№6/2/1 ТП УИ-2-21 ф3</t>
  </si>
  <si>
    <t>ВЛИ-0,4 кВ оп№28 ТП РП-1-2-3 Ф2 - оп№54 ТП РП-1-2-3 Ф2 (совм.подвес Ф-2 ТП РП-1-2-3)</t>
  </si>
  <si>
    <t>ВЛИ-0,4 кВ оп№7 ТП Г-6-4 Ф2 - оп№8 ТП Г-6-4 Ф2 (совм.подвес Ф-2 ТП Г-6-4)</t>
  </si>
  <si>
    <t>ВЛИ-0,4 кВ оп№12 ТП В 4-3 Ф1 - оп№24 ТП В-4-3 Ф1 (совм.подвес Ф-1 ТП В-4-3)</t>
  </si>
  <si>
    <t>ВЛИ-0,4 кВ оп№43 ТП 8 Ф1- оп№17 совм.подвес ВЛ-10 фВт-1</t>
  </si>
  <si>
    <t>ВЛИ-0,4 кВ оп№12 ТП Пл-9-3 Ф1 - оп№7 ТП Пл-9-3 Ф1 (совм.подвес Ф-1 ТП Пл-9-3)</t>
  </si>
  <si>
    <t>ВЛИ-0,4 кВ оп№21 ТП Ю-7-1Ф2 - оп№38 от ТП Ю-7-1ф2(совм.подвес по Ф2 ТП Ю-7-1)</t>
  </si>
  <si>
    <t>ВЛИ-0,4кВ оп№9 ф9 ТП-Уз-3-12 - оп№21 ф9 ТП-Уз-3-12</t>
  </si>
  <si>
    <t>ВЛИ-0,4кВ ф2 ТП-Сд-1-14 - оп№1/3 ф2 ТП-Сд-1-14</t>
  </si>
  <si>
    <t>ВЛ-0,4 кВ оп№3 ТП 6198 ф2 - оп№5 ТП 6198 ф2</t>
  </si>
  <si>
    <t>ВЛ-0,4 кВ ТП Д-2-8 ф1 - оп№1 ТП Д-2-8 ф1</t>
  </si>
  <si>
    <t>ВЛ-0,4 кВ оп№3/1 ТП Чн-2-9 ф3 -оп№10/1 ТП Чн-2-9ф3</t>
  </si>
  <si>
    <t>ВЛ-0,4 кВ оп№10/18 ТП Кб-2313-32 ф2 - оп№10/12 ТП Кб-2313-32 ф2</t>
  </si>
  <si>
    <t>ВЛ 0,4 кВ оп№18 ТП Т-4-95 ф1 – оп18/1 ТП Т-4-95 ф1</t>
  </si>
  <si>
    <t>ВЛ 0,4 кВ оп №40 ТП Кд-4-5 ф1 – оп№41 ТП Кд-4-5 ф1</t>
  </si>
  <si>
    <t>ВЛ 0,4 кВ оп№4 ТП Т-4-104 ф1 – оп№ 5 ТП Т-4-104 ф1</t>
  </si>
  <si>
    <t>ВЛ 0,4 кВ оп№11 ТП Г-2-7 ф2 – оп№12 ТП Г-2-7 ф2</t>
  </si>
  <si>
    <t>ВЛ-0,4 кВ оп10 ф2 от ТП Ю-15-5 -оп10А ф2 ТП Ю-15-5</t>
  </si>
  <si>
    <t>ВЛ-0,4 кВ ф1 ТП-6НМ-29 оп2/2 - ф1 ТП-6НМ-29 оп№2/4</t>
  </si>
  <si>
    <t>ВЛ-0,4 кВ ф1 ТП-8НМ-13 оп2 - ф1 ТП-8НМ-13 оп2/1</t>
  </si>
  <si>
    <t>ВЛИ-0,4 кВ ф1 ТП 4А-8 оп № 1 - оп № 8</t>
  </si>
  <si>
    <t>ВЛ-0,4 кВ оп№17 ТП Д-2-19 ф1 - оп№8/16 ТП Д-2-19ф1</t>
  </si>
  <si>
    <t>ВЛ 0,4 кВ ф1 КТП-В-1-5</t>
  </si>
  <si>
    <t>ВЛ 0,4 кВ оп№2 ТП Мр-2-23 ф1– оп№24 ТП Мр-2-23 ф1</t>
  </si>
  <si>
    <t>ВЛ 0,4 кВ оп№10 ТП Крб-6-3 ф2 – оп11 ТП Крб-6-3ф2</t>
  </si>
  <si>
    <t>ВЛ 0,4 кВ оп№17 ТП-О-7-9 ф1 – оп№21 ТП-О-7-9 ф1</t>
  </si>
  <si>
    <t>ВЛ-0,4 кВ оп№ 29 ТП Зн-8-8 ф1 - оп№33 ТП Зн-8-8 ф1</t>
  </si>
  <si>
    <t>ВЛИ-0,4кВ оп№11 ф2 ТП-Пф-3-11 - оп21 ф2 ТП-Пф-3-11</t>
  </si>
  <si>
    <t>ВЛ 0,4 кВ оп№18 ТП Р-3-13 ф1 – оп№21 ТП Р-3-13 ф1</t>
  </si>
  <si>
    <t>ВЛИ-0,4 кВ оп1/1 ТП РС-5-6 ф1- оп№5/1 ТП РС-5-6 ф1</t>
  </si>
  <si>
    <t>ВЛ-0,4 кВ оп№31 ТП Зн-8-8 ф2 - оп№32 ТП Зн-8-8 ф2</t>
  </si>
  <si>
    <t>ВЛ 04 кВ оп№32 ТП Мр-14-62 ф2 –оп33 ТП Мр-14-62 ф2</t>
  </si>
  <si>
    <t>ВЛ 04 кВ оп№15 ТП Мр-14-42 ф2 –оп25 ТП Мр-14-42 ф2</t>
  </si>
  <si>
    <t>ВЛ 04 кВ оп№53 ТП Мр-2-23 ф1 –оп№60 ТП Мр-2-23 ф1</t>
  </si>
  <si>
    <t>ВЛ 04 кВ оп№3 ТП Мр-14-35 ф2 –оп№4 ТП Мр-14-35 ф2</t>
  </si>
  <si>
    <t>ВЛ 0,4 кВ оп№48 ТП Е-4-3 ф3 – оп№50 ТП Е-4-3 ф3</t>
  </si>
  <si>
    <t>ВЛ-0,4 кВ оп№1/2 ф7 ТП Ю-9-34 - оп1/4 ф7 ТП Ю-9-34</t>
  </si>
  <si>
    <t>ВЛИ-0,4кВ ТП2ЗВ-4 ф1 оп№1/4 - оп№3/3 ТП2ЗВ-4 ф1</t>
  </si>
  <si>
    <t>ВЛ-0,4 кВ оп1 ТП Кб-2313-45ф1 - оп16/7А ТП Кб-2313-45 ф1</t>
  </si>
  <si>
    <t>ВЛ-0,4 кВ оп1 ТП Чн-2-9 ф1 - оп1/2 ТП Чн-2-9 ф1 (СИП)</t>
  </si>
  <si>
    <t>ВЛИ-0,4 кВ оп№1/2 ТП С-2-9 ф1 - оп№1/2П ТП С-2-9ф1</t>
  </si>
  <si>
    <t>ВЛИ-0,4 кВ ф3 ТП-5Щ-13 оп №5 - оп №11</t>
  </si>
  <si>
    <t>ВЛ 0,4 кВ оп№2 ТП Зн-7-7 ф2 – оп№3 ТП Зн-7-7 ф2</t>
  </si>
  <si>
    <t>ВЛ 0,4 кВ оп№8 ТП Тв-11-25ф2 – оп№10 ТП Тв-11-25ф2</t>
  </si>
  <si>
    <t>ВЛИ-0,4 кВ ТП 4КР-7 ф3 оп№ 1 - оп№ 1/2</t>
  </si>
  <si>
    <t>ВЛ 0,4кВ оп№15 ТП 25 ф2 - оп№15/1 ТП 25 ф2</t>
  </si>
  <si>
    <t>ВЛ 0,4 кВ оп№19 ТП Зн-8-1 ф2 – оп№23 ТП Зн-8-1 ф2</t>
  </si>
  <si>
    <t>ВЛИ-0,4кВ оп № 1 ТП-5КР-17 ф1</t>
  </si>
  <si>
    <t>ВЛ-0,4 кВ оп1/1 ф1 ТП Ю-12-3 - оп1/1Ф ф1 ТП Ю-12-3</t>
  </si>
  <si>
    <t>ВЛИ-0,4 кВ ф3 ТП-1Щ-27 оп №16 - ВРУ жил.дома</t>
  </si>
  <si>
    <t>ВЛ-0,4 кВ ф2 от ТП-СЛ-3-8 - оп № 12п</t>
  </si>
  <si>
    <t>ВЛ 0,4 кВ оп №8 ТП-Си-1-7 ф4 – оп№10 ТП-Си-1-7 ф4</t>
  </si>
  <si>
    <t>ВЛ 0,4 кВ оп№28 ТП-Си-1-10 ф1 – оп29 ТП-Си-1-10 ф1</t>
  </si>
  <si>
    <t>ВЛИ-0,4кВ оп8 ТП Ж-9-9 ф2 - оп№22 ТП Ж-9-9 ф2</t>
  </si>
  <si>
    <t>ВЛ-0,4 кВ оп№20 ТП ЦЛ-3-7 ф3 – оп№22 ТП ЦЛ-3-7 ф3</t>
  </si>
  <si>
    <t>ВЛ-0,4 кВ ф3 ТП-СТ-8-7 оп6 - ф3 ТП-СТ-8-7 оп13</t>
  </si>
  <si>
    <t>ВЛ 0,4 кВ оп№27 ТП Зн-8-2 ф1 – оп№28 ТП Зн-8-2 ф1</t>
  </si>
  <si>
    <t>ВЛ 0,4 кВ оп№37 ТП Зн-8-8 ф2 – оп№38 ТП Зн-8-8 ф2</t>
  </si>
  <si>
    <t>ВЛ 0,4 кВ оп35 ТП Из-12-7 ф1 - оп40 ТП Из-12-7 ф1</t>
  </si>
  <si>
    <t>ВЛ-0,4 кВ оп№17 ТП Б-12-8 ф6 - оп№6/1 ТП Б-12-8 ф6</t>
  </si>
  <si>
    <t>ВЛИ-0,4 оп № 4 ТП-1ЯМ-3 ф1 - оп №6 ТП-1ЯМ-3 ф1</t>
  </si>
  <si>
    <t>ВЛИ-0,4кВ оп4/2/14/2/1 ТП-6КР-13 ф1 - оп4/2/14/2/ ТП-6КР-13 ф1</t>
  </si>
  <si>
    <t>ВЛИ-0,4кВ оп10 ф2 ТП-Бр-5-25 - оп6/1 ф2 ТП-Бр-5-25</t>
  </si>
  <si>
    <t>ВЛИ-0,4 кВ ф3 ТП-1Щ-27 оп№ 15 - ВРУ жил.дома</t>
  </si>
  <si>
    <t>ВЛИ-0,4 кВ ф2 ТП-2ЦР-6 оп№ 17а - ВРУ жил.дома</t>
  </si>
  <si>
    <t>ВЛ 0,4 кВ оп№34 ТП Зн-8-19 ф2 – оп№42 ТП Зн-8-19ф2</t>
  </si>
  <si>
    <t>ВЛ 0,4 кВ оп№9 ТП Зн-8-3 ф2 – оп№10 ТП Зн-8-3 ф2</t>
  </si>
  <si>
    <t>ВЛ 0,4 кВ оп№34 ТП Зн-15-1 ф2 – оп№35 ТП Зн-15-1ф2</t>
  </si>
  <si>
    <t>ВЛ-0,4 кВ оп№6 ТП УИ-3-8 ф1 - оп№6/1 ТП УИ-3-8 ф1</t>
  </si>
  <si>
    <t>ВЛ-0,4 кВ оп№8 ТП УИ-2-11 ф3 - оп№8/1 ТП УИ-2-11ф3</t>
  </si>
  <si>
    <t>ВЛ-0,4 кВ оп№18 ТП УИ-2-13 ф2 - оп№19 ТП УИ-2-13ф2</t>
  </si>
  <si>
    <t>ВЛ 0,4 кВ оп№12 ТП-НВ-5-5 ф3 – оп№13 ТП-НВ-5-5 ф3</t>
  </si>
  <si>
    <t>ВЛ 0,4 кВ оп№3 ТП-Сла-3-2 ф1 – оп№17 ТП-Сла-3-2 ф1</t>
  </si>
  <si>
    <t>ВЛ-0,4 кВ оп№13 ф2 ТП НР-1-3 - оп№27 ф2 ТП НР-1-3</t>
  </si>
  <si>
    <t>ВЛ-0,4 кВ оп1/4 ф1 ТП Ю-9-15 - оп№1/9 ф1 ТП Ю-9-15</t>
  </si>
  <si>
    <t>ВЛИ-0,4 кВ оп1/12 ТП БК-7-2ф2 - оп1/14 ТП БК-7-2ф2</t>
  </si>
  <si>
    <t>ВЛИ-0,4кВ 6СК-4 ф1 ТП6СК-4 - оп№8 ТП6СК-4 ф1</t>
  </si>
  <si>
    <t>ВЛИ-0,4 кВ оп2 ТП НЛ-6-2 ф-1 - оп№1/6 ТП НЛ-6-2ф1</t>
  </si>
  <si>
    <t>ВЛ-0,4 кВ оп№1/2 ТП Ом-6-2 ф1 - оп2/2 ТП Ом-6-2 ф1</t>
  </si>
  <si>
    <t>ВЛИ-0.4кВ оп№ 5 ф3 ТП-4 ПЛ-13 - оп№7ф3 ТП-4 ПЛ-13</t>
  </si>
  <si>
    <t>ВЛИ-0,4кВ оп23 ф2 ТП-Нд-2-20 - оп6/1 ф2 ТП-Нд-2-20</t>
  </si>
  <si>
    <t>ВЛИ-0,4кВ оп№15 ТП-10ПН-4 ф3 - оп№25 ТП-10ПН-4 ф3</t>
  </si>
  <si>
    <t>ВЛ 04 кВ оп№42 ТП Кд-4-9 ф1–оп№42/1 ТП Кд-4-9 ф1</t>
  </si>
  <si>
    <t>ВЛ 04 кВ оп№4 ТП Мр-2-23 ф2–оп№19 ТП Мр-2-23 ф2</t>
  </si>
  <si>
    <t>ВЛ 0,4 кВ оп№16 ТП Тв-11-3ф3 – оп№41 ТП Тв-11-3ф3</t>
  </si>
  <si>
    <t>ВЛИ-0,4 кВ оп7 ф1 ТП-8Щ-17 - оп7а ф1 ТП-8Щ-17</t>
  </si>
  <si>
    <t>ВЛ-0,4 кВ оп№1 ф4 ТП Ю-1-11 - оп№7/5 ф1 ТП Ю-1-11</t>
  </si>
  <si>
    <t>ВЛИ-0,4кВ оп4 ф5 ТП-Ан-3-14 - оп2/6 ф5 ТП-Ан-3-14</t>
  </si>
  <si>
    <t>ВЛИ-0,4кВ оп13 ф2 ТП-Нд-2-20 - оп7/1 ф2 ТП-Нд-2-20</t>
  </si>
  <si>
    <t>ВЛИ-0,4кВ оп№ 3 ф1 ТП-2 ОГ-7 - оп№5 ф1 ТП-2 ОГ-7</t>
  </si>
  <si>
    <t>ВЛИ-0,4 кВ оп6 ТП Га-1-2 ф1 - оп11 ТП Га-1-2 ф1(совместный подвес ВЛ10кВ Га-1-2)</t>
  </si>
  <si>
    <t>ВЛ 0,4 кВ оп№30 ТП Р-4-4 ф1 - оп33 ТП Р-4-4 ф1</t>
  </si>
  <si>
    <t>ВЛ-0,4кВ КТП ЧК-2-12 ф1 оп№31 - оп№35 ТП ЧК-2-12ф1</t>
  </si>
  <si>
    <t>ВЛИ-0,4 кВ оп 18 ТП Л-2-13 ф1 - оп № 19 ТП Л-2-1</t>
  </si>
  <si>
    <t>ВЛИ-0,4 кВ оп2/4 ТП Л-2-11 ф3 - оп3/2 ТП Л-2-11ф3</t>
  </si>
  <si>
    <t>ВЛ-0,4 кВ оп13 ТП Мр-14-41 ф3 - оп15 ТП Мр-14-41ф3</t>
  </si>
  <si>
    <t>ВЛ-0,4 кВ оп14 ТП Мр-24-28 ф1 - оп15 ТП Мр-24-28ф1</t>
  </si>
  <si>
    <t>ВЛ 0,4 кВ оп№21 ТП Т-2в-39 ф2 – оп№24 ТП Т-2в-39ф2</t>
  </si>
  <si>
    <t>ВЛ 0,4 кВ оп13 ТП Т-16-155 ф1 – оп14 ТП Т-16-155ф1</t>
  </si>
  <si>
    <t>ВЛ 0,4кВ оп№9 ТП-106 ф1 - ввод в гараж ул.Калачинская,17</t>
  </si>
  <si>
    <t>ВЛ 10 кВ оп № 51/8 ф УИ-2 – ТП УИ-2-17</t>
  </si>
  <si>
    <t>ВЛ-10 кВ Бр-5 оп. № 11/1 - ТП-Бр-5-39</t>
  </si>
  <si>
    <t>ВЛ 10 кВ оп №175 ф МП-13–ТП МП-13-2</t>
  </si>
  <si>
    <t>ВЛ-10 кВ оп № 196 ф Нт-1 - оп 1/1 ф Нт-1</t>
  </si>
  <si>
    <t>ВЛ-10 кВ ТК-12 оп № 5/8 - оп № 14/2 ТК-12</t>
  </si>
  <si>
    <t>ВЛ-0,4 кВ ТП Д-2-23 ф4 - оп№2 ТП Д-2-23 ф4</t>
  </si>
  <si>
    <t>ВЛ 0,4 кВ ТП Из-1-28 – оп № 7 ТП Из-1-28 ф5</t>
  </si>
  <si>
    <t>ВЛ 0,4 кВ оп1 ТП Бр-11-17 ф4 – оп18 ТП Бр-11-17ф4</t>
  </si>
  <si>
    <t>ВЛ-0,4 кВ ТП Б-21-12 ф1 - оп№1 ТП Б-21-12 ф1</t>
  </si>
  <si>
    <t>ВЛ 10 кВ оп № 121 ф Вт-1 – оп № 121/1 ф Вт-1</t>
  </si>
  <si>
    <t>2.1</t>
  </si>
  <si>
    <t>2.1.2</t>
  </si>
  <si>
    <t>2.1.2.1</t>
  </si>
  <si>
    <t>2.1.2.1.1</t>
  </si>
  <si>
    <t>Сечение провода диапазон до 50 квадратных мм включительно</t>
  </si>
  <si>
    <t>2.1.2.1.1.1</t>
  </si>
  <si>
    <t xml:space="preserve">Количество кабелей в траншее, канале, туннеле или коллекторе, на галерее или эстакаде, труб в скважине одна </t>
  </si>
  <si>
    <t>КЛ-0,4 кВ оп№3/1 ТП-2608-7 ф2 - оп№3/2 ТП-2608-7ф2</t>
  </si>
  <si>
    <t>КЛ-0,4 кВ Бр-11-18 ф3 оп 28 - оп 29</t>
  </si>
  <si>
    <t>2.1.2.1.2.1</t>
  </si>
  <si>
    <t>КЛ-10 кВ ПС Избышево яч. Из-2 - оп №1 ф Из-2</t>
  </si>
  <si>
    <t>КЛ-10 кВ ПС Избышево яч. Из-13 - оп №1 ф Из-13</t>
  </si>
  <si>
    <t>КЛ-10кВ ПС-110/35/10"Тумановская" Ячейка 10кВ ф9ТМ- оп 1Б ф1ТМ</t>
  </si>
  <si>
    <t>КЛ-10 кВ оп 240 ф Мр-14 - оп № 241 ф Мр-14</t>
  </si>
  <si>
    <t>КЛ-10 кВ ф Г-21 оп №137/1 - КТП Г-21-25</t>
  </si>
  <si>
    <t>КЛ-10кВ ф Бт-5 оп№15/1 - оп №15/2</t>
  </si>
  <si>
    <t>2.1.2.1.3</t>
  </si>
  <si>
    <t>Сечение провода  от 100 до 200 квадратных мм включительно</t>
  </si>
  <si>
    <t>2.1.2.1.3.1</t>
  </si>
  <si>
    <t>Количество кабелей в траншее, канале, туннеле или коллекторе, на галерее или эстакаде, труб в скважине один</t>
  </si>
  <si>
    <t>КЛ-6 кВ ЛЭП-2 оп № 6/1 - оп № 6/2</t>
  </si>
  <si>
    <t>2.1.2.1.3.2</t>
  </si>
  <si>
    <t xml:space="preserve">Количество кабелей в траншее, канале, туннеле или коллекторе, на галерее или эстакаде, труб в скважине два </t>
  </si>
  <si>
    <t>КЛ-0,4 кВ ТП-6411 яч.4 ф5 - ЩУ</t>
  </si>
  <si>
    <t>КЛ-0,4 кВ ТП-6411 яч.6 ф10 - ЩУ</t>
  </si>
  <si>
    <t>Сечение провода  от 200 до 250 квадратных мм включительно</t>
  </si>
  <si>
    <t>2.1.2.1.4.1</t>
  </si>
  <si>
    <t>КЛ 10кВ оп №12/1 -№12/2; оп№66 - оп№1/3 ф 1112 Б</t>
  </si>
  <si>
    <t>2.1.2.1.4.2</t>
  </si>
  <si>
    <t>КЛ-0,4кВ ф 2 ТП-2932 - ВРУ ж/д</t>
  </si>
  <si>
    <t>КЛ-0,4 кВ ф 6 ТП-2932 - ВРУ ж/д</t>
  </si>
  <si>
    <t>КЛ-10кВ от РП-10 «Кондратюка» яч.7</t>
  </si>
  <si>
    <t>КЛ-10кВ от РП-10 «Кондратюка» яч.8</t>
  </si>
  <si>
    <t>2.3</t>
  </si>
  <si>
    <t xml:space="preserve">Способ прокладки кабельных линий горизонтальное наклонное бурение </t>
  </si>
  <si>
    <t>2.3.2</t>
  </si>
  <si>
    <t xml:space="preserve">Многожильные </t>
  </si>
  <si>
    <t>2.3.2.1</t>
  </si>
  <si>
    <t xml:space="preserve">Кабели с резиновой и пластмассовой изоляцией </t>
  </si>
  <si>
    <t>2.3.2.1.2</t>
  </si>
  <si>
    <t xml:space="preserve">Сечение провода от 50 до 100 квадратных мм включительно </t>
  </si>
  <si>
    <t>2.3.2.1.2.1</t>
  </si>
  <si>
    <t>КЛ-10 кВ оп № 2/9 - оп № 17/1 ф Б-12</t>
  </si>
  <si>
    <t>КЛ-10 кВ оп № 5/1 - оп № 5/2 ф Б-21</t>
  </si>
  <si>
    <t>3.1</t>
  </si>
  <si>
    <t xml:space="preserve">Реклоузеры </t>
  </si>
  <si>
    <t xml:space="preserve">Номинальный ток  от 500 А до 1 000 А включительно </t>
  </si>
  <si>
    <t>3.1.4.1</t>
  </si>
  <si>
    <t>Нт-3 установка реклоузеров 1 шт</t>
  </si>
  <si>
    <t>Нт-2 установка реклоузеров 1 шт</t>
  </si>
  <si>
    <t>ТК-4 с установкой реклоузера - 2 шт</t>
  </si>
  <si>
    <t>Л-2 с установкой реклоузеров - 2 шт</t>
  </si>
  <si>
    <t>Нк-7 с установкой реклоузера - 1 шт</t>
  </si>
  <si>
    <t>4.1</t>
  </si>
  <si>
    <t>4.1.1</t>
  </si>
  <si>
    <t>4.1.1.2.1</t>
  </si>
  <si>
    <t>ТП-6/0,4кВ Газпром Новоомский</t>
  </si>
  <si>
    <t>4.1.1.3.1</t>
  </si>
  <si>
    <t>ТП-6/0,4кВ Крутая горка СНТ Строитель-1</t>
  </si>
  <si>
    <t>4.2</t>
  </si>
  <si>
    <t>4.2.1</t>
  </si>
  <si>
    <t>4.2.1.1</t>
  </si>
  <si>
    <t>4.2.1.1.1</t>
  </si>
  <si>
    <t>ТП-10/0,4кВ Газпром Межрегионгаз Красны</t>
  </si>
  <si>
    <t>ТП-10/0,4 кВ а. Бастандык (ОВП)</t>
  </si>
  <si>
    <t>ТП-10/0,4 ООО ГАЗПРОМ МЕЖРЕГИОНГАЗ</t>
  </si>
  <si>
    <t>ТП -10/0,4 Брем Иртышское</t>
  </si>
  <si>
    <t>ТП-10/0,4 Бичевая Усть-Заостровка</t>
  </si>
  <si>
    <t>ТП-10/0,4 Омскоблводопровод Москаленский</t>
  </si>
  <si>
    <t>ТП-10/0,4  Омск 7 км Пушкинского тр-та В</t>
  </si>
  <si>
    <t>ТП-10кВ Черлакский тракт Есипов В.Б.</t>
  </si>
  <si>
    <t>ТП-10/0,4кВ ЛАО СНТ Ратоборец Вымпелком</t>
  </si>
  <si>
    <t>ТП-10/0,4кВ с.Ребровка ул.Счастливая</t>
  </si>
  <si>
    <t>ТП-10/0,4кВ Магистральный Хвойная</t>
  </si>
  <si>
    <t>ТП-10/0,4кВ Лысанский Любинский</t>
  </si>
  <si>
    <t>ТП-10/0,4кВ с. Малахово объект ЖКХ</t>
  </si>
  <si>
    <t>ТП-10/04кВ Азовский р-н 55:01:150903:940</t>
  </si>
  <si>
    <t>ТП10/0,4кВ Оконеш, Чистово Зезюля</t>
  </si>
  <si>
    <t>ТП-10/04 ОАО Осташково 55:36:150603:4500</t>
  </si>
  <si>
    <t>ТП-10 Глава Кныш Ачаирский</t>
  </si>
  <si>
    <t>ТП-10/0,4 с. Новотроицкое (Резанов С.А.)</t>
  </si>
  <si>
    <t>ТП-10/0,4 Газпром Богословка</t>
  </si>
  <si>
    <t>ТП 10кВ Ромашов Богословка</t>
  </si>
  <si>
    <t>ТП-10/0,4 кВ Чиньков Красноярка</t>
  </si>
  <si>
    <t>ТП-10 Ананенко</t>
  </si>
  <si>
    <t>ТП-10/0,4 с. Пушкино (Волгов С.В.)</t>
  </si>
  <si>
    <t>ТП-10 Афанасьев</t>
  </si>
  <si>
    <t>ТП 10/0,4кВ Калачинск, Репинка, Кадермас</t>
  </si>
  <si>
    <t>ТП10/0,4кВ Азово ИП Ахметов</t>
  </si>
  <si>
    <t>ТП10/0,4кВ Кормиловка снт Заря2 Субботин</t>
  </si>
  <si>
    <t>ТП10/0,4кВ Черлак Б.Атмас Турчанинова</t>
  </si>
  <si>
    <t>ТП-10/0,4кВ Омск Богатырев</t>
  </si>
  <si>
    <t>ТП-10/0,4 Омск  Опора, аллея 10а, уч.484</t>
  </si>
  <si>
    <t>ТП10 Гашке</t>
  </si>
  <si>
    <t>ТП10/0.4 с. Пушкино (Шепелева Н.Л.)</t>
  </si>
  <si>
    <t>ТП-10кВ Тевризский р-н "Тевризнефтегаз"</t>
  </si>
  <si>
    <t>КТПС-10/0,4кВ Омск (Плеханова Н.В.)</t>
  </si>
  <si>
    <t>ТП-10/0,4кВ СНТ Надежда</t>
  </si>
  <si>
    <t>ТП-10/0,4кВ р.п.Большеречье Кидямкин</t>
  </si>
  <si>
    <t>4.2.1.2</t>
  </si>
  <si>
    <t>ТП-10/04 Седельниково ул.Калинина котель</t>
  </si>
  <si>
    <t>П-10/0,4 Ом-3-13</t>
  </si>
  <si>
    <t>Рек ТП-Кр-7-15 Сусленкова Сан Колос</t>
  </si>
  <si>
    <t>ТП-10/04Тарск р-н Заливинск сп Наруж осв</t>
  </si>
  <si>
    <t>ТП10/0,4кв Н.Омка Старомалиновка Админ</t>
  </si>
  <si>
    <t>Стр.ТП-10/0,4 Бежевка "Омскоблводопровод</t>
  </si>
  <si>
    <t>Стр.ТП-10/0,4 Воронцовка Омскоблводопров</t>
  </si>
  <si>
    <t>ТП-10/0,4 №2 Газпром</t>
  </si>
  <si>
    <t>ТП-10/0,4кВ Газопровод и ГРС «Валуевская</t>
  </si>
  <si>
    <t>ТП-10/04 ООО Газпром Называевский</t>
  </si>
  <si>
    <t>ТП-10/0,4 д. Верхний Карбуш (Газпром)</t>
  </si>
  <si>
    <t>ТП-10/0,4 Адм Любинского поселения</t>
  </si>
  <si>
    <t>ТП-10/0,4 кВ 000"ЭМС" Марьяновский</t>
  </si>
  <si>
    <t>ТП-10/0,4кВ г.Омск ООО "Сток"</t>
  </si>
  <si>
    <t>ТП 10/0,4кВ ПЕРЕГОЕДОВА СНт Черемушки</t>
  </si>
  <si>
    <t>ТП 10/0,4кВ н.Омка Дейснер</t>
  </si>
  <si>
    <t>ТП-10/0,4кВ Черлак Шихов</t>
  </si>
  <si>
    <t>ТП10/0,4кВ Черлак Николаевк, Бурмистров</t>
  </si>
  <si>
    <t>ТП-10/0,4кВ с.Унара ферма</t>
  </si>
  <si>
    <t>ТП-10/0,4кВ Кордон Бергамак, ул. Таёжная</t>
  </si>
  <si>
    <t>ТП-10/0,4кВ взамен Сд-1-16</t>
  </si>
  <si>
    <t>4.2.1.3</t>
  </si>
  <si>
    <t>4.2.1.3.1</t>
  </si>
  <si>
    <t>ТП-10кВ Тевриз, ул. Советская Зобков И.В</t>
  </si>
  <si>
    <t>ТП-10/0,4кВ с.Ингалы ООО "Хорс"</t>
  </si>
  <si>
    <t>Рек. ТП-10/0,4 Кб-2313-36 Абишев Б.А.</t>
  </si>
  <si>
    <t>Рек. ТП-Сд-1-15 Апенько</t>
  </si>
  <si>
    <t>ТП10/0,4кВ Павлогр, Божедаровка Кучегура</t>
  </si>
  <si>
    <t>ТП-10/0,4кВ взамен ТП-Мр-11-26 Маргелова</t>
  </si>
  <si>
    <t>КТПС-10/0,4кВ Воронцовское сп, (Гольман</t>
  </si>
  <si>
    <t>ТП 10-0,4кВ ТАРАТУХИНА  СНТ Черемушки</t>
  </si>
  <si>
    <t>ТП-10/0,4кВ Омск, Бухтиярова д.3, д13</t>
  </si>
  <si>
    <t>4.2.1.3.2</t>
  </si>
  <si>
    <t>ТП-10-0,4кВ Одесское, Сабельфельд</t>
  </si>
  <si>
    <t>ТП 10/0,4кв Черлак КФХ Конев</t>
  </si>
  <si>
    <t>ТП-10/0,4 с. Троицкое (Цыганков В.И.)</t>
  </si>
  <si>
    <t>ТП-10/0,4 кВ Морозов Красноярское</t>
  </si>
  <si>
    <t>ТП-10/0,4кВ Бр-12 Союзпроект Береговой</t>
  </si>
  <si>
    <t>ТП-10/0,4кВ Бр-21 Союзпроект Береговой</t>
  </si>
  <si>
    <t>ТП-10/0,4кВ д.Девятериковка Никель</t>
  </si>
  <si>
    <t>4.2.1.4</t>
  </si>
  <si>
    <t>4.2.1.4.2</t>
  </si>
  <si>
    <t>ТП-10/0,4кВ КАО ул.Кучумова (Шилкин Д.В)</t>
  </si>
  <si>
    <t>Установка ТП-2</t>
  </si>
  <si>
    <t>4.2.1.5</t>
  </si>
  <si>
    <t>4.2.1.5.2</t>
  </si>
  <si>
    <t>ТП-10/04 МурРЭС интерната Кооперативная</t>
  </si>
  <si>
    <t>ТП1 Горьковское школа</t>
  </si>
  <si>
    <t>ТП-10/0,4кВ СПК Лесной Исилькульский</t>
  </si>
  <si>
    <t>однофазный (j = 1),</t>
  </si>
  <si>
    <t>трехфазный (j = 2)</t>
  </si>
  <si>
    <t>прямого включения (k = 1),</t>
  </si>
  <si>
    <t>полукосвенного включения (k = 2),</t>
  </si>
  <si>
    <t>косвенного включения (k = 3)</t>
  </si>
  <si>
    <t>7.1</t>
  </si>
  <si>
    <t>однофазный</t>
  </si>
  <si>
    <t>7.1.1</t>
  </si>
  <si>
    <t>Система учета э/э потреб Омского РЭС</t>
  </si>
  <si>
    <t>Система учета э/э потреб. Городского РЭС</t>
  </si>
  <si>
    <t>Система учета э/э потреб. Азовского РЭС</t>
  </si>
  <si>
    <t>Система учета э/э потреб Знаменского РЭС</t>
  </si>
  <si>
    <t>Система учета э/э потреб Исилькульского РЭС</t>
  </si>
  <si>
    <t>Система учета э/э потреб Крутинского РЭС</t>
  </si>
  <si>
    <t>Система учета э/э потреб Москаленского РЭС</t>
  </si>
  <si>
    <t>Система учета э/э потреб Муромцевского РЭС</t>
  </si>
  <si>
    <t>Система учета э/э потреб Саргатского РЭС</t>
  </si>
  <si>
    <t>Система учета э/э потреб Седельниковского РЭС</t>
  </si>
  <si>
    <t>Система учета э/э потреб Тарского РЭС</t>
  </si>
  <si>
    <t>Система учета э/э потреб Усть-Ишимского РЭС</t>
  </si>
  <si>
    <t>Система учета э/э потреб Большереченского РЭС</t>
  </si>
  <si>
    <t>Система учета э/э потреб Полтавского РЭС</t>
  </si>
  <si>
    <t>Система учета э/э потреб Тевризского РЭС</t>
  </si>
  <si>
    <t>Система учета э/э потреб Нововаршавского РЭС</t>
  </si>
  <si>
    <t>Система учета э/э потреб Черлакского РЭС</t>
  </si>
  <si>
    <t>Система учета э/э потребителей Калачинского РЭС</t>
  </si>
  <si>
    <t>Система учета э/э потреб Кормиловского РЭС</t>
  </si>
  <si>
    <t>Система учета э/э потребителей Павлоградского РЭС</t>
  </si>
  <si>
    <t>Система учета э/э потребителей Любинского РЭС</t>
  </si>
  <si>
    <t>Система учета э/э потребителей ШербакульскогоРЭС</t>
  </si>
  <si>
    <t>Система учета э/э потреб Горьковского РЭС</t>
  </si>
  <si>
    <t>Система учета э/э потребителей Колосовского РЭС</t>
  </si>
  <si>
    <t>Система учета э/э потребителей Большеуковского РЭС</t>
  </si>
  <si>
    <t>Система учета э/э потребителейОконешниковского РЭС</t>
  </si>
  <si>
    <t>Система учета э/э потребителей Называевского РЭС</t>
  </si>
  <si>
    <t>Система учета э/э потребителей Тюкалинского РЭС</t>
  </si>
  <si>
    <t>Система учета э/э потребителей Марьяновского РЭС</t>
  </si>
  <si>
    <t>Система учета э/э потребителей Русско-Полянск РЭС</t>
  </si>
  <si>
    <t>Система учета э/э потребителей Одесского РЭС</t>
  </si>
  <si>
    <t>Система учета э/э потребителей Нижнеомского РЭС</t>
  </si>
  <si>
    <t>Система учета э/э потребителей Таврического РЭС</t>
  </si>
  <si>
    <t>трехфазный</t>
  </si>
  <si>
    <t>7.2.1</t>
  </si>
  <si>
    <t>7.2.2</t>
  </si>
  <si>
    <t>7.2.3</t>
  </si>
  <si>
    <t>косвенного включения</t>
  </si>
  <si>
    <t>Расходы на выполнение мероприятий по технологическому присоединению, предусмотренным подпунктами  «а» и «в» пункта 16 Методических  указаний, за  2022 год  ПАО "Россети Сибирь" - "Омскэнерго"</t>
  </si>
  <si>
    <t>Данные за предыдущий период регулирования (2022)</t>
  </si>
  <si>
    <t>(форма)</t>
  </si>
  <si>
    <t>Наименование 
мероприятий</t>
  </si>
  <si>
    <t>Фактические расходы на строительство подстанций 
за 3 предыдущих года 
(тыс. рублей)</t>
  </si>
  <si>
    <t>Объем мощности, 
введенной в основные фонды за 3 предыдущих года (кВт)</t>
  </si>
  <si>
    <t>Расходы на строительство воздушных и кабельных линий электропередачи 
на i-м уровне напряжения, фактически построенных за последние 3 года (тыс. рублей)</t>
  </si>
  <si>
    <t>Длина воздушных 
и кабельных линий электропередачи 
на i-м уровне напряжения, фактически построенных за последние 3 года 
(км)</t>
  </si>
  <si>
    <t>Объем 
максимальной мощности, присоединенной путем 
строительства воздушных или кабельных линий 
за последние 
3 года (кВт)</t>
  </si>
  <si>
    <t>Ед. изм.</t>
  </si>
  <si>
    <t>руб./шт.</t>
  </si>
  <si>
    <t>Строительство ВЛ- 6 (10) кВ:</t>
  </si>
  <si>
    <t>руб./км</t>
  </si>
  <si>
    <t>Строительство ВЛ- 0,4 кВ:</t>
  </si>
  <si>
    <t>Строительство ВЛ- 35 кВ:</t>
  </si>
  <si>
    <t>Строительство КЛ-6 (10) кВ:</t>
  </si>
  <si>
    <t>Строительство КЛ-0,4 кВ:</t>
  </si>
  <si>
    <t>Строительство пунктов секционирования (реклоузеров) с уровнем напряжения до 35 кВ</t>
  </si>
  <si>
    <t>руб./кВт</t>
  </si>
  <si>
    <t>Подстанции двухтрансформаторные и более с трансформаторной мощностью от 400 до 1000 кВА включительно, блочного типа</t>
  </si>
  <si>
    <t>Двухтрансформаторные распределительные подстанции с трансформаторной мощностью от 250 до 400 кВА</t>
  </si>
  <si>
    <t>Установка средств коммерческого учета электрической энергии (мощности) (С8,i)</t>
  </si>
  <si>
    <t>Расходы на строительство введенных в эксплуатацию 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филиала ПАО "Россети Сибирь" - "Омскэнерго"
 за 2023 год</t>
  </si>
  <si>
    <t>ВЛ 0,4 кВ ТП Ня-10-3 – оп№1 ТП Ня-10-3 ф1</t>
  </si>
  <si>
    <t>ВЛ 0,4 кВ оп№10 ТП-24 ф1 – оп№24 ТП-24 ф1</t>
  </si>
  <si>
    <t>ВЛ 0,4 кВ оп10/5 ТП-144 ф1 – оп10/6 ТП-144 ф1</t>
  </si>
  <si>
    <t>ВЛ 0,4 кВ оп№8 ТП-А-10-5 ф2 – оп№35 ТП-А-10-5 ф2</t>
  </si>
  <si>
    <t>ВЛ 0,4 кВ оп№20 ТП-Сх-2-10 ф1 –оп№27 ТП-Сх-2-10 ф1</t>
  </si>
  <si>
    <t>ВЛ 0,4 кВ оп№28 ТМ-1-11 ф1 – оп№47 ТМ-1-11 ф1</t>
  </si>
  <si>
    <t>ВЛ 0,4 кВ оп№39 ТП-82 ф1 – оп№39/1 ТП-82 ф1</t>
  </si>
  <si>
    <t>ВЛ 0,4 кВ оп7 ф2 ТП-Кр-3-6 - оп1/2 ф2 ТП-Кр-3-6</t>
  </si>
  <si>
    <t>ВЛ 0,4 кВ оп5 ТП Чн-2-56 ф1 - оп2/1 ТП Чн-2-56 ф1</t>
  </si>
  <si>
    <t>ВЛ 0,4 кВ оп11/2 ТП Кб-2313-29 ф3 - оп11/3 ТП Кб-2313-29 ф3</t>
  </si>
  <si>
    <t>ВЛ 0,4 кВ оп7/2 ТП Ом-6-2 ф1 - оп9/1 ТП Ом-6-2 ф1</t>
  </si>
  <si>
    <t>ВЛ 0,4 кВ оп2/3 ф1 ТП-Пш-3-36 - оп6/1 ф1 Пш-3-36</t>
  </si>
  <si>
    <t>ВЛ 0,4 кВ оп№5 ТП БЯ-14-3 ф1 – оп№63 ТП БЯ-14-3 ф1</t>
  </si>
  <si>
    <t>ВЛ 0,4 кв оп№29а ТП-НК-2-6 ф2- оп№29б ТП-НК-2-6 ф2</t>
  </si>
  <si>
    <t>ВЛ 0,4 кВ ТП-Нп-5-8 – оп № 1 ТП-Нп-5-8 ф1</t>
  </si>
  <si>
    <t>ВЛ 0,4 кВ ф1 КТП 8Щ-6 оп№4 - ф1 КТП 8Щ-6 оп№13</t>
  </si>
  <si>
    <t>ВЛ 0,4 кВ оп№10 ТП С-8-22 ф2 - оп10/1 ТП С-8-22 ф2</t>
  </si>
  <si>
    <t>ВЛ 0,4 кВ оп1/1 ТП Б-13-11 ф1 - оп2/3 ТП Б-13-11ф1</t>
  </si>
  <si>
    <t>ВЛ 0,4 кВ оп16 ТП НК-7-28 ф2 - оп16/б ТП НК-7-28ф2</t>
  </si>
  <si>
    <t>ВЛ 0,4 кВ оп48 ТП Тм-10-16ф3 – оп52 ТП Тм-10-16 ф3</t>
  </si>
  <si>
    <t>ВЛ-0,4 кВ ТП-КН-7-16 - оп № 1 ТП КН-7-16 ф1</t>
  </si>
  <si>
    <t>ВЛ 0,4 кВ оп№8 ТП-СГ-3-7 ф2 – оп№11 ТП-СГ-3-7 ф2</t>
  </si>
  <si>
    <t>ВЛ 0,4 кВ оп№34 ТП ТМ-6-10 ф2 – оп№39 ТП ТМ-6-10ф2</t>
  </si>
  <si>
    <t>ВЛ 0,4кВ оп6 ТП Сд-1-14 ф1 - оп3/6 ТП Сд-1-14 ф1</t>
  </si>
  <si>
    <t>ВЛ 0,4кВ оп1/2 ТП Бр-5-25 ф8 - оп1/4 ТП Бр-5-25 ф8</t>
  </si>
  <si>
    <t>ВЛ 0,4кВ оп9 ТП Бр-18-18 ф3 - оп11 ТП Бр-18-18 ф3</t>
  </si>
  <si>
    <t>ВЛ 0,4 кВ ТП Пш-9-6 оп11 ТП Пш-9-6 ф1;оп1 ТП Пш-9-6 ф1 - оп1/6 ТП Пш-9-6 ф1</t>
  </si>
  <si>
    <t>ВЛ 0,4кВ оп2/4 ТП Кр-7-14 ф2 - оп2/9 ТП Кр-7-14 ф2</t>
  </si>
  <si>
    <t>ВЛ 0,4кВ оп1/7 ТП Нт-8-8 ф1 - оп1/10 ТП Нт-8-8 ф1</t>
  </si>
  <si>
    <t>ВЛ 0,4кВ оп7/5 ТП Сд-1-12 ф2 - оп7/6 ТП Сд-1-12 ф2</t>
  </si>
  <si>
    <t>ВЛ 0,4кВ оп4 ТП Нд-2-20 ф1 - оп8/1 ТП Нд-2-20 ф1</t>
  </si>
  <si>
    <t>ВЛ 0,4кВ ТП Ао-1-35 ф1 - оп4 ТП Ао-1-35 ф1</t>
  </si>
  <si>
    <t>ВЛ-0,4 кВ оп№5/5 ТП-6205 ф3 - оп№6/1 ТП-6205 ф3</t>
  </si>
  <si>
    <t>ВЛ-0,4 оп№1/14 ТП Чн-2-31 ф1 - оп7/1 ТП Чн-2-31 ф1</t>
  </si>
  <si>
    <t>ВЛ-0,4 кВ оп1/4 ТП Чн-3-59 ф1 - оп3/1 ТП Чн-3-59ф1</t>
  </si>
  <si>
    <t>ВЛ 0,4 кВ оп№1/5 ТП Ом-5-5 ф1 - оп2/1 ТП Ом-5-5 ф1</t>
  </si>
  <si>
    <t>ВЛ-0,4 кВ оп№1/9 ТП Чн-2-39ф3 - оп7/1 ТП Чн-2-39ф3</t>
  </si>
  <si>
    <t>ВЛ-0,4 кВ оп1/4 ТП Чн-2-54 ф1 - оп1/5 ТП Чн-2-54ф1</t>
  </si>
  <si>
    <t>ВЛ 0,4кВ оп4/18 ТП Пф-6-24ф1 - оп4/19 ТП Пф-6-24ф1</t>
  </si>
  <si>
    <t>ВЛ 0,4 кВ оп№8 ТП-НВ-8-9 ф3 – оп№17 ТП-НВ-8-9 ф3</t>
  </si>
  <si>
    <t>ВЛ 0,4 кВ оп№26 ТП-Рс-5-2 ф2 – оп№28 ТП-Рс-5-2 ф2</t>
  </si>
  <si>
    <t>ВЛ 0,4 кВ оп№37 ТП-И-4-2 ф2 – оп№42 ТП-И-4-2 ф2</t>
  </si>
  <si>
    <t>ВЛ 0,4 кВ оп№23 ТП-ЧК-5-10 ф1 – оп№25 ТП-ЧК-5-10ф1</t>
  </si>
  <si>
    <t>ВЛ 0,4 кВ оп№24 ТП-Со-9-1 ф1 – оп№26 ТП-Со-9-1 ф1</t>
  </si>
  <si>
    <t>ВЛ 0,4 кВ оп № 25 ТП-71 ф3 – оп№61 ТП-71 ф3</t>
  </si>
  <si>
    <t>ВЛ 0,4 кВ ТП-СР-5-11 – оп № 8 ТП-СР-5-11 ф 1</t>
  </si>
  <si>
    <t>ВЛ 0,4 кВ оп№30 ТП-КН-7-2 ф2 – оп№32 ТП-КН-7-2 ф2</t>
  </si>
  <si>
    <t>ВЛ-0,4 кВ оп1/10 ТП Чн-2-33ф1 - оп4/1 ТП Чн-2-33ф1</t>
  </si>
  <si>
    <t>ВЛ-0,4 кВ оп№1 ТП Чн-2-49 ф3 - оп№2/1 ТП Чн-2-49ф3</t>
  </si>
  <si>
    <t>ВЛ-0,4 кВ оп№12 ТП Нд-6-18ф1 - оп№1/1 ТП Нд-6-18ф1</t>
  </si>
  <si>
    <t>ВЛ-0,4 кВ оп№20 ТП Чн-3-60ф1- оп№2/1 ТП Чн-3-60 ф1</t>
  </si>
  <si>
    <t>ВЛ-0,4 кВ оп№8 ТП Чн-3-37 ф3 - оп№1/1 ТП Чн-3-37ф3</t>
  </si>
  <si>
    <t>ВЛ-0,4 кВ оп№10 ТП Д-2-23 ф3 - оп№8/1 ТП Д-2-23 ф3</t>
  </si>
  <si>
    <t>ВЛ-0,4 кВ оп№13 ТП Д-2-5 ф3 - оп№8/1 ТП Д-2-5 ф3</t>
  </si>
  <si>
    <t>ВЛ-0,4 кВ оп20 ТП Кб-2313-28ф2 - оп9/1 ТП Кб-2313-28 ф2</t>
  </si>
  <si>
    <t>ВЛ 0,4 кВ оп№ 10 ТП 5РС-6 ф3 - оп№ 3/1 ТП 5РС-6 ф3</t>
  </si>
  <si>
    <t>ВЛ 0,4 кВ оп № 4 ТП 4КЯ-5 ф3 - оп №2/8 ТП 4КЯ-5 ф3</t>
  </si>
  <si>
    <t>ВЛ-0,4 кВ оп№13 ТП Нд-6-20ф2 - оп№6/1 ТП Нд-6-20ф2</t>
  </si>
  <si>
    <t>ВЛ-0,4 кВ оп№10 ТП Нд-6-23ф1 - оп№1/1 ТП Нд-6-23ф1</t>
  </si>
  <si>
    <t>ВЛ 0,4кВ оп1/2 ТП Кр-8-21 ф3 - оп1/3 ТП Кр-8-21 ф3</t>
  </si>
  <si>
    <t>ВЛ 0,4кВ оп2/6 ТП Уз-3-21 ф2 - оп2/7 ТП Уз-3-21 ф2</t>
  </si>
  <si>
    <t>ВЛ 0,4 кВ оп№6/5 ТП Чн-3-74ф1 - оп8/1 ТП Чн-3-74ф1</t>
  </si>
  <si>
    <t>ВЛ 0,4 кВ оп5/1ф1 Пш-9-5 - оп5/2ф1 ТП-Пш-9-5;оп-7/1 ф1 Пш-9-5 - оп7/7 ф1 ТП-Пш-9-5</t>
  </si>
  <si>
    <t>ВЛ 0,4кВ оп6/2 ТП Сд-1-12 ф2 - оп6/6 ТП Сд-1-12 ф2</t>
  </si>
  <si>
    <t>ВЛ 0,4 кВ оп№6/3 ТП Чн-3-74ф1 - оп7/8 ТП Чн-3-74ф1</t>
  </si>
  <si>
    <t>ВЛ 0,4кВ оп8 ТП-Кс-10-12 ф1 - оп№17 ТП-Кс-10-12 ф1</t>
  </si>
  <si>
    <t>ВЛ 0,4кВ оп16 ТП Уз-3-28 ф1 - оп19 ТП Уз-3-28 ф1</t>
  </si>
  <si>
    <t>ВЛ-0,4 кВ оп4/9/2 ТП Ле-1121-13 ф1 - оп5/1 ТП Ле-1121-13 ф1</t>
  </si>
  <si>
    <t>ВЛИ-0,4кВ оп3 ф1 ТП-Уз-3-25 - оп4/2 ф1 ТП-Уз-3-25</t>
  </si>
  <si>
    <t>ВЛ-0,4 кВ оп9/10 ТП Мр-1-7 ф4 - оп1/1 ТП Мр-1-7 ф4</t>
  </si>
  <si>
    <t>ВЛИ-0,4кВ оп2 ф2 ТП-Бр-9-36 - оп3/4 ф2 ТП-Бр-9-36</t>
  </si>
  <si>
    <t>ВЛ-0,4 кВ оп1/5 ТП Мр-11-17ф1 -оп3/4 ТП Мр-11-17ф1</t>
  </si>
  <si>
    <t>ВЛИ-0,4кВ оп19 ф1 ТП-Бр-10-1 - оп28 ф1 ТП-Бр-10-1</t>
  </si>
  <si>
    <t>ВЛ-0,4 кВ оп№8 ТП Пш-1-12 ф3 - оп2/6 ТП Пш-1-12 ф3</t>
  </si>
  <si>
    <t>ВЛ-0,4 кВ оп№3/3 ТП Д-8-7 ф3 - оп№3/7 ТП Д-8-7 ф3</t>
  </si>
  <si>
    <t>ВЛ-0,4 кВ оп13/7 ТП Мр-11-22 ф2 -оп2/3 ТП Мр-11-22ф2</t>
  </si>
  <si>
    <t>ВЛИ-0,4кВ оп35 ф1 ТП-Пш-3-20 - оп8/7 ф1 ТП-Пш-3-20</t>
  </si>
  <si>
    <t>ВЛ-0,4 кВ оп3А ТП Чн-3-52 ф1 - оп4/2 ТП Чн-3-52ф1</t>
  </si>
  <si>
    <t>ВЛИ-0,4кВ оп8 ф1 ТП-Пш-3-47 - оп10 ф1 ТП-Пш-3-47</t>
  </si>
  <si>
    <t>ВЛ-0,4 кВ оп№15 ТП Ом-6-2 ф1 - оп№8/1 ТП Ом-6-2 ф1</t>
  </si>
  <si>
    <t>ВЛ-0,4 кВ оп16 ТП Па-11-9 ф2 - оп16/1 ТП Па-11-9ф2</t>
  </si>
  <si>
    <t>ВЛИ-0,4кВ оп5 ф1 ТП-Бр-5-34 - оп6 ф1 ТП-Бр-5-34</t>
  </si>
  <si>
    <t>ВЛИ-0,4кВ оп2/1 ф2 ТП-Бр-14-29 - оп2/3 ф2 ТП-Бр-14-29</t>
  </si>
  <si>
    <t>ВЛ-0,4 кВ оп4 ТП Мр-11-16 ф2 - оп1/9 ТП Мр-11-16ф2</t>
  </si>
  <si>
    <t>ВЛ-0,4 кВ оп2/5 ТП Кб-2313-36 ф1 -оп9/1 ТП Кб-2313-36 ф1</t>
  </si>
  <si>
    <t>ВЛИ-0,4кВ оп9 ф1 ТП-Бр-9-33 - оп12 ф1 ТП-Бр-9-33</t>
  </si>
  <si>
    <t>ВЛ-0,4 кВ оп№7 ТП Мр-1-7 ф3 - оп№2/10 ТП Мр-1-7 ф3</t>
  </si>
  <si>
    <t>ВЛИ-0,4кВ оп1/2 ф1 ТП-Уз-3-46 -оп2/5 ф1 ТП-Уз-3-46</t>
  </si>
  <si>
    <t>ВЛИ-0,4кВ оп12 ф2 ТП-Бр-5-31 - оп15 ф2 ТП-Бр-5-31</t>
  </si>
  <si>
    <t>ВЛ-0,4 кВ оп1/1 ТП Мр-11-12ф1 -оп2/2 ТП Мр-11-12ф1</t>
  </si>
  <si>
    <t>ВЛИ-0,4кВ оп15А ф1 ТП-Кс-3-3 - оп1/1 ф1 ТП-Кс-3-3</t>
  </si>
  <si>
    <t>ВЛ-0,4 кВ оп8/2 ТП Сз-1914-31 ф3 - оп1/14 ТП Сз-1914-31 ф3</t>
  </si>
  <si>
    <t>ВЛ-0,4 кВ ТП Лз-7-7 ф2 - оп№6 ТП Лз-7-7 ф2</t>
  </si>
  <si>
    <t>ВЛИ-0,4кВ оп1 ф1 ТП-Уз-3-46 - оп1/8 ф1 ТП-Уз-3-46</t>
  </si>
  <si>
    <t>ВЛИ-0,4кВ оп9 ф2 ТП-Пф-3-10 - оп2/1 ф2 ТП-Пф-3-10</t>
  </si>
  <si>
    <t>ВЛИ-0,4 кВ ТП С-1-5 ф1 - оп № 10 ТП С-1-5 ф1</t>
  </si>
  <si>
    <t>ВЛ-0,4 кВ оп№9 ф2 ТП Ю-5-37 - оп№9А ф2 ТП Ю-5-37</t>
  </si>
  <si>
    <t>ВЛ-0,4 кВ оп №6 ф3 ТП И-3-8 - оп №6А ф1 ТП И-3-8</t>
  </si>
  <si>
    <t>ВЛ-0,4 кВ оп№17 ф2 ТП Ю-9-18 - оп17/1 ф2 ТП Ю-9-18</t>
  </si>
  <si>
    <t>ВЛИ-0,4кВ оп12 ф2 ТП-Пш-9-5 - оп5/1 ф2 ТП-Пш-9-5</t>
  </si>
  <si>
    <t>ВЛ 0,4 кВ оп № 3 ТП-КР-1-9 ф1 – оп№ 6 ТП-КР-1-9 ф1</t>
  </si>
  <si>
    <t>ВЛИ 0,4 кВ оп№5 ТП-Рс-5-1 ф3 – оп№13 ТП-Рс-5-1 ф3</t>
  </si>
  <si>
    <t>ВЛИ 0,4 кВ оп№9 ТП-НВ-5-9 ф3 – оп№20 ТП-НВ-5-9 ф3</t>
  </si>
  <si>
    <t>ВЛ 0,4 кВ оп №27 ТП -26 ф1 – оп№27/1 ТП ТП-26 ф1</t>
  </si>
  <si>
    <t>ВЛ 0,4 кВ оп№9/3 ТП-121 ф1 – оп№9/4 ТП ТП-121 ф1</t>
  </si>
  <si>
    <t>ВЛ-0,4 кВ оп№9 ТП Д-2-22 ф3 - оп№6/1 ТП Д-2-22 ф3</t>
  </si>
  <si>
    <t>ВЛ-0,4 кВ оп№1 ТП Сг-1-9 ф1 - оп№3/2 ТП Сг-1-9 ф1</t>
  </si>
  <si>
    <t>ВЛ-0,4 кВ оп№3/1 ТП Д-2-20 ф5 - оп7/1 ТП Д-2-20 ф5</t>
  </si>
  <si>
    <t>ВЛ-0,4 кВ оп3 ТП СНТ Тополек ф1 - оп4/3 ТП СНТ Тополек ф1</t>
  </si>
  <si>
    <t>ВЛИ-0,4кВ оп15 ф1 ТП-Пш-3-37 - оп3/1 ф1 ТП-Пш-3-37</t>
  </si>
  <si>
    <t>ВЛ-0,4 кВ оп12 ТП Кб-2313-36 ф2 - оп16 ТП Кб-2313-36 ф2</t>
  </si>
  <si>
    <t>ВЛ-0,4 кВ оп№7/6 ТП 2608-8 ф2 - оп7/8 ТП 2608-8 ф2</t>
  </si>
  <si>
    <t>ВЛ-0,4 кВ оп№15 ТП Д-2-19 ф3 - оп№1/1 ТП Д-2-19 ф3</t>
  </si>
  <si>
    <t>ВЛИ-0,4кВ оп5/8 ф1 ТП-Пш-3-20 -оп9/2 ф1 ТП-Пш-3-20</t>
  </si>
  <si>
    <t>ВЛ 0,4 кВ ТП БЯ-2-7 – оп № 17 ТП БЯ-2-7 ф 2</t>
  </si>
  <si>
    <t>ВЛ 04 кВ ТП Мр-22-14 – оп №12 ТП Мр-22-14 ф1</t>
  </si>
  <si>
    <t>ВЛ 0,4 кВ ТП Зн-8-25 – оп №1 ТП Зн-8-25 ф1</t>
  </si>
  <si>
    <t>ВЛ-0,4 кВ оп№9 ТП Нд-6-20 ф2 - оп5/1 ТП Нд-6-20 ф2</t>
  </si>
  <si>
    <t>ВЛ-0,4 кВ оп1/6 ТП Чн-2-47ф4 - оп1/18 ТП Чн-2-47ф4</t>
  </si>
  <si>
    <t>ВЛИ-0,4кВ оп2/2 ф2 ТП-Ан-11-23 - оп4/1 ф2 ТП-Ан-11-23</t>
  </si>
  <si>
    <t>ВЛ-0,4 кВ оп2/5 ТП Чн-2-31 ф3 - оп2/8 ТП Чн-2-31ф3</t>
  </si>
  <si>
    <t>ВЛ-0,4 кВ оп№4 ТП Мр-2-4 ф1 - оп№2/1 ТП Мр-2-4 ф1</t>
  </si>
  <si>
    <t>ВЛИ-0,4 кВ оп8 ТП Кл-5-20 ф1 - оп8/2 ТП Кл-5-20 ф1</t>
  </si>
  <si>
    <t>ВЛ-0,4 кВ ф3 КТП-ЮП-5-11 оп2 - ф3 КТП-ЮП-5-11 оп23</t>
  </si>
  <si>
    <t>ВЛ-0,4 кВ оп№1 ф1 ТП НР-1-9 - оп№1/2 ф1 ТП НР-1-9</t>
  </si>
  <si>
    <t>ВЛ-0,4 кВ оп№4 ф2 ТП НР-3-1 - оп№4/4 ф2 ТП НР-3-1</t>
  </si>
  <si>
    <t>ВЛ-0,4 кВ оп10/51 ТП Чн-2-49ф1 -оп1/1 ТП Чн-2-49ф1</t>
  </si>
  <si>
    <t>ВЛ 0,4 кВ оп№7А ТП Лз-8-2 ф2 - оп№2/4 ТП Лз-8-2 ф2</t>
  </si>
  <si>
    <t>ВЛИ 0,4 кВ оп26 ТП Н-4-3 ф1 - оп№34А ТП Н-4-3 ф1</t>
  </si>
  <si>
    <t>ВЛИ 0,4кВ оп1/5 ф1 ТП-22 - оп4/1 ф1 ТП-22</t>
  </si>
  <si>
    <t>ВЛИ 0,4 кВ ТП-2Щ-1 - оп 11а ф1 ТП-2Щ-1</t>
  </si>
  <si>
    <t>ВЛИ 0,4 кВ оп11 ТП НТ-3-39ф2 - оп12/1 ТП НТ-3-39ф2</t>
  </si>
  <si>
    <t>ВЛИ 0,4 кВ ТП ТК-7-1 ф3 - оп№ 5/9 ТП ТК-7-1 ф3</t>
  </si>
  <si>
    <t>ВЛИ-0,4кВ оп5 ф2 ТП-Пш-9-7 - оп1/1 ф2 ТП-Пш-9-7</t>
  </si>
  <si>
    <t>ВЛИ-0,4кВ оп12 ф1 ТП-Пш-7-16 - оп17 ф1 ТП-Пш-7-16</t>
  </si>
  <si>
    <t>ВЛ 0,4 кВ оп14 ТП РП-1-1-7 ф2 – оп21 ТП РП-1-1-7ф2</t>
  </si>
  <si>
    <t>ВЛ 0,4 кВ оп48 ТП РП-1-6-2 ф1 – оп49 ТП РП-1-6-2ф1</t>
  </si>
  <si>
    <t>ВЛ 0,4 кВ оп№1/4 ТП ПД-1-2 ф1 – оп№1/5 ТП ПД-1-2ф1</t>
  </si>
  <si>
    <t>ВЛ 0,4 кВ оп3/3 ТП Ле-1107-3 ф1 - оп6/1 ТП Ле-1107-3 ф1</t>
  </si>
  <si>
    <t>ВЛИ-0,4кВ оп10/1 ф1 ТП-Пш-3-38 - оп4/1 ф1 ТП-Пш-3-38</t>
  </si>
  <si>
    <t>ВЛИ-0,4кВ оп8/1 ф4 ТП-Пш-9-2 - оп12/1 ф4 ТП-Пш-9-2</t>
  </si>
  <si>
    <t>ВЛИ-0,4кВ оп24 ф3 ТП-Нд-2-20 - оп3/1 ф3 ТП-Нд-2-20</t>
  </si>
  <si>
    <t>ВЛИ-0,4кВ оп3/1 ф2 ТП-Ан-11-23 - оп3/2 ф2 ТП-Ан-11-23</t>
  </si>
  <si>
    <t>ВЛИ-0,4кВ оп27 ф1 ТП-Нд-2-20 -оп11/1 ф1 ТП-Нд-2-20</t>
  </si>
  <si>
    <t>ВЛ 0,4 кВ оп№1/4 ТП Чн-3-7 ф4 - оп1/5 ТП Чн-3-7 ф4</t>
  </si>
  <si>
    <t>ВЛ 0,4 кВ оп№4/3 ТП М-2-1 ф1 - оп№6/2 ТП М-2-1 ф1</t>
  </si>
  <si>
    <t>ВЛИ-0,4кВ оп17 ф2 ТП-Нд-2-20 - оп8/1 ф2 ТП-Нд-2-20</t>
  </si>
  <si>
    <t>ВЛИ-0,4кВ оп9 ф13 ТП-32 - оп14 ф13 ТП-32</t>
  </si>
  <si>
    <t>ВЛ-0,4 кВ оп4 ТП Кб-2313-23 ф1 - оп1/1 ТП Кб-2313-23 ф1</t>
  </si>
  <si>
    <t>ВЛ 0,4 кВ оп№11 ТП Т-18-1 ф1 – оп11/5 ТП Т-18-1 ф1</t>
  </si>
  <si>
    <t>ВЛ 0,4 кВ оп№6 ТП Бр-11-12 ф1 – оп8 ТП Бр-11-12 ф1</t>
  </si>
  <si>
    <t>ВЛ 0,4 кВ оп20 ТП Зл-1-13 ф1 – оп20/2 ТП Зл-1-13ф1</t>
  </si>
  <si>
    <t>ВЛ 0,4 кВ оп№2/7 ТП Тл-4-3ф1 – оп№2/8 ТП Тл-4-3 ф1</t>
  </si>
  <si>
    <t>ВЛ 0,4 кВ оп3/5 ТП Тл-10-10ф4 –оп3/6 ТП Тл-10-10ф4</t>
  </si>
  <si>
    <t>ВЛ 0,4 кВ оп№3 ТП Т-16-50 ф3 – оп3/2 ТП Т-16-50 ф3</t>
  </si>
  <si>
    <t>ВЛ 0,4 кВ оп№20 ТП Бор-4-1 ф1 – оп28 ТП Бор-4-1 ф1</t>
  </si>
  <si>
    <t>ВЛ 0,4 кВ оп№1 ТП НК-5-5 ф2 – оп№20 ТП НК-5-5 ф2</t>
  </si>
  <si>
    <t>ВЛ 0,4 кВ ТП УИ-2-6 – оп № 2 ТП УИ-2-6 ф1</t>
  </si>
  <si>
    <t>ВЛ 0,4 кВ ТП-Т-2в-76 - оп№5 ТП-Т-2в-76 ф7</t>
  </si>
  <si>
    <t>ВЛ 0,4 кВ оп2/5 ф2 ТП-Уз-3-21 -оп3/1 ф2 ТП-Уз-3-21</t>
  </si>
  <si>
    <t>ВЛ 0,4 кВ оп№5 ТП Тм-4-7 ф3 – оп№6 ТП Тм-4-7 ф3</t>
  </si>
  <si>
    <t>ВЛ 0,4 кВ оп3/10 ф1 ТП-Рз-3-29 - оп5/7 ф1 ТП-Рз-3-29;оп5/4 ф1 ТП-Рз-3-29 - оп6/4 ф1 ТП-Рз-3-29</t>
  </si>
  <si>
    <t>ВЛ 0,4 кВ оп14/21 ТП Чн-3-44 ф3 - оп14/19 ТП Чн-3-44 ф3</t>
  </si>
  <si>
    <t>ВЛ 0,4 кВ ТП Ан-11-25 оп1 ТП Ан-11-25 ф1</t>
  </si>
  <si>
    <t>ВЛ 0,4 кВ оп10/9 ф1ТП-Пф-6-24 - оп3/3 ф1ТП-Пф-6-24</t>
  </si>
  <si>
    <t>ВЛ 0,4 кВ ТП С-2-4 ф3 - оп №5 ТП С-2-4 ф3</t>
  </si>
  <si>
    <t>ВЛ 0,4 кВ оп3 ТП Чн-3-78 ф2 - оп1/1 ТП Чн-3-78 ф2</t>
  </si>
  <si>
    <t>ВЛ 0,4 кВ оп26 ф3 ТП-Нд-2-20 - оп4/1 ф3 ТП-Нд-2-20</t>
  </si>
  <si>
    <t>ВЛ 0,4 кВ оп8 ф1 ТП-Кн-7-1 - оп1/1 ф1 ТП-Кн-7-1</t>
  </si>
  <si>
    <t>ВЛ 0,4 кВ оп2 ф1 ТП-Рз-8-8 - оп1/5 ф1 ТП-Рз-8-8</t>
  </si>
  <si>
    <t>ВЛ 0,4 кВ оп1 ф1 ТП-Кс-1-3 - оп2/3 ф1 ТП-Кс-1-3</t>
  </si>
  <si>
    <t>ВЛ 0,4 кВ оп№2 ТП НК-9-24 ф2 – оп2/1 ТП НК-9-24 ф2</t>
  </si>
  <si>
    <t>ВЛ 0,4 кВ оп11 ТП РП-1-6-14ф1 –оп14 ТП РП-1-6-14ф1</t>
  </si>
  <si>
    <t>ВЛ 0,4 кВ оп№3 ТП-ЗВ-3-2 ф2 – оп№13 ТП-ЗВ-3-2 ф2</t>
  </si>
  <si>
    <t>ВЛ 0,4 кВ оп№ 21 ТП-Од-2-7 ф1 – оп№70 ТП Од-2-7 ф1</t>
  </si>
  <si>
    <t>ВЛ 0,4 кВ оп3 ТП РП-1-6-6 ф3 – оп11 ТП РП-1-6-6 ф3</t>
  </si>
  <si>
    <t>ВЛ 0,4 кВ оп№41 ТП-ГА-2-1 ф2 – оп№49 ТП-ГА-2-1 ф2</t>
  </si>
  <si>
    <t>ВЛ 0,4 кВ оп№3 ТП-НК-7-24 ф2 – оп3/2 ТП-НК-7-24 ф2</t>
  </si>
  <si>
    <t>ВЛ 0,4 кВ оп20 ф1 ТП-Уз-3-6 - оп3/1 ф1 ТП-Уз-3-6</t>
  </si>
  <si>
    <t>ВЛ 0,4 кВ оп6 ф1 ТП-Пш-7-3 - оп1/3 ф1 ТП-Пш-7-3</t>
  </si>
  <si>
    <t>ВЛ 0,4 кВ оп6 ф2 ТП-Бр-18-28 - оп1/5ф2 ТП-Бр-18-28</t>
  </si>
  <si>
    <t>ВЛ 0,4 кВ оп1 ф1 ТП-Уз-3-20 – оп2/8 ф1 ТП- Уз-3-20</t>
  </si>
  <si>
    <t>ВЛ 0,4 кВ оп10/7 ТП -2608-8ф2 - оп13/7 ТП-2608-8ф2</t>
  </si>
  <si>
    <t>ВЛ 0,4 кВ оп15 ТП-КЯ-4-10 ф2 - оп№16 ТП-КЯ-4-10 ф2</t>
  </si>
  <si>
    <t>ВЛ 0,4 кВ оп4/4 ф1 ТП-Ан-4-3 - оп4/6 ф1 ТП-Ан-4-3</t>
  </si>
  <si>
    <t>ВЛ 0,4 кВ оп39 ТП Б-13-11 ф1 - оп1/2 ТП Б-13-11 ф1</t>
  </si>
  <si>
    <t>ВЛ 0,4 кВ оп13 ТП Чн-3-41 ф1 - оп1/1 ТП Чн-3-41 ф1</t>
  </si>
  <si>
    <t>ВЛ 0,4 кВ оп22 ф1 ТП-Нд-2-20 -оп10/1 ф1 ТП-Нд-2-20</t>
  </si>
  <si>
    <t>ВЛ 0,4 кВ оп№1/8 ТП Чн-3-4 ф2 - оп7/1 ТП Чн-3-4 ф2</t>
  </si>
  <si>
    <t>ВЛ 0,4 кВ оп23 ф2 ТП-Пш-3-37 - оп4/1 ф2 ТП-Пш-3-37</t>
  </si>
  <si>
    <t>ВЛ 0,4 кВ оп№106 ТП Чн-3-32 ф1 - оп8 ТП Чн-3-32 ф1</t>
  </si>
  <si>
    <t>ВЛ 0,4 кВ оп9 ТП Сз-1914-51 ф1 - оп13 ТП Сз-1914-51 ф1</t>
  </si>
  <si>
    <t>ВЛ 0,4 кВ оп20 ТП Тл-10-10 ф2 – оп21 ТП Тл-10-10ф2</t>
  </si>
  <si>
    <t>ВЛ 0,4 кВ оп15 ТП Зл-1-14 ф1 – оп15/6 ТП Зл-1-14ф1</t>
  </si>
  <si>
    <t>ВЛ 0,4 кВ оп2/2 ТП Кб-2313-25ф1 - оп2/4 ТП Кб-2313-25 ф1</t>
  </si>
  <si>
    <t>ВЛ 0,4 кВ ТП Чм-10-11 ф1 - оп№3 ТП Чм-10-11 ф1</t>
  </si>
  <si>
    <t>ВЛ 0,4 кВ оп2/4 ф1 ТП-Бр-9-36 -оп3/1 ф1 ТП-Бр-9-36</t>
  </si>
  <si>
    <t>ВЛ 0,4 кВ оп5 ТП Мр-11-18 ф2 - оп2/1 ТП Мр-11-18ф2</t>
  </si>
  <si>
    <t>ВЛ 0,4 кВ оп13 ф1 ТП Уз-3-7 -оп1/1 ф1 ТП Уз-3-7</t>
  </si>
  <si>
    <t>ВЛ 0,4 кВ оп6 ф1 ТП-Бр-18-28 - оп10 ф1 ТП-Бр-18-28</t>
  </si>
  <si>
    <t>ВЛ 0,4 кВ оп14/9 ТП Мр-1-22ф1 - оп5/5 ТП Мр-1-22ф1</t>
  </si>
  <si>
    <t>ВЛ 0,4 кВ оп2 ф1 ТП Уз-3-45 -оп2/4 ф1 ТП Уз-3-45</t>
  </si>
  <si>
    <t>ВЛ 0,4 кВ оп№8 ТП-6205 ф3 - оп№5/4 ТП-6205 ф3</t>
  </si>
  <si>
    <t>ВЛ 0,4 кВ оп№9 ТП Д-2-23 ф3 - оп№3/1 ТП Д-2-23 ф3</t>
  </si>
  <si>
    <t>ВЛ-0,4 кВ ТП-Вс-3-6 – оп № 3 ТП-Вс-3-6 ф1</t>
  </si>
  <si>
    <t>ВЛ 0,4 кВ оп№17 ТП-НВ-6-4 ф3 – оп№43 ТП-НВ-6-4 ф3</t>
  </si>
  <si>
    <t>ВЛ 0,4 кВ ТП-Зв-6-14 – оп № 6 ТП-Зв-6-14 ф1</t>
  </si>
  <si>
    <t>ВЛ 0,4 кВ оп№320(совм.подвес ф.Чк-10)ТП Чк-10-4 ф1– оп№22 ТП Чк-10-4 ф1</t>
  </si>
  <si>
    <t>ВЛ 0,4 кВ оп № 1 ТП-151 ф1 – оп № 20 ТП-151 ф1</t>
  </si>
  <si>
    <t>ВЛ 0,4 кВ оп1/1 ф3 ТП-Бр-5-27 -оп5/1 ф3 ТП-Бр-5-27</t>
  </si>
  <si>
    <t>ВЛ 0,4 кВ оп24 ф1 ТП Уз-3-42 -оп26 ф1 ТП Уз-3-42</t>
  </si>
  <si>
    <t>ВЛ 0,4 кВ оп2/10ф2 ТП-Рз-3-20 -оп2/11ф2 ТП-Рз-3-20</t>
  </si>
  <si>
    <t>ВЛ 0,4 кВ оп3 ф1 ТП-Бр-9-9 – оп3/3 ф1 ТП- Бр-9-9</t>
  </si>
  <si>
    <t>ВЛ 0,4 кВ оп1 ф1 ТП-Пф-3-13 - оп1/3 ф1 ТП-Пф-3-13</t>
  </si>
  <si>
    <t>ВЛ 0,4 кВ оп22 ф1 ТП-Нд-1-12 - оп3/1 ф1 ТП-Нд-1-12</t>
  </si>
  <si>
    <t>ВЛ 0,4 кВ ТП Сд-1-17 оп7 ТП Сд-1-17 ф1; оп1 ф1 ТП Сд-1-17 - оп1/3 ф1 ТП-Сд-1-17</t>
  </si>
  <si>
    <t>ВЛ 0,4 кВ оп1/13 ТП Чн-2-31ф1 - оп6/1 ТП Чн-2-31ф1</t>
  </si>
  <si>
    <t>ВЛ 0,4 кВ оп4/3 ТП Кб-2313-29ф3 -оп4/4 ТП Кб-2313-29 ф3</t>
  </si>
  <si>
    <t>ВЛ 0,4 кВ оп№6 ТП Б-21-3 ф3 - оп№3/3 ТП Б-21-3 ф3</t>
  </si>
  <si>
    <t>ВЛ 0,4 кВ оп№3/13 ТП-6209 ф1 - оп№6/1 ТП-6209 ф1</t>
  </si>
  <si>
    <t>ВЛ 0,4 кВ оп18 ТП Чн-2-51 ф4 - оп1/1 ТП Чн-2-51 ф4</t>
  </si>
  <si>
    <t>ВЛ 0,4 кВ оп2/12ф1 ТП-Пш-3-36 -оп2/15ф1 ТП-Пш-3-36</t>
  </si>
  <si>
    <t>ВЛ 0,4 кВ оп2/4 ф2 ТП-Нт-1-34 -оп3/2 ф2 ТП-Нт-1-34</t>
  </si>
  <si>
    <t>ВЛ 0,4 кВ оп2/2 ТП Чн-2-52 ф2 - оп3/1 ТП Чн-2-52ф2</t>
  </si>
  <si>
    <t>ВЛ 0,4 кВ оп1/10 ТП Нд-6-15ф1 -оп1/15 ТП Нд-6-15ф1</t>
  </si>
  <si>
    <t>ВЛ 0,4 кВ оп95 ТП Чн-3-90 ф1 - оп4/1 ТП Чн-3-90 ф1</t>
  </si>
  <si>
    <t>ВЛ 0,4 кВ оп3/8 ТП СК-12-1ф1 –оп3/8/1 ТП СК-12-1ф1</t>
  </si>
  <si>
    <t>ВЛ 0,4 кВ оп5/16 ТП УИ-20-8ф1 –оп5/18 ТП УИ-20-8ф1</t>
  </si>
  <si>
    <t>ВЛ 0,4 кВ оп№3 ТП ОР-9-3 ф1 – оп№3/2 ТП ОР-9-3 ф1</t>
  </si>
  <si>
    <t>ВЛ 0,4 кВ оп№1 ТП 131-Ц-1 ф1 - оп№10 ТП 131-Ц-1 ф1</t>
  </si>
  <si>
    <t>ВЛ 0,4 кВ оп20 ТП Мп-12-13ф2 -оп20/1 ТП Мп-12-13ф2</t>
  </si>
  <si>
    <t>ВЛ 0,4 кВ оп №3 ТП-4СА-6 ф1 - оп №3/1 ТП-4СА-6 ф1</t>
  </si>
  <si>
    <t>ВЛ 0,4 кВ оп67 ф2 ТП-6 ПЛ-8 - оп69 ф2 ТП-6 ПЛ-8</t>
  </si>
  <si>
    <t>ВЛ 0,4 кВ оп№22 ф1 ТП-1 ПЛ-2 - оп№22 ф1 ТП-1 ПЛ-2</t>
  </si>
  <si>
    <t>ВЛ 0,4 кВ оп№1/3 ТП Из-12-6 ф1–оп№1/4 ТП Из-12-6ф1</t>
  </si>
  <si>
    <t>ВЛ 0,4 кВ ТП Ат-1-10 – оп № 32 ТП Ат-1-10 ф2</t>
  </si>
  <si>
    <t>ВЛ0,4кВ с.Солнцевка 20,608км, с.Евсюки 2,095км, с.Культжигут 0,612км</t>
  </si>
  <si>
    <t>ВЛ 0,4кВ оп№18 ТП-Сиб-1-9 ф1–оп№18/1 ТП-Сиб-1-9 ф1</t>
  </si>
  <si>
    <t>ВЛ 0,4 кВ оп№5 ТП-Сг-1-4 ф1 – оп№12 ТП-Сг-1-4 ф1</t>
  </si>
  <si>
    <t>ВЛ 0,4 кВ оп№17 ТП-Цв-2-2 ф2 – оп17/1 ТП-Цв-2-2 ф2</t>
  </si>
  <si>
    <t>ВЛ 0,4 кВ ТП-НУ-11-4 ф3 – оп№17/1 ТП-НУ-11-4 ф3</t>
  </si>
  <si>
    <t>ВЛ 0,4 кВ оп№ 4 ТП-Кп-7-6 ф2 – оп№ 15 ТП-Кп-7-6 ф2</t>
  </si>
  <si>
    <t>ВЛ 0,4 кВ оп№9 ТП З-3-3 ф2 – оп№27 ТП 3-3-3 ф2</t>
  </si>
  <si>
    <t>ВЛ-0,4кВ оп4/5 ф1 ТП-Пш-3-33 – оп4/7 ф1 ТП-Пш-3-33</t>
  </si>
  <si>
    <t>ВЛ 0,4 кВ ТП Од-1-1 - оп № 1 ТП Од-1-1 ф1</t>
  </si>
  <si>
    <t>ВЛ -0,4 кВ ТП-БЖ-6-17 ф2 - оп №20 ТП-БЖ-6-17 ф2</t>
  </si>
  <si>
    <t>ВЛ 0,4 кВ оп13 ф3 ТП-Бр-5-23 - оп1/1 ф3 ТП-Бр-5-23</t>
  </si>
  <si>
    <t>ВЛ 0,4 кВ оп10 ТП Мр-11-14ф3 - оп5/1 ТП Мр-11-14ф3</t>
  </si>
  <si>
    <t>ВЛ 0,4 кВ оп12 ф2 ТП-Бг-7-9 - оп1/1 ф2 ТП-Бг-7-9</t>
  </si>
  <si>
    <t>ВЛ 0,4кВ оп7 ф2 ТП-Ач-9-43 - оп12 ф2 ТП-Ач-9-43</t>
  </si>
  <si>
    <t>ВЛ 0,4 кВ оп2 ф8 ТП-Бр-5-25 - оп1/2 ф8 ТП-Бр-5-25</t>
  </si>
  <si>
    <t>ВЛ 0,4 кВ оп 2 ТП 7КЯ-5 ф1 - оп № 6/1 ТП 7КЯ-5 ф1</t>
  </si>
  <si>
    <t>ВЛ 0,4 кВ оп 1/3 ТП 3И-8 ф1 - оп№ 1/7 ТП 3И-8 ф1</t>
  </si>
  <si>
    <t>ВЛ 0,4 кВ оп2/1 ф4 ТП Пш-9-2 -оп13/1 ф4 ТП Пш-9-2</t>
  </si>
  <si>
    <t>ВЛ 0,4 кВ оп1 ф2 ТП-Бр-9-36 - оп4/1 ф2 ТП-Бр-9-36</t>
  </si>
  <si>
    <t>ВЛ 0,4 кВ оп13 ф2 ТП-Уз-3-15 - оп2/1 ф2 ТП-Уз-3-15</t>
  </si>
  <si>
    <t>ВЛ 0,4 кВ оп№8 ТП Мр-1-9 ф4 - оп№11 ТП Мр-1-9 ф4</t>
  </si>
  <si>
    <t>ВЛ 0,4 кВ оп1/17 ТП Чн-2-36ф2 -оп1/18 ТП Чн-2-36ф2</t>
  </si>
  <si>
    <t>ВЛ 0,4кВ оп12/24 ф1 ТП-Сд-1-16 - оп1/6 ф1 ТП-Сд-1-16</t>
  </si>
  <si>
    <t>ВЛ 0,4 кВ оп101 ТП Чн-3-59ф1 - оп103 ТП Чн-3-59 ф1</t>
  </si>
  <si>
    <t>ВЛ 0,4 кВ оп4 ТП НСД-4-4 ф2 - оп2/1 ТП НСД-4-4 ф2</t>
  </si>
  <si>
    <t>ВЛ 0,4кВ оп1ТП Кб-2313-46 ф1 - оп2 ТП Кб-2313-46ф1</t>
  </si>
  <si>
    <t>ВЛ 0,4 кВ оп11 ТП Нд-6-24 ф1 - оп3/1 ТП Нд-6-24 ф1</t>
  </si>
  <si>
    <t>ВЛ-0,4кВ оп16 ф5 ТП-Нт-1-13 - оп1/8 ф5 ТП-Нт-1-13</t>
  </si>
  <si>
    <t>ВЛ 0,4кВ оп15 ф3 ТП-Пв-3-7 - оп1/3 ф3 ТП-Пв-3-7</t>
  </si>
  <si>
    <t>ВЛ 0,4 кВ оп2 ф2 ТП-Нд-1-14 - оп3 ф2 ТП-Нд-1-14</t>
  </si>
  <si>
    <t>ВЛ 0,4 кВ оп1/3 ф2 ТП-Сд-5-10 -оп1/4 ф2 ТП-Сд-5-10</t>
  </si>
  <si>
    <t>ВЛ 0,4 кВ оп20 ф1 ТП-Нд-2-20 - оп12/1ф1 ТП-Нд-2-20</t>
  </si>
  <si>
    <t>ВЛ 0,4 кВ оп№2 ТП Кг-4-3 ф1 - оп№1/3 ТП Кг-4-3 ф1</t>
  </si>
  <si>
    <t>ВЛ 0,4 кВ оп№29 ТП Т-4-128 ф1 – оп35 ТП Т-4-128 ф1</t>
  </si>
  <si>
    <t>ВЛ 0,4 кВ оп6 ТП Мр-24-27 ф4 – оп6/1 ТП Мр-24-27ф4</t>
  </si>
  <si>
    <t>ВЛ 0,4 кВ оп№10 ТП Лч-1-1 ф3 – оп№11 ТП Лч-1-1 ф3</t>
  </si>
  <si>
    <t>ВЛ 0,4 кВ оп29 ТП Бр-11-18 ф3 – оп27 ТП Бр-11-18ф3</t>
  </si>
  <si>
    <t>ВЛ 0,4 кВ оп27 ТП Тл-10-13ф1 –оп27/1 ТП Тл-10-13ф1</t>
  </si>
  <si>
    <t>ВЛ 0,4 кВ оп№1 ТП НС-1-2 ф2 - оп№7 ТП НС-1-2 ф2</t>
  </si>
  <si>
    <t>ВЛ 0,4 кВ оп№8 ТП-Лв-4-7 ф1 – оп№9 ТП-Лв-4-7 ф1</t>
  </si>
  <si>
    <t>ВЛ 0,4 кВ оп9 ТП 6ГЛ-2 ф3 - оп№6/1 ТП 6ГЛ-2 ф3</t>
  </si>
  <si>
    <t>ВЛ 0,4 кВ оп5 ф4 ТП-Рз-6-1 - оп6 ф4 ТП-Рз-6-1</t>
  </si>
  <si>
    <t>ВЛ 0,4 кВ ТП СР-5-10 - оп № 10 ТП СР-5-10 ф 1</t>
  </si>
  <si>
    <t>ВЛ 0,4 кВ оп11 ТП 5МЖ-9 ф1 - оп№11/1 ТП 5МЖ-9 ф1</t>
  </si>
  <si>
    <t>ВЛ 0,4кВ 5СК-17 ф2 оп№13 - оп№14 ТП 5СК-17 ф2</t>
  </si>
  <si>
    <t>ВЛ 0,4 кВ ТП Мр-1-25 ф1 - оп 2 ТП Мр-1-25 ф1</t>
  </si>
  <si>
    <t>ВЛ 0,4 кВ ТП Мр-1-25 ф2 - оп 9 ТП Мр-1-25 ф2</t>
  </si>
  <si>
    <t>ВЛ 0,4 кВ оп1/5 ТП Сз-1914-45 ф1 - оп1/5А ТП Сз-1914-45 ф1</t>
  </si>
  <si>
    <t>ВЛ 0,4 кВ оп10 ф2 ТП-Бр-5-30 - оп4/2 ф2 ТП-Бр-5-30</t>
  </si>
  <si>
    <t>ВЛ 0,4 кВ ф1 ТП 1УР-6 - оп1 ф1 ТП-1УР-6</t>
  </si>
  <si>
    <t>ВЛ 0,4 кВ оп2ТП Ле-1121-18 ф1 -оп2/10ТП Ле-1121-18ф1</t>
  </si>
  <si>
    <t>ВЛ 0,4 кВ оп18 - оп21,оп21 - оп4/1 ТП Ле-1121-6ф3</t>
  </si>
  <si>
    <t>ВЛ 0,4 кВ оп1ф2 ТП-11НМ-2 - ВЛ10кВ оп137 фНМ-11 п.Марьяновка - п.Степное</t>
  </si>
  <si>
    <t>ВЛ 0,4 кВ оп2/3 ТП 5РС-6 ф3 - оп№ 2/6 ТП 5РС-6 ф3</t>
  </si>
  <si>
    <t>ВЛ 0,4 кВ оп30 ф2 ТП-Уз-3-4 - оп1/5 ф2 ТП-Уз-3-4</t>
  </si>
  <si>
    <t>ВЛ 0,4 кВ оп20А ф3 ТП-Пф-6-22 - оп1/2ф3 ТП-Пф-6-22</t>
  </si>
  <si>
    <t>ВЛ 0,4 кВ оп29 ТП Ю-3-7 ф2 – оп60 ТП Ю-3-7 ф2(СовмПодвесОп№23-28,29)</t>
  </si>
  <si>
    <t>ВЛ 0,4 кВ оп№6 ТП-Чк-8-4 ф3– оп№20 ТП-Чк-8-4 ф3</t>
  </si>
  <si>
    <t>ВЛ 0,4 кВ оп№10 ТП НК-7-29ф4 – оп10/б ТП НК-7-29ф4</t>
  </si>
  <si>
    <t>ВЛ 0,4 кВ оп№10 ТП-50 ф3 – оп№10/1 ТП-50 ф3</t>
  </si>
  <si>
    <t>ВЛ 0,4 кВ оп№1 ТП-Лм-5-11 ф2 – оп№10 ТП-Лм-5-11 ф2</t>
  </si>
  <si>
    <t>ВЛ 0,4 кВ оп № 43 ТП-6 ф5 – оп № 57 ТП-6 ф5</t>
  </si>
  <si>
    <t>ВЛ 0,4 кВ оп№12 ТП-151 ф1 – оп№22 ТП-151 ф1</t>
  </si>
  <si>
    <t>ВЛ 0,4 кВ ТП В-3-14 ф1 – оп№1 ТП В-3-14 ф1</t>
  </si>
  <si>
    <t>ВЛ 0,4 кВ оп10 ф1 ТП-Гф-2-7 - оп1/2 ф1 ТП-Гф-2-7</t>
  </si>
  <si>
    <t>ВЛ 0,4 кВ ТП Мр-1-25 ф3 - оп7 ТП Мр-1-25 ф3,оп7-оп1/1 ТП Мр-1-25 ф3</t>
  </si>
  <si>
    <t>ВЛ 0,4 кВ оп12 ф5 ТП-Уз-3-3 - оп3/1 ф5 ТП-Уз-3-3</t>
  </si>
  <si>
    <t>ВЛ 0,4 кВ оп2/8 ТП Мр-2-4 ф4 - оп2/13 ТП Мр-2-4 ф4</t>
  </si>
  <si>
    <t>ВЛ 0,4 кВ оп8 ф1 ТП-Пш-3-40 - оп2 ф1 ТП-Пш-3-40</t>
  </si>
  <si>
    <t>ВЛ 0,4 кВ оп10 ТП Сз-1914-44ф2 -оп5/1 ТП Сз-1914ф2</t>
  </si>
  <si>
    <t>ВЛ 0,4 кВ оп19 ф3 ТП-Уз-3-3 - оп1/1 ф3 ТП-Уз-3-3</t>
  </si>
  <si>
    <t>ВЛ 0,4 кВ ТП Зк-1-5 оп17 ТП Зк-1-5 ф1</t>
  </si>
  <si>
    <t>ВЛ 0,4 кВ оп5 ТП Мр-1-16 ф2 - оп1/2 ТП Мр-1-16 ф2</t>
  </si>
  <si>
    <t>ВЛ 0,4 кВ оп1/5 ф1 ТП-Нт-8-8 - оп1/7 ф1 ТП-Нт-8-8</t>
  </si>
  <si>
    <t>ВЛ 0,4 кВ ТП Нт-2-29 оп4 ТП Нт-2-29 ф1</t>
  </si>
  <si>
    <t>ВЛ 0,4 кВ оп4/8 ТП М-2-1 ф1 - оп4/9 ТП М-2-1 ф1</t>
  </si>
  <si>
    <t>ВЛ 0,4 кВ оп1/2 ТП Мр-4-1 ф2 - оп1/5 ТП Мр-4-1 ф2</t>
  </si>
  <si>
    <t>ВЛ 0,4 кВ оп10 ТП-3493 ф3 - оп3/3 ТП-3493 ф3</t>
  </si>
  <si>
    <t>ВЛ 0,4 кВ оп10 ТП Сз-1914-9 ф7 - оп15/2 ТП Сз-1914-9 ф7</t>
  </si>
  <si>
    <t>ВЛ 0,4 кВ ТП Ан-11-26 оп4- ТП Ан-11-26 ф3</t>
  </si>
  <si>
    <t>ВЛ 0,4 кВ оп№2а ТП Т-4-11 ф1 –оп№2а/1 ТП Т-4-11 ф1</t>
  </si>
  <si>
    <t>ВЛ 0,4 кВ ф3 РУ-0,4кВ ТП-35/0,4 оп1 - ТП-35/0,4оп4</t>
  </si>
  <si>
    <t>ВЛ 0,4кВ 11СК-16 ф4 оп№6 - оп№6/1 ТП 11СК-16 ф4</t>
  </si>
  <si>
    <t>ВЛ 0,4кВ оп№ 20 ф4 от ТП-1 ПЛ-15</t>
  </si>
  <si>
    <t>ВЛ 0,4 кВ оп14 ТП 5МЖ-3 ф1 - оп№14/3 ТП 5МЖ-3 ф1</t>
  </si>
  <si>
    <t>ВЛ 0,4 кВ ТП Сз-1914-53 ф1 - оп№1 ТП Сз-1914-53 ф1</t>
  </si>
  <si>
    <t>ВЛ 0,4 кВ оп № 10 ТП 20 ф3 – оп № 12 ТП 20 ф3</t>
  </si>
  <si>
    <t>ВЛ 0,4 кВ оп № 24 ТП 79 ф7 – оп № 24/1 ТП 79 ф7</t>
  </si>
  <si>
    <t>ВЛ 0,4 кВ оп№18 ТП Мр-4-1 ф1 - оп№1/3 ТП Мр-4-1 ф1</t>
  </si>
  <si>
    <t>ВЛ 0,4 кВ оп№38 ТП Лз-8-5 ф3 - оп№1/1 ТП Лз-8-5 ф3</t>
  </si>
  <si>
    <t>ВЛ 0,4 кВ оп№3 ТП Д-2-23 ф3 - оп№4/2 ТП Д-2-23 ф3</t>
  </si>
  <si>
    <t>ВЛ 0,4 кВ оп№23 ТП-СВ-3-10 ф3 - оп1/3 ТП-СВ-3-10ф3</t>
  </si>
  <si>
    <t>ВЛ 0,4 кВ оп4/5 ТП Кб-2313-4 ф1 - оп4/6 ТП Кб-2313-4 ф1</t>
  </si>
  <si>
    <t>ВЛ 0,4 кВ оп.2 ТП Мр-1-6 ф2 - оп1/5 ТП Мр-1-6 ф.2</t>
  </si>
  <si>
    <t>ВЛ 0,4 кВ оп№5 - оп№13; оп1/7 - оп1/12 ТП Сг-6-9ф1</t>
  </si>
  <si>
    <t>ВЛ 0,4кВ ТП-оп21;оп13-оп1/1;оп16-оп1/2 ТП Сг-6-9ф2</t>
  </si>
  <si>
    <t>ВЛ 0,4 кВ ТП Со-6-1 - оп № 1 ТП Со-6-1 ф1</t>
  </si>
  <si>
    <t>ВЛ 0,4 кВ оп№14/2 ТП 109 ф3 – оп№14/3 ТП 109 ф3</t>
  </si>
  <si>
    <t>ВЛ 0,4 кВ оп№23 ТП Д-2-19 ф3 - оп№26 ТП Д-2-19 ф3</t>
  </si>
  <si>
    <t>ВЛ 0,4 кВ оп№1/1 ТП-С-4-7 ф3 - оп№8/1 ТП-С-4-7 ф3</t>
  </si>
  <si>
    <t>ВЛ 0,4 кВ оп№15 ТП Б-13-8 ф2 - оп№5/2 ТП Б-13-8 ф2</t>
  </si>
  <si>
    <t>ВЛ 0,4 кВ оп№9 ТП Д-2-22 ф1 - оп№3/1 ТП Д-2-22 ф1</t>
  </si>
  <si>
    <t>ВЛ 0,4 кВ оп№5/2 ТП Д-3-2 ф2 - оп№6/1 ТП Д-3-2 ф2</t>
  </si>
  <si>
    <t>ВЛ 0,4 кВ оп№3/4 ТП 1107-6 ф1 - оп6/1 ТП 1107-6 ф1</t>
  </si>
  <si>
    <t>ВЛ 0,4 кВ оп№1/4 ТП Ом-5-2 ф1 - оп1/5 ТП Ом-5-2 ф1</t>
  </si>
  <si>
    <t>ВЛ 0,4 кВ оп14 ТП Чн-2-52 ф2 - оп4/1 ТП Чн-2-52 ф2</t>
  </si>
  <si>
    <t>ВЛ 0,4 кВ ТП ТК-3-8 ф1 оп№ 1/3 - оп1/7 ТП ТК-3-8ф1</t>
  </si>
  <si>
    <t>ВЛ 0,4 кВ оп№18 ТП 3НТ-9 ф2 - оп№34 ТП 3НТ-9 ф2</t>
  </si>
  <si>
    <t>ВЛ 0,4кВ 3СК-19 ф1 оп№2/6 - оп№3/1 ТП 3СК-19 ф1</t>
  </si>
  <si>
    <t>ВЛ 0,4 кВ ТП Бр-1-3 оп1 ТП Бр-1-3 ф1</t>
  </si>
  <si>
    <t>ВЛ 0,4 кВ оп3/4 ф1 ТП-Уз-3-28 - оп3/6ф1 ТП-Уз-3-28</t>
  </si>
  <si>
    <t>ВЛ 0,4 кВ оп4 ф2 ТП-Уз-3-27 - оп1/6 ф2 ТП-Уз-3-27</t>
  </si>
  <si>
    <t>ВЛ 0,4 кВ ТП Пш-4-34 оп21 ТП Пш-4-34 ф1</t>
  </si>
  <si>
    <t>ВЛ 0,4 кВ ТП Сд-1-18 - оп1 ТП Сд-1-18 ф1</t>
  </si>
  <si>
    <t>ВЛ 0,4 кВ ТП Пш-4-34 оп11 ТП Пш-4-34 ф3;оп3 ф3 Пш--4-34 - оп1/3 ф3 ТП-Пш-4-34</t>
  </si>
  <si>
    <t>ВЛ 0,4 кВ оп13 ф3 ТП-Уз-3-7 - оп4/1 ф3 ТП-Уз-3-7</t>
  </si>
  <si>
    <t>ВЛ 0,4 кВ оп30 ф1 ТП-Уз-3-6 - оп4/1 ф1 ТП-Уз-3-6</t>
  </si>
  <si>
    <t>ВЛ 0,4 кВ оп3/2 ф1 ТП-Пш-9-4 - оп9/1 ф1 ТП-Пш-9-4</t>
  </si>
  <si>
    <t>ВЛ 0,4 кВ ф1 ТП-2СХ-1 оп№2/1 - ТП-2СХ-1 оп№2/4</t>
  </si>
  <si>
    <t>ВЛ 0,4 кВ оп7 ф3 ТП-Нд-2-12 - оп1/1 ф3 ТП-Нд-2-12</t>
  </si>
  <si>
    <t>ВЛ 0,4 кВ ТП-Лу-7-1 - оп № 2 ТП-Лу-7-1 ф1</t>
  </si>
  <si>
    <t>ВЛ 0,4 кВ ТП 6К-4 ф3 оп3/3 - оп3/3/1 ф3 ТП 6К-4</t>
  </si>
  <si>
    <t>ВЛ 0,4 кВ ТП П-13-8 ф1 – оп № 1 ТП П-13-8 ф1</t>
  </si>
  <si>
    <t>ВЛ 0,4 кВ оп3/5 ТП Чн-2-38 ф1 - оп4/1 ТП Чн-2-38ф1</t>
  </si>
  <si>
    <t>ВЛ 0,4 кВ оп11 ф2 ТП-Сд-7-17 - оп2/1 ф2 ТП-Сд-7-17</t>
  </si>
  <si>
    <t>ВЛ 0,4 кВ оп4/1ф1 ТП-Кр-8-26 - оп4/3 ф1 ТП-Кр-8-26</t>
  </si>
  <si>
    <t>ВЛ 0,4 кВ оп31 ф1 ТП-Уз-3-10 - оп1/1 ф1 ТП-Уз-3-10</t>
  </si>
  <si>
    <t>ВЛ 0,4 кВ оп№2 ТП Мр-1-24 ф1 - оп№5 ТП Мр-1-24 ф1</t>
  </si>
  <si>
    <t>ВЛ 0,4 кВ оп2/11 ф1 ТП-Ан-5-1 - оп8/7 ф1 ТП-Ан-5-1</t>
  </si>
  <si>
    <t>ВЛ 0,4 кВ ф5 ТП 2П-2 - оп15ф5 ТП 2П-2;оп10ф5 ТП 2П-2 -оп10/3ф5ТП 2П-2;оп14ф5 ТП 2П-2 -14/1ф5 ТП 2П-2</t>
  </si>
  <si>
    <t>ВЛ 0,4 кВ оп8/20 ф1 ТП-Бг-7-9 - оп2/1 ф1 ТП-Бг-7-9</t>
  </si>
  <si>
    <t>ВЛ 0,4 кВ оп№5/4 ТП-6205 ф3 - оп5/6 ТП-6205 ф3</t>
  </si>
  <si>
    <t>ВЛ 0,4 кВ оп5 ф1 ТП-Пш-3-46 - оп4/1 ф1 ТП-Пш-3-46</t>
  </si>
  <si>
    <t>ВЛ 0,4 кВ оп2/1 ТП Ле-1121-10ф1 - оп2/7 ТП Ле-1121-10 ф1</t>
  </si>
  <si>
    <t>ВЛ 0,4 кВ ТП Ом-1-15 ф1 - оп№1 ТП Ом-1-15 ф1</t>
  </si>
  <si>
    <t>ВЛ 0,4 кВ оп9 ф2 ТП-Кр-8-21 - оп12 ф2 ТП-Кр-8-21</t>
  </si>
  <si>
    <t>ВЛ 0,4 кВ ТП Чн-3-11 ф1 оп№4/2 ТП Чн-3-11 ф1</t>
  </si>
  <si>
    <t>ВЛ 0,4 кВ ТП ТК-7-4 ф1 оп№18 - оп№3/1 ТП ТК-7-4ф1</t>
  </si>
  <si>
    <t>ВЛ 0,4 кВ ТП ТК-4-18 ф4 оп№25 - оп№27 ТП ТК-4-18ф4</t>
  </si>
  <si>
    <t>ВЛ 0,4 кВ оп№ 2 ТП 2Л-10 ф2 - оп№ 1/1 ТП 2Л-10 ф2</t>
  </si>
  <si>
    <t>ВЛ 0,4 кВ оп6 ТП 2Л-5 ф1 - оп № 9/2 ТП 2Л-5 ф1</t>
  </si>
  <si>
    <t>ВЛ 0,4 кВ оп№2 ТП-СВ-3-3 ф1 - оп№4/1 ТП-СВ-3-3 ф1</t>
  </si>
  <si>
    <t>ВЛ 0,4 кВ оп1/2 ТП 7КЯ-17 ф1 - оп№ 3/1 ТП 7КЯ-17ф1</t>
  </si>
  <si>
    <t>ВЛ 0,4 кВ оп4ф1 ТП-Кс-10-12 - оп1/12ф1 ТП-Кс-10-12</t>
  </si>
  <si>
    <t>ВЛ 0,4 кВ оп2/10 ТП 1РС-9 ф1 - оп№ 8/1 ТП 1РС-9 ф1</t>
  </si>
  <si>
    <t>ВЛ 0,4 кВ оп2/1 ф1 ТП-Пш-3-17 - оп2/2ф1 ТП-Пш-3-17</t>
  </si>
  <si>
    <t>ВЛ 0,4 кВ оп№14 ТП Зн-8-15ф2 –оп№14/1 ТП Зн-8-15ф2</t>
  </si>
  <si>
    <t>ВЛ 0,4 кВ ТП Зн-16-20 – оп №2 ТП Зн-16-20 ф1</t>
  </si>
  <si>
    <t>ВЛ 0,4 кВ ТП Уз-3-32 оп21 ТП Уз-3-32 ф2</t>
  </si>
  <si>
    <t>ВЛ 0,4 кВ оп5/5 ТП Мр-1-22 ф1 - оп5/6 ТП Мр-1-22ф1</t>
  </si>
  <si>
    <t>ВЛ 0,4 кВ ТП Л-4-10 ф1 - оп№4 ТП Л-4-10 ф1</t>
  </si>
  <si>
    <t>ВЛ 0,4 кВ ф1 ТП 1НР-13 - оп № 9 ТП 1НР-13</t>
  </si>
  <si>
    <t>ВЛ 0,4 кВ оп8 ф1 ТП-Нд-3-7 - оп4/2 ф1 Нд-3-7</t>
  </si>
  <si>
    <t>ВЛ 0,4 кВ оп2/5 ф2 ТП-Пш-4-26 - оп2/7 ф2 Пш-4-26</t>
  </si>
  <si>
    <t>ВЛ 0,4 кВ оп№8 ТП М-2-1 ф3 - оп№3/1 ТП М-2-1 ф3</t>
  </si>
  <si>
    <t>ВЛ 0,4 кВ оп13 ф3 ТП-Бр-5-31 - оп1/6 ф3 Бр-5-31</t>
  </si>
  <si>
    <t>ВЛ 0,4 кВ оп10- оп5/4;оп13-оп6/1 ТП СНТ Тополёк ф1</t>
  </si>
  <si>
    <t>ВЛ 0,4 кВ ТП-168 – оп № 1 ТП-168 ф1</t>
  </si>
  <si>
    <t>ВЛ 0,4 кВ оп3 КТП НЕК-5-5 ф1 – оп3/1 КТП НЕК-5-5ф1</t>
  </si>
  <si>
    <t>ВЛ 0,4 кВ ТП Лз-12-5 ф1 - оп№4 ТП Лз-12-5 ф1</t>
  </si>
  <si>
    <t>ВЛ 0,4 кВ оп16/4 ТП Мр-4-2ф3 - оп16/7 ТП Мр-4-2 ф3</t>
  </si>
  <si>
    <t>ВЛ 0,4 кВ ТП Кг-5-3 ф1 - оп№20 ТП Кг-5-3 ф1</t>
  </si>
  <si>
    <t>ВЛ 0,4кВ оп2/3ТП Кб-2313-8ф1 - оп4/4ТП Кб-2313-8ф1</t>
  </si>
  <si>
    <t>ВЛ 0,4 кВ оп2/1 ТП Ом-1-8 ф6 - оп2/3 ТП Ом-1-8 ф6</t>
  </si>
  <si>
    <t>ВЛ 0,4 кВ ТП Тв-15-25 – оп № 2 ТП Тв-15-25 ф1</t>
  </si>
  <si>
    <t>ВЛ 0,4 кВ оп№7 ТП Бр-21-14ф1 – оп№32 ТП Бр-21-14ф1</t>
  </si>
  <si>
    <t>ВЛ 0,4 кВ оп№10 ТП Тл-4-1 ф2 – оп№12 ТП Тл-4-1 ф2</t>
  </si>
  <si>
    <t>ВЛ 0,4 кВ оп17 ТП Ин-16-12 ф1 – оп52 ТП Ин-16-12ф1</t>
  </si>
  <si>
    <t>ВЛ 0,4 кВ оп2 ТП Мр-22-22 ф1 – оп2/1 ТП Мр-22-22ф1</t>
  </si>
  <si>
    <t>ВЛ 0,4 кВ оп№6 ТП Т-4-72 ф3 – оп№6/5 ТП Т-4-72 ф3</t>
  </si>
  <si>
    <t>ВЛ 0,4кВ оп14 ТП Тл-10-11ф1 – оп14/1 ТП Тл-10-11ф1</t>
  </si>
  <si>
    <t>ВЛ 0,4 кВ оп№14 ТП Тм-1-2 ф1 – оп№17 ТП Тм-1-2 ф1</t>
  </si>
  <si>
    <t>ВЛ 0,4 кВ оп№22 ф2 ТП-2ОГ-5 - оп№24 ф2 ТП-2 ОГ-5</t>
  </si>
  <si>
    <t>ВЛ 0,4 кВ ТП Лч-7-11 ф1 – оп№1 ТП Лч-7-11 ф1</t>
  </si>
  <si>
    <t>ВЛ 0,4 кВ оп16 ТП Бр-13-10 ф1 – оп19 ТП Бр-13-10ф1</t>
  </si>
  <si>
    <t>ВЛ 0,4 кВ оп2 ТП Мр-22-23 ф1 – оп14 ТП Мр-22-23 ф1</t>
  </si>
  <si>
    <t>ВЛ 0,4 кВ оп№6 ТП Тл-10-11ф4 – оп6/1 ТП Тл-10-11ф4</t>
  </si>
  <si>
    <t>ВЛ 0,4 кВ оп23 ТП Из-12-18 ф1 - оп24 ТП Из-12-18ф1</t>
  </si>
  <si>
    <t>ВЛ 0,4 кВ оп№4 ТП Ня-8-10 ф1 – оп4/4 ТП Ня-8-10 ф1</t>
  </si>
  <si>
    <t>ВЛ 0,4 кВ оп№5 ТП Тл-4-1 ф3 – оп№5/1 ТП Тл-4-1 ф3</t>
  </si>
  <si>
    <t>ВЛ 0,4 кВ оп15 ф1 ТП-Пш-3-17 - оп3/1 ф1 Пш-3-17</t>
  </si>
  <si>
    <t>ВЛ 0,4 кВ ТП 1КМ-7 ф1 - оп № 1 ТП 1КМ-7 ф1</t>
  </si>
  <si>
    <t>ВЛ 0,4 кВ оп4 ТП Лз-8-11 ф1 - оп7/3 ТП Лз-8-11 ф1</t>
  </si>
  <si>
    <t>ВЛ 0,4 кВ оп4/7 ТП Лз-8-11 ф1 - оп4/9 ТП Лз-8-11ф1</t>
  </si>
  <si>
    <t>ВЛ 0,4 кВ ТП 3424-1 ф1 - оп1 ТП 3424-1ф1,оп2 ТП 3424-1 ф1</t>
  </si>
  <si>
    <t>ВЛ 0,4 кВ оп2/5 ф2 ТП-Пш-9-1 - оп12/1 ф2 Пш-9-1</t>
  </si>
  <si>
    <t>ВЛ 0,4 кВ оп№4/6 ТП Кг-4-6 ф2 - оп7/1 ТП Кг-4-6 ф2</t>
  </si>
  <si>
    <t>ВЛ 0,4 кВ оп12 ф1 ТП-Кс-9-10 - оп1/1 ф1 Кс-9-10</t>
  </si>
  <si>
    <t>ВЛ 0,4кВ оп7 ТП Ле-1121-10ф1 - оп8 ТП Ле-1121-10ф1</t>
  </si>
  <si>
    <t>ВЛ 0,4 кВ оп25 ф2 ТП-Уз-3-6 - оп2/1 ф2 Уз-3-6</t>
  </si>
  <si>
    <t>ВЛ 0,4 кВ оп№6 ТП-144 ф1 – оп№6/1 ТП-144 ф1</t>
  </si>
  <si>
    <t>ВЛ 0,4 кВ оп № 10 ТП-160 ф1 – оп № 14 ТП-160 ф1</t>
  </si>
  <si>
    <t>ВЛ 0,4 кВ оп2/1 ф1 ТП-Рз-3-25 - оп1/1 ф1 Рз-3-25</t>
  </si>
  <si>
    <t>ВЛ 0,4 кВ оп№9 ТП Ом-2-7 ф3 - оп№9/1 ТП Ом-2-7 ф3</t>
  </si>
  <si>
    <t>ВЛ 0,4 кВ оп8 ф1 ТП-Пш-9-7 - оп4/1 ф1 Пш-9-7</t>
  </si>
  <si>
    <t>ВЛ 0,4 кВ оп№6 ТП Лт-5-3 ф5 - оп№7 ТП Лт-5-3 ф5</t>
  </si>
  <si>
    <t>ВЛ 0,4 кВ оп9/3 ТП Чн-2-1 ф1 - оп13/1 ТП Чн-2-1ф1</t>
  </si>
  <si>
    <t>ВЛ 0,4 кВ оп8 ф1 ТП-Бр-14-31 - оп2/1 ф1 Бр-14-31</t>
  </si>
  <si>
    <t>ВЛ 0,4 кВ оп1 ф1 ТП-Кр-5-3 - оп3/2 ф1 Кр-5-3</t>
  </si>
  <si>
    <t>ВЛ 0,4 кВ оп2 ф2 ТП-Кр-4-21 - оп6/1 ф1 Кр-4-21</t>
  </si>
  <si>
    <t>ВЛ 0,4 кВ оп1 ф1 ТП-Пш-4-32 - оп1/5 ф1 Пш-4-32</t>
  </si>
  <si>
    <t>ВЛ 0,4 кВ оп17 ТП Кб-2313-28ф2 - оп17/2 ТП Кб-2313-28 ф2</t>
  </si>
  <si>
    <t>ВЛ 0,4 кВ оп1/16 ф3 ТП-Пш-9-2 - оп2/1 ф3 Пш-9-2</t>
  </si>
  <si>
    <t>ВЛ 0,4 кВ оп1/6 ф6 ТП-Пш-7-12 - оп1/9 ф6 Пш-7-12</t>
  </si>
  <si>
    <t>ВЛ 0,4 кВ оп1/5 ф2 ТП-Пш-4-26 - оп1/6 ф2 Пш-4-26</t>
  </si>
  <si>
    <t>ВЛ 0,4 кВ оп2/5 ф1 ТП-Пш-9-3 - оп4/1 ф1 Пш-9-3</t>
  </si>
  <si>
    <t>ВЛ 0,4 кВ оп1/5 ф3 ТП-Сд-7-16 - оп4/1 ф3 Сд-7-16</t>
  </si>
  <si>
    <t>ВЛ 0,4 кВ оп2/1 ф3 ТП-Кр-8-21 - оп2/2 ф3 Кр-8-21</t>
  </si>
  <si>
    <t>ВЛ 0,4 кВ оп1/11 ТП УБ-5-7ф1 - оп1/11А ТП УБ-5-7ф1</t>
  </si>
  <si>
    <t>ВЛ 0,4 кВ оп№8 ТП 5МЖ-3 ф3 - оп№8/1 ТП 5МЖ-3 ф3</t>
  </si>
  <si>
    <t>ВЛ 0,4 кВ оп4/10 ТП УБ-5-7 ф1 - оп4/12 ТП УБ-5-7ф1</t>
  </si>
  <si>
    <t>ВЛ 0,4 кВ ТП ТК-12-6 ф1 оп2/2 - оп6/4 ТП ТК-12-6ф1</t>
  </si>
  <si>
    <t>ВЛ 0,4 кВ ТП ТК-4-13 ф1 оп2/1 - оп2/2 ТП ТК-4-13ф1</t>
  </si>
  <si>
    <t>ВЛ 0,4 кВ оп№29 ТП Сд-9-11ф2 - оп№30 ТП Сд-9-11 ф2</t>
  </si>
  <si>
    <t>ВЛ 0,4 кВ оп№1/7 ТП Сд-9-10 ф2 - 5/1 ТП Сд-9-10 ф2</t>
  </si>
  <si>
    <t>ВЛ 0,4кВ оп2/1 ТП Па-11-15ф4 - оп2/3 ТП Па-11-15ф4</t>
  </si>
  <si>
    <t>ВЛ 0,4 кВ оп1/10 ТП Ом-5-28ф1 - оп1/13ТП Ом-5-28ф1</t>
  </si>
  <si>
    <t>ВЛ 0,4 кВ оп1/9 ТП Д-2-23 ф3 - оп1/12 ТП Д-2-23ф3</t>
  </si>
  <si>
    <t>ВЛ 0,4 кВ оп7-оп28;оп1/1-оп1/3 ТП Мр-1-25 ф3;оп9 -оп11 Мр-1-25 ф2</t>
  </si>
  <si>
    <t>ВЛ 0,4 кВ оп№1 ТП Лз-8-4 ф1 -оп№1/3 ТП Лз-8-4 ф1</t>
  </si>
  <si>
    <t>ВЛ 0,4 кВ ТП Мр-1-25 ф3 - оп7 ТП Мр-1-25 ф3, оп7-0п 1/1 ТП Мр-1-25 ф3</t>
  </si>
  <si>
    <t>ВЛ 0,4 кВ оп2/2 ТП Чн-2-32 ф3 - оп2/8 ТП Чн-2-32ф3</t>
  </si>
  <si>
    <t>ВЛ 0,4 кВ оп7/7 ТП-2608-8 ф2 - оп15/3 ТП-2608-8 ф2</t>
  </si>
  <si>
    <t>ВЛ 0,4 кВ оп1/2 ТП Лз-8-12ф1 - оп2/3 ТП Лз-8-12 ф1</t>
  </si>
  <si>
    <t>ВЛ 0,4 кВ оп8/1ТП Сз-1914-31 ф3 - оп2/5ТП Сз-1914-31 ф3</t>
  </si>
  <si>
    <t>ВЛ 0,4 кВ оп1/5 ТП Ом-1-8 ф6 - оп3/1 ТП Ом-1-8 ф6</t>
  </si>
  <si>
    <t>ВЛ-0,4 кВ оп№6/5 ТП-5720 ф2 - оп№6/6 ТП-5720 ф2</t>
  </si>
  <si>
    <t>ВЛ 0,4 кВ оп1 ТП Ом-6-6 ф3 - оп1/2 ТП Ом-6-6 ф3</t>
  </si>
  <si>
    <t>ВЛ 0,4 кВ оп6/2-оп6/4;оп8/11-оп7/3 ТП Кб-2313-29ф3</t>
  </si>
  <si>
    <t>ВЛ 0,4 кВ оп № 5 ТП-147 ф1 – оп № 9 ТП-147 ф1</t>
  </si>
  <si>
    <t>ВЛ 0,4 кВ 4БШ-4 ф1 оп№5 - оп№5/1 ТП 4БШ-4 ф1</t>
  </si>
  <si>
    <t>ВЛ 0,4 кВ оп11/12ТП Мр-11-19ф2 -оп2/1ТП Мр-11-19ф2</t>
  </si>
  <si>
    <t>ВЛ 0,4 кВ оп№6-оп№6/1; оп№8-оп№8/1 ТП Д-2-22 ф2</t>
  </si>
  <si>
    <t>ВЛ 0,4 кВ оп1/5 - оп7/1;оп1/4 - оп6/1 ТП Д-2-23ф3</t>
  </si>
  <si>
    <t>ВЛ 0,4 кВ оп№5 ТП Д-2-23 ф3 -оп№5/1 ТП Д-2-23 ф3</t>
  </si>
  <si>
    <t>ВЛ 0,4 кВ оп1/2 ТП Кб-2313-29ф1 - оп1/5 ТП Кб-2313-29 ф1</t>
  </si>
  <si>
    <t>ВЛ 0,4 кВ оп№8 ТП Ом-5-3 ф3 - оп№2/2 ТП Ом-5-3 ф3</t>
  </si>
  <si>
    <t>ВЛ-0,4 кВ оп5 ТП НСД-6-1 ф1 - оп1/1 ТП НСД-6-1 ф1</t>
  </si>
  <si>
    <t>ВЛ 0,4 кВ оп1/4 ТП Д-2-23 ф3 - оп9/1 ТП Д-2-23 ф3</t>
  </si>
  <si>
    <t>ВЛ 0,4 кВ ТП 6НМ-35 ф4 оп2 - оп2/3 ТП 6НМ-35 ф4</t>
  </si>
  <si>
    <t>ВЛ 0,4 кВ ф2 оп № 6 - оп № 11 ТП ГР-4-1</t>
  </si>
  <si>
    <t>ВЛ 0,4 кВ оп№8 ТП-СТ-8-32 ф1 – оп№26 ТП-СТ-8-32 ф1</t>
  </si>
  <si>
    <t>ВЛ 0,4 кВ оп№10 ф1 ТП-4 ПЛ-17 - оп11 ф1 ТП-4 ПЛ-17</t>
  </si>
  <si>
    <t>ВЛ 0,4 кВ оп21 ТП РП-1-6-4ф2 – оп21/1ТП РП-1-6-4ф2</t>
  </si>
  <si>
    <t>ВЛ 0,4 кВ оп № 21 ТП-151 ф1 – оп № 25 ТП-151 ф1</t>
  </si>
  <si>
    <t>ВЛ 0,4кВ ТП 1РС-26 ф1 - оп № 12 ТП 1РС-26 ф1</t>
  </si>
  <si>
    <t>ВЛ 0,4 кВ оп2/4 ТП УИ-19-5 ф1 – оп2/9 ТП УИ-19-5ф1</t>
  </si>
  <si>
    <t>ВЛ 0,4 кВ оп№16 ТП Зн-8-15 ф1- оп№17 ТП Зн-8-15 ф1</t>
  </si>
  <si>
    <t>ВЛ 0,4кВ ТП Ан-4-8 ф1 - оп2 ТП Ан-4-8 ф1</t>
  </si>
  <si>
    <t>ВЛ 0,4кВ оп2/1 ТП Ан-11-23ф2 - оп5/4 ТП Ан-11-23ф2</t>
  </si>
  <si>
    <t>ВЛ 0,4 кВ оп1 ТП Уз-3-40 ф1 - оп1/2 ТП Уз-3-40 ф1</t>
  </si>
  <si>
    <t>ВЛ 0,4кВ оп7 ТП Сд-1-17 ф1 - оп9 ТП Сд-1-17 ф1</t>
  </si>
  <si>
    <t>ВЛ 0,4кВ оп9 ТП Кр-8-25 ф1 - оп19 ТП Кр-8-25 ф1</t>
  </si>
  <si>
    <t>ВЛ 0,4кВ оп1/1 ТП Кр-7-12 ф2 - оп1/8 ТП Кр-7-12 ф2</t>
  </si>
  <si>
    <t>ВЛ 0,4кВ оп2/2 ТП Кр-2-2 ф4 - оп3/2 ТП Кр-2-2 ф4</t>
  </si>
  <si>
    <t>ВЛ 0,4 кВ оп1ф1 ТП Ан-11-25 - оп10ф1 ТП Ан-11-25; оп4 ф1 ТП Ан-11-25 - оп1/6 ф1 ТП Ан-11-25</t>
  </si>
  <si>
    <t>ВЛ 0,4кВ оп20 ТП Пф-6-9 ф4 - оп1/2 ТП Пф-6-9 ф4</t>
  </si>
  <si>
    <t>ВЛ 0,4кВ оп7 ТП Рз-7-10 ф5 - оп1/3 ТП Рз-7-10 ф5</t>
  </si>
  <si>
    <t>ВЛ 0,4кВ оп2/14 ТП Пш-3-36ф1 - оп8/3 ТП Пш-3-36 ф1</t>
  </si>
  <si>
    <t>ВЛ 0,4 кВ оп1/2 ТП Пф-3-10 ф2 - оп1/3 ТП Пф-3-10ф2</t>
  </si>
  <si>
    <t>ВЛ 0,4 кВ оп15 ТП Уз-3-20 ф2 - оп2/1 ТП Уз-3-20 ф2</t>
  </si>
  <si>
    <t>ВЛ 0,4кВ оп10 ТП Уз-3-7 ф1 - оп2/1 ТП Уз-3-7 ф1</t>
  </si>
  <si>
    <t>ВЛ 0,4кВ оп27 ТП Пш-3-26 ф1 - оп27/1 ТП Пш-3-26 ф1</t>
  </si>
  <si>
    <t>ВЛ 0,4кВ оп2/5 ТП Кр-4-14 ф2 - оп3/1 ТП Кр-4-14 ф2</t>
  </si>
  <si>
    <t>ВЛ 0,4 кВ оп № 17 ТП-21 ф1 – оп № 26 ТП-21 ф1</t>
  </si>
  <si>
    <t>ВЛ 0,4 кВ ТП Нт-2-31 оп2 ТП Нт-2-31 ф1</t>
  </si>
  <si>
    <t>ВЛ 0,4 кВ оп4/10 ТП Мр-1-6ф2 - оп№4/12 ТП Мр-1-6ф2</t>
  </si>
  <si>
    <t>ВЛ-0,4 кВ оп№13 ТП Чн-3-41 ф1 - оп1/2 ТП Чн-3-41ф1</t>
  </si>
  <si>
    <t>ВЛ 0,4 кВ оп4/5 ТП Бр-9-33ф1 - оп4/6 ТП Бр-9-33ф1;оп4/3 ТП Бр-9-33 ф1 - оп5/1 ТП Бр-9-33 ф1</t>
  </si>
  <si>
    <t>ВЛ 0,4кВ оп13 ТП Рз-8-2 ф1 - оп17 ТП Рз-8-2 ф1</t>
  </si>
  <si>
    <t>ВЛ-0,4 кВ оп№6/7 ТП Чн-3-32ф2 - оп6/8 ТП Чн-3-32ф2</t>
  </si>
  <si>
    <t>ВЛ-0,4 кВ оп№1 ТП Бт-5-18 ф1 - оп№6 ТП Бт-5-18 ф1</t>
  </si>
  <si>
    <t>ВЛ 0,4 кВ оп№1 ТП Чн-2-34 ф1 - оп№2/2 ТП Чн-2-34ф1</t>
  </si>
  <si>
    <t>ВЛ 0,4 кВ оп№17 ТП 8ВА-15 ф2 - оп№17/3 ТП 8ВА-15ф2</t>
  </si>
  <si>
    <t>ВЛ 0,4 кВ оп№1/4 ТП Чн-3-76ф2 - оп1/6 ТП Чн-3-76ф2</t>
  </si>
  <si>
    <t>ВЛ-0,4 кВ оп№2 ТП Чн-2-33ф4 - оп№1/1 ТП Чн-2-33ф4</t>
  </si>
  <si>
    <t>ВЛ-0,4 кВ оп№4 ТП Чн-2-36ф3 - оп№2/1 ТП Чн-2-36ф3</t>
  </si>
  <si>
    <t>ВЛ 0,4 кВ оп №2 ТП 8ВА-9 ф1 - оп №2/1 ТП 8ВА-9 ф1</t>
  </si>
  <si>
    <t>ВЛ 0,4 кВ оп№1/9 ТП Чн-3-46ф1 - оп3/1 ТП Чн-3-46ф1</t>
  </si>
  <si>
    <t>ВЛ 0,4кВ оп№2/1 ТП Ач-9-43 ф2 - оп2/2 ТП Ач-9-43ф2</t>
  </si>
  <si>
    <t>ВЛ 0,4 кВ оп№12 ТП Чн-3-37ф2 - оп2/1 ТП Чн-3-37ф2</t>
  </si>
  <si>
    <t>ВЛ-0,4 кВ оп№1/7 ТП Чн-2-39ф3 - оп7/1 ТП Чн-2-39ф3</t>
  </si>
  <si>
    <t>ВЛ-0,4 кВ оп1/10 ТП Чн-2-37ф1 - оп5/1 ТП Чн-2-37ф1</t>
  </si>
  <si>
    <t>ВЛ 0,4кВ оп1/9 ТП Рз-8-2 ф1 - оп1/12 ТП Рз-8-2 ф1</t>
  </si>
  <si>
    <t>ВЛ 0,4 кВ ТП 6НМ-39 ф1 оп15 - оп16 ТП 6НМ-39 ф1</t>
  </si>
  <si>
    <t>ВЛ 0,4кВ оп15/7 ТП Т-2а-56ф2 – оп15/8 ТП Т-2а-56ф2</t>
  </si>
  <si>
    <t>ВЛ 0,4 кВ ТП Бр-20-18 – оп№1 ТП Бр-20-18 ф1</t>
  </si>
  <si>
    <t>ВЛ 0,4 кВ оп40 ТП Лч-1-44 ф2 – оп40/2 ТП Лч-1-44ф2</t>
  </si>
  <si>
    <t>ВЛ 0,4 кВ оп13/2 ТП-2608-8 ф2 - оп14/1 ТП-2608-8ф2</t>
  </si>
  <si>
    <t>ВЛ 0,4 кВ ТП - оп№2;оп№1 - оп№1/1 ТП Сз-1914-54 ф1</t>
  </si>
  <si>
    <t>ВЛ 0,4 кВ оп16 ф2 ТП-Сд-1-12 - оп7/5 ф2 Сд-1-12</t>
  </si>
  <si>
    <t>ВЛ 0,4 кВ оп12 ТП Т-2-108 ф3 – оп12/3 ТП Т-2-108ф3</t>
  </si>
  <si>
    <t>ВЛ 0,4 кВ оп3/5 ТП 2МС-5 ф2 - оп№3/9 ТП 5МЖ-3 ф2</t>
  </si>
  <si>
    <t>ВЛ 0,4 кВ ТП ТК-12-4 ф1 оп1/1 - оп3/2 ТП ТК-12-4ф1</t>
  </si>
  <si>
    <t>ВЛ 0,4 кВ оп3/10 ТП Чн-2-38ф1 - оп3/19ТП Чн-2-38ф1</t>
  </si>
  <si>
    <t>ВЛ 0,4кВ оп6 ТП Бр-5-5 ф2 - оп8/6 ТП Бр-5-5 ф2</t>
  </si>
  <si>
    <t>ВЛ 0,4 кВ оп№4 - оп1/4;оп6 -оп2/5 ТП Сз-1914-46 ф1</t>
  </si>
  <si>
    <t>ВЛ-0,4 кВ оп№8 ТП Чн-3-88 ф2 - оп№10 ТП Чн-3-88 ф2</t>
  </si>
  <si>
    <t>ВЛ-10 кВ оп № 49 ф Лз-8 - ТП Лз-8-16</t>
  </si>
  <si>
    <t>ВЛЗ-10 кВ оп № 179 ф КПК-13 - оп №179А ф КПК-13</t>
  </si>
  <si>
    <t>ВЛ 10 кВ оп № 257 ф Зв-6 – ТП Зв-6-14</t>
  </si>
  <si>
    <t>ВЛ 10 кВ №504/130 ф Мр-22 – ТП Мр-22-14</t>
  </si>
  <si>
    <t>ВЛ 10 кВ оп №232 ф Зн-8 – оп № 252 ф Зн-8</t>
  </si>
  <si>
    <t>ВЛ 10 кВ ЧК-10 оп№ 341 – ЧК-10 оп№ 354</t>
  </si>
  <si>
    <t>ВЛ 10 кВ оп№42/4 ф НСО-3 - ТП НСО-3-1</t>
  </si>
  <si>
    <t>ВЛ 10 кВ оп №3/2 ф Ан-11 - ТП Ан-11-25</t>
  </si>
  <si>
    <t>ВЛ 10 кВ оп№47 ф Чм-10 - ТП Чм-10-11</t>
  </si>
  <si>
    <t>ВЛ 10 кВ оп № 100 ф ВС-3 – ТП Вс-3-6</t>
  </si>
  <si>
    <t>ВЛ 10 кВ оп №12/11 ф Сд-1 - ТП Сд-1-17</t>
  </si>
  <si>
    <t>ВЛ 10 кВ ф.НМ-11_п.Марьяновка-п.Степное оп6/1 - оп6/1 - оп9/1 - ф.НМ-11_п.Марьяновка-п.Степное оп9/4</t>
  </si>
  <si>
    <t>ВЛ 10 кВ оп № 131 ф Од-1 – ТП ОД-1-1</t>
  </si>
  <si>
    <t>ВЛ 10 кВ оп№108 ф НСО-3 - ТП НСО-3-2</t>
  </si>
  <si>
    <t>ВЛ 10 кВ фПт-2 оп39-оп4/13;оп4/14-оп4/63;оп4/64-ТППт-2-4</t>
  </si>
  <si>
    <t>ВЛ 10 кВ оп № 11/16 ф Мр-1 -ТП Мр-1-25</t>
  </si>
  <si>
    <t>ВЛ 10 кВ оп №53 ф Ан-3 - Ан-3-28</t>
  </si>
  <si>
    <t>ВЛ 10 кВ оп №36 ф Гф-3 - ТП Гф-3-7</t>
  </si>
  <si>
    <t>ВЛ 10 кВ оп46 -оп46/1 фУР-1_ Марьяновский-Усовка -оп5/12 ф УР-1_Марьяновский-Усовка</t>
  </si>
  <si>
    <t>ВЛ 10 кВ оп № 502 ф В-3 – оп № 502/1 ф В-3</t>
  </si>
  <si>
    <t>ВЛ 10 кВ оп№2 ф БЖ-4_Баженово-Михайлов-Николаев-Павловка - оп№1 ф БЖ-3_Баженово-Новопокровка</t>
  </si>
  <si>
    <t>ВЛ 10 кВ оп №1/13А ф Пш-7 - ТП Пш-7-17</t>
  </si>
  <si>
    <t>ВЛ 10 кВ оп №6/19 ф Ан-11 - ТП Ан-11-26</t>
  </si>
  <si>
    <t>ВЛ-6 кВ оп №85 ф Зк-1 - ТП Зк-1-5</t>
  </si>
  <si>
    <t>ВЛ 10 кВ оп № 49 ф Га-1 – ТП Га-1-5</t>
  </si>
  <si>
    <t>ВЛ 10 кВ оп№1/20 ф Сз-1914 - ТП Сз-1914-53</t>
  </si>
  <si>
    <t>ВЛ 10 кВ оп № 22 ф Со-6 – ТП Со-6-1</t>
  </si>
  <si>
    <t>ВЛ 10 кВ оп №35 ф Бр-1 - ТП Бр-1-3</t>
  </si>
  <si>
    <t>ВЛ 10 кВ оп№ 14/1 ф СС-4 - ТП-СС-4-12</t>
  </si>
  <si>
    <t>ВЛ 10 кВ оп №8/2А ф Пш-4 - ТП Пш-4-34</t>
  </si>
  <si>
    <t>ВЛ 10 кВ оп №141 ф Сд-1 - ТП Сд-1-18</t>
  </si>
  <si>
    <t>ВЛ 10 кВ оп № 166 ф Тм-1 – ТП Тм-1-15</t>
  </si>
  <si>
    <t>ВЛ 10 кВ оп № 35 ф Лу-7 – ТП Лу-7-1</t>
  </si>
  <si>
    <t>ВЛ 10 кВ оп№ 50 ф П-13 – оп № 50/8 ф П-13</t>
  </si>
  <si>
    <t>ВЛ 10 кВ оп 104 Ф-7КМ - оп№ 7/22 Ф-7КМ</t>
  </si>
  <si>
    <t>ВЛ 10 кВ оп№39 ф Ом-1 - ТП Ом-1-15</t>
  </si>
  <si>
    <t>ВЛ 10 кВ оп№ 80 ф Чк-7 – оп № 80/11 ф Чк-7</t>
  </si>
  <si>
    <t>ВЛ 10 кВ оп № 486 ф Зн-16 – оп № 486/1 ф Зн-16</t>
  </si>
  <si>
    <t>ВЛ 10 кВ оп №5/1 ф Ао-1 - ТП Ао-1-35</t>
  </si>
  <si>
    <t>ВЛ 10 кВ оп №2/2А ф Бр-9 - ТП Бр-9-38</t>
  </si>
  <si>
    <t>ВЛ 10 кВ о п№ 15А ф Л-4 - ТП Л-4-10</t>
  </si>
  <si>
    <t>ВЛ 10 кВ 1НР оп №171- оп №171/1 1НР</t>
  </si>
  <si>
    <t>ВЛ 10 кВ оп№17/5 ф Сз-1914 - ТП Сз-1914-54</t>
  </si>
  <si>
    <t>ВЛ 10 кВ оп№79 ф Лз-12 - ТП Лз-12-5</t>
  </si>
  <si>
    <t>ВЛ 10 кВ оп № 14/9А ф Мр-1 - ТП Мр-1-26</t>
  </si>
  <si>
    <t>ВЛ 10 кВ оп № 48 ф Тв-15 – ТП Тв-15-25</t>
  </si>
  <si>
    <t>ВЛ 10 кВ оп № 11 Ф-1КМ - оп № 5/1 Ф-1КМ</t>
  </si>
  <si>
    <t>ВЛ 10 кВ оп № 218 ф Т-2 – ТП-168</t>
  </si>
  <si>
    <t>ВЛ 10 кВ оп15Б ф 3424 - оп1/1ф 3424,оп2/1ф 3424-ТП3424-1</t>
  </si>
  <si>
    <t>ВЛ 10 кВ оп №121 ф Нт -2 - ТП Нт-2-29</t>
  </si>
  <si>
    <t>ВЛ 10 кВ оп9/2 - оп9/8 ф Д-3; оп9/9 - ТП Д-3-20</t>
  </si>
  <si>
    <t>ВЛ 10 кВ 116А ф Чн-2 - оп№24/3 ф Чн-2</t>
  </si>
  <si>
    <t>ВЛ 10 кВ оп№92 ф РП-6 - оп№92А ф Рп-6</t>
  </si>
  <si>
    <t>ВЛ-10 кВ оп № 1 фКН-7- оп № 233 ф КН-7</t>
  </si>
  <si>
    <t>ВЛ 10 кВ оп № 5/100 Ф-1РС - оп № 5/112 Ф-1РС</t>
  </si>
  <si>
    <t>ВЛ 10 кВ оп №22 ф Бр-16 - оп №1/2 ф Бр-16</t>
  </si>
  <si>
    <t>ВЛ 10 кВ оп №36 ф Ан-4 - ТП Ан-4-8</t>
  </si>
  <si>
    <t>ВЛ 10 кВ оп №4/22 ф Кн-7 - ТП Кн-7-12</t>
  </si>
  <si>
    <t>ВЛ 10 кВ оп № 183 ф Кр-1 – ТП КР-1-10</t>
  </si>
  <si>
    <t>ВЛ 10 кВ оп №40 ф Нт-2 - ТП Нт-2-31</t>
  </si>
  <si>
    <t>ВЛ 10 кВ оп № 1/38 - оп № 5/1 ф Жв-11</t>
  </si>
  <si>
    <t>ВЛ 10 кВ оп № 43/2 ф Ср-5 – СР-5-11</t>
  </si>
  <si>
    <t>ВЛ 10 кВ оп №75А ф Сд-7 - оп №12/52 ф Сд-7</t>
  </si>
  <si>
    <t>ВЛ 10 кВ оп № 64 ф Бр-20 – ТП Бр-20-18</t>
  </si>
  <si>
    <t>ВЛ-0,4 кВ оп№9 ТП Л-3-7 ф1 - оп№12 ТП Л-3-7 ф1</t>
  </si>
  <si>
    <t>ВЛИ-0,4кВ оп8 ф13 ТП-32 - оп9 ф13 ТП-32</t>
  </si>
  <si>
    <t>ВЛ-0,4 кВ оп№14 ТП Чн-3-65 ф2 - оп21 ТП Чн-3-65 ф2</t>
  </si>
  <si>
    <t>ВЛИ-0,4кВ оп15 ф1 ТП-Рз-7-15 - оп1/4 ф1 ТП-Рз-7-15</t>
  </si>
  <si>
    <t>ВЛ 0,4 кВ оп1/9 ТП Чн-3-44 ф2 - оп2/8 ТП Чн-3-44ф2</t>
  </si>
  <si>
    <t>ВЛИ 0,4 кВ ТП КЧ-4-5 - оп № 4 ТП КЧ-4-5 ф1</t>
  </si>
  <si>
    <t>ВЛ 0,4 кВ ТП НСО-3-1 ф1 - оп№3 ТП НСО-3-1 ф1</t>
  </si>
  <si>
    <t>ВЛ 0,4 кВ оп2 ТП Чн-3-79 ф1 - оп1/13 ТП Чн-3-79 ф1</t>
  </si>
  <si>
    <t>ВЛ 0,4 кВ оп№5 ф2 ТП НР-1-7 - оп№5/7 ф2 ТП НР-1-7</t>
  </si>
  <si>
    <t>ВЛ 0,4 кВ оп6/12 ТП Чн-2-33ф3 -оп6/13 ТП Чн-2-33ф3</t>
  </si>
  <si>
    <t>ВЛ 0,4 кВ оп12 ф1 ТП-Бр-9-33 - оп4/4 ф1 ТП-Бр-9-33</t>
  </si>
  <si>
    <t>ВЛ 0,4 кВ оп1/9 ф1 ТП Пш-3-47 -оп1/10 ф1ТП Пш-3-47</t>
  </si>
  <si>
    <t>ВЛ 0,4 кВ оп№4 ТП Ом-1-14 ф1 - оп1/1 ТП Ом-1-14 ф1</t>
  </si>
  <si>
    <t>ВЛ 0,4 кВ оп4/13 ТП Сд-9-13ф1 - оп8/3 ТП Сд-9-13ф1</t>
  </si>
  <si>
    <t>ВЛ 0,4 кВ ТП НСО-3-2 ф1 - оп№15 ТП НСО-3-2 ф1</t>
  </si>
  <si>
    <t>ВЛ 0,4 кВ оп№12 ТП Чн-2-40 ф2 - оп21 ТП Чн-2-40 ф2</t>
  </si>
  <si>
    <t>ВЛ-0,4 КВ БГО НОВО-МОСКОВКА 7,155 ПЖ 86</t>
  </si>
  <si>
    <t>ВЛ 0,4 кВ ТП-ЧК-10-22 ф1 – оп№1 ТП-ЧК-10-22 ф1</t>
  </si>
  <si>
    <t>ВЛ 0,4 кВ ТП Гф-3-7 оп9 ТП Гф-3-7 ф1</t>
  </si>
  <si>
    <t>ВЛ 0,4 кВ оп1 ТП Ом-5-31 ф1 - оп2/21 ТП Ом-5-31 ф1</t>
  </si>
  <si>
    <t>ВЛ 0,4 кВ ТП Ан-11-26 оп15-ТП Ан-11-26ф1;оп6ф1ТП Ан-11-26 - оп1/5 ф1 ТП-Ан-11-26</t>
  </si>
  <si>
    <t>ВЛ 0,4 кВ ТП Ан-11-26 оп13-ТП Ан-11-26 ф2</t>
  </si>
  <si>
    <t>ВЛ 0,4 кВ ТП Сд-1-11 оп14 ТП Сд-1-11 ф1</t>
  </si>
  <si>
    <t>ВЛ 0,4 кВ ТП Ом-6-39 ф2 - оп№18/58 ТП Ом-6-39 ф2</t>
  </si>
  <si>
    <t>ВЛ 0,4 кВ ТП - оп№2;оп№3 - оп№8 ТП Сд-9-18 ф2</t>
  </si>
  <si>
    <t>ВЛ 0,4 кВ оп2/6 ТП Чн-3-69 ф2 - оп2/9 ТП Чн-3-69ф2</t>
  </si>
  <si>
    <t>ВЛ 0,4 кВ оп№7 ТП Чн-2-31 ф1 - оп№17 ТП Чн-2-31 ф1</t>
  </si>
  <si>
    <t>ВЛ 0,4 кВ ТП Чн-3-52 ф2 - оп№3/4 ТП Чн-3-52 ф2</t>
  </si>
  <si>
    <t>ВЛ 0,4 кВ ТП Га-1-5 - оп № 1 ТП Га-1-5 ф1</t>
  </si>
  <si>
    <t>ВЛ 0,4 кВ ТП Пш-4-34 оп16 ТП Пш-4-34 ф2; оп7 ф2 Пш-4-34 - оп1/8 ф2 ТП-Пш-4-34</t>
  </si>
  <si>
    <t>ВЛ 0,4 кВ оп5 ф1 ТП-Нд-2-25 - оп12 ф1 ТП-Нд-2-25</t>
  </si>
  <si>
    <t>ВЛ 0,4 кВ ТП-79 – оп № 11 ТП-79 ф8</t>
  </si>
  <si>
    <t>ВЛ 0,4 кВ СТП-6ЯМ-1 ф1 - оп 2 СТП-6ЯМ-1 ф1</t>
  </si>
  <si>
    <t>ВЛ 0,4 кВ ТП Бр-9-38 оп13 ТП Бр-9-38ф1;оп5ф1 Бр-9-38 - оп1/2ф1 ТП-Бр-9-38;оп8ф1 Бр-9-38 - оп2/1ф1ТП-</t>
  </si>
  <si>
    <t>ВЛ 0,4 кВ оп4/4 ф1 ТП-Бр-9-33 - оп4/5 ф1 Бр-9-33</t>
  </si>
  <si>
    <t>ВЛ 0,4 кВ оп3/4 ТП Мр-1-6 ф2 - оп3/10 ТП Мр-1-6ф2</t>
  </si>
  <si>
    <t>ВЛ 0,4 кВ ТП Ан-3-27 оп8 ТП Ан-3-27 ф1</t>
  </si>
  <si>
    <t>ВЛ 0,4 кВ оп10ф1 Сд-7-16 - оп11ф1 ТП-Сд-7-16;оп11ф1 Сд-7-16 - оп9/1 ф1 ТП-Сд-7-16</t>
  </si>
  <si>
    <t>ВЛ 0,4 кВ ТП-4599 ф3 - оп№4 ТП-4599 ф3</t>
  </si>
  <si>
    <t>ВЛ 0,4 кВ ТП оп1 ф1 Ач-2-36 - оп2/8 ф1 ТП-Ач-2-36;оп1/3 ф1 Ач-2-36 - оп3/2 ф1 ТП-Ач-2-36</t>
  </si>
  <si>
    <t>ВЛ 0,4 кВ оп1/6 ф1 ТП-Кр-4-25 - оп1/19 ф1 Кр-4-25</t>
  </si>
  <si>
    <t>ВЛ 0,4 кВ ТП Х-5-2 ф2 - оп №10 ТП Х-5-2 ф2</t>
  </si>
  <si>
    <t>ВЛ 0,4 кВ оп1/4 ТП Б-13-6 ф1 - оп1/5 ТП Б-13-6 ф1</t>
  </si>
  <si>
    <t>ВЛ-0,4 кВ ТП Д-3-20 ф1 - оп№6 ТП Д-3-20 ф1</t>
  </si>
  <si>
    <t>ВЛ 0,4кВ ТП 3Л-39 ф-5 - оп № 4 ТП 3Л-39 ф-5</t>
  </si>
  <si>
    <t>ВЛ 0,4кВ оп1/4 ТП Уз-3-15 ф3 - оп1/8 ТП Уз-3-15 ф3</t>
  </si>
  <si>
    <t>ВЛ 0,4 кВ оп4ф1Пш-9-2 - оп10/3ф1Пш-9-2;оп1/3ф1Пш-9-2-оп11/1ф1Пш-9-2;оп1/5ф1Пш-9-2-оп12/1ф1Пш-9-2</t>
  </si>
  <si>
    <t>ВЛ 0,4кВ оп7/1 ТП Бр-5-25 ф2 - оп7/4 ТП Бр-5-25 ф2</t>
  </si>
  <si>
    <t>ВЛ 0,4 кВ ТП Зк-1-5 оп5 ТП Зк-1-5 ф2</t>
  </si>
  <si>
    <t>ВЛ 0,4 кВ оп№19 ТП Чн-2-33 ф6 - оп№25 ТП Чн-2-33ф6</t>
  </si>
  <si>
    <t>ВЛ 0,4 кВ оп5/16 ТП Сз-1914-37ф2 - оп5/25 ТП Сз-1914-37 ф2</t>
  </si>
  <si>
    <t>ВЛ 0,4 кВ оп№7 ТП-ВС-5-15 ф4 – оп№39 ТП-ВС-5-15 ф4</t>
  </si>
  <si>
    <t>ВЛ 0,4 кВ ТП-Нк-4-5 – оп № 4 П-Нк-4-5 ф2</t>
  </si>
  <si>
    <t>ВЛ 0,4 кВ оп9 ТП-СТ-8-20 ф4 – оп18 ТП ТП-СТ-8-20ф4</t>
  </si>
  <si>
    <t>ВЛ 0,4 кВ ТП КН-7-10 (СовмПодвесВЛ-10 фКН-7оп173)-оп №10 ТП КН-7-10 ф2</t>
  </si>
  <si>
    <t>ВЛ-0,4 кВ оп№1/8 ТП-2201 ф1 - оп№1/14 ТП-2201 ф1</t>
  </si>
  <si>
    <t>ВЛ 10 кВ оп № 249 ф Тв-15 – ТП Тв-15-24</t>
  </si>
  <si>
    <t>ВЛ 10 кВ оп № 9/1А ф ВА-8 - ф КЧ-4 оп 286</t>
  </si>
  <si>
    <t>ВЛ 10 кВ оп №1/2 ф 6ЯМ - СТП 6ЯМ-1</t>
  </si>
  <si>
    <t>ВЛ 10 кВ оп № 58 ф Ср-5 – ТП Ср-5-10</t>
  </si>
  <si>
    <t>ВЛ 10 кВ оп № 62 ф Нп-5 – Нп-5-8</t>
  </si>
  <si>
    <r>
      <t>1.</t>
    </r>
    <r>
      <rPr>
        <sz val="14"/>
        <color theme="1"/>
        <rFont val="Calibri"/>
        <family val="2"/>
        <charset val="204"/>
        <scheme val="minor"/>
      </rPr>
      <t>4</t>
    </r>
  </si>
  <si>
    <r>
      <t>1.</t>
    </r>
    <r>
      <rPr>
        <sz val="14"/>
        <color theme="1"/>
        <rFont val="Calibri"/>
        <family val="2"/>
        <charset val="204"/>
        <scheme val="minor"/>
      </rPr>
      <t>4.1</t>
    </r>
  </si>
  <si>
    <r>
      <t>1.</t>
    </r>
    <r>
      <rPr>
        <sz val="14"/>
        <color theme="1"/>
        <rFont val="Calibri"/>
        <family val="2"/>
        <charset val="204"/>
        <scheme val="minor"/>
      </rPr>
      <t>4.1.4</t>
    </r>
  </si>
  <si>
    <r>
      <t>1.</t>
    </r>
    <r>
      <rPr>
        <sz val="14"/>
        <color theme="1"/>
        <rFont val="Calibri"/>
        <family val="2"/>
        <charset val="204"/>
        <scheme val="minor"/>
      </rPr>
      <t>4.1.4.1</t>
    </r>
  </si>
  <si>
    <r>
      <t>1.</t>
    </r>
    <r>
      <rPr>
        <sz val="14"/>
        <color theme="1"/>
        <rFont val="Calibri"/>
        <family val="2"/>
        <charset val="204"/>
        <scheme val="minor"/>
      </rPr>
      <t>4.1.4.1.1</t>
    </r>
  </si>
  <si>
    <t>ВЛ-0,4 кВ оп6 ТП Чн-2-11 ф1 - оп4/2 ТП Чн-2-11 ф1</t>
  </si>
  <si>
    <t>ВЛ-0,4 кВ оп№6 ТП Чн-2-34 ф1 - оп2/4 ТП Чн-2-34 ф1</t>
  </si>
  <si>
    <t>ВЛ 0,4 кВ оп№12 ТП Бш-10-7 ф2 – оп13 ТП Бш-10-7 ф2</t>
  </si>
  <si>
    <t>ВЛИ-0,4кВ оп1 ф2 ТП-Кс-10-8 - оп1/6 ф2 ТП-Кс-10-8</t>
  </si>
  <si>
    <t>ВЛИ-0,4 кВ оп№27 ТП 3НТ-7 ф4 - оп№31 ТП 3НТ-7 ф4</t>
  </si>
  <si>
    <t>ВЛ-0,4 кВ оп№3 ф2 ТП МЖ-5-3 - оп№2/5 ф2 ТП МЖ-5-3</t>
  </si>
  <si>
    <t>ВЛИ-0,4 кВ оп1 ТП Л-3-57 ф1 - оп№2/1 ТП Л-3-57 ф1</t>
  </si>
  <si>
    <t>ВЛ-0,4 кВ ТП Лз-8-16 ф1 - оп№9 (Л4) ТП Лз-8-16 ф1</t>
  </si>
  <si>
    <t>ВЛ-0,4 кВ оп3/4 ТП Чн-2-22 ф1 - оп3/8 ТП Чн-2-22ф1</t>
  </si>
  <si>
    <t>ВЛ 0,4 кВ оп6а/11 ТП Бр-10-20 ф4 – оп7/13 ТП Бр-10-20 ф4</t>
  </si>
  <si>
    <t>ВЛ 0,4 кВ оп №1 Кр-6-2 ф2 – оп №10 Кр-6-2 ф2</t>
  </si>
  <si>
    <t>ВЛ 0,4 кВ оп21 ТП Бу-13-2 ф1 – оп21/1 ТП Бу-13-2ф1</t>
  </si>
  <si>
    <t>ВЛ-0,4 кВ оп №33 Мр-2-2 ф1- оп №36 Мр-2-2 ф1</t>
  </si>
  <si>
    <t>ВЛ 0,4 кВ оп№1 ТП ОР-9-7 ф1 – оп№1/3 ТП ОР-9-7 ф1</t>
  </si>
  <si>
    <t>ВЛ 0,4 кВ оп№36 ТП СТ-1-2 ф2 – оп№40 ТП СТ-1-2 ф2</t>
  </si>
  <si>
    <t>ВЛ 0,4 кВ оп№33 ТП Ев-5-11 ф1 – оп96 ТП Ев-5-11 ф1</t>
  </si>
  <si>
    <t>ВЛ 0,4 кВ оп№21 ф2 ТП-2 ПЛ-2 - оп№25 ф2 ТП-2 ПЛ-2</t>
  </si>
  <si>
    <t>ВЛ 0,4 кВ ф-5 ТП 3МЖ-5 - оп№3/70 ф-5 ТП 3МЖ-5</t>
  </si>
  <si>
    <t>ВЛ 0,4 кВ оп 4 ТП 3Л-29 ф2 - оп№ 6/1 ТП ТП 3Л-29</t>
  </si>
  <si>
    <t>ВЛ 0,4 кВ ТП 5БК-4 ф1 - оп № 7 ТП 5БК-4 ф1</t>
  </si>
  <si>
    <t>ВЛ 0,4 кВ ТП Ан-3-28 оп1 ТП Ан-3-28 ф1</t>
  </si>
  <si>
    <t>ВЛ 0,4 кВ оп34 ТП Мр-24-8 ф2 – оп35 ТП Мр-24-8 ф2</t>
  </si>
  <si>
    <t>ВЛ-0,4кВ от КТП 2МБ-4,9,12, с.Б.БИЧА L=7,94 + ВЛ-0,4кВ от КТП 10АК-6, L=4,06</t>
  </si>
  <si>
    <t>ВЛ 0,4 кВ оп45а ТП Мр-25-10ф2 – оп45 ТП Мр-25-10ф2</t>
  </si>
  <si>
    <t>ВЛ 0,4 кВ оп9 ТП Зн-13-27 ф1 – оп12 ТП Зн-13-27 ф1</t>
  </si>
  <si>
    <t>ВЛ 0,4 кВ оп№16 ТП Лч-1-5 ф2 – оп16/1 ТП Лч-1-5 ф2</t>
  </si>
  <si>
    <t>ВЛ 0,4 кВ ТП-ТК-4-28 – оп № 7 ТП-ТК-4-28 ф 5</t>
  </si>
  <si>
    <t>ВЛ 0,4 кВ оп№55 ТП Тв-7-8 ф4 – оп№58 ТП Тв-7-8 ф4</t>
  </si>
  <si>
    <t>ВЛ 0,4 кВ оп№31 ТП В-1-2 ф1 - оп№30 ТП В-1-2 ф1</t>
  </si>
  <si>
    <t>ВЛИ 0,4 кВ оп№29 ТП Ор-3-2 ф1 - оп№35 ТП Ор-3-2 ф1</t>
  </si>
  <si>
    <t>ВЛИ 0,4 кВ оп№26 ТП Од-10-14 - оп№35 ТП Од-10-14</t>
  </si>
  <si>
    <t>ВЛ 0,4 кВ оп№2 ТП УИ-3-8 ф 4 – оп№57 ф УИ-3</t>
  </si>
  <si>
    <t>ВЛ 0,4 кВ оп№34 ТП Лч-1-5 ф1 – оп41/1 ТП Лч-1-5 ф1</t>
  </si>
  <si>
    <t>ВЛ 0,4 кВ ф2 КТП 8Щ-4 оп№1 - ф2 КТП 8Щ-4 оп№ 1/1</t>
  </si>
  <si>
    <t>ВЛ-0,4 кВ от КТП 8-Ня-1,3,5,6,8,9,10,11,12 19,18км</t>
  </si>
  <si>
    <t>ВЛ 0,4 кВ оп№33 ТП К-1-3 ф1 - оп№36 ТП К-1-3 ф1</t>
  </si>
  <si>
    <t>ВЛ 0,4 кВ оп№22 ТП Т-1-122ф1 – оп22/1 ТП Т-1-122ф1</t>
  </si>
  <si>
    <t>ВЛ 0,4 кВ оп№1 ТП Мр-1-24 ф1 - оп№1/1 ТП Мр-1-24ф1</t>
  </si>
  <si>
    <t>ВЛ 0,4 кВ оп13/9 ТП Мр-11-23 ф1 - оп13/8 ТП Мр-11-23 ф1</t>
  </si>
  <si>
    <t>ВЛ-0,4 кВ оп№1/1 ТП Чн-3-3 ф1 - оп№17 ТП Чн-3-3 ф1</t>
  </si>
  <si>
    <t>ВЛ 0,4 кВ оп17/4 ТП Ом-5-28ф4 - оп17/3ТП Ом-5-28ф4</t>
  </si>
  <si>
    <t>ВЛ 0,4 кВ оп2/3 ТП Чн-3-36ф2 - оп26/2 ТП Чн-3-36ф2</t>
  </si>
  <si>
    <t>ВЛ 0,4 кВ КТПС РП 6-11 - ф1 оп1 КТПС РП-6-11</t>
  </si>
  <si>
    <t>ВЛ-0,4 кВ г. Тара,-188,97 км.</t>
  </si>
  <si>
    <t>ВЛ0,4кВ г.п.Тевриз 62,78км</t>
  </si>
  <si>
    <t>ВЛ 0,4кВ оп№1/20 ТП 1КЗ-1 ф1 - оп№1/21 ТП 1КЗ-1 ф1</t>
  </si>
  <si>
    <t>ВЛ 0,4 кВ оп№18 ТП Тск-1-9 ф2 – оп№19 ТП Тск-1-9ф2</t>
  </si>
  <si>
    <t>ВЛ 0,4 кВ ТП Нт-8-5 оп19 ТП Нт-8-5 ф1</t>
  </si>
  <si>
    <t>ВЛ-0,4КВ 54,727КМ КОРМИЛОВКА</t>
  </si>
  <si>
    <t>ВЛ-0,4КВ 47,6КМ Марьяновка</t>
  </si>
  <si>
    <t>ВЛ 0,4 кВ ТП СС-3-2 ф2 оп№ 5 - оп№2/6 ТП СС-3-2 ф2</t>
  </si>
  <si>
    <t>ВЛ-0,4 кВ ф1 ТП-Нк-4-2 оп4 - ф1 ТП-Нк-4-2 оп62</t>
  </si>
  <si>
    <t>ВЛ-0,4 кВ оп № 8-9 ТП Ал 2-1 Ф1</t>
  </si>
  <si>
    <t>ВЛИ-0,4 кВ оп37 ТП РП-1-1-2ф6 - оп40 ТП РП-1-1-2ф6</t>
  </si>
  <si>
    <t>ВЛ-0,4КВ 41,5КМ ОКОНЕШНИКОВО</t>
  </si>
  <si>
    <t>ВЛ-0,4 кВ ф№1 ТП-НК-9-28 совместным подвесом по опорам №3-13 ВЛ-0,4кВ ф1 ТП НК-9-28</t>
  </si>
  <si>
    <t>ВЛ 10 кВ ф Ня-10 – оп № 607 ф Ня-10</t>
  </si>
  <si>
    <t>ВЛ 0,4 кВ оп№28 ТП-Ю-7-2 ф1 - оп№36 Ю-7-2 ф1</t>
  </si>
  <si>
    <t>ВЛ 0,4 кВ ТП-ЧК-2-15 ф2 оп№4 – оп№23 ТП-ЧК-2-15 ф2</t>
  </si>
  <si>
    <t>ВЛ 0,4 кВ оп№1 ТП-ЧК-8-1 ф7 - оп№11 ТП-ЧК-8-1 ф7</t>
  </si>
  <si>
    <t>ВЛ 0,4 кВ оп№16 Од-6-15 ф1 - оп№20 Од-6-15 ф1</t>
  </si>
  <si>
    <t>ВЛ 10 кВ оп№ 464 ф Лч-7 – ТП Лч-7-11</t>
  </si>
  <si>
    <t>ВЛ 0,4 кВ ТП-ТТ-7-3 ф1 оп№8 – оп№21 ТП-ТТ-7-3 ф1</t>
  </si>
  <si>
    <t>ВЛ 0,4 кВ оп№9 ТП Р-4-2 ф1 – оп№13 ТП Р-4-2 ф1</t>
  </si>
  <si>
    <r>
      <t>1.</t>
    </r>
    <r>
      <rPr>
        <sz val="14"/>
        <color theme="1"/>
        <rFont val="Calibri"/>
        <family val="2"/>
        <charset val="204"/>
        <scheme val="minor"/>
      </rPr>
      <t>4.1.4.2</t>
    </r>
  </si>
  <si>
    <r>
      <t>1.</t>
    </r>
    <r>
      <rPr>
        <sz val="14"/>
        <color theme="1"/>
        <rFont val="Calibri"/>
        <family val="2"/>
        <charset val="204"/>
        <scheme val="minor"/>
      </rPr>
      <t>4.1.4.2.1</t>
    </r>
  </si>
  <si>
    <t>ВЛ 0,4кВ ф3 ТП-135 – ВЛ10кВ оп9 фМз-2,Мз-5_СовПодвоп16ТП-64ф4–оп21ТП-64ф4_СовПодв;оп21ТП-64ф4-оп7ТП-</t>
  </si>
  <si>
    <t>ВЛ 0,4 кВ ф3 от ТП 4ПЧ-2 - оп № 2 ТП 4ПЧ-2</t>
  </si>
  <si>
    <t>ВЛ 0,4 кВ ТП ЮП-1-5 - оп № 3 ТП ЮП-1-5 ф2</t>
  </si>
  <si>
    <t>ВЛ 0,4 кВ ТП-ТМ-1-15 - оп№1 ТП-ТМ-1-15 ф1</t>
  </si>
  <si>
    <t>ВЛ 0,4 кВ ТП Пш-4-25- оп№1 ТП Пш-4-25 ф1</t>
  </si>
  <si>
    <t>ВЛ 0,4 кВ оп№1 ТП Бр-21-3 ф4 - оп№11 ТП Бр-21-3 ф4</t>
  </si>
  <si>
    <r>
      <t>1.</t>
    </r>
    <r>
      <rPr>
        <sz val="14"/>
        <color theme="1"/>
        <rFont val="Calibri"/>
        <family val="2"/>
        <charset val="204"/>
        <scheme val="minor"/>
      </rPr>
      <t>4.2</t>
    </r>
  </si>
  <si>
    <r>
      <t>1.</t>
    </r>
    <r>
      <rPr>
        <sz val="14"/>
        <color theme="1"/>
        <rFont val="Calibri"/>
        <family val="2"/>
        <charset val="204"/>
        <scheme val="minor"/>
      </rPr>
      <t>4.2.4</t>
    </r>
  </si>
  <si>
    <r>
      <t>1.</t>
    </r>
    <r>
      <rPr>
        <sz val="14"/>
        <color theme="1"/>
        <rFont val="Calibri"/>
        <family val="2"/>
        <charset val="204"/>
        <scheme val="minor"/>
      </rPr>
      <t>4.2.4.1</t>
    </r>
  </si>
  <si>
    <r>
      <t>1.</t>
    </r>
    <r>
      <rPr>
        <sz val="14"/>
        <color theme="1"/>
        <rFont val="Calibri"/>
        <family val="2"/>
        <charset val="204"/>
        <scheme val="minor"/>
      </rPr>
      <t>4.2.4.1.1</t>
    </r>
  </si>
  <si>
    <t>ВЛ 10 кВ оп №1 Кр-19 – оп №1/1 Кр-19</t>
  </si>
  <si>
    <t>ВЛ 10 кВ оп№ 10 ф Т-1 – ТП Т-1-4</t>
  </si>
  <si>
    <t>КЛ 0,4 кВ оп№1 ТП 3424-1 ф1 - оп№2 ТП 3424-1 ф1</t>
  </si>
  <si>
    <t>КЛ-0,4 кВ оп 3 ТП-1212-1 ф1 - оп 4 ТП-1212-1 ф1</t>
  </si>
  <si>
    <t>КЛ-10кВ ф Д-3  оп 9/8 - оп 9/9</t>
  </si>
  <si>
    <t>КЛ-10 кВ оп №5/1 – 5/2 ф Ао-1</t>
  </si>
  <si>
    <t>КЛ 10 кВ оп РТП Бр-7-1 – ТП Бр-7-2 ф Бр-7</t>
  </si>
  <si>
    <t>КЛ 10 кВ оп РТП Бр-7-1 – ТП Бр-28-1 ф Бр-28</t>
  </si>
  <si>
    <t>КЛ 10 кВ ф 3И оп №8/1 - ф 3И оп №8/2</t>
  </si>
  <si>
    <t>КЛ 10 кВ оп № 1 ф В-14 – оп № 1 ф В-3</t>
  </si>
  <si>
    <t>КЛ 10 кВ оп №13/7 - 13/8 ф Сд-1</t>
  </si>
  <si>
    <t>КЛ 10 кВ Сд-7 оп № 12/18-12/19</t>
  </si>
  <si>
    <t>КЛ 10 кВ оп 1/1 6ЯМ - оп 1/2 6ЯМ</t>
  </si>
  <si>
    <t>КЛ-0,4кВ ф1 от ТП-Кл-1-12</t>
  </si>
  <si>
    <t>КЛ 0,4 кВ оп№2 ТП Сд-9-18 ф2 - оп№3 ТП Сд-9-18 ф2</t>
  </si>
  <si>
    <t>КЛ-10 кВ ЛЗО Чн 1,64 ААШВ 3*150 80</t>
  </si>
  <si>
    <t>КЛ 10 кВ Гф-4 оп 7/68А - оп 7/68</t>
  </si>
  <si>
    <t>КЛ 0,4 кВ от ТП 6212 РУ 0,4 I сш ф 4 до ГРЩ</t>
  </si>
  <si>
    <t>КЛ 0,4 кВ от ТП 6212 РУ 0,4 II сш ф 12 до ГРЩ</t>
  </si>
  <si>
    <t>КЛ 0,4 кВ от ТП 6212 РУ 0,4 I сш ф 5 до ГРЩ</t>
  </si>
  <si>
    <t>КЛ 0,4 кВ от ТП 6212 РУ 0,4 II сш ф 13 до ГРЩ</t>
  </si>
  <si>
    <t>КЛ 0,4 кВ от ТП 6212 РУ 0,4 I сш ф 6 до ГРЩ</t>
  </si>
  <si>
    <t>КЛ 0,4 кВ от ТП 6212 РУ 0,4 II сш ф 14 до ГРЩ</t>
  </si>
  <si>
    <t>КЛ 10 кВ ПС 110/10кВ Левобережная - оп1 ф 1135</t>
  </si>
  <si>
    <t>КЛ 10 кВ ПС 110/10кВ Левобережная - оп1 ф 1136</t>
  </si>
  <si>
    <t>КЛ 10 кВ ф 3424 оп № 1/1 - оп № 2/1</t>
  </si>
  <si>
    <t>КЛ 10кВ ПС110/10кВ Весенняя ф3518 -ТП10/0,4кВ 3518-2</t>
  </si>
  <si>
    <t>КЛ 10кВ ПС110/10кВ Весенняя ф3529 -ТП10/0,4кВ 3518-2</t>
  </si>
  <si>
    <t>КЛ 10 кВ от РП-635 яч 29</t>
  </si>
  <si>
    <t>ВЛ-10 КВ ТВО СТ-4 6,44 ПЖ 62 Б/У 03</t>
  </si>
  <si>
    <t>ВЛ-10 КВ ЕРО СИ-9 ЖБ 15,18 КМ 88</t>
  </si>
  <si>
    <t>Реклоузер вакуумный 10 кВ ; ф Ан-11, оп № 195а</t>
  </si>
  <si>
    <t>ВЛ-10 КВ ТВО СТ-8 3,35 ЖБ 87</t>
  </si>
  <si>
    <t>Реклоузер вакуумный 10кВ; ф 516 ПС Кировская; оп1а</t>
  </si>
  <si>
    <t>ВЛ-10 КВ НОО ЧН-3 1,79 ПЖ 79</t>
  </si>
  <si>
    <t>Реклоузер вакуумный 10кВ; ф ЧН-3; оп №1/1б</t>
  </si>
  <si>
    <t>ВЛ-10кВ 10,588км. 3Л</t>
  </si>
  <si>
    <t>ВЛ-10 КВ ЦПО ЦП-9 16,1 ЖБ 94</t>
  </si>
  <si>
    <t>ВЛ-10 КВ ЦПО ЦП-10 3,55 ЖБ 89</t>
  </si>
  <si>
    <t>ВЛ-10 КВ РПО РП- 2 6,1 ЖБ 94</t>
  </si>
  <si>
    <t>ВЛ-10 КВ ТМО ТМ-10 19,7 ЖБ 86 СЕГИЗБАЙ</t>
  </si>
  <si>
    <t>ВЛ-10КВ НК-4 28,1КМ</t>
  </si>
  <si>
    <t>ВЛ-10КВ 27,28КМ НК-5</t>
  </si>
  <si>
    <t>ВЛ10кВ НОО ЧН-2 15,12 ЖБ 78</t>
  </si>
  <si>
    <t>Трансформаторные подстанции (ТП), за исключением распределительных трансформаторных подстанций (РТП) 6/0,4 кВ (j = l), 10/0,4 кВ (j = 2), 20/0,4 кВ (j = 3), 6/10 (10/6) кВ (j = 4), 10/20 (20/10) кВ (j = 5), 6/20 (20/6) (j = 6).</t>
  </si>
  <si>
    <t>СТП 10/0,4 кВ; 25кВА; Лз-8-16</t>
  </si>
  <si>
    <t>КТПС (Н) 10/0,4 кВ; 25 кВА; Лч-7-11</t>
  </si>
  <si>
    <t>КТП (Н) 10/0,4 кВ; 25кВА; Нт-2-29</t>
  </si>
  <si>
    <t>СТП 10/0.4 кВ; 25 кВА; Сз-1914-54</t>
  </si>
  <si>
    <t>КТП (Н) 10/0,4 кВ; 25кВА; Ан-4-8</t>
  </si>
  <si>
    <t>КТП (Н) 10/0,4 кВ; 25кВА; Кн-7-12</t>
  </si>
  <si>
    <t>КТП (Н) 10/0,4 кВ; 25кВА; Кн-7-16</t>
  </si>
  <si>
    <t>СТП 10/0,4кВ 25кВА; 1РС-26</t>
  </si>
  <si>
    <t>КТП (Н) 10/0,4 кВ; 25кВА; Нт-2-31</t>
  </si>
  <si>
    <t>СТП 10/0,4 кВ; 25 кВА; СР-5-11</t>
  </si>
  <si>
    <t>СТП 10/0,4 кВ; 25 кВА; Бр-20-18</t>
  </si>
  <si>
    <t>КТП (Н) 10/0,4 кВ; 25кВА; Ан-11-25</t>
  </si>
  <si>
    <t>СТП 10/0,4 кВ; 25кВА; Чм-10-11</t>
  </si>
  <si>
    <t>СТП 10/0,4 кВ; 25 кВА; Вс-3-6</t>
  </si>
  <si>
    <t>СТП 10/0,4 кВ; 25 кВА; Зв-6-14</t>
  </si>
  <si>
    <t>СТП 10/0,4 кВ; 25кВА; НСО-3-2</t>
  </si>
  <si>
    <t>КТП (Н) 10/0,4 кВ; 25кВА; Гф-3-7</t>
  </si>
  <si>
    <t>СТП 10/0,4кВ; 25кВА; ТП 1УР-6</t>
  </si>
  <si>
    <t>КТП (Н) 10/0,4 кВ; 25кВА; Бр-1-3</t>
  </si>
  <si>
    <t>СТП 10/0.4 кВ; 25 кВА; Сз-1914-53</t>
  </si>
  <si>
    <t>СТП 10/0,4 кВ; 25кВА; СС-4-12</t>
  </si>
  <si>
    <t>КТП (Н) 10/0,4 кВ; 25кВА; Сд-1-18</t>
  </si>
  <si>
    <t>СТП 10/0,4 кВ; 25 кВА; Лу-7-1</t>
  </si>
  <si>
    <t>СТП 10/0.4 кВ; 25 кВА; Ом-1-15</t>
  </si>
  <si>
    <t>СТП-10/0,4 кВ; 25 кВА; Чк-7-1</t>
  </si>
  <si>
    <t>КТП (Н)-10/0,4 кВ; 25 кВА; Зн-16-20</t>
  </si>
  <si>
    <t>КТП (Н) 10/0,4 кВ; 25кВА; Ао-1-35</t>
  </si>
  <si>
    <t>СТП 10/0,4 кВ; 25 кВА; Л-4-10</t>
  </si>
  <si>
    <t>СТП 10/0.4 кВ; 25 кВА; Лз-12-5</t>
  </si>
  <si>
    <t>КТП(Н) 10/0,4 кВ; 25 кВА; СР-5-10</t>
  </si>
  <si>
    <t>СТП 10/0,4 кВ; 25 кВА; Нп-5-8</t>
  </si>
  <si>
    <t>СТП 10/0,4 кВ; 25 кВА; ТП 3424-1</t>
  </si>
  <si>
    <t>СТП 10/0,4 кВ; 25 кВА; ТП-168</t>
  </si>
  <si>
    <t>СТП-10/0,4 кВ; 25 кВа; Тв-15-25</t>
  </si>
  <si>
    <t>СТП 10/0.4 кВ; 25 кВА; Мр-1-26</t>
  </si>
  <si>
    <t>СТП 10/0,4 кВ; 40кВА;</t>
  </si>
  <si>
    <t>СТП 10/0,4 кВ; 100кВА; Мр-1-25</t>
  </si>
  <si>
    <t>КТП (Н) 10/0,4 кВ; 100кВА; Ан-11-26</t>
  </si>
  <si>
    <t>СТП 10/0,4кВ; 100кВА; 1КМ-7</t>
  </si>
  <si>
    <t>КТП (Н) 10/0,4 кВ; 100кВА; Пш-4-34</t>
  </si>
  <si>
    <t>СТП 10/0,4 кВ; 63 кВА; Со-6-1</t>
  </si>
  <si>
    <t>СТП 10/0.4 кВ; 63 кВА; Д-3-20</t>
  </si>
  <si>
    <t>КТП(Н)10/0,4кВ; 63кВА; РП-6-11</t>
  </si>
  <si>
    <t>СТП 10/0,4 кВ; 100кВА; НСО-3-1</t>
  </si>
  <si>
    <t>СТП 10/0,4 кВ; 40 кВА; Од-1-1</t>
  </si>
  <si>
    <t>КТП (Н) 10/0.4 кВ; 250 кВА; Пш-4-25</t>
  </si>
  <si>
    <t>КТП (Н) 10/0.4 кВ; 250 кВА; Сд-9-10</t>
  </si>
  <si>
    <t>СТП 10/0,4 кВ; 160 кВА; КЧ-4-5</t>
  </si>
  <si>
    <t>КТП (Н) 10/0,4кВ; 250кВА; 2П-5</t>
  </si>
  <si>
    <t>СТП 10/0,4 кВ; 160кВА; Б-13-3</t>
  </si>
  <si>
    <t>КТП (Н) 10/0.4 кВ; 160 кВА; Нд-2-23</t>
  </si>
  <si>
    <t>СТП 10/0.4 кВ; 160 кВА; 6ЯМ-1</t>
  </si>
  <si>
    <t>СТП 10/0,4 кВ; 160 кВА; ЦЛ-3-13</t>
  </si>
  <si>
    <t>КТП (Н) 10/0.4 кВ; 160 кВА; ТП-1107-6</t>
  </si>
  <si>
    <t>СТП 10/0,4 кВ; 160 кВА; Га-1-5</t>
  </si>
  <si>
    <t>КТП(Н) 10/0,4 кВ; 250 кВА; ЮП-1-5</t>
  </si>
  <si>
    <t>КТП (Н) 10/0,4 кВ; 250 кВА; Пт-2-4</t>
  </si>
  <si>
    <t>СТП 10/0.4 кВ; 160 кВА; Сд-9-18</t>
  </si>
  <si>
    <t>СТП 10/0,4 кВ; 160 кВА; КР-1-10</t>
  </si>
  <si>
    <t>КТП-250КВА 6Ю-27 СОЛНЦЕВКА</t>
  </si>
  <si>
    <t>КТП(Н) 10/0,4 кВ; 250 кВА; Тм-1-15</t>
  </si>
  <si>
    <t>КТП (Н) 10/0,4 кВ; 250кВА; Бр-9-38</t>
  </si>
  <si>
    <t>КТП (Н) 10/0,4кВ; 400 кВА; Ан-3-14</t>
  </si>
  <si>
    <t>КТП (Н) 10/0.4 кВ; 630 кВА; Д-2-22</t>
  </si>
  <si>
    <t>КТП (Н) 10/0,4 кВ; 630кВА; Бр-7-2</t>
  </si>
  <si>
    <t>КТП (Н) 10/0,4 кВ; 630кВА; Бр-28-1</t>
  </si>
  <si>
    <t>Ит</t>
  </si>
  <si>
    <t xml:space="preserve"> -</t>
  </si>
  <si>
    <t>Расходы на выполнение мероприятий по технологическому присоединению, предусмотренным подпунктами  «а» и «в» пункта 16 Методических  указаний, за  2023 год  ПАО "Россети Сибирь" - "Омскэнерго"</t>
  </si>
  <si>
    <t>Данные за предыдущий период регулирования (2023)</t>
  </si>
  <si>
    <t>Материал опоры (деревянные (j = 1), металлические (j = 2), железобетонные (j = 3), без использования опор (совместным подвесом, по фасаду) (j = 4))</t>
  </si>
  <si>
    <t>Строительство пунктов секционирования с уровнем напряжения до 35 кВ (C4,i)</t>
  </si>
  <si>
    <t>Строительство распределительных пунктов (РП), за исключением комплектных распределительных устройств наружной установки (КРН, КРУН)</t>
  </si>
  <si>
    <t>Трехфазные прямого включения</t>
  </si>
  <si>
    <t>к стандартам раскрытия информации
субъектами оптового и розничных
рынков электрической энергии</t>
  </si>
  <si>
    <t>(в ред. Постановления Правительства РФ
от 30.01.2019 № 64)</t>
  </si>
  <si>
    <t>Расходы на строительство введенных в эксплуатацию 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филиала ПАО "Россети Сибирь" - "Омскэнерго"
 за 2024 год</t>
  </si>
  <si>
    <t>ВЛ 0,4 кВ оп12 ф1 ТП Пш-9-5 - оп11/1 ф1 ТП Пш-9-5</t>
  </si>
  <si>
    <t>ВЛ 0,4 кВ оп6 ТП Бр-5-4 ф5 - оп1/1 ТП Бр-5-4 ф5</t>
  </si>
  <si>
    <t>ВЛ 0,4 кВ оп14 ТП Пш-3-27 ф3 - оп4/1 ТП Пш-3-27 ф3</t>
  </si>
  <si>
    <t>ВЛ-0,4 кВ оп14 ТП Чн-2-47 ф1 - оп6/1 ТП Чн-2-47 ф1</t>
  </si>
  <si>
    <t>ВЛ 0,4 кВ оп18 ТП Уз-3-3 ф4 - оп1/1 ТП Уз-3-3 ф4; оп20 ТП Уз-3-3 ф4 - оп2/2 ТП Уз-3-3 ф4; оп21 ТП Уз</t>
  </si>
  <si>
    <t>ВЛ 0,4 кВ оп25 ТП Уз-3-6 ф1 - оп5/1 ТП Уз-3-6 ф1</t>
  </si>
  <si>
    <t>ВЛ 0,4 кВ оп1/3 ТП Кн-5-10ф1 - оп1/4 ТП Кн-5-10 ф1</t>
  </si>
  <si>
    <t>ВЛ 0,4 кВ оп16 ТП Уз-3-6 ф2 - оп17 ТП Уз-3-6 ф2</t>
  </si>
  <si>
    <t>ВЛ-0,4 кВ оп№2 ТП Мр-2-9 ф3 - оп№2/1 ТП Мр-2-9 ф3</t>
  </si>
  <si>
    <t>ВЛ-0,4 кВ оп№10 ТП Мр-1-7 ф3 - оп№21 ТП Мр-1-7 ф3</t>
  </si>
  <si>
    <t>ВЛ 0,4 кВ оп№9 ТП-НВ-5-3 ф1 – оп№16 ТП-НВ-5-3 ф1</t>
  </si>
  <si>
    <t>ВЛ 0,4 кВ оп№7 ТП-Зв-3-2 ф2 – оп№14 ТП-Зв-3-2 ф2</t>
  </si>
  <si>
    <t>ВЛ 0,4 кВ оп№18 КТП 7КЯ-6 ф2 - оп№22 КТП 7КЯ-6 ф2</t>
  </si>
  <si>
    <t>ВЛ 0,4 кВ оп№8 ТП Чн-2-33 ф1 - оп№6/1 ТП Чн-2-33ф1</t>
  </si>
  <si>
    <t>ВЛ 0,4 кВ оп16 ТП Пф-6-9 ф6 - оп1/1 ТП Пф-6-9 ф6</t>
  </si>
  <si>
    <t>ВЛ 0,4 кВ оп15 ТП Кс-3-1 ф3 - оп16 ТП Кс-3-1 ф3</t>
  </si>
  <si>
    <t>ВЛ 0,4кВ оп6/4 ТП Пш-9-5 ф1 - оп12/1 ТП Пш-9-5 ф1;оп4/2 ТП Пш-9-5ф1 - оп13/1 ТП Пш-9-5ф1;оп6/3 ТП Пш</t>
  </si>
  <si>
    <t>ВЛ 0,4 кВ оп № 17 ТП 2Л-1 ф1 - оп№6/1 ТП 2Л-1 ф1</t>
  </si>
  <si>
    <t>ВЛ 0,4 кВ оп26 ТП Нт-1-34 ф1 - оп2/1 ТП Нд-1-34 ф1</t>
  </si>
  <si>
    <t>ВЛ 0,4 кВ оп7 ТП Рз-9-8 ф2 - оп2/1 ТП Рз-9-8 ф2</t>
  </si>
  <si>
    <t>ВЛ 0,4 кВ оп1/4 ТП Ач-9-42 ф1 - оп5/1 ТП Ач-9-42ф1</t>
  </si>
  <si>
    <t>ВЛ 0,4 кВ оп13 ТП Пш-9-5 ф2 - оп7/1 ТП Пш-9-5 ф2</t>
  </si>
  <si>
    <t>ВЛ 0,4 кВ оп№1/6 ТП Б-21-3 ф1 - оп1/7 ТП Б-21-3 ф1</t>
  </si>
  <si>
    <t>ВЛ 0,4 кВ оп8/5 ТП Сд-9-13 ф1 - оп9/1 ТП Сд-9-13ф1</t>
  </si>
  <si>
    <t>ВЛ-0,4 кВ оп1/8 ТП Нд-6-20 ф2 - оп7/1 ТП Нд-6-20ф2</t>
  </si>
  <si>
    <t>ВЛ-0,4 кВ оп№3 ТП Сз-1914-51 ф1 - оп№4/4 ТП Сз-1914-51 ф1</t>
  </si>
  <si>
    <t>ВЛ 0,4 кВ оп20 ТП Кр-8-35 ф1 - оп10/1 ТП Кр-8-35ф1</t>
  </si>
  <si>
    <t>ВЛ-0,4 кВ оп№2/6 ТП-Нд-6-15 ф3 - оп№11/1 ТП-Нд-6-15 ф3</t>
  </si>
  <si>
    <t>ВЛ 0,4 кВ оп17 ТП Нд-2-23 ф2 - оп1/1 ТП Нд-2-23 ф2</t>
  </si>
  <si>
    <t>ВЛ 0,4 кВ оп36 ТП Пш-5-4 ф1 - оп3/9 ТП Пш-5-4 ф1</t>
  </si>
  <si>
    <t>ВЛ 0,4 кВ оп1/2 ТП Пф-3-13 ф1 - оп2/1 ТП Пф-3-13ф1</t>
  </si>
  <si>
    <t>ВЛ 0,4 кВ ТП Пф-3-14 оп1 ТП Пф-3-14 ф1</t>
  </si>
  <si>
    <t>ВЛ 0,4 кВ оп№3 ТП Мр-1-9 ф2 - оп№ 1/1 ТП Мр-1-9 ф2</t>
  </si>
  <si>
    <t>ВЛ 0,4кВ оп2/9 ТП Ан-5-1ф1 - оп4/4 ТП Ан-5-1ф1;оп 8/4ТП Ан-5-1ф1 - оп5/3 ТП Ан-5-1ф1;оп8/5 ТП Ан-5-1</t>
  </si>
  <si>
    <t>ВЛ 0,4 кВ оп4 ТП Уз-3-31 ф1 - оп1/2 ТП Уз-3-31 ф1</t>
  </si>
  <si>
    <t>ВЛ 0,4 кВ оп8/5 ТП Уз-3-28 ф1 - оп8/9 ТП Уз-3-28ф1</t>
  </si>
  <si>
    <t>ВЛ 0,4 кВ оп7 ТП Уз-3-14 ф1 - оп1/3 ТП Уз-3-14 ф1</t>
  </si>
  <si>
    <t>ВЛ 0,4 кВ оп№18 ТП-Кк-1-5 ф1 – оп№24 ТП-Кк-1-5 ф1</t>
  </si>
  <si>
    <t>ВЛ 0,4 кВ оп№46 ТП-Вс-5-15 ф3 – оп№53 ТП-Вс-5-15ф3</t>
  </si>
  <si>
    <t>ВЛ 0,4 кВ оп9/44 ТП Чн-3-69ф2 - оп3/3 ТП Чн-3-69ф2</t>
  </si>
  <si>
    <t>ВЛ 0,4 кВ оп№1 ТП Чн-2-34 ф1 - оп№4/1 ТП Чн-2-34ф1</t>
  </si>
  <si>
    <t>ВЛ 0,4 кВ оп8 ТП Уз-3-41 ф1 - оп3/11 ТП Уз-3-41 ф1</t>
  </si>
  <si>
    <t>ВЛ 0,4 кВ оп18 ТП Пф-6-10 ф2 - оп19 ТП Пф-6-10 ф2</t>
  </si>
  <si>
    <t>ВЛ 0,4 кВ оп5 ТП Нд-6-19 ф1 - оп3/10 ТП Нд-6-19 ф1</t>
  </si>
  <si>
    <t>ВЛ 0,4 кВ оп14 ТП Бг-7-4 ф1 - оп19 ТП Бг-7-4 ф1</t>
  </si>
  <si>
    <t>ВЛ 0,4 кВ оп1 ТП Рз-8-18 ф1 - оп1/2 ТП Рз-8-18 ф1</t>
  </si>
  <si>
    <t>ВЛ-0,4кВ оп1/4 ТП Сз-1914-51 ф1 - оп3/7 ТП Сз-1914-51 ф1</t>
  </si>
  <si>
    <t>ВЛ 0,4 кВ оп26 ТП Уз-3-42 ф1 - оп35 ТП Уз-3-42 ф1</t>
  </si>
  <si>
    <t>ВЛ 0,4 кВ оп6 ТП Кс-1-3 ф1 - оп3/2 ТП Кс-1-3 ф1</t>
  </si>
  <si>
    <t>ВЛ 0,4 кВ оп3 ТП Пф-3-10 ф1 - оп1/1 ТП Пф-3-10 ф1</t>
  </si>
  <si>
    <t>ВЛ-0,4 кВ ТП Па-11-47 ф1 - оп№5 Па-11-47 ф1</t>
  </si>
  <si>
    <t>ВЛ 0,4кВ оп1/2 ТП Кр-10-12ф5 - оп2/1 ТП Кр-10-12ф5</t>
  </si>
  <si>
    <t>ВЛ 0,4 кВ оп7 ТП Т-2а-17 ф1 – оп7/1 ТП Т-2а-17 ф1</t>
  </si>
  <si>
    <t>ВЛ 0,4 кВ оп№26 ТП Зн-9-2 ф1 – оп№26/1 ТП Зн-9-2ф1</t>
  </si>
  <si>
    <t>ВЛ 0,4 кВ оп2 ТП УИ-13-25 ф1 – оп2/1 ТП УИ-13-25ф1</t>
  </si>
  <si>
    <t>ВЛ 0,4 кВ оп1/7 ТП Нд-6-15 ф1 - оп9/1 ТП Нд-6-15ф1</t>
  </si>
  <si>
    <t>ВЛ 0,4 кВ оп13/4 ТП Чн-3-75ф1 - оп1/1 ТП Чн-3-75ф1</t>
  </si>
  <si>
    <t>ВЛ 0,4 кВ оп12 ТП Пв-1-2 ф2 - оп3/1 ТП Пв-1-2 ф2</t>
  </si>
  <si>
    <t>ВЛ 0,4кВ оп27 ТП Пш-3-32ф2 - оп6/1 ТП Пш-3-32ф2</t>
  </si>
  <si>
    <t>ВЛ 0,4 кВ оп№9 ТП Чн-2-36 ф2 - оп4/1 ТП Чн-2-36 ф2</t>
  </si>
  <si>
    <t>ВЛ 0,4 кВ оп1/3 ТП Бр-9-31 ф1 - оп1/5 ТП Бр-9-31ф1</t>
  </si>
  <si>
    <t>ВЛ 0,4 кВ оп15 ТП Нд-1-12 ф1 - оп4/1 ТП Нд-1-12 ф1</t>
  </si>
  <si>
    <t>ВЛ-0,4 кВ оп1/3 ТП Чн-3-46 ф3 - оп2/1 ТП Чн-3-46ф3</t>
  </si>
  <si>
    <t>ВЛ 0,4 кВ оп141А ТПСз-1914-40 ф1 - оп2/1 ТП Сз-1914-40 ф1</t>
  </si>
  <si>
    <t>ВЛ 0,4 кВ оп2/5 ТП Чн-2-33ф3 - оп12/1 ТП Чн-2-33ф3</t>
  </si>
  <si>
    <t>ВЛ 0,4 кВ оп13 ТП Нд-2-23 ф3 - оп3/1 ТП Нд-2-23 ф3</t>
  </si>
  <si>
    <t>ВЛ-0,4 кВ оп11 ТП Чн-3-39 ф1 - оп4/1 ТП Чн-3-39ф1</t>
  </si>
  <si>
    <t>ВЛ 0,4 кВ оп2/12 ТП Нд-6-15ф3 - оп10/1ТП Нд-6-15ф3</t>
  </si>
  <si>
    <t>ВЛ 0,4 кВ оп7 ТП Мр-11-14 ф3 - оп6/1 ТП Мр-11-14ф3</t>
  </si>
  <si>
    <t>ВЛ 0,4 кВ оп8 ТП Мр-11-18 ф2 - оп4/1 ТП Мр-11-18ф2</t>
  </si>
  <si>
    <t>ВЛ 0,4 кВ оп3/1 ТП Чн-2-33 ф2 - оп1/3 ТП Чн-2-33ф2</t>
  </si>
  <si>
    <t>ВЛ 0,4 кВ оп9 ТП Пш-7-15 ф3 - оп3/1 ТП Пш-7-15 ф3</t>
  </si>
  <si>
    <t>ВЛ 0,4 кВ оп5 ТП Сд-1-11 ф1 - оп1/1 ТП Сд-1-11</t>
  </si>
  <si>
    <t>ВЛ 0,4 кВ оп116А ТП Чн-2-39ф1 - оп115АТП Чн-2-39ф1</t>
  </si>
  <si>
    <t>ВЛ 0,4 кВ оп№7/11 ТП-2608-5 ф - оп№5/1 ТП-2608-5 ф</t>
  </si>
  <si>
    <t>ВЛ-0,4 кВ оп6 ТП Мр-11-22 ф2 - оп5/1 ТП Мр-11-22ф2</t>
  </si>
  <si>
    <t>ВЛ 0,4 кВ оп8 ТП Пш-3-45 ф1 - оп2/1 ТП Пш-3-45 ф1</t>
  </si>
  <si>
    <t>ВЛ 0,4 кВ оп28/2 ТП Т-4-104ф2 – оп28/4ТП Т-4-104ф2</t>
  </si>
  <si>
    <t>ВЛ 0,4 кВ оп№2 ТП Т-4-98 ф3 – оп№2/2 ТП Т-4-98 ф3</t>
  </si>
  <si>
    <t>ВЛ 0,4 кВ оп№1 ТП КЛ-1-9 ф1 – оп№11 ТП КЛ-1-9 ф1</t>
  </si>
  <si>
    <t>ВЛ 0,4 кВ оп11 ТП Пф-6-32 ф2 - оп3/1 ТП Пф-6-32 ф2</t>
  </si>
  <si>
    <t>ВЛ 0,4 кВ оп1/3 ТП Пш-9-5 ф2 - оп6/1 ТП Пш-9-5 ф2</t>
  </si>
  <si>
    <t>ВЛ-0,4 кВ оп1/10 ТП Нд-6-15ф1 - оп10/1ТП Нд-6-15ф1</t>
  </si>
  <si>
    <t>ВЛ 0,4 кВ оп2/14 ТП Нд-6-15ф3 - оп9/1 ТП Нд-6-15ф3</t>
  </si>
  <si>
    <t>ВЛ 0,4 кВ оп20 ТП Уз-3-3 ф5 - оп4/1 ТП Уз-3-3 ф5; оп23 ТП Уз-3-3 ф5 - оп5/1 ТП Уз-3-3 ф5</t>
  </si>
  <si>
    <t>ВЛ 0,4 кВ оп18 ТП Уз-3-28 ф1 - оп4/1 ТП Уз-3-28 ф1</t>
  </si>
  <si>
    <t>ВЛ-0,4 кВ оп№4/1 ТП Д-2-23 ф3 - оп10/5 ТП Д-2-23ф3</t>
  </si>
  <si>
    <t>ВЛ 0,4 кВ оп28 ТП Пш-7-11 ф1 - оп1/1 ТП Пш-7-11 ф1</t>
  </si>
  <si>
    <t>ВЛ 0,4 кВ оп24 ТП 2КР-10 ф2 - оп25 ТП 2КР-10 ф2</t>
  </si>
  <si>
    <t>ВЛ 0,4кВ оп1/16 ТП Пш-3-36ф1 - оп10/1 ТП Пш-3-36ф1</t>
  </si>
  <si>
    <t>ВЛ 0,4 кВ ТП ТК-11-9 - оп№2 ТП ТК-11-9 ф1</t>
  </si>
  <si>
    <t>ВЛ 0,4 кВ оп1 ТП 7КР-32 ф1 - оп2 ТП 7КР-32 ф1</t>
  </si>
  <si>
    <t>ВЛ 0,4 кВ оп7 ТП Сд-1-1 ф4 - оп1/1 ТП Сд-1-1 ф4</t>
  </si>
  <si>
    <t>ВЛ 0,4 кВ оп14 ТП А-4-7 ф1 - оп24 ТП Ан-4-7 ф1</t>
  </si>
  <si>
    <t>ВЛ-0,4 кВ ТП Па-11-48 ф1 - оп1 ТП Па-11-48 ф1</t>
  </si>
  <si>
    <t>ВЛ-0,4 кВ ТП ТК-9-7 ф1 оп№ 4 - оп№4/1 ТП ТК-9-7 ф1</t>
  </si>
  <si>
    <t>ВЛ 0,4 кВ ф2 оп№14 ТП 1НР-5 - оп№14/1 ТП 1НР-5</t>
  </si>
  <si>
    <t>ВЛ 0,4 кВ ф1 оп№1 ТП 2БВ-7 - оп № 1/2 ТП 2БВ-7</t>
  </si>
  <si>
    <t>ВЛ 0,4 кВ ф3 оп№1/7 ТП 6ЛС-7 - оп № 1/8 ТП 6ЛС-7</t>
  </si>
  <si>
    <t>ВЛ 0,4 кВ оп2/2 ТП Пш-3-32 ф3 - оп5/1 ТП Пш-3-32ф3</t>
  </si>
  <si>
    <t>ВЛ 0,4кВ оп2/4 ТП Мр-11-23ф2 - оп6/1 ТП Мр-11-23ф2</t>
  </si>
  <si>
    <t>ВЛ 0,4 кВ оп11 ТП Пш-4-26 ф2 - оп3/1 ТП Пш-4-26 ф2</t>
  </si>
  <si>
    <t>ВЛ 0,4 кВ оп10 ТП Чн-3-39 ф2 - оп1/1 ТП Чн-3-39 ф2</t>
  </si>
  <si>
    <t>ВЛ 0,4 кВ оп1/5ТП Бр-14-35ф1 - оп1/6ТП Бр-14-35 ф1</t>
  </si>
  <si>
    <t>ВЛ 0,4 кВ оп9 ф3 ТП Пш-9-1 - оп13/1 ф3 ТП Пш-9-1</t>
  </si>
  <si>
    <t>ВЛ 0,4 кВ оп9 ТП Нд-1-2 ф.2 - оп3/1 ТП Нд-1-2 ф2</t>
  </si>
  <si>
    <t>ВЛ 0,4 кВ оп31 ТП Сд-7-15 ф3 - оп3/1 ТП Сд-7-15 ф3</t>
  </si>
  <si>
    <t>ВЛ 0,4 кВ оп3 ТП Сд-7-1 ф2 - оп2/1 ТП Сд-7-1 ф2</t>
  </si>
  <si>
    <t>ВЛ 0,4 кВ оп3/6 ТП Бр-5-18 ф2 - оп3/7 ТП Бр-5-18ф2</t>
  </si>
  <si>
    <t>ВЛ 0,4 кВ оп13 ТП Ле-1107-1ф3 - оп2/1 ТП Ле-1107-1ф3</t>
  </si>
  <si>
    <t>ВЛ 0,4 кВ оп5 ТП Бр-1-2 ф1 - оп2/1 ТП Бр-1-2 ф1</t>
  </si>
  <si>
    <t>ВЛ 0,4 кВ оп10 ТП Мр-11-18ф2 - оп3/1 ТП Мр-11-18ф2</t>
  </si>
  <si>
    <t>ВЛ 0,4 кВ оп17 ТП Бр-5-26 ф2 - оп2/1 ТП Бр-5-26 ф2</t>
  </si>
  <si>
    <t>ВЛ 0,4 кВ оп2/2 ТП Бр-14-29ф2 - оп4/3ТП Бр-14-29ф2</t>
  </si>
  <si>
    <t>ВЛ 0,4 кВ оп10 ТП Бг-7-2 ф3 - оп4/1 ТП Бг-7-2 ф3</t>
  </si>
  <si>
    <t>ВЛ-0,4 кВ оп12 ТП Сз-1914-49 ф1 - оп12/1 ТП Сз-1914-49 ф1</t>
  </si>
  <si>
    <t>ВЛ 0,4 кВ оп9 ТП Бр-14-30 ф1 - оп3/1 ТП Бр-14-30ф1</t>
  </si>
  <si>
    <t>ВЛ 0,4 кВ оп22 ТП Ач-2-17 ф1 - оп1/2 ТП Ач-2-17 ф1</t>
  </si>
  <si>
    <t>ВЛ 0,4 кВ оп8/4 ТП Бр-5-5 ф2 - оп9/1 ТП Бр-5-5 ф2</t>
  </si>
  <si>
    <t>ВЛ 0,4 кВ оп1 ТП Гф-4-11 ф1 - оп1/1 ТП Гф-4-11 ф1</t>
  </si>
  <si>
    <t>ВЛ 0,4кВ оп10/14 ТП Чн-2-31ф2 - оп5/1 ТП Чн-2-31ф2</t>
  </si>
  <si>
    <t>ВЛ 0,4 кВ оп16 ТП Нт-8-8 ф1 - оп18 ТП Нт-8-8 ф1</t>
  </si>
  <si>
    <t>ВЛ 0,4 кВ оп1/7 ТП Бр-5-18 ф1 - оп3/1 ТП Бр-5-18ф1</t>
  </si>
  <si>
    <t>ВЛ 0,4кВ оп2/7 ТП Ле-1121-10ф1 - оп2/8 ТП Ле-1121-10 ф1</t>
  </si>
  <si>
    <t>ВЛ 0,4 кВ оп2/2 ТП Бр-9-33 ф1 - оп6/2 ТП Бр-9-33ф1</t>
  </si>
  <si>
    <t>ВЛ 0,4 кВ оп1/4 ТП Бр-1-2 ф2 - оп1/5 ТП Бр-1-2 ф2</t>
  </si>
  <si>
    <t>ВЛ 0,4 кВ оп4 ТП Бр-14-31 ф1 - оп8/1 ТП Бр-14-31ф1</t>
  </si>
  <si>
    <t>ВЛ 0,4 кВ оп2 ТП Бр-5-31 ф3 - оп2/1 ТП Бр-5-31 ф3</t>
  </si>
  <si>
    <t>ВЛ-0,4 кВ оп№4 ТП-Л-2-3 ф1 - оп№1/1 ТП-Л-2-3 ф1</t>
  </si>
  <si>
    <t>ВЛ 0,4 кВ оп17 ТП Ао-3-1 ф2 - оп19 ТП Ао-3-1 ф2</t>
  </si>
  <si>
    <t>ВЛ-0,4 кВ оп№11 ТП Мр-1-25 ф2 - оп22 ТП Мр-1-25 ф2</t>
  </si>
  <si>
    <t>ВЛ 0,4кВ оп1/3 ТП Мр-11-23ф1 - оп3/1 ТП Мр-11-23ф1</t>
  </si>
  <si>
    <t>ВЛ-0,4 кВ оп№10 ТП Мр-4-2 ф3 - оп17/1 ТП Мр-4-2 ф3</t>
  </si>
  <si>
    <t>ВЛ-0,4 кВ оп№5/5 Мр-1-22 ф1 - оп№8/1 ТП Мр-1-22 ф1</t>
  </si>
  <si>
    <t>ВЛ-0,4 кВ оп16 ТП Чн-2-50 ф3 - оп1/1 ТП Чн-2-50 ф3</t>
  </si>
  <si>
    <t>ВЛ 0,4 кВ оп16 ТП Уз-3-2 ф5 - оп1/1 ТП Уз-3-2 ф5</t>
  </si>
  <si>
    <t>ВЛ 0,4 кВ оп1/4 ТП Рз-7-15 ф1 - оп3/1 ТП Рз-7-15ф1</t>
  </si>
  <si>
    <t>ВЛ 0,4 кВ оп1/2 ТП Рз-9-1 ф1 - оп2/1 ТП Рз-9-1 ф1</t>
  </si>
  <si>
    <t>ВЛ 0,4 кВ оп6 ТП Уз-3-27 ф2 - оп2/1 ТП Уз-3-27 ф2</t>
  </si>
  <si>
    <t>ВЛ 0,4 кВ оп1/5 ТП Пш-9-2 ф2 - оп3/1 ТП Пш-9-2 ф2</t>
  </si>
  <si>
    <t>ВЛ 0,4 кВ оп7/3 ТП Бр-5-25 ф2 - оп8/1 ТП Бр-5-25ф2</t>
  </si>
  <si>
    <t>ВЛ 0,4 кВ оп3 ТП Пш-4-29 ф1 - оп4 ТП Пш-4-29 ф1</t>
  </si>
  <si>
    <t>ВЛ-0,4 кВ оп№7 ТП-Кб-2313-29 ф4 - оп№2/1 ТП-Кб-2313-29 ф4</t>
  </si>
  <si>
    <t>ВЛ-0,4 кВ оп№5/2 ТП-Кб-2313-29 ф3 - оп№5/3 ТП-Кб-2313-29 ф3</t>
  </si>
  <si>
    <t>ВЛ 0,4 кВ оп7 ТП Пш-9-4 ф1 - оп11/1 ТП Пш-9-4 ф1</t>
  </si>
  <si>
    <t>ВЛ-0,4 кВ ТП - оп№8; оп№8 - оп№1/1 ТП Ом-5-31 ф2</t>
  </si>
  <si>
    <t>ВЛ 0,4 кВ оп5 ТП Пш-9-6 ф1 - оп2/4 ТП Пш-9/6 ф1;оп2/1 ТП Пш-9-6 ф1 - оп3/1 ТП Пш-9/6 ф1</t>
  </si>
  <si>
    <t>ВЛ-0,4 кВ оп№4/2 ТП-Кб-2313-36 ф1 - оп№4/3 ТП-Кб-2313-36 ф1</t>
  </si>
  <si>
    <t>ВЛ-0,4 кВ оп2 ТП Па-11-42 ф2 - оп3/1 ТП Па-11-42ф2</t>
  </si>
  <si>
    <t>ВЛ 0,4 кВ оп24/3 ТП Уз-3-41ф2 - оп1/1 ТП Уз-3-41ф2</t>
  </si>
  <si>
    <t>ВЛ 0,4 кВ ТП Рз-8-19 оп3 ТП Рз-8-19 ф1</t>
  </si>
  <si>
    <t>ВЛ 0,4 кВ оп1 ТП Пш-4-35 ф1 - оп2/1 ТП Пш-4-35 ф1</t>
  </si>
  <si>
    <t>ВЛ 0,4 кВ оп5 ТП Пш-9-3 ф1 - оп12/1 ТП Пш-9-3 ф1</t>
  </si>
  <si>
    <t>ВЛ 0,4 кВ оп№61 ТП Цп-2-1 ф3 – оп№63 ТП Цп-2-1 ф3</t>
  </si>
  <si>
    <t>ВЛ 0,4 кВ оп№14 ТП ЦП-6-9 ф1 – оп№23 ТП ЦП-6-9 ф1</t>
  </si>
  <si>
    <t>ВЛИ 0,4 кВ оп№15 ТП-Си-11-6ф1 – оп№16 ТП-Си-11-6ф1</t>
  </si>
  <si>
    <t>ВЛ 0,4 кВ оп54 ТП РП-1-2-1 ф1 – оп56 ТП РП-1-2-1ф1</t>
  </si>
  <si>
    <t>ВЛ 0,4 кВ оп№6 ТП-П-5-14 ф4 – оп№27 ТП-П-5-14 ф4</t>
  </si>
  <si>
    <t>ВЛ 0,4 кВ оп № 14 ТП-24 ф1 – оп № 25 ТП-24 ф1</t>
  </si>
  <si>
    <t>ВЛ 0,4 кВ оп№6 ТП ОРЛ-2-1 ф3 – оп№7 ТП ОРЛ-2-1 ф3</t>
  </si>
  <si>
    <t>ВЛ-0,4 кВ оп16 ТП Жв-11-9 ф1 - оп18 ТП Жв-11-9 ф1</t>
  </si>
  <si>
    <t>ВЛ 0,4 кВ оп№43 ТП ЧК-5-6 ф2 – оп№84 ТП ЧК-5-6 ф2</t>
  </si>
  <si>
    <t>ВЛ 0,4 кВ оп№19 ТП ТМ-6-12 ф2 – оп№20 ТП ТМ-6-12ф2</t>
  </si>
  <si>
    <t>ВЛ 0,4 кВ оп№16 ТП ПД-4-1 ф1 – оп№25 ТП ПД-4-1 ф1</t>
  </si>
  <si>
    <t>ВЛ 0,4 кВ оп№35 ТП ПД-6-4 ф1 – оп№43 ТП ПД-6-4 ф1</t>
  </si>
  <si>
    <t>ВЛ 0,4 кВ оп№39 ТП ВС-3-3 ф1 – оп№68 ТП ВС-3-3 ф1</t>
  </si>
  <si>
    <t>ВЛ 0,4 кВ оп№15 ТП ВС-5-14 ф2 – оп№16 ТП ВС-5-14ф2</t>
  </si>
  <si>
    <t>ВЛ 0,4 кВ оп№17 ТП Ю-8-1 ф1 – оп№31 ТП Ю-8-1 ф1</t>
  </si>
  <si>
    <t>ВЛ 0,4 кВ оп№4 ТП НК-9-26 ф1 – оп№8 ТП НК-9-26 ф1</t>
  </si>
  <si>
    <t>ВЛ 0,4 кВ оп№13 ТП-140 ф4 – оп№13/3 ТП-140 ф4</t>
  </si>
  <si>
    <t>ВЛ 0,4 кВ оп№36 ТП ЗВ-6-6 ф3 – оп№58 ТП ЗВ-6-6 ф3</t>
  </si>
  <si>
    <t>ВЛ 0,4 кВ оп№9 ТП-120 ф2 – оп№24 ТП-120 ф2</t>
  </si>
  <si>
    <t>ВЛ 0,4 кВ оп№1 ТП НК-7-19 ф4 – оп№6 ТП НК-7-19 ф4</t>
  </si>
  <si>
    <t>ВЛ 0,4 кВ оп23/3 ТП НК-7-36ф5 – оп23/4ТП НК-7-36ф5</t>
  </si>
  <si>
    <t>ВЛ 0,4 кВ оп№1 ТП НЕК-2-1 ф1 – оп№12 ТП НЕК-2-1 ф1</t>
  </si>
  <si>
    <t>ВЛ 0,4 кВ оп№52 ТП-6 ф5 – оп№60 ТП-6 ф5</t>
  </si>
  <si>
    <t>ВЛ 0,4 кВ оп14 ТП-Юж-1-15 ф2 – оп14/1 ТП-Юж-1-15ф2</t>
  </si>
  <si>
    <t>ВЛ 0,4 кВ оп№23 ТП Тм-1-2 ф3 – оп№26 ТП Тм-1-2 ф3</t>
  </si>
  <si>
    <t>ВЛ 0,4 кВ оп2 ТП Ст-2-11 ф1(СовмПодвес ВЛ-10 фСт-2оп101) – оп10 ТП Ст-2-11 ф1</t>
  </si>
  <si>
    <t>ВЛ 0,4 кВ ТП-Бо-7-8 – оп№2 ТП-Бо-7-8 ф1</t>
  </si>
  <si>
    <t>ВЛ 0,4 кВ ТП-КН-7-17 – оп№5 ТП-КН-7-17 ф1</t>
  </si>
  <si>
    <t>ВЛ 0,4 кВ оп№1/1 ТП П-3-12 ф1 – оп1/2 ТП П-3-12 ф1</t>
  </si>
  <si>
    <t>ВЛ 0,4 кВ оп№32 ТП П-3-2 ф2 – оп№43 ТП П-3-2 ф2</t>
  </si>
  <si>
    <t>ВЛ 0,4 кВ оп№11 ТП О-10-6 ф4 – оп№23 ТП О-10-6 ф4</t>
  </si>
  <si>
    <t>ВЛ 0,4 кВ оп№1 ТП О-10-6 ф4 – оп№20 ТП О-10-6 ф4</t>
  </si>
  <si>
    <t>ВЛ 0,4 кВ оп18 ТП ТМ-10-16 ф1 – оп20 ТП ТМ-10-16ф1</t>
  </si>
  <si>
    <t>ВЛ 0,4 кВ оп№23 ТП НП-1-4 ф1 – оп№45 ТП НП-1-4 ф1</t>
  </si>
  <si>
    <t>ВЛ 0,4 кВ ТП КН-7-18 – оп№1 ТП КН-7-18 ф1</t>
  </si>
  <si>
    <t>ВЛ 0,4 кВ оп№1 ТП КН-7-2 ф2 – оп№38 ТП КН-7-2 ф2</t>
  </si>
  <si>
    <t>ВЛ 0,4 кВ оп№29 ТП ВС-5-15 ф3 – оп54 ТП ВС-5-15 ф3</t>
  </si>
  <si>
    <t>ВЛ 0,4 кВ оп№1 ТП-Чк-5-19 ф1 - оп№8 ТП-Чк-5-19 ф1</t>
  </si>
  <si>
    <t>ВЛ 0,4 кВ оп№14 ТП ТМ-3-3 ф1 – оп№37 ТП ТМ-3-3 ф1</t>
  </si>
  <si>
    <t>ВЛ 0,4кВ оп№23 ТП-РП-1-6-5 ф3–оп№24 ТП-РП-1-6-5 ф3</t>
  </si>
  <si>
    <t>ВЛ 0,4 кВ оп№8 ТП-Га-2-9 ф4 – оп№11 ТП-Га-2-9 ф4</t>
  </si>
  <si>
    <t>ВЛ 0,4 кВ оп№31 ТП-ГА-2-5 ф6 – оп№35 ТП-ГА-2-5 ф6</t>
  </si>
  <si>
    <t>ВЛ 0,4 кВ оп№1 ТП-Лв-4-29 ф1 – оп№3 ТП-Лв-4-29 ф1</t>
  </si>
  <si>
    <t>ВЛ 0,4 кВ ТП Аз-6-9 – оп № 1 ТП Аз-6-9 ф 1</t>
  </si>
  <si>
    <t>ВЛ 0,4 кВ оп№64 ТП-Зв-1-2 ф2 – оп№65 ТП-Зв-1-2 ф2</t>
  </si>
  <si>
    <t>ВЛ 0,4 кВ оп№29 ТП-СО-5-12 ф2 – оп31 ТП-СО-5-12 ф2</t>
  </si>
  <si>
    <t>ВЛ 0,4 кВ оп1 ТП-ТМ-10-6 - оп207 ВЛ 10кВ ТМ-10</t>
  </si>
  <si>
    <t>ВЛ 0,4 кВ оп13 ТП-Нк-10-12 ф1 – оп14 ТП-Нк-10-12ф1</t>
  </si>
  <si>
    <t>ВЛ 0,4 кВ оп № 30 ТП-60 ф2 – оп № 30/1 ТП-60 ф2</t>
  </si>
  <si>
    <t>ВЛ 0,4 кВ ТП НК-5-32 – оп № 1 ТП НК-5-32 ф1</t>
  </si>
  <si>
    <t>ВЛ 0,4 кВ оп№42 ТП-Вл-1-1 ф1 – оп№74 ТП-Вл-1-1 ф1</t>
  </si>
  <si>
    <t>ВЛ 0,4 кВ оп14 ТП-Нк-7-22 ф2 – оп14/1 ТП-Нк-7-22ф2</t>
  </si>
  <si>
    <t>ВЛ 0,4 кВ оп№2 ТП-Г-8-12 ф3 – оп№10 ТП-Г-8-12 ф3</t>
  </si>
  <si>
    <t>ВЛ 0,4 кВ оп№5 ТП-НВ-8-9 ф2 – оп№13 ТП-НВ-8-9 ф2</t>
  </si>
  <si>
    <t>ВЛ 0,4 кВ ф4 КТП Чк-5-24 оп3 - ф4 КТП Чк-5-24 оп4</t>
  </si>
  <si>
    <t>ВЛ 0,4 кВ ТП Вс-9-8 – оп№11 ТП Вс-9-8 ф1</t>
  </si>
  <si>
    <t>ВЛ 0,4 кВ оп39 ТП РП-1-1-4 ф1 – оп55 ТП РП-1-1-4ф1</t>
  </si>
  <si>
    <t>ВЛ 0,4 кВ ф 2 ТП ТМ-6-10 отп. оп №36 - оп №41</t>
  </si>
  <si>
    <t>ВЛ 0,4 кВ оп 12а - оп 12б ф №4 ТП-Нк-7-29</t>
  </si>
  <si>
    <t>ВЛ 0,4 кВ оп№52 ТП-144 ф2 – оп№53 ТП-144 ф2</t>
  </si>
  <si>
    <t>ВЛ 0,4кВ оп№8 ТП УИ-13-4 ф1–оп№8/1 ТП УИ-13-4 ф1</t>
  </si>
  <si>
    <t>ВЛ 0,4 кВ оп4/6 ТП Пш-3-36 ф1 - оп7/1 ТП Пш-3-36ф1</t>
  </si>
  <si>
    <t>ВЛ 0,4 кВ оп1/6 ТП Пш-9-5 ф1 - оп16/1 ТП Пш-9-5ф1; оп1/9 ТП Пш-9-5 ф1 - оп15/1 ТП Пш-9-5 ф1</t>
  </si>
  <si>
    <t>ВЛ 0,4 кВ оп1 ТП Кн-3-2 ф3 - оп6 ТП Кн-3-2 ф3</t>
  </si>
  <si>
    <t>ВЛ 0,4 кВ оп1/8 ТП Чн-3-41 ф3 - оп3/1 ТП Чн-3-41ф3</t>
  </si>
  <si>
    <t>ВЛ 0,4 кВ оп№20 ТП 3НТ-9 ф1 - оп20/1 ТП 3НТ-9 ф1</t>
  </si>
  <si>
    <t>ВЛ 0,4 кВ оп12 ТП Чн-2-33 ф3 - оп11/1 ТП Чн-2-33ф3</t>
  </si>
  <si>
    <t>ВЛ 0,4 кВ оп2/3 ТП Чн-2-40 ф1 - оп3/2 ТП Чн-2-40ф1</t>
  </si>
  <si>
    <t>ВЛ 0,4 кВ оп№3/6 ТП Б-21-3 ф1 - оп№4/1 ТП Б-21-3ф1</t>
  </si>
  <si>
    <t>ВЛ 0,4 кВ оп1/6 ТП Чн-2-33 ф1 - оп5/1 ТП Чн-2-33ф1</t>
  </si>
  <si>
    <t>ВЛ 0,4 кВ оп№9 КТП 2Л-4 ф1 - оп№5/3 КТП 2Л-4 ф1</t>
  </si>
  <si>
    <t>ВЛ 0,4 кВ оп№12 ТП Чн-2-1 ф2 - оп№5/3 ТП Чн-2-1 ф2</t>
  </si>
  <si>
    <t>ВЛ 0,4 кВ оп1/4 ТП Чн-3-36 ф2 - оп8/1 ТП Чн-3-36ф2</t>
  </si>
  <si>
    <t>ВЛ 0,4 кВ оп5 ТП Сд-1-3 ф1 - оп5/1 ТП Сд-1-3 ф1</t>
  </si>
  <si>
    <t>ВЛ 0,4 кВ оп№2 КТП 9Ю-13 ф1 - оп№2А КТП 9Ю-13 ф1</t>
  </si>
  <si>
    <t>ВЛ 0,4 кВ оп№5 ТП Б-21-4ф2 - оп№2/1 ТП Б-21-4 ф2</t>
  </si>
  <si>
    <t>ВЛ 0,4 кВ оп13 ТП Пш-3-18 ф1 - оп14 ТП Пш-3-18 ф1</t>
  </si>
  <si>
    <t>ВЛ-0,4 кВ оп№21 - оп№22; оп20 - оп3/1 ТП Сг-6-9 ф1</t>
  </si>
  <si>
    <t>ВЛ 0,4 кВ оп№2/4 ТП Д-2-15 ф3 - оп№3/1 ТП Д-2-15ф3</t>
  </si>
  <si>
    <t>ВЛ 0,4 кВ оп3 ТП Нт-3-13 ф2 - оп1/1 ТП Нт-3-13 ф2</t>
  </si>
  <si>
    <t>ВЛ 0,4 кВ оп№6 ТП Чн-2-36 ф3 - оп№3/1 ТП Чн-2-36ф3</t>
  </si>
  <si>
    <t>ВЛ 0,4 кВ оп№7 ТП Чн-3-4 ф2 - оп№ 8/1 ТП Чн-3-4 ф2</t>
  </si>
  <si>
    <t>ВЛ 0,4 кВ оп10 ТП Пш-3-22 ф2 - оп1/1 ТП Пш-3-22 ф2</t>
  </si>
  <si>
    <t>ВЛ 0,4 кВ оп№16 ТП Чн-2-36ф2 - оп№2/1 ТП Чн-2-36ф2</t>
  </si>
  <si>
    <t>ВЛ 0,4 кВ оп№9 ТП Чн-2-11 ф6 - оп№2/1 ТП Чн-2-11ф6</t>
  </si>
  <si>
    <t>ВЛ 0,4 кВ 11СК-25 ф1 оп№2/5 - оп№1/1 ТП 11СК-25 ф1</t>
  </si>
  <si>
    <t>ВЛ 0,4 кВ оп1/9 ТП Пш-3-28ф2 - оп1/10 ТП Пш-3-28ф2</t>
  </si>
  <si>
    <t>ВЛ 0,4 кВ оп№1/3 ТП Д-2-23 ф4 - оп№2/1 ТП Д-2-23ф4</t>
  </si>
  <si>
    <t>ВЛ 0,4 кВ оп4/3 ТП Пш-3-36 ф1 - оп9/1 ТП Пш-3-36ф1</t>
  </si>
  <si>
    <t>ВЛ 0,4 кВ оп2/4 ТП Кр-8-25 ф1 - оп3/2 ТП Кр-8-25ф1</t>
  </si>
  <si>
    <t>ВЛ 0,4 кВ оп5 ТП Чн-2-36 ф2 - оп3/1 ТП Чн-2-36 ф2</t>
  </si>
  <si>
    <t>ВЛ-0,4 кВ оп№1 ТП-НТ-4-3 ф1 - оп№6/8 ТП-НТ-4-3 ф1</t>
  </si>
  <si>
    <t>ВЛ 0,4 кВ оп3/8 ТП Пш-9-4 ф1 - оп3/10 ТП Пш-9-4 ф1оп3/5 ТП Пш-9-4 ф1 - оп10/1 ТП Пш-9-4 ф1; оп5/2 ТП</t>
  </si>
  <si>
    <t>ВЛ 0,4 кВ оп№24 ТП Д-2-19 ф3 - оп№2/1 ТП Д-2-19 ф3</t>
  </si>
  <si>
    <t>ВЛ 0,4 кВ оп№3/5 ТП 1КМ-1 ф1 - оп№3/7 ТП 1КМ-1 ф1</t>
  </si>
  <si>
    <t>ВЛ 0,4 кВ оп№8/13 ТП Кб-2313-29 ф3 - оп№8/1 ТП Кб-2313-29 ф3</t>
  </si>
  <si>
    <t>ВЛ 0,4 кВ оп№1/1 ТП Д-2-19 ф4 - оп№4/1 ТП Д-2-19ф4</t>
  </si>
  <si>
    <t>ВЛ 0,4 кВ оп3/8 ТП Пш-9-1 ф2 - оп13/1 ТП Пш-9-1 ф2</t>
  </si>
  <si>
    <t>ВЛ-0,4 кВ оп4/2 ТП Сз-1914-9ф11 - оп9/1 ТП Сз-1914-9 ф11</t>
  </si>
  <si>
    <t>ВЛ 0,4 кВ оп9 ТП Ле-1121-18 ф1 - оп3/1 ТП Ле-1121-18 ф1</t>
  </si>
  <si>
    <t>ВЛ 0,4 кВ КТП 1НЛ-5 ф1 - оп№1 КТП 1НЛ-5 ф1</t>
  </si>
  <si>
    <t>ВЛ 0,4 кВ оп № 5 ТП 2Л-2 ф1 - оп№ 9/1 ТП 2Л-2 ф1</t>
  </si>
  <si>
    <t>ВЛ 0,4 кВ ТП 1ЗВ-3 - оп№ 1 ф1 ТП 1ЗВ-3</t>
  </si>
  <si>
    <t>ВЛ 0,4 кВ оп№16 КТП 5Ю-37 ф2 - оп№18 КТП 5Ю-37 ф2</t>
  </si>
  <si>
    <t>ВЛ 0,4 кВ оп3 ТП 13КР-2 ф1 - оп5 ТП 13КР-2 ф1</t>
  </si>
  <si>
    <t>ВЛ 0,4 кВ оп5/7 КТП 1НР-7 ф2 - оп5/8 КТП 1НР-7 ф2</t>
  </si>
  <si>
    <t>ВЛ 0,4 кВ оп№1/6 ТП Чн-3-50ф1 - оп5/1 ТП Чн-3-50ф1</t>
  </si>
  <si>
    <t>ВЛ 0,4 кВ оп28 ТП Пф-6-36 ф1 - оп1/1 ТП Пф-6-36 ф1</t>
  </si>
  <si>
    <t>ВЛ 0,4 кВ оп12 ТП Кс-3-1 ф1 - оп6/1 ТП Кс-3-1 ф1</t>
  </si>
  <si>
    <t>ВЛ 0,4 кВ оп2 ТП Пш-3-21 ф1 - оп1/1 ТП Пш-3-21 ф1</t>
  </si>
  <si>
    <t>ВЛ 0,4 кВ оп3 ТП Пш-3-16 ф1 - оп1/1 ТП Пш-3-16 ф1</t>
  </si>
  <si>
    <t>ВЛ 0,4 кВ оп9 ТП Сд7-16 ф2 - оп9/1 ТП Сд7-16 ф2</t>
  </si>
  <si>
    <t>ВЛ 0,4 кВ оп2/8 ТП Чн-3-42 ф2 - 5/1 ТП Чн-3-42 ф2</t>
  </si>
  <si>
    <t>ВЛ 0,4 кВ оп1/1 ТП Чн-3-60 ф1 - оп3/1 ТП Чн-3-60ф1</t>
  </si>
  <si>
    <t>ВЛ 0,4 кВ оп№1/4 ТП Чн-3-34ф3 - оп3/1 ТП Чн-3-34ф3</t>
  </si>
  <si>
    <t>ВЛ 0,4 кВ оп№7 ТП Чн-3-56ф1 - оп№1/1 ТП Чн-3-56 ф1</t>
  </si>
  <si>
    <t>ВЛ 0,4 кВ оп5/3 ТП-20 ф2 - оп7/1 ТП-20 ф2</t>
  </si>
  <si>
    <t>ВЛ 0,4 кВ оп№2/4 ТП Чн-2-31ф2 - оп4/1 ТП Чн-2-31ф2</t>
  </si>
  <si>
    <t>ВЛ 0,4 кВ оп15 ТП Сд-7-13 ф1 - оп1/1 ТП Сд-7-13 ф1</t>
  </si>
  <si>
    <t>ВЛ 0,4 кВ оп№12 ТП Чн-2-30 ф2 - оп2/1 ТП Чн-2-30ф2</t>
  </si>
  <si>
    <t>ВЛ 0,4 кВ оп3/1 ТП Нд-2-20 ф2 - оп3/2 ТП Нд-2-20ф2</t>
  </si>
  <si>
    <t>ВЛ 0,4 кВ оп8 ТП Нт-3-13 ф2 - оп11 ТП Нт-3-13 ф2</t>
  </si>
  <si>
    <t>ВЛ 0,4 кВ оп3/2а ТП Сд-1-3 ф1 - оп6/4 ТП Сд-1-3 ф1</t>
  </si>
  <si>
    <t>ВЛ 0,4 кВ оп10 ТП Ом-2-9 ф2 - оп1/1 ТП Ом-2-9 ф2</t>
  </si>
  <si>
    <t>ВЛ 0,4 кВ оп3/12ТП Рз-3-29ф1 - оп7/1 ТП Рз-3-29 ф1</t>
  </si>
  <si>
    <t>ВЛ 0,4 кВ оп11 ТП Пш-7-13 ф1 - оп8/1 ТП Пш-7-13 ф1</t>
  </si>
  <si>
    <t>ВЛ 0,4 кВ оп2/4 ТП Пш-7-12 ф4 - оп3/1 ТП Пш-7-12ф4</t>
  </si>
  <si>
    <t>ВЛ 0,4 кВ оп9/2 ТП Сз-1914-37 ф2 - оп10/1 ТП Сз-1914-37 ф2</t>
  </si>
  <si>
    <t>ВЛ 0,4 кВ оп№23 ТП Л-1-7 ф2 - оп№4/1 ТП Л-1-7 ф2</t>
  </si>
  <si>
    <t>ВЛ 0,4 кВ оп2/2 ТП Чн-2-52 ф2 - оп5/1 ТП Чн-2-52ф2</t>
  </si>
  <si>
    <t>ВЛ 0,4 кВ оп9 ТП Уз-3-14 ф4 - оп1/1 ТП Уз-3-14 ф4</t>
  </si>
  <si>
    <t>ВЛ 0,4 кВ оп1/5 ТП Пф-6-37 ф1 - оп2/1 ТП Пф-6-37ф1</t>
  </si>
  <si>
    <t>ВЛ 0,4 кВ оп9/2 ТП Пф-6-24 ф1 - оп9/3 ТП Пф-6-24ф1</t>
  </si>
  <si>
    <t>ВЛ 0,4 кВ оп15 ТП Пф-6-27 ф4 - оп16 ТП Пф-6-27 ф4</t>
  </si>
  <si>
    <t>ВЛ 0,4 кВ оп5 - оп3/1;оп7 - оп4/1 ТП Кб-2313-29 ф1</t>
  </si>
  <si>
    <t>ВЛ 0,4 кВ оп20 ТП Нд-6-15 ф1 - оп8/1 ТП Нд-6-15 ф1</t>
  </si>
  <si>
    <t>ВЛ 0,4 кВ ф 1 КТП 6Щ-5 оп1 - ф 1 КТП 6Щ-5 оп1/3</t>
  </si>
  <si>
    <t>ВЛ 0,4 кВ ТП 11НМ-14 ф1 оп1 - оп12 ТП 11НМ-14 ф1</t>
  </si>
  <si>
    <t>ВЛ 0,4 кВ оп№1/2 Кг-4-1 ф2 - оп№1/4 ТП Кг-1-4 ф2</t>
  </si>
  <si>
    <t>ВЛ-0,4 кВ оп2/12 Тп Кг-4-5 ф1 - оп11/2 ТП Кг-4-5ф1</t>
  </si>
  <si>
    <t>ВЛ 0,4 кВ оп3 ТП Пш-1-3 ф2 - оп1/1 ТП Пш-1-3 ф2</t>
  </si>
  <si>
    <t>ВЛ-0,4 кВ оп№1/2 Тк-12-1 ф6 - оп13/1 ТП Тк-12-1 ф6</t>
  </si>
  <si>
    <t>ВЛ 0,4 кВ оп1/9 ТП Чн-3-59 ф1 - оп4/1 ТП Чн-3-59ф1</t>
  </si>
  <si>
    <t>ВЛ 0,4 кВ оп1/3 ТП Чн-2-33ф3 - оп13/2 ТП Чн-2-33ф3</t>
  </si>
  <si>
    <t>ВЛ-0,4 кВ оп№1/4 ТП-Д-2-22 ф1 - оп№4/1 ТП-Д-2-22ф1</t>
  </si>
  <si>
    <t>ВЛ 0,4 кВ оп3/2 ТП Ао-5-3 ф1 - оп3/10 ТП Ао-5-3 ф1</t>
  </si>
  <si>
    <t>ВЛ 0,4 кВ оп№7/2 КТП 2Л-4 ф2 - оп№7/3 КТП 2Л-4 ф2</t>
  </si>
  <si>
    <t>ВЛ 0,4 кВ ТП 4НШ-9 ф1 оп6/3 - оп6/6 ТП 4НШ-9 ф1</t>
  </si>
  <si>
    <t>ВЛ 0,4 кВ оп1/14 ТП Пш-9-2 ф3 - оп3/1 ТП Пш-9-2 ф3</t>
  </si>
  <si>
    <t>ВЛ 0,4 кВ оп4/2 ТП Пш-3-33 ф1 - оп8/1 ТП Пш-3-33ф1</t>
  </si>
  <si>
    <t>ВЛ 0,4 кВ оп1/2 ТП Пш-3-28 ф2 - оп5/1 ТП Пш-3-28ф2</t>
  </si>
  <si>
    <t>ВЛ 0,4 кВ оп10 ТП Чн-2-52 ф2 - оп6/1 ТП Чн-2-52 ф2</t>
  </si>
  <si>
    <t>ВЛ 0,4 кВ оп9/6 ТП Чн-2-33ф3 - оп12/1 ТП Чн-2-33ф3</t>
  </si>
  <si>
    <t>ВЛ-0,4 кВ оп2/6 ТП Ом-2-14 ф1 - оп6/1 ТП Ом-2-14ф1</t>
  </si>
  <si>
    <t>ВЛ 0,4 кВ оп6 ТП Чн-3-14 ф3 - оп7/1 ТП Чн-3-14 ф3</t>
  </si>
  <si>
    <t>ВЛ 0,4 кВ оп№17 ТП Ом-2-6 ф1 - оп№3/1 ТП Ом-2-6 ф1</t>
  </si>
  <si>
    <t>ВЛ 0,4 кВ оп4 ТП Сд-3-2 ф3 - оп1/1 ТП Сд-3-2 ф3</t>
  </si>
  <si>
    <t>ВЛ 0,4 кВ оп2 ТП Уз-3-28 ф1 - оп5/2 ТП Уз-3-28 ф1;оп10 ТП Уз-3-28 ф1 - оп6/1 ТП Уз-3-28 ф1</t>
  </si>
  <si>
    <t>ВЛ 0,4 кВ оп№12 - оп№1/1; оп№15 - оп№2/1 ТП Кб-2313-29 ф1</t>
  </si>
  <si>
    <t>ВЛ-0,4 кВ оп№5 ТП Чн-3-36 ф2 - оп9/1 ТП Чн-3-36 ф2</t>
  </si>
  <si>
    <t>ВЛ-0,4 кВ оп№2/4 ТП Чн-2-39ф3 - оп9/1 ТП Чн-2-39ф3</t>
  </si>
  <si>
    <t>ВЛ 0,4 кВ оп1/9 ТП Нд-2-22ф2 - оп6/1 ТП Нд-2-22 ф2</t>
  </si>
  <si>
    <t>ВЛ 0,4 кВ оп33 ТП Нт-4-3 ф2 - оп2/3 ТП Нт-4-3 ф2</t>
  </si>
  <si>
    <t>ВЛ 0,4 кВ оп2/2 ТП Кр-4-21 ф2 - оп7/2 ТП Кр-4-21ф2</t>
  </si>
  <si>
    <t>ВЛ 0,4 кВ оп3 ТП 22 ф2 - оп12/1 ТП 22 ф2</t>
  </si>
  <si>
    <t>ВЛ 0,4 кВ оп1/4 ТП Чн-3-36 ф1 - оп2/1 ТП Чн-3-36ф1</t>
  </si>
  <si>
    <t>ВЛ 0,4 кВ оп1/2 ТП Чн-3-74 ф1 - оп9/1 ТП Чн-3-74ф1</t>
  </si>
  <si>
    <t>ВЛ 0,4 кВ оп11 ТП Чн-3-44 ф2 - оп3/1 ТП Чн-3-44 ф2</t>
  </si>
  <si>
    <t>ВЛ 0,4 кВ оп№13 ТП Чн-3-65 ф1 - оп3/1 ТП Чн-3-65ф1</t>
  </si>
  <si>
    <t>ВЛ 0,4 кВ оп5 ТП Пш-7-16 ф1 - оп1/1 ТП Пш-7-16 ф1</t>
  </si>
  <si>
    <t>ВЛ 0,4 кВ оп9 ТП Пш-9-3 ф1 - оп8/1 ТП Пш-9-3 ф1</t>
  </si>
  <si>
    <t>ВЛ 0,4 кВ оп1/3 ТП Пш-9-2 ф2 - оп2/1 ТП Пш-9-2 ф2</t>
  </si>
  <si>
    <t>ВЛ-0,4 кВ оп1/3 ТП Сз-1914-45 ф1 - оп1/3А ТП Сз-1914-45 ф1</t>
  </si>
  <si>
    <t>ВЛ 0,4кВ оп№1 КТП 5РС-1 ф1 - оп№4/2 КТП 5РС-1 ф1</t>
  </si>
  <si>
    <t>ВЛ 0,4 кВ оп№1/3 ТП Тк-1-2ф9 - оп№3/1 ТП Тк-1-2ф9</t>
  </si>
  <si>
    <t>ВЛ-0,4 кВ оп№1/2 ТП-Д-2-19 ф1 - оп№9/1 ТП-Д-2-19ф1</t>
  </si>
  <si>
    <t>ВЛ-0,4 кВ оп№3/23 ТП-5732 ф1 - оп№3/24 ТП-5732 ф1</t>
  </si>
  <si>
    <t>ВЛ 0,4 кВ оп17 ТП Сд-7-16 ф2 - оп10/1 ТП Сд-7-16ф2</t>
  </si>
  <si>
    <t>ВЛ 0,4 кВ оп8 ТП Рз-9-11 ф1 - оп6/1 ТП Рз-9-11 ф1</t>
  </si>
  <si>
    <t>ВЛ 0,4 кВ оп17 ТП Пф-6-35 ф3 - оп2/1 ТП Пф-6-35 ф3</t>
  </si>
  <si>
    <t>ВЛ-0,4 кВ оп4/3 ТП Б-21-10 ф1 - оп2/1 ТП Б-21-10ф1</t>
  </si>
  <si>
    <t>ВЛ 0,4 кВ оп14 ТП Чн-2-46 ф1 - оп1/1 ТП Чн-2-46 ф1</t>
  </si>
  <si>
    <t>ВЛ-0,4кВ ф1 КТП 1Щ-11 оп№7 - ф1 КТП 1Щ-11 оп№7/1</t>
  </si>
  <si>
    <t>ВЛ 0,4 кВ оп№4/3 КТП 1РС-8 ф1 - оп№5/2 КТП 1РС-8ф1</t>
  </si>
  <si>
    <t>ВЛ 0,4 кВ ТП ТК-11-10ф1 оп13 - оп5/1 ТП ТК-11-10ф1</t>
  </si>
  <si>
    <t>ВЛ 0,4 кВ оп1 ТП 13 ф23 - оп2 ТП 13 ф2</t>
  </si>
  <si>
    <t>ВЛ 0,4 кВ оп2/3 ТП Кр-7-14 ф2 - оп3/1 ТП Кр-7-14ф2</t>
  </si>
  <si>
    <t>ВЛ 0,4 кВ оп4/8 ТП Пш-3-36ф1 - оп13/1 ТП Пш-3-36ф1;оп4/10 ТП Пш-3-36ф1 - оп14/1 ТП Пш-3-36ф1;оп4/12</t>
  </si>
  <si>
    <t>ВЛ 0,4 кВ оп5 ТП Нт-1-14 ф1 - оп4/1 ТП Нт-1-14 ф1</t>
  </si>
  <si>
    <t>ВЛ-0,4 кВ оп№8 ТП Чн-3-85 ф1 - оп4/1 ТП Чн-3-85 ф1</t>
  </si>
  <si>
    <t>ВЛ 0,4кВ оп1/12 ТП Пш-3-36ф3 - оп12/1 ТП Пш-3-36ф3</t>
  </si>
  <si>
    <t>ВЛ 0,4 кВ оп8 ТП Ач-7-7 ф1 - оп1/4 ТП Ач-7-7 ф1</t>
  </si>
  <si>
    <t>ВЛ 0,4 кВ оп4 ТП Чн-3-81 ф1 - оп2/1 ТП Чн-3-81 ф1</t>
  </si>
  <si>
    <t>ВЛ 0,4 кВ оп6 ТП Рз-7-10 ф2 - оп1/1 ТП Рз-7-10 ф2</t>
  </si>
  <si>
    <t>ВЛ 0,4 кВ оп1/2 ТП Пш-9-2 ф1 - оп13/1 ТП Пш-9-2 ф1оп1/4 Пш-9-2 ф1 - оп14/1 ТП Пш-9-2 ф1; оп1/5 Пш-9-</t>
  </si>
  <si>
    <t>ВЛ 0,4 кВ оп26 ТП Уз-3-10 ф1 - оп2/1 ТП Уз-3-10 ф1</t>
  </si>
  <si>
    <t>ВЛ-0,4 кВ ТП ТК-12-17 ф3 оп4 - оп4/7 ТП ТК-12-17ф3</t>
  </si>
  <si>
    <t>ВЛ 0,4 кВ оп№7 ТП 19Н-3 ф1 - оп№9 ТП 19Н-3 ф1</t>
  </si>
  <si>
    <t>ВЛ 0,4 кВ оп15 ТП Уз-3-4 ф1 - оп1/1 ТП Уз-3-4 ф1</t>
  </si>
  <si>
    <t>ВЛ 0,4 кВ оп№1/2 ТП Ом-2-7 ф3 - оп10/1 ТП Ом-2-7ф3</t>
  </si>
  <si>
    <t>ВЛ 0,4 кВ оп1/23 ТП Пш-9-2 ф2 - оп1/24 ТП Пш-9-2ф2</t>
  </si>
  <si>
    <t>ВЛ-0,4кВ оп№14 ТП Чн-3-65 ф2 - оп2/1 ТП Чн-3-65 ф2</t>
  </si>
  <si>
    <t>ВЛ-0,4 кВ оп№11 ТП Нд-6-17ф2 - оп1/1 ТП Нд-6-17 ф2</t>
  </si>
  <si>
    <t>ВЛ-0,4 кВ оп№1/1 ТП НСД-6-2ф3 - оп3/1 ТП НСД-6-2ф3</t>
  </si>
  <si>
    <t>ВЛ 0,4 кВ оп№11 ТП Ом-1-8 ф6 - оп№4/1 ТП Ом-1-8 ф6</t>
  </si>
  <si>
    <t>ВЛ 0,4 кВ оп13 ТП Сд-8-3 ф1 - оп4/1 ТП Сд-8-3 ф1</t>
  </si>
  <si>
    <t>ВЛ-0,4кВ ТП 3ПЯ-14 ф3 оп№6 - оп№8</t>
  </si>
  <si>
    <t>ВЛ 0,4 кВ оп№35 ТП 3НТ-7 ф4 - оп№44 ТП 3НТ-7 ф4</t>
  </si>
  <si>
    <t>ВЛ 0,4 кВ оп8 Кб-2313-29ф1 - оп5/1 ТП Кб-2313-29ф1</t>
  </si>
  <si>
    <t>ВЛ 0,4 кВ оп17 ТП Кб-2313-29 ф2 - оп3/1 ТП Кб-2313-29 ф2</t>
  </si>
  <si>
    <t>ВЛ 0,4 кВ оп3 ТП Ан-11-22ф2 - оп2/1 ТП Ан-11-22 ф2</t>
  </si>
  <si>
    <t>ВЛ-0,4 кВ оп№1 ТП Сз-1914-51 ф1 - оп№201/1 ТП Сз-1914-51 ф1</t>
  </si>
  <si>
    <t>ВЛ 0,4 кВ оп1/7 ТП Ом-6-21 ф1 - оп2/1 ТП Ом-6-21ф1</t>
  </si>
  <si>
    <t>ВЛ 0,4 кВ оп5 ТП Уз-3-13 ф7 - оп1/1 ТП Уз-3-13 ф7</t>
  </si>
  <si>
    <t>ВЛ-0,4 кВ оп№16 ТП Ом-2-14ф1 - оп№7/1 ТП Ом-2-14ф1</t>
  </si>
  <si>
    <t>ВЛ 0,4 кВ оп1 ТП Пф-6-42 ф1 - оп1/1 ТП Пф-6-42 ф1</t>
  </si>
  <si>
    <t>ВЛ 0,4кВ оп42ф1ТП-4ВЛ-19 - оп46 ВЛ0,4кВф1ТП-4ВЛ-19</t>
  </si>
  <si>
    <t>ВЛ 0,4 кВ оп№5 КТП 5Ю-37 ф2 - оп№5/1 КТП 5Ю-37 ф2</t>
  </si>
  <si>
    <t>ВЛ 0,4 кВ ТП ТК-3-8 ф1 оп№1/7 - оп1/9 ТП ТК-3-8 ф1</t>
  </si>
  <si>
    <t>ВЛ 0,4 кВ оп2/7 КТП 6ЛС-7 ф2 - оп2/8 КТП 6ЛС-7 ф2</t>
  </si>
  <si>
    <t>ВЛ 0,4 кВ оп3 ТП Нт-12-8 ф3 - оп1/1 ТП Нт-12-8 ф3</t>
  </si>
  <si>
    <t>ВЛ 0,4 кВ оп10 ТП Пш-3-21 ф2 - оп2/1 ТП Пш-3-21 ф2</t>
  </si>
  <si>
    <t>ВЛ 0,4 кВ оп12 ТП Пф-6-32 ф2 - оп4/3 ТП Пф-6-32 ф2</t>
  </si>
  <si>
    <t>ВЛ-0,4кВ оп8 ТП Сз-1914-46ф1 -оп4/1ТП Сз-1914-46ф1</t>
  </si>
  <si>
    <t>ВЛ 0,4 кВ оп№1/3 ТП-С-8-22 ф2 - оп1/3П ТП-С-8-22ф2</t>
  </si>
  <si>
    <t>ВЛ 0,4 кВ оп№8 ТП-С-8-21 ф2 - оп№8/1 ТП-С-8-21 ф2</t>
  </si>
  <si>
    <t>ВЛ-0,4 кВ оп1 ТП 1СА-5 ф1 - оп2 ТП 1СА-5 ф1</t>
  </si>
  <si>
    <t>ВЛ 0,4 кВ оп1 ТП Ан-6-12 ф1 - оп1/1 ТП Ан-6-12 ф1</t>
  </si>
  <si>
    <t>ВЛ-0,4 кВ оп8/12Б ТП Кб-2313-29 ф3 - оп22/1 ТП Кб-2313-29 ф3</t>
  </si>
  <si>
    <t>ВЛ-0,4 кВ оп№60 ТП Д-2-19 ф1 - оп№11/1 ТП Д-2-19ф1</t>
  </si>
  <si>
    <t>ВЛ 0,4 кВ оп17 ТП Кр-8-23 ф3 - оп2/1 ТП Кр-8-23 ф3</t>
  </si>
  <si>
    <t>ВЛ 0,4 кВ оп6 ТП Сд-1-6 ф4 - оп2/1 ТП Сд-1-6 ф4</t>
  </si>
  <si>
    <t>ВЛ 0,4 кВ оп6 ТП Кр-7-8 ф3 - оп1/11 ТП Кр-7-8 ф3</t>
  </si>
  <si>
    <t>ВЛ-0,4 кВ оп1 ТП Па-11-42 ф1 - оп1/3 ТП Па-11-42ф1</t>
  </si>
  <si>
    <t>ВЛ 0,4 кВ оп1 ТП Пф-6-25 ф2 - оп5/2 ТП Пф-6-25 ф2</t>
  </si>
  <si>
    <t>ВЛ 0,4 кВ оп5 ТП Пш-9-5 ф3 - оп3/1 ТП Пш-9-5 ф3</t>
  </si>
  <si>
    <t>ВЛ-0,4 кВ оп№2/9 ТП Д-2-23ф3 - оп№11/1 ТП Д-2-23ф3</t>
  </si>
  <si>
    <t>ВЛ-0,4 кВ оп№8 ТП Ле-1107-1 ф1 - оп№3/1 ТП Ле-1107-1 ф1</t>
  </si>
  <si>
    <t>ВЛ 0,4 кВ оп1/1 ТП Пф-6-9 ф4 - оп2/1 ТП Пф-6-9</t>
  </si>
  <si>
    <t>ВЛ 0,4 кВ оп6 ТП Бр-5-31 ф3 - оп3/1 ТП Бр-5-31 ф3</t>
  </si>
  <si>
    <t>ВЛ 0,4 кВ оп10 ТП Кб-2313-38 ф4 - оп2/1 ТП Кб-2313-38 ф4</t>
  </si>
  <si>
    <t>ВЛ-0,4 кВ оп№5 ТП Кб-2313-29 ф4 - оп№1/1 ТП Кб-2313-29 ф4</t>
  </si>
  <si>
    <t>ВЛ 0,4 кВ оп12 ТП Пф-6-9 ф1 - оп3/1 ТП Пф-6-9 ф1</t>
  </si>
  <si>
    <t>ВЛ-0,4 кВ оп№8 ТП Чн-2-52 ф3 - оп№1/1 ТП Чн-2-52ф3</t>
  </si>
  <si>
    <t>ВЛ-0,4 кВ оп;1/5 ТП Чн-2-35ф2 - оп2/1 ТП Чн-2-35ф2</t>
  </si>
  <si>
    <t>ВЛ 0,4 кВ оп30 ТП Сд-7-15 ф3 - оп5/1 ТП Сд-7-15 ф3</t>
  </si>
  <si>
    <t>ВЛ 0,4кВ оп4/18 ТП Пш-3-36ф1 - оп19/1 ТП Пш-3-36ф1</t>
  </si>
  <si>
    <t>ВЛ 0,4 кВ оп9/16 ТП Пш-3-33ф2 - оп1/1 ТП Пш-3-33ф2</t>
  </si>
  <si>
    <t>ВЛ-0,4 кВ оп№15 ТП Лз-8-10 ф2 - оп2/1 ТП Лз-8-10ф2</t>
  </si>
  <si>
    <t>ВЛ-0,4 кВ оп№2/5 ТП-Кг-4-5 ф1 - оп№8/1 ТП-Кг-4-5ф1</t>
  </si>
  <si>
    <t>ВЛ 0,4 кВ оп№5 ТП Мр-1-24 ф1 - оп2/1 ТП Мр-1-24 ф1</t>
  </si>
  <si>
    <t>ВЛ-0,4 кВ оп№18 ТП Мр-1-9 ф1 - оп№3/1 ТП Мр-1-9 ф1</t>
  </si>
  <si>
    <t>ВЛ 0,4 кВ оп2/4 ТП Уз-3-46 ф1 - оп3/1 ТП Уз-3-46ф1</t>
  </si>
  <si>
    <t>ВЛ-0,4кВ ТП 11СК-7 ф2 оп№8 - оп№8/1</t>
  </si>
  <si>
    <t>ВЛ-0,4 кВ оп7/11-7/12 ф1 ТП4КР-19 - оп7/11/2 ф1 ТП4КР-19</t>
  </si>
  <si>
    <t>ВЛ 0,4 кВ оп№22 КТП 2Л-11 ф1 - оп№24 КТП 2Л-11 ф1</t>
  </si>
  <si>
    <t>ВЛ-0,4 кВ оп№4/2 ТП-6209 ф1 - оп№7/1 ТП-6209 ф1</t>
  </si>
  <si>
    <t>ВЛ-0,4 кВ оп№5 ТП Мр-11-19ф1 - оп7/1 ТП Мр-11-19ф1</t>
  </si>
  <si>
    <t>ВЛ-0,4 кВ оп№1/11 ТП Кб-2313-24 ф4 - оп№6/1 ТП Кб-2313-24 ф4</t>
  </si>
  <si>
    <t>ВЛ 0,4кВ оп16/3 ТП Бр-14-2ф2 - оп16/7 ТП Бр-14-2ф2</t>
  </si>
  <si>
    <t>ВЛ-0,4 кВ оп1/9А ТП Кб-2313-24 ф4 - оп7/1 ТП Кб-2313-24 ф4</t>
  </si>
  <si>
    <t>ВЛ-0,4 кВ оп1 ТП Ом-5-24 ф1 - оп2/2 ТП Ом-5-24 ф1</t>
  </si>
  <si>
    <t>ВЛ 0,4 кВ оп1/4 ТП Бр-9-3 ф3 - оп1/5 ТП Бр-9-3 ф3</t>
  </si>
  <si>
    <t>ВЛ-0,4 кВ оп№4 ТП Мр-1-17 ф1 - оп1/1 ТП Мр-1-17 ф1</t>
  </si>
  <si>
    <t>ВЛ-0,4 кВ оп1/8 ТП Сд-9-10 ф2 - оп6/1 ТП Сд-9-10ф2</t>
  </si>
  <si>
    <t>ВЛ-0,4 кВ оп№12 ТП-Д-2-23 ф3 - оп№12/1 ТП-Д-2-23ф3</t>
  </si>
  <si>
    <t>ВЛ-0,4 кВ ТП Сз-1914-4ф12 - оп9/33 ТП Сз-1914-4ф12</t>
  </si>
  <si>
    <t>ВЛ-0,4 кВ оп3 ТП Па-11-42 ф1 - оп2/1 ТП Па-11-42ф1</t>
  </si>
  <si>
    <t>ВЛ 0,4 кВ оп2 ТП Кс-10-8 ф2 - оп3/1 ТП Кс-10-8 ф2</t>
  </si>
  <si>
    <t>ВЛ-0,4 кВ ТП ТК-3-8 ф1 оп№1/5 - оп2/1 ТП ТК-3-8 ф1</t>
  </si>
  <si>
    <t>ВЛ 0,4 кВ ТП 1СК-18 ф5 оп 5 - оп 6</t>
  </si>
  <si>
    <t>ВЛ-0,4 кВ оп№10/12 ТП-Кб-2313-32 ф2 - оп№4/1 ТП-Кб-2313-32 ф2</t>
  </si>
  <si>
    <t>ВЛ 0,4 кВ ТП 3НП-1 ф2 оп9/3 - оп9/5 ТП 3-НП-1 ф2</t>
  </si>
  <si>
    <t>ВЛ-0,4 кВ оп10 ТП Ле-1121-16 ф1 - оп2/1 ТП Ле-1121-16 ф1</t>
  </si>
  <si>
    <t>ВЛ 0,4 кВ ф1 ТП 5Ю-8 - оп № 2 ТП 5Ю-8</t>
  </si>
  <si>
    <t>ВЛ 0,4 кВ оп16 ТП Пш-7-16 ф1 - оп4/2 ТП Пш-7-16 ф1</t>
  </si>
  <si>
    <t>ВЛ 0,4 кВ ТП 3ПЯ-7 ф 3 оп 15/3 - оп15/4</t>
  </si>
  <si>
    <t>ВЛ-0,4кВ оп№1 КТП 4КЯ-11 ф1 - оп№1/1 КТП 4КЯ-11 ф1</t>
  </si>
  <si>
    <t>ВЛ 0,4 кВ ТП Пч-4-8 – оп№9 ТП Пч-4-8 ф3</t>
  </si>
  <si>
    <t>ВЛ 0,4 кВ оп№5 ТП Бр-10-2 ф3 – оп№15 ТП Бр-10-2 ф3</t>
  </si>
  <si>
    <t>ВЛ 0,4 кВ оп№28 ТП-Кд-4-20 ф1 - оп37 ТП-Кд-4-20 ф1</t>
  </si>
  <si>
    <t>ВЛ 0,4 кВ оп№4 ТП Тв-7-14 ф2 – оп№8 ТП Тв-7-14 ф2</t>
  </si>
  <si>
    <t>ВЛ 0,4 кВ оп№40 ТП Кл-8-4 ф1 – оп№43 ТП Кл-8-4 ф1</t>
  </si>
  <si>
    <t>ВЛ 0,4 кВ оп13 ТП Зл-11-6 ф1 – оп13/6 ТП Зл-11-6ф1</t>
  </si>
  <si>
    <t>ВЛ 0,4кВ оп№21 ТП Т-1-99 ф4–оп№21/1 ТП Т-1-99 ф 4</t>
  </si>
  <si>
    <t>ВЛ 0,4 кВ оп6/10 ТП АК-14-6ф2 – оп6/11ТП АК-14-6ф2</t>
  </si>
  <si>
    <t>ВЛ 0,4 кВ оп№22 ТП Мр-1-9 ф2 – оп№24 ТП Мр-1-9 ф2</t>
  </si>
  <si>
    <t>ВЛ 0,4 кВ оп№13 ТП Т-1-99 ф2 – оп№13/1 ТП Т-1-99ф2</t>
  </si>
  <si>
    <t>ВЛ 0,4 кВ оп23 ТП Чеб-1-15 ф2 – оп77 ТП Чеб-1-15ф2</t>
  </si>
  <si>
    <t>ВЛ 0,4 кВ оп4/2 ТП Т-2а-56 ф2 – оп4/3 ТП Т-2а-56ф2</t>
  </si>
  <si>
    <t>ВЛ 0,4 кВ оп16 ТП Т-2а-56 ф2 – оп16/6 ТП Т-2а-56ф2</t>
  </si>
  <si>
    <t>ВЛ 0,4 кВ оп№20 ТП Т-1-96 ф5 – оп№22 ТП Т-1-96 ф5</t>
  </si>
  <si>
    <t>ВЛ 0,4 кВ ТП Ев-5-13 ф1 – оп № 2 ТП Ев-5-13 ф1</t>
  </si>
  <si>
    <t>ВЛ 0,4 кВ оп1 ТП Т-16-150 ф1 – оп1/2 ТП Т-16-150ф1</t>
  </si>
  <si>
    <t>ВЛ 0,4кВоп№19 ТП Т-22-2А ф1 – оп№20 ТП Т-22-2А ф1</t>
  </si>
  <si>
    <t>ВЛ 0,4 кВ оп2 ТП Мр-22-22 ф1 - оп18 ТП Мр-22-22 ф1</t>
  </si>
  <si>
    <t>ВЛ 0,4кВ оп№17 ТП Лч-1-71 ф2–оп№19 ТП Лч-1-71 ф2</t>
  </si>
  <si>
    <t>ВЛ 0,4 кВ оп№12 ТП Чк-2-25ф2 – оп12/1 ТП Чк-2-25ф2</t>
  </si>
  <si>
    <t>ВЛ 0,4 кВ оп7/3 ТП Т-4-148 ф1 – оп7/6 ТП Т-4-148ф1</t>
  </si>
  <si>
    <t>ВЛ 0,4кВ оп17 ТП Т-16-130ф1 – оп17/1 ТП Т-16-130ф1</t>
  </si>
  <si>
    <t>ВЛ 0,4 кВ оп№17 ТП Т-1-41 ф2 – оп№18 ТП Т-1-41 ф2</t>
  </si>
  <si>
    <t>ВЛ 0,4 кВ оп№3/2 ТП Тл-4-3 ф1 – оп№3/6 ТП Тл-4-3ф1</t>
  </si>
  <si>
    <t>ВЛ 0,4 кВ оп№31 ТП Тк-6-2 ф1 – оп31/2 ТП Тк-6-2 ф1</t>
  </si>
  <si>
    <t>ВЛ 0,4 кВ оп23 ТП Бр-13-8 ф3 – оп23/1 ТП Бр-13-8ф3</t>
  </si>
  <si>
    <t>ВЛ 0,4 кВ оп40 ТП Мр-17-1 ф2 – оп40/2 ТП Мр-17-1ф2</t>
  </si>
  <si>
    <t>ВЛ-0,4 кВ оп42 ТП Тл-10-1 ф1 – оп42/1 ТП Тл-10-1ф1</t>
  </si>
  <si>
    <t>ВЛ 0,4 кВ оп4 ТП Бр-10-27 ф1 – оп4/1 ТП Бр-10-27ф1</t>
  </si>
  <si>
    <t>ВЛ 0,4 кВ оп11 ТП Бр-11-15 ф2 – оп12 ТП Бр-11-15ф2</t>
  </si>
  <si>
    <t>ВЛ-0,4 кВ оп12 ТП Чк-2-13 ф2 – оп12/1 ТП Чк-2-13ф2</t>
  </si>
  <si>
    <t>ВЛ 0,4 кВ оп№6 ТП Бр-10-2 ф3 – оп№6/1 ТП Бр-10-2ф3</t>
  </si>
  <si>
    <t>ВЛ 0,4 кВ оп22 ТП Зн-7-13 ф1 – оп22/1 ТП Зн-7-13ф1</t>
  </si>
  <si>
    <t>ВЛ 0,4 кВ оп№3 ТП Зн-9-9 ф1 – оп№3/1 ТП Зн-9-9 ф1</t>
  </si>
  <si>
    <t>ВЛ-0,4 кВ оп№43 ТП Д-2-17 ф1 - оп№44 ТП Д-2-17 ф1</t>
  </si>
  <si>
    <t>ВЛ 0,4 кВ оп5/1 ТП Пш-9-3 ф1 - оп10/1 ТП Пш-9-3 ф1</t>
  </si>
  <si>
    <t>ВЛ 0,4 кВ оп1/4 ТП Пш-9-5 ф3 - оп4/1 ТП Пш-9-5 ф3</t>
  </si>
  <si>
    <t>ВЛ 0,4 кВ оп1/3 ТП Сд-7-1 ф1 - оп1/5 ТП Сд-7-1 ф1</t>
  </si>
  <si>
    <t>ВЛ 0,4 кВ оп8 ТП Пш-3-21 ф1 - оп2/1 ТП Пш-3-21 ф1</t>
  </si>
  <si>
    <t>ВЛ-0,4 кВ оп№2 ТП Чн-2-19 ф3 - оп9/2 ТП Чн-2-19 ф3</t>
  </si>
  <si>
    <t>ВЛ 0,4 кВ оп5 ТП Пш-7-15 ф1 - оп3/1 ТП Пш-7-15 ф1</t>
  </si>
  <si>
    <t>ВЛ-0,4 кВ оп1/10 ТП Чн-2-31ф2 - оп6/1 ТП Чн-2-31ф2</t>
  </si>
  <si>
    <t>ВЛ-0,4 кВ оп№8 ТП-Чн-3-53 ф2 - оп№2/1 ТП-Чн-3-53ф2</t>
  </si>
  <si>
    <t>ВЛ-0,4 кВ оп2/4 ТП Чн-2-38 ф2 - оп4/1 ТП Чн-2-38ф2</t>
  </si>
  <si>
    <t>ВЛ-0,4 кВ оп 1/4 ТП Чн-2-21ф2 - оп2/1 ТП Чн-2-21ф2</t>
  </si>
  <si>
    <t>ВЛ-0,4 кВ оп2/2 ТП Чн-2-48 ф2 - оп8/1 ТП Чн-2-48ф2</t>
  </si>
  <si>
    <t>ВЛ-0,4 кВ оп1/1 ТП Чн-3-85 ф1 - оп5/1 ТП Чн-3-85ф1</t>
  </si>
  <si>
    <t>ВЛ 0,4 кВ оп4 ТП Сд-1-7 ф2 - оп6/1 ТП Сд-1-7 ф2</t>
  </si>
  <si>
    <t>ВЛ-0,4 кВ оп7 ТП Сд-9-19 ф1 - оп1/4 ТП Сд-9-19 ф1</t>
  </si>
  <si>
    <t>ВЛ-0,4 кВ оп7 ТП-3327 ф1 - оп2/1 ТП-3327 ф1</t>
  </si>
  <si>
    <t>ВЛ-0,4 кВ оп№1/12 ТП-Нд-6-15 ф1 - оп№11/1 ТП-Нд-6-15 ф1</t>
  </si>
  <si>
    <t>ВЛ-0,4 кВ оп16 ТП-Нд-6-15 ф1 - оп12/1 ТП-Нд-6-15ф1</t>
  </si>
  <si>
    <t>ВЛ-0,4 кВ оп11 ТП-Чн-2-51 ф1 - оп1/1 ТП-Чн-2-51ф1</t>
  </si>
  <si>
    <t>ВЛ-0,4 кВ оп№1/14 ТП Чн-3-69 ф1 - оп№1/15 ТП Чн-3-69 ф1</t>
  </si>
  <si>
    <t>ВЛ 0,4 кВ оп1/4 ТП Сд-5-10ф2 - оп2/1 ТП Сд-5-10ф2</t>
  </si>
  <si>
    <t>ВЛ 0,4 кВ оп№1 КТП 3КЯ-7 ф3 - оп№4/1 КТП 3КЯ-7 ф3</t>
  </si>
  <si>
    <t>ВЛ 0,4 кВ оп1/2 ТП Сд-1-16 ф1 - оп2/1 ТП Сд-1-16ф1</t>
  </si>
  <si>
    <t>ВЛ 0,4 кВ оп4/3 ТП Сд-7-8 ф1 - оп9/2 ТП Сд-7-8 ф1</t>
  </si>
  <si>
    <t>ВЛ 0,4 кВ оп29 ТП Нт-1-34 ф1 - оп4/1 ТП Нт-1-34 ф1</t>
  </si>
  <si>
    <t>ВЛ 0,4 кВ оп4/3 ТП Кр-8-26 ф1 - оп4/4 ТП Кр-8-26ф1</t>
  </si>
  <si>
    <t>ВЛ-0,4 кВ оп№9 ТП Чн-3-76 ф1 - 1/3 ТП Чн-3-76 ф1</t>
  </si>
  <si>
    <t>ВЛ-0,4 кВ оп№3/19 ТП-5732 ф1 - оп№7/3 ТП-5732 ф1</t>
  </si>
  <si>
    <t>ВЛ-0,4 кВ оп8/1 ТП Бт-5-18 ф1 - оп1/2 ТП Бт-5-18ф1</t>
  </si>
  <si>
    <t>ВЛ 0,4 кВ оп14 ф2 ТП 4КР-4 - оп14/1 ф2 ТП 4КР-4</t>
  </si>
  <si>
    <t>ВЛ-0,4 кВ ТП 3СК-13 ф2 оп11/1 - оп11/2</t>
  </si>
  <si>
    <t>ВЛ-0,4 кВ оп№1/15 ТП-Нд-6-15 ф1 - оп№13/1 ТП-Нд-6-15 ф1</t>
  </si>
  <si>
    <t>ВЛ 0,4 кВ ф4 оп1/5 ТП ЗИ-4 - оп№1/7 ТП ЗИ-4</t>
  </si>
  <si>
    <t>ВЛ 0,4 кВ оп1/2 ТП Бр-1-2 ф2 - оп2/1 ТП Бр-1-2 ф2</t>
  </si>
  <si>
    <t>ВЛ 0,4 кВ оп7 ТП Пш-9-3 ф1 - оп11/1 ТП Пш-9-3 ф1</t>
  </si>
  <si>
    <t>ВЛ 10 кВ оп№1 - оп№2 ф ПС Базовая яч 6</t>
  </si>
  <si>
    <t>ВЛ 10 кВ оп№ 46 ф Т-1 – оп № 46/6 ф Т-1</t>
  </si>
  <si>
    <t>ВЛ 10 кВ оп № 486 ф Мр-22 – оп № 486/3 ф Мр-22</t>
  </si>
  <si>
    <t>ВЛ 10 кВ оп № 88 ф Бр-17 – оп № 131 ф Бр-17</t>
  </si>
  <si>
    <t>ВЛ 10 кВ оп№ 336 ф Лч-7 – оп № 336/1 ф Лч-7</t>
  </si>
  <si>
    <t>ВЛ 10 кВ оп № 130 ф Бр-17 – оп№ 130/1 ф Бр-17</t>
  </si>
  <si>
    <t>ВЛ 10 кВ оп № 32/10 ф Тл-4 – оп № 32/13 ф Тл-4 ВЛ10кВ оп № 32/10 ф.Тл-4 - оп № 32/13 ф.Тл-4</t>
  </si>
  <si>
    <t>ВЛ 10 кВ оп №2/5а ф Нт-4 - ТП Нт-4-7</t>
  </si>
  <si>
    <t>ВЛ 10 кВ оп №20/13 ф Кб-2313 - ТП Кб-2313-47</t>
  </si>
  <si>
    <t>ВЛ 10 кВ оп № 86 ф Тк-9 - ТП Тк-9-6</t>
  </si>
  <si>
    <t>ВЛ 10 кВ оп № 28 ф Ин-14 – оп № 59 ф Ин-14</t>
  </si>
  <si>
    <t>ВЛ-10 кВ НК-10 оп 99 - оп 387</t>
  </si>
  <si>
    <t>ВЛ 10 кВ оп №2/1 ф Кр-6 - ТП Кр-6-4</t>
  </si>
  <si>
    <t>ВЛ 10 кВ оп №6 ф Кр-4 - ТП Кр-4-27</t>
  </si>
  <si>
    <t>ВЛ 10 кВ оп №25А ф Рз-4 - ТП Рз-4-11</t>
  </si>
  <si>
    <t>ВЛ 10 кВ оп 182 ф 1СА - ТП 1СА-5</t>
  </si>
  <si>
    <t>ВЛ 10 кВ оп №19 ф Ан-1 - ТП Ан-1-7</t>
  </si>
  <si>
    <t>ВЛ 10 кВ оп №8 ф Пф-3 - ТП Пф-3-14</t>
  </si>
  <si>
    <t>ВЛ 10 кВ оп117 ф 7КР - КТПС 7КР-32</t>
  </si>
  <si>
    <t>ВЛ 0,4 кВ оп9 ТП Кс-3-32 ф1 - оп1/2 ТП Кс-3-32 ф1</t>
  </si>
  <si>
    <t>ВЛ-10 кВ оп№7 ф 1121 - ТП-1121-21</t>
  </si>
  <si>
    <t>ВЛ 10 кВ от оп№23 ф СВ-3_с.Андреевка - д.Черноозер - оп№23/2 ф СВ-3_с.Андреевка - д.Черноозерье</t>
  </si>
  <si>
    <t>ВЛ 10 кВ оп 28 ф Ям-4 - оп 28/8 ф Ям-4</t>
  </si>
  <si>
    <t>ВЛ-10 кВ оп 3 - оп 17/1 Па-11</t>
  </si>
  <si>
    <t>ВЛ-10 кВ оп№65 Ф УБ-2_с.Увальная Бития - д.Калачевка - оп№65/12 Ф УБ-2_с.Увальная Бития -д.Калачевка</t>
  </si>
  <si>
    <t>ВЛ 10 кВ оп №3/14 ф Бг-3 - оп №4/26</t>
  </si>
  <si>
    <t>ВЛ-10 кВ оп№9/5 ф. 1107 - ТП 1107-8</t>
  </si>
  <si>
    <t>ВЛ-6 кВ оп № 5/1 ф Кг-5 - ТП Кг-5-12</t>
  </si>
  <si>
    <t>ВЛ-10 кВ оп№7/17А ф. Бт-5 - ТП Бт-5-19</t>
  </si>
  <si>
    <t>ВЛ 10 кВ оп№23/2 ф Чн-2 - ТП Чн-2-60</t>
  </si>
  <si>
    <t>ВЛ 10 кВ оп №17/65 ф Пш-3 - ТП Пш-3-50</t>
  </si>
  <si>
    <t>ВЛ 10 кВ оп №1/34 ф Пш-7 - ТП Пш-7-18</t>
  </si>
  <si>
    <t>ВЛ-10 кВ оп№8/14А ф. Кб-2313 - ТП Кб-2313-48</t>
  </si>
  <si>
    <t>ВЛ 10 кВ оп13/16ф Рз-8 - оп15/1 ф Рз-8;оп15/2 ф Рз-8 - ТП Рз-8-19</t>
  </si>
  <si>
    <t>ВЛ 10 кВ оп № 25 ф Кл-2 – оп № 25/1 ф Кл-2</t>
  </si>
  <si>
    <t>ВЛ 10 кВ оп № 16 ф Бо-7 – ТП-Бо-7-8</t>
  </si>
  <si>
    <t>ВЛ 10 кВ оп № 144 ф Кн-7 – ТП КН-7-17</t>
  </si>
  <si>
    <t>ВЛ 10 кВ оп № 66/1 ф Ср-5 – ТП Ср-5-12</t>
  </si>
  <si>
    <t>ВЛ 10 кВ оп№1 ф Кн-7 – ТП-КН-7-18</t>
  </si>
  <si>
    <t>ВЛ 10 кВ оп № 32 ф Ср-5 – ТП Ср-5-13</t>
  </si>
  <si>
    <t>ВЛ 10 кВ оп №151 ф Аз-6 – ТП Аз-6-9</t>
  </si>
  <si>
    <t>ВЛ 10 кВ оп №58/1 ф Нк-5 – ТП НК-5-32</t>
  </si>
  <si>
    <t>ВЛ-10 кВ оп №161 ф Вс-9 – ТП Вс-9-8</t>
  </si>
  <si>
    <t>ВЛ 10 кВ оп № 24/11 ф НСО-3 - ТП НСО-3-3</t>
  </si>
  <si>
    <t>ВЛ 10 кВ оп №107 ф Кр-8 - ТП Кр-8-33</t>
  </si>
  <si>
    <t>ВЛ 10 кВ оп №99А ф Кр-8 - ТП Кр-8-32</t>
  </si>
  <si>
    <t>ВЛ 10 кВ оп №19/1 ф Кр-8 - ТП Кр-8-34</t>
  </si>
  <si>
    <t>ВЛ 10 кВ оп №63А ф Пш-4 - оп №20/9 ф Пш-4</t>
  </si>
  <si>
    <t>ВЛ-10 кВ оп№86 ф Д-5 - ТП Д-5-19</t>
  </si>
  <si>
    <t>ВЛ 10 кВ 1ЗВ оп№75 - ТП 1ЗВ-3</t>
  </si>
  <si>
    <t>ВЛ 10 кВ оп №5/34 ф Бр-5 - ТП Бр-5-41</t>
  </si>
  <si>
    <t>ВЛ 10 кВ оп №143 ф 1НЛ - оп № 9/1 ф 1НЛ</t>
  </si>
  <si>
    <t>ВЛ 10 кВ оп№153А ф Га-3 – ТП-Га-3-16</t>
  </si>
  <si>
    <t>ВЛ-10 кВ оп. 82 - оп. 1/9 Тк-16</t>
  </si>
  <si>
    <t>ВЛ 10 кВ оп №17/65 ф Пш-3 - ТП Пш-3-49</t>
  </si>
  <si>
    <t>ВЛ 10 кВ оп №13/7 фРз-8 - ТП Рз-8-18</t>
  </si>
  <si>
    <t>ВЛ-10 кВ оп 189 - оп 16/1 Па-11</t>
  </si>
  <si>
    <t>ВЛ 10 кВ оп № 55 ф 5Ю - оп № 55/2 ф 5Ю</t>
  </si>
  <si>
    <t>ВЛ 10 кВ оп№ 33/15 ф Тл-4 – оп № 33/49 ф Тл-4</t>
  </si>
  <si>
    <t>ВЛ 10 кВ оп № 74 ф Мк-12 – оп № 316 ф Мк-12</t>
  </si>
  <si>
    <t>ВЛ 10 кВ оп№ 46/19 ф Чк-2 – оп № 46/23 ф Чк-2</t>
  </si>
  <si>
    <t>ВЛ 10 кВ оп № 150 ф Ин-6 – оп№ 467 ф Ин-6</t>
  </si>
  <si>
    <t>ВЛ 10 кВ оп №2/4 ф Кр-4 - ТП Кр-4-28</t>
  </si>
  <si>
    <t>ВЛ 10 кВ оп №7/6А ф Ан-11 - ТП Ан-11-27</t>
  </si>
  <si>
    <t>ВЛ-10 кВ оп№1 ф 2703 - оп№2</t>
  </si>
  <si>
    <t>ВЛ 10 кВ оп №26 ф Бр-9 - оп №9/1 ф Бр-9; оп №9/2 ф Бр-9 - ТП Бр-9-39</t>
  </si>
  <si>
    <t>ВЛ 10 кВ оп №6/8 ф Бр-14 - оп №13/1 ф Бр-14; оп №13/2 ф Бр-9 - ТП Бр-14-37</t>
  </si>
  <si>
    <t>ВЛ 0,4 кВ ТП Т-1-3 ф 1 – оп № 2 ТП Т-1-3 ф1</t>
  </si>
  <si>
    <t>ВЛ 0,4 кВ оп16 ТП Лч-1-44 ф1 – оп16/1 ТП Лч-1-44ф1</t>
  </si>
  <si>
    <t>ВЛ 0,4 кВ ТП Мр-22-15 ф1 – оп № 1 ТП Мр-22-15 ф1</t>
  </si>
  <si>
    <t>ВЛ 0,4 кВ оп13 ТП Бр-17-14 ф2 – оп43 ТП Бр-17-14ф2</t>
  </si>
  <si>
    <t>ВЛ 0,4 кВ оп№10 ТП Зн-9-1 ф2 – оп№11 ТП Зн-9-1 ф2</t>
  </si>
  <si>
    <t>ВЛ 0,4 кВ ТП Бр-11-21 ф3 – оп№11 ТП Бр-11-21 ф3</t>
  </si>
  <si>
    <t>ВЛ 0,4 кВ ТП Т-1-132 ф 2 – оп № 7 ТП Т-1-132 ф 2</t>
  </si>
  <si>
    <t>ВЛ 0,4 кВ ТП Лч-7-16 ф1 – оп № 1 ТП Лч-7-16 ф1</t>
  </si>
  <si>
    <t>ВЛ-0,4 кВ ТП Тк-9-6 ф1 - оп№1 ТП Тк-9-6 ф1</t>
  </si>
  <si>
    <t>ВЛ 0,4 кВ оп3 ТП Кр-8-18 ф3 - оп3/1 ТП Кр-8-18 ф3</t>
  </si>
  <si>
    <t>ВЛ-0,4кВ оп1/3 ТП Мр-11-17ф1 - оп4/2 ТП Мр-11-17ф1</t>
  </si>
  <si>
    <t>ВЛ 0,4 кВ ТП Нт-4-7 оп1 ТП Нт-4-7 ф1</t>
  </si>
  <si>
    <t>ВЛ-0,4 кВ оп8/5 ТП Кб-2313-38 ф3 - оп8/6 ТП Кб-2313-38 ф3</t>
  </si>
  <si>
    <t>ВЛ 0,4 кВ оп13 ТП Пш-4-28 ф1 - оп10/5 ТП Пш-4-28ф1</t>
  </si>
  <si>
    <t>ВЛ-0,4 кВ оп2/8 ТП Тк-9-1 ф2 - оп2/11 ТП Тк-9-1 ф2</t>
  </si>
  <si>
    <t>ВЛ 0,4 кВ оп4 ТП РП-1-6-12ф3 – оп22 ТП РП-1-6-12ф3</t>
  </si>
  <si>
    <t>ВЛ-0,4 кВ оп№19 ТП Сд-9-13 ф1 - оп21 ТП Сд-9-13 ф1</t>
  </si>
  <si>
    <t>ВЛ 0,4 кВ ТП Кр-4-27 оп2 ТП Кр-4-27 ф1</t>
  </si>
  <si>
    <t>ВЛ 0,4 кВ ТП Кр-6-4 оп2 ТП Кр-6-4 ф1</t>
  </si>
  <si>
    <t>ВЛ 0,4 кВ ТП Мр-11-24 ф2 - оп№18 ТП Мр-11-24 ф2</t>
  </si>
  <si>
    <t>ВЛ 0,4 кВ ТП Ач-2-3 ф2 - оп2 ТП Ач-2-3 ф2</t>
  </si>
  <si>
    <t>ВЛ 0,4 кВ ТП Рз-4-11 оп1 ТП Рз-4-11 ф1</t>
  </si>
  <si>
    <t>ВЛ 0,4 кВ оп1 ТП Пф-6-5 ф5 - оп10 ТППф-6-5 ф5</t>
  </si>
  <si>
    <t>ВЛ 0,4 кВ оп1 ТП Пш-7-16 ф1 - оп2/6 ТП Пш-7-16 ф1</t>
  </si>
  <si>
    <t>ВЛ 0,4 кВ оп№1 ТП Мр-4-1 ф1 - оп№2/3 ТП Мр-4-1 ф1</t>
  </si>
  <si>
    <t>ВЛ 0,4 кВ оп1 ТП Бр-5-30 ф1 - оп1/2 ТП Бр-5-30 ф1</t>
  </si>
  <si>
    <t>ВЛ 0,4 кВ ТП Кс-10-12 оп22 ТП Кс-10-12 ф2</t>
  </si>
  <si>
    <t>ВЛ 0,4 кВ оп1/7 ТП Уз-3-15 ф3 - оп1/8 ТП Уз-3-15ф3</t>
  </si>
  <si>
    <t>ВЛ 0,4 кВ оп№17 ТП 8НА-16 ф1 - оп№20 ТП 8НА-16 ф1</t>
  </si>
  <si>
    <t>ВЛ 0,4 кВ ТП 3ПЯ-13 - оп№ 6 ф8 ТП 3ПЯ-13</t>
  </si>
  <si>
    <t>ВЛ-0,4 кВ ТП-6076 ф2 - оп№8 ТП-6076 ф2</t>
  </si>
  <si>
    <t>ВЛ 0,4 кВ ТП Кб-2313-47 ф1 - оп№1 ТП Кб-2313-47 ф1</t>
  </si>
  <si>
    <t>ВЛ 0,4кВ оп№3 КТП 3КЯ-9 ф1 - оп№2/3 КТП 3КЯ-9 ф1</t>
  </si>
  <si>
    <t>ВЛ-0,4 кВ ТП-1121-21 ф1 - оп№1 ТП-1121-21 ф1</t>
  </si>
  <si>
    <t>ВЛ 0,4 кВ оп51А ТП Пш-9-7 ф1 - оп5/3 ТП Пш-9-7 ф1</t>
  </si>
  <si>
    <t>ВЛ 0,4 кВ ТП СС-3-3 - оп№ 13/1 ТП СС-3-3 ф1</t>
  </si>
  <si>
    <t>ВЛ 0,4 кВ ТП Кр-4-23 оп1 ТП Кр-4-23 ф2</t>
  </si>
  <si>
    <t>ВЛ 0,4 кВ оп2/3 ТП Пш-7-15 ф3 - оп2/7 ТП Пш-7-15ф3</t>
  </si>
  <si>
    <t>ВЛ 0,4 кВ оп№3 КТП 1НР-13 ф1 - оп3/1 КТП 1НР-13 ф1</t>
  </si>
  <si>
    <t>ВЛ 0,4 кВ ТП Кн-7-12 ф1 - оп10 ТП Кн-7-12 ф1</t>
  </si>
  <si>
    <t>ВЛ 0,4 кВ ТП Ан-11-27 оп4 ТП Ан-11-27 ф1</t>
  </si>
  <si>
    <t>ВЛ 0,4 кВ оп1/6 ТП Сз-1914-43ф2 - оп3/5 ТП Сз-1914-43 ф2</t>
  </si>
  <si>
    <t>ВЛ 0,4 кВ оп19 ТП Сд-5-14 ф2 - оп3/3 ТП Сд-5-14 ф2</t>
  </si>
  <si>
    <t>ВЛ 0,4кВ оп1/3 ТП Ан-11-22ф1 - оп4/2 ТП Ан-11-22ф1</t>
  </si>
  <si>
    <t>ВЛ 0,4 кВ ТП Ан-11-26 ф4 - оп22 ТП Ан-11-26 ф4; оп22 ТП Ан-11-26 ф4 - оп2/9 ТП Ан-11-26 ф4; оп22 ТП</t>
  </si>
  <si>
    <t>ВЛ 0,4 кВ оп9 ТП Сз-1914-51ф1 - оп23 ТП Сз-1914-51ф1</t>
  </si>
  <si>
    <t>ВЛ 0,4 кВ оп6 ТП Бр-9-36 ф2 - оп5/6 ТП Бр-9-36 ф2</t>
  </si>
  <si>
    <t>ВЛ 0,4 кВ оп№5 ТП Мр-1-9 ф3 - оп№7 ТП Мр-1-9 ф3</t>
  </si>
  <si>
    <t>ВЛ 0,4 кВ оп7/4 ТП Бр-5-25 ф2 - оп7/8 ТП Бр-5-25ф2</t>
  </si>
  <si>
    <t>ВЛ 0,4 кВ оп3/1 ТП Мр-1-5 ф2 - оп3/3 ТП Мр-1-5 ф2</t>
  </si>
  <si>
    <t>ВЛ 0,4 кВ оп5/6 ТП Мр-1-22 ф1 - оп5/8 ТП Мр-1-22ф1</t>
  </si>
  <si>
    <t>ВЛ-0,4 кВ оп№3 ТП-ОБВ-3 ф4 - оп№7/6 ТП-ОБВ-3 ф4</t>
  </si>
  <si>
    <t>ВЛ 0,4 кВ оп13 ТП Ан-11-26 ф2 - оп19 ТП Ан-11-26ф2</t>
  </si>
  <si>
    <t>ВЛ 0,4 кВ оп16 ТП Пш-3-24 ф2 - оп3/8 ТП Пш-3-24 ф2</t>
  </si>
  <si>
    <t>ВЛ 0,4кВ оп2/1 ТП Ан-11-22ф1 - оп2/4 ТПАн-11-22ф1;оп2/3 ТП Ан-11-22 ф1 - оп5/1 ТП Ан-11-22 ф1</t>
  </si>
  <si>
    <t>ВЛ 0,4 кВ оп4 ТП Ан-11-26ф1 - оп2/21 ТП Ан-11-26ф1</t>
  </si>
  <si>
    <t>ВЛ-0,4 кВ ТП Бт-5-19 ф1 - оп№18 ТП Бт-5-19 ф1</t>
  </si>
  <si>
    <t>ВЛ 0,4 кВ оп5-оп6/1;оп10-оп12;оп12-оп7/1 ТП Мр-1-22 ф1</t>
  </si>
  <si>
    <t>ВЛ 0,4 кВ оп2 ТП Сд-1-17 ф1 - оп2/5 ТП Сд-1-17 ф1</t>
  </si>
  <si>
    <t>ВЛ 0,4 кВ оп1/14 ТП Ан-11-23ф1 - оп2/3 ТП Ан-11-23ф1</t>
  </si>
  <si>
    <t>ВЛ-0,4 кВ оп3/1 - оп3/6;оп15 - оп4/1;оп2/3 - оп2/4ТП Мр-11-22 ф2</t>
  </si>
  <si>
    <t>ВЛ 0,4кВ оп1/5 ТП Ан-11-26ф1 - оп1/18 ТПАн-11-26ф1</t>
  </si>
  <si>
    <t>ВЛ-0,4 кВ оп№11А ТП-3493 ф4 - оп№1/6 ТП-3493 ф4</t>
  </si>
  <si>
    <t>ВЛ 0,4 кВ оп1 ТП Нт-1-14 ф4 - оп3/4 ТП Нт-1-14 ф4</t>
  </si>
  <si>
    <t>ВЛ 0,4 кВ оп№9 ТП Мр-2-9 ф1 - оп№10 ТП Мр-2-9 ф1</t>
  </si>
  <si>
    <t>ВЛ-0,4 кВ оп4/2 ТП Лз-8-11 ф1 - оп9/4 ТП Лз-8-11ф1</t>
  </si>
  <si>
    <t>ВЛ 0,4 кВ оп6/8 ТП Л-6-4 ф2 - оп6/12 ТП Л-6-4 ф2</t>
  </si>
  <si>
    <t>ВЛ 0,4 кВ оп96А ТП Бр-5-18 ф1 - оп4/3 ТП Бр-5-18ф1</t>
  </si>
  <si>
    <t>ВЛ 0,4 кВ ТП Ан-3-8 оп1/9 ТП ТП Ан-3-8 ф2</t>
  </si>
  <si>
    <t>ВЛ-0,4 кВ оп2/1 ТП Сз-1914-31 ф3 - оп3/3 ТП Сз-1914-31 ф3</t>
  </si>
  <si>
    <t>ВЛ 0,4 кВ ТП Пд-4-11 оп22 ТП Пд-4-11 ф5; оп6 ТП Пд-4-11 ф5 - оп1/10 ТП Пд-4-11 ф5</t>
  </si>
  <si>
    <t>ВЛ 0,4 кВ оп4 ТП Бр-18-34 ф1 - оп1/2 ТП Бр-18-34ф1</t>
  </si>
  <si>
    <t>ВЛ 0,4кВ оп17/2 ТП Бр-14-2ф2 - оп17/4 ТП Бр-14-2ф2</t>
  </si>
  <si>
    <t>ВЛ 0,4 кВ оп7/8 ТП Бр-5-25ф2 - оп7/10 ТП Бр-5-25ф2</t>
  </si>
  <si>
    <t>ВЛ 0,4 кВ ТП Чн-2-60 ф1 - оп№1 ТП Чн-2-60 ф1</t>
  </si>
  <si>
    <t>ВЛ 0,4 кВ ТП Пш-3-50 оп2 ТП Пш-3-50 ф1</t>
  </si>
  <si>
    <t>ВЛ 0,4 кВ ТП Пш-3-50 оп3 ТП Пш-3-50 ф2</t>
  </si>
  <si>
    <t>ВЛ-0,4 кВ ТП Тк-16-3 ф2 - оп№9 ТП Тк-16-3 ф2</t>
  </si>
  <si>
    <t>ВЛ 0,4 кВ оп 9 ТП Кс-9-11 ф1 - оп 21 ТП Кс-9-11 ф1; оп 16 ТП Кс-9-11 ф1 - оп 2/5 ТП Кс-9-11 ф1</t>
  </si>
  <si>
    <t>ВЛ 0,4 кВ оп3 ТП Уз-3-24 ф1 - оп4 ТП Уз-3-24 ф1; оп3 ТП Уз-3-24 ф1 - оп1/1 ТП Уз-3-24 ф1</t>
  </si>
  <si>
    <t>ВЛ 0,4 кВ оп5/4 ТП Пш-9-5 оп5/16 ТП Пш-9-5 ф1; оп5/13 ТП Пш-9-5 ф1 - оп17/1 ТП Пш-9-5 ф1</t>
  </si>
  <si>
    <t>ВЛ-0,4 кВ оп№4/1 ТП Мр-11-17 ф1 - оп№5/4 ТП Мр-11-17 ф1</t>
  </si>
  <si>
    <t>ВЛ 0,4 кВ оп1/8 ТП Уз-3-15ф2 - оп1/10 ТП Уз-3-15ф2</t>
  </si>
  <si>
    <t>ВЛ 0,4 кВ оп9 ТП Бр-18-28 ф2 - оп2/2 ТП Бр-18-28ф2</t>
  </si>
  <si>
    <t>ВЛ 0,4 кВ ТП Уз-3-48 оп8 ТП Уз-3-48 ф2; оп 4 ТП Уз-3-48 ф2 - оп 1/1 ТП Уз-3-48 ф2</t>
  </si>
  <si>
    <t>ВЛ-0,4 кВ оп№12 ТП Мр-1-22 ф1 - оп9/1 ТП Мр-1-22ф1</t>
  </si>
  <si>
    <t>ВЛ-0,4 кВ оп1/3 ТП Па-11-44ф2 -оп1/5 ТП Па-11-44ф2</t>
  </si>
  <si>
    <t>ВЛ-0,4 кВ оп№1/8 ТП Ле-1121-7 ф3 - оп№5/3 ТП Ле-1121-7 ф3</t>
  </si>
  <si>
    <t>ВЛ 0,4 кВ ТП Пш-7-18 оп7 ТП Пш-7-18 ф1; оп3 ТП Пш--7-18 ф1 - оп1/2 ТП Пш-7-18 ф1</t>
  </si>
  <si>
    <t>ВЛ-0,4 кВ ТП - оп23/3;оп23/3 - оп2/1;оп23/9-1/1ТПКб-2313-48 ф1</t>
  </si>
  <si>
    <t>ВЛ-0,4 кВ оп8 ТП Ле-1121-16 ф2 - оп1/2 ТП Ле-1121-16 ф2</t>
  </si>
  <si>
    <t>ВЛ 0,4 кВ оп№3 ТП-Ст-12-3 ф3 – оп№22 ТП-Ст-12-3 ф3</t>
  </si>
  <si>
    <t>ВЛ 0,4 кВ оп№9 ТП-СТ-10-4 ф2 – оп№27 ТП-СТ-10-4 ф2</t>
  </si>
  <si>
    <t>ВЛ 0,4 кВ оп№36А ТП-ЧК-3-25 ф1 – оп43 ТП-ЧК-3-25ф1</t>
  </si>
  <si>
    <t>ВЛ 0,4 кВ ТП СР-5-12 – оп № 7 ТП СР-5-12 ф1</t>
  </si>
  <si>
    <t>ВЛ 0,4 кВ ТП СР-5-13 – оп № 5 ТП СР-5-13 ф1</t>
  </si>
  <si>
    <t>ВЛ 0,4 кВ оп№30 ТП-Г-21-4 ф1 – оп№33 ТП-Г-21-4 ф1</t>
  </si>
  <si>
    <t>ВЛ 0,4 кВ оп13 ТП РП-1-6-5 ф2 – оп65 ТП РП-1-6-5ф2</t>
  </si>
  <si>
    <t>ВЛ 0,4 кВ оп№52 ТП ТМ-10-16 ф3 – оп№55 ТМ-10-16 ф3</t>
  </si>
  <si>
    <t>ВЛ 0,4 кВ оп№46 ТП-144 ф2-оп№52 ТП-144 ф2</t>
  </si>
  <si>
    <t>ВЛ 0,4 кВ оп№7 ТП Ср-5-12 ф1 – оп№22 ТП Ср-5-12 ф1</t>
  </si>
  <si>
    <t>ВЛ 0,4 кВ оп№1 ТП Нк-5-1 ф 4 – оп№1/3 ТП Нк-5-1 ф4</t>
  </si>
  <si>
    <t>ВЛ 0,4 кВ оп№21 ТП-Ст-2-4 ф6 – оп№2 ТП-Ст-2-4 ф6</t>
  </si>
  <si>
    <t>ВЛ 0,4 кВ оп311(2) ТП-Ст-8-31ф1 – оп7 ТП-Ст-8-31ф1</t>
  </si>
  <si>
    <t>ВЛ-0,4 кВ оп№1 ТП-1107-7 ф1 - оп№2/5 ТП-1107-7 ф1</t>
  </si>
  <si>
    <t>ВЛ 0,4 кВ ТП Пш-7-10 ф4 - оп10 ТП Пш-7-10 ф4</t>
  </si>
  <si>
    <t>ВЛ-0,4 кВ оп№15 ТП Чн-3-86 ф1 - оп29 ТП Чн-3-86 ф1</t>
  </si>
  <si>
    <t>ВЛ 0,4 кВ оп№13 ТП Лз-8-12 ф1 - оп№16 ТП Лз-8-12ф1</t>
  </si>
  <si>
    <t>ВЛ 0,4 кВ ТП НСО-3-3 ф1 - оп№1 ТП НСО-3-3 ф1</t>
  </si>
  <si>
    <t>ВЛ-0,4 кВ оп№3/19 ТП-5732 ф1 - оп3/19/6 ТП-5732 ф1</t>
  </si>
  <si>
    <t>ВЛ-0,4 кВ оп1/6 ТП Чн-3-81ф1 - оп1/15 ТП Чн-3-81ф1</t>
  </si>
  <si>
    <t>ВЛ 0,4 кВ ТП Кр-8-33 оп18 ТП Кр-8-33 ф1; оп8 ТП Кр-8-33 ф1 - оп1/9 ТП Кр-8-33 ф1</t>
  </si>
  <si>
    <t>ВЛ-0,4 кВ оп№2/2 ТП Д-8-7 ф3 - оп№3/5 ТП Д-8-7 ф3</t>
  </si>
  <si>
    <t>ВЛ 0,4 кВ оп3/7 ТП Пш-9-4 ф1 - оп3/8 ТП Пш-9-4 ф1</t>
  </si>
  <si>
    <t>ВЛ 0,4 кВ оп2/6 ТП Пш-1-12 ф3 - оп2/7 ТП Пш-1-12ф3</t>
  </si>
  <si>
    <t>ВЛ 0,4 кВ оп9/3 ТП Лт-2-8 ф3 - оп1/4 ТП Лт-2-8 ф3</t>
  </si>
  <si>
    <t>ВЛ 0,4 кВ оп1 ТП Пш-7-16 ф1 - оп3/25 ТП Пш-7-16 ф1</t>
  </si>
  <si>
    <t>ВЛ 0,4 кВ оп№20 ТП Кг-5-3 ф1 - оп№23 ТП Кг-5-3 ф1</t>
  </si>
  <si>
    <t>ВЛ-0,4 кВ ТП Тк-9-5 ф3 - оп№3 ТП Тк-9-5 ф3</t>
  </si>
  <si>
    <t>ВЛ 0,4 кВ ТП Кр-8-32 оп8 ТП Кр-8-32 ф1</t>
  </si>
  <si>
    <t>ВЛ 0,4кВ оп4/4 ТП Пш-3-33ф1 - оп5/1 ТП Пш-3-33ф1;ооп4/5 ТП Пш-3-33ф1 - оп6/1 ТП Пш-3-33ф1;оп16 ТП Пш</t>
  </si>
  <si>
    <t>ВЛ 0,4 кВ оп29 ТП Сд-7-15 ф3 - оп4/3 ТП Сд-7-15 ф3</t>
  </si>
  <si>
    <t>ВЛ 0,4 кВ ТП Кр-8-23 оп15 ТП Кр-8-23 ф4</t>
  </si>
  <si>
    <t>ВЛ 0,4 кВ ТП Кр-8-34 оп5 ТП Кр-8-34 ф1</t>
  </si>
  <si>
    <t>ВЛ 0,4 кВ оп19 ТП Уз-3-15 ф1 - оп5/1 ТП Уз-3-15 ф1</t>
  </si>
  <si>
    <t>ВЛ 0,4 кВ от КТП 5РС-4 ф3 - оп№10 КТП 5РС-4 ф3</t>
  </si>
  <si>
    <t>ВЛ 0,4 кВ 7ТМ-15 ф2 оп№1 - оп№2/4 ТП 7ТМ-15 ф2</t>
  </si>
  <si>
    <t>ВЛ 0,4 кВ оп2/7 ТП Пш-9-3 ф1 - оп5/5 ТП Пш-9-3 ф1</t>
  </si>
  <si>
    <t>ВЛ-0,4 кВ ТП Бт-5-19 ф2 - оп№23 Бт-5-19 ф2</t>
  </si>
  <si>
    <t>ВЛ 0,4 кВ ТП Уз-3-41 оп9 ТП Уз-3-41 ф2</t>
  </si>
  <si>
    <t>ВЛ 0,4 кВ оп17/3 ТП Ом-5-28ф4 - оп3/4 ТП Ом-5-28ф4</t>
  </si>
  <si>
    <t>ВЛ 0,4 кВ оп2/5 ТП Уз-3-46 ф1 - оп2/8 ТП Уз-3-46ф1</t>
  </si>
  <si>
    <t>ВЛ 0,4 кВ ТП Пш-4-35 оп28 ТП Пш-4-35 ф1; оп3 ТП Пш-4-35 ф1 - оп1/4 ТП Пш-4-35 ф1</t>
  </si>
  <si>
    <t>ВЛ-0,4 кВ ТП Д-5-19 - оп11 ТП Д-5-19 ф1;ТП Д-5-19- оп9 ТП Д-5-19 ф2;ТП Д-5-19 - оп15 ТП Д-5-19 ф3</t>
  </si>
  <si>
    <t>ВЛ 0,4 кВ оп2/8 ТП 4КЯ-5 ф3 - оп2/9 ТП 4КЯ-5 ф3</t>
  </si>
  <si>
    <t>ВЛ 0,4 кВ оп№17/13 ТП Ом-5-28 ф4 - оп№4/5 ТП Ом-5-28 ф4</t>
  </si>
  <si>
    <t>ВЛ 0,4 кВ оп1/11 ТП Ом-5-31ф1 - оп3/2 ТП Ом-5-31ф1</t>
  </si>
  <si>
    <t>ВЛ 0,4 кВ оп12 ТП Рз-6-3 ф3 - оп13 ТП Рз-6-3 ф3</t>
  </si>
  <si>
    <t>ВЛ 0,4 кВ оп8 ТП Кс-9-10 ф1 - оп2/4 ТП Кс-9-10 ф1</t>
  </si>
  <si>
    <t>ВЛ 0,4 кВ оп49 ТП Сд-5-5 ф1 - оп2/4 ТП Сд-5-5 ф1</t>
  </si>
  <si>
    <t>ВЛ 0,4 кВ оп4/2 ТП Сд-9-11 ф2 - оп5/1 ТП Сд-9-11ф2</t>
  </si>
  <si>
    <t>ВЛ 0,4 кВ оп1/13 ТП Чн-3-69ф2 - оп1/14ТП Чн-3-69ф2</t>
  </si>
  <si>
    <t>ВЛ 0,4 кВ оп1/2 ТП Чн-3-85 ф1 - оп1/3 ТП Чн-3-85ф1</t>
  </si>
  <si>
    <t>ВЛ 0,4 кВ оп№3 ТП Чн-3-85 ф1 - оп3/3 ТП Чн-3-85 ф1</t>
  </si>
  <si>
    <t>ВЛ 0,4 кВ оп6 ТП Чн-3-44 ф4 - оп1/1 ТП Чн-3-44 ф4</t>
  </si>
  <si>
    <t>ВЛ 0,4 кВ оп№1/5 ТП Кб-2313-28 ф1 - оп№1/6 ТП Кб-2313-28 ф1</t>
  </si>
  <si>
    <t>ВЛ 0,4 кВ оп2/4 ТП Нт-8-8 ф1 - оп2/11 ТП Нт-8-8 ф1</t>
  </si>
  <si>
    <t>ВЛ 0,4 кВ оп4 ТП Кр-8-23 ф4 - оп1/11 ТП Кр-8-23 ф4</t>
  </si>
  <si>
    <t>ВЛ 0,4 кВ оп2/8 ТП Кр-8-26 ф1 - оп2/9 ТП Кр-8-26ф1</t>
  </si>
  <si>
    <t>ВЛ 0,4кВ оп1/19 ТП Чн-3-58ф1 - оп1/20 ТП Чн-3-58ф1</t>
  </si>
  <si>
    <t>ВЛ 0,4 кВ ТП Нт-8-1 ф10 - оп8 ТП Нт-8-1 ф10</t>
  </si>
  <si>
    <t>ВЛ-0,4 кВ оп№10 ТП Ом-2-10 ф3 - оп7/7 ТП Ом-2-10ф3</t>
  </si>
  <si>
    <t>ВЛ 0,4 кВ оп1/4 ТП Рз-7-15 ф1 - оп1/6 ТП Рз-7-15ф1</t>
  </si>
  <si>
    <t>ВЛ 0,4 кВ оп10 ТП Пш-9-3 ф1 - оп7/8 ТП Пш-9-3 ф1</t>
  </si>
  <si>
    <t>ВЛ 0,4 кВ оп№9 ТП Сз-1914-29 ф1 - оп№12 ТП Сз-1914-29 ф1</t>
  </si>
  <si>
    <t>ВЛ 0,4 кВ оп8/3 ТП Сд-9-13 ф1 - оп8/5 ТП Сд-9-13ф1</t>
  </si>
  <si>
    <t>ВЛ-0,4 кВ оп№5 ТП Чн-2-33 ф1 - оп7/6 ТП Чн-2-33 ф1</t>
  </si>
  <si>
    <t>ВЛ 0,4 кВ оп3/8 ТП Сд-1-12 ф1 - оп3/9 ТП Сд-1-12ф1;оп3/9 ТП Сд-1-12 ф1 - оп5/1 ТП Сд-1-12 ф1;оп3/7 Т</t>
  </si>
  <si>
    <t>ВЛ 0,4 кВ оп10 ТП Уз-3-41 ф1 - оп4/5 ТП Уз-3-41 ф1</t>
  </si>
  <si>
    <t>ВЛ-0,4 кВ оп№1 ТП Б-13-19 ф1 - оп1/4 ТП Б-13-19 ф1</t>
  </si>
  <si>
    <t>ВЛ 0,4 кВ оп15 ТП Чн-3-58 ф2 - оп4/5 ТП Чн-3-58 ф2</t>
  </si>
  <si>
    <t>ВЛ-0,4 кВ оп3/2 ТП Ом-2-10 ф1 - оп5/2 ТП Ом-2-10ф1</t>
  </si>
  <si>
    <t>ВЛ 0,4 кВ ТП Бр-5-41 ф1 - оп 22 ТП Бр-5-41 ф1</t>
  </si>
  <si>
    <t>ВЛ 0,4 кВ оп11 ТП Пш-7-15 ф3 - оп15 ТП Пш-7-15 ф3</t>
  </si>
  <si>
    <t>ВЛ 0,4 кВ оп4 ТП Кр-7-12 ф1 - оп4/2 ТП Кр-7-12 ф1</t>
  </si>
  <si>
    <t>ВЛ 0,4 кВ оп1/5 ТП Пш-7-4 ф3 - оп1/8 ТП Пш-7-4 ф3</t>
  </si>
  <si>
    <t>ВЛ 0,4 кВ оп44 ТП Пш-5-4 ф1 - оп2/2 ТП Пш-5-4 ф1</t>
  </si>
  <si>
    <t>ВЛ 0,4 кВ оп№9/1 ТП Кб-2313-36 ф1 - оп№9/2 ТП Кб-2313-36 ф1</t>
  </si>
  <si>
    <t>ВЛ 0,4 кВ оп1/2 ТП Уз-3-4 ф2 - оп2/1 ТП Уз-3-4 ф2</t>
  </si>
  <si>
    <t>ВЛ 0,4 кВ оп30 ТП Нд-2-20 ф1 - оп35 ТП Нд-2-20 ф1</t>
  </si>
  <si>
    <t>ВЛ 0,4 кВ оп11 ТП Сд-7-17 ф2 - оп12 ТП Сд-7-17 ф2</t>
  </si>
  <si>
    <t>ВЛ 0,4 кВ оп8/2 ТП Пш-3-36ф1 - оп11/5 ТП Пш-3-36ф1;оп11/2 ТП Пш-3-36ф1 - оп11/6 ТП Пш-3-36ф1;оп11/4</t>
  </si>
  <si>
    <t>ВЛ-0,4 кВ оп№3 ТП-3327 ф1 - оп1/7 ТП-3327 ф1</t>
  </si>
  <si>
    <t>ВЛ 0,4 кВ ТП - оп15;оп15 - оп1/1;оп1 - оп2/16;оп2/16 - оп3/1;оп2/6 - оп4/1;оп2/2 - оп5/1ТП Чн-3-68ф2</t>
  </si>
  <si>
    <t>ВЛ 0,4 кВ оп2 ТП Пш-9-9 ф1 - оп1/6 ТП Пш-9-9 ф1</t>
  </si>
  <si>
    <t>ВЛ 0,4 кВ оп5/2 ТП Пш-9-5 ф1 - оп5/4 ТП Пш-9-5 ф1</t>
  </si>
  <si>
    <t>ВЛ 0,4 кВ оп2/4 ТП Пш-9-3 ф1 - оп6/7 ТП Пш-9-3 ф1</t>
  </si>
  <si>
    <t>ВЛ 0,4 кВ ТП-Га-3-16 – оп№8 ТП-Га-3-16 ф1</t>
  </si>
  <si>
    <t>ВЛ 0,4 кВ оп5 ТП Сд-3-2 ф1 - оп1/3 ТП Сд-3-2 ф1</t>
  </si>
  <si>
    <t>ВЛ 0,4 кВ оп13 ТП Пш-9-1 ф3 - оп24 ТП Пш-9-1 ф3</t>
  </si>
  <si>
    <t>ВЛ 0,4 кВ оп4/6 ТП Пш-9-2 ф1 - оп4/14 ТП Пш-9-2 ф1</t>
  </si>
  <si>
    <t>ВЛ 0,4 кВ оп7 ТП Пш-9-8 ф1 - оп3/6 ТП Пш-9-8 ф1</t>
  </si>
  <si>
    <t>ВЛ 0,4 кВ оп№5 ТП-С-8-22 ф3 - оп№5/6 ТП-С-8-22 ф3</t>
  </si>
  <si>
    <t>ВЛ-0,4 кВ оп2/2 ТП Чн-3-44 ф3 - оп2/3 ТП Чн-3-44ф3</t>
  </si>
  <si>
    <t>ВЛ-0,4 кВ оп4/11 ТП Б-21-10ф1 - оп1/7 ТП Б-21-10ф1</t>
  </si>
  <si>
    <t>ВЛ 0,4 кВ оп9 ТП Кр-4-22 ф1 - оп10 ТП Кр-4-22 ф1</t>
  </si>
  <si>
    <t>ВЛ-0,4 кВ ТП Чн-2-37 ф2 - оп№4 ТП Чн-2-37 ф2</t>
  </si>
  <si>
    <t>ВЛ 0,4 кВ оп3/3 ТП Чн-3-69ф2 - оп3/6 ТП Чн-3-69ф2</t>
  </si>
  <si>
    <t>ВЛ 0,4 кВ оп2/2 ТП Нт-4-3 ф1 - оп2/4 ТП Нт-4-3 ф1</t>
  </si>
  <si>
    <t>ВЛ 0,4 кВ ТП Кр-4-28 оп5 ТП Кр-4-28 ф1</t>
  </si>
  <si>
    <t>ВЛ 0,4 кВ оп2/3 ТП Чн-3-52 ф1 - оп2/4 ТП Чн-3-52ф1</t>
  </si>
  <si>
    <t>ВЛ 0,4 кВ оп1 ТП Уз-3-33 ф1 - оп1/9 ТП Уз-3-33 ф1</t>
  </si>
  <si>
    <t>ВЛ 0,4 кВ оп15 ТП Рз-7-15 ф1 - оп2/7 ТП Рз-7-15 ф1</t>
  </si>
  <si>
    <t>ВЛ-0,4 кВ оп№14 ТП Сз-1914-51 ф1 - оп№1/5 ТП Сз-1914-51 ф1</t>
  </si>
  <si>
    <t>ВЛ 0,4 кВ оп№197 ТП Сз-1914-46 ф2 - оп198А ТП Сз-1914-46 ф2</t>
  </si>
  <si>
    <t>ВЛ 0,4 кВ оп10/3 ТП Пш-9-2 ф1 - оп10/5 ТП Пш-9-2ф1</t>
  </si>
  <si>
    <t>ВЛ-0,4 кВ ТП Тк-16-3 ф1 - оп№16 ТП Тк-16-3 ф1</t>
  </si>
  <si>
    <t>ВЛ 0,4 кВ оп2/5 ТП Чн-2-33ф3 - оп14/1 ТП Чн-2-33ф3</t>
  </si>
  <si>
    <t>ВЛ 0,4 кВ оп2 ТП Тр-2-14 ф1 - оп3/2 ТП Тр-2-14 ф1</t>
  </si>
  <si>
    <t>ВЛ 0,4 кВ оп8 ТП Кр-7-7 ф3 - оп1/4 ТП Кр-7-7 ф3</t>
  </si>
  <si>
    <t>ВЛ 0,4 кВ оп2/1 ТП Ан-3-23 ф1 - оп2/4 ТП Ан-3-23ф1</t>
  </si>
  <si>
    <t>ВЛ 0,4 кВ оп2/6 ТП Пш-9-3 ф1 - оп9/7 ТП Пш-9-3 ф1</t>
  </si>
  <si>
    <t>ВЛ-0,4 кВ оп3/2А ТП Сд-9-12ф1 - оп8/2 ТП Сд-9-12ф1</t>
  </si>
  <si>
    <t>ВЛ-0,4 кВ оп2/4 ТП Чн-3-74ф1 - оп10/4 ТП Чн-3-74ф1</t>
  </si>
  <si>
    <t>ВЛ-0,4 кВ ТП Д-3-11 ф2 - оп№5 ТП Д-3-11 ф2</t>
  </si>
  <si>
    <t>ВЛ-0,4 кВ оп№4 ТП Б-21-2 ф3 - оп№7/4 ТП Б-21-2 ф3</t>
  </si>
  <si>
    <t>ВЛ-0,4 кВ оп17 ТП Сз-1914-51ф1 - оп2/5 ТП Сз-1914-51 ф1</t>
  </si>
  <si>
    <t>ВЛ 0,4 кВ оп1/4 ТП Пш-4-35 ф1 - оп1/8 ТП Пш-4-35ф1</t>
  </si>
  <si>
    <t>ВЛ 0,4 кВ оп14 ТП Пш-9-1 ф4 - оп16 ТП Пш-9-1 ф4</t>
  </si>
  <si>
    <t>ВЛ-0,4 кВ оп11 ТП Сз-1914-9ф12 - оп1/2 ТП Сз-1914-9 ф12</t>
  </si>
  <si>
    <t>ВЛ-0,4 кВ оп№5 ТП Цр-4-5 ф13 - оп1/2 ТП Цр-4-5 ф13</t>
  </si>
  <si>
    <t>ВЛ 0,4 кВ оп№6/3 ТП Б-21-2 ф3 - оп6/4 ТП Б-21-2 ф3</t>
  </si>
  <si>
    <t>ВЛ 0,4 кВ ТП Пш-3-49 оп24/1 ТП Пш-3-49 ф1</t>
  </si>
  <si>
    <t>ВЛ-0,4 кВ оп№5 ТП-2608-5 ф3 - оп№8/3 ТП-2608-5 ф3</t>
  </si>
  <si>
    <t>ВЛ-0,4 кВ оп№2 ТП Лт-1-5 ф3 - оп№2/3 ТП Лт-1-5 ф3</t>
  </si>
  <si>
    <t>ВЛ 0,4 кВ оп22/3 ТП Уз-3-41 ф2 - оп12 ТП Уз-3-41ф2</t>
  </si>
  <si>
    <t>ВЛ-0,4 кВ оп№28 ТП Мр-1-25 ф3 - оп№29 ТП Мр-1-25ф3</t>
  </si>
  <si>
    <t>ВЛ-0,4 кВ оп2/4 ТП Чн-3-52 ф1 - оп2/8 ТП Чн-3-52ф1</t>
  </si>
  <si>
    <t>ВЛ 0,4 кВ оп1/2 ТП Рз-7-1 ф5 - оп1/3 ТП Рз-7-1 ф5</t>
  </si>
  <si>
    <t>ВЛ-0,4 кВ оп№5 ТП Ом-3-14 ф1 - оп№9 ТП Ом-3-14 ф1</t>
  </si>
  <si>
    <t>ВЛ 0,4 кВ оп1 ТП Сд-1-8 ф1 - оп5 ТП Сд-1-8 ф1</t>
  </si>
  <si>
    <t>ВЛ 0,4 кВ оп2/5 ТП Сд-1-17 ф1 - оп2/9 ТП Сд-1-17ф1</t>
  </si>
  <si>
    <t>ВЛ 0,4 кВ оп15 ТП Нд-2-20 ф2 - оп9/2 ТП Нд-2-20 ф2</t>
  </si>
  <si>
    <t>ВЛ 0,4 кВ оп№4 - оп6; оп№6 - оп2/1 ТП Чн-3-68 ф1</t>
  </si>
  <si>
    <t>ВЛ 0,4кВ оп1/16 ТП Пш-3-36ф1 - оп1/20 ТП Пш-3-36ф1</t>
  </si>
  <si>
    <t>ВЛ 0,4 кВ оп10 ТП Нт-3-11 ф2 - оп15 ТП Нт-3-11 ф2</t>
  </si>
  <si>
    <t>ВЛ 0,4 кВ оп4 ТП Сд-1-8 ф2 - оп1/14 ТП Сд-1-8 ф2</t>
  </si>
  <si>
    <t>ВЛ-0,4 кВ оп2/5 ТП Мр-1-4 ф11 - оп4/2 ТП Мр-1-4ф11</t>
  </si>
  <si>
    <t>ВЛ 0,4 кВ ТП Рз-8-18 оп4 ТП Рз-8-18 ф1</t>
  </si>
  <si>
    <t>ВЛ 0,4 кВ оп1/4 ТП Ан-4-2 ф2 - оп1/7 ТП Ан-4-2 ф2</t>
  </si>
  <si>
    <t>ВЛ 0,4 кВ оп№9 КТП 1НР-13 ф1 - оп№12 КТП 1НР-13 ф1</t>
  </si>
  <si>
    <t>ВЛ 0,4 кВ ТП Уз-3-48 ф1 - оп5 ТП Уз-3-48 ф1;оп2 ТПУз-3-48 ф1 - оп1/2 ТП Уз-3-48 ф1</t>
  </si>
  <si>
    <t>ВЛ-0,4 кВ оп1 ТП Сз-1914-6 ф1 - оп6 ТП Сз-1914-6ф1</t>
  </si>
  <si>
    <t>ВЛ 0,4 кВ оп18 ТП Уз-3-20 ф2 - оп21 ТП Уз-3-20 ф2</t>
  </si>
  <si>
    <t>ВЛ 0,4 кВ оп11 ТП Д-2-18 ф2 - оп15 ТП Д-2-18 ф2</t>
  </si>
  <si>
    <t>ВЛ 0,4 кВ оп14 ТП Пш-3-33 ф1 - оп9/2 ТП Пш-3-33 ф1</t>
  </si>
  <si>
    <t>ВЛ 0,4 кВ оп1/3 ТП Рз-2-2 ф2 - оп1/4 ТП Рз-2-2 ф2</t>
  </si>
  <si>
    <t>ВЛ 0,4 кВ оп1 - оп1/7;оп1/3 - оп2/18 ТП Мр-1-25 ф3</t>
  </si>
  <si>
    <t>ВЛ 0,4 кВ оп9/6 ТП Мр-1-7 ф4 - оп2/2 ТП Мр-1-7 ф4</t>
  </si>
  <si>
    <t>ВЛ-0,4 кВ оп№3 ТП-3594 ф1 - оп№3/1 ТП-3594 ф1</t>
  </si>
  <si>
    <t>ВЛ 0,4кВ ТП 4НП-3ф1 оп1/1/7 - оп1/1/10 ТП 4-НП-3ф1</t>
  </si>
  <si>
    <t>ВЛ 0,4кВ оп№1/1 КТП 3КЯ-8 ф2 - оп№1/2 КТП 3КЯ-8 ф2</t>
  </si>
  <si>
    <t>ВЛ 0,4 кВ ТП Сг-6-1 ф5- оп№10 ТП Сг-6-1 ф5</t>
  </si>
  <si>
    <t>ВЛ-0,4кВ оп№13 КТП 2Л-4 ф2 - оп№14 КТП 2Л-4 ф2</t>
  </si>
  <si>
    <t>ВЛ 0,4 кВ оп21 ТП Пш-9-1 ф3 - оп14/2 ТП Пш-9-1 ф3</t>
  </si>
  <si>
    <t>ВЛ 0,4 кВ ТП Тл-4-9 ф1 – оп№9 ТП Тл-4-9 ф1</t>
  </si>
  <si>
    <t>ВЛ 0,4 кВ оп№25 ТП Т-1-43 ф1 – оп№25/1 ТП Т-1-43ф1</t>
  </si>
  <si>
    <t>ВЛ 0,4 кВ ТП Чк-2-10 ф1 – оп № 9 ТП Чк-2-10 ф1</t>
  </si>
  <si>
    <t>ВЛ 0,4 кВ ТП Мр-22-23 ф1 – оп1/8 ТП Мр-22-23 ф1</t>
  </si>
  <si>
    <t>ВЛ 0,4 кВ ТП Тл-4-9 ф 2 – оп № 5 ТП Тл-4-9 ф 2</t>
  </si>
  <si>
    <t>ВЛ 0,4 кВ оп№5 ТП Мр-1-20 ф5 – оп№5/4 ТП Мр-1-20ф5</t>
  </si>
  <si>
    <t>ВЛ 0,4 кВ оп6/7 ТП Пш-9-3 ф1 - оп6/11 ТП Пш-9-3 ф1</t>
  </si>
  <si>
    <t>ВЛ 0,4 кВ оп13 ТП Пш-3-21 ф1 - оп15 ТП Пш-3-21 ф1</t>
  </si>
  <si>
    <t>ВЛ 0,4 кВ оп№16 ТП Бт-5-18 ф1 - оп21 ТП Бт-5-18 ф1</t>
  </si>
  <si>
    <t>ВЛ-0,4 кВ оп1/7 ТП Б-21-10ф1 - оп1/12 ТП Б-21-10ф1</t>
  </si>
  <si>
    <t>ВЛ 0,4 кВ оп54 ТП Кр-7-10 ф3 - оп53 Кр-7-10 ф3</t>
  </si>
  <si>
    <t>ВЛ-0,4 кВ оп№22 ТП Чн-3-59 ф1 - оп24 ТП Чн-3-59 ф1</t>
  </si>
  <si>
    <t>ВЛ-0,4 кВ оп№4/3 ТП Сз-1914-37 ф1 - оп№4/6 ТП Сз-1914-37 ф1</t>
  </si>
  <si>
    <t>ВЛ-0,4 кВ оп1/12 ТП Чн-3-39ф3 -оп1/15 ТП Чн-3-39ф3</t>
  </si>
  <si>
    <t>ВЛ 0,4кВ оп9/33 ТП Чн-3-46ф4 - оп4/2 ТП Чн-3-46ф4</t>
  </si>
  <si>
    <t>ВЛ 0,4 кВ оп2/5 ТП Нд-2-21 ф1 - оп6/5 ТП Нд-2-21ф1</t>
  </si>
  <si>
    <t>ВЛ 0,4 кВ оп11 ТП Кр-7-7 ф4 - оп2/2 ТП Кр-7-7 ф4</t>
  </si>
  <si>
    <t>ВЛ-0,4 кВ оп8/3 ТП Сд-9-13 ф1 - оп9/2 ТП Сд-9-13ф1</t>
  </si>
  <si>
    <t>ВЛ 0,4 кВ оп5/1 ТП Сд-1-12 ф2 - оп8/2 ТП Сд-1-12ф2</t>
  </si>
  <si>
    <t>ВЛ 0,4 кВ оп1/4 ТП Сд-5-10 ф2 - оп1/6 ТП Сд-5-10ф2</t>
  </si>
  <si>
    <t>ВЛ-0,4 кВ оп1/11 ТП Чн-3-39ф3 - оп2/3 ТП Чн-3-39ф3</t>
  </si>
  <si>
    <t>ВЛ-0,4 кВ оп1/8 ТП Чн-3-39 ф3 - оп3/3 ТП Чн-3-39ф3</t>
  </si>
  <si>
    <t>ВЛ-0,4кВ оп№25 КТП 7КЯ-15 ф1 - оп№27 КТП 7КЯ-15 ф1</t>
  </si>
  <si>
    <t>ВЛ 0,4 кВ оп1/4 ТП Пш-4-35 ф1 - оп9/1 ТП Пш-4-35ф1оп9/1 ТП Пш-4-35 ф1 - оп4/1 ТП Пш-4-35 ф1</t>
  </si>
  <si>
    <t>ВЛ 0,4 кВ оп2/8 ТП Кр-8-25 ф1 - оп4/3 ТП Кр-8-25ф1</t>
  </si>
  <si>
    <t>ВЛ 0,4 кВ ТП Бр-9-39 оп1 ТП Бр-9-39 ф1</t>
  </si>
  <si>
    <t>1.3.2.4</t>
  </si>
  <si>
    <t>1.3.2.4.1</t>
  </si>
  <si>
    <t>1.3.2.4.1.1</t>
  </si>
  <si>
    <t>ВЛ 10 кВ оп № 303 ф Ев-5 – оп № 344 ф Ев-5</t>
  </si>
  <si>
    <t>КЛ-0,4 кВ ф5 от ТП-6214 1СШ до ГРЩ дома № 1.2.4</t>
  </si>
  <si>
    <t>КЛ-0,4 кВ ф11 от ТП-6214 2СШ до ГРЩ дома № 1.2.4</t>
  </si>
  <si>
    <t>КЛ 0,4 кВ от оп 1/2 ф1 от ТП Пф-3-13 до ВРУ</t>
  </si>
  <si>
    <t>КЛ 0,4 кВ от оп 7 ф2 от ТП Пф-6-4 до ВРУ</t>
  </si>
  <si>
    <t>КЛ-0,4 кВ ф 6 от ТП-6581 1СШ до ШУ уличным освещением</t>
  </si>
  <si>
    <t>КЛ-0,4 кВ ф1 от ТП-6214 1СШ до ГРЩ дома№1.2.1.2</t>
  </si>
  <si>
    <t>КЛ-0,4 кВ ф7 от ТП-6214 2СШ до ГРЩ дома№1.2.1.2</t>
  </si>
  <si>
    <t>КЛ-0,4 кВ ф4 от ТП-6214 1СШ до ГРЩ дома № 1.2.3.3</t>
  </si>
  <si>
    <t>КЛ-0,4 кВ ф10 от ТП-6214 2СШ до ГРЩ дома № 1.2.3.3</t>
  </si>
  <si>
    <t>КЛ 0,4 кВ ф1 ТП Бр-7-2 - Дом №1А</t>
  </si>
  <si>
    <t>КЛ 0,4 кВ ф1 ТП Бр-28-1 - Дом №1А</t>
  </si>
  <si>
    <t>КЛ 0,4 кВ ф2 ТП Бр-28-1 - Дом №2А</t>
  </si>
  <si>
    <t>КЛ 0,4 кВ ф2 ТП Бр-7-2 - Дом №2А</t>
  </si>
  <si>
    <t>КЛ 0,4 кВ ф3 ТП Бр-7-2 - Дом №3А</t>
  </si>
  <si>
    <t>КЛ 0,4 кВ ф3 ТП Бр-28-1 - Дом №3А</t>
  </si>
  <si>
    <t>КЛ 0,4 кВ ф4 ТП Бр-7-2 - Дом №4А</t>
  </si>
  <si>
    <t>КЛ 0,4 кВ ф4 ТП Бр-28-1 - Дом №4А</t>
  </si>
  <si>
    <t>КЛ 0,4 кВ ТП-6411 ф1 - РУ-0,4 кВ</t>
  </si>
  <si>
    <t>КЛ 0,4 кВ ТП-6411 ф12 - РУ-0,4 кВ</t>
  </si>
  <si>
    <t>КЛ-0,4кВ ф1 от ТП-6212 1СШ до ГРЩ-1 дома № 1.1.1.1</t>
  </si>
  <si>
    <t>КЛ-0,4кВ ф7 от ТП-6212 2СШ до ГРЩ-1 дома № 1.1.1.1</t>
  </si>
  <si>
    <t>КЛ-0,4 кВ ф2 от ТП-6212 1СШ до ГРЩ-2 дома №1.1.1.1</t>
  </si>
  <si>
    <t>КЛ-0,4 кВ ф8 от ТП-6212 2СШ до ГРЩ-2 дома№1.1.1.1</t>
  </si>
  <si>
    <t>КЛ-0,4 кВ ф 2 от ТП-6214 1СШ до ГРЩ дома № 1.2.3.2</t>
  </si>
  <si>
    <t>КЛ-0,4 кВ ф8 от ТП-6214 2СШ до ГРЩ дома № 1.2.3.2</t>
  </si>
  <si>
    <t>КЛ-0,4 кВ ф3 от ТП-6215 1СШ до ГРЩ-1 дома№1.2.2.1</t>
  </si>
  <si>
    <t>КЛ-0,4 кВ ф9 от ТП-6215 2СШ до ГРЩ-1 дома№1.2.2.1</t>
  </si>
  <si>
    <t>КЛ-0,4 кВ ф4 от ТП-6215 1СШ до ГРЩ-2 дома№1.2.2.1</t>
  </si>
  <si>
    <t>КЛ-0,4 кВ ф10 от ТП-6215 2СШ до ГРЩ-2 дома№1.2.2.1</t>
  </si>
  <si>
    <t>КЛ-0,4 кВ ф3 от ТП-6581 1СШ до ВРУ-3 дома № 1</t>
  </si>
  <si>
    <t>КЛ-0,4 кВ ф9 от ТП-6581 2СШ до ВРУ-3 дома № 1</t>
  </si>
  <si>
    <t>КЛ-0,4 кВ ф5 от ТП-6581 1СШ до ВРУ-3 дома № 2</t>
  </si>
  <si>
    <t>КЛ-0,4 кВ ф11 от ТП-6581 2СШ до ВРУ-3 дома № 2</t>
  </si>
  <si>
    <t>КЛ 0,4 кВ ТП-2861 ф 1</t>
  </si>
  <si>
    <t>КЛ 0,4 кВ ТП-2861 ф 2</t>
  </si>
  <si>
    <t>КЛ 10 кВ КТП-6212 1СШ - КТП-6215 1СШ</t>
  </si>
  <si>
    <t>КЛ 10 кВ КТП-6212 2СШ - КТП-6215 2СШ</t>
  </si>
  <si>
    <t>КЛ-0,4 кВ ф3 от ТП-6214 1СШ до ГРЩ дома № 1.2.3.1</t>
  </si>
  <si>
    <t>КЛ-0,4 кВ ф9 от ТП-6214 2СШ до ГРЩ дома № 1.2.3.1</t>
  </si>
  <si>
    <t>КЛ-0,4 кВ ф1 от ТП-6581 1СШ до ВРУ-1 дома № 1</t>
  </si>
  <si>
    <t>КЛ-0,4 кВ ф7 от ТП-6581 2СШ до ВРУ-1 дома № 1</t>
  </si>
  <si>
    <t>КЛ-0,4 кВ ф2 от ТП-6581 1СШ до ВРУ-2 дома № 1</t>
  </si>
  <si>
    <t>КЛ-0,4 кВ ф8 от ТП-6581 2СШ до ВРУ-2 дома № 1</t>
  </si>
  <si>
    <t>КЛ-0,4 кВ ф4 от ТП-6581 1СШ до ВРУ-1 дома № 2</t>
  </si>
  <si>
    <t>КЛ-0,4 кВ ф10 от ТП-6581 2СШ до ВРУ-1 дома № 2</t>
  </si>
  <si>
    <t>КЛ-10кВ от КТП-6214 1 СШ до КТП-6212 1 СШ</t>
  </si>
  <si>
    <t>КЛ-10кВ от КТП-6214 2 СШ до КТП-6212 2 СШ</t>
  </si>
  <si>
    <t>2.2</t>
  </si>
  <si>
    <t>Способ прокладки кабельных линий ГНБ</t>
  </si>
  <si>
    <t>2.2.2</t>
  </si>
  <si>
    <t>2.2.2.1.2</t>
  </si>
  <si>
    <t>2.2.2.1.2.1</t>
  </si>
  <si>
    <t>КЛ-0,4 кВ ф16 от ТП-6581 2СШ до ШУ уличным освещением</t>
  </si>
  <si>
    <t>КЛ 10 кВ от ПС 35/10 кВ Базовая яч6 до оп 1</t>
  </si>
  <si>
    <t>КЛ 10 кВ от ф 505 яч 1 до опоры №1</t>
  </si>
  <si>
    <t>КЛ 10 кВ от РП-657 Новосёл 1СШ яч 10</t>
  </si>
  <si>
    <t>КЛ 10 кВ Бр-9 оп № 9/1-9/2</t>
  </si>
  <si>
    <t>КЛ 10 кВ Бр-14 оп № 13/1-13/2</t>
  </si>
  <si>
    <t>2.2.2.1.3</t>
  </si>
  <si>
    <t>2.2.2.1.3.1</t>
  </si>
  <si>
    <t>КЛ 10 кВ от ТП-6569 яч №1</t>
  </si>
  <si>
    <t>КЛ 10 кВ от ТП-6569 яч №8</t>
  </si>
  <si>
    <t>КЛ 10 кВ ТП-2528 - ТП-2861</t>
  </si>
  <si>
    <t>КЛ 10 кВ ТП-2127 - ТП-2861</t>
  </si>
  <si>
    <t>2.2.2.1.4</t>
  </si>
  <si>
    <t>2.2.2.1.4.1</t>
  </si>
  <si>
    <t>КЛ-10 кВ ф 3613 от ПС Прибрежная яч 5</t>
  </si>
  <si>
    <t>КЛ-10 кВ ф 3627 от ПС Прибрежная яч 19</t>
  </si>
  <si>
    <t>КЛ 10 кВ ф Тм-2 оп №1/30 - оп №1/31</t>
  </si>
  <si>
    <t>КТП (Н) 10/0,4 кВ; 25кВА; Нт-4-7</t>
  </si>
  <si>
    <t>СТП 10/0,4 кВ; 25 кВА; Тк-9-6</t>
  </si>
  <si>
    <t>СТП-10/0,4 кВ; 25 кВА; Ев-5-13</t>
  </si>
  <si>
    <t>КТПС 10/0,4 кВ; 25 кВА; 7КР-32</t>
  </si>
  <si>
    <t>СТП 6/0,4 кВ; 25 кВА; Кг-5-12</t>
  </si>
  <si>
    <t>СТП 10/0,4 кВ; 25 кВА; Бт-5-19</t>
  </si>
  <si>
    <t>СТП 10/0,4 кВ; 25 кВА; ТП Чн-2-60</t>
  </si>
  <si>
    <t>КТП (Н) 10/0,4 кВ; 25 кВА; ТП Рз-8-19</t>
  </si>
  <si>
    <t>СТП 10/0,4 кВ; 25 кВА; Бо-7-8</t>
  </si>
  <si>
    <t>СТП 10/0,4 кВ; 25 кВА; КН-7-17</t>
  </si>
  <si>
    <t>СТП 10/0,4 кВ; 25 кВА; СР-5-12</t>
  </si>
  <si>
    <t>СТП 10/0,4 кВ; 25 кВА; КН-7-18</t>
  </si>
  <si>
    <t>СТП 10/0,4 кВ; 25 кВА; СР-5-13</t>
  </si>
  <si>
    <t>СТП 10/0,4 кВ; 25 кВА; Аз-6-9</t>
  </si>
  <si>
    <t>СТП 10/0,4 кВ; 25 кВА; НК-5-32</t>
  </si>
  <si>
    <t>СТП 10/0,4 кВ; 25 кВА; Вс-9-8</t>
  </si>
  <si>
    <t>СТП 10/0,4 кВ; 25 кВА; НСО-3-3</t>
  </si>
  <si>
    <t>КТП (Н) 10/0.4 кВ; 25 кВА; ТП Кр-8-32</t>
  </si>
  <si>
    <t>КТП (Н) 10/0.4 кВ; 25 кВА; ТП Кр-8-34</t>
  </si>
  <si>
    <t>СТП 10/04 кВ; 25 кВА; 1ЗВ-3</t>
  </si>
  <si>
    <t>КТП (Н) 10/0,4 кВ; 25кВА; Бр-5-41</t>
  </si>
  <si>
    <t>СТП 10/0,4 кВ; 25 кВА; 1НЛ-5</t>
  </si>
  <si>
    <t>КТП (Н) 10/0.4 кВ; 25 кВА; ТП Пш-3-49</t>
  </si>
  <si>
    <t>КТП (Н) 10/0,4 кВ; 25 кВА; ТП Рз-8-18</t>
  </si>
  <si>
    <t>СТП 10/0,4 кВ; 25кВА; Па-11-47</t>
  </si>
  <si>
    <t>СТП 10/0,4 кВ;25 кВА; 5Ю-8</t>
  </si>
  <si>
    <t>КТП (Н) 10/0.4 кВ; 25 кВА; Ан-11-27</t>
  </si>
  <si>
    <t>КТП (Н) 10/0,4 кВ; 100кВА; Кс-9-11</t>
  </si>
  <si>
    <t>КТП (Н) 10/0,4 кВ; 63 кВА; Ан-1-7</t>
  </si>
  <si>
    <t>СТП 10/0,4 кВ; 100 кВА; Кб-2313-47</t>
  </si>
  <si>
    <t>СТП 10/0,4 кВ; 63кВА; Па-11-48</t>
  </si>
  <si>
    <t>СТП 10/0,4 кВ; 100 кВА; Сз-1914-51</t>
  </si>
  <si>
    <t>КТП (Н) 10/0.4 кВ; 100 кВА; ТП Пш-3-50</t>
  </si>
  <si>
    <t>КТП (Н) 10/0.4 кВ; 40 кВА; Пш-7-18</t>
  </si>
  <si>
    <t>СТП 10/0,4 кВ; 100 кВА; Кб-2313-48</t>
  </si>
  <si>
    <t>КТП (Н) 10/0.4 кВ; 100 кВА; ТП Кр-8-33</t>
  </si>
  <si>
    <t>КТП (Н) 10/0,4 кВ; 160 кВА; Пш-4-35</t>
  </si>
  <si>
    <t>СТП 10/0,4 кВ; 100 кВА; Д-5-19</t>
  </si>
  <si>
    <t>КТП(Н) 10/0,4 кВ; 63 кВА; 1СА-5</t>
  </si>
  <si>
    <t>СТП 10/0,4 кВ; 100 кВА; Чк-2-10</t>
  </si>
  <si>
    <t>КТП(Н) 10/0,4 кВ; 63 кВА; КР-4-28</t>
  </si>
  <si>
    <t>СТП 10/0,4 кВ; 160 кВА; Т-1-3</t>
  </si>
  <si>
    <t>СТП 10/0,4 кВ; 160кВА; МР-22-15</t>
  </si>
  <si>
    <t>СТП 10/0,4 кВ; 160 кВА; Лч-7-16</t>
  </si>
  <si>
    <t>КТП (Н) 10/0,4 кВ; 160 кВА; Кр-4-27</t>
  </si>
  <si>
    <t>КТП (Н) 10/0,4 кВ; 160 кВА; Кр-6-4</t>
  </si>
  <si>
    <t>КТП (Н) 10/0.4 кВ; 160 кВА; Рз-4-11</t>
  </si>
  <si>
    <t>КТП (Н) 10/0.4 кВ; 160 кВА; Пф-3-14</t>
  </si>
  <si>
    <t>СТП 10/0,4 кВ; 160 кВА; ТП-1121-21</t>
  </si>
  <si>
    <t>СТП 10/0,4 кВ; 160кВА; Тк-16-3</t>
  </si>
  <si>
    <t>КТП (Н) 10/0.4 кВ; 160 кВА; ТП Уз-3-48</t>
  </si>
  <si>
    <t>КТП (Н) 10/0,4 кВ; 250 кВА; Тл-4-9</t>
  </si>
  <si>
    <t>КТП(Н) 10/0,4кВ; 250кВ; И-5-3</t>
  </si>
  <si>
    <t>КТП (Н) 10/0.4 кВ; 400 кВА; ТП Бр-9-39</t>
  </si>
  <si>
    <t>КТП (Н) 10/0.4 кВ; 400 кВА; ТП Бр-14-37</t>
  </si>
  <si>
    <t>4.2.2.</t>
  </si>
  <si>
    <t>двухтрансформаторные</t>
  </si>
  <si>
    <t>4.2.2.4</t>
  </si>
  <si>
    <t>КТП(Н)-10/0,4 кВ; 2х400 кВА; № 2861</t>
  </si>
  <si>
    <t>4.2.2.6</t>
  </si>
  <si>
    <t>Трансформаторная мощность от 1250 до 1600 кВА включительно</t>
  </si>
  <si>
    <t>4.2.1.6.2</t>
  </si>
  <si>
    <t>КТП(Н)-10/0,4 кВ; 2х630кВА; № 6587</t>
  </si>
  <si>
    <t>4.2.2.7</t>
  </si>
  <si>
    <t>Трансформаторная мощность от 1600 до 2000 кВА включительно</t>
  </si>
  <si>
    <t>4.2.1.7.2</t>
  </si>
  <si>
    <t>КТП(Н) 10/0,4кВ; 2х1000 кВА; 3518-1</t>
  </si>
  <si>
    <t>КТП(Н) 10/0,4кВ; 2х1000 кВА; 3518-3</t>
  </si>
  <si>
    <t>Расчет фактических расходов на выполнение мероприятий по технологическому присоединению, предусмотренных подпунктами  «а» и «в» пункта  16 Методических указаний, за 2022-2024 год (выполняется  отдельно по мероприятиям,  предусмотренным подпунктами  «а» и «в» пункта  16 Методических указаний) ПАО "Россети Сибирь" - "Омскэнерго"</t>
  </si>
  <si>
    <t>Расходы на выполнение мероприятий по технологическому присоединению, предусмотренным подпунктами  «а» и «в» пункта 16 Методических  указаний, за  2024 год  ПАО "Россети Сибирь" - "Омскэнерго"</t>
  </si>
  <si>
    <t>Данные за предыдущий период регулирования (2024)</t>
  </si>
  <si>
    <t>Амортизация ППА</t>
  </si>
  <si>
    <t>ТАРИФНОЕ МЕНЮ ПО ТЕХНОЛОГИЧЕСКОМУ ПРИСОЕДИНЕНИЮ НА 2025 ГОД</t>
  </si>
  <si>
    <t>Приказ РЭК Омской области от 30.11.2024 № 238/74 Опубликован на официальном сайте интернет-портале правовой информации " www.pravo.gov.ru" 04.12.2024, приказ РЭК Омской области от 25.12.2024 № 518/85 Опубликован на официальном сайте интернет-портале правовой информации " www.pravo.gov.ru" 27.12.2024,  приказ РЭК Омской области от 04.02.2025 № 8/6 Опубликован на официальном сайте интернет-портале правовой информации " www.pravo.gov.ru" 05.02.2025, приказ РЭК Омской области от 25.02.2025 № 17/11 Опубликован на официальном сайте интернет-портале правовой информации " www.pravo.gov.ru" 28.02.2025, приказ РЭК Омской области от 24.06.2025 № 71/39 Опубликован на официальном сайте интернет-портале правовой информации " www.pravo.gov.ru" 25.06.2025</t>
  </si>
  <si>
    <t>Стандартизированная тарифная ставка</t>
  </si>
  <si>
    <t>руб/кВт с НДС</t>
  </si>
  <si>
    <t>Льготная ставка за 1 кВт запрашиваемой максимальной мощности в отношении всей совокупности мероприятий по технологическому присоединению для определения стоимости мероприятий при присоединении энергопринимающих устройств заявителя, владеющего объектами, отнесенными к третьей категории надежности (по одному источнику электроснабжения), при условии, что расстояние от границ участка заявителя до объектов электросетевого хозяйства на уровне напряжения 0,4 кВ и ниже необходимого заявителю класса напряжения сетевой организации, в которую подана заявка, составляет не более 300 метров в городах и поселках городского типа и не более 500 метров в сельской местности, плата за технологическое присоединение объектов микрогенерации, в том числе за одновременное технологическое присоединение энергопринимающих устройств и объектов микрогенерации, и энергопринимающих устройств заявителей физических лиц, максимальная мощность которых не превышает 15 кВт включительно (с учетом ранее присоединенных в данной точке присоединения энергопринимающих устройств) для случаев заключения договора технологического присоединения членом малоимущей семьи (одиноко проживающим гражданином), среднедушевой доход которого ниже величины прожиточного минимума, установленного в Омской области, определенным в соответствии с Федеральным законом «О прожиточном минимуме в Российской Федерации», а также лицами, указанными:
в статьях 14-16, 18 и 21 Федерального закона «О ветеранах»; в статье 17 Федерального закона «О социальной защите инвалидов в Российской Федерации» (вне зависимости от того, являются ли лица, указанные в статье 17 Федерального закона «О социальной защите инвалидов в Российской Федерации», нуждающимися в улучшении жилищных условий);
в статье 14 Закона Российской Федерации «О социальной защите граждан, подвергшихся воздействию радиации вследствие катастрофы на Чернобыльской АЭС»;
в статье 2 Федерального закона«О социальных гарантиях гражданам, подвергшимся радиационному воздействию вследствие ядерных испытаний на Семипалатинском полигоне»;
в части 8 статьи 154 Федерального закона «О внесении изменений в законодательные акты Российской Федерации и признании утратившими силу некоторых законодательных актов Российской Федерации в связи с принятием федеральных законов «О внесении изменений и дополнений в Федеральный закон «Об общих принципах организации законодательных (представительных) и исполнительных органов государственной власти субъектов Российской Федерации» и «Об общих принципах организации местного самоуправления в Российской Федерации»;
в статье 1 Федерального закона«О социальной защите граждан Российской Федерации, подвергшихся воздействию радиации вследствие аварии в 1957 году на производственном объединении «Маяк» и сбросов радиоактивных отходов в реку Теча»;
в пункте 1 и абзаце четвертом пункта 2 постановления Верховного Совета Российской Федерации от 27 декабря 1991 года № 2123-1«О распространении действия Закона РСФСР«О социальной защите граждан, подвергшихся воздействию радиации вследствие катастрофы на Чернобыльской АЭС» на граждан из подразделений особого риска»;
в Указе Президента Российской Федерации от 5 мая 1992 года № 431 «О мерах по социальной поддержке многодетных семей»  1 198,77 1 198,77</t>
  </si>
  <si>
    <t>Стандартизированная тарифная ставка, без НДС</t>
  </si>
  <si>
    <t>Стандартизированная тарифная ставка на покрытие расходов за технологическое присоединение энергопринимающих устройств потребителей электрической энергии, объектов электросетевого хозяйства, принадлежащих сетевым организациям и иным лицам (С1) (без учета расходов на строительство объектов электросетевого хозяйства)</t>
  </si>
  <si>
    <t>Подготовка и выдача сетевой организацией технических условий Заявителю (С1.1)</t>
  </si>
  <si>
    <t>1.2.1.</t>
  </si>
  <si>
    <t>Выдача уведомления об обеспечении сетевой организацией возможности присоединения к электрическим сетям Заявителям, указанным в абзаце шестом пункта 24 Методических указаний по определению размера платы за технологическое присоединение к электрическим сетям (С1.2.1)</t>
  </si>
  <si>
    <t>1.2.2.</t>
  </si>
  <si>
    <t>Проверка выполнения технических условий Заявителями, указанными в абзаце седьмом пункта 24 Методических указаний по определению размера платы за технологическое присоединение к электрическим сетям (С1.2.2)</t>
  </si>
  <si>
    <t>Стандартизированная тарифная ставка на покрытие расходов сетевой организации на строительство воздушных линий электропередачи на i-м уровне напряжения (C2,i)</t>
  </si>
  <si>
    <t>Х</t>
  </si>
  <si>
    <r>
      <t xml:space="preserve">Строительство воздушных линий (опоры железобетонные, провод неизолированный, сталеалюминиевый, сечение провода от 50 до 100 квадратных мм включительно) </t>
    </r>
    <r>
      <rPr>
        <sz val="11"/>
        <rFont val="Times New Roman"/>
        <family val="1"/>
        <charset val="204"/>
      </rPr>
      <t>одноцепных</t>
    </r>
  </si>
  <si>
    <t>2.2.1.</t>
  </si>
  <si>
    <r>
      <t xml:space="preserve">Строительство воздушных линий (опоры железобетонные, провод неизолированный, сталеалюминиевый, сечение провода до 50 квадратных мм включительно) </t>
    </r>
    <r>
      <rPr>
        <sz val="11"/>
        <rFont val="Times New Roman"/>
        <family val="1"/>
        <charset val="204"/>
      </rPr>
      <t>одноцепных</t>
    </r>
  </si>
  <si>
    <t>2.2.2.</t>
  </si>
  <si>
    <r>
      <t xml:space="preserve">Строительство воздушных линий (опоры железобетонные, провод изолированный, алюминиевый, сечение провода до 50 квадратных мм включительно) </t>
    </r>
    <r>
      <rPr>
        <sz val="11"/>
        <rFont val="Times New Roman"/>
        <family val="1"/>
        <charset val="204"/>
      </rPr>
      <t>одноцепных</t>
    </r>
  </si>
  <si>
    <t>2.2.3.</t>
  </si>
  <si>
    <r>
      <t xml:space="preserve">Строительство воздушных линий (опоры железобетонные, провод неизолированный, алюминиевый, сечение провода до 50 квадратных мм включительно) </t>
    </r>
    <r>
      <rPr>
        <sz val="11"/>
        <rFont val="Times New Roman"/>
        <family val="1"/>
        <charset val="204"/>
      </rPr>
      <t>одноцепных</t>
    </r>
  </si>
  <si>
    <t>2.2.4.</t>
  </si>
  <si>
    <t>Строительство воздушных линий (без использования опор (совместный подвес), провод неизолированный, сталеалюминиевый, сечение провода до 50 квадратных мм включительно)</t>
  </si>
  <si>
    <t>2.2.5.</t>
  </si>
  <si>
    <t>Строительство воздушных линий (без использования опор (совместный подвес), провод неизолированный, алюминиевый, сечение провода до 50 квадратных мм включительно)</t>
  </si>
  <si>
    <t>2.2.6.</t>
  </si>
  <si>
    <t>2.2.7.</t>
  </si>
  <si>
    <t>Строительство воздушных линий (опоры железобетонные, провод неизолированный, сталеалюминиевый, сечение провода от 50 до 100 квадратных мм включительно) одноцепных</t>
  </si>
  <si>
    <t>2.2.8.</t>
  </si>
  <si>
    <t>Строительство воздушных линий (опоры железобетонные, провод изолированный, алюминиевый, сечение провода от 50 до 100 квадратных мм включительно) одноцепных</t>
  </si>
  <si>
    <t>2.2.9.</t>
  </si>
  <si>
    <t>Строительство воздушных линий (опоры железобетонные, провод неизолированный, алюминиевый, сечение провода от 50 до 100 квадратных мм включительно) одноцепных</t>
  </si>
  <si>
    <t>2.2.10.</t>
  </si>
  <si>
    <t>Строительство воздушных линий (без использования опор (совместный подвес), провод неизолированный, сталеалюминиевый, сечение провода от 50 до 100 квадратных мм включительно) одноцепных</t>
  </si>
  <si>
    <t>2.3.1.</t>
  </si>
  <si>
    <t>Строительство воздушных линий (опоры деревянные, провод изолированный, алюминиевый, сечение провода до 50 квадратных мм включительно) одноцепных</t>
  </si>
  <si>
    <t>Строительство воздушных линий (опоры железобетонные, провод изолированный, алюминиевый, сечение провода до 50 квадратных мм включительно) одноцепных</t>
  </si>
  <si>
    <t>2.3.3.</t>
  </si>
  <si>
    <t>Строительство воздушных линий (опоры железобетонные, провод неизолированный, сталеалюминиевый, сечение провода до 50 квадратных мм включительно) одноцепных</t>
  </si>
  <si>
    <t>2.3.4.</t>
  </si>
  <si>
    <r>
      <rPr>
        <sz val="11"/>
        <color theme="1"/>
        <rFont val="Times New Roman"/>
        <family val="1"/>
        <charset val="204"/>
      </rPr>
      <t xml:space="preserve">(без использования опор (совместный подвес), провод изолированный, алюминиевый, сечение провода до 50 квадратных мм включительно) </t>
    </r>
    <r>
      <rPr>
        <sz val="11"/>
        <rFont val="Calibri"/>
        <family val="2"/>
        <charset val="204"/>
      </rPr>
      <t>одноцепных</t>
    </r>
  </si>
  <si>
    <t>2.3.5.</t>
  </si>
  <si>
    <r>
      <t xml:space="preserve">Строительство воздушных линий (опоры железобетонные, провод изолированный, алюминиевый, сечение провода от 50 до 100 квадратных мм включительно) </t>
    </r>
    <r>
      <rPr>
        <sz val="11"/>
        <rFont val="Times New Roman"/>
        <family val="1"/>
        <charset val="204"/>
      </rPr>
      <t>одноцепных</t>
    </r>
  </si>
  <si>
    <t>2.3.6.</t>
  </si>
  <si>
    <r>
      <t xml:space="preserve">Строительство воздушных линий (опоры деревянные, провод изолированный, алюминиевый, сечение провода от 50 до 100 квадратных мм включительно) </t>
    </r>
    <r>
      <rPr>
        <sz val="11"/>
        <rFont val="Times New Roman"/>
        <family val="1"/>
        <charset val="204"/>
      </rPr>
      <t>одноцепных</t>
    </r>
  </si>
  <si>
    <t>2.3.7.</t>
  </si>
  <si>
    <r>
      <rPr>
        <sz val="11"/>
        <color theme="1"/>
        <rFont val="Times New Roman"/>
        <family val="1"/>
        <charset val="204"/>
      </rPr>
      <t xml:space="preserve">(без использования опор (совместный подвес), провод изолированный, алюминиевый, сечение провода от 50 до 100 квадратных мм включительно) </t>
    </r>
    <r>
      <rPr>
        <sz val="11"/>
        <rFont val="Calibri"/>
        <family val="2"/>
        <charset val="204"/>
      </rPr>
      <t>одноцепных</t>
    </r>
  </si>
  <si>
    <t>2.3.8.</t>
  </si>
  <si>
    <r>
      <t xml:space="preserve">Строительство воздушных линий (опоры железобетонные, провод изолированный, алюминиевый, сечение провода от 100 до 200 квадратных мм включительно) </t>
    </r>
    <r>
      <rPr>
        <sz val="11"/>
        <rFont val="Times New Roman"/>
        <family val="1"/>
        <charset val="204"/>
      </rPr>
      <t>одноцепных</t>
    </r>
  </si>
  <si>
    <t>2.3.9.</t>
  </si>
  <si>
    <r>
      <t xml:space="preserve">(без использования опор (совместный подвес), провод изолированный, алюминиевый, сечение провода от 100 до 200 квадратных мм включительно) </t>
    </r>
    <r>
      <rPr>
        <sz val="11"/>
        <rFont val="Calibri"/>
        <family val="2"/>
        <charset val="204"/>
      </rPr>
      <t>одноцепных</t>
    </r>
  </si>
  <si>
    <t>Стандартизированная тарифная ставка на покрытие расходов сетевой организации на строительство кабельных линий электропередачи на i-м уровне напряжения (C3,i)</t>
  </si>
  <si>
    <t>Строительство КЛ-35 кВ:</t>
  </si>
  <si>
    <t>3.1.1.</t>
  </si>
  <si>
    <r>
      <rPr>
        <sz val="11"/>
        <color theme="1"/>
        <rFont val="Times New Roman"/>
        <family val="1"/>
        <charset val="204"/>
      </rPr>
      <t>Строительство кабельных линий (прокладка в траншее, с резиновой и пластмассовой изоляцией, одножильные, с алюминиевой жилой, сечение провода от 100 до 200 квадратных мм включительно,</t>
    </r>
    <r>
      <rPr>
        <sz val="11"/>
        <rFont val="Calibri"/>
        <family val="2"/>
        <charset val="204"/>
      </rPr>
      <t xml:space="preserve"> один кабель в траншее</t>
    </r>
    <r>
      <rPr>
        <sz val="11"/>
        <color theme="1"/>
        <rFont val="Times New Roman"/>
        <family val="1"/>
        <charset val="204"/>
      </rPr>
      <t>)</t>
    </r>
  </si>
  <si>
    <t>3.2.</t>
  </si>
  <si>
    <t>3.2.1.</t>
  </si>
  <si>
    <t>Строительство кабельных линий (прокладка в траншее, с бумажной изоляцией, многожильные,</t>
  </si>
  <si>
    <r>
      <t>с алюминиевой жилой, сечение провода до 50 квадратных мм включительно,</t>
    </r>
    <r>
      <rPr>
        <sz val="11"/>
        <rFont val="Calibri"/>
        <family val="2"/>
        <charset val="204"/>
      </rPr>
      <t xml:space="preserve"> один кабель</t>
    </r>
  </si>
  <si>
    <r>
      <t>в траншее</t>
    </r>
    <r>
      <rPr>
        <sz val="11"/>
        <color theme="1"/>
        <rFont val="Times New Roman"/>
        <family val="1"/>
        <charset val="204"/>
      </rPr>
      <t>)</t>
    </r>
  </si>
  <si>
    <t>3.2.2.</t>
  </si>
  <si>
    <r>
      <t xml:space="preserve">Строительство кабельных линий (прокладка в траншее, с бумажной изоляцией, многожильные, с алюминиевой жилой, сечение провода от 50 до 100 квадратных мм включительно, </t>
    </r>
    <r>
      <rPr>
        <sz val="11"/>
        <rFont val="Times New Roman"/>
        <family val="1"/>
        <charset val="204"/>
      </rPr>
      <t>один кабель в траншее</t>
    </r>
    <r>
      <rPr>
        <sz val="11"/>
        <color theme="1"/>
        <rFont val="Times New Roman"/>
        <family val="1"/>
        <charset val="204"/>
      </rPr>
      <t>)</t>
    </r>
  </si>
  <si>
    <t>3.2.3.</t>
  </si>
  <si>
    <r>
      <t>Строительство кабельных линий (прокладка в траншее, с бумажной изоляцией, многожильные, с алюминиевой жилой, сечение провода от 50 до 100 квадратных мм включительно, два</t>
    </r>
    <r>
      <rPr>
        <sz val="11"/>
        <rFont val="Times New Roman"/>
        <family val="1"/>
        <charset val="204"/>
      </rPr>
      <t xml:space="preserve"> кабеля в траншее</t>
    </r>
    <r>
      <rPr>
        <sz val="11"/>
        <color theme="1"/>
        <rFont val="Times New Roman"/>
        <family val="1"/>
        <charset val="204"/>
      </rPr>
      <t>)</t>
    </r>
  </si>
  <si>
    <t>3.2.4.</t>
  </si>
  <si>
    <r>
      <rPr>
        <sz val="11"/>
        <color theme="1"/>
        <rFont val="Times New Roman"/>
        <family val="1"/>
        <charset val="204"/>
      </rPr>
      <t xml:space="preserve">Строительство кабельных линий (прокладка в траншее, с резиновой и пластмассовой изоляцией, многожильные, с алюминиевой жилой, сечение провода от 50 до 100 квадратных мм включительно, </t>
    </r>
    <r>
      <rPr>
        <sz val="11"/>
        <rFont val="Calibri"/>
        <family val="2"/>
        <charset val="204"/>
      </rPr>
      <t>один кабель в траншее</t>
    </r>
    <r>
      <rPr>
        <sz val="11"/>
        <color theme="1"/>
        <rFont val="Times New Roman"/>
        <family val="1"/>
        <charset val="204"/>
      </rPr>
      <t>)</t>
    </r>
  </si>
  <si>
    <t>3.2.5.</t>
  </si>
  <si>
    <r>
      <rPr>
        <sz val="11"/>
        <color theme="1"/>
        <rFont val="Times New Roman"/>
        <family val="1"/>
        <charset val="204"/>
      </rPr>
      <t xml:space="preserve">Строительство кабельных линий (прокладка в траншее, с бумажной изоляцией, многожильные, с алюминиевой жилой, сечение провода от 100 до 200 квадратных мм включительно, </t>
    </r>
    <r>
      <rPr>
        <sz val="11"/>
        <rFont val="Times New Roman"/>
        <family val="1"/>
        <charset val="204"/>
      </rPr>
      <t>один кабель в траншее</t>
    </r>
    <r>
      <rPr>
        <sz val="11"/>
        <color theme="1"/>
        <rFont val="Times New Roman"/>
        <family val="1"/>
        <charset val="204"/>
      </rPr>
      <t>)</t>
    </r>
  </si>
  <si>
    <t>3.2.6.</t>
  </si>
  <si>
    <r>
      <t>Строительство кабельных линий (прокладка в траншее, с бумажной изоляцией, многожильные, с алюминиевой жилой, сечение провода от 100 до 200 квадратных мм включительно</t>
    </r>
    <r>
      <rPr>
        <sz val="11"/>
        <rFont val="Times New Roman"/>
        <family val="1"/>
        <charset val="204"/>
      </rPr>
      <t>, два кабеля в траншее</t>
    </r>
    <r>
      <rPr>
        <sz val="11"/>
        <color theme="1"/>
        <rFont val="Times New Roman"/>
        <family val="1"/>
        <charset val="204"/>
      </rPr>
      <t>)</t>
    </r>
  </si>
  <si>
    <t>3.2.7.</t>
  </si>
  <si>
    <r>
      <rPr>
        <sz val="11"/>
        <color theme="1"/>
        <rFont val="Times New Roman"/>
        <family val="1"/>
        <charset val="204"/>
      </rPr>
      <t>Строительство кабельных линий (прокладка в траншее, с резиновой и пластмассовой изоляцией, многожильные, с алюминиевой жилой, сечение провода от 100 до 200 квадратных мм включительно,</t>
    </r>
    <r>
      <rPr>
        <sz val="11"/>
        <rFont val="Calibri"/>
        <family val="2"/>
        <charset val="204"/>
      </rPr>
      <t xml:space="preserve"> один кабель в траншее</t>
    </r>
    <r>
      <rPr>
        <sz val="11"/>
        <color theme="1"/>
        <rFont val="Times New Roman"/>
        <family val="1"/>
        <charset val="204"/>
      </rPr>
      <t>)</t>
    </r>
  </si>
  <si>
    <t>3.2.8.</t>
  </si>
  <si>
    <r>
      <t>Строительство кабельных линий (прокладка в траншее, с резиновой и пластмассовой изоляцией, одножильные, с алюминиевой жилой, сечение провода от 100 до 200 квадратных мм включительно,</t>
    </r>
    <r>
      <rPr>
        <sz val="11"/>
        <rFont val="Calibri"/>
        <family val="2"/>
        <charset val="204"/>
      </rPr>
      <t xml:space="preserve"> один кабель в траншее</t>
    </r>
    <r>
      <rPr>
        <sz val="11"/>
        <color theme="1"/>
        <rFont val="Times New Roman"/>
        <family val="1"/>
        <charset val="204"/>
      </rPr>
      <t>)</t>
    </r>
  </si>
  <si>
    <t>3.2.9.</t>
  </si>
  <si>
    <r>
      <t xml:space="preserve">Строительство кабельных линий (прокладка в траншее, с бумажной изоляцией, многожильные, с алюминиевой жилой, сечение провода от 200 до 250 квадратных мм включительно, </t>
    </r>
    <r>
      <rPr>
        <sz val="11"/>
        <rFont val="Calibri"/>
        <family val="2"/>
        <charset val="204"/>
      </rPr>
      <t>один кабель в траншее</t>
    </r>
    <r>
      <rPr>
        <sz val="11"/>
        <color theme="1"/>
        <rFont val="Times New Roman"/>
        <family val="1"/>
        <charset val="204"/>
      </rPr>
      <t>)</t>
    </r>
  </si>
  <si>
    <t>3.2.10.</t>
  </si>
  <si>
    <r>
      <rPr>
        <sz val="11"/>
        <color theme="1"/>
        <rFont val="Times New Roman"/>
        <family val="1"/>
        <charset val="204"/>
      </rPr>
      <t xml:space="preserve">Строительство кабельных линий (прокладка в траншее, с резиновой и пластмассовой изоляцией, многожильные, с алюминиевой жилой, сечение провода от 200 до 250 квадратных мм включительно, </t>
    </r>
    <r>
      <rPr>
        <sz val="11"/>
        <rFont val="Times New Roman"/>
        <family val="1"/>
        <charset val="204"/>
      </rPr>
      <t>один кабель в траншее</t>
    </r>
    <r>
      <rPr>
        <sz val="11"/>
        <color theme="1"/>
        <rFont val="Times New Roman"/>
        <family val="1"/>
        <charset val="204"/>
      </rPr>
      <t>)</t>
    </r>
  </si>
  <si>
    <t>3.2.11.</t>
  </si>
  <si>
    <r>
      <rPr>
        <sz val="11"/>
        <color theme="1"/>
        <rFont val="Times New Roman"/>
        <family val="1"/>
        <charset val="204"/>
      </rPr>
      <t>Строительство кабельных линий (прокладка в траншее, с резиновой и пластмассовой изоляцией, многожильные, с алюминиевой жилой, сечение провода от 200 до 250 квадратных мм включительно, два</t>
    </r>
    <r>
      <rPr>
        <sz val="11"/>
        <rFont val="Times New Roman"/>
        <family val="1"/>
        <charset val="204"/>
      </rPr>
      <t xml:space="preserve"> кабеля в траншее</t>
    </r>
    <r>
      <rPr>
        <sz val="11"/>
        <color theme="1"/>
        <rFont val="Times New Roman"/>
        <family val="1"/>
        <charset val="204"/>
      </rPr>
      <t>)</t>
    </r>
  </si>
  <si>
    <t>3.2.12.</t>
  </si>
  <si>
    <r>
      <t>Строительство кабельных линий (прокладка в траншее, с резиновой и пластмассовой изоляцией, одножильные, с алюминиевой жилой, сечение провода от 200 до 250 квадратных мм включительно,</t>
    </r>
    <r>
      <rPr>
        <sz val="11"/>
        <rFont val="Times New Roman"/>
        <family val="1"/>
        <charset val="204"/>
      </rPr>
      <t xml:space="preserve"> один кабель в траншее)</t>
    </r>
  </si>
  <si>
    <t>3.2.13.</t>
  </si>
  <si>
    <r>
      <t>Строительство кабельных линий (прокладка в траншее, с резиновой и пластмассовой изоляцией, одножильные, с алюминиевой жилой, сечение провода от 200 до 250 квадратных мм включительно,</t>
    </r>
    <r>
      <rPr>
        <sz val="11"/>
        <rFont val="Times New Roman"/>
        <family val="1"/>
        <charset val="204"/>
      </rPr>
      <t xml:space="preserve"> два кабеля в траншее)</t>
    </r>
  </si>
  <si>
    <t>3.2.14.</t>
  </si>
  <si>
    <r>
      <t>Строительство кабельных линий (прокладка в траншее, с резиновой и пластмассовой изоляцией, одножильные, с алюминиевой жилой, сечение провода от 300 до 400 квадратных мм включительно,</t>
    </r>
    <r>
      <rPr>
        <sz val="11"/>
        <rFont val="Times New Roman"/>
        <family val="1"/>
        <charset val="204"/>
      </rPr>
      <t xml:space="preserve"> два кабеля в траншее)</t>
    </r>
  </si>
  <si>
    <t>3.2.15.</t>
  </si>
  <si>
    <t>Строительство кабельных линий (прокладка в каналах, с бумажной изоляцией, многожильные,</t>
  </si>
  <si>
    <t>с алюминиевой жилой, сечение провода до 50 квадратных мм включительно, один кабель в канале)</t>
  </si>
  <si>
    <t>3.2.16.</t>
  </si>
  <si>
    <t>с алюминиевой жилой, сечение провода от 50 до 100 квадратных мм включительно, один кабель в канале)</t>
  </si>
  <si>
    <t>3.2.17.</t>
  </si>
  <si>
    <t>с алюминиевой жилой, сечение провода от 100 до 200 квадратных мм включительно, один кабель в канале)</t>
  </si>
  <si>
    <t>3.2.18.</t>
  </si>
  <si>
    <t>с алюминиевой жилой, сечение провода от 100 до 200 квадратных мм включительно, два кабеля в канале)</t>
  </si>
  <si>
    <t>3.2.19.</t>
  </si>
  <si>
    <t>с алюминиевой жилой, сечение провода от 200 до 250 квадратных мм включительно, один кабель в канале)</t>
  </si>
  <si>
    <t>3.2.20.</t>
  </si>
  <si>
    <r>
      <t xml:space="preserve">Строительство кабельных линий (прокладка в каналах, с резиновой и пластмассовой изоляцией, одножильные, с алюминиевой жилой, сечение провода от 100 до 200 квадратных мм включительно, </t>
    </r>
    <r>
      <rPr>
        <sz val="11"/>
        <color theme="1"/>
        <rFont val="Calibri"/>
        <family val="2"/>
        <charset val="204"/>
      </rPr>
      <t>один кабель в канале</t>
    </r>
    <r>
      <rPr>
        <sz val="11"/>
        <color theme="1"/>
        <rFont val="Times New Roman"/>
        <family val="1"/>
        <charset val="204"/>
      </rPr>
      <t>)</t>
    </r>
  </si>
  <si>
    <t>3.2.21.</t>
  </si>
  <si>
    <r>
      <t xml:space="preserve">Строительство кабельных линий (прокладка в каналах, с резиновой и пластмассовой изоляцией, одножильные, с алюминиевой жилой, сечение провода от 200 до 250 квадратных мм включительно, </t>
    </r>
    <r>
      <rPr>
        <sz val="11"/>
        <color theme="1"/>
        <rFont val="Calibri"/>
        <family val="2"/>
        <charset val="204"/>
      </rPr>
      <t>один кабель в канале</t>
    </r>
    <r>
      <rPr>
        <sz val="11"/>
        <color theme="1"/>
        <rFont val="Times New Roman"/>
        <family val="1"/>
        <charset val="204"/>
      </rPr>
      <t>)</t>
    </r>
  </si>
  <si>
    <t>3.2.22.</t>
  </si>
  <si>
    <r>
      <t xml:space="preserve">Строительство кабельных линий (прокладка в каналах, с резиновой и пластмассовой изоляцией, одножильные, с алюминиевой жилой, сечение провода от 300 до 400 квадратных мм включительно, </t>
    </r>
    <r>
      <rPr>
        <sz val="11"/>
        <color theme="1"/>
        <rFont val="Calibri"/>
        <family val="2"/>
        <charset val="204"/>
      </rPr>
      <t>один кабель в канале</t>
    </r>
    <r>
      <rPr>
        <sz val="11"/>
        <color theme="1"/>
        <rFont val="Times New Roman"/>
        <family val="1"/>
        <charset val="204"/>
      </rPr>
      <t>)</t>
    </r>
  </si>
  <si>
    <t>3.2.23.</t>
  </si>
  <si>
    <r>
      <t xml:space="preserve">Строительство кабельных линий (прокладка горизонтальным наклонным бурением, с бумажной изоляцией, многожильные, с алюминиевой жилой, сечение провода до 50 квадратных мм включительно, </t>
    </r>
    <r>
      <rPr>
        <sz val="11"/>
        <rFont val="Calibri"/>
        <family val="2"/>
        <charset val="204"/>
      </rPr>
      <t>одна труба в скважине</t>
    </r>
    <r>
      <rPr>
        <sz val="11"/>
        <color theme="1"/>
        <rFont val="Times New Roman"/>
        <family val="1"/>
        <charset val="204"/>
      </rPr>
      <t>)</t>
    </r>
  </si>
  <si>
    <t>3.2.24.</t>
  </si>
  <si>
    <r>
      <rPr>
        <sz val="11"/>
        <color theme="1"/>
        <rFont val="Times New Roman"/>
        <family val="1"/>
        <charset val="204"/>
      </rPr>
      <t xml:space="preserve">Строительство кабельных линий (прокладка горизонтальным наклонным бурением, с резиновой и пластмассовой изоляцией, многожильные, с алюминиевой жилой, сечение провода </t>
    </r>
    <r>
      <rPr>
        <sz val="11"/>
        <color theme="1"/>
        <rFont val="Calibri"/>
        <family val="2"/>
        <charset val="204"/>
      </rPr>
      <t>от 50 до 100</t>
    </r>
    <r>
      <rPr>
        <sz val="11"/>
        <color theme="1"/>
        <rFont val="Times New Roman"/>
        <family val="1"/>
        <charset val="204"/>
      </rPr>
      <t xml:space="preserve"> квадратных мм включительно, </t>
    </r>
    <r>
      <rPr>
        <sz val="11"/>
        <rFont val="Calibri"/>
        <family val="2"/>
        <charset val="204"/>
      </rPr>
      <t>одна труба в скважине</t>
    </r>
    <r>
      <rPr>
        <sz val="11"/>
        <color theme="1"/>
        <rFont val="Times New Roman"/>
        <family val="1"/>
        <charset val="204"/>
      </rPr>
      <t>)</t>
    </r>
  </si>
  <si>
    <t>3.2.25.</t>
  </si>
  <si>
    <r>
      <t xml:space="preserve">Строительство кабельных линий (прокладка горизонтальным наклонным бурением, с бумажной изоляцией, многожильные, с алюминиевой жилой, сечение провода от 50 до 100 квадратных мм включительно, </t>
    </r>
    <r>
      <rPr>
        <sz val="11"/>
        <rFont val="Times New Roman"/>
        <family val="1"/>
        <charset val="204"/>
      </rPr>
      <t>одна труба в скважине)</t>
    </r>
  </si>
  <si>
    <t>3.2.26.</t>
  </si>
  <si>
    <r>
      <t xml:space="preserve">Строительство кабельных линий (прокладка горизонтальным наклонным бурением, с бумажной изоляцией, многожильные, с алюминиевой жилой, сечение провода от 50 до 100 квадратных мм включительно, две </t>
    </r>
    <r>
      <rPr>
        <sz val="11"/>
        <rFont val="Times New Roman"/>
        <family val="1"/>
        <charset val="204"/>
      </rPr>
      <t>трубы в скважине)</t>
    </r>
  </si>
  <si>
    <t>3.2.27.</t>
  </si>
  <si>
    <r>
      <t xml:space="preserve">Строительство кабельных линий (прокладка горизонтальным наклонным бурением, с бумажной изоляцией, многожильные, с алюминиевой жилой, сечение провода от 100 до 200 квадратных мм включительно, </t>
    </r>
    <r>
      <rPr>
        <sz val="11"/>
        <rFont val="Times New Roman"/>
        <family val="1"/>
        <charset val="204"/>
      </rPr>
      <t>одна труба в скважине)</t>
    </r>
  </si>
  <si>
    <t>3.2.28.</t>
  </si>
  <si>
    <r>
      <t>Строительство кабельных линий (прокладка горизонтальным наклонным бурением, с бумажной изоляцией, многожильные, с алюминиевой жилой, сечение провода от 100 до 200 квадратных мм включительно, две</t>
    </r>
    <r>
      <rPr>
        <sz val="11"/>
        <rFont val="Times New Roman"/>
        <family val="1"/>
        <charset val="204"/>
      </rPr>
      <t xml:space="preserve"> трубы в скважине)</t>
    </r>
  </si>
  <si>
    <t>3.2.29.</t>
  </si>
  <si>
    <t>Строительство кабельных линий (прокладка горизонтальным наклонным бурением, с бумажной изоляцией, многожильные,</t>
  </si>
  <si>
    <r>
      <t xml:space="preserve">с алюминиевой жилой, сечение провода от 200 до 250 квадратных мм включительно, </t>
    </r>
    <r>
      <rPr>
        <sz val="11"/>
        <rFont val="Times New Roman"/>
        <family val="1"/>
        <charset val="204"/>
      </rPr>
      <t>одна труба в скважине)</t>
    </r>
  </si>
  <si>
    <t>3.2.30.</t>
  </si>
  <si>
    <t>Строительство кабельных линий (прокладка горизонтальным наклонным бурением, с резиновой и пластмассовой изоляцией, одножильные, с алюминиевой жилой, сечение провода от 100 до 200 квадратных мм включительно, одна труба в скважине)</t>
  </si>
  <si>
    <t>3.2.31.</t>
  </si>
  <si>
    <r>
      <t>Строительство кабельных линий (прокладка горизонтальным наклонным бурением, с резиновой и пластмассовой изоляцией, одножильные, с алюминиевой жилой, сечение провода от 200 до 250 квадратных мм включительно, о</t>
    </r>
    <r>
      <rPr>
        <sz val="11"/>
        <rFont val="Times New Roman"/>
        <family val="1"/>
        <charset val="204"/>
      </rPr>
      <t>дна труба в скважине)</t>
    </r>
  </si>
  <si>
    <t>3.2.32.</t>
  </si>
  <si>
    <r>
      <t xml:space="preserve">Строительство кабельных линий (прокладка горизонтальным наклонным бурением, с резиновой и пластмассовой изоляцией, многожильные, с алюминиевой жилой, сечение провода от 200 до 250 квадратных мм включительно, </t>
    </r>
    <r>
      <rPr>
        <sz val="11"/>
        <rFont val="Times New Roman"/>
        <family val="1"/>
        <charset val="204"/>
      </rPr>
      <t>две трубы в скважине)</t>
    </r>
  </si>
  <si>
    <t>3.2.33.</t>
  </si>
  <si>
    <r>
      <t xml:space="preserve">Строительство кабельных линий (прокладка горизонтальным наклонным бурением, с резиновой и пластмассовой изоляцией, одножильные, с алюминиевой жилой, сечение провода от 300 до 400 квадратных мм включительно, </t>
    </r>
    <r>
      <rPr>
        <sz val="11"/>
        <rFont val="Times New Roman"/>
        <family val="1"/>
        <charset val="204"/>
      </rPr>
      <t>две трубы в скважине)</t>
    </r>
  </si>
  <si>
    <t>3.3.</t>
  </si>
  <si>
    <t>3.3.1.</t>
  </si>
  <si>
    <r>
      <rPr>
        <sz val="11"/>
        <color theme="1"/>
        <rFont val="Times New Roman"/>
        <family val="1"/>
        <charset val="204"/>
      </rPr>
      <t xml:space="preserve">Строительство кабельных линий (прокладка в траншее, с резиновой и пластмассовой изоляцией, многожильные, с алюминиевой жилой, сечение провода до 50 квадратных мм включительно, </t>
    </r>
    <r>
      <rPr>
        <sz val="11"/>
        <rFont val="Calibri"/>
        <family val="2"/>
        <charset val="204"/>
      </rPr>
      <t>один кабель в траншее</t>
    </r>
    <r>
      <rPr>
        <sz val="11"/>
        <color theme="1"/>
        <rFont val="Times New Roman"/>
        <family val="1"/>
        <charset val="204"/>
      </rPr>
      <t>)</t>
    </r>
  </si>
  <si>
    <t>3.3.2.</t>
  </si>
  <si>
    <r>
      <t>Строительство кабельных линий (прокладка в траншее, с резиновой и пластмассовой изоляцией, многожильные, с алюминиевой жилой, сечение провода до 50 квадратных мм включительно, два</t>
    </r>
    <r>
      <rPr>
        <sz val="11"/>
        <rFont val="Calibri"/>
        <family val="2"/>
        <charset val="204"/>
      </rPr>
      <t xml:space="preserve"> кабеля в траншее)</t>
    </r>
  </si>
  <si>
    <t>3.3.3.</t>
  </si>
  <si>
    <r>
      <t xml:space="preserve">Строительство кабельных линий (прокладка в траншее, с резиновой и пластмассовой изоляцией, многожильные, с алюминиевой жилой, сечение провода от 50 до 100 квадратных мм включительно, </t>
    </r>
    <r>
      <rPr>
        <sz val="11"/>
        <color theme="1"/>
        <rFont val="Calibri"/>
        <family val="2"/>
        <charset val="204"/>
      </rPr>
      <t>один кабель в траншее</t>
    </r>
    <r>
      <rPr>
        <sz val="11"/>
        <rFont val="Times New Roman"/>
        <family val="1"/>
        <charset val="204"/>
      </rPr>
      <t>)</t>
    </r>
  </si>
  <si>
    <t>3.3.4.</t>
  </si>
  <si>
    <r>
      <t>Строительство кабельных линий (прокладка в траншее, с резиновой и пластмассовой изоляцией, многожильные, с алюминиевой жилой, сечение провода от 50 до 100 квадратных мм включительно, два</t>
    </r>
    <r>
      <rPr>
        <sz val="11"/>
        <color theme="1"/>
        <rFont val="Calibri"/>
        <family val="2"/>
        <charset val="204"/>
      </rPr>
      <t xml:space="preserve"> кабеля в траншее</t>
    </r>
    <r>
      <rPr>
        <sz val="11"/>
        <rFont val="Times New Roman"/>
        <family val="1"/>
        <charset val="204"/>
      </rPr>
      <t>)</t>
    </r>
  </si>
  <si>
    <t>3.3.5.</t>
  </si>
  <si>
    <t>Строительство кабельных линий (прокладка в траншее, с резиновой и пластмассовой изоляцией, многожильные, с алюминиевой жилой, сечение провода от 100 до 200 квадратных мм включительно, один кабель в траншее)</t>
  </si>
  <si>
    <t>3.3.6.</t>
  </si>
  <si>
    <t>Строительство кабельных линий (прокладка в траншее, с резиновой и пластмассовой изоляцией, многожильные, с алюминиевой жилой, сечение провода от 100 до 200 квадратных мм включительно, два кабеля в траншее)</t>
  </si>
  <si>
    <t>3.3.7.</t>
  </si>
  <si>
    <r>
      <t>с алюминиевой жилой, сечение провода от 100 до 200 квадратных мм включительно</t>
    </r>
    <r>
      <rPr>
        <sz val="11"/>
        <rFont val="Calibri"/>
        <family val="2"/>
        <charset val="204"/>
      </rPr>
      <t>, один кабель в траншее)</t>
    </r>
  </si>
  <si>
    <t>3.3.8.</t>
  </si>
  <si>
    <r>
      <rPr>
        <sz val="11"/>
        <color theme="1"/>
        <rFont val="Times New Roman"/>
        <family val="1"/>
        <charset val="204"/>
      </rPr>
      <t>Строительство кабельных линий (прокладка в траншее, с резиновой и пластмассовой изоляцией, многожильные, с алюминиевой жилой, сечение провода от 200 до 250 квадратных мм включительно,</t>
    </r>
    <r>
      <rPr>
        <sz val="11"/>
        <rFont val="Times New Roman"/>
        <family val="1"/>
        <charset val="204"/>
      </rPr>
      <t xml:space="preserve"> один кабель в траншее)</t>
    </r>
  </si>
  <si>
    <t>3.3.9.</t>
  </si>
  <si>
    <r>
      <rPr>
        <sz val="11"/>
        <color theme="1"/>
        <rFont val="Times New Roman"/>
        <family val="1"/>
        <charset val="204"/>
      </rPr>
      <t>Строительство кабельных линий (прокладка в траншее, с резиновой и пластмассовой изоляцией, многожильные, с алюминиевой жилой, сечение провода от 200 до 250 квадратных мм включительно</t>
    </r>
    <r>
      <rPr>
        <sz val="11"/>
        <rFont val="Calibri"/>
        <family val="2"/>
        <charset val="204"/>
      </rPr>
      <t>, два кабеля в траншее)</t>
    </r>
  </si>
  <si>
    <t>3.3.10.</t>
  </si>
  <si>
    <r>
      <t>Строительство кабельных линий (прокладка в траншее, с резиновой и пластмассовой изоляцией, многожильные, с алюминиевой жилой, сечение провода от 200 до 250 квадратных мм включительно</t>
    </r>
    <r>
      <rPr>
        <sz val="11"/>
        <rFont val="Calibri"/>
        <family val="2"/>
        <charset val="204"/>
      </rPr>
      <t>, четыре кабеля в траншее)</t>
    </r>
  </si>
  <si>
    <t>3.3.11.</t>
  </si>
  <si>
    <r>
      <t>Строительство кабельных линий (прокладка в каналах, с резиновой и пластмассовой изоляцией, многожильные, с алюминиевой жилой, сечение провода до 50 квадратных мм включительно</t>
    </r>
    <r>
      <rPr>
        <sz val="11"/>
        <rFont val="Calibri"/>
        <family val="2"/>
        <charset val="204"/>
      </rPr>
      <t>, один кабель в канале)</t>
    </r>
  </si>
  <si>
    <t>3.3.12.</t>
  </si>
  <si>
    <r>
      <rPr>
        <sz val="11"/>
        <color theme="1"/>
        <rFont val="Times New Roman"/>
        <family val="1"/>
        <charset val="204"/>
      </rPr>
      <t>Строительство кабельных линий (прокладка в каналах, с резиновой и пластмассовой изоляцией, многожильные, с алюминиевой жилой, сечение провода до 50 квадратных мм включительно</t>
    </r>
    <r>
      <rPr>
        <sz val="11"/>
        <rFont val="Calibri"/>
        <family val="2"/>
        <charset val="204"/>
      </rPr>
      <t>, два кабеля в канале)</t>
    </r>
  </si>
  <si>
    <t>3.3.13.</t>
  </si>
  <si>
    <r>
      <t>Строительство кабельных линий (прокладка в каналах, с резиновой и пластмассовой изоляцией, многожильные, с алюминиевой жилой, сечение провода от 50 до 100 квадратных мм включительно</t>
    </r>
    <r>
      <rPr>
        <sz val="11"/>
        <rFont val="Calibri"/>
        <family val="2"/>
        <charset val="204"/>
      </rPr>
      <t>, один кабель в канале)</t>
    </r>
  </si>
  <si>
    <t>3.3.14.</t>
  </si>
  <si>
    <r>
      <t>Строительство кабельных линий (прокладка в каналах, с резиновой и пластмассовой изоляцией, многожильные, с алюминиевой жилой, сечение провода от 50 до 100 квадратных мм включительно</t>
    </r>
    <r>
      <rPr>
        <sz val="11"/>
        <rFont val="Calibri"/>
        <family val="2"/>
        <charset val="204"/>
      </rPr>
      <t>, два кабеля в канале)</t>
    </r>
  </si>
  <si>
    <t>3.3.15.</t>
  </si>
  <si>
    <r>
      <t>Строительство кабельных линий (прокладка в каналах, с резиновой и пластмассовой изоляцией, многожильные, с алюминиевой жилой, сечение провода от 100 до 200 квадратных мм включительно</t>
    </r>
    <r>
      <rPr>
        <sz val="11"/>
        <rFont val="Calibri"/>
        <family val="2"/>
        <charset val="204"/>
      </rPr>
      <t>, один кабель в канале)</t>
    </r>
  </si>
  <si>
    <t>3.3.16.</t>
  </si>
  <si>
    <r>
      <t>Строительство кабельных линий (прокладка в каналах, с резиновой и пластмассовой изоляцией, многожильные, с алюминиевой жилой, сечение провода от 100 до 200 квадратных мм включительно</t>
    </r>
    <r>
      <rPr>
        <sz val="11"/>
        <rFont val="Calibri"/>
        <family val="2"/>
        <charset val="204"/>
      </rPr>
      <t>, два кабеля в канале)</t>
    </r>
  </si>
  <si>
    <t>3.3.17.</t>
  </si>
  <si>
    <r>
      <t xml:space="preserve">Строительство кабельных линий (прокладка в каналах, с резиновой и пластмассовой изоляцией, многожильные, с алюминиевой жилой, сечение провода от 200 до 250 квадратных мм включительно, </t>
    </r>
    <r>
      <rPr>
        <sz val="11"/>
        <rFont val="Calibri"/>
        <family val="2"/>
        <charset val="204"/>
      </rPr>
      <t>один кабель в канале)</t>
    </r>
  </si>
  <si>
    <t>3.3.18.</t>
  </si>
  <si>
    <r>
      <t>Строительство кабельных линий (прокладка в каналах, с резиновой и пластмассовой изоляцией, многожильные, с алюминиевой жилой, сечение провода от 200 до 250 квадратных мм включительно, два</t>
    </r>
    <r>
      <rPr>
        <sz val="11"/>
        <rFont val="Calibri"/>
        <family val="2"/>
        <charset val="204"/>
      </rPr>
      <t xml:space="preserve"> кабеля в канале)</t>
    </r>
  </si>
  <si>
    <t>3.3.19.</t>
  </si>
  <si>
    <r>
      <t xml:space="preserve">Строительство кабельных линий (прокладка в каналах, с резиновой и пластмассовой изоляцией, многожильные, с алюминиевой жилой, сечение провода от 200 до 250 квадратных мм включительно, четыре </t>
    </r>
    <r>
      <rPr>
        <sz val="11"/>
        <rFont val="Calibri"/>
        <family val="2"/>
        <charset val="204"/>
      </rPr>
      <t>кабеля в канале)</t>
    </r>
  </si>
  <si>
    <t>3.3.20.</t>
  </si>
  <si>
    <r>
      <t>Строительство кабельных линий (прокладка горизонтальным наклонным бурением, с резиновой и пластмассовой изоляцией, многожильные, с алюминиевой жилой, сечение провода до 50 квадратных мм включительно,</t>
    </r>
    <r>
      <rPr>
        <sz val="11"/>
        <rFont val="Times New Roman"/>
        <family val="1"/>
        <charset val="204"/>
      </rPr>
      <t xml:space="preserve"> одна труба в скважине)</t>
    </r>
  </si>
  <si>
    <t>3.3.21.</t>
  </si>
  <si>
    <r>
      <t>Строительство кабельных линий (прокладка горизонтальным наклонным бурением, с резиновой и пластмассовой изоляцией, многожильные, с алюминиевой жилой, сечение провода до 50 квадратных мм включительно,</t>
    </r>
    <r>
      <rPr>
        <sz val="11"/>
        <rFont val="Times New Roman"/>
        <family val="1"/>
        <charset val="204"/>
      </rPr>
      <t xml:space="preserve"> две трубы в скважине)</t>
    </r>
  </si>
  <si>
    <t>3.3.22.</t>
  </si>
  <si>
    <r>
      <t xml:space="preserve">Строительство кабельных линий (прокладка горизонтальным наклонным бурением, с резиновой и пластмассовой изоляцией, многожильные, с алюминиевой жилой, сечение провода от 50 до 100 квадратных мм включительно, </t>
    </r>
    <r>
      <rPr>
        <sz val="11"/>
        <rFont val="Times New Roman"/>
        <family val="1"/>
        <charset val="204"/>
      </rPr>
      <t>одна труба в скважине)</t>
    </r>
  </si>
  <si>
    <t>3.3.23.</t>
  </si>
  <si>
    <r>
      <rPr>
        <sz val="11"/>
        <color theme="1"/>
        <rFont val="Times New Roman"/>
        <family val="1"/>
        <charset val="204"/>
      </rPr>
      <t xml:space="preserve">Строительство кабельных линий (прокладка горизонтальным наклонным бурением, с резиновой и пластмассовой изоляцией, многожильные, с алюминиевой жилой, сечение провода от 100 до 200 квадратных мм включительно, </t>
    </r>
    <r>
      <rPr>
        <sz val="11"/>
        <rFont val="Times New Roman"/>
        <family val="1"/>
        <charset val="204"/>
      </rPr>
      <t>одна труба в скважине)</t>
    </r>
  </si>
  <si>
    <t>3.3.24.</t>
  </si>
  <si>
    <r>
      <t>Строительство кабельных линий (прокладка горизонтальным наклонным бурением, с резиновой и пластмассовой изоляцией, многожильные, с алюминиевой жилой, сечение провода от 100 до 200 квадратных мм включительно, две</t>
    </r>
    <r>
      <rPr>
        <sz val="11"/>
        <rFont val="Times New Roman"/>
        <family val="1"/>
        <charset val="204"/>
      </rPr>
      <t xml:space="preserve"> трубы в скважине)</t>
    </r>
  </si>
  <si>
    <t>3.3.25.</t>
  </si>
  <si>
    <r>
      <t xml:space="preserve">Строительство кабельных линий (прокладка горизонтальным наклонным бурением, с резиновой и пластмассовой изоляцией, многожильные, с алюминиевой жилой, сечение провода от 200 до 250 квадратных мм включительно, </t>
    </r>
    <r>
      <rPr>
        <sz val="11"/>
        <rFont val="Calibri"/>
        <family val="2"/>
        <charset val="204"/>
      </rPr>
      <t>одна труба в скважине)</t>
    </r>
  </si>
  <si>
    <t>3.3.26.</t>
  </si>
  <si>
    <r>
      <t>Строительство кабельных линий (прокладка горизонтальным наклонным бурением, с резиновой и пластмассовой изоляцией, многожильные, с алюминиевой жилой, сечение провода от 200 до 250 квадратных мм включительно, две</t>
    </r>
    <r>
      <rPr>
        <sz val="11"/>
        <rFont val="Calibri"/>
        <family val="2"/>
        <charset val="204"/>
      </rPr>
      <t xml:space="preserve"> трубы в скважине)</t>
    </r>
  </si>
  <si>
    <t>3.3.27.</t>
  </si>
  <si>
    <r>
      <t xml:space="preserve">Строительство кабельных линий (прокладка горизонтальным наклонным бурением, с резиновой и пластмассовой изоляцией, многожильные, с алюминиевой жилой, сечение провода от 200 до 250 квадратных мм включительно, четыре </t>
    </r>
    <r>
      <rPr>
        <sz val="11"/>
        <rFont val="Calibri"/>
        <family val="2"/>
        <charset val="204"/>
      </rPr>
      <t>трубы в скважине)</t>
    </r>
  </si>
  <si>
    <t>3.3.28.</t>
  </si>
  <si>
    <r>
      <t>Строительство кабельных линий (прокладка в траншее, с резиновой и пластмассовой изоляцией, многожильные,  сечение провода от 300 до 400 квадратных мм включительно, один кабель в траншее</t>
    </r>
    <r>
      <rPr>
        <sz val="11"/>
        <rFont val="Calibri"/>
        <family val="2"/>
        <charset val="204"/>
      </rPr>
      <t>)</t>
    </r>
  </si>
  <si>
    <t>Строительство пунктов секционирования (реклоузеров) с номинальным током от 500 А до 1000 А включительно количество ячеек в распределительном или переключательном пункте до 5 ячеек включительно на уровне напряжения 10 кВ.</t>
  </si>
  <si>
    <t>Строительство распределительных пунктов (РП), за исключением комплектных распределительных устройств наружной установки (КРН, КРУН), номинальным током от 500 до 1000 А с количеством ячеек от 5 до 10 включительно на уровне напряжения 10 кВ</t>
  </si>
  <si>
    <t>4.3.</t>
  </si>
  <si>
    <t xml:space="preserve">Строительство пунктов секционирования (линейные разъединители) с уровнем напряжения до 35 кВ
</t>
  </si>
  <si>
    <t>4.3.1.</t>
  </si>
  <si>
    <t xml:space="preserve">Линейные разъединители номинальным током от 100 до 250 А включительно на уровне напряжения 10 кВ
</t>
  </si>
  <si>
    <t>4.3.2.</t>
  </si>
  <si>
    <t xml:space="preserve">Линейные разъединители номинальным током до 100 А включительно
</t>
  </si>
  <si>
    <t>Строительство комплектных трансформаторных подстанций</t>
  </si>
  <si>
    <t>с уровнем напряжения до 35 кВ (C5,i)</t>
  </si>
  <si>
    <t>5.1.</t>
  </si>
  <si>
    <t>Однотрансформаторные подстанции с трансформаторной мощностью до 25 кВА включительно, столбового/мачтового типа</t>
  </si>
  <si>
    <t>5.2.</t>
  </si>
  <si>
    <r>
      <rPr>
        <sz val="11"/>
        <color theme="1"/>
        <rFont val="Times New Roman"/>
        <family val="1"/>
        <charset val="204"/>
      </rPr>
      <t xml:space="preserve">Однотрансформаторные подстанции с трансформаторной мощностью от 25 до 100 кВА включительно, </t>
    </r>
    <r>
      <rPr>
        <sz val="11"/>
        <rFont val="Times New Roman"/>
        <family val="1"/>
        <charset val="204"/>
      </rPr>
      <t>столбового/мачтового типа</t>
    </r>
  </si>
  <si>
    <t>5.3.</t>
  </si>
  <si>
    <r>
      <t>Однотрансформаторные подстанции с трансформаторной мощностью от 25 до 100 кВА включительно, шкафного или киоскового</t>
    </r>
    <r>
      <rPr>
        <sz val="11"/>
        <rFont val="Times New Roman"/>
        <family val="1"/>
        <charset val="204"/>
      </rPr>
      <t xml:space="preserve"> типа</t>
    </r>
  </si>
  <si>
    <t>5.4.</t>
  </si>
  <si>
    <r>
      <rPr>
        <sz val="11"/>
        <color theme="1"/>
        <rFont val="Times New Roman"/>
        <family val="1"/>
        <charset val="204"/>
      </rPr>
      <t xml:space="preserve">Однотрансформаторные подстанции с трансформаторной мощностью от 100 до 250 кВА включительно, </t>
    </r>
    <r>
      <rPr>
        <sz val="11"/>
        <rFont val="Times New Roman"/>
        <family val="1"/>
        <charset val="204"/>
      </rPr>
      <t>столбового/мачтового типа</t>
    </r>
  </si>
  <si>
    <t>5.5.</t>
  </si>
  <si>
    <r>
      <rPr>
        <sz val="11"/>
        <color theme="1"/>
        <rFont val="Times New Roman"/>
        <family val="1"/>
        <charset val="204"/>
      </rPr>
      <t>Однотрансформаторные подстанции с трансформаторной мощностью от 100 до 250 кВА включительно, шкафного или киоскового</t>
    </r>
    <r>
      <rPr>
        <sz val="11"/>
        <rFont val="Times New Roman"/>
        <family val="1"/>
        <charset val="204"/>
      </rPr>
      <t xml:space="preserve"> типа</t>
    </r>
  </si>
  <si>
    <t>5.6.</t>
  </si>
  <si>
    <r>
      <rPr>
        <sz val="11"/>
        <color theme="1"/>
        <rFont val="Times New Roman"/>
        <family val="1"/>
        <charset val="204"/>
      </rPr>
      <t>Однотрансформаторные подстанции с трансформаторной мощностью от 250 до 400 кВА включительно, шкафного или киоскового</t>
    </r>
    <r>
      <rPr>
        <sz val="11"/>
        <rFont val="Times New Roman"/>
        <family val="1"/>
        <charset val="204"/>
      </rPr>
      <t xml:space="preserve"> типа</t>
    </r>
  </si>
  <si>
    <t>5.7.</t>
  </si>
  <si>
    <r>
      <rPr>
        <sz val="11"/>
        <color theme="1"/>
        <rFont val="Times New Roman"/>
        <family val="1"/>
        <charset val="204"/>
      </rPr>
      <t>Однотрансформаторные подстанции с трансформаторной мощностью от 400 до 1000 кВА включительно, шкафного или киоскового</t>
    </r>
    <r>
      <rPr>
        <sz val="11"/>
        <rFont val="Times New Roman"/>
        <family val="1"/>
        <charset val="204"/>
      </rPr>
      <t xml:space="preserve"> типа</t>
    </r>
  </si>
  <si>
    <t>5.8.</t>
  </si>
  <si>
    <r>
      <t>Однотрансформаторные подстанции с трансформаторной мощностью от 400 до 1000 кВА включительно, блочного</t>
    </r>
    <r>
      <rPr>
        <sz val="11"/>
        <rFont val="Times New Roman"/>
        <family val="1"/>
        <charset val="204"/>
      </rPr>
      <t xml:space="preserve"> типа</t>
    </r>
  </si>
  <si>
    <t>5.9.</t>
  </si>
  <si>
    <r>
      <t>Однотрансформаторные подстанции с трансформаторной мощностью от 1000 до 1250 кВА включительно, шкафного или киоскового</t>
    </r>
    <r>
      <rPr>
        <sz val="11"/>
        <rFont val="Times New Roman"/>
        <family val="1"/>
        <charset val="204"/>
      </rPr>
      <t xml:space="preserve"> типа</t>
    </r>
  </si>
  <si>
    <t>5.10.</t>
  </si>
  <si>
    <r>
      <t>Двухтрансформаторные подстанции с трансформаторной мощностью от 100 до 250 кВА включительно, шкафного или киоскового</t>
    </r>
    <r>
      <rPr>
        <sz val="11"/>
        <rFont val="Times New Roman"/>
        <family val="1"/>
        <charset val="204"/>
      </rPr>
      <t xml:space="preserve"> типа</t>
    </r>
  </si>
  <si>
    <t>5.11.</t>
  </si>
  <si>
    <r>
      <t xml:space="preserve">Двухтрансформаторные подстанции с трансформаторной мощностью от 1000 до 1250 кВА </t>
    </r>
    <r>
      <rPr>
        <sz val="11"/>
        <rFont val="Times New Roman"/>
        <family val="1"/>
        <charset val="204"/>
      </rPr>
      <t>блочного типа</t>
    </r>
  </si>
  <si>
    <t>5.12.</t>
  </si>
  <si>
    <t>Подстанции двухтрансформаторные и более  с трансформаторной мощностью от 100 до 250 кВА включительно, блочного типа</t>
  </si>
  <si>
    <t>5.13.</t>
  </si>
  <si>
    <t>Подстанции двухтрансформаторные и более  с трансформаторной мощностью от 250 до 400 кВА включительно, блочного типа</t>
  </si>
  <si>
    <t>5.14.</t>
  </si>
  <si>
    <t>5.15.</t>
  </si>
  <si>
    <t>Двухтрансформаторные подстанции 10/0,4 кВ мощностью от 2000 кВА до 2500 кВА включительно, блочного типа</t>
  </si>
  <si>
    <t>5.16.</t>
  </si>
  <si>
    <t>Двухтрансформаторные подстанции 10/0,4 кВ мощностью от 1600 кВА до 2000 кВА включительно, блочного типа</t>
  </si>
  <si>
    <t>5.17.</t>
  </si>
  <si>
    <r>
      <t>Однотрансформаторные подстанции с трансформаторной мощностью от 1250 до 1600 кВА включительно, шкафного или киоскового</t>
    </r>
    <r>
      <rPr>
        <sz val="11"/>
        <rFont val="Times New Roman"/>
        <family val="1"/>
        <charset val="204"/>
      </rPr>
      <t xml:space="preserve"> типа</t>
    </r>
  </si>
  <si>
    <t>Строительство распределительных трансформаторных подстанций (РТП) с уровнем напряжения до 35 кВ (C6,i)</t>
  </si>
  <si>
    <t>6.1.</t>
  </si>
  <si>
    <t>Однофазные прямого включения</t>
  </si>
  <si>
    <t>на уровне напряжения 0,4 кВ и ниже</t>
  </si>
  <si>
    <t>7.3.</t>
  </si>
  <si>
    <t>на уровне напряжения 1-20 кВ</t>
  </si>
  <si>
    <t>7.4.</t>
  </si>
  <si>
    <t>Трехфазные косвенного включения</t>
  </si>
  <si>
    <t>с ТТ на уровне напряжения 1-20 кВ</t>
  </si>
  <si>
    <t>7.5.</t>
  </si>
  <si>
    <t>Трехфазные полукосвенного включения с ТТ на уровне напряжения 0,4 кВ и ниже</t>
  </si>
  <si>
    <t>Примечание.</t>
  </si>
  <si>
    <t xml:space="preserve">Положения настоящего приложения не могут быть применены в следующих случаях:
при технологическом присоединении энергопринимающих устройств (объектов микрогенерации), принадлежащих лицам, которым права владения и (или) пользования земельным участком (в том числе при его использовании без предоставления на основании разрешения и (или) объектом капитального строительства (нежилым помещением в объекте капитального строительства) предоставлены на срок не более одного года;
при технологическом присоединении энергопринимающих устройств (объектов микрогенерации), расположенных в жилых помещениях многоквартирных домов;
при технологическом присоединении в границах территории Омской области энергопринимающих устройств (объектов микрогенерации), если лицом, обратившимся с заявкой, ранее уже подана заявка, которая не была аннулирована, или заключен договор в целях технологического присоединения энергопринимающих устройств (объектов микрогенерации), соответствующих указанным критериям, расположенных (предполагаемых к расположению в соответствии поданной заявкой) в границах территории Омской области, при условии, что со дня заключения такого договора не истекло 3 года. 
</t>
  </si>
  <si>
    <t>ИТОГО:</t>
  </si>
  <si>
    <r>
      <t>1.</t>
    </r>
    <r>
      <rPr>
        <sz val="13"/>
        <rFont val="Calibri"/>
        <family val="2"/>
        <charset val="204"/>
        <scheme val="minor"/>
      </rPr>
      <t>4</t>
    </r>
  </si>
  <si>
    <r>
      <t>1.</t>
    </r>
    <r>
      <rPr>
        <sz val="13"/>
        <rFont val="Calibri"/>
        <family val="2"/>
        <charset val="204"/>
        <scheme val="minor"/>
      </rPr>
      <t>4</t>
    </r>
    <r>
      <rPr>
        <sz val="13"/>
        <rFont val="Calibri"/>
        <family val="2"/>
        <charset val="204"/>
        <scheme val="minor"/>
      </rPr>
      <t>.1</t>
    </r>
  </si>
  <si>
    <r>
      <t>1.</t>
    </r>
    <r>
      <rPr>
        <sz val="13"/>
        <rFont val="Calibri"/>
        <family val="2"/>
        <charset val="204"/>
        <scheme val="minor"/>
      </rPr>
      <t>4</t>
    </r>
    <r>
      <rPr>
        <sz val="13"/>
        <rFont val="Calibri"/>
        <family val="2"/>
        <charset val="204"/>
        <scheme val="minor"/>
      </rPr>
      <t>.1.4</t>
    </r>
  </si>
  <si>
    <r>
      <t>1.</t>
    </r>
    <r>
      <rPr>
        <sz val="13"/>
        <rFont val="Calibri"/>
        <family val="2"/>
        <charset val="204"/>
        <scheme val="minor"/>
      </rPr>
      <t>4</t>
    </r>
    <r>
      <rPr>
        <sz val="13"/>
        <rFont val="Calibri"/>
        <family val="2"/>
        <charset val="204"/>
        <scheme val="minor"/>
      </rPr>
      <t>.1.4.1</t>
    </r>
  </si>
  <si>
    <r>
      <t>1.</t>
    </r>
    <r>
      <rPr>
        <sz val="13"/>
        <rFont val="Calibri"/>
        <family val="2"/>
        <charset val="204"/>
        <scheme val="minor"/>
      </rPr>
      <t>4</t>
    </r>
    <r>
      <rPr>
        <sz val="13"/>
        <rFont val="Calibri"/>
        <family val="2"/>
        <charset val="204"/>
        <scheme val="minor"/>
      </rPr>
      <t>.1.4.1.1</t>
    </r>
  </si>
  <si>
    <r>
      <t>1.</t>
    </r>
    <r>
      <rPr>
        <sz val="13"/>
        <rFont val="Calibri"/>
        <family val="2"/>
        <charset val="204"/>
        <scheme val="minor"/>
      </rPr>
      <t>4</t>
    </r>
    <r>
      <rPr>
        <sz val="13"/>
        <rFont val="Calibri"/>
        <family val="2"/>
        <charset val="204"/>
        <scheme val="minor"/>
      </rPr>
      <t>.1.4.2</t>
    </r>
  </si>
  <si>
    <r>
      <t>1.</t>
    </r>
    <r>
      <rPr>
        <sz val="13"/>
        <rFont val="Calibri"/>
        <family val="2"/>
        <charset val="204"/>
        <scheme val="minor"/>
      </rPr>
      <t>4</t>
    </r>
    <r>
      <rPr>
        <sz val="13"/>
        <rFont val="Calibri"/>
        <family val="2"/>
        <charset val="204"/>
        <scheme val="minor"/>
      </rPr>
      <t>.1.4.2.1</t>
    </r>
  </si>
  <si>
    <r>
      <t>1.</t>
    </r>
    <r>
      <rPr>
        <sz val="13"/>
        <rFont val="Calibri"/>
        <family val="2"/>
        <charset val="204"/>
        <scheme val="minor"/>
      </rPr>
      <t>4</t>
    </r>
    <r>
      <rPr>
        <sz val="13"/>
        <rFont val="Calibri"/>
        <family val="2"/>
        <charset val="204"/>
        <scheme val="minor"/>
      </rPr>
      <t>.2</t>
    </r>
  </si>
  <si>
    <r>
      <t>1.</t>
    </r>
    <r>
      <rPr>
        <sz val="13"/>
        <rFont val="Calibri"/>
        <family val="2"/>
        <charset val="204"/>
        <scheme val="minor"/>
      </rPr>
      <t>4</t>
    </r>
    <r>
      <rPr>
        <sz val="13"/>
        <rFont val="Calibri"/>
        <family val="2"/>
        <charset val="204"/>
        <scheme val="minor"/>
      </rPr>
      <t>.2.4</t>
    </r>
  </si>
  <si>
    <r>
      <t>1.</t>
    </r>
    <r>
      <rPr>
        <sz val="13"/>
        <rFont val="Calibri"/>
        <family val="2"/>
        <charset val="204"/>
        <scheme val="minor"/>
      </rPr>
      <t>4</t>
    </r>
    <r>
      <rPr>
        <sz val="13"/>
        <rFont val="Calibri"/>
        <family val="2"/>
        <charset val="204"/>
        <scheme val="minor"/>
      </rPr>
      <t>.2.4.1</t>
    </r>
  </si>
  <si>
    <r>
      <t>1.</t>
    </r>
    <r>
      <rPr>
        <sz val="13"/>
        <rFont val="Calibri"/>
        <family val="2"/>
        <charset val="204"/>
        <scheme val="minor"/>
      </rPr>
      <t>4</t>
    </r>
    <r>
      <rPr>
        <sz val="13"/>
        <rFont val="Calibri"/>
        <family val="2"/>
        <charset val="204"/>
        <scheme val="minor"/>
      </rPr>
      <t>.2.4.1.1</t>
    </r>
  </si>
  <si>
    <r>
      <t xml:space="preserve"> Максимальная мощность, кВт
</t>
    </r>
    <r>
      <rPr>
        <sz val="16"/>
        <color theme="1"/>
        <rFont val="Times New Roman"/>
        <family val="1"/>
        <charset val="204"/>
      </rPr>
      <t/>
    </r>
  </si>
  <si>
    <t>Омская область</t>
  </si>
  <si>
    <t>Льготная ставка за 1 кВт запрашиваемой максимальной мощности в отношении всей совокупности мероприятий по технологическому присоединению для определения стоимости мероприятий в случае технологического присоединения объектов, отнесенных к третьей категории надежности (по одному источнику электроснабжения), присоединяемых к объектам электросетевого хозяйства сетевой организации на уровне напряжения 0,4 кВ и ниже, при условии, что расстояние от границ участка заявителя до ближайшего объекта электрической сети необходимого заявителю класса напряжения сетевой организации, в которую подана заявка, составляет не более 300 метров в городах и поселках городского типа и не более 500 метров в сельской местности в отношении:
- объектов микрогенерации заявителей - физических лиц, в том числе за одновременное технологическое присоединение энергопринимающих устройств заявителей - физических лиц, максимальная мощность которых не превышает 15 кВт включительно(с учетом ранее присоединенных в данной точке присоединения энергопринимающих устройств), и объектов микрогенерации;
- энергопринимающих устройств заявителей - физических лиц, максимальная мощность которых не превышает 15 кВт включительно (с учетом ранее присоединенных в данной точке присоединения энергопринимающих устройств), которые используются для бытовых и иных нужд, не связанных с осуществлением предпринимательской деятельности.
Льготная ставка за 1 кВт запрашиваемой максимальной мощности в отношении всей совокупности мероприятий по технологическому присоединению для определения стоимости мероприятий в случае технологического присоединения объектов микрогенерации, а также одновременного технологического присоединения объектов микрогенерации и энергопринимающих устройств максимальной мощностью не более 150 кВт (с учетом ранее присоединенных в данной точке присоединения энергопринимающих устройств), присоединяемых по третьей категории надежности к объектам электросетевого хозяйства сетевой организации на уровне напряжения 0,4 кВ и ниже, при условии, что расстояние от этих энергопринимающих устройств и (или) объектов микрогенерации до существующих объектов электросетевого хозяйства сетевых организаций составляет не более 200 метров в городах и поселках городского типа и не более 300 метров в сельской местности, в случае подачи заявки юридическим лицом или индивидуальным предпринимателем в целях технологического присоединения.</t>
  </si>
  <si>
    <t>о присоединенных объемах максимальной мощности
за 3 предыдущих года по каждому мероприятию
 филиал ПАО "Россети Сибирь" - "Омскэнерго"</t>
  </si>
  <si>
    <t>о длине линий электропередачи и об объемах максимальной
мощности построенных объектов за 3 предыдущих года
по каждому мероприятию
филиал ПАО "Россети Сибирь" - "Омскэнерго"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</si>
</sst>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41" formatCode="_-* #,##0_-;\-* #,##0_-;_-* &quot;-&quot;_-;_-@_-"/>
    <numFmt numFmtId="43" formatCode="_-* #,##0.00_-;\-* #,##0.00_-;_-* &quot;-&quot;??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"/>
    <numFmt numFmtId="167" formatCode="&quot;$&quot;#,##0_);[Red]\(&quot;$&quot;#,##0\)"/>
    <numFmt numFmtId="168" formatCode="General_)"/>
    <numFmt numFmtId="169" formatCode="#,##0.0"/>
    <numFmt numFmtId="170" formatCode="#,##0.0000"/>
    <numFmt numFmtId="171" formatCode="0.0%"/>
    <numFmt numFmtId="172" formatCode="0.0%_);\(0.0%\)"/>
    <numFmt numFmtId="173" formatCode="#,##0_);[Red]\(#,##0\)"/>
    <numFmt numFmtId="174" formatCode="###\ ##\ ##"/>
    <numFmt numFmtId="175" formatCode="0_);\(0\)"/>
    <numFmt numFmtId="176" formatCode="_-* #,##0&quot;đ.&quot;_-;\-* #,##0&quot;đ.&quot;_-;_-* &quot;-&quot;&quot;đ.&quot;_-;_-@_-"/>
    <numFmt numFmtId="177" formatCode="_-* #,##0.00&quot;đ.&quot;_-;\-* #,##0.00&quot;đ.&quot;_-;_-* &quot;-&quot;??&quot;đ.&quot;_-;_-@_-"/>
    <numFmt numFmtId="178" formatCode="_(* #,##0_);_(* \(#,##0\);_(* &quot;-&quot;??_);_(@_)"/>
    <numFmt numFmtId="179" formatCode="_-* #,##0_$_-;\-* #,##0_$_-;_-* &quot;-&quot;_$_-;_-@_-"/>
    <numFmt numFmtId="180" formatCode="_-* #,##0.00_$_-;\-* #,##0.00_$_-;_-* &quot;-&quot;??_$_-;_-@_-"/>
    <numFmt numFmtId="181" formatCode="_-* #,##0.00&quot;$&quot;_-;\-* #,##0.00&quot;$&quot;_-;_-* &quot;-&quot;??&quot;$&quot;_-;_-@_-"/>
    <numFmt numFmtId="182" formatCode="\$#,##0\ ;\(\$#,##0\)"/>
    <numFmt numFmtId="183" formatCode="_-* #,##0.00[$€-1]_-;\-* #,##0.00[$€-1]_-;_-* &quot;-&quot;??[$€-1]_-"/>
    <numFmt numFmtId="184" formatCode="_(* #,##0_);_(* \(#,##0\);_(* &quot;-&quot;_);_(@_)"/>
    <numFmt numFmtId="185" formatCode="#,##0_);[Blue]\(#,##0\)"/>
    <numFmt numFmtId="186" formatCode="_-* #,##0_đ_._-;\-* #,##0_đ_._-;_-* &quot;-&quot;_đ_._-;_-@_-"/>
    <numFmt numFmtId="187" formatCode="_-* #,##0.00_đ_._-;\-* #,##0.00_đ_._-;_-* &quot;-&quot;??_đ_._-;_-@_-"/>
    <numFmt numFmtId="188" formatCode="_(* #,##0.000_);_(* \(#,##0.000\);_(* &quot;-&quot;???_);_(@_)"/>
    <numFmt numFmtId="189" formatCode="_-&quot;Ј&quot;* #,##0_-;\-&quot;Ј&quot;* #,##0_-;_-&quot;Ј&quot;* &quot;-&quot;_-;_-@_-"/>
    <numFmt numFmtId="190" formatCode="_-&quot;Ј&quot;* #,##0.00_-;\-&quot;Ј&quot;* #,##0.00_-;_-&quot;Ј&quot;* &quot;-&quot;??_-;_-@_-"/>
    <numFmt numFmtId="191" formatCode="_-* #,##0\ _р_._-;\-* #,##0\ _р_._-;_-* &quot;-&quot;\ _р_._-;_-@_-"/>
    <numFmt numFmtId="192" formatCode="_(* #,##0.00_);_(* \(#,##0.00\);_(* &quot;-&quot;??_);_(@_)"/>
    <numFmt numFmtId="193" formatCode="#,##0.000"/>
    <numFmt numFmtId="194" formatCode="0_)"/>
    <numFmt numFmtId="195" formatCode="_-* #,##0\ _₽_-;\-* #,##0\ _₽_-;_-* &quot;-&quot;???\ _₽_-;_-@_-"/>
    <numFmt numFmtId="196" formatCode="_-* #,##0.000\ _₽_-;\-* #,##0.000\ _₽_-;_-* &quot;-&quot;???\ _₽_-;_-@_-"/>
    <numFmt numFmtId="197" formatCode="0.000"/>
  </numFmts>
  <fonts count="13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 Cyr"/>
      <charset val="204"/>
    </font>
    <font>
      <b/>
      <sz val="14"/>
      <name val="Franklin Gothic Medium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Helv"/>
    </font>
    <font>
      <sz val="14"/>
      <color theme="1"/>
      <name val="Times New Roman"/>
      <family val="1"/>
      <charset val="204"/>
    </font>
    <font>
      <sz val="10"/>
      <name val="Helv"/>
      <charset val="204"/>
    </font>
    <font>
      <sz val="10"/>
      <name val="MS Sans Serif"/>
      <family val="2"/>
      <charset val="204"/>
    </font>
    <font>
      <sz val="9"/>
      <name val="Tahoma"/>
      <family val="2"/>
      <charset val="204"/>
    </font>
    <font>
      <sz val="8"/>
      <name val="Helv"/>
      <charset val="204"/>
    </font>
    <font>
      <sz val="8"/>
      <name val="Helv"/>
    </font>
    <font>
      <sz val="10"/>
      <name val="Arial Cyr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sz val="11"/>
      <name val="Times New Roman Cyr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Times New Roman CYR"/>
      <family val="1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0"/>
      <color indexed="12"/>
      <name val="Arial"/>
      <family val="2"/>
      <charset val="204"/>
    </font>
    <font>
      <sz val="11"/>
      <name val="Arial"/>
      <family val="2"/>
      <charset val="204"/>
    </font>
    <font>
      <u/>
      <sz val="10"/>
      <color indexed="12"/>
      <name val="Courier"/>
      <family val="3"/>
    </font>
    <font>
      <b/>
      <sz val="10"/>
      <name val="Arial"/>
      <family val="2"/>
    </font>
    <font>
      <sz val="11"/>
      <color indexed="16"/>
      <name val="Calibri"/>
      <family val="2"/>
    </font>
    <font>
      <b/>
      <sz val="10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1"/>
      <color indexed="9"/>
      <name val="Calibri"/>
      <family val="2"/>
    </font>
    <font>
      <sz val="10"/>
      <color indexed="24"/>
      <name val="Arial"/>
      <family val="2"/>
      <charset val="204"/>
    </font>
    <font>
      <sz val="10"/>
      <name val="NTHarmonica"/>
      <charset val="204"/>
    </font>
    <font>
      <sz val="8"/>
      <name val="Arial Cyr"/>
      <charset val="204"/>
    </font>
    <font>
      <u/>
      <sz val="8"/>
      <color indexed="12"/>
      <name val="Arial Cyr"/>
      <charset val="204"/>
    </font>
    <font>
      <b/>
      <sz val="11"/>
      <color indexed="8"/>
      <name val="Calibri"/>
      <family val="2"/>
    </font>
    <font>
      <sz val="14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</font>
    <font>
      <b/>
      <sz val="10"/>
      <color indexed="18"/>
      <name val="Arial Cyr"/>
      <charset val="204"/>
    </font>
    <font>
      <b/>
      <sz val="18"/>
      <color indexed="24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2"/>
      <color indexed="24"/>
      <name val="Arial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8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11"/>
      <color indexed="48"/>
      <name val="Calibri"/>
      <family val="2"/>
    </font>
    <font>
      <sz val="8"/>
      <color indexed="9"/>
      <name val="MS Sans Serif"/>
      <family val="2"/>
      <charset val="204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0"/>
      <name val="Arial Cyr"/>
      <family val="2"/>
      <charset val="204"/>
    </font>
    <font>
      <b/>
      <sz val="11"/>
      <color indexed="63"/>
      <name val="Calibri"/>
      <family val="2"/>
    </font>
    <font>
      <b/>
      <sz val="14"/>
      <name val="Arial"/>
      <family val="2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b/>
      <sz val="8"/>
      <color indexed="9"/>
      <name val="Arial Cyr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</font>
    <font>
      <sz val="10"/>
      <name val="Arial"/>
      <family val="2"/>
    </font>
    <font>
      <sz val="11"/>
      <color indexed="62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1"/>
      <color indexed="56"/>
      <name val="Calibri"/>
      <family val="2"/>
      <charset val="204"/>
    </font>
    <font>
      <b/>
      <sz val="14"/>
      <name val="Arial Cyr"/>
      <family val="2"/>
      <charset val="204"/>
    </font>
    <font>
      <b/>
      <sz val="9"/>
      <name val="Arial"/>
      <family val="2"/>
    </font>
    <font>
      <b/>
      <sz val="11"/>
      <name val="Arial"/>
      <family val="2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Times New Roman CYR"/>
      <charset val="204"/>
    </font>
    <font>
      <sz val="11"/>
      <color indexed="20"/>
      <name val="Calibri"/>
      <family val="2"/>
      <charset val="204"/>
    </font>
    <font>
      <sz val="11"/>
      <name val="Times New Roman Cyr"/>
      <family val="1"/>
      <charset val="204"/>
    </font>
    <font>
      <sz val="11"/>
      <color indexed="52"/>
      <name val="Calibri"/>
      <family val="2"/>
      <charset val="204"/>
    </font>
    <font>
      <sz val="12"/>
      <color indexed="24"/>
      <name val="Arial"/>
      <family val="2"/>
      <charset val="204"/>
    </font>
    <font>
      <sz val="11"/>
      <color indexed="10"/>
      <name val="Calibri"/>
      <family val="2"/>
      <charset val="204"/>
    </font>
    <font>
      <sz val="10"/>
      <name val="Arial CYR"/>
    </font>
    <font>
      <sz val="10"/>
      <color indexed="12"/>
      <name val="Arial Cyr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sz val="13"/>
      <color theme="1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0"/>
      <name val="Courier"/>
      <family val="1"/>
      <charset val="204"/>
    </font>
    <font>
      <sz val="13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3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theme="1"/>
      <name val="Times New RomanCalibri"/>
      <charset val="204"/>
    </font>
    <font>
      <u/>
      <sz val="14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indexed="63"/>
      <name val="Times New Roman"/>
      <family val="1"/>
      <charset val="204"/>
    </font>
    <font>
      <sz val="11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indexed="63"/>
      <name val="Calibri"/>
      <family val="2"/>
      <charset val="204"/>
    </font>
    <font>
      <sz val="11"/>
      <color theme="1"/>
      <name val="Calibri"/>
      <family val="2"/>
      <charset val="204"/>
      <scheme val="minor"/>
    </font>
  </fonts>
  <fills count="8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65"/>
        <bgColor indexed="8"/>
      </patternFill>
    </fill>
    <fill>
      <patternFill patternType="solid">
        <fgColor indexed="41"/>
        <bgColor indexed="8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13"/>
        <bgColor indexed="8"/>
      </patternFill>
    </fill>
    <fill>
      <patternFill patternType="solid">
        <fgColor indexed="22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15">
    <xf numFmtId="0" fontId="0" fillId="0" borderId="0"/>
    <xf numFmtId="164" fontId="5" fillId="0" borderId="0" applyFont="0" applyFill="0" applyBorder="0" applyAlignment="0" applyProtection="0"/>
    <xf numFmtId="0" fontId="6" fillId="0" borderId="0" applyBorder="0">
      <alignment horizontal="center" vertical="center" wrapText="1"/>
    </xf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8" fillId="0" borderId="0"/>
    <xf numFmtId="0" fontId="5" fillId="0" borderId="0"/>
    <xf numFmtId="0" fontId="1" fillId="0" borderId="0"/>
    <xf numFmtId="0" fontId="5" fillId="0" borderId="0"/>
    <xf numFmtId="0" fontId="9" fillId="0" borderId="0"/>
    <xf numFmtId="0" fontId="1" fillId="0" borderId="0"/>
    <xf numFmtId="0" fontId="8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8" fillId="0" borderId="0"/>
    <xf numFmtId="0" fontId="1" fillId="0" borderId="0"/>
    <xf numFmtId="9" fontId="5" fillId="0" borderId="0" applyFont="0" applyFill="0" applyBorder="0" applyAlignment="0" applyProtection="0"/>
    <xf numFmtId="0" fontId="10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1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7" fontId="13" fillId="0" borderId="0" applyFont="0" applyFill="0" applyBorder="0" applyAlignment="0" applyProtection="0"/>
    <xf numFmtId="0" fontId="15" fillId="0" borderId="0"/>
    <xf numFmtId="0" fontId="16" fillId="0" borderId="0" applyNumberFormat="0">
      <alignment horizontal="left"/>
    </xf>
    <xf numFmtId="168" fontId="17" fillId="0" borderId="7">
      <protection locked="0"/>
    </xf>
    <xf numFmtId="0" fontId="18" fillId="0" borderId="8" applyBorder="0">
      <alignment horizontal="center" vertical="center" wrapText="1"/>
    </xf>
    <xf numFmtId="168" fontId="19" fillId="3" borderId="7"/>
    <xf numFmtId="4" fontId="14" fillId="4" borderId="1" applyBorder="0">
      <alignment horizontal="right"/>
    </xf>
    <xf numFmtId="0" fontId="20" fillId="0" borderId="0">
      <alignment horizontal="center" vertical="top" wrapText="1"/>
    </xf>
    <xf numFmtId="0" fontId="21" fillId="0" borderId="0">
      <alignment horizontal="centerContinuous" vertical="center" wrapText="1"/>
    </xf>
    <xf numFmtId="0" fontId="22" fillId="5" borderId="0" applyFill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 applyFont="0" applyFill="0" applyBorder="0" applyProtection="0">
      <alignment horizontal="center" vertical="center" wrapText="1"/>
    </xf>
    <xf numFmtId="0" fontId="5" fillId="0" borderId="0" applyNumberFormat="0" applyFont="0" applyFill="0" applyBorder="0" applyProtection="0">
      <alignment horizontal="justify" vertical="center" wrapText="1"/>
    </xf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49" fontId="22" fillId="0" borderId="0">
      <alignment horizontal="center"/>
    </xf>
    <xf numFmtId="165" fontId="5" fillId="0" borderId="0" applyFont="0" applyFill="0" applyBorder="0" applyAlignment="0" applyProtection="0"/>
    <xf numFmtId="4" fontId="14" fillId="5" borderId="0" applyBorder="0">
      <alignment horizontal="right"/>
    </xf>
    <xf numFmtId="4" fontId="14" fillId="6" borderId="9" applyBorder="0">
      <alignment horizontal="right"/>
    </xf>
    <xf numFmtId="4" fontId="14" fillId="5" borderId="1" applyFont="0" applyBorder="0">
      <alignment horizontal="right"/>
    </xf>
    <xf numFmtId="169" fontId="5" fillId="0" borderId="1" applyFont="0" applyFill="0" applyBorder="0" applyProtection="0">
      <alignment horizontal="center" vertical="center"/>
    </xf>
    <xf numFmtId="0" fontId="8" fillId="0" borderId="0"/>
    <xf numFmtId="0" fontId="10" fillId="0" borderId="0"/>
    <xf numFmtId="171" fontId="29" fillId="0" borderId="0">
      <alignment vertical="top"/>
    </xf>
    <xf numFmtId="171" fontId="30" fillId="0" borderId="0">
      <alignment vertical="top"/>
    </xf>
    <xf numFmtId="172" fontId="30" fillId="8" borderId="0">
      <alignment vertical="top"/>
    </xf>
    <xf numFmtId="171" fontId="30" fillId="5" borderId="0">
      <alignment vertical="top"/>
    </xf>
    <xf numFmtId="173" fontId="29" fillId="0" borderId="0">
      <alignment vertical="top"/>
    </xf>
    <xf numFmtId="173" fontId="29" fillId="0" borderId="0">
      <alignment vertical="top"/>
    </xf>
    <xf numFmtId="0" fontId="12" fillId="0" borderId="0"/>
    <xf numFmtId="4" fontId="31" fillId="0" borderId="0">
      <alignment vertical="center"/>
    </xf>
    <xf numFmtId="0" fontId="12" fillId="0" borderId="0"/>
    <xf numFmtId="0" fontId="10" fillId="0" borderId="0"/>
    <xf numFmtId="0" fontId="9" fillId="0" borderId="0"/>
    <xf numFmtId="0" fontId="9" fillId="0" borderId="0"/>
    <xf numFmtId="4" fontId="31" fillId="0" borderId="0">
      <alignment vertical="center"/>
    </xf>
    <xf numFmtId="0" fontId="12" fillId="0" borderId="0"/>
    <xf numFmtId="0" fontId="12" fillId="0" borderId="0"/>
    <xf numFmtId="173" fontId="29" fillId="0" borderId="0">
      <alignment vertical="top"/>
    </xf>
    <xf numFmtId="0" fontId="10" fillId="0" borderId="0"/>
    <xf numFmtId="0" fontId="10" fillId="0" borderId="0"/>
    <xf numFmtId="0" fontId="12" fillId="0" borderId="0"/>
    <xf numFmtId="0" fontId="10" fillId="0" borderId="0"/>
    <xf numFmtId="4" fontId="31" fillId="0" borderId="0">
      <alignment vertical="center"/>
    </xf>
    <xf numFmtId="173" fontId="29" fillId="0" borderId="0">
      <alignment vertical="top"/>
    </xf>
    <xf numFmtId="0" fontId="12" fillId="0" borderId="0"/>
    <xf numFmtId="0" fontId="12" fillId="0" borderId="0"/>
    <xf numFmtId="0" fontId="12" fillId="0" borderId="0"/>
    <xf numFmtId="173" fontId="29" fillId="0" borderId="0">
      <alignment vertical="top"/>
    </xf>
    <xf numFmtId="173" fontId="29" fillId="0" borderId="0">
      <alignment vertical="top"/>
    </xf>
    <xf numFmtId="0" fontId="10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164" fontId="32" fillId="0" borderId="0">
      <protection locked="0"/>
    </xf>
    <xf numFmtId="164" fontId="32" fillId="0" borderId="0">
      <protection locked="0"/>
    </xf>
    <xf numFmtId="164" fontId="32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2" fillId="0" borderId="12">
      <protection locked="0"/>
    </xf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5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35" fillId="26" borderId="0" applyNumberFormat="0" applyBorder="0" applyAlignment="0" applyProtection="0"/>
    <xf numFmtId="0" fontId="34" fillId="27" borderId="0" applyNumberFormat="0" applyBorder="0" applyAlignment="0" applyProtection="0"/>
    <xf numFmtId="0" fontId="35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32" borderId="0" applyNumberFormat="0" applyBorder="0" applyAlignment="0" applyProtection="0"/>
    <xf numFmtId="0" fontId="35" fillId="31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5" fillId="35" borderId="0" applyNumberFormat="0" applyBorder="0" applyAlignment="0" applyProtection="0"/>
    <xf numFmtId="0" fontId="34" fillId="36" borderId="0" applyNumberFormat="0" applyBorder="0" applyAlignment="0" applyProtection="0"/>
    <xf numFmtId="0" fontId="35" fillId="37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5" fillId="35" borderId="0" applyNumberFormat="0" applyBorder="0" applyAlignment="0" applyProtection="0"/>
    <xf numFmtId="0" fontId="34" fillId="20" borderId="0" applyNumberFormat="0" applyBorder="0" applyAlignment="0" applyProtection="0"/>
    <xf numFmtId="0" fontId="35" fillId="38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35" fillId="25" borderId="0" applyNumberFormat="0" applyBorder="0" applyAlignment="0" applyProtection="0"/>
    <xf numFmtId="0" fontId="34" fillId="21" borderId="0" applyNumberFormat="0" applyBorder="0" applyAlignment="0" applyProtection="0"/>
    <xf numFmtId="0" fontId="35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30" borderId="0" applyNumberFormat="0" applyBorder="0" applyAlignment="0" applyProtection="0"/>
    <xf numFmtId="0" fontId="35" fillId="41" borderId="0" applyNumberFormat="0" applyBorder="0" applyAlignment="0" applyProtection="0"/>
    <xf numFmtId="0" fontId="34" fillId="42" borderId="0" applyNumberFormat="0" applyBorder="0" applyAlignment="0" applyProtection="0"/>
    <xf numFmtId="174" fontId="37" fillId="43" borderId="0">
      <alignment horizontal="center" vertical="center"/>
    </xf>
    <xf numFmtId="175" fontId="38" fillId="0" borderId="13" applyFont="0" applyFill="0">
      <alignment horizontal="right" vertical="center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168" fontId="17" fillId="0" borderId="7">
      <protection locked="0"/>
    </xf>
    <xf numFmtId="176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38" fillId="0" borderId="0" applyFont="0" applyBorder="0" applyProtection="0">
      <alignment vertical="center"/>
    </xf>
    <xf numFmtId="174" fontId="9" fillId="0" borderId="0" applyNumberFormat="0" applyFont="0" applyAlignment="0">
      <alignment horizontal="center" vertical="center"/>
    </xf>
    <xf numFmtId="39" fontId="40" fillId="8" borderId="0" applyNumberFormat="0" applyBorder="0">
      <alignment vertical="center"/>
    </xf>
    <xf numFmtId="0" fontId="41" fillId="30" borderId="0" applyNumberFormat="0" applyBorder="0" applyAlignment="0" applyProtection="0"/>
    <xf numFmtId="0" fontId="17" fillId="0" borderId="0">
      <alignment horizontal="left"/>
    </xf>
    <xf numFmtId="178" fontId="42" fillId="44" borderId="1">
      <alignment vertical="center"/>
    </xf>
    <xf numFmtId="178" fontId="42" fillId="45" borderId="1">
      <alignment vertical="center"/>
    </xf>
    <xf numFmtId="178" fontId="42" fillId="45" borderId="1">
      <alignment vertical="center"/>
    </xf>
    <xf numFmtId="178" fontId="42" fillId="45" borderId="1">
      <alignment vertical="center"/>
    </xf>
    <xf numFmtId="37" fontId="43" fillId="46" borderId="1">
      <alignment horizontal="center" vertical="center"/>
    </xf>
    <xf numFmtId="37" fontId="43" fillId="46" borderId="1">
      <alignment horizontal="center" vertical="center"/>
    </xf>
    <xf numFmtId="37" fontId="43" fillId="46" borderId="1">
      <alignment horizontal="center" vertical="center"/>
    </xf>
    <xf numFmtId="0" fontId="44" fillId="31" borderId="14" applyNumberFormat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3" fontId="45" fillId="0" borderId="0" applyFont="0" applyFill="0" applyBorder="0" applyAlignment="0" applyProtection="0"/>
    <xf numFmtId="168" fontId="19" fillId="3" borderId="7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81" fontId="9" fillId="0" borderId="0" applyFont="0" applyFill="0" applyBorder="0" applyAlignment="0" applyProtection="0"/>
    <xf numFmtId="182" fontId="45" fillId="0" borderId="0" applyFont="0" applyFill="0" applyBorder="0" applyAlignment="0" applyProtection="0"/>
    <xf numFmtId="14" fontId="46" fillId="0" borderId="0" applyFont="0" applyBorder="0">
      <alignment vertical="top"/>
    </xf>
    <xf numFmtId="14" fontId="47" fillId="0" borderId="0">
      <alignment vertical="top"/>
    </xf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48" fillId="0" borderId="0">
      <alignment vertical="top"/>
    </xf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183" fontId="5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 applyNumberFormat="0" applyFill="0" applyBorder="0" applyAlignment="0" applyProtection="0"/>
    <xf numFmtId="2" fontId="45" fillId="0" borderId="0" applyFont="0" applyFill="0" applyBorder="0" applyAlignment="0" applyProtection="0"/>
    <xf numFmtId="0" fontId="9" fillId="0" borderId="0" applyNumberFormat="0" applyFont="0">
      <alignment wrapText="1"/>
    </xf>
    <xf numFmtId="184" fontId="17" fillId="50" borderId="1" applyBorder="0">
      <alignment horizontal="center" vertical="center"/>
    </xf>
    <xf numFmtId="0" fontId="52" fillId="51" borderId="0" applyNumberFormat="0" applyBorder="0" applyAlignment="0" applyProtection="0"/>
    <xf numFmtId="0" fontId="53" fillId="0" borderId="0">
      <alignment vertical="top"/>
    </xf>
    <xf numFmtId="0" fontId="54" fillId="0" borderId="0" applyNumberFormat="0" applyFill="0" applyBorder="0" applyAlignment="0" applyProtection="0"/>
    <xf numFmtId="0" fontId="54" fillId="0" borderId="0"/>
    <xf numFmtId="0" fontId="55" fillId="0" borderId="15" applyNumberFormat="0" applyFill="0" applyAlignment="0" applyProtection="0"/>
    <xf numFmtId="0" fontId="56" fillId="0" borderId="0" applyNumberFormat="0" applyFill="0" applyBorder="0" applyAlignment="0" applyProtection="0"/>
    <xf numFmtId="0" fontId="57" fillId="0" borderId="16" applyNumberFormat="0" applyFill="0" applyAlignment="0" applyProtection="0"/>
    <xf numFmtId="0" fontId="58" fillId="0" borderId="17" applyNumberFormat="0" applyFill="0" applyAlignment="0" applyProtection="0"/>
    <xf numFmtId="0" fontId="58" fillId="0" borderId="0" applyNumberFormat="0" applyFill="0" applyBorder="0" applyAlignment="0" applyProtection="0"/>
    <xf numFmtId="173" fontId="59" fillId="0" borderId="0">
      <alignment vertical="top"/>
    </xf>
    <xf numFmtId="0" fontId="40" fillId="52" borderId="1">
      <alignment horizontal="center" vertical="center" wrapText="1"/>
      <protection locked="0"/>
    </xf>
    <xf numFmtId="0" fontId="40" fillId="52" borderId="1">
      <alignment horizontal="center" vertical="center" wrapText="1"/>
      <protection locked="0"/>
    </xf>
    <xf numFmtId="0" fontId="40" fillId="52" borderId="1">
      <alignment horizontal="center" vertical="center" wrapText="1"/>
      <protection locked="0"/>
    </xf>
    <xf numFmtId="168" fontId="60" fillId="0" borderId="0"/>
    <xf numFmtId="0" fontId="61" fillId="0" borderId="0" applyNumberFormat="0" applyFill="0" applyBorder="0" applyAlignment="0" applyProtection="0">
      <alignment vertical="top"/>
      <protection locked="0"/>
    </xf>
    <xf numFmtId="0" fontId="62" fillId="41" borderId="18" applyNumberFormat="0" applyAlignment="0" applyProtection="0"/>
    <xf numFmtId="0" fontId="62" fillId="41" borderId="18" applyNumberFormat="0" applyAlignment="0" applyProtection="0"/>
    <xf numFmtId="0" fontId="62" fillId="41" borderId="18" applyNumberFormat="0" applyAlignment="0" applyProtection="0"/>
    <xf numFmtId="173" fontId="30" fillId="0" borderId="0">
      <alignment vertical="top"/>
    </xf>
    <xf numFmtId="173" fontId="30" fillId="8" borderId="0">
      <alignment vertical="top"/>
    </xf>
    <xf numFmtId="185" fontId="30" fillId="5" borderId="0">
      <alignment vertical="top"/>
    </xf>
    <xf numFmtId="178" fontId="9" fillId="53" borderId="1">
      <alignment vertical="center"/>
    </xf>
    <xf numFmtId="174" fontId="63" fillId="54" borderId="19" applyBorder="0" applyAlignment="0">
      <alignment horizontal="left" indent="1"/>
    </xf>
    <xf numFmtId="0" fontId="64" fillId="0" borderId="20" applyNumberFormat="0" applyFill="0" applyAlignment="0" applyProtection="0"/>
    <xf numFmtId="0" fontId="65" fillId="41" borderId="0" applyNumberFormat="0" applyBorder="0" applyAlignment="0" applyProtection="0"/>
    <xf numFmtId="0" fontId="66" fillId="8" borderId="1" applyFont="0" applyBorder="0" applyAlignment="0">
      <alignment horizontal="center" vertical="center"/>
    </xf>
    <xf numFmtId="0" fontId="5" fillId="0" borderId="0"/>
    <xf numFmtId="0" fontId="9" fillId="40" borderId="21" applyNumberFormat="0" applyFont="0" applyAlignment="0" applyProtection="0"/>
    <xf numFmtId="0" fontId="14" fillId="55" borderId="21" applyNumberFormat="0" applyFont="0" applyAlignment="0" applyProtection="0"/>
    <xf numFmtId="0" fontId="14" fillId="55" borderId="21" applyNumberFormat="0" applyFont="0" applyAlignment="0" applyProtection="0"/>
    <xf numFmtId="0" fontId="14" fillId="55" borderId="21" applyNumberFormat="0" applyFont="0" applyAlignment="0" applyProtection="0"/>
    <xf numFmtId="0" fontId="9" fillId="40" borderId="21" applyNumberFormat="0" applyFont="0" applyAlignment="0" applyProtection="0"/>
    <xf numFmtId="0" fontId="9" fillId="40" borderId="21" applyNumberFormat="0" applyFont="0" applyAlignment="0" applyProtection="0"/>
    <xf numFmtId="0" fontId="7" fillId="55" borderId="21" applyNumberFormat="0" applyFont="0" applyAlignment="0" applyProtection="0"/>
    <xf numFmtId="186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67" fillId="56" borderId="22" applyNumberFormat="0" applyAlignment="0" applyProtection="0"/>
    <xf numFmtId="0" fontId="67" fillId="56" borderId="22" applyNumberFormat="0" applyAlignment="0" applyProtection="0"/>
    <xf numFmtId="0" fontId="67" fillId="56" borderId="22" applyNumberFormat="0" applyAlignment="0" applyProtection="0"/>
    <xf numFmtId="0" fontId="68" fillId="8" borderId="0">
      <alignment vertical="center"/>
    </xf>
    <xf numFmtId="178" fontId="69" fillId="53" borderId="1">
      <alignment horizontal="center" vertical="center" wrapText="1"/>
      <protection locked="0"/>
    </xf>
    <xf numFmtId="178" fontId="69" fillId="53" borderId="1">
      <alignment horizontal="center" vertical="center" wrapText="1"/>
      <protection locked="0"/>
    </xf>
    <xf numFmtId="178" fontId="69" fillId="53" borderId="1">
      <alignment horizontal="center" vertical="center" wrapText="1"/>
      <protection locked="0"/>
    </xf>
    <xf numFmtId="0" fontId="9" fillId="0" borderId="0">
      <alignment vertical="center"/>
    </xf>
    <xf numFmtId="0" fontId="70" fillId="57" borderId="0">
      <alignment horizontal="left" vertical="top"/>
    </xf>
    <xf numFmtId="0" fontId="71" fillId="58" borderId="0">
      <alignment horizontal="center" vertical="center"/>
    </xf>
    <xf numFmtId="4" fontId="72" fillId="4" borderId="22" applyNumberFormat="0" applyProtection="0">
      <alignment vertical="center"/>
    </xf>
    <xf numFmtId="4" fontId="72" fillId="4" borderId="22" applyNumberFormat="0" applyProtection="0">
      <alignment vertical="center"/>
    </xf>
    <xf numFmtId="4" fontId="72" fillId="4" borderId="22" applyNumberFormat="0" applyProtection="0">
      <alignment vertical="center"/>
    </xf>
    <xf numFmtId="4" fontId="73" fillId="4" borderId="22" applyNumberFormat="0" applyProtection="0">
      <alignment vertical="center"/>
    </xf>
    <xf numFmtId="4" fontId="73" fillId="4" borderId="22" applyNumberFormat="0" applyProtection="0">
      <alignment vertical="center"/>
    </xf>
    <xf numFmtId="4" fontId="73" fillId="4" borderId="22" applyNumberFormat="0" applyProtection="0">
      <alignment vertical="center"/>
    </xf>
    <xf numFmtId="4" fontId="72" fillId="4" borderId="22" applyNumberFormat="0" applyProtection="0">
      <alignment horizontal="left" vertical="center" indent="1"/>
    </xf>
    <xf numFmtId="4" fontId="72" fillId="4" borderId="22" applyNumberFormat="0" applyProtection="0">
      <alignment horizontal="left" vertical="center" indent="1"/>
    </xf>
    <xf numFmtId="4" fontId="72" fillId="4" borderId="22" applyNumberFormat="0" applyProtection="0">
      <alignment horizontal="left" vertical="center" indent="1"/>
    </xf>
    <xf numFmtId="4" fontId="72" fillId="4" borderId="22" applyNumberFormat="0" applyProtection="0">
      <alignment horizontal="left" vertical="center" indent="1"/>
    </xf>
    <xf numFmtId="4" fontId="72" fillId="4" borderId="22" applyNumberFormat="0" applyProtection="0">
      <alignment horizontal="left" vertical="center" indent="1"/>
    </xf>
    <xf numFmtId="4" fontId="72" fillId="4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4" fontId="72" fillId="60" borderId="22" applyNumberFormat="0" applyProtection="0">
      <alignment horizontal="right" vertical="center"/>
    </xf>
    <xf numFmtId="4" fontId="72" fillId="60" borderId="22" applyNumberFormat="0" applyProtection="0">
      <alignment horizontal="right" vertical="center"/>
    </xf>
    <xf numFmtId="4" fontId="72" fillId="60" borderId="22" applyNumberFormat="0" applyProtection="0">
      <alignment horizontal="right" vertical="center"/>
    </xf>
    <xf numFmtId="4" fontId="72" fillId="61" borderId="22" applyNumberFormat="0" applyProtection="0">
      <alignment horizontal="right" vertical="center"/>
    </xf>
    <xf numFmtId="4" fontId="72" fillId="61" borderId="22" applyNumberFormat="0" applyProtection="0">
      <alignment horizontal="right" vertical="center"/>
    </xf>
    <xf numFmtId="4" fontId="72" fillId="61" borderId="22" applyNumberFormat="0" applyProtection="0">
      <alignment horizontal="right" vertical="center"/>
    </xf>
    <xf numFmtId="4" fontId="72" fillId="46" borderId="22" applyNumberFormat="0" applyProtection="0">
      <alignment horizontal="right" vertical="center"/>
    </xf>
    <xf numFmtId="4" fontId="72" fillId="46" borderId="22" applyNumberFormat="0" applyProtection="0">
      <alignment horizontal="right" vertical="center"/>
    </xf>
    <xf numFmtId="4" fontId="72" fillId="46" borderId="22" applyNumberFormat="0" applyProtection="0">
      <alignment horizontal="right" vertical="center"/>
    </xf>
    <xf numFmtId="4" fontId="72" fillId="62" borderId="22" applyNumberFormat="0" applyProtection="0">
      <alignment horizontal="right" vertical="center"/>
    </xf>
    <xf numFmtId="4" fontId="72" fillId="62" borderId="22" applyNumberFormat="0" applyProtection="0">
      <alignment horizontal="right" vertical="center"/>
    </xf>
    <xf numFmtId="4" fontId="72" fillId="62" borderId="22" applyNumberFormat="0" applyProtection="0">
      <alignment horizontal="right" vertical="center"/>
    </xf>
    <xf numFmtId="4" fontId="72" fillId="63" borderId="22" applyNumberFormat="0" applyProtection="0">
      <alignment horizontal="right" vertical="center"/>
    </xf>
    <xf numFmtId="4" fontId="72" fillId="63" borderId="22" applyNumberFormat="0" applyProtection="0">
      <alignment horizontal="right" vertical="center"/>
    </xf>
    <xf numFmtId="4" fontId="72" fillId="63" borderId="22" applyNumberFormat="0" applyProtection="0">
      <alignment horizontal="right" vertical="center"/>
    </xf>
    <xf numFmtId="4" fontId="72" fillId="64" borderId="22" applyNumberFormat="0" applyProtection="0">
      <alignment horizontal="right" vertical="center"/>
    </xf>
    <xf numFmtId="4" fontId="72" fillId="64" borderId="22" applyNumberFormat="0" applyProtection="0">
      <alignment horizontal="right" vertical="center"/>
    </xf>
    <xf numFmtId="4" fontId="72" fillId="64" borderId="22" applyNumberFormat="0" applyProtection="0">
      <alignment horizontal="right" vertical="center"/>
    </xf>
    <xf numFmtId="4" fontId="72" fillId="65" borderId="22" applyNumberFormat="0" applyProtection="0">
      <alignment horizontal="right" vertical="center"/>
    </xf>
    <xf numFmtId="4" fontId="72" fillId="65" borderId="22" applyNumberFormat="0" applyProtection="0">
      <alignment horizontal="right" vertical="center"/>
    </xf>
    <xf numFmtId="4" fontId="72" fillId="65" borderId="22" applyNumberFormat="0" applyProtection="0">
      <alignment horizontal="right" vertical="center"/>
    </xf>
    <xf numFmtId="4" fontId="72" fillId="66" borderId="22" applyNumberFormat="0" applyProtection="0">
      <alignment horizontal="right" vertical="center"/>
    </xf>
    <xf numFmtId="4" fontId="72" fillId="66" borderId="22" applyNumberFormat="0" applyProtection="0">
      <alignment horizontal="right" vertical="center"/>
    </xf>
    <xf numFmtId="4" fontId="72" fillId="66" borderId="22" applyNumberFormat="0" applyProtection="0">
      <alignment horizontal="right" vertical="center"/>
    </xf>
    <xf numFmtId="4" fontId="72" fillId="50" borderId="22" applyNumberFormat="0" applyProtection="0">
      <alignment horizontal="right" vertical="center"/>
    </xf>
    <xf numFmtId="4" fontId="72" fillId="50" borderId="22" applyNumberFormat="0" applyProtection="0">
      <alignment horizontal="right" vertical="center"/>
    </xf>
    <xf numFmtId="4" fontId="72" fillId="50" borderId="22" applyNumberFormat="0" applyProtection="0">
      <alignment horizontal="right" vertical="center"/>
    </xf>
    <xf numFmtId="4" fontId="74" fillId="67" borderId="22" applyNumberFormat="0" applyProtection="0">
      <alignment horizontal="left" vertical="center" indent="1"/>
    </xf>
    <xf numFmtId="4" fontId="74" fillId="67" borderId="22" applyNumberFormat="0" applyProtection="0">
      <alignment horizontal="left" vertical="center" indent="1"/>
    </xf>
    <xf numFmtId="4" fontId="74" fillId="67" borderId="22" applyNumberFormat="0" applyProtection="0">
      <alignment horizontal="left" vertical="center" indent="1"/>
    </xf>
    <xf numFmtId="4" fontId="72" fillId="68" borderId="23" applyNumberFormat="0" applyProtection="0">
      <alignment horizontal="left" vertical="center" indent="1"/>
    </xf>
    <xf numFmtId="4" fontId="72" fillId="68" borderId="23" applyNumberFormat="0" applyProtection="0">
      <alignment horizontal="left" vertical="center" indent="1"/>
    </xf>
    <xf numFmtId="4" fontId="72" fillId="68" borderId="23" applyNumberFormat="0" applyProtection="0">
      <alignment horizontal="left" vertical="center" indent="1"/>
    </xf>
    <xf numFmtId="4" fontId="75" fillId="69" borderId="0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4" fontId="70" fillId="68" borderId="22" applyNumberFormat="0" applyProtection="0">
      <alignment horizontal="left" vertical="center" indent="1"/>
    </xf>
    <xf numFmtId="4" fontId="70" fillId="68" borderId="22" applyNumberFormat="0" applyProtection="0">
      <alignment horizontal="left" vertical="center" indent="1"/>
    </xf>
    <xf numFmtId="4" fontId="70" fillId="68" borderId="22" applyNumberFormat="0" applyProtection="0">
      <alignment horizontal="left" vertical="center" indent="1"/>
    </xf>
    <xf numFmtId="4" fontId="70" fillId="54" borderId="22" applyNumberFormat="0" applyProtection="0">
      <alignment horizontal="left" vertical="center" indent="1"/>
    </xf>
    <xf numFmtId="4" fontId="70" fillId="54" borderId="22" applyNumberFormat="0" applyProtection="0">
      <alignment horizontal="left" vertical="center" indent="1"/>
    </xf>
    <xf numFmtId="4" fontId="70" fillId="54" borderId="22" applyNumberFormat="0" applyProtection="0">
      <alignment horizontal="left" vertical="center" indent="1"/>
    </xf>
    <xf numFmtId="0" fontId="9" fillId="54" borderId="22" applyNumberFormat="0" applyProtection="0">
      <alignment horizontal="left" vertical="center" indent="1"/>
    </xf>
    <xf numFmtId="0" fontId="9" fillId="54" borderId="22" applyNumberFormat="0" applyProtection="0">
      <alignment horizontal="left" vertical="center" indent="1"/>
    </xf>
    <xf numFmtId="0" fontId="9" fillId="54" borderId="22" applyNumberFormat="0" applyProtection="0">
      <alignment horizontal="left" vertical="center" indent="1"/>
    </xf>
    <xf numFmtId="0" fontId="9" fillId="54" borderId="22" applyNumberFormat="0" applyProtection="0">
      <alignment horizontal="left" vertical="center" indent="1"/>
    </xf>
    <xf numFmtId="0" fontId="9" fillId="54" borderId="22" applyNumberFormat="0" applyProtection="0">
      <alignment horizontal="left" vertical="center" indent="1"/>
    </xf>
    <xf numFmtId="0" fontId="9" fillId="54" borderId="22" applyNumberFormat="0" applyProtection="0">
      <alignment horizontal="left" vertical="center" indent="1"/>
    </xf>
    <xf numFmtId="0" fontId="9" fillId="54" borderId="22" applyNumberFormat="0" applyProtection="0">
      <alignment horizontal="left" vertical="center" indent="1"/>
    </xf>
    <xf numFmtId="0" fontId="9" fillId="54" borderId="22" applyNumberFormat="0" applyProtection="0">
      <alignment horizontal="left" vertical="center" indent="1"/>
    </xf>
    <xf numFmtId="0" fontId="9" fillId="54" borderId="22" applyNumberFormat="0" applyProtection="0">
      <alignment horizontal="left" vertical="center" indent="1"/>
    </xf>
    <xf numFmtId="0" fontId="9" fillId="54" borderId="22" applyNumberFormat="0" applyProtection="0">
      <alignment horizontal="left" vertical="center" indent="1"/>
    </xf>
    <xf numFmtId="0" fontId="9" fillId="54" borderId="22" applyNumberFormat="0" applyProtection="0">
      <alignment horizontal="left" vertical="center" indent="1"/>
    </xf>
    <xf numFmtId="0" fontId="9" fillId="54" borderId="22" applyNumberFormat="0" applyProtection="0">
      <alignment horizontal="left" vertical="center" indent="1"/>
    </xf>
    <xf numFmtId="0" fontId="9" fillId="54" borderId="22" applyNumberFormat="0" applyProtection="0">
      <alignment horizontal="left" vertical="center" indent="1"/>
    </xf>
    <xf numFmtId="0" fontId="9" fillId="54" borderId="22" applyNumberFormat="0" applyProtection="0">
      <alignment horizontal="left" vertical="center" indent="1"/>
    </xf>
    <xf numFmtId="0" fontId="9" fillId="70" borderId="22" applyNumberFormat="0" applyProtection="0">
      <alignment horizontal="left" vertical="center" indent="1"/>
    </xf>
    <xf numFmtId="0" fontId="9" fillId="70" borderId="22" applyNumberFormat="0" applyProtection="0">
      <alignment horizontal="left" vertical="center" indent="1"/>
    </xf>
    <xf numFmtId="0" fontId="9" fillId="70" borderId="22" applyNumberFormat="0" applyProtection="0">
      <alignment horizontal="left" vertical="center" indent="1"/>
    </xf>
    <xf numFmtId="0" fontId="9" fillId="70" borderId="22" applyNumberFormat="0" applyProtection="0">
      <alignment horizontal="left" vertical="center" indent="1"/>
    </xf>
    <xf numFmtId="0" fontId="9" fillId="70" borderId="22" applyNumberFormat="0" applyProtection="0">
      <alignment horizontal="left" vertical="center" indent="1"/>
    </xf>
    <xf numFmtId="0" fontId="9" fillId="70" borderId="22" applyNumberFormat="0" applyProtection="0">
      <alignment horizontal="left" vertical="center" indent="1"/>
    </xf>
    <xf numFmtId="0" fontId="9" fillId="70" borderId="22" applyNumberFormat="0" applyProtection="0">
      <alignment horizontal="left" vertical="center" indent="1"/>
    </xf>
    <xf numFmtId="0" fontId="9" fillId="70" borderId="22" applyNumberFormat="0" applyProtection="0">
      <alignment horizontal="left" vertical="center" indent="1"/>
    </xf>
    <xf numFmtId="0" fontId="9" fillId="70" borderId="22" applyNumberFormat="0" applyProtection="0">
      <alignment horizontal="left" vertical="center" indent="1"/>
    </xf>
    <xf numFmtId="0" fontId="9" fillId="70" borderId="22" applyNumberFormat="0" applyProtection="0">
      <alignment horizontal="left" vertical="center" indent="1"/>
    </xf>
    <xf numFmtId="0" fontId="9" fillId="70" borderId="22" applyNumberFormat="0" applyProtection="0">
      <alignment horizontal="left" vertical="center" indent="1"/>
    </xf>
    <xf numFmtId="0" fontId="9" fillId="70" borderId="22" applyNumberFormat="0" applyProtection="0">
      <alignment horizontal="left" vertical="center" indent="1"/>
    </xf>
    <xf numFmtId="0" fontId="9" fillId="70" borderId="22" applyNumberFormat="0" applyProtection="0">
      <alignment horizontal="left" vertical="center" indent="1"/>
    </xf>
    <xf numFmtId="0" fontId="9" fillId="70" borderId="22" applyNumberFormat="0" applyProtection="0">
      <alignment horizontal="left" vertical="center" indent="1"/>
    </xf>
    <xf numFmtId="0" fontId="9" fillId="8" borderId="22" applyNumberFormat="0" applyProtection="0">
      <alignment horizontal="left" vertical="center" indent="1"/>
    </xf>
    <xf numFmtId="0" fontId="9" fillId="8" borderId="22" applyNumberFormat="0" applyProtection="0">
      <alignment horizontal="left" vertical="center" indent="1"/>
    </xf>
    <xf numFmtId="0" fontId="9" fillId="8" borderId="22" applyNumberFormat="0" applyProtection="0">
      <alignment horizontal="left" vertical="center" indent="1"/>
    </xf>
    <xf numFmtId="0" fontId="9" fillId="8" borderId="22" applyNumberFormat="0" applyProtection="0">
      <alignment horizontal="left" vertical="center" indent="1"/>
    </xf>
    <xf numFmtId="0" fontId="9" fillId="8" borderId="22" applyNumberFormat="0" applyProtection="0">
      <alignment horizontal="left" vertical="center" indent="1"/>
    </xf>
    <xf numFmtId="0" fontId="9" fillId="8" borderId="22" applyNumberFormat="0" applyProtection="0">
      <alignment horizontal="left" vertical="center" indent="1"/>
    </xf>
    <xf numFmtId="0" fontId="9" fillId="8" borderId="22" applyNumberFormat="0" applyProtection="0">
      <alignment horizontal="left" vertical="center" indent="1"/>
    </xf>
    <xf numFmtId="0" fontId="9" fillId="8" borderId="22" applyNumberFormat="0" applyProtection="0">
      <alignment horizontal="left" vertical="center" indent="1"/>
    </xf>
    <xf numFmtId="0" fontId="9" fillId="8" borderId="22" applyNumberFormat="0" applyProtection="0">
      <alignment horizontal="left" vertical="center" indent="1"/>
    </xf>
    <xf numFmtId="0" fontId="9" fillId="8" borderId="22" applyNumberFormat="0" applyProtection="0">
      <alignment horizontal="left" vertical="center" indent="1"/>
    </xf>
    <xf numFmtId="0" fontId="9" fillId="8" borderId="22" applyNumberFormat="0" applyProtection="0">
      <alignment horizontal="left" vertical="center" indent="1"/>
    </xf>
    <xf numFmtId="0" fontId="9" fillId="8" borderId="22" applyNumberFormat="0" applyProtection="0">
      <alignment horizontal="left" vertical="center" indent="1"/>
    </xf>
    <xf numFmtId="0" fontId="9" fillId="8" borderId="22" applyNumberFormat="0" applyProtection="0">
      <alignment horizontal="left" vertical="center" indent="1"/>
    </xf>
    <xf numFmtId="0" fontId="9" fillId="8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5" fillId="0" borderId="0"/>
    <xf numFmtId="0" fontId="5" fillId="0" borderId="0"/>
    <xf numFmtId="4" fontId="72" fillId="71" borderId="22" applyNumberFormat="0" applyProtection="0">
      <alignment vertical="center"/>
    </xf>
    <xf numFmtId="4" fontId="72" fillId="71" borderId="22" applyNumberFormat="0" applyProtection="0">
      <alignment vertical="center"/>
    </xf>
    <xf numFmtId="4" fontId="72" fillId="71" borderId="22" applyNumberFormat="0" applyProtection="0">
      <alignment vertical="center"/>
    </xf>
    <xf numFmtId="4" fontId="73" fillId="71" borderId="22" applyNumberFormat="0" applyProtection="0">
      <alignment vertical="center"/>
    </xf>
    <xf numFmtId="4" fontId="73" fillId="71" borderId="22" applyNumberFormat="0" applyProtection="0">
      <alignment vertical="center"/>
    </xf>
    <xf numFmtId="4" fontId="73" fillId="71" borderId="22" applyNumberFormat="0" applyProtection="0">
      <alignment vertical="center"/>
    </xf>
    <xf numFmtId="4" fontId="72" fillId="71" borderId="22" applyNumberFormat="0" applyProtection="0">
      <alignment horizontal="left" vertical="center" indent="1"/>
    </xf>
    <xf numFmtId="4" fontId="72" fillId="71" borderId="22" applyNumberFormat="0" applyProtection="0">
      <alignment horizontal="left" vertical="center" indent="1"/>
    </xf>
    <xf numFmtId="4" fontId="72" fillId="71" borderId="22" applyNumberFormat="0" applyProtection="0">
      <alignment horizontal="left" vertical="center" indent="1"/>
    </xf>
    <xf numFmtId="4" fontId="72" fillId="71" borderId="22" applyNumberFormat="0" applyProtection="0">
      <alignment horizontal="left" vertical="center" indent="1"/>
    </xf>
    <xf numFmtId="4" fontId="72" fillId="71" borderId="22" applyNumberFormat="0" applyProtection="0">
      <alignment horizontal="left" vertical="center" indent="1"/>
    </xf>
    <xf numFmtId="4" fontId="72" fillId="71" borderId="22" applyNumberFormat="0" applyProtection="0">
      <alignment horizontal="left" vertical="center" indent="1"/>
    </xf>
    <xf numFmtId="4" fontId="72" fillId="68" borderId="22" applyNumberFormat="0" applyProtection="0">
      <alignment horizontal="right" vertical="center"/>
    </xf>
    <xf numFmtId="4" fontId="72" fillId="68" borderId="22" applyNumberFormat="0" applyProtection="0">
      <alignment horizontal="right" vertical="center"/>
    </xf>
    <xf numFmtId="4" fontId="72" fillId="68" borderId="22" applyNumberFormat="0" applyProtection="0">
      <alignment horizontal="right" vertical="center"/>
    </xf>
    <xf numFmtId="4" fontId="73" fillId="68" borderId="22" applyNumberFormat="0" applyProtection="0">
      <alignment horizontal="right" vertical="center"/>
    </xf>
    <xf numFmtId="4" fontId="73" fillId="68" borderId="22" applyNumberFormat="0" applyProtection="0">
      <alignment horizontal="right" vertical="center"/>
    </xf>
    <xf numFmtId="4" fontId="73" fillId="68" borderId="22" applyNumberFormat="0" applyProtection="0">
      <alignment horizontal="right" vertical="center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9" fillId="59" borderId="22" applyNumberFormat="0" applyProtection="0">
      <alignment horizontal="left" vertical="center" indent="1"/>
    </xf>
    <xf numFmtId="0" fontId="76" fillId="0" borderId="0"/>
    <xf numFmtId="4" fontId="77" fillId="68" borderId="22" applyNumberFormat="0" applyProtection="0">
      <alignment horizontal="right" vertical="center"/>
    </xf>
    <xf numFmtId="4" fontId="77" fillId="68" borderId="22" applyNumberFormat="0" applyProtection="0">
      <alignment horizontal="right" vertical="center"/>
    </xf>
    <xf numFmtId="4" fontId="77" fillId="68" borderId="22" applyNumberFormat="0" applyProtection="0">
      <alignment horizontal="right" vertical="center"/>
    </xf>
    <xf numFmtId="0" fontId="78" fillId="72" borderId="0"/>
    <xf numFmtId="49" fontId="79" fillId="72" borderId="0"/>
    <xf numFmtId="49" fontId="80" fillId="72" borderId="24"/>
    <xf numFmtId="49" fontId="80" fillId="72" borderId="0"/>
    <xf numFmtId="0" fontId="78" fillId="73" borderId="24">
      <protection locked="0"/>
    </xf>
    <xf numFmtId="0" fontId="78" fillId="72" borderId="0"/>
    <xf numFmtId="0" fontId="80" fillId="74" borderId="0"/>
    <xf numFmtId="0" fontId="80" fillId="50" borderId="0"/>
    <xf numFmtId="0" fontId="80" fillId="62" borderId="0"/>
    <xf numFmtId="0" fontId="81" fillId="0" borderId="0" applyNumberFormat="0" applyFill="0" applyBorder="0" applyAlignment="0" applyProtection="0"/>
    <xf numFmtId="188" fontId="9" fillId="43" borderId="1">
      <alignment vertical="center"/>
    </xf>
    <xf numFmtId="0" fontId="9" fillId="75" borderId="0"/>
    <xf numFmtId="178" fontId="9" fillId="73" borderId="25" applyNumberFormat="0" applyFont="0" applyAlignment="0">
      <alignment horizontal="left"/>
    </xf>
    <xf numFmtId="173" fontId="82" fillId="76" borderId="0">
      <alignment horizontal="right" vertical="top"/>
    </xf>
    <xf numFmtId="0" fontId="83" fillId="0" borderId="0" applyNumberFormat="0" applyFill="0" applyBorder="0" applyAlignment="0" applyProtection="0"/>
    <xf numFmtId="0" fontId="45" fillId="0" borderId="26" applyNumberFormat="0" applyFont="0" applyFill="0" applyAlignment="0" applyProtection="0"/>
    <xf numFmtId="0" fontId="84" fillId="0" borderId="27" applyNumberFormat="0" applyFill="0" applyAlignment="0" applyProtection="0"/>
    <xf numFmtId="0" fontId="84" fillId="0" borderId="27" applyNumberFormat="0" applyFill="0" applyAlignment="0" applyProtection="0"/>
    <xf numFmtId="0" fontId="84" fillId="0" borderId="27" applyNumberFormat="0" applyFill="0" applyAlignment="0" applyProtection="0"/>
    <xf numFmtId="0" fontId="45" fillId="0" borderId="26" applyNumberFormat="0" applyFont="0" applyFill="0" applyAlignment="0" applyProtection="0"/>
    <xf numFmtId="178" fontId="85" fillId="46" borderId="28">
      <alignment horizontal="center" vertical="center"/>
    </xf>
    <xf numFmtId="0" fontId="86" fillId="0" borderId="0" applyNumberFormat="0" applyFill="0" applyBorder="0" applyAlignment="0" applyProtection="0"/>
    <xf numFmtId="0" fontId="87" fillId="77" borderId="29">
      <alignment vertical="center"/>
      <protection locked="0"/>
    </xf>
    <xf numFmtId="189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78" fontId="9" fillId="78" borderId="1" applyNumberFormat="0" applyFill="0" applyBorder="0" applyProtection="0">
      <alignment vertical="center"/>
      <protection locked="0"/>
    </xf>
    <xf numFmtId="178" fontId="9" fillId="78" borderId="1" applyNumberFormat="0" applyFill="0" applyBorder="0" applyProtection="0">
      <alignment vertical="center"/>
      <protection locked="0"/>
    </xf>
    <xf numFmtId="178" fontId="9" fillId="78" borderId="1" applyNumberFormat="0" applyFill="0" applyBorder="0" applyProtection="0">
      <alignment vertical="center"/>
      <protection locked="0"/>
    </xf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88" fillId="14" borderId="18" applyNumberFormat="0" applyAlignment="0" applyProtection="0"/>
    <xf numFmtId="0" fontId="88" fillId="14" borderId="18" applyNumberFormat="0" applyAlignment="0" applyProtection="0"/>
    <xf numFmtId="0" fontId="88" fillId="14" borderId="18" applyNumberFormat="0" applyAlignment="0" applyProtection="0"/>
    <xf numFmtId="0" fontId="88" fillId="14" borderId="18" applyNumberFormat="0" applyAlignment="0" applyProtection="0"/>
    <xf numFmtId="0" fontId="88" fillId="14" borderId="18" applyNumberFormat="0" applyAlignment="0" applyProtection="0"/>
    <xf numFmtId="0" fontId="88" fillId="14" borderId="18" applyNumberFormat="0" applyAlignment="0" applyProtection="0"/>
    <xf numFmtId="0" fontId="88" fillId="14" borderId="18" applyNumberFormat="0" applyAlignment="0" applyProtection="0"/>
    <xf numFmtId="0" fontId="88" fillId="14" borderId="18" applyNumberFormat="0" applyAlignment="0" applyProtection="0"/>
    <xf numFmtId="0" fontId="88" fillId="14" borderId="18" applyNumberFormat="0" applyAlignment="0" applyProtection="0"/>
    <xf numFmtId="0" fontId="88" fillId="14" borderId="18" applyNumberFormat="0" applyAlignment="0" applyProtection="0"/>
    <xf numFmtId="3" fontId="89" fillId="0" borderId="19" applyFill="0" applyBorder="0">
      <alignment vertical="center"/>
    </xf>
    <xf numFmtId="0" fontId="90" fillId="58" borderId="22" applyNumberFormat="0" applyAlignment="0" applyProtection="0"/>
    <xf numFmtId="0" fontId="90" fillId="58" borderId="22" applyNumberFormat="0" applyAlignment="0" applyProtection="0"/>
    <xf numFmtId="0" fontId="90" fillId="58" borderId="22" applyNumberFormat="0" applyAlignment="0" applyProtection="0"/>
    <xf numFmtId="0" fontId="90" fillId="58" borderId="22" applyNumberFormat="0" applyAlignment="0" applyProtection="0"/>
    <xf numFmtId="0" fontId="90" fillId="58" borderId="22" applyNumberFormat="0" applyAlignment="0" applyProtection="0"/>
    <xf numFmtId="0" fontId="90" fillId="58" borderId="22" applyNumberFormat="0" applyAlignment="0" applyProtection="0"/>
    <xf numFmtId="0" fontId="90" fillId="58" borderId="22" applyNumberFormat="0" applyAlignment="0" applyProtection="0"/>
    <xf numFmtId="0" fontId="90" fillId="58" borderId="22" applyNumberFormat="0" applyAlignment="0" applyProtection="0"/>
    <xf numFmtId="0" fontId="90" fillId="58" borderId="22" applyNumberFormat="0" applyAlignment="0" applyProtection="0"/>
    <xf numFmtId="0" fontId="90" fillId="58" borderId="22" applyNumberFormat="0" applyAlignment="0" applyProtection="0"/>
    <xf numFmtId="0" fontId="91" fillId="58" borderId="18" applyNumberFormat="0" applyAlignment="0" applyProtection="0"/>
    <xf numFmtId="0" fontId="91" fillId="58" borderId="18" applyNumberFormat="0" applyAlignment="0" applyProtection="0"/>
    <xf numFmtId="0" fontId="91" fillId="58" borderId="18" applyNumberFormat="0" applyAlignment="0" applyProtection="0"/>
    <xf numFmtId="0" fontId="91" fillId="58" borderId="18" applyNumberFormat="0" applyAlignment="0" applyProtection="0"/>
    <xf numFmtId="0" fontId="91" fillId="58" borderId="18" applyNumberFormat="0" applyAlignment="0" applyProtection="0"/>
    <xf numFmtId="0" fontId="91" fillId="58" borderId="18" applyNumberFormat="0" applyAlignment="0" applyProtection="0"/>
    <xf numFmtId="0" fontId="91" fillId="58" borderId="18" applyNumberFormat="0" applyAlignment="0" applyProtection="0"/>
    <xf numFmtId="0" fontId="91" fillId="58" borderId="18" applyNumberFormat="0" applyAlignment="0" applyProtection="0"/>
    <xf numFmtId="0" fontId="91" fillId="58" borderId="18" applyNumberFormat="0" applyAlignment="0" applyProtection="0"/>
    <xf numFmtId="0" fontId="91" fillId="58" borderId="18" applyNumberFormat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7" fillId="0" borderId="16" applyNumberFormat="0" applyFill="0" applyAlignment="0" applyProtection="0"/>
    <xf numFmtId="0" fontId="57" fillId="0" borderId="16" applyNumberFormat="0" applyFill="0" applyAlignment="0" applyProtection="0"/>
    <xf numFmtId="0" fontId="57" fillId="0" borderId="16" applyNumberFormat="0" applyFill="0" applyAlignment="0" applyProtection="0"/>
    <xf numFmtId="0" fontId="57" fillId="0" borderId="16" applyNumberFormat="0" applyFill="0" applyAlignment="0" applyProtection="0"/>
    <xf numFmtId="0" fontId="57" fillId="0" borderId="16" applyNumberFormat="0" applyFill="0" applyAlignment="0" applyProtection="0"/>
    <xf numFmtId="0" fontId="57" fillId="0" borderId="16" applyNumberFormat="0" applyFill="0" applyAlignment="0" applyProtection="0"/>
    <xf numFmtId="0" fontId="57" fillId="0" borderId="16" applyNumberFormat="0" applyFill="0" applyAlignment="0" applyProtection="0"/>
    <xf numFmtId="0" fontId="57" fillId="0" borderId="16" applyNumberFormat="0" applyFill="0" applyAlignment="0" applyProtection="0"/>
    <xf numFmtId="0" fontId="57" fillId="0" borderId="16" applyNumberFormat="0" applyFill="0" applyAlignment="0" applyProtection="0"/>
    <xf numFmtId="0" fontId="57" fillId="0" borderId="16" applyNumberFormat="0" applyFill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8" fillId="0" borderId="0">
      <alignment horizontal="center" vertical="center" wrapText="1"/>
    </xf>
    <xf numFmtId="4" fontId="14" fillId="4" borderId="1" applyBorder="0">
      <alignment horizontal="right"/>
    </xf>
    <xf numFmtId="4" fontId="14" fillId="4" borderId="1" applyBorder="0">
      <alignment horizontal="right"/>
    </xf>
    <xf numFmtId="49" fontId="94" fillId="0" borderId="0" applyBorder="0">
      <alignment vertical="center"/>
    </xf>
    <xf numFmtId="0" fontId="95" fillId="0" borderId="0">
      <alignment horizontal="left"/>
    </xf>
    <xf numFmtId="0" fontId="96" fillId="8" borderId="0"/>
    <xf numFmtId="0" fontId="84" fillId="0" borderId="27" applyNumberFormat="0" applyFill="0" applyAlignment="0" applyProtection="0"/>
    <xf numFmtId="0" fontId="84" fillId="0" borderId="27" applyNumberFormat="0" applyFill="0" applyAlignment="0" applyProtection="0"/>
    <xf numFmtId="0" fontId="84" fillId="0" borderId="27" applyNumberFormat="0" applyFill="0" applyAlignment="0" applyProtection="0"/>
    <xf numFmtId="0" fontId="84" fillId="0" borderId="27" applyNumberFormat="0" applyFill="0" applyAlignment="0" applyProtection="0"/>
    <xf numFmtId="0" fontId="84" fillId="0" borderId="27" applyNumberFormat="0" applyFill="0" applyAlignment="0" applyProtection="0"/>
    <xf numFmtId="0" fontId="84" fillId="0" borderId="27" applyNumberFormat="0" applyFill="0" applyAlignment="0" applyProtection="0"/>
    <xf numFmtId="0" fontId="84" fillId="0" borderId="27" applyNumberFormat="0" applyFill="0" applyAlignment="0" applyProtection="0"/>
    <xf numFmtId="0" fontId="84" fillId="0" borderId="27" applyNumberFormat="0" applyFill="0" applyAlignment="0" applyProtection="0"/>
    <xf numFmtId="0" fontId="84" fillId="0" borderId="27" applyNumberFormat="0" applyFill="0" applyAlignment="0" applyProtection="0"/>
    <xf numFmtId="0" fontId="84" fillId="0" borderId="27" applyNumberFormat="0" applyFill="0" applyAlignment="0" applyProtection="0"/>
    <xf numFmtId="3" fontId="19" fillId="0" borderId="1" applyBorder="0">
      <alignment vertical="center"/>
    </xf>
    <xf numFmtId="3" fontId="19" fillId="0" borderId="1" applyBorder="0">
      <alignment vertical="center"/>
    </xf>
    <xf numFmtId="3" fontId="19" fillId="0" borderId="1" applyBorder="0">
      <alignment vertical="center"/>
    </xf>
    <xf numFmtId="0" fontId="97" fillId="79" borderId="14" applyNumberFormat="0" applyAlignment="0" applyProtection="0"/>
    <xf numFmtId="0" fontId="97" fillId="79" borderId="14" applyNumberFormat="0" applyAlignment="0" applyProtection="0"/>
    <xf numFmtId="0" fontId="97" fillId="79" borderId="14" applyNumberFormat="0" applyAlignment="0" applyProtection="0"/>
    <xf numFmtId="0" fontId="97" fillId="79" borderId="14" applyNumberFormat="0" applyAlignment="0" applyProtection="0"/>
    <xf numFmtId="0" fontId="97" fillId="79" borderId="14" applyNumberFormat="0" applyAlignment="0" applyProtection="0"/>
    <xf numFmtId="0" fontId="97" fillId="79" borderId="14" applyNumberFormat="0" applyAlignment="0" applyProtection="0"/>
    <xf numFmtId="0" fontId="97" fillId="79" borderId="14" applyNumberFormat="0" applyAlignment="0" applyProtection="0"/>
    <xf numFmtId="0" fontId="97" fillId="79" borderId="14" applyNumberFormat="0" applyAlignment="0" applyProtection="0"/>
    <xf numFmtId="0" fontId="97" fillId="79" borderId="14" applyNumberFormat="0" applyAlignment="0" applyProtection="0"/>
    <xf numFmtId="0" fontId="97" fillId="79" borderId="14" applyNumberFormat="0" applyAlignment="0" applyProtection="0"/>
    <xf numFmtId="0" fontId="21" fillId="0" borderId="0">
      <alignment horizontal="centerContinuous" vertical="center" wrapText="1"/>
    </xf>
    <xf numFmtId="0" fontId="21" fillId="0" borderId="0">
      <alignment horizontal="centerContinuous" vertical="center" wrapText="1"/>
    </xf>
    <xf numFmtId="0" fontId="22" fillId="5" borderId="0" applyFill="0">
      <alignment wrapText="1"/>
    </xf>
    <xf numFmtId="0" fontId="22" fillId="5" borderId="0" applyFill="0">
      <alignment wrapText="1"/>
    </xf>
    <xf numFmtId="0" fontId="22" fillId="5" borderId="0" applyFill="0">
      <alignment wrapText="1"/>
    </xf>
    <xf numFmtId="0" fontId="22" fillId="5" borderId="0" applyFill="0">
      <alignment wrapText="1"/>
    </xf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49" fontId="14" fillId="0" borderId="0" applyBorder="0">
      <alignment vertical="top"/>
    </xf>
    <xf numFmtId="0" fontId="7" fillId="0" borderId="0"/>
    <xf numFmtId="0" fontId="5" fillId="0" borderId="0"/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0" fontId="7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7" fillId="0" borderId="0"/>
    <xf numFmtId="0" fontId="1" fillId="0" borderId="0"/>
    <xf numFmtId="0" fontId="9" fillId="0" borderId="0"/>
    <xf numFmtId="0" fontId="9" fillId="0" borderId="0"/>
    <xf numFmtId="0" fontId="7" fillId="0" borderId="0"/>
    <xf numFmtId="0" fontId="5" fillId="0" borderId="0"/>
    <xf numFmtId="0" fontId="7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29" fillId="0" borderId="0">
      <alignment vertical="top"/>
    </xf>
    <xf numFmtId="0" fontId="1" fillId="0" borderId="0"/>
    <xf numFmtId="181" fontId="29" fillId="0" borderId="0">
      <alignment vertical="top"/>
    </xf>
    <xf numFmtId="181" fontId="29" fillId="0" borderId="0">
      <alignment vertical="top"/>
    </xf>
    <xf numFmtId="181" fontId="29" fillId="0" borderId="0">
      <alignment vertical="top"/>
    </xf>
    <xf numFmtId="181" fontId="29" fillId="0" borderId="0">
      <alignment vertical="top"/>
    </xf>
    <xf numFmtId="0" fontId="9" fillId="0" borderId="0"/>
    <xf numFmtId="0" fontId="7" fillId="0" borderId="0"/>
    <xf numFmtId="0" fontId="9" fillId="0" borderId="0"/>
    <xf numFmtId="0" fontId="9" fillId="0" borderId="0"/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0" fontId="17" fillId="0" borderId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5" fillId="0" borderId="0" applyFont="0" applyFill="0" applyBorder="0" applyProtection="0">
      <alignment horizontal="center" vertical="center" wrapText="1"/>
    </xf>
    <xf numFmtId="0" fontId="5" fillId="0" borderId="0" applyNumberFormat="0" applyFont="0" applyFill="0" applyBorder="0" applyProtection="0">
      <alignment horizontal="justify" vertical="center" wrapText="1"/>
    </xf>
    <xf numFmtId="166" fontId="101" fillId="4" borderId="11" applyNumberFormat="0" applyBorder="0" applyAlignment="0">
      <alignment vertical="center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9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9" fillId="55" borderId="21" applyNumberFormat="0" applyFont="0" applyAlignment="0" applyProtection="0"/>
    <xf numFmtId="0" fontId="9" fillId="55" borderId="21" applyNumberFormat="0" applyFont="0" applyAlignment="0" applyProtection="0"/>
    <xf numFmtId="0" fontId="9" fillId="55" borderId="21" applyNumberFormat="0" applyFont="0" applyAlignment="0" applyProtection="0"/>
    <xf numFmtId="0" fontId="9" fillId="55" borderId="21" applyNumberFormat="0" applyFont="0" applyAlignment="0" applyProtection="0"/>
    <xf numFmtId="0" fontId="9" fillId="55" borderId="21" applyNumberFormat="0" applyFont="0" applyAlignment="0" applyProtection="0"/>
    <xf numFmtId="0" fontId="9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0" fontId="7" fillId="55" borderId="2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47" fillId="0" borderId="0" applyFont="0" applyFill="0" applyBorder="0" applyProtection="0">
      <alignment vertical="top"/>
    </xf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173" fontId="29" fillId="0" borderId="0">
      <alignment vertical="top"/>
    </xf>
    <xf numFmtId="173" fontId="29" fillId="0" borderId="0">
      <alignment vertical="top"/>
    </xf>
    <xf numFmtId="0" fontId="10" fillId="0" borderId="0"/>
    <xf numFmtId="10" fontId="14" fillId="5" borderId="1">
      <alignment horizontal="right"/>
    </xf>
    <xf numFmtId="10" fontId="14" fillId="5" borderId="1">
      <alignment horizontal="right"/>
    </xf>
    <xf numFmtId="10" fontId="14" fillId="5" borderId="1">
      <alignment horizontal="right"/>
    </xf>
    <xf numFmtId="3" fontId="103" fillId="0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49" fontId="22" fillId="0" borderId="0">
      <alignment horizontal="center"/>
    </xf>
    <xf numFmtId="191" fontId="105" fillId="0" borderId="0" applyFont="0" applyFill="0" applyBorder="0" applyAlignment="0" applyProtection="0"/>
    <xf numFmtId="165" fontId="10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99" fillId="0" borderId="0" applyFont="0" applyFill="0" applyBorder="0" applyAlignment="0" applyProtection="0"/>
    <xf numFmtId="165" fontId="99" fillId="0" borderId="0" applyFont="0" applyFill="0" applyBorder="0" applyAlignment="0" applyProtection="0"/>
    <xf numFmtId="165" fontId="99" fillId="0" borderId="0" applyFont="0" applyFill="0" applyBorder="0" applyAlignment="0" applyProtection="0"/>
    <xf numFmtId="165" fontId="99" fillId="0" borderId="0" applyFont="0" applyFill="0" applyBorder="0" applyAlignment="0" applyProtection="0"/>
    <xf numFmtId="165" fontId="99" fillId="0" borderId="0" applyFont="0" applyFill="0" applyBorder="0" applyAlignment="0" applyProtection="0"/>
    <xf numFmtId="165" fontId="99" fillId="0" borderId="0" applyFont="0" applyFill="0" applyBorder="0" applyAlignment="0" applyProtection="0"/>
    <xf numFmtId="192" fontId="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9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92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92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" fontId="14" fillId="5" borderId="0" applyBorder="0">
      <alignment horizontal="right"/>
    </xf>
    <xf numFmtId="4" fontId="14" fillId="5" borderId="0" applyFont="0" applyBorder="0">
      <alignment horizontal="right"/>
    </xf>
    <xf numFmtId="3" fontId="106" fillId="0" borderId="1" applyBorder="0">
      <alignment vertical="center"/>
    </xf>
    <xf numFmtId="3" fontId="106" fillId="0" borderId="1" applyBorder="0">
      <alignment vertical="center"/>
    </xf>
    <xf numFmtId="4" fontId="14" fillId="5" borderId="0" applyFont="0" applyBorder="0">
      <alignment horizontal="right"/>
    </xf>
    <xf numFmtId="4" fontId="14" fillId="6" borderId="9" applyBorder="0">
      <alignment horizontal="right"/>
    </xf>
    <xf numFmtId="4" fontId="14" fillId="5" borderId="9" applyBorder="0">
      <alignment horizontal="right"/>
    </xf>
    <xf numFmtId="4" fontId="14" fillId="5" borderId="1" applyFont="0" applyBorder="0">
      <alignment horizontal="right"/>
    </xf>
    <xf numFmtId="4" fontId="14" fillId="5" borderId="1" applyFont="0" applyBorder="0">
      <alignment horizontal="right"/>
    </xf>
    <xf numFmtId="4" fontId="14" fillId="5" borderId="1" applyFont="0" applyBorder="0">
      <alignment horizontal="right"/>
    </xf>
    <xf numFmtId="4" fontId="14" fillId="5" borderId="1" applyFont="0" applyBorder="0">
      <alignment horizontal="right"/>
    </xf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169" fontId="5" fillId="0" borderId="1" applyFont="0" applyFill="0" applyBorder="0" applyProtection="0">
      <alignment horizontal="center" vertical="center"/>
    </xf>
    <xf numFmtId="169" fontId="5" fillId="0" borderId="1" applyFont="0" applyFill="0" applyBorder="0" applyProtection="0">
      <alignment horizontal="center" vertical="center"/>
    </xf>
    <xf numFmtId="169" fontId="5" fillId="0" borderId="1" applyFont="0" applyFill="0" applyBorder="0" applyProtection="0">
      <alignment horizontal="center" vertical="center"/>
    </xf>
    <xf numFmtId="169" fontId="5" fillId="0" borderId="1" applyFont="0" applyFill="0" applyBorder="0" applyProtection="0">
      <alignment horizontal="center" vertical="center"/>
    </xf>
    <xf numFmtId="169" fontId="5" fillId="0" borderId="1" applyFont="0" applyFill="0" applyBorder="0" applyProtection="0">
      <alignment horizontal="center" vertical="center"/>
    </xf>
    <xf numFmtId="3" fontId="17" fillId="0" borderId="1" applyBorder="0">
      <alignment vertical="center"/>
    </xf>
    <xf numFmtId="3" fontId="17" fillId="0" borderId="1" applyBorder="0">
      <alignment vertical="center"/>
    </xf>
    <xf numFmtId="3" fontId="17" fillId="0" borderId="1" applyBorder="0">
      <alignment vertical="center"/>
    </xf>
    <xf numFmtId="164" fontId="32" fillId="0" borderId="0">
      <protection locked="0"/>
    </xf>
    <xf numFmtId="0" fontId="17" fillId="0" borderId="1" applyBorder="0">
      <alignment horizontal="center" vertical="center" wrapText="1"/>
    </xf>
    <xf numFmtId="0" fontId="17" fillId="0" borderId="1" applyBorder="0">
      <alignment horizontal="center" vertical="center" wrapText="1"/>
    </xf>
    <xf numFmtId="0" fontId="17" fillId="0" borderId="1" applyBorder="0">
      <alignment horizontal="center" vertical="center" wrapText="1"/>
    </xf>
    <xf numFmtId="0" fontId="108" fillId="0" borderId="0"/>
    <xf numFmtId="0" fontId="9" fillId="0" borderId="0"/>
    <xf numFmtId="194" fontId="111" fillId="0" borderId="0"/>
    <xf numFmtId="0" fontId="5" fillId="0" borderId="0"/>
    <xf numFmtId="194" fontId="111" fillId="0" borderId="0"/>
    <xf numFmtId="0" fontId="1" fillId="0" borderId="0"/>
    <xf numFmtId="194" fontId="111" fillId="0" borderId="0"/>
    <xf numFmtId="194" fontId="111" fillId="0" borderId="0"/>
    <xf numFmtId="194" fontId="111" fillId="0" borderId="0"/>
    <xf numFmtId="194" fontId="111" fillId="0" borderId="0"/>
    <xf numFmtId="194" fontId="111" fillId="0" borderId="0"/>
    <xf numFmtId="0" fontId="121" fillId="0" borderId="0"/>
    <xf numFmtId="0" fontId="1" fillId="0" borderId="0"/>
    <xf numFmtId="0" fontId="135" fillId="0" borderId="0"/>
  </cellStyleXfs>
  <cellXfs count="342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3" fontId="2" fillId="0" borderId="0" xfId="28" applyNumberFormat="1" applyFont="1" applyAlignment="1"/>
    <xf numFmtId="4" fontId="2" fillId="0" borderId="0" xfId="28" applyNumberFormat="1" applyFont="1" applyAlignment="1"/>
    <xf numFmtId="4" fontId="2" fillId="0" borderId="0" xfId="28" applyNumberFormat="1" applyFont="1"/>
    <xf numFmtId="4" fontId="11" fillId="0" borderId="0" xfId="11" applyNumberFormat="1" applyFont="1" applyFill="1" applyAlignment="1">
      <alignment horizontal="right"/>
    </xf>
    <xf numFmtId="4" fontId="2" fillId="0" borderId="1" xfId="28" applyNumberFormat="1" applyFont="1" applyBorder="1" applyAlignment="1">
      <alignment wrapText="1"/>
    </xf>
    <xf numFmtId="3" fontId="2" fillId="2" borderId="1" xfId="28" applyNumberFormat="1" applyFont="1" applyFill="1" applyBorder="1" applyAlignment="1">
      <alignment vertical="center"/>
    </xf>
    <xf numFmtId="4" fontId="2" fillId="2" borderId="1" xfId="28" applyNumberFormat="1" applyFont="1" applyFill="1" applyBorder="1" applyAlignment="1">
      <alignment vertical="center" wrapText="1"/>
    </xf>
    <xf numFmtId="4" fontId="2" fillId="2" borderId="1" xfId="28" applyNumberFormat="1" applyFont="1" applyFill="1" applyBorder="1" applyAlignment="1">
      <alignment vertical="center"/>
    </xf>
    <xf numFmtId="3" fontId="2" fillId="0" borderId="1" xfId="28" applyNumberFormat="1" applyFont="1" applyBorder="1" applyAlignment="1">
      <alignment vertical="center"/>
    </xf>
    <xf numFmtId="4" fontId="2" fillId="0" borderId="1" xfId="28" applyNumberFormat="1" applyFont="1" applyBorder="1" applyAlignment="1">
      <alignment vertical="center"/>
    </xf>
    <xf numFmtId="4" fontId="2" fillId="0" borderId="1" xfId="28" applyNumberFormat="1" applyFont="1" applyBorder="1" applyAlignment="1">
      <alignment vertical="center" wrapText="1"/>
    </xf>
    <xf numFmtId="4" fontId="2" fillId="0" borderId="1" xfId="28" applyNumberFormat="1" applyFont="1" applyFill="1" applyBorder="1" applyAlignment="1">
      <alignment vertical="center" wrapText="1"/>
    </xf>
    <xf numFmtId="4" fontId="2" fillId="0" borderId="1" xfId="28" applyNumberFormat="1" applyFont="1" applyFill="1" applyBorder="1" applyAlignment="1">
      <alignment vertical="center"/>
    </xf>
    <xf numFmtId="4" fontId="3" fillId="0" borderId="1" xfId="29" applyNumberFormat="1" applyFont="1" applyBorder="1" applyAlignment="1">
      <alignment wrapText="1"/>
    </xf>
    <xf numFmtId="3" fontId="2" fillId="0" borderId="3" xfId="28" applyNumberFormat="1" applyFont="1" applyBorder="1" applyAlignment="1">
      <alignment vertical="center"/>
    </xf>
    <xf numFmtId="4" fontId="3" fillId="0" borderId="5" xfId="29" applyNumberFormat="1" applyFont="1" applyBorder="1" applyAlignment="1">
      <alignment wrapText="1"/>
    </xf>
    <xf numFmtId="4" fontId="2" fillId="0" borderId="5" xfId="28" applyNumberFormat="1" applyFont="1" applyBorder="1" applyAlignment="1">
      <alignment vertical="center"/>
    </xf>
    <xf numFmtId="4" fontId="2" fillId="0" borderId="5" xfId="28" applyNumberFormat="1" applyFont="1" applyBorder="1" applyAlignment="1">
      <alignment vertical="center" wrapText="1"/>
    </xf>
    <xf numFmtId="3" fontId="2" fillId="0" borderId="1" xfId="28" applyNumberFormat="1" applyFont="1" applyBorder="1"/>
    <xf numFmtId="4" fontId="2" fillId="0" borderId="1" xfId="28" applyNumberFormat="1" applyFont="1" applyBorder="1"/>
    <xf numFmtId="3" fontId="2" fillId="2" borderId="1" xfId="28" applyNumberFormat="1" applyFont="1" applyFill="1" applyBorder="1" applyAlignment="1">
      <alignment vertical="center" wrapText="1"/>
    </xf>
    <xf numFmtId="3" fontId="2" fillId="0" borderId="0" xfId="28" applyNumberFormat="1" applyFont="1"/>
    <xf numFmtId="0" fontId="4" fillId="0" borderId="0" xfId="0" applyFont="1"/>
    <xf numFmtId="0" fontId="109" fillId="0" borderId="1" xfId="0" applyFont="1" applyFill="1" applyBorder="1" applyAlignment="1">
      <alignment horizontal="center" vertical="center" wrapText="1"/>
    </xf>
    <xf numFmtId="0" fontId="109" fillId="0" borderId="1" xfId="0" applyFont="1" applyFill="1" applyBorder="1" applyAlignment="1">
      <alignment horizontal="justify" vertical="center" wrapText="1"/>
    </xf>
    <xf numFmtId="4" fontId="109" fillId="0" borderId="1" xfId="0" applyNumberFormat="1" applyFont="1" applyFill="1" applyBorder="1" applyAlignment="1">
      <alignment horizontal="center" vertical="center" wrapText="1"/>
    </xf>
    <xf numFmtId="4" fontId="2" fillId="0" borderId="1" xfId="28" applyNumberFormat="1" applyFont="1" applyFill="1" applyBorder="1" applyAlignment="1">
      <alignment horizontal="right" vertical="center"/>
    </xf>
    <xf numFmtId="4" fontId="2" fillId="0" borderId="1" xfId="28" applyNumberFormat="1" applyFont="1" applyFill="1" applyBorder="1"/>
    <xf numFmtId="4" fontId="2" fillId="7" borderId="1" xfId="86" applyNumberFormat="1" applyFont="1" applyFill="1" applyBorder="1" applyAlignment="1">
      <alignment vertical="center" wrapText="1"/>
    </xf>
    <xf numFmtId="170" fontId="2" fillId="0" borderId="0" xfId="28" applyNumberFormat="1" applyFont="1"/>
    <xf numFmtId="4" fontId="2" fillId="7" borderId="1" xfId="28" applyNumberFormat="1" applyFont="1" applyFill="1" applyBorder="1" applyAlignment="1">
      <alignment vertical="center" wrapText="1"/>
    </xf>
    <xf numFmtId="4" fontId="2" fillId="7" borderId="1" xfId="28" applyNumberFormat="1" applyFont="1" applyFill="1" applyBorder="1" applyAlignment="1">
      <alignment vertical="center"/>
    </xf>
    <xf numFmtId="4" fontId="2" fillId="7" borderId="1" xfId="28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justify" vertical="center"/>
    </xf>
    <xf numFmtId="0" fontId="109" fillId="0" borderId="1" xfId="0" applyFont="1" applyBorder="1" applyAlignment="1">
      <alignment horizontal="center" vertical="center" wrapText="1"/>
    </xf>
    <xf numFmtId="0" fontId="109" fillId="0" borderId="1" xfId="0" applyFont="1" applyBorder="1" applyAlignment="1">
      <alignment horizontal="center" vertical="center"/>
    </xf>
    <xf numFmtId="0" fontId="109" fillId="0" borderId="1" xfId="0" applyFont="1" applyBorder="1" applyAlignment="1">
      <alignment vertical="center" wrapText="1"/>
    </xf>
    <xf numFmtId="4" fontId="109" fillId="0" borderId="1" xfId="0" applyNumberFormat="1" applyFont="1" applyBorder="1" applyAlignment="1">
      <alignment vertical="center"/>
    </xf>
    <xf numFmtId="3" fontId="109" fillId="81" borderId="1" xfId="0" applyNumberFormat="1" applyFont="1" applyFill="1" applyBorder="1" applyAlignment="1">
      <alignment horizontal="center" vertical="center" wrapText="1"/>
    </xf>
    <xf numFmtId="4" fontId="109" fillId="0" borderId="1" xfId="0" applyNumberFormat="1" applyFont="1" applyBorder="1" applyAlignment="1">
      <alignment horizontal="center" vertical="center" wrapText="1"/>
    </xf>
    <xf numFmtId="4" fontId="109" fillId="81" borderId="1" xfId="0" applyNumberFormat="1" applyFont="1" applyFill="1" applyBorder="1" applyAlignment="1">
      <alignment horizontal="center" vertical="center" wrapText="1"/>
    </xf>
    <xf numFmtId="0" fontId="109" fillId="0" borderId="1" xfId="0" applyFont="1" applyFill="1" applyBorder="1" applyAlignment="1">
      <alignment vertical="center" wrapText="1"/>
    </xf>
    <xf numFmtId="4" fontId="109" fillId="0" borderId="1" xfId="86" applyNumberFormat="1" applyFont="1" applyBorder="1" applyAlignment="1">
      <alignment vertical="center" wrapText="1"/>
    </xf>
    <xf numFmtId="0" fontId="109" fillId="0" borderId="1" xfId="0" applyFont="1" applyFill="1" applyBorder="1" applyAlignment="1">
      <alignment horizontal="center" vertical="center"/>
    </xf>
    <xf numFmtId="4" fontId="109" fillId="0" borderId="1" xfId="0" applyNumberFormat="1" applyFont="1" applyFill="1" applyBorder="1" applyAlignment="1">
      <alignment horizontal="center" vertical="center"/>
    </xf>
    <xf numFmtId="0" fontId="109" fillId="0" borderId="1" xfId="0" applyNumberFormat="1" applyFont="1" applyFill="1" applyBorder="1" applyAlignment="1">
      <alignment horizontal="center" vertical="center"/>
    </xf>
    <xf numFmtId="3" fontId="109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Fill="1" applyAlignment="1">
      <alignment vertical="center" wrapText="1"/>
    </xf>
    <xf numFmtId="0" fontId="109" fillId="0" borderId="1" xfId="0" applyFont="1" applyFill="1" applyBorder="1" applyAlignment="1">
      <alignment vertical="center"/>
    </xf>
    <xf numFmtId="0" fontId="109" fillId="0" borderId="1" xfId="0" applyFont="1" applyBorder="1" applyAlignment="1">
      <alignment vertical="center"/>
    </xf>
    <xf numFmtId="3" fontId="109" fillId="0" borderId="1" xfId="0" applyNumberFormat="1" applyFont="1" applyBorder="1" applyAlignment="1">
      <alignment vertical="center"/>
    </xf>
    <xf numFmtId="4" fontId="109" fillId="0" borderId="1" xfId="0" applyNumberFormat="1" applyFont="1" applyBorder="1" applyAlignment="1">
      <alignment horizontal="center" vertical="center"/>
    </xf>
    <xf numFmtId="0" fontId="109" fillId="0" borderId="1" xfId="0" applyNumberFormat="1" applyFont="1" applyBorder="1" applyAlignment="1">
      <alignment horizontal="center" vertical="center"/>
    </xf>
    <xf numFmtId="4" fontId="109" fillId="0" borderId="1" xfId="86" applyNumberFormat="1" applyFont="1" applyFill="1" applyBorder="1" applyAlignment="1">
      <alignment vertical="center" wrapText="1"/>
    </xf>
    <xf numFmtId="4" fontId="109" fillId="0" borderId="1" xfId="0" applyNumberFormat="1" applyFont="1" applyBorder="1" applyAlignment="1">
      <alignment horizontal="left" vertical="center"/>
    </xf>
    <xf numFmtId="193" fontId="109" fillId="0" borderId="1" xfId="0" applyNumberFormat="1" applyFont="1" applyFill="1" applyBorder="1" applyAlignment="1">
      <alignment horizontal="center" vertical="center" wrapText="1"/>
    </xf>
    <xf numFmtId="4" fontId="109" fillId="0" borderId="1" xfId="0" applyNumberFormat="1" applyFont="1" applyBorder="1" applyAlignment="1">
      <alignment horizontal="left" vertical="center" wrapText="1"/>
    </xf>
    <xf numFmtId="49" fontId="109" fillId="0" borderId="1" xfId="0" applyNumberFormat="1" applyFont="1" applyFill="1" applyBorder="1" applyAlignment="1">
      <alignment horizontal="center" vertical="center"/>
    </xf>
    <xf numFmtId="0" fontId="109" fillId="0" borderId="1" xfId="0" applyNumberFormat="1" applyFont="1" applyFill="1" applyBorder="1" applyAlignment="1">
      <alignment horizontal="center" vertical="center" wrapText="1"/>
    </xf>
    <xf numFmtId="3" fontId="109" fillId="0" borderId="1" xfId="0" applyNumberFormat="1" applyFont="1" applyFill="1" applyBorder="1" applyAlignment="1">
      <alignment vertical="center"/>
    </xf>
    <xf numFmtId="4" fontId="109" fillId="0" borderId="1" xfId="0" applyNumberFormat="1" applyFont="1" applyFill="1" applyBorder="1" applyAlignment="1">
      <alignment horizontal="left" vertical="center" wrapText="1"/>
    </xf>
    <xf numFmtId="49" fontId="109" fillId="0" borderId="1" xfId="0" applyNumberFormat="1" applyFont="1" applyFill="1" applyBorder="1" applyAlignment="1">
      <alignment horizontal="center" vertical="center" wrapText="1"/>
    </xf>
    <xf numFmtId="4" fontId="109" fillId="0" borderId="1" xfId="0" applyNumberFormat="1" applyFont="1" applyBorder="1" applyAlignment="1">
      <alignment horizontal="justify" vertical="center" wrapText="1"/>
    </xf>
    <xf numFmtId="0" fontId="22" fillId="0" borderId="0" xfId="1788" applyFont="1" applyAlignme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center"/>
    </xf>
    <xf numFmtId="0" fontId="9" fillId="0" borderId="0" xfId="1788" applyAlignment="1">
      <alignment vertical="center"/>
    </xf>
    <xf numFmtId="0" fontId="11" fillId="0" borderId="0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0" fillId="0" borderId="0" xfId="0" applyNumberForma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4" fontId="0" fillId="0" borderId="0" xfId="0" applyNumberFormat="1" applyFill="1" applyAlignment="1">
      <alignment vertical="center"/>
    </xf>
    <xf numFmtId="193" fontId="0" fillId="0" borderId="0" xfId="0" applyNumberFormat="1" applyFill="1" applyAlignment="1">
      <alignment vertical="center"/>
    </xf>
    <xf numFmtId="4" fontId="3" fillId="7" borderId="1" xfId="29" applyNumberFormat="1" applyFont="1" applyFill="1" applyBorder="1" applyAlignment="1">
      <alignment wrapText="1"/>
    </xf>
    <xf numFmtId="0" fontId="0" fillId="0" borderId="0" xfId="0" applyFill="1"/>
    <xf numFmtId="0" fontId="11" fillId="0" borderId="0" xfId="0" applyFont="1" applyFill="1" applyAlignment="1">
      <alignment horizontal="justify" vertical="center"/>
    </xf>
    <xf numFmtId="0" fontId="2" fillId="0" borderId="0" xfId="0" applyFont="1" applyFill="1" applyBorder="1"/>
    <xf numFmtId="0" fontId="115" fillId="0" borderId="0" xfId="0" applyFont="1"/>
    <xf numFmtId="0" fontId="116" fillId="0" borderId="0" xfId="0" applyFont="1"/>
    <xf numFmtId="0" fontId="11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4" fontId="11" fillId="0" borderId="0" xfId="0" applyNumberFormat="1" applyFont="1" applyAlignment="1">
      <alignment horizontal="center"/>
    </xf>
    <xf numFmtId="0" fontId="115" fillId="0" borderId="0" xfId="0" applyFont="1" applyAlignment="1">
      <alignment vertical="center"/>
    </xf>
    <xf numFmtId="0" fontId="11" fillId="0" borderId="0" xfId="0" applyFont="1"/>
    <xf numFmtId="0" fontId="11" fillId="0" borderId="0" xfId="0" applyFont="1" applyAlignment="1">
      <alignment horizontal="right"/>
    </xf>
    <xf numFmtId="0" fontId="11" fillId="0" borderId="0" xfId="0" applyFont="1" applyAlignment="1">
      <alignment horizontal="center" vertical="center" wrapText="1"/>
    </xf>
    <xf numFmtId="4" fontId="11" fillId="0" borderId="1" xfId="0" applyNumberFormat="1" applyFont="1" applyFill="1" applyBorder="1" applyAlignment="1">
      <alignment vertical="center" wrapText="1"/>
    </xf>
    <xf numFmtId="4" fontId="11" fillId="0" borderId="1" xfId="0" applyNumberFormat="1" applyFont="1" applyBorder="1" applyAlignment="1">
      <alignment vertical="center" wrapText="1"/>
    </xf>
    <xf numFmtId="0" fontId="27" fillId="0" borderId="0" xfId="1752" applyFont="1" applyBorder="1" applyAlignment="1">
      <alignment horizontal="left"/>
    </xf>
    <xf numFmtId="0" fontId="23" fillId="0" borderId="0" xfId="1752" applyFont="1" applyBorder="1" applyAlignment="1">
      <alignment horizontal="left"/>
    </xf>
    <xf numFmtId="0" fontId="113" fillId="0" borderId="0" xfId="1752" applyFont="1" applyBorder="1" applyAlignment="1">
      <alignment horizontal="left"/>
    </xf>
    <xf numFmtId="0" fontId="113" fillId="0" borderId="0" xfId="1752" applyFont="1" applyBorder="1" applyAlignment="1">
      <alignment horizontal="right"/>
    </xf>
    <xf numFmtId="0" fontId="119" fillId="0" borderId="0" xfId="1752" applyFont="1" applyBorder="1" applyAlignment="1">
      <alignment horizontal="left"/>
    </xf>
    <xf numFmtId="0" fontId="119" fillId="0" borderId="0" xfId="1752" applyFont="1" applyFill="1" applyBorder="1" applyAlignment="1">
      <alignment horizontal="left"/>
    </xf>
    <xf numFmtId="0" fontId="120" fillId="0" borderId="0" xfId="1752" applyFont="1" applyBorder="1" applyAlignment="1">
      <alignment horizontal="center" vertical="center" wrapText="1"/>
    </xf>
    <xf numFmtId="0" fontId="120" fillId="0" borderId="0" xfId="1752" applyFont="1" applyBorder="1" applyAlignment="1">
      <alignment horizontal="left" vertical="top"/>
    </xf>
    <xf numFmtId="0" fontId="11" fillId="0" borderId="0" xfId="0" applyFont="1" applyAlignment="1">
      <alignment horizontal="center"/>
    </xf>
    <xf numFmtId="0" fontId="2" fillId="0" borderId="0" xfId="1775" applyFont="1" applyFill="1"/>
    <xf numFmtId="4" fontId="11" fillId="0" borderId="0" xfId="1775" applyNumberFormat="1" applyFont="1" applyFill="1" applyBorder="1"/>
    <xf numFmtId="0" fontId="122" fillId="0" borderId="0" xfId="0" applyFont="1" applyFill="1"/>
    <xf numFmtId="0" fontId="50" fillId="0" borderId="0" xfId="0" applyFont="1" applyFill="1"/>
    <xf numFmtId="0" fontId="50" fillId="0" borderId="0" xfId="0" applyFont="1" applyFill="1" applyAlignment="1">
      <alignment horizontal="justify" vertical="center"/>
    </xf>
    <xf numFmtId="0" fontId="50" fillId="0" borderId="0" xfId="0" applyFont="1" applyFill="1" applyBorder="1" applyAlignment="1">
      <alignment horizontal="left" vertical="center" wrapText="1"/>
    </xf>
    <xf numFmtId="0" fontId="112" fillId="0" borderId="6" xfId="0" applyFont="1" applyFill="1" applyBorder="1" applyAlignment="1">
      <alignment wrapText="1"/>
    </xf>
    <xf numFmtId="0" fontId="50" fillId="0" borderId="6" xfId="0" applyFont="1" applyFill="1" applyBorder="1" applyAlignment="1">
      <alignment horizontal="left" vertical="center" wrapText="1"/>
    </xf>
    <xf numFmtId="0" fontId="50" fillId="0" borderId="6" xfId="0" applyFont="1" applyFill="1" applyBorder="1" applyAlignment="1">
      <alignment wrapText="1"/>
    </xf>
    <xf numFmtId="49" fontId="112" fillId="0" borderId="6" xfId="0" applyNumberFormat="1" applyFont="1" applyFill="1" applyBorder="1" applyAlignment="1">
      <alignment wrapText="1"/>
    </xf>
    <xf numFmtId="0" fontId="27" fillId="0" borderId="0" xfId="0" applyFont="1" applyFill="1" applyBorder="1"/>
    <xf numFmtId="0" fontId="50" fillId="0" borderId="0" xfId="0" applyFont="1" applyFill="1" applyBorder="1"/>
    <xf numFmtId="0" fontId="11" fillId="0" borderId="38" xfId="0" applyFont="1" applyBorder="1" applyAlignment="1">
      <alignment horizontal="center" vertical="center" wrapText="1"/>
    </xf>
    <xf numFmtId="0" fontId="23" fillId="0" borderId="0" xfId="1752" applyNumberFormat="1" applyFont="1" applyBorder="1" applyAlignment="1">
      <alignment horizontal="left"/>
    </xf>
    <xf numFmtId="0" fontId="120" fillId="0" borderId="0" xfId="1752" applyNumberFormat="1" applyFont="1" applyBorder="1" applyAlignment="1">
      <alignment horizontal="left"/>
    </xf>
    <xf numFmtId="0" fontId="118" fillId="0" borderId="0" xfId="1752" applyNumberFormat="1" applyFont="1" applyBorder="1" applyAlignment="1">
      <alignment horizontal="left"/>
    </xf>
    <xf numFmtId="0" fontId="50" fillId="0" borderId="0" xfId="0" applyFont="1" applyFill="1" applyAlignment="1">
      <alignment horizontal="left" vertical="center" wrapText="1"/>
    </xf>
    <xf numFmtId="0" fontId="5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0" fillId="0" borderId="0" xfId="0" applyFill="1" applyAlignment="1">
      <alignment vertical="top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4" fontId="109" fillId="0" borderId="1" xfId="0" applyNumberFormat="1" applyFont="1" applyBorder="1"/>
    <xf numFmtId="4" fontId="11" fillId="0" borderId="1" xfId="0" applyNumberFormat="1" applyFont="1" applyBorder="1"/>
    <xf numFmtId="16" fontId="109" fillId="0" borderId="1" xfId="0" applyNumberFormat="1" applyFont="1" applyBorder="1" applyAlignment="1">
      <alignment horizontal="center" vertical="center"/>
    </xf>
    <xf numFmtId="4" fontId="115" fillId="0" borderId="0" xfId="0" applyNumberFormat="1" applyFont="1"/>
    <xf numFmtId="0" fontId="11" fillId="0" borderId="38" xfId="0" applyFont="1" applyBorder="1" applyAlignment="1">
      <alignment vertical="center" wrapText="1"/>
    </xf>
    <xf numFmtId="4" fontId="11" fillId="0" borderId="38" xfId="0" applyNumberFormat="1" applyFont="1" applyFill="1" applyBorder="1" applyAlignment="1">
      <alignment vertical="center" wrapText="1"/>
    </xf>
    <xf numFmtId="4" fontId="126" fillId="0" borderId="0" xfId="3" applyNumberFormat="1" applyFont="1" applyFill="1"/>
    <xf numFmtId="4" fontId="127" fillId="0" borderId="0" xfId="3" applyNumberFormat="1" applyFont="1" applyFill="1" applyAlignment="1">
      <alignment horizontal="left"/>
    </xf>
    <xf numFmtId="4" fontId="127" fillId="0" borderId="0" xfId="3" applyNumberFormat="1" applyFont="1" applyFill="1"/>
    <xf numFmtId="4" fontId="128" fillId="0" borderId="0" xfId="3" applyNumberFormat="1" applyFont="1" applyFill="1"/>
    <xf numFmtId="4" fontId="128" fillId="0" borderId="0" xfId="3" applyNumberFormat="1" applyFont="1" applyFill="1" applyAlignment="1">
      <alignment wrapText="1"/>
    </xf>
    <xf numFmtId="4" fontId="129" fillId="0" borderId="0" xfId="3" applyNumberFormat="1" applyFont="1" applyFill="1" applyAlignment="1">
      <alignment horizontal="center" vertical="center"/>
    </xf>
    <xf numFmtId="4" fontId="127" fillId="0" borderId="1" xfId="0" applyNumberFormat="1" applyFont="1" applyFill="1" applyBorder="1" applyAlignment="1">
      <alignment horizontal="center" vertical="center" wrapText="1"/>
    </xf>
    <xf numFmtId="3" fontId="127" fillId="0" borderId="1" xfId="0" applyNumberFormat="1" applyFont="1" applyFill="1" applyBorder="1" applyAlignment="1">
      <alignment horizontal="center" vertical="center" wrapText="1"/>
    </xf>
    <xf numFmtId="2" fontId="127" fillId="0" borderId="1" xfId="0" applyNumberFormat="1" applyFont="1" applyFill="1" applyBorder="1" applyAlignment="1">
      <alignment horizontal="center" vertical="center" wrapText="1"/>
    </xf>
    <xf numFmtId="4" fontId="127" fillId="0" borderId="1" xfId="0" applyNumberFormat="1" applyFont="1" applyFill="1" applyBorder="1" applyAlignment="1">
      <alignment vertical="center" wrapText="1"/>
    </xf>
    <xf numFmtId="4" fontId="127" fillId="0" borderId="0" xfId="0" applyNumberFormat="1" applyFont="1" applyFill="1" applyAlignment="1">
      <alignment horizontal="center" vertical="center" wrapText="1"/>
    </xf>
    <xf numFmtId="0" fontId="127" fillId="0" borderId="1" xfId="0" applyFont="1" applyFill="1" applyBorder="1" applyAlignment="1">
      <alignment horizontal="center" vertical="center" wrapText="1"/>
    </xf>
    <xf numFmtId="1" fontId="127" fillId="0" borderId="1" xfId="0" applyNumberFormat="1" applyFont="1" applyFill="1" applyBorder="1" applyAlignment="1">
      <alignment horizontal="center" vertical="center" wrapText="1"/>
    </xf>
    <xf numFmtId="0" fontId="127" fillId="0" borderId="1" xfId="0" applyFont="1" applyFill="1" applyBorder="1" applyAlignment="1">
      <alignment vertical="center" wrapText="1"/>
    </xf>
    <xf numFmtId="2" fontId="130" fillId="0" borderId="1" xfId="0" applyNumberFormat="1" applyFont="1" applyFill="1" applyBorder="1" applyAlignment="1">
      <alignment horizontal="center" vertical="center" wrapText="1"/>
    </xf>
    <xf numFmtId="0" fontId="130" fillId="0" borderId="1" xfId="0" applyFont="1" applyFill="1" applyBorder="1" applyAlignment="1">
      <alignment vertical="center" wrapText="1"/>
    </xf>
    <xf numFmtId="0" fontId="130" fillId="0" borderId="1" xfId="0" applyFont="1" applyFill="1" applyBorder="1" applyAlignment="1">
      <alignment horizontal="center" vertical="center" wrapText="1"/>
    </xf>
    <xf numFmtId="4" fontId="131" fillId="0" borderId="1" xfId="0" applyNumberFormat="1" applyFont="1" applyFill="1" applyBorder="1" applyAlignment="1">
      <alignment horizontal="center" vertical="center" wrapText="1"/>
    </xf>
    <xf numFmtId="0" fontId="132" fillId="0" borderId="1" xfId="0" applyFont="1" applyFill="1" applyBorder="1" applyAlignment="1">
      <alignment vertical="center" wrapText="1"/>
    </xf>
    <xf numFmtId="2" fontId="133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109" fillId="0" borderId="36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left" vertical="center" wrapText="1"/>
    </xf>
    <xf numFmtId="0" fontId="0" fillId="0" borderId="36" xfId="0" applyFill="1" applyBorder="1"/>
    <xf numFmtId="0" fontId="114" fillId="0" borderId="36" xfId="0" applyFont="1" applyFill="1" applyBorder="1" applyAlignment="1">
      <alignment wrapText="1"/>
    </xf>
    <xf numFmtId="0" fontId="11" fillId="0" borderId="36" xfId="0" applyFont="1" applyFill="1" applyBorder="1" applyAlignment="1">
      <alignment wrapText="1"/>
    </xf>
    <xf numFmtId="49" fontId="114" fillId="0" borderId="36" xfId="0" applyNumberFormat="1" applyFont="1" applyFill="1" applyBorder="1" applyAlignment="1">
      <alignment wrapText="1"/>
    </xf>
    <xf numFmtId="0" fontId="11" fillId="0" borderId="36" xfId="0" applyFont="1" applyFill="1" applyBorder="1" applyAlignment="1">
      <alignment horizontal="center" wrapText="1"/>
    </xf>
    <xf numFmtId="0" fontId="109" fillId="0" borderId="36" xfId="0" applyFont="1" applyFill="1" applyBorder="1" applyAlignment="1">
      <alignment wrapText="1"/>
    </xf>
    <xf numFmtId="0" fontId="28" fillId="0" borderId="36" xfId="0" applyFont="1" applyFill="1" applyBorder="1" applyAlignment="1">
      <alignment wrapText="1"/>
    </xf>
    <xf numFmtId="0" fontId="28" fillId="0" borderId="0" xfId="1775" applyFont="1" applyFill="1"/>
    <xf numFmtId="0" fontId="2" fillId="0" borderId="0" xfId="1775" applyFont="1" applyFill="1" applyAlignment="1">
      <alignment horizontal="center"/>
    </xf>
    <xf numFmtId="0" fontId="11" fillId="0" borderId="0" xfId="1775" applyFont="1" applyFill="1" applyAlignment="1">
      <alignment vertical="center"/>
    </xf>
    <xf numFmtId="0" fontId="11" fillId="0" borderId="0" xfId="1775" applyFont="1" applyFill="1" applyAlignment="1">
      <alignment horizontal="center" vertical="center"/>
    </xf>
    <xf numFmtId="0" fontId="11" fillId="0" borderId="0" xfId="1775" applyFont="1" applyFill="1" applyAlignment="1">
      <alignment horizontal="justify" vertical="center"/>
    </xf>
    <xf numFmtId="0" fontId="11" fillId="0" borderId="0" xfId="1775" applyFont="1" applyFill="1" applyAlignment="1">
      <alignment horizontal="center" vertical="center" wrapText="1"/>
    </xf>
    <xf numFmtId="0" fontId="109" fillId="0" borderId="36" xfId="1775" applyFont="1" applyFill="1" applyBorder="1" applyAlignment="1">
      <alignment horizontal="center" vertical="center" wrapText="1"/>
    </xf>
    <xf numFmtId="0" fontId="109" fillId="0" borderId="36" xfId="1775" applyFont="1" applyFill="1" applyBorder="1" applyAlignment="1">
      <alignment wrapText="1"/>
    </xf>
    <xf numFmtId="0" fontId="109" fillId="0" borderId="36" xfId="1775" applyFont="1" applyFill="1" applyBorder="1" applyAlignment="1">
      <alignment horizontal="center" wrapText="1"/>
    </xf>
    <xf numFmtId="0" fontId="109" fillId="0" borderId="36" xfId="1775" applyFont="1" applyFill="1" applyBorder="1" applyAlignment="1">
      <alignment horizontal="left" wrapText="1"/>
    </xf>
    <xf numFmtId="0" fontId="11" fillId="0" borderId="36" xfId="1775" applyFont="1" applyFill="1" applyBorder="1" applyAlignment="1">
      <alignment wrapText="1"/>
    </xf>
    <xf numFmtId="49" fontId="11" fillId="0" borderId="36" xfId="1775" applyNumberFormat="1" applyFont="1" applyFill="1" applyBorder="1" applyAlignment="1">
      <alignment wrapText="1"/>
    </xf>
    <xf numFmtId="0" fontId="11" fillId="0" borderId="36" xfId="1775" applyFont="1" applyFill="1" applyBorder="1" applyAlignment="1">
      <alignment horizontal="left" vertical="center" wrapText="1"/>
    </xf>
    <xf numFmtId="0" fontId="11" fillId="0" borderId="36" xfId="1775" applyFont="1" applyFill="1" applyBorder="1" applyAlignment="1">
      <alignment horizontal="center" wrapText="1"/>
    </xf>
    <xf numFmtId="0" fontId="11" fillId="0" borderId="36" xfId="2314" applyFont="1" applyFill="1" applyBorder="1" applyAlignment="1">
      <alignment wrapText="1"/>
    </xf>
    <xf numFmtId="0" fontId="11" fillId="0" borderId="36" xfId="1775" applyFont="1" applyFill="1" applyBorder="1" applyAlignment="1">
      <alignment horizontal="left" wrapText="1"/>
    </xf>
    <xf numFmtId="0" fontId="2" fillId="0" borderId="36" xfId="1775" applyFont="1" applyFill="1" applyBorder="1"/>
    <xf numFmtId="0" fontId="11" fillId="0" borderId="36" xfId="2314" applyFont="1" applyFill="1" applyBorder="1" applyAlignment="1">
      <alignment horizontal="center" wrapText="1"/>
    </xf>
    <xf numFmtId="197" fontId="11" fillId="0" borderId="36" xfId="2314" applyNumberFormat="1" applyFont="1" applyFill="1" applyBorder="1" applyAlignment="1">
      <alignment horizontal="center" wrapText="1"/>
    </xf>
    <xf numFmtId="0" fontId="11" fillId="0" borderId="36" xfId="1775" applyFont="1" applyFill="1" applyBorder="1"/>
    <xf numFmtId="0" fontId="11" fillId="0" borderId="36" xfId="2314" applyFont="1" applyFill="1" applyBorder="1" applyAlignment="1">
      <alignment horizontal="left" vertical="center" wrapText="1"/>
    </xf>
    <xf numFmtId="0" fontId="11" fillId="0" borderId="36" xfId="1775" applyFont="1" applyFill="1" applyBorder="1" applyAlignment="1">
      <alignment horizontal="center"/>
    </xf>
    <xf numFmtId="0" fontId="3" fillId="0" borderId="0" xfId="1775" applyFont="1" applyFill="1"/>
    <xf numFmtId="0" fontId="11" fillId="0" borderId="36" xfId="2314" applyFont="1" applyFill="1" applyBorder="1" applyAlignment="1">
      <alignment vertical="top"/>
    </xf>
    <xf numFmtId="49" fontId="114" fillId="0" borderId="36" xfId="2314" applyNumberFormat="1" applyFont="1" applyFill="1" applyBorder="1" applyAlignment="1">
      <alignment wrapText="1"/>
    </xf>
    <xf numFmtId="0" fontId="114" fillId="0" borderId="36" xfId="2314" applyFont="1" applyFill="1" applyBorder="1" applyAlignment="1">
      <alignment wrapText="1"/>
    </xf>
    <xf numFmtId="0" fontId="109" fillId="0" borderId="36" xfId="1775" applyFont="1" applyFill="1" applyBorder="1"/>
    <xf numFmtId="0" fontId="2" fillId="0" borderId="36" xfId="1775" applyFont="1" applyFill="1" applyBorder="1" applyAlignment="1">
      <alignment horizontal="center"/>
    </xf>
    <xf numFmtId="0" fontId="135" fillId="0" borderId="36" xfId="2314" applyFill="1" applyBorder="1" applyAlignment="1">
      <alignment vertical="top"/>
    </xf>
    <xf numFmtId="0" fontId="135" fillId="0" borderId="0" xfId="2314" applyFill="1" applyAlignment="1">
      <alignment vertical="top"/>
    </xf>
    <xf numFmtId="0" fontId="1" fillId="0" borderId="36" xfId="1775" applyFill="1" applyBorder="1"/>
    <xf numFmtId="0" fontId="11" fillId="0" borderId="38" xfId="1775" applyFont="1" applyFill="1" applyBorder="1"/>
    <xf numFmtId="0" fontId="11" fillId="0" borderId="38" xfId="2314" applyFont="1" applyFill="1" applyBorder="1" applyAlignment="1">
      <alignment wrapText="1"/>
    </xf>
    <xf numFmtId="0" fontId="11" fillId="0" borderId="38" xfId="2314" applyFont="1" applyFill="1" applyBorder="1" applyAlignment="1">
      <alignment horizontal="center" wrapText="1"/>
    </xf>
    <xf numFmtId="0" fontId="2" fillId="0" borderId="38" xfId="1775" applyFont="1" applyFill="1" applyBorder="1"/>
    <xf numFmtId="0" fontId="11" fillId="0" borderId="36" xfId="2314" applyFont="1" applyFill="1" applyBorder="1" applyAlignment="1">
      <alignment horizontal="center" vertical="center"/>
    </xf>
    <xf numFmtId="0" fontId="135" fillId="0" borderId="36" xfId="2314" applyFill="1" applyBorder="1"/>
    <xf numFmtId="0" fontId="11" fillId="0" borderId="36" xfId="1775" applyFont="1" applyFill="1" applyBorder="1" applyAlignment="1">
      <alignment horizontal="center" vertical="center"/>
    </xf>
    <xf numFmtId="4" fontId="2" fillId="0" borderId="36" xfId="1775" applyNumberFormat="1" applyFont="1" applyFill="1" applyBorder="1"/>
    <xf numFmtId="4" fontId="11" fillId="0" borderId="36" xfId="2314" applyNumberFormat="1" applyFont="1" applyFill="1" applyBorder="1" applyAlignment="1">
      <alignment horizontal="left" vertical="center" wrapText="1"/>
    </xf>
    <xf numFmtId="4" fontId="11" fillId="0" borderId="36" xfId="1775" applyNumberFormat="1" applyFont="1" applyFill="1" applyBorder="1"/>
    <xf numFmtId="4" fontId="11" fillId="0" borderId="36" xfId="2314" applyNumberFormat="1" applyFont="1" applyFill="1" applyBorder="1" applyAlignment="1">
      <alignment wrapText="1"/>
    </xf>
    <xf numFmtId="4" fontId="11" fillId="0" borderId="36" xfId="2314" applyNumberFormat="1" applyFont="1" applyFill="1" applyBorder="1" applyAlignment="1">
      <alignment horizontal="center" wrapText="1"/>
    </xf>
    <xf numFmtId="4" fontId="11" fillId="0" borderId="36" xfId="1775" applyNumberFormat="1" applyFont="1" applyFill="1" applyBorder="1" applyAlignment="1">
      <alignment horizontal="center" vertical="center"/>
    </xf>
    <xf numFmtId="4" fontId="11" fillId="0" borderId="36" xfId="2314" applyNumberFormat="1" applyFont="1" applyFill="1" applyBorder="1" applyAlignment="1">
      <alignment horizontal="center" vertical="center"/>
    </xf>
    <xf numFmtId="4" fontId="2" fillId="0" borderId="0" xfId="1775" applyNumberFormat="1" applyFont="1" applyFill="1" applyBorder="1"/>
    <xf numFmtId="4" fontId="11" fillId="0" borderId="0" xfId="2314" applyNumberFormat="1" applyFont="1" applyFill="1" applyBorder="1" applyAlignment="1">
      <alignment horizontal="left" vertical="center" wrapText="1"/>
    </xf>
    <xf numFmtId="4" fontId="11" fillId="0" borderId="0" xfId="2314" applyNumberFormat="1" applyFont="1" applyFill="1" applyBorder="1" applyAlignment="1">
      <alignment wrapText="1"/>
    </xf>
    <xf numFmtId="4" fontId="11" fillId="0" borderId="0" xfId="2314" applyNumberFormat="1" applyFont="1" applyFill="1" applyBorder="1" applyAlignment="1">
      <alignment horizontal="center" wrapText="1"/>
    </xf>
    <xf numFmtId="4" fontId="11" fillId="0" borderId="0" xfId="1775" applyNumberFormat="1" applyFont="1" applyFill="1" applyBorder="1" applyAlignment="1">
      <alignment horizontal="center" vertical="center"/>
    </xf>
    <xf numFmtId="4" fontId="11" fillId="0" borderId="0" xfId="2314" applyNumberFormat="1" applyFont="1" applyFill="1" applyBorder="1" applyAlignment="1">
      <alignment horizontal="center" vertical="center"/>
    </xf>
    <xf numFmtId="0" fontId="135" fillId="0" borderId="0" xfId="2314" applyFill="1"/>
    <xf numFmtId="195" fontId="114" fillId="0" borderId="36" xfId="0" applyNumberFormat="1" applyFont="1" applyFill="1" applyBorder="1" applyAlignment="1">
      <alignment wrapText="1"/>
    </xf>
    <xf numFmtId="0" fontId="114" fillId="0" borderId="36" xfId="0" applyFont="1" applyFill="1" applyBorder="1" applyAlignment="1">
      <alignment horizontal="center" vertical="center" wrapText="1"/>
    </xf>
    <xf numFmtId="196" fontId="114" fillId="0" borderId="36" xfId="0" applyNumberFormat="1" applyFont="1" applyFill="1" applyBorder="1" applyAlignment="1">
      <alignment wrapText="1"/>
    </xf>
    <xf numFmtId="0" fontId="114" fillId="82" borderId="36" xfId="0" applyFont="1" applyFill="1" applyBorder="1" applyAlignment="1">
      <alignment wrapText="1"/>
    </xf>
    <xf numFmtId="196" fontId="114" fillId="82" borderId="36" xfId="0" applyNumberFormat="1" applyFont="1" applyFill="1" applyBorder="1" applyAlignment="1">
      <alignment wrapText="1"/>
    </xf>
    <xf numFmtId="0" fontId="114" fillId="0" borderId="36" xfId="0" applyFont="1" applyFill="1" applyBorder="1"/>
    <xf numFmtId="0" fontId="2" fillId="0" borderId="36" xfId="1788" applyFont="1" applyBorder="1"/>
    <xf numFmtId="0" fontId="9" fillId="0" borderId="36" xfId="1788" applyFill="1" applyBorder="1"/>
    <xf numFmtId="0" fontId="123" fillId="0" borderId="36" xfId="0" applyFont="1" applyFill="1" applyBorder="1"/>
    <xf numFmtId="0" fontId="125" fillId="0" borderId="36" xfId="0" applyFont="1" applyFill="1" applyBorder="1" applyAlignment="1">
      <alignment wrapText="1"/>
    </xf>
    <xf numFmtId="4" fontId="28" fillId="0" borderId="36" xfId="0" applyNumberFormat="1" applyFont="1" applyFill="1" applyBorder="1" applyAlignment="1">
      <alignment horizontal="center" wrapText="1"/>
    </xf>
    <xf numFmtId="4" fontId="28" fillId="0" borderId="36" xfId="0" applyNumberFormat="1" applyFont="1" applyBorder="1" applyAlignment="1">
      <alignment horizontal="center" wrapText="1"/>
    </xf>
    <xf numFmtId="49" fontId="11" fillId="0" borderId="36" xfId="1788" applyNumberFormat="1" applyFont="1" applyFill="1" applyBorder="1" applyAlignment="1">
      <alignment wrapText="1"/>
    </xf>
    <xf numFmtId="0" fontId="11" fillId="0" borderId="36" xfId="1788" applyFont="1" applyFill="1" applyBorder="1" applyAlignment="1">
      <alignment horizontal="left" vertical="center" wrapText="1"/>
    </xf>
    <xf numFmtId="0" fontId="11" fillId="0" borderId="36" xfId="1788" applyFont="1" applyFill="1" applyBorder="1" applyAlignment="1">
      <alignment wrapText="1"/>
    </xf>
    <xf numFmtId="0" fontId="0" fillId="0" borderId="36" xfId="0" applyFill="1" applyBorder="1" applyAlignment="1">
      <alignment vertical="top" wrapText="1"/>
    </xf>
    <xf numFmtId="0" fontId="11" fillId="0" borderId="36" xfId="1788" applyFont="1" applyFill="1" applyBorder="1" applyAlignment="1">
      <alignment horizontal="center"/>
    </xf>
    <xf numFmtId="0" fontId="28" fillId="0" borderId="36" xfId="1788" applyFont="1" applyFill="1" applyBorder="1" applyAlignment="1">
      <alignment horizontal="center"/>
    </xf>
    <xf numFmtId="0" fontId="113" fillId="0" borderId="36" xfId="0" applyFont="1" applyFill="1" applyBorder="1" applyAlignment="1">
      <alignment horizontal="center" vertical="center" wrapText="1"/>
    </xf>
    <xf numFmtId="0" fontId="50" fillId="0" borderId="36" xfId="0" applyFont="1" applyFill="1" applyBorder="1" applyAlignment="1">
      <alignment horizontal="left" vertical="center" wrapText="1"/>
    </xf>
    <xf numFmtId="0" fontId="50" fillId="0" borderId="36" xfId="0" applyFont="1" applyFill="1" applyBorder="1" applyAlignment="1">
      <alignment horizontal="center" vertical="center" wrapText="1"/>
    </xf>
    <xf numFmtId="0" fontId="50" fillId="0" borderId="33" xfId="0" applyFont="1" applyFill="1" applyBorder="1" applyAlignment="1">
      <alignment wrapText="1"/>
    </xf>
    <xf numFmtId="0" fontId="112" fillId="0" borderId="36" xfId="0" applyFont="1" applyFill="1" applyBorder="1" applyAlignment="1">
      <alignment wrapText="1"/>
    </xf>
    <xf numFmtId="0" fontId="50" fillId="0" borderId="36" xfId="0" applyFont="1" applyFill="1" applyBorder="1" applyAlignment="1">
      <alignment wrapText="1"/>
    </xf>
    <xf numFmtId="0" fontId="50" fillId="0" borderId="40" xfId="0" applyFont="1" applyFill="1" applyBorder="1" applyAlignment="1">
      <alignment wrapText="1"/>
    </xf>
    <xf numFmtId="0" fontId="112" fillId="0" borderId="38" xfId="0" applyFont="1" applyFill="1" applyBorder="1" applyAlignment="1">
      <alignment wrapText="1"/>
    </xf>
    <xf numFmtId="0" fontId="50" fillId="0" borderId="38" xfId="0" applyFont="1" applyFill="1" applyBorder="1" applyAlignment="1">
      <alignment horizontal="left" vertical="center" wrapText="1"/>
    </xf>
    <xf numFmtId="0" fontId="50" fillId="0" borderId="38" xfId="0" applyFont="1" applyFill="1" applyBorder="1" applyAlignment="1">
      <alignment wrapText="1"/>
    </xf>
    <xf numFmtId="0" fontId="50" fillId="0" borderId="35" xfId="0" applyFont="1" applyFill="1" applyBorder="1" applyAlignment="1">
      <alignment wrapText="1"/>
    </xf>
    <xf numFmtId="49" fontId="112" fillId="0" borderId="36" xfId="0" applyNumberFormat="1" applyFont="1" applyFill="1" applyBorder="1" applyAlignment="1">
      <alignment wrapText="1"/>
    </xf>
    <xf numFmtId="0" fontId="50" fillId="0" borderId="38" xfId="0" applyFont="1" applyFill="1" applyBorder="1"/>
    <xf numFmtId="0" fontId="50" fillId="0" borderId="36" xfId="0" applyFont="1" applyFill="1" applyBorder="1"/>
    <xf numFmtId="0" fontId="50" fillId="0" borderId="6" xfId="0" applyFont="1" applyFill="1" applyBorder="1"/>
    <xf numFmtId="0" fontId="50" fillId="0" borderId="34" xfId="0" applyFont="1" applyFill="1" applyBorder="1"/>
    <xf numFmtId="0" fontId="113" fillId="0" borderId="36" xfId="0" applyFont="1" applyFill="1" applyBorder="1" applyAlignment="1">
      <alignment wrapText="1"/>
    </xf>
    <xf numFmtId="0" fontId="119" fillId="0" borderId="36" xfId="0" applyFont="1" applyFill="1" applyBorder="1" applyAlignment="1">
      <alignment horizontal="left" vertical="center" wrapText="1"/>
    </xf>
    <xf numFmtId="0" fontId="119" fillId="0" borderId="36" xfId="0" applyFont="1" applyFill="1" applyBorder="1" applyAlignment="1">
      <alignment wrapText="1"/>
    </xf>
    <xf numFmtId="0" fontId="119" fillId="0" borderId="36" xfId="0" applyFont="1" applyFill="1" applyBorder="1"/>
    <xf numFmtId="0" fontId="9" fillId="0" borderId="0" xfId="1788" applyFont="1" applyFill="1"/>
    <xf numFmtId="4" fontId="50" fillId="0" borderId="0" xfId="3" applyNumberFormat="1" applyFont="1" applyFill="1" applyAlignment="1">
      <alignment horizontal="left" vertical="center"/>
    </xf>
    <xf numFmtId="4" fontId="27" fillId="0" borderId="1" xfId="0" applyNumberFormat="1" applyFont="1" applyFill="1" applyBorder="1" applyAlignment="1">
      <alignment vertical="center" wrapText="1"/>
    </xf>
    <xf numFmtId="0" fontId="11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1775" applyFont="1" applyFill="1" applyAlignment="1">
      <alignment horizontal="left" vertical="center"/>
    </xf>
    <xf numFmtId="0" fontId="11" fillId="0" borderId="0" xfId="1775" applyFont="1" applyFill="1" applyAlignment="1">
      <alignment horizontal="left" vertical="center" wrapText="1"/>
    </xf>
    <xf numFmtId="0" fontId="11" fillId="0" borderId="0" xfId="1775" applyFont="1" applyFill="1" applyAlignment="1">
      <alignment horizontal="center" vertical="center" wrapText="1"/>
    </xf>
    <xf numFmtId="0" fontId="50" fillId="0" borderId="0" xfId="0" applyFont="1" applyFill="1" applyAlignment="1">
      <alignment horizontal="left" vertical="center"/>
    </xf>
    <xf numFmtId="0" fontId="50" fillId="0" borderId="0" xfId="0" applyFont="1" applyFill="1" applyAlignment="1">
      <alignment horizontal="left" vertical="center" wrapText="1"/>
    </xf>
    <xf numFmtId="0" fontId="50" fillId="0" borderId="0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11" fillId="0" borderId="38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11" fillId="0" borderId="40" xfId="0" applyFont="1" applyBorder="1" applyAlignment="1">
      <alignment horizontal="center" vertical="center" wrapText="1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center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center"/>
    </xf>
    <xf numFmtId="0" fontId="23" fillId="0" borderId="0" xfId="1752" applyNumberFormat="1" applyFont="1" applyBorder="1" applyAlignment="1">
      <alignment horizontal="left" vertical="top" wrapText="1"/>
    </xf>
    <xf numFmtId="0" fontId="118" fillId="0" borderId="0" xfId="1752" applyNumberFormat="1" applyFont="1" applyBorder="1" applyAlignment="1">
      <alignment horizontal="left" wrapText="1"/>
    </xf>
    <xf numFmtId="0" fontId="119" fillId="0" borderId="0" xfId="1752" applyFont="1" applyBorder="1" applyAlignment="1">
      <alignment horizontal="center"/>
    </xf>
    <xf numFmtId="0" fontId="119" fillId="0" borderId="0" xfId="1752" applyFont="1" applyFill="1" applyBorder="1" applyAlignment="1">
      <alignment horizontal="center" wrapText="1"/>
    </xf>
    <xf numFmtId="0" fontId="120" fillId="0" borderId="5" xfId="1752" applyFont="1" applyBorder="1" applyAlignment="1">
      <alignment horizontal="center" vertical="center" wrapText="1"/>
    </xf>
    <xf numFmtId="0" fontId="120" fillId="0" borderId="1" xfId="1752" applyFont="1" applyBorder="1" applyAlignment="1">
      <alignment horizontal="center" vertical="center" wrapText="1"/>
    </xf>
    <xf numFmtId="0" fontId="120" fillId="0" borderId="3" xfId="1752" applyFont="1" applyBorder="1" applyAlignment="1">
      <alignment horizontal="center" vertical="center" wrapText="1"/>
    </xf>
    <xf numFmtId="0" fontId="120" fillId="0" borderId="4" xfId="1752" applyFont="1" applyBorder="1" applyAlignment="1">
      <alignment horizontal="center" vertical="center" wrapText="1"/>
    </xf>
    <xf numFmtId="0" fontId="120" fillId="0" borderId="4" xfId="1752" applyFont="1" applyBorder="1" applyAlignment="1">
      <alignment horizontal="center" vertical="top"/>
    </xf>
    <xf numFmtId="0" fontId="120" fillId="0" borderId="4" xfId="1752" applyFont="1" applyFill="1" applyBorder="1" applyAlignment="1">
      <alignment horizontal="left" vertical="top" wrapText="1"/>
    </xf>
    <xf numFmtId="0" fontId="120" fillId="0" borderId="5" xfId="1752" applyFont="1" applyFill="1" applyBorder="1" applyAlignment="1">
      <alignment horizontal="left" vertical="top" wrapText="1"/>
    </xf>
    <xf numFmtId="4" fontId="120" fillId="0" borderId="3" xfId="1752" applyNumberFormat="1" applyFont="1" applyBorder="1" applyAlignment="1">
      <alignment horizontal="center" vertical="top"/>
    </xf>
    <xf numFmtId="4" fontId="120" fillId="0" borderId="4" xfId="1752" applyNumberFormat="1" applyFont="1" applyBorder="1" applyAlignment="1">
      <alignment horizontal="center" vertical="top"/>
    </xf>
    <xf numFmtId="4" fontId="120" fillId="0" borderId="5" xfId="1752" applyNumberFormat="1" applyFont="1" applyBorder="1" applyAlignment="1">
      <alignment horizontal="center" vertical="top"/>
    </xf>
    <xf numFmtId="0" fontId="120" fillId="0" borderId="10" xfId="1752" applyFont="1" applyBorder="1" applyAlignment="1">
      <alignment horizontal="center" vertical="top"/>
    </xf>
    <xf numFmtId="0" fontId="120" fillId="0" borderId="10" xfId="1752" applyFont="1" applyFill="1" applyBorder="1" applyAlignment="1">
      <alignment horizontal="left" vertical="top" wrapText="1"/>
    </xf>
    <xf numFmtId="0" fontId="120" fillId="0" borderId="33" xfId="1752" applyFont="1" applyFill="1" applyBorder="1" applyAlignment="1">
      <alignment horizontal="left" vertical="top" wrapText="1"/>
    </xf>
    <xf numFmtId="4" fontId="120" fillId="0" borderId="36" xfId="1752" applyNumberFormat="1" applyFont="1" applyBorder="1" applyAlignment="1">
      <alignment horizontal="center" vertical="center"/>
    </xf>
    <xf numFmtId="4" fontId="120" fillId="0" borderId="37" xfId="1752" applyNumberFormat="1" applyFont="1" applyBorder="1" applyAlignment="1">
      <alignment horizontal="center" vertical="center"/>
    </xf>
    <xf numFmtId="0" fontId="120" fillId="0" borderId="1" xfId="1752" applyFont="1" applyBorder="1" applyAlignment="1">
      <alignment horizontal="center" vertical="top"/>
    </xf>
    <xf numFmtId="49" fontId="120" fillId="0" borderId="1" xfId="1752" applyNumberFormat="1" applyFont="1" applyFill="1" applyBorder="1" applyAlignment="1">
      <alignment horizontal="left" vertical="top" wrapText="1" indent="1"/>
    </xf>
    <xf numFmtId="0" fontId="120" fillId="0" borderId="1" xfId="1752" applyFont="1" applyFill="1" applyBorder="1" applyAlignment="1">
      <alignment horizontal="left" vertical="top" wrapText="1"/>
    </xf>
    <xf numFmtId="1" fontId="120" fillId="0" borderId="1" xfId="1752" applyNumberFormat="1" applyFont="1" applyBorder="1" applyAlignment="1">
      <alignment horizontal="center" vertical="top"/>
    </xf>
    <xf numFmtId="2" fontId="130" fillId="0" borderId="1" xfId="0" applyNumberFormat="1" applyFont="1" applyFill="1" applyBorder="1" applyAlignment="1">
      <alignment horizontal="center" vertical="center" wrapText="1"/>
    </xf>
    <xf numFmtId="0" fontId="130" fillId="0" borderId="1" xfId="0" applyFont="1" applyFill="1" applyBorder="1" applyAlignment="1">
      <alignment horizontal="center" vertical="center" wrapText="1"/>
    </xf>
    <xf numFmtId="4" fontId="131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wrapText="1"/>
    </xf>
    <xf numFmtId="0" fontId="130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 wrapText="1"/>
    </xf>
    <xf numFmtId="0" fontId="127" fillId="0" borderId="1" xfId="0" applyFont="1" applyFill="1" applyBorder="1" applyAlignment="1">
      <alignment vertical="center" wrapText="1"/>
    </xf>
    <xf numFmtId="2" fontId="133" fillId="0" borderId="1" xfId="0" applyNumberFormat="1" applyFont="1" applyFill="1" applyBorder="1" applyAlignment="1">
      <alignment horizontal="center" vertical="center" wrapText="1"/>
    </xf>
    <xf numFmtId="0" fontId="133" fillId="0" borderId="1" xfId="0" applyFont="1" applyFill="1" applyBorder="1" applyAlignment="1">
      <alignment horizontal="center" vertical="center" wrapText="1"/>
    </xf>
    <xf numFmtId="4" fontId="134" fillId="0" borderId="1" xfId="0" applyNumberFormat="1" applyFont="1" applyFill="1" applyBorder="1" applyAlignment="1">
      <alignment horizontal="center" vertical="center" wrapText="1"/>
    </xf>
    <xf numFmtId="0" fontId="130" fillId="0" borderId="37" xfId="0" applyFont="1" applyFill="1" applyBorder="1" applyAlignment="1">
      <alignment horizontal="left" vertical="center" wrapText="1"/>
    </xf>
    <xf numFmtId="0" fontId="130" fillId="0" borderId="39" xfId="0" applyFont="1" applyFill="1" applyBorder="1" applyAlignment="1">
      <alignment horizontal="left" vertical="center" wrapText="1"/>
    </xf>
    <xf numFmtId="0" fontId="130" fillId="0" borderId="40" xfId="0" applyFont="1" applyFill="1" applyBorder="1" applyAlignment="1">
      <alignment horizontal="left" vertical="center" wrapText="1"/>
    </xf>
    <xf numFmtId="4" fontId="2" fillId="0" borderId="3" xfId="28" applyNumberFormat="1" applyFont="1" applyBorder="1" applyAlignment="1">
      <alignment horizontal="center"/>
    </xf>
    <xf numFmtId="4" fontId="2" fillId="0" borderId="4" xfId="28" applyNumberFormat="1" applyFont="1" applyBorder="1" applyAlignment="1">
      <alignment horizontal="center"/>
    </xf>
    <xf numFmtId="4" fontId="2" fillId="0" borderId="5" xfId="28" applyNumberFormat="1" applyFont="1" applyBorder="1" applyAlignment="1">
      <alignment horizontal="center"/>
    </xf>
    <xf numFmtId="4" fontId="2" fillId="0" borderId="0" xfId="28" applyNumberFormat="1" applyFont="1" applyAlignment="1">
      <alignment horizontal="left" wrapText="1"/>
    </xf>
    <xf numFmtId="4" fontId="4" fillId="0" borderId="0" xfId="28" applyNumberFormat="1" applyFont="1" applyAlignment="1">
      <alignment horizontal="center" wrapText="1"/>
    </xf>
    <xf numFmtId="3" fontId="2" fillId="0" borderId="2" xfId="28" applyNumberFormat="1" applyFont="1" applyBorder="1" applyAlignment="1">
      <alignment horizontal="center"/>
    </xf>
    <xf numFmtId="3" fontId="2" fillId="0" borderId="6" xfId="28" applyNumberFormat="1" applyFont="1" applyBorder="1" applyAlignment="1">
      <alignment horizontal="center"/>
    </xf>
    <xf numFmtId="4" fontId="2" fillId="0" borderId="2" xfId="28" applyNumberFormat="1" applyFont="1" applyBorder="1" applyAlignment="1">
      <alignment horizontal="center"/>
    </xf>
    <xf numFmtId="4" fontId="2" fillId="0" borderId="6" xfId="28" applyNumberFormat="1" applyFont="1" applyBorder="1" applyAlignment="1">
      <alignment horizontal="center"/>
    </xf>
    <xf numFmtId="3" fontId="2" fillId="0" borderId="3" xfId="28" applyNumberFormat="1" applyFont="1" applyBorder="1" applyAlignment="1">
      <alignment horizontal="center"/>
    </xf>
    <xf numFmtId="3" fontId="2" fillId="0" borderId="4" xfId="28" applyNumberFormat="1" applyFont="1" applyBorder="1" applyAlignment="1">
      <alignment horizontal="center"/>
    </xf>
    <xf numFmtId="3" fontId="2" fillId="0" borderId="5" xfId="28" applyNumberFormat="1" applyFont="1" applyBorder="1" applyAlignment="1">
      <alignment horizontal="center"/>
    </xf>
    <xf numFmtId="3" fontId="2" fillId="0" borderId="3" xfId="28" applyNumberFormat="1" applyFont="1" applyBorder="1" applyAlignment="1">
      <alignment horizontal="center" wrapText="1"/>
    </xf>
    <xf numFmtId="3" fontId="2" fillId="0" borderId="4" xfId="28" applyNumberFormat="1" applyFont="1" applyBorder="1" applyAlignment="1">
      <alignment horizontal="center" wrapText="1"/>
    </xf>
    <xf numFmtId="3" fontId="2" fillId="0" borderId="5" xfId="28" applyNumberFormat="1" applyFont="1" applyBorder="1" applyAlignment="1">
      <alignment horizontal="center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Border="1" applyAlignment="1">
      <alignment horizontal="center" vertical="center" wrapText="1"/>
    </xf>
    <xf numFmtId="0" fontId="0" fillId="7" borderId="32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33" xfId="0" applyFill="1" applyBorder="1" applyAlignment="1">
      <alignment horizontal="center" vertical="center"/>
    </xf>
  </cellXfs>
  <cellStyles count="2315">
    <cellStyle name=" 1" xfId="87"/>
    <cellStyle name="%" xfId="88"/>
    <cellStyle name="%_Inputs" xfId="89"/>
    <cellStyle name="%_Inputs (const)" xfId="90"/>
    <cellStyle name="%_Inputs Co" xfId="91"/>
    <cellStyle name="_1.30 в МРСК и РЭК - 28.04.09" xfId="30"/>
    <cellStyle name="_12 пункт МУ №277" xfId="31"/>
    <cellStyle name="_2009 предложения РЭК в ФСТ" xfId="32"/>
    <cellStyle name="_Model_RAB Мой" xfId="92"/>
    <cellStyle name="_Model_RAB_MRSK_svod" xfId="93"/>
    <cellStyle name="_Анализ платы ТП по 2008г" xfId="33"/>
    <cellStyle name="_выручка по присоединениям2" xfId="94"/>
    <cellStyle name="_Дефицит Выручки-2010" xfId="95"/>
    <cellStyle name="_Заявка на 2010-2012 в РЭК без РАБа" xfId="34"/>
    <cellStyle name="_ИПР 2010-14гг прил.1,2,3  20.10.09" xfId="96"/>
    <cellStyle name="_Исходные данные для модели" xfId="97"/>
    <cellStyle name="_Книга1" xfId="98"/>
    <cellStyle name="_Книга1_Копия АРМ_БП_РСК_V10 0_20100213" xfId="99"/>
    <cellStyle name="_Книга2" xfId="100"/>
    <cellStyle name="_Копия Предельный тариф на передачу 2008  по предложениям ЦО 1" xfId="35"/>
    <cellStyle name="_Макет_Итоговый лист по анализу ИПР" xfId="101"/>
    <cellStyle name="_меню по ТП (2)" xfId="102"/>
    <cellStyle name="_МОДЕЛЬ_1 (2)" xfId="103"/>
    <cellStyle name="_НВВ 2009 постатейно свод по филиалам_09_02_09" xfId="104"/>
    <cellStyle name="_НВВ 2009 постатейно свод по филиалам_для Валентина" xfId="105"/>
    <cellStyle name="_Омск" xfId="106"/>
    <cellStyle name="_П 1.3, 1.4, 1.5." xfId="107"/>
    <cellStyle name="_п.1.30" xfId="36"/>
    <cellStyle name="_Плановая выручка 2010-по  двум  договорам" xfId="108"/>
    <cellStyle name="_пр 5 тариф RAB" xfId="109"/>
    <cellStyle name="_Предожение _ДБП_2009 г ( согласованные БП)  (2)" xfId="110"/>
    <cellStyle name="_Приложение МТС-3-КС" xfId="111"/>
    <cellStyle name="_Приложение-МТС--2-1" xfId="112"/>
    <cellStyle name="_Расчет RAB_22072008" xfId="113"/>
    <cellStyle name="_Расчет RAB_Лен и МОЭСК_с 2010 года_14.04.2009_со сглаж_version 3.0_без ФСК" xfId="114"/>
    <cellStyle name="_Расчет под  Заключение-Самара" xfId="115"/>
    <cellStyle name="_Расчет тарифов на 2010 год 17,5%" xfId="37"/>
    <cellStyle name="_Расчет тарифов на 2010 год 17,5% согласовано МРСК" xfId="38"/>
    <cellStyle name="_Свод по ИПР (2)" xfId="116"/>
    <cellStyle name="_таблицы для расчетов28-04-08_2006-2009_прибыль корр_по ИА" xfId="117"/>
    <cellStyle name="_таблицы для расчетов28-04-08_2006-2009с ИА" xfId="118"/>
    <cellStyle name="_Тарифы 2009 на согласование" xfId="39"/>
    <cellStyle name="_тарифы на 2010 год 17,5% со связью и ОКУ (ДУП)" xfId="40"/>
    <cellStyle name="_УЕ по программе RAB (1)" xfId="41"/>
    <cellStyle name="_ФЗП АК и Связи 2009 год (ММТС на ур. пож мин. факт инд. 2 кв.)" xfId="42"/>
    <cellStyle name="_Форма 6  РТК.xls(отчет по Адр пр. ЛО)" xfId="119"/>
    <cellStyle name="_формат по RAB" xfId="43"/>
    <cellStyle name="_Формат разбивки по МРСК_РСК" xfId="120"/>
    <cellStyle name="_Формат_для Согласования" xfId="121"/>
    <cellStyle name="_Шаблон для связи на 2010 год 17,5%" xfId="44"/>
    <cellStyle name="”ќђќ‘ћ‚›‰" xfId="122"/>
    <cellStyle name="”љ‘ђћ‚ђќќ›‰" xfId="123"/>
    <cellStyle name="„…ќ…†ќ›‰" xfId="124"/>
    <cellStyle name="‡ђѓћ‹ћ‚ћљ1" xfId="125"/>
    <cellStyle name="‡ђѓћ‹ћ‚ћљ2" xfId="126"/>
    <cellStyle name="’ћѓћ‚›‰" xfId="127"/>
    <cellStyle name="20% - Accent1" xfId="128"/>
    <cellStyle name="20% - Accent1 2" xfId="129"/>
    <cellStyle name="20% - Accent1 3" xfId="130"/>
    <cellStyle name="20% - Accent1 4" xfId="131"/>
    <cellStyle name="20% - Accent1 5" xfId="132"/>
    <cellStyle name="20% - Accent1 6" xfId="133"/>
    <cellStyle name="20% - Accent1 7" xfId="134"/>
    <cellStyle name="20% - Accent1 8" xfId="135"/>
    <cellStyle name="20% - Accent2" xfId="136"/>
    <cellStyle name="20% - Accent2 2" xfId="137"/>
    <cellStyle name="20% - Accent2 3" xfId="138"/>
    <cellStyle name="20% - Accent2 4" xfId="139"/>
    <cellStyle name="20% - Accent2 5" xfId="140"/>
    <cellStyle name="20% - Accent2 6" xfId="141"/>
    <cellStyle name="20% - Accent2 7" xfId="142"/>
    <cellStyle name="20% - Accent2 8" xfId="143"/>
    <cellStyle name="20% - Accent3" xfId="144"/>
    <cellStyle name="20% - Accent3 2" xfId="145"/>
    <cellStyle name="20% - Accent3 3" xfId="146"/>
    <cellStyle name="20% - Accent3 4" xfId="147"/>
    <cellStyle name="20% - Accent3 5" xfId="148"/>
    <cellStyle name="20% - Accent3 6" xfId="149"/>
    <cellStyle name="20% - Accent3 7" xfId="150"/>
    <cellStyle name="20% - Accent3 8" xfId="151"/>
    <cellStyle name="20% - Accent4" xfId="152"/>
    <cellStyle name="20% - Accent4 2" xfId="153"/>
    <cellStyle name="20% - Accent4 3" xfId="154"/>
    <cellStyle name="20% - Accent4 4" xfId="155"/>
    <cellStyle name="20% - Accent4 5" xfId="156"/>
    <cellStyle name="20% - Accent4 6" xfId="157"/>
    <cellStyle name="20% - Accent4 7" xfId="158"/>
    <cellStyle name="20% - Accent4 8" xfId="159"/>
    <cellStyle name="20% - Accent5" xfId="160"/>
    <cellStyle name="20% - Accent5 2" xfId="161"/>
    <cellStyle name="20% - Accent5 3" xfId="162"/>
    <cellStyle name="20% - Accent5 4" xfId="163"/>
    <cellStyle name="20% - Accent5 5" xfId="164"/>
    <cellStyle name="20% - Accent5 6" xfId="165"/>
    <cellStyle name="20% - Accent5 7" xfId="166"/>
    <cellStyle name="20% - Accent5 8" xfId="167"/>
    <cellStyle name="20% - Accent6" xfId="168"/>
    <cellStyle name="20% - Accent6 2" xfId="169"/>
    <cellStyle name="20% - Accent6 3" xfId="170"/>
    <cellStyle name="20% - Accent6 4" xfId="171"/>
    <cellStyle name="20% - Accent6 5" xfId="172"/>
    <cellStyle name="20% - Accent6 6" xfId="173"/>
    <cellStyle name="20% - Accent6 7" xfId="174"/>
    <cellStyle name="20% - Accent6 8" xfId="175"/>
    <cellStyle name="20% - Акцент1 10" xfId="176"/>
    <cellStyle name="20% - Акцент1 10 2" xfId="177"/>
    <cellStyle name="20% - Акцент1 10 3" xfId="178"/>
    <cellStyle name="20% - Акцент1 10 4" xfId="179"/>
    <cellStyle name="20% - Акцент1 10 5" xfId="180"/>
    <cellStyle name="20% - Акцент1 10 6" xfId="181"/>
    <cellStyle name="20% - Акцент1 10 7" xfId="182"/>
    <cellStyle name="20% - Акцент1 10 8" xfId="183"/>
    <cellStyle name="20% - Акцент1 11" xfId="184"/>
    <cellStyle name="20% - Акцент1 11 2" xfId="185"/>
    <cellStyle name="20% - Акцент1 11 3" xfId="186"/>
    <cellStyle name="20% - Акцент1 11 4" xfId="187"/>
    <cellStyle name="20% - Акцент1 11 5" xfId="188"/>
    <cellStyle name="20% - Акцент1 11 6" xfId="189"/>
    <cellStyle name="20% - Акцент1 11 7" xfId="190"/>
    <cellStyle name="20% - Акцент1 11 8" xfId="191"/>
    <cellStyle name="20% - Акцент1 2" xfId="192"/>
    <cellStyle name="20% - Акцент1 2 2" xfId="193"/>
    <cellStyle name="20% - Акцент1 2 3" xfId="194"/>
    <cellStyle name="20% - Акцент1 2 4" xfId="195"/>
    <cellStyle name="20% - Акцент1 2 5" xfId="196"/>
    <cellStyle name="20% - Акцент1 2 6" xfId="197"/>
    <cellStyle name="20% - Акцент1 2 7" xfId="198"/>
    <cellStyle name="20% - Акцент1 2 8" xfId="199"/>
    <cellStyle name="20% - Акцент1 3" xfId="200"/>
    <cellStyle name="20% - Акцент1 3 2" xfId="201"/>
    <cellStyle name="20% - Акцент1 3 3" xfId="202"/>
    <cellStyle name="20% - Акцент1 3 4" xfId="203"/>
    <cellStyle name="20% - Акцент1 3 5" xfId="204"/>
    <cellStyle name="20% - Акцент1 3 6" xfId="205"/>
    <cellStyle name="20% - Акцент1 3 7" xfId="206"/>
    <cellStyle name="20% - Акцент1 3 8" xfId="207"/>
    <cellStyle name="20% - Акцент1 4" xfId="208"/>
    <cellStyle name="20% - Акцент1 4 2" xfId="209"/>
    <cellStyle name="20% - Акцент1 4 3" xfId="210"/>
    <cellStyle name="20% - Акцент1 4 4" xfId="211"/>
    <cellStyle name="20% - Акцент1 4 5" xfId="212"/>
    <cellStyle name="20% - Акцент1 4 6" xfId="213"/>
    <cellStyle name="20% - Акцент1 4 7" xfId="214"/>
    <cellStyle name="20% - Акцент1 4 8" xfId="215"/>
    <cellStyle name="20% - Акцент1 5" xfId="216"/>
    <cellStyle name="20% - Акцент1 5 2" xfId="217"/>
    <cellStyle name="20% - Акцент1 5 3" xfId="218"/>
    <cellStyle name="20% - Акцент1 5 4" xfId="219"/>
    <cellStyle name="20% - Акцент1 5 5" xfId="220"/>
    <cellStyle name="20% - Акцент1 5 6" xfId="221"/>
    <cellStyle name="20% - Акцент1 5 7" xfId="222"/>
    <cellStyle name="20% - Акцент1 5 8" xfId="223"/>
    <cellStyle name="20% - Акцент1 6" xfId="224"/>
    <cellStyle name="20% - Акцент1 6 2" xfId="225"/>
    <cellStyle name="20% - Акцент1 6 3" xfId="226"/>
    <cellStyle name="20% - Акцент1 6 4" xfId="227"/>
    <cellStyle name="20% - Акцент1 6 5" xfId="228"/>
    <cellStyle name="20% - Акцент1 6 6" xfId="229"/>
    <cellStyle name="20% - Акцент1 6 7" xfId="230"/>
    <cellStyle name="20% - Акцент1 6 8" xfId="231"/>
    <cellStyle name="20% - Акцент1 7" xfId="232"/>
    <cellStyle name="20% - Акцент1 7 2" xfId="233"/>
    <cellStyle name="20% - Акцент1 7 3" xfId="234"/>
    <cellStyle name="20% - Акцент1 7 4" xfId="235"/>
    <cellStyle name="20% - Акцент1 7 5" xfId="236"/>
    <cellStyle name="20% - Акцент1 7 6" xfId="237"/>
    <cellStyle name="20% - Акцент1 7 7" xfId="238"/>
    <cellStyle name="20% - Акцент1 7 8" xfId="239"/>
    <cellStyle name="20% - Акцент1 8" xfId="240"/>
    <cellStyle name="20% - Акцент1 8 2" xfId="241"/>
    <cellStyle name="20% - Акцент1 8 3" xfId="242"/>
    <cellStyle name="20% - Акцент1 8 4" xfId="243"/>
    <cellStyle name="20% - Акцент1 8 5" xfId="244"/>
    <cellStyle name="20% - Акцент1 8 6" xfId="245"/>
    <cellStyle name="20% - Акцент1 8 7" xfId="246"/>
    <cellStyle name="20% - Акцент1 8 8" xfId="247"/>
    <cellStyle name="20% - Акцент1 9" xfId="248"/>
    <cellStyle name="20% - Акцент1 9 2" xfId="249"/>
    <cellStyle name="20% - Акцент1 9 3" xfId="250"/>
    <cellStyle name="20% - Акцент1 9 4" xfId="251"/>
    <cellStyle name="20% - Акцент1 9 5" xfId="252"/>
    <cellStyle name="20% - Акцент1 9 6" xfId="253"/>
    <cellStyle name="20% - Акцент1 9 7" xfId="254"/>
    <cellStyle name="20% - Акцент1 9 8" xfId="255"/>
    <cellStyle name="20% - Акцент2 10" xfId="256"/>
    <cellStyle name="20% - Акцент2 10 2" xfId="257"/>
    <cellStyle name="20% - Акцент2 10 3" xfId="258"/>
    <cellStyle name="20% - Акцент2 10 4" xfId="259"/>
    <cellStyle name="20% - Акцент2 10 5" xfId="260"/>
    <cellStyle name="20% - Акцент2 10 6" xfId="261"/>
    <cellStyle name="20% - Акцент2 10 7" xfId="262"/>
    <cellStyle name="20% - Акцент2 10 8" xfId="263"/>
    <cellStyle name="20% - Акцент2 11" xfId="264"/>
    <cellStyle name="20% - Акцент2 11 2" xfId="265"/>
    <cellStyle name="20% - Акцент2 11 3" xfId="266"/>
    <cellStyle name="20% - Акцент2 11 4" xfId="267"/>
    <cellStyle name="20% - Акцент2 11 5" xfId="268"/>
    <cellStyle name="20% - Акцент2 11 6" xfId="269"/>
    <cellStyle name="20% - Акцент2 11 7" xfId="270"/>
    <cellStyle name="20% - Акцент2 11 8" xfId="271"/>
    <cellStyle name="20% - Акцент2 2" xfId="272"/>
    <cellStyle name="20% - Акцент2 2 2" xfId="273"/>
    <cellStyle name="20% - Акцент2 2 3" xfId="274"/>
    <cellStyle name="20% - Акцент2 2 4" xfId="275"/>
    <cellStyle name="20% - Акцент2 2 5" xfId="276"/>
    <cellStyle name="20% - Акцент2 2 6" xfId="277"/>
    <cellStyle name="20% - Акцент2 2 7" xfId="278"/>
    <cellStyle name="20% - Акцент2 2 8" xfId="279"/>
    <cellStyle name="20% - Акцент2 3" xfId="280"/>
    <cellStyle name="20% - Акцент2 3 2" xfId="281"/>
    <cellStyle name="20% - Акцент2 3 3" xfId="282"/>
    <cellStyle name="20% - Акцент2 3 4" xfId="283"/>
    <cellStyle name="20% - Акцент2 3 5" xfId="284"/>
    <cellStyle name="20% - Акцент2 3 6" xfId="285"/>
    <cellStyle name="20% - Акцент2 3 7" xfId="286"/>
    <cellStyle name="20% - Акцент2 3 8" xfId="287"/>
    <cellStyle name="20% - Акцент2 4" xfId="288"/>
    <cellStyle name="20% - Акцент2 4 2" xfId="289"/>
    <cellStyle name="20% - Акцент2 4 3" xfId="290"/>
    <cellStyle name="20% - Акцент2 4 4" xfId="291"/>
    <cellStyle name="20% - Акцент2 4 5" xfId="292"/>
    <cellStyle name="20% - Акцент2 4 6" xfId="293"/>
    <cellStyle name="20% - Акцент2 4 7" xfId="294"/>
    <cellStyle name="20% - Акцент2 4 8" xfId="295"/>
    <cellStyle name="20% - Акцент2 5" xfId="296"/>
    <cellStyle name="20% - Акцент2 5 2" xfId="297"/>
    <cellStyle name="20% - Акцент2 5 3" xfId="298"/>
    <cellStyle name="20% - Акцент2 5 4" xfId="299"/>
    <cellStyle name="20% - Акцент2 5 5" xfId="300"/>
    <cellStyle name="20% - Акцент2 5 6" xfId="301"/>
    <cellStyle name="20% - Акцент2 5 7" xfId="302"/>
    <cellStyle name="20% - Акцент2 5 8" xfId="303"/>
    <cellStyle name="20% - Акцент2 6" xfId="304"/>
    <cellStyle name="20% - Акцент2 6 2" xfId="305"/>
    <cellStyle name="20% - Акцент2 6 3" xfId="306"/>
    <cellStyle name="20% - Акцент2 6 4" xfId="307"/>
    <cellStyle name="20% - Акцент2 6 5" xfId="308"/>
    <cellStyle name="20% - Акцент2 6 6" xfId="309"/>
    <cellStyle name="20% - Акцент2 6 7" xfId="310"/>
    <cellStyle name="20% - Акцент2 6 8" xfId="311"/>
    <cellStyle name="20% - Акцент2 7" xfId="312"/>
    <cellStyle name="20% - Акцент2 7 2" xfId="313"/>
    <cellStyle name="20% - Акцент2 7 3" xfId="314"/>
    <cellStyle name="20% - Акцент2 7 4" xfId="315"/>
    <cellStyle name="20% - Акцент2 7 5" xfId="316"/>
    <cellStyle name="20% - Акцент2 7 6" xfId="317"/>
    <cellStyle name="20% - Акцент2 7 7" xfId="318"/>
    <cellStyle name="20% - Акцент2 7 8" xfId="319"/>
    <cellStyle name="20% - Акцент2 8" xfId="320"/>
    <cellStyle name="20% - Акцент2 8 2" xfId="321"/>
    <cellStyle name="20% - Акцент2 8 3" xfId="322"/>
    <cellStyle name="20% - Акцент2 8 4" xfId="323"/>
    <cellStyle name="20% - Акцент2 8 5" xfId="324"/>
    <cellStyle name="20% - Акцент2 8 6" xfId="325"/>
    <cellStyle name="20% - Акцент2 8 7" xfId="326"/>
    <cellStyle name="20% - Акцент2 8 8" xfId="327"/>
    <cellStyle name="20% - Акцент2 9" xfId="328"/>
    <cellStyle name="20% - Акцент2 9 2" xfId="329"/>
    <cellStyle name="20% - Акцент2 9 3" xfId="330"/>
    <cellStyle name="20% - Акцент2 9 4" xfId="331"/>
    <cellStyle name="20% - Акцент2 9 5" xfId="332"/>
    <cellStyle name="20% - Акцент2 9 6" xfId="333"/>
    <cellStyle name="20% - Акцент2 9 7" xfId="334"/>
    <cellStyle name="20% - Акцент2 9 8" xfId="335"/>
    <cellStyle name="20% - Акцент3 10" xfId="336"/>
    <cellStyle name="20% - Акцент3 10 2" xfId="337"/>
    <cellStyle name="20% - Акцент3 10 3" xfId="338"/>
    <cellStyle name="20% - Акцент3 10 4" xfId="339"/>
    <cellStyle name="20% - Акцент3 10 5" xfId="340"/>
    <cellStyle name="20% - Акцент3 10 6" xfId="341"/>
    <cellStyle name="20% - Акцент3 10 7" xfId="342"/>
    <cellStyle name="20% - Акцент3 10 8" xfId="343"/>
    <cellStyle name="20% - Акцент3 11" xfId="344"/>
    <cellStyle name="20% - Акцент3 11 2" xfId="345"/>
    <cellStyle name="20% - Акцент3 11 3" xfId="346"/>
    <cellStyle name="20% - Акцент3 11 4" xfId="347"/>
    <cellStyle name="20% - Акцент3 11 5" xfId="348"/>
    <cellStyle name="20% - Акцент3 11 6" xfId="349"/>
    <cellStyle name="20% - Акцент3 11 7" xfId="350"/>
    <cellStyle name="20% - Акцент3 11 8" xfId="351"/>
    <cellStyle name="20% - Акцент3 2" xfId="352"/>
    <cellStyle name="20% - Акцент3 2 2" xfId="353"/>
    <cellStyle name="20% - Акцент3 2 3" xfId="354"/>
    <cellStyle name="20% - Акцент3 2 4" xfId="355"/>
    <cellStyle name="20% - Акцент3 2 5" xfId="356"/>
    <cellStyle name="20% - Акцент3 2 6" xfId="357"/>
    <cellStyle name="20% - Акцент3 2 7" xfId="358"/>
    <cellStyle name="20% - Акцент3 2 8" xfId="359"/>
    <cellStyle name="20% - Акцент3 3" xfId="360"/>
    <cellStyle name="20% - Акцент3 3 2" xfId="361"/>
    <cellStyle name="20% - Акцент3 3 3" xfId="362"/>
    <cellStyle name="20% - Акцент3 3 4" xfId="363"/>
    <cellStyle name="20% - Акцент3 3 5" xfId="364"/>
    <cellStyle name="20% - Акцент3 3 6" xfId="365"/>
    <cellStyle name="20% - Акцент3 3 7" xfId="366"/>
    <cellStyle name="20% - Акцент3 3 8" xfId="367"/>
    <cellStyle name="20% - Акцент3 4" xfId="368"/>
    <cellStyle name="20% - Акцент3 4 2" xfId="369"/>
    <cellStyle name="20% - Акцент3 4 3" xfId="370"/>
    <cellStyle name="20% - Акцент3 4 4" xfId="371"/>
    <cellStyle name="20% - Акцент3 4 5" xfId="372"/>
    <cellStyle name="20% - Акцент3 4 6" xfId="373"/>
    <cellStyle name="20% - Акцент3 4 7" xfId="374"/>
    <cellStyle name="20% - Акцент3 4 8" xfId="375"/>
    <cellStyle name="20% - Акцент3 5" xfId="376"/>
    <cellStyle name="20% - Акцент3 5 2" xfId="377"/>
    <cellStyle name="20% - Акцент3 5 3" xfId="378"/>
    <cellStyle name="20% - Акцент3 5 4" xfId="379"/>
    <cellStyle name="20% - Акцент3 5 5" xfId="380"/>
    <cellStyle name="20% - Акцент3 5 6" xfId="381"/>
    <cellStyle name="20% - Акцент3 5 7" xfId="382"/>
    <cellStyle name="20% - Акцент3 5 8" xfId="383"/>
    <cellStyle name="20% - Акцент3 6" xfId="384"/>
    <cellStyle name="20% - Акцент3 6 2" xfId="385"/>
    <cellStyle name="20% - Акцент3 6 3" xfId="386"/>
    <cellStyle name="20% - Акцент3 6 4" xfId="387"/>
    <cellStyle name="20% - Акцент3 6 5" xfId="388"/>
    <cellStyle name="20% - Акцент3 6 6" xfId="389"/>
    <cellStyle name="20% - Акцент3 6 7" xfId="390"/>
    <cellStyle name="20% - Акцент3 6 8" xfId="391"/>
    <cellStyle name="20% - Акцент3 7" xfId="392"/>
    <cellStyle name="20% - Акцент3 7 2" xfId="393"/>
    <cellStyle name="20% - Акцент3 7 3" xfId="394"/>
    <cellStyle name="20% - Акцент3 7 4" xfId="395"/>
    <cellStyle name="20% - Акцент3 7 5" xfId="396"/>
    <cellStyle name="20% - Акцент3 7 6" xfId="397"/>
    <cellStyle name="20% - Акцент3 7 7" xfId="398"/>
    <cellStyle name="20% - Акцент3 7 8" xfId="399"/>
    <cellStyle name="20% - Акцент3 8" xfId="400"/>
    <cellStyle name="20% - Акцент3 8 2" xfId="401"/>
    <cellStyle name="20% - Акцент3 8 3" xfId="402"/>
    <cellStyle name="20% - Акцент3 8 4" xfId="403"/>
    <cellStyle name="20% - Акцент3 8 5" xfId="404"/>
    <cellStyle name="20% - Акцент3 8 6" xfId="405"/>
    <cellStyle name="20% - Акцент3 8 7" xfId="406"/>
    <cellStyle name="20% - Акцент3 8 8" xfId="407"/>
    <cellStyle name="20% - Акцент3 9" xfId="408"/>
    <cellStyle name="20% - Акцент3 9 2" xfId="409"/>
    <cellStyle name="20% - Акцент3 9 3" xfId="410"/>
    <cellStyle name="20% - Акцент3 9 4" xfId="411"/>
    <cellStyle name="20% - Акцент3 9 5" xfId="412"/>
    <cellStyle name="20% - Акцент3 9 6" xfId="413"/>
    <cellStyle name="20% - Акцент3 9 7" xfId="414"/>
    <cellStyle name="20% - Акцент3 9 8" xfId="415"/>
    <cellStyle name="20% - Акцент4 10" xfId="416"/>
    <cellStyle name="20% - Акцент4 10 2" xfId="417"/>
    <cellStyle name="20% - Акцент4 10 3" xfId="418"/>
    <cellStyle name="20% - Акцент4 10 4" xfId="419"/>
    <cellStyle name="20% - Акцент4 10 5" xfId="420"/>
    <cellStyle name="20% - Акцент4 10 6" xfId="421"/>
    <cellStyle name="20% - Акцент4 10 7" xfId="422"/>
    <cellStyle name="20% - Акцент4 10 8" xfId="423"/>
    <cellStyle name="20% - Акцент4 11" xfId="424"/>
    <cellStyle name="20% - Акцент4 11 2" xfId="425"/>
    <cellStyle name="20% - Акцент4 11 3" xfId="426"/>
    <cellStyle name="20% - Акцент4 11 4" xfId="427"/>
    <cellStyle name="20% - Акцент4 11 5" xfId="428"/>
    <cellStyle name="20% - Акцент4 11 6" xfId="429"/>
    <cellStyle name="20% - Акцент4 11 7" xfId="430"/>
    <cellStyle name="20% - Акцент4 11 8" xfId="431"/>
    <cellStyle name="20% - Акцент4 2" xfId="432"/>
    <cellStyle name="20% - Акцент4 2 2" xfId="433"/>
    <cellStyle name="20% - Акцент4 2 3" xfId="434"/>
    <cellStyle name="20% - Акцент4 2 4" xfId="435"/>
    <cellStyle name="20% - Акцент4 2 5" xfId="436"/>
    <cellStyle name="20% - Акцент4 2 6" xfId="437"/>
    <cellStyle name="20% - Акцент4 2 7" xfId="438"/>
    <cellStyle name="20% - Акцент4 2 8" xfId="439"/>
    <cellStyle name="20% - Акцент4 3" xfId="440"/>
    <cellStyle name="20% - Акцент4 3 2" xfId="441"/>
    <cellStyle name="20% - Акцент4 3 3" xfId="442"/>
    <cellStyle name="20% - Акцент4 3 4" xfId="443"/>
    <cellStyle name="20% - Акцент4 3 5" xfId="444"/>
    <cellStyle name="20% - Акцент4 3 6" xfId="445"/>
    <cellStyle name="20% - Акцент4 3 7" xfId="446"/>
    <cellStyle name="20% - Акцент4 3 8" xfId="447"/>
    <cellStyle name="20% - Акцент4 4" xfId="448"/>
    <cellStyle name="20% - Акцент4 4 2" xfId="449"/>
    <cellStyle name="20% - Акцент4 4 3" xfId="450"/>
    <cellStyle name="20% - Акцент4 4 4" xfId="451"/>
    <cellStyle name="20% - Акцент4 4 5" xfId="452"/>
    <cellStyle name="20% - Акцент4 4 6" xfId="453"/>
    <cellStyle name="20% - Акцент4 4 7" xfId="454"/>
    <cellStyle name="20% - Акцент4 4 8" xfId="455"/>
    <cellStyle name="20% - Акцент4 5" xfId="456"/>
    <cellStyle name="20% - Акцент4 5 2" xfId="457"/>
    <cellStyle name="20% - Акцент4 5 3" xfId="458"/>
    <cellStyle name="20% - Акцент4 5 4" xfId="459"/>
    <cellStyle name="20% - Акцент4 5 5" xfId="460"/>
    <cellStyle name="20% - Акцент4 5 6" xfId="461"/>
    <cellStyle name="20% - Акцент4 5 7" xfId="462"/>
    <cellStyle name="20% - Акцент4 5 8" xfId="463"/>
    <cellStyle name="20% - Акцент4 6" xfId="464"/>
    <cellStyle name="20% - Акцент4 6 2" xfId="465"/>
    <cellStyle name="20% - Акцент4 6 3" xfId="466"/>
    <cellStyle name="20% - Акцент4 6 4" xfId="467"/>
    <cellStyle name="20% - Акцент4 6 5" xfId="468"/>
    <cellStyle name="20% - Акцент4 6 6" xfId="469"/>
    <cellStyle name="20% - Акцент4 6 7" xfId="470"/>
    <cellStyle name="20% - Акцент4 6 8" xfId="471"/>
    <cellStyle name="20% - Акцент4 7" xfId="472"/>
    <cellStyle name="20% - Акцент4 7 2" xfId="473"/>
    <cellStyle name="20% - Акцент4 7 3" xfId="474"/>
    <cellStyle name="20% - Акцент4 7 4" xfId="475"/>
    <cellStyle name="20% - Акцент4 7 5" xfId="476"/>
    <cellStyle name="20% - Акцент4 7 6" xfId="477"/>
    <cellStyle name="20% - Акцент4 7 7" xfId="478"/>
    <cellStyle name="20% - Акцент4 7 8" xfId="479"/>
    <cellStyle name="20% - Акцент4 8" xfId="480"/>
    <cellStyle name="20% - Акцент4 8 2" xfId="481"/>
    <cellStyle name="20% - Акцент4 8 3" xfId="482"/>
    <cellStyle name="20% - Акцент4 8 4" xfId="483"/>
    <cellStyle name="20% - Акцент4 8 5" xfId="484"/>
    <cellStyle name="20% - Акцент4 8 6" xfId="485"/>
    <cellStyle name="20% - Акцент4 8 7" xfId="486"/>
    <cellStyle name="20% - Акцент4 8 8" xfId="487"/>
    <cellStyle name="20% - Акцент4 9" xfId="488"/>
    <cellStyle name="20% - Акцент4 9 2" xfId="489"/>
    <cellStyle name="20% - Акцент4 9 3" xfId="490"/>
    <cellStyle name="20% - Акцент4 9 4" xfId="491"/>
    <cellStyle name="20% - Акцент4 9 5" xfId="492"/>
    <cellStyle name="20% - Акцент4 9 6" xfId="493"/>
    <cellStyle name="20% - Акцент4 9 7" xfId="494"/>
    <cellStyle name="20% - Акцент4 9 8" xfId="495"/>
    <cellStyle name="20% - Акцент5 10" xfId="496"/>
    <cellStyle name="20% - Акцент5 10 2" xfId="497"/>
    <cellStyle name="20% - Акцент5 10 3" xfId="498"/>
    <cellStyle name="20% - Акцент5 10 4" xfId="499"/>
    <cellStyle name="20% - Акцент5 10 5" xfId="500"/>
    <cellStyle name="20% - Акцент5 10 6" xfId="501"/>
    <cellStyle name="20% - Акцент5 10 7" xfId="502"/>
    <cellStyle name="20% - Акцент5 10 8" xfId="503"/>
    <cellStyle name="20% - Акцент5 11" xfId="504"/>
    <cellStyle name="20% - Акцент5 11 2" xfId="505"/>
    <cellStyle name="20% - Акцент5 11 3" xfId="506"/>
    <cellStyle name="20% - Акцент5 11 4" xfId="507"/>
    <cellStyle name="20% - Акцент5 11 5" xfId="508"/>
    <cellStyle name="20% - Акцент5 11 6" xfId="509"/>
    <cellStyle name="20% - Акцент5 11 7" xfId="510"/>
    <cellStyle name="20% - Акцент5 11 8" xfId="511"/>
    <cellStyle name="20% - Акцент5 2" xfId="512"/>
    <cellStyle name="20% - Акцент5 2 2" xfId="513"/>
    <cellStyle name="20% - Акцент5 2 3" xfId="514"/>
    <cellStyle name="20% - Акцент5 2 4" xfId="515"/>
    <cellStyle name="20% - Акцент5 2 5" xfId="516"/>
    <cellStyle name="20% - Акцент5 2 6" xfId="517"/>
    <cellStyle name="20% - Акцент5 2 7" xfId="518"/>
    <cellStyle name="20% - Акцент5 2 8" xfId="519"/>
    <cellStyle name="20% - Акцент5 3" xfId="520"/>
    <cellStyle name="20% - Акцент5 3 2" xfId="521"/>
    <cellStyle name="20% - Акцент5 3 3" xfId="522"/>
    <cellStyle name="20% - Акцент5 3 4" xfId="523"/>
    <cellStyle name="20% - Акцент5 3 5" xfId="524"/>
    <cellStyle name="20% - Акцент5 3 6" xfId="525"/>
    <cellStyle name="20% - Акцент5 3 7" xfId="526"/>
    <cellStyle name="20% - Акцент5 3 8" xfId="527"/>
    <cellStyle name="20% - Акцент5 4" xfId="528"/>
    <cellStyle name="20% - Акцент5 4 2" xfId="529"/>
    <cellStyle name="20% - Акцент5 4 3" xfId="530"/>
    <cellStyle name="20% - Акцент5 4 4" xfId="531"/>
    <cellStyle name="20% - Акцент5 4 5" xfId="532"/>
    <cellStyle name="20% - Акцент5 4 6" xfId="533"/>
    <cellStyle name="20% - Акцент5 4 7" xfId="534"/>
    <cellStyle name="20% - Акцент5 4 8" xfId="535"/>
    <cellStyle name="20% - Акцент5 5" xfId="536"/>
    <cellStyle name="20% - Акцент5 5 2" xfId="537"/>
    <cellStyle name="20% - Акцент5 5 3" xfId="538"/>
    <cellStyle name="20% - Акцент5 5 4" xfId="539"/>
    <cellStyle name="20% - Акцент5 5 5" xfId="540"/>
    <cellStyle name="20% - Акцент5 5 6" xfId="541"/>
    <cellStyle name="20% - Акцент5 5 7" xfId="542"/>
    <cellStyle name="20% - Акцент5 5 8" xfId="543"/>
    <cellStyle name="20% - Акцент5 6" xfId="544"/>
    <cellStyle name="20% - Акцент5 6 2" xfId="545"/>
    <cellStyle name="20% - Акцент5 6 3" xfId="546"/>
    <cellStyle name="20% - Акцент5 6 4" xfId="547"/>
    <cellStyle name="20% - Акцент5 6 5" xfId="548"/>
    <cellStyle name="20% - Акцент5 6 6" xfId="549"/>
    <cellStyle name="20% - Акцент5 6 7" xfId="550"/>
    <cellStyle name="20% - Акцент5 6 8" xfId="551"/>
    <cellStyle name="20% - Акцент5 7" xfId="552"/>
    <cellStyle name="20% - Акцент5 7 2" xfId="553"/>
    <cellStyle name="20% - Акцент5 7 3" xfId="554"/>
    <cellStyle name="20% - Акцент5 7 4" xfId="555"/>
    <cellStyle name="20% - Акцент5 7 5" xfId="556"/>
    <cellStyle name="20% - Акцент5 7 6" xfId="557"/>
    <cellStyle name="20% - Акцент5 7 7" xfId="558"/>
    <cellStyle name="20% - Акцент5 7 8" xfId="559"/>
    <cellStyle name="20% - Акцент5 8" xfId="560"/>
    <cellStyle name="20% - Акцент5 8 2" xfId="561"/>
    <cellStyle name="20% - Акцент5 8 3" xfId="562"/>
    <cellStyle name="20% - Акцент5 8 4" xfId="563"/>
    <cellStyle name="20% - Акцент5 8 5" xfId="564"/>
    <cellStyle name="20% - Акцент5 8 6" xfId="565"/>
    <cellStyle name="20% - Акцент5 8 7" xfId="566"/>
    <cellStyle name="20% - Акцент5 8 8" xfId="567"/>
    <cellStyle name="20% - Акцент5 9" xfId="568"/>
    <cellStyle name="20% - Акцент5 9 2" xfId="569"/>
    <cellStyle name="20% - Акцент5 9 3" xfId="570"/>
    <cellStyle name="20% - Акцент5 9 4" xfId="571"/>
    <cellStyle name="20% - Акцент5 9 5" xfId="572"/>
    <cellStyle name="20% - Акцент5 9 6" xfId="573"/>
    <cellStyle name="20% - Акцент5 9 7" xfId="574"/>
    <cellStyle name="20% - Акцент5 9 8" xfId="575"/>
    <cellStyle name="20% - Акцент6 10" xfId="576"/>
    <cellStyle name="20% - Акцент6 10 2" xfId="577"/>
    <cellStyle name="20% - Акцент6 10 3" xfId="578"/>
    <cellStyle name="20% - Акцент6 10 4" xfId="579"/>
    <cellStyle name="20% - Акцент6 10 5" xfId="580"/>
    <cellStyle name="20% - Акцент6 10 6" xfId="581"/>
    <cellStyle name="20% - Акцент6 10 7" xfId="582"/>
    <cellStyle name="20% - Акцент6 10 8" xfId="583"/>
    <cellStyle name="20% - Акцент6 11" xfId="584"/>
    <cellStyle name="20% - Акцент6 11 2" xfId="585"/>
    <cellStyle name="20% - Акцент6 11 3" xfId="586"/>
    <cellStyle name="20% - Акцент6 11 4" xfId="587"/>
    <cellStyle name="20% - Акцент6 11 5" xfId="588"/>
    <cellStyle name="20% - Акцент6 11 6" xfId="589"/>
    <cellStyle name="20% - Акцент6 11 7" xfId="590"/>
    <cellStyle name="20% - Акцент6 11 8" xfId="591"/>
    <cellStyle name="20% - Акцент6 2" xfId="592"/>
    <cellStyle name="20% - Акцент6 2 2" xfId="593"/>
    <cellStyle name="20% - Акцент6 2 3" xfId="594"/>
    <cellStyle name="20% - Акцент6 2 4" xfId="595"/>
    <cellStyle name="20% - Акцент6 2 5" xfId="596"/>
    <cellStyle name="20% - Акцент6 2 6" xfId="597"/>
    <cellStyle name="20% - Акцент6 2 7" xfId="598"/>
    <cellStyle name="20% - Акцент6 2 8" xfId="599"/>
    <cellStyle name="20% - Акцент6 3" xfId="600"/>
    <cellStyle name="20% - Акцент6 3 2" xfId="601"/>
    <cellStyle name="20% - Акцент6 3 3" xfId="602"/>
    <cellStyle name="20% - Акцент6 3 4" xfId="603"/>
    <cellStyle name="20% - Акцент6 3 5" xfId="604"/>
    <cellStyle name="20% - Акцент6 3 6" xfId="605"/>
    <cellStyle name="20% - Акцент6 3 7" xfId="606"/>
    <cellStyle name="20% - Акцент6 3 8" xfId="607"/>
    <cellStyle name="20% - Акцент6 4" xfId="608"/>
    <cellStyle name="20% - Акцент6 4 2" xfId="609"/>
    <cellStyle name="20% - Акцент6 4 3" xfId="610"/>
    <cellStyle name="20% - Акцент6 4 4" xfId="611"/>
    <cellStyle name="20% - Акцент6 4 5" xfId="612"/>
    <cellStyle name="20% - Акцент6 4 6" xfId="613"/>
    <cellStyle name="20% - Акцент6 4 7" xfId="614"/>
    <cellStyle name="20% - Акцент6 4 8" xfId="615"/>
    <cellStyle name="20% - Акцент6 5" xfId="616"/>
    <cellStyle name="20% - Акцент6 5 2" xfId="617"/>
    <cellStyle name="20% - Акцент6 5 3" xfId="618"/>
    <cellStyle name="20% - Акцент6 5 4" xfId="619"/>
    <cellStyle name="20% - Акцент6 5 5" xfId="620"/>
    <cellStyle name="20% - Акцент6 5 6" xfId="621"/>
    <cellStyle name="20% - Акцент6 5 7" xfId="622"/>
    <cellStyle name="20% - Акцент6 5 8" xfId="623"/>
    <cellStyle name="20% - Акцент6 6" xfId="624"/>
    <cellStyle name="20% - Акцент6 6 2" xfId="625"/>
    <cellStyle name="20% - Акцент6 6 3" xfId="626"/>
    <cellStyle name="20% - Акцент6 6 4" xfId="627"/>
    <cellStyle name="20% - Акцент6 6 5" xfId="628"/>
    <cellStyle name="20% - Акцент6 6 6" xfId="629"/>
    <cellStyle name="20% - Акцент6 6 7" xfId="630"/>
    <cellStyle name="20% - Акцент6 6 8" xfId="631"/>
    <cellStyle name="20% - Акцент6 7" xfId="632"/>
    <cellStyle name="20% - Акцент6 7 2" xfId="633"/>
    <cellStyle name="20% - Акцент6 7 3" xfId="634"/>
    <cellStyle name="20% - Акцент6 7 4" xfId="635"/>
    <cellStyle name="20% - Акцент6 7 5" xfId="636"/>
    <cellStyle name="20% - Акцент6 7 6" xfId="637"/>
    <cellStyle name="20% - Акцент6 7 7" xfId="638"/>
    <cellStyle name="20% - Акцент6 7 8" xfId="639"/>
    <cellStyle name="20% - Акцент6 8" xfId="640"/>
    <cellStyle name="20% - Акцент6 8 2" xfId="641"/>
    <cellStyle name="20% - Акцент6 8 3" xfId="642"/>
    <cellStyle name="20% - Акцент6 8 4" xfId="643"/>
    <cellStyle name="20% - Акцент6 8 5" xfId="644"/>
    <cellStyle name="20% - Акцент6 8 6" xfId="645"/>
    <cellStyle name="20% - Акцент6 8 7" xfId="646"/>
    <cellStyle name="20% - Акцент6 8 8" xfId="647"/>
    <cellStyle name="20% - Акцент6 9" xfId="648"/>
    <cellStyle name="20% - Акцент6 9 2" xfId="649"/>
    <cellStyle name="20% - Акцент6 9 3" xfId="650"/>
    <cellStyle name="20% - Акцент6 9 4" xfId="651"/>
    <cellStyle name="20% - Акцент6 9 5" xfId="652"/>
    <cellStyle name="20% - Акцент6 9 6" xfId="653"/>
    <cellStyle name="20% - Акцент6 9 7" xfId="654"/>
    <cellStyle name="20% - Акцент6 9 8" xfId="655"/>
    <cellStyle name="40% - Accent1" xfId="656"/>
    <cellStyle name="40% - Accent1 2" xfId="657"/>
    <cellStyle name="40% - Accent1 3" xfId="658"/>
    <cellStyle name="40% - Accent1 4" xfId="659"/>
    <cellStyle name="40% - Accent1 5" xfId="660"/>
    <cellStyle name="40% - Accent1 6" xfId="661"/>
    <cellStyle name="40% - Accent1 7" xfId="662"/>
    <cellStyle name="40% - Accent1 8" xfId="663"/>
    <cellStyle name="40% - Accent2" xfId="664"/>
    <cellStyle name="40% - Accent2 2" xfId="665"/>
    <cellStyle name="40% - Accent2 3" xfId="666"/>
    <cellStyle name="40% - Accent2 4" xfId="667"/>
    <cellStyle name="40% - Accent2 5" xfId="668"/>
    <cellStyle name="40% - Accent2 6" xfId="669"/>
    <cellStyle name="40% - Accent2 7" xfId="670"/>
    <cellStyle name="40% - Accent2 8" xfId="671"/>
    <cellStyle name="40% - Accent3" xfId="672"/>
    <cellStyle name="40% - Accent3 2" xfId="673"/>
    <cellStyle name="40% - Accent3 3" xfId="674"/>
    <cellStyle name="40% - Accent3 4" xfId="675"/>
    <cellStyle name="40% - Accent3 5" xfId="676"/>
    <cellStyle name="40% - Accent3 6" xfId="677"/>
    <cellStyle name="40% - Accent3 7" xfId="678"/>
    <cellStyle name="40% - Accent3 8" xfId="679"/>
    <cellStyle name="40% - Accent4" xfId="680"/>
    <cellStyle name="40% - Accent4 2" xfId="681"/>
    <cellStyle name="40% - Accent4 3" xfId="682"/>
    <cellStyle name="40% - Accent4 4" xfId="683"/>
    <cellStyle name="40% - Accent4 5" xfId="684"/>
    <cellStyle name="40% - Accent4 6" xfId="685"/>
    <cellStyle name="40% - Accent4 7" xfId="686"/>
    <cellStyle name="40% - Accent4 8" xfId="687"/>
    <cellStyle name="40% - Accent5" xfId="688"/>
    <cellStyle name="40% - Accent5 2" xfId="689"/>
    <cellStyle name="40% - Accent5 3" xfId="690"/>
    <cellStyle name="40% - Accent5 4" xfId="691"/>
    <cellStyle name="40% - Accent5 5" xfId="692"/>
    <cellStyle name="40% - Accent5 6" xfId="693"/>
    <cellStyle name="40% - Accent5 7" xfId="694"/>
    <cellStyle name="40% - Accent5 8" xfId="695"/>
    <cellStyle name="40% - Accent6" xfId="696"/>
    <cellStyle name="40% - Accent6 2" xfId="697"/>
    <cellStyle name="40% - Accent6 3" xfId="698"/>
    <cellStyle name="40% - Accent6 4" xfId="699"/>
    <cellStyle name="40% - Accent6 5" xfId="700"/>
    <cellStyle name="40% - Accent6 6" xfId="701"/>
    <cellStyle name="40% - Accent6 7" xfId="702"/>
    <cellStyle name="40% - Accent6 8" xfId="703"/>
    <cellStyle name="40% - Акцент1 10" xfId="704"/>
    <cellStyle name="40% - Акцент1 10 2" xfId="705"/>
    <cellStyle name="40% - Акцент1 10 3" xfId="706"/>
    <cellStyle name="40% - Акцент1 10 4" xfId="707"/>
    <cellStyle name="40% - Акцент1 10 5" xfId="708"/>
    <cellStyle name="40% - Акцент1 10 6" xfId="709"/>
    <cellStyle name="40% - Акцент1 10 7" xfId="710"/>
    <cellStyle name="40% - Акцент1 10 8" xfId="711"/>
    <cellStyle name="40% - Акцент1 11" xfId="712"/>
    <cellStyle name="40% - Акцент1 11 2" xfId="713"/>
    <cellStyle name="40% - Акцент1 11 3" xfId="714"/>
    <cellStyle name="40% - Акцент1 11 4" xfId="715"/>
    <cellStyle name="40% - Акцент1 11 5" xfId="716"/>
    <cellStyle name="40% - Акцент1 11 6" xfId="717"/>
    <cellStyle name="40% - Акцент1 11 7" xfId="718"/>
    <cellStyle name="40% - Акцент1 11 8" xfId="719"/>
    <cellStyle name="40% - Акцент1 2" xfId="720"/>
    <cellStyle name="40% - Акцент1 2 2" xfId="721"/>
    <cellStyle name="40% - Акцент1 2 3" xfId="722"/>
    <cellStyle name="40% - Акцент1 2 4" xfId="723"/>
    <cellStyle name="40% - Акцент1 2 5" xfId="724"/>
    <cellStyle name="40% - Акцент1 2 6" xfId="725"/>
    <cellStyle name="40% - Акцент1 2 7" xfId="726"/>
    <cellStyle name="40% - Акцент1 2 8" xfId="727"/>
    <cellStyle name="40% - Акцент1 3" xfId="728"/>
    <cellStyle name="40% - Акцент1 3 2" xfId="729"/>
    <cellStyle name="40% - Акцент1 3 3" xfId="730"/>
    <cellStyle name="40% - Акцент1 3 4" xfId="731"/>
    <cellStyle name="40% - Акцент1 3 5" xfId="732"/>
    <cellStyle name="40% - Акцент1 3 6" xfId="733"/>
    <cellStyle name="40% - Акцент1 3 7" xfId="734"/>
    <cellStyle name="40% - Акцент1 3 8" xfId="735"/>
    <cellStyle name="40% - Акцент1 4" xfId="736"/>
    <cellStyle name="40% - Акцент1 4 2" xfId="737"/>
    <cellStyle name="40% - Акцент1 4 3" xfId="738"/>
    <cellStyle name="40% - Акцент1 4 4" xfId="739"/>
    <cellStyle name="40% - Акцент1 4 5" xfId="740"/>
    <cellStyle name="40% - Акцент1 4 6" xfId="741"/>
    <cellStyle name="40% - Акцент1 4 7" xfId="742"/>
    <cellStyle name="40% - Акцент1 4 8" xfId="743"/>
    <cellStyle name="40% - Акцент1 5" xfId="744"/>
    <cellStyle name="40% - Акцент1 5 2" xfId="745"/>
    <cellStyle name="40% - Акцент1 5 3" xfId="746"/>
    <cellStyle name="40% - Акцент1 5 4" xfId="747"/>
    <cellStyle name="40% - Акцент1 5 5" xfId="748"/>
    <cellStyle name="40% - Акцент1 5 6" xfId="749"/>
    <cellStyle name="40% - Акцент1 5 7" xfId="750"/>
    <cellStyle name="40% - Акцент1 5 8" xfId="751"/>
    <cellStyle name="40% - Акцент1 6" xfId="752"/>
    <cellStyle name="40% - Акцент1 6 2" xfId="753"/>
    <cellStyle name="40% - Акцент1 6 3" xfId="754"/>
    <cellStyle name="40% - Акцент1 6 4" xfId="755"/>
    <cellStyle name="40% - Акцент1 6 5" xfId="756"/>
    <cellStyle name="40% - Акцент1 6 6" xfId="757"/>
    <cellStyle name="40% - Акцент1 6 7" xfId="758"/>
    <cellStyle name="40% - Акцент1 6 8" xfId="759"/>
    <cellStyle name="40% - Акцент1 7" xfId="760"/>
    <cellStyle name="40% - Акцент1 7 2" xfId="761"/>
    <cellStyle name="40% - Акцент1 7 3" xfId="762"/>
    <cellStyle name="40% - Акцент1 7 4" xfId="763"/>
    <cellStyle name="40% - Акцент1 7 5" xfId="764"/>
    <cellStyle name="40% - Акцент1 7 6" xfId="765"/>
    <cellStyle name="40% - Акцент1 7 7" xfId="766"/>
    <cellStyle name="40% - Акцент1 7 8" xfId="767"/>
    <cellStyle name="40% - Акцент1 8" xfId="768"/>
    <cellStyle name="40% - Акцент1 8 2" xfId="769"/>
    <cellStyle name="40% - Акцент1 8 3" xfId="770"/>
    <cellStyle name="40% - Акцент1 8 4" xfId="771"/>
    <cellStyle name="40% - Акцент1 8 5" xfId="772"/>
    <cellStyle name="40% - Акцент1 8 6" xfId="773"/>
    <cellStyle name="40% - Акцент1 8 7" xfId="774"/>
    <cellStyle name="40% - Акцент1 8 8" xfId="775"/>
    <cellStyle name="40% - Акцент1 9" xfId="776"/>
    <cellStyle name="40% - Акцент1 9 2" xfId="777"/>
    <cellStyle name="40% - Акцент1 9 3" xfId="778"/>
    <cellStyle name="40% - Акцент1 9 4" xfId="779"/>
    <cellStyle name="40% - Акцент1 9 5" xfId="780"/>
    <cellStyle name="40% - Акцент1 9 6" xfId="781"/>
    <cellStyle name="40% - Акцент1 9 7" xfId="782"/>
    <cellStyle name="40% - Акцент1 9 8" xfId="783"/>
    <cellStyle name="40% - Акцент2 10" xfId="784"/>
    <cellStyle name="40% - Акцент2 10 2" xfId="785"/>
    <cellStyle name="40% - Акцент2 10 3" xfId="786"/>
    <cellStyle name="40% - Акцент2 10 4" xfId="787"/>
    <cellStyle name="40% - Акцент2 10 5" xfId="788"/>
    <cellStyle name="40% - Акцент2 10 6" xfId="789"/>
    <cellStyle name="40% - Акцент2 10 7" xfId="790"/>
    <cellStyle name="40% - Акцент2 10 8" xfId="791"/>
    <cellStyle name="40% - Акцент2 11" xfId="792"/>
    <cellStyle name="40% - Акцент2 11 2" xfId="793"/>
    <cellStyle name="40% - Акцент2 11 3" xfId="794"/>
    <cellStyle name="40% - Акцент2 11 4" xfId="795"/>
    <cellStyle name="40% - Акцент2 11 5" xfId="796"/>
    <cellStyle name="40% - Акцент2 11 6" xfId="797"/>
    <cellStyle name="40% - Акцент2 11 7" xfId="798"/>
    <cellStyle name="40% - Акцент2 11 8" xfId="799"/>
    <cellStyle name="40% - Акцент2 2" xfId="800"/>
    <cellStyle name="40% - Акцент2 2 2" xfId="801"/>
    <cellStyle name="40% - Акцент2 2 3" xfId="802"/>
    <cellStyle name="40% - Акцент2 2 4" xfId="803"/>
    <cellStyle name="40% - Акцент2 2 5" xfId="804"/>
    <cellStyle name="40% - Акцент2 2 6" xfId="805"/>
    <cellStyle name="40% - Акцент2 2 7" xfId="806"/>
    <cellStyle name="40% - Акцент2 2 8" xfId="807"/>
    <cellStyle name="40% - Акцент2 3" xfId="808"/>
    <cellStyle name="40% - Акцент2 3 2" xfId="809"/>
    <cellStyle name="40% - Акцент2 3 3" xfId="810"/>
    <cellStyle name="40% - Акцент2 3 4" xfId="811"/>
    <cellStyle name="40% - Акцент2 3 5" xfId="812"/>
    <cellStyle name="40% - Акцент2 3 6" xfId="813"/>
    <cellStyle name="40% - Акцент2 3 7" xfId="814"/>
    <cellStyle name="40% - Акцент2 3 8" xfId="815"/>
    <cellStyle name="40% - Акцент2 4" xfId="816"/>
    <cellStyle name="40% - Акцент2 4 2" xfId="817"/>
    <cellStyle name="40% - Акцент2 4 3" xfId="818"/>
    <cellStyle name="40% - Акцент2 4 4" xfId="819"/>
    <cellStyle name="40% - Акцент2 4 5" xfId="820"/>
    <cellStyle name="40% - Акцент2 4 6" xfId="821"/>
    <cellStyle name="40% - Акцент2 4 7" xfId="822"/>
    <cellStyle name="40% - Акцент2 4 8" xfId="823"/>
    <cellStyle name="40% - Акцент2 5" xfId="824"/>
    <cellStyle name="40% - Акцент2 5 2" xfId="825"/>
    <cellStyle name="40% - Акцент2 5 3" xfId="826"/>
    <cellStyle name="40% - Акцент2 5 4" xfId="827"/>
    <cellStyle name="40% - Акцент2 5 5" xfId="828"/>
    <cellStyle name="40% - Акцент2 5 6" xfId="829"/>
    <cellStyle name="40% - Акцент2 5 7" xfId="830"/>
    <cellStyle name="40% - Акцент2 5 8" xfId="831"/>
    <cellStyle name="40% - Акцент2 6" xfId="832"/>
    <cellStyle name="40% - Акцент2 6 2" xfId="833"/>
    <cellStyle name="40% - Акцент2 6 3" xfId="834"/>
    <cellStyle name="40% - Акцент2 6 4" xfId="835"/>
    <cellStyle name="40% - Акцент2 6 5" xfId="836"/>
    <cellStyle name="40% - Акцент2 6 6" xfId="837"/>
    <cellStyle name="40% - Акцент2 6 7" xfId="838"/>
    <cellStyle name="40% - Акцент2 6 8" xfId="839"/>
    <cellStyle name="40% - Акцент2 7" xfId="840"/>
    <cellStyle name="40% - Акцент2 7 2" xfId="841"/>
    <cellStyle name="40% - Акцент2 7 3" xfId="842"/>
    <cellStyle name="40% - Акцент2 7 4" xfId="843"/>
    <cellStyle name="40% - Акцент2 7 5" xfId="844"/>
    <cellStyle name="40% - Акцент2 7 6" xfId="845"/>
    <cellStyle name="40% - Акцент2 7 7" xfId="846"/>
    <cellStyle name="40% - Акцент2 7 8" xfId="847"/>
    <cellStyle name="40% - Акцент2 8" xfId="848"/>
    <cellStyle name="40% - Акцент2 8 2" xfId="849"/>
    <cellStyle name="40% - Акцент2 8 3" xfId="850"/>
    <cellStyle name="40% - Акцент2 8 4" xfId="851"/>
    <cellStyle name="40% - Акцент2 8 5" xfId="852"/>
    <cellStyle name="40% - Акцент2 8 6" xfId="853"/>
    <cellStyle name="40% - Акцент2 8 7" xfId="854"/>
    <cellStyle name="40% - Акцент2 8 8" xfId="855"/>
    <cellStyle name="40% - Акцент2 9" xfId="856"/>
    <cellStyle name="40% - Акцент2 9 2" xfId="857"/>
    <cellStyle name="40% - Акцент2 9 3" xfId="858"/>
    <cellStyle name="40% - Акцент2 9 4" xfId="859"/>
    <cellStyle name="40% - Акцент2 9 5" xfId="860"/>
    <cellStyle name="40% - Акцент2 9 6" xfId="861"/>
    <cellStyle name="40% - Акцент2 9 7" xfId="862"/>
    <cellStyle name="40% - Акцент2 9 8" xfId="863"/>
    <cellStyle name="40% - Акцент3 10" xfId="864"/>
    <cellStyle name="40% - Акцент3 10 2" xfId="865"/>
    <cellStyle name="40% - Акцент3 10 3" xfId="866"/>
    <cellStyle name="40% - Акцент3 10 4" xfId="867"/>
    <cellStyle name="40% - Акцент3 10 5" xfId="868"/>
    <cellStyle name="40% - Акцент3 10 6" xfId="869"/>
    <cellStyle name="40% - Акцент3 10 7" xfId="870"/>
    <cellStyle name="40% - Акцент3 10 8" xfId="871"/>
    <cellStyle name="40% - Акцент3 11" xfId="872"/>
    <cellStyle name="40% - Акцент3 11 2" xfId="873"/>
    <cellStyle name="40% - Акцент3 11 3" xfId="874"/>
    <cellStyle name="40% - Акцент3 11 4" xfId="875"/>
    <cellStyle name="40% - Акцент3 11 5" xfId="876"/>
    <cellStyle name="40% - Акцент3 11 6" xfId="877"/>
    <cellStyle name="40% - Акцент3 11 7" xfId="878"/>
    <cellStyle name="40% - Акцент3 11 8" xfId="879"/>
    <cellStyle name="40% - Акцент3 2" xfId="880"/>
    <cellStyle name="40% - Акцент3 2 2" xfId="881"/>
    <cellStyle name="40% - Акцент3 2 3" xfId="882"/>
    <cellStyle name="40% - Акцент3 2 4" xfId="883"/>
    <cellStyle name="40% - Акцент3 2 5" xfId="884"/>
    <cellStyle name="40% - Акцент3 2 6" xfId="885"/>
    <cellStyle name="40% - Акцент3 2 7" xfId="886"/>
    <cellStyle name="40% - Акцент3 2 8" xfId="887"/>
    <cellStyle name="40% - Акцент3 3" xfId="888"/>
    <cellStyle name="40% - Акцент3 3 2" xfId="889"/>
    <cellStyle name="40% - Акцент3 3 3" xfId="890"/>
    <cellStyle name="40% - Акцент3 3 4" xfId="891"/>
    <cellStyle name="40% - Акцент3 3 5" xfId="892"/>
    <cellStyle name="40% - Акцент3 3 6" xfId="893"/>
    <cellStyle name="40% - Акцент3 3 7" xfId="894"/>
    <cellStyle name="40% - Акцент3 3 8" xfId="895"/>
    <cellStyle name="40% - Акцент3 4" xfId="896"/>
    <cellStyle name="40% - Акцент3 4 2" xfId="897"/>
    <cellStyle name="40% - Акцент3 4 3" xfId="898"/>
    <cellStyle name="40% - Акцент3 4 4" xfId="899"/>
    <cellStyle name="40% - Акцент3 4 5" xfId="900"/>
    <cellStyle name="40% - Акцент3 4 6" xfId="901"/>
    <cellStyle name="40% - Акцент3 4 7" xfId="902"/>
    <cellStyle name="40% - Акцент3 4 8" xfId="903"/>
    <cellStyle name="40% - Акцент3 5" xfId="904"/>
    <cellStyle name="40% - Акцент3 5 2" xfId="905"/>
    <cellStyle name="40% - Акцент3 5 3" xfId="906"/>
    <cellStyle name="40% - Акцент3 5 4" xfId="907"/>
    <cellStyle name="40% - Акцент3 5 5" xfId="908"/>
    <cellStyle name="40% - Акцент3 5 6" xfId="909"/>
    <cellStyle name="40% - Акцент3 5 7" xfId="910"/>
    <cellStyle name="40% - Акцент3 5 8" xfId="911"/>
    <cellStyle name="40% - Акцент3 6" xfId="912"/>
    <cellStyle name="40% - Акцент3 6 2" xfId="913"/>
    <cellStyle name="40% - Акцент3 6 3" xfId="914"/>
    <cellStyle name="40% - Акцент3 6 4" xfId="915"/>
    <cellStyle name="40% - Акцент3 6 5" xfId="916"/>
    <cellStyle name="40% - Акцент3 6 6" xfId="917"/>
    <cellStyle name="40% - Акцент3 6 7" xfId="918"/>
    <cellStyle name="40% - Акцент3 6 8" xfId="919"/>
    <cellStyle name="40% - Акцент3 7" xfId="920"/>
    <cellStyle name="40% - Акцент3 7 2" xfId="921"/>
    <cellStyle name="40% - Акцент3 7 3" xfId="922"/>
    <cellStyle name="40% - Акцент3 7 4" xfId="923"/>
    <cellStyle name="40% - Акцент3 7 5" xfId="924"/>
    <cellStyle name="40% - Акцент3 7 6" xfId="925"/>
    <cellStyle name="40% - Акцент3 7 7" xfId="926"/>
    <cellStyle name="40% - Акцент3 7 8" xfId="927"/>
    <cellStyle name="40% - Акцент3 8" xfId="928"/>
    <cellStyle name="40% - Акцент3 8 2" xfId="929"/>
    <cellStyle name="40% - Акцент3 8 3" xfId="930"/>
    <cellStyle name="40% - Акцент3 8 4" xfId="931"/>
    <cellStyle name="40% - Акцент3 8 5" xfId="932"/>
    <cellStyle name="40% - Акцент3 8 6" xfId="933"/>
    <cellStyle name="40% - Акцент3 8 7" xfId="934"/>
    <cellStyle name="40% - Акцент3 8 8" xfId="935"/>
    <cellStyle name="40% - Акцент3 9" xfId="936"/>
    <cellStyle name="40% - Акцент3 9 2" xfId="937"/>
    <cellStyle name="40% - Акцент3 9 3" xfId="938"/>
    <cellStyle name="40% - Акцент3 9 4" xfId="939"/>
    <cellStyle name="40% - Акцент3 9 5" xfId="940"/>
    <cellStyle name="40% - Акцент3 9 6" xfId="941"/>
    <cellStyle name="40% - Акцент3 9 7" xfId="942"/>
    <cellStyle name="40% - Акцент3 9 8" xfId="943"/>
    <cellStyle name="40% - Акцент4 10" xfId="944"/>
    <cellStyle name="40% - Акцент4 10 2" xfId="945"/>
    <cellStyle name="40% - Акцент4 10 3" xfId="946"/>
    <cellStyle name="40% - Акцент4 10 4" xfId="947"/>
    <cellStyle name="40% - Акцент4 10 5" xfId="948"/>
    <cellStyle name="40% - Акцент4 10 6" xfId="949"/>
    <cellStyle name="40% - Акцент4 10 7" xfId="950"/>
    <cellStyle name="40% - Акцент4 10 8" xfId="951"/>
    <cellStyle name="40% - Акцент4 11" xfId="952"/>
    <cellStyle name="40% - Акцент4 11 2" xfId="953"/>
    <cellStyle name="40% - Акцент4 11 3" xfId="954"/>
    <cellStyle name="40% - Акцент4 11 4" xfId="955"/>
    <cellStyle name="40% - Акцент4 11 5" xfId="956"/>
    <cellStyle name="40% - Акцент4 11 6" xfId="957"/>
    <cellStyle name="40% - Акцент4 11 7" xfId="958"/>
    <cellStyle name="40% - Акцент4 11 8" xfId="959"/>
    <cellStyle name="40% - Акцент4 2" xfId="960"/>
    <cellStyle name="40% - Акцент4 2 2" xfId="961"/>
    <cellStyle name="40% - Акцент4 2 3" xfId="962"/>
    <cellStyle name="40% - Акцент4 2 4" xfId="963"/>
    <cellStyle name="40% - Акцент4 2 5" xfId="964"/>
    <cellStyle name="40% - Акцент4 2 6" xfId="965"/>
    <cellStyle name="40% - Акцент4 2 7" xfId="966"/>
    <cellStyle name="40% - Акцент4 2 8" xfId="967"/>
    <cellStyle name="40% - Акцент4 3" xfId="968"/>
    <cellStyle name="40% - Акцент4 3 2" xfId="969"/>
    <cellStyle name="40% - Акцент4 3 3" xfId="970"/>
    <cellStyle name="40% - Акцент4 3 4" xfId="971"/>
    <cellStyle name="40% - Акцент4 3 5" xfId="972"/>
    <cellStyle name="40% - Акцент4 3 6" xfId="973"/>
    <cellStyle name="40% - Акцент4 3 7" xfId="974"/>
    <cellStyle name="40% - Акцент4 3 8" xfId="975"/>
    <cellStyle name="40% - Акцент4 4" xfId="976"/>
    <cellStyle name="40% - Акцент4 4 2" xfId="977"/>
    <cellStyle name="40% - Акцент4 4 3" xfId="978"/>
    <cellStyle name="40% - Акцент4 4 4" xfId="979"/>
    <cellStyle name="40% - Акцент4 4 5" xfId="980"/>
    <cellStyle name="40% - Акцент4 4 6" xfId="981"/>
    <cellStyle name="40% - Акцент4 4 7" xfId="982"/>
    <cellStyle name="40% - Акцент4 4 8" xfId="983"/>
    <cellStyle name="40% - Акцент4 5" xfId="984"/>
    <cellStyle name="40% - Акцент4 5 2" xfId="985"/>
    <cellStyle name="40% - Акцент4 5 3" xfId="986"/>
    <cellStyle name="40% - Акцент4 5 4" xfId="987"/>
    <cellStyle name="40% - Акцент4 5 5" xfId="988"/>
    <cellStyle name="40% - Акцент4 5 6" xfId="989"/>
    <cellStyle name="40% - Акцент4 5 7" xfId="990"/>
    <cellStyle name="40% - Акцент4 5 8" xfId="991"/>
    <cellStyle name="40% - Акцент4 6" xfId="992"/>
    <cellStyle name="40% - Акцент4 6 2" xfId="993"/>
    <cellStyle name="40% - Акцент4 6 3" xfId="994"/>
    <cellStyle name="40% - Акцент4 6 4" xfId="995"/>
    <cellStyle name="40% - Акцент4 6 5" xfId="996"/>
    <cellStyle name="40% - Акцент4 6 6" xfId="997"/>
    <cellStyle name="40% - Акцент4 6 7" xfId="998"/>
    <cellStyle name="40% - Акцент4 6 8" xfId="999"/>
    <cellStyle name="40% - Акцент4 7" xfId="1000"/>
    <cellStyle name="40% - Акцент4 7 2" xfId="1001"/>
    <cellStyle name="40% - Акцент4 7 3" xfId="1002"/>
    <cellStyle name="40% - Акцент4 7 4" xfId="1003"/>
    <cellStyle name="40% - Акцент4 7 5" xfId="1004"/>
    <cellStyle name="40% - Акцент4 7 6" xfId="1005"/>
    <cellStyle name="40% - Акцент4 7 7" xfId="1006"/>
    <cellStyle name="40% - Акцент4 7 8" xfId="1007"/>
    <cellStyle name="40% - Акцент4 8" xfId="1008"/>
    <cellStyle name="40% - Акцент4 8 2" xfId="1009"/>
    <cellStyle name="40% - Акцент4 8 3" xfId="1010"/>
    <cellStyle name="40% - Акцент4 8 4" xfId="1011"/>
    <cellStyle name="40% - Акцент4 8 5" xfId="1012"/>
    <cellStyle name="40% - Акцент4 8 6" xfId="1013"/>
    <cellStyle name="40% - Акцент4 8 7" xfId="1014"/>
    <cellStyle name="40% - Акцент4 8 8" xfId="1015"/>
    <cellStyle name="40% - Акцент4 9" xfId="1016"/>
    <cellStyle name="40% - Акцент4 9 2" xfId="1017"/>
    <cellStyle name="40% - Акцент4 9 3" xfId="1018"/>
    <cellStyle name="40% - Акцент4 9 4" xfId="1019"/>
    <cellStyle name="40% - Акцент4 9 5" xfId="1020"/>
    <cellStyle name="40% - Акцент4 9 6" xfId="1021"/>
    <cellStyle name="40% - Акцент4 9 7" xfId="1022"/>
    <cellStyle name="40% - Акцент4 9 8" xfId="1023"/>
    <cellStyle name="40% - Акцент5 10" xfId="1024"/>
    <cellStyle name="40% - Акцент5 10 2" xfId="1025"/>
    <cellStyle name="40% - Акцент5 10 3" xfId="1026"/>
    <cellStyle name="40% - Акцент5 10 4" xfId="1027"/>
    <cellStyle name="40% - Акцент5 10 5" xfId="1028"/>
    <cellStyle name="40% - Акцент5 10 6" xfId="1029"/>
    <cellStyle name="40% - Акцент5 10 7" xfId="1030"/>
    <cellStyle name="40% - Акцент5 10 8" xfId="1031"/>
    <cellStyle name="40% - Акцент5 11" xfId="1032"/>
    <cellStyle name="40% - Акцент5 11 2" xfId="1033"/>
    <cellStyle name="40% - Акцент5 11 3" xfId="1034"/>
    <cellStyle name="40% - Акцент5 11 4" xfId="1035"/>
    <cellStyle name="40% - Акцент5 11 5" xfId="1036"/>
    <cellStyle name="40% - Акцент5 11 6" xfId="1037"/>
    <cellStyle name="40% - Акцент5 11 7" xfId="1038"/>
    <cellStyle name="40% - Акцент5 11 8" xfId="1039"/>
    <cellStyle name="40% - Акцент5 2" xfId="1040"/>
    <cellStyle name="40% - Акцент5 2 2" xfId="1041"/>
    <cellStyle name="40% - Акцент5 2 3" xfId="1042"/>
    <cellStyle name="40% - Акцент5 2 4" xfId="1043"/>
    <cellStyle name="40% - Акцент5 2 5" xfId="1044"/>
    <cellStyle name="40% - Акцент5 2 6" xfId="1045"/>
    <cellStyle name="40% - Акцент5 2 7" xfId="1046"/>
    <cellStyle name="40% - Акцент5 2 8" xfId="1047"/>
    <cellStyle name="40% - Акцент5 3" xfId="1048"/>
    <cellStyle name="40% - Акцент5 3 2" xfId="1049"/>
    <cellStyle name="40% - Акцент5 3 3" xfId="1050"/>
    <cellStyle name="40% - Акцент5 3 4" xfId="1051"/>
    <cellStyle name="40% - Акцент5 3 5" xfId="1052"/>
    <cellStyle name="40% - Акцент5 3 6" xfId="1053"/>
    <cellStyle name="40% - Акцент5 3 7" xfId="1054"/>
    <cellStyle name="40% - Акцент5 3 8" xfId="1055"/>
    <cellStyle name="40% - Акцент5 4" xfId="1056"/>
    <cellStyle name="40% - Акцент5 4 2" xfId="1057"/>
    <cellStyle name="40% - Акцент5 4 3" xfId="1058"/>
    <cellStyle name="40% - Акцент5 4 4" xfId="1059"/>
    <cellStyle name="40% - Акцент5 4 5" xfId="1060"/>
    <cellStyle name="40% - Акцент5 4 6" xfId="1061"/>
    <cellStyle name="40% - Акцент5 4 7" xfId="1062"/>
    <cellStyle name="40% - Акцент5 4 8" xfId="1063"/>
    <cellStyle name="40% - Акцент5 5" xfId="1064"/>
    <cellStyle name="40% - Акцент5 5 2" xfId="1065"/>
    <cellStyle name="40% - Акцент5 5 3" xfId="1066"/>
    <cellStyle name="40% - Акцент5 5 4" xfId="1067"/>
    <cellStyle name="40% - Акцент5 5 5" xfId="1068"/>
    <cellStyle name="40% - Акцент5 5 6" xfId="1069"/>
    <cellStyle name="40% - Акцент5 5 7" xfId="1070"/>
    <cellStyle name="40% - Акцент5 5 8" xfId="1071"/>
    <cellStyle name="40% - Акцент5 6" xfId="1072"/>
    <cellStyle name="40% - Акцент5 6 2" xfId="1073"/>
    <cellStyle name="40% - Акцент5 6 3" xfId="1074"/>
    <cellStyle name="40% - Акцент5 6 4" xfId="1075"/>
    <cellStyle name="40% - Акцент5 6 5" xfId="1076"/>
    <cellStyle name="40% - Акцент5 6 6" xfId="1077"/>
    <cellStyle name="40% - Акцент5 6 7" xfId="1078"/>
    <cellStyle name="40% - Акцент5 6 8" xfId="1079"/>
    <cellStyle name="40% - Акцент5 7" xfId="1080"/>
    <cellStyle name="40% - Акцент5 7 2" xfId="1081"/>
    <cellStyle name="40% - Акцент5 7 3" xfId="1082"/>
    <cellStyle name="40% - Акцент5 7 4" xfId="1083"/>
    <cellStyle name="40% - Акцент5 7 5" xfId="1084"/>
    <cellStyle name="40% - Акцент5 7 6" xfId="1085"/>
    <cellStyle name="40% - Акцент5 7 7" xfId="1086"/>
    <cellStyle name="40% - Акцент5 7 8" xfId="1087"/>
    <cellStyle name="40% - Акцент5 8" xfId="1088"/>
    <cellStyle name="40% - Акцент5 8 2" xfId="1089"/>
    <cellStyle name="40% - Акцент5 8 3" xfId="1090"/>
    <cellStyle name="40% - Акцент5 8 4" xfId="1091"/>
    <cellStyle name="40% - Акцент5 8 5" xfId="1092"/>
    <cellStyle name="40% - Акцент5 8 6" xfId="1093"/>
    <cellStyle name="40% - Акцент5 8 7" xfId="1094"/>
    <cellStyle name="40% - Акцент5 8 8" xfId="1095"/>
    <cellStyle name="40% - Акцент5 9" xfId="1096"/>
    <cellStyle name="40% - Акцент5 9 2" xfId="1097"/>
    <cellStyle name="40% - Акцент5 9 3" xfId="1098"/>
    <cellStyle name="40% - Акцент5 9 4" xfId="1099"/>
    <cellStyle name="40% - Акцент5 9 5" xfId="1100"/>
    <cellStyle name="40% - Акцент5 9 6" xfId="1101"/>
    <cellStyle name="40% - Акцент5 9 7" xfId="1102"/>
    <cellStyle name="40% - Акцент5 9 8" xfId="1103"/>
    <cellStyle name="40% - Акцент6 10" xfId="1104"/>
    <cellStyle name="40% - Акцент6 10 2" xfId="1105"/>
    <cellStyle name="40% - Акцент6 10 3" xfId="1106"/>
    <cellStyle name="40% - Акцент6 10 4" xfId="1107"/>
    <cellStyle name="40% - Акцент6 10 5" xfId="1108"/>
    <cellStyle name="40% - Акцент6 10 6" xfId="1109"/>
    <cellStyle name="40% - Акцент6 10 7" xfId="1110"/>
    <cellStyle name="40% - Акцент6 10 8" xfId="1111"/>
    <cellStyle name="40% - Акцент6 11" xfId="1112"/>
    <cellStyle name="40% - Акцент6 11 2" xfId="1113"/>
    <cellStyle name="40% - Акцент6 11 3" xfId="1114"/>
    <cellStyle name="40% - Акцент6 11 4" xfId="1115"/>
    <cellStyle name="40% - Акцент6 11 5" xfId="1116"/>
    <cellStyle name="40% - Акцент6 11 6" xfId="1117"/>
    <cellStyle name="40% - Акцент6 11 7" xfId="1118"/>
    <cellStyle name="40% - Акцент6 11 8" xfId="1119"/>
    <cellStyle name="40% - Акцент6 2" xfId="1120"/>
    <cellStyle name="40% - Акцент6 2 2" xfId="1121"/>
    <cellStyle name="40% - Акцент6 2 3" xfId="1122"/>
    <cellStyle name="40% - Акцент6 2 4" xfId="1123"/>
    <cellStyle name="40% - Акцент6 2 5" xfId="1124"/>
    <cellStyle name="40% - Акцент6 2 6" xfId="1125"/>
    <cellStyle name="40% - Акцент6 2 7" xfId="1126"/>
    <cellStyle name="40% - Акцент6 2 8" xfId="1127"/>
    <cellStyle name="40% - Акцент6 3" xfId="1128"/>
    <cellStyle name="40% - Акцент6 3 2" xfId="1129"/>
    <cellStyle name="40% - Акцент6 3 3" xfId="1130"/>
    <cellStyle name="40% - Акцент6 3 4" xfId="1131"/>
    <cellStyle name="40% - Акцент6 3 5" xfId="1132"/>
    <cellStyle name="40% - Акцент6 3 6" xfId="1133"/>
    <cellStyle name="40% - Акцент6 3 7" xfId="1134"/>
    <cellStyle name="40% - Акцент6 3 8" xfId="1135"/>
    <cellStyle name="40% - Акцент6 4" xfId="1136"/>
    <cellStyle name="40% - Акцент6 4 2" xfId="1137"/>
    <cellStyle name="40% - Акцент6 4 3" xfId="1138"/>
    <cellStyle name="40% - Акцент6 4 4" xfId="1139"/>
    <cellStyle name="40% - Акцент6 4 5" xfId="1140"/>
    <cellStyle name="40% - Акцент6 4 6" xfId="1141"/>
    <cellStyle name="40% - Акцент6 4 7" xfId="1142"/>
    <cellStyle name="40% - Акцент6 4 8" xfId="1143"/>
    <cellStyle name="40% - Акцент6 5" xfId="1144"/>
    <cellStyle name="40% - Акцент6 5 2" xfId="1145"/>
    <cellStyle name="40% - Акцент6 5 3" xfId="1146"/>
    <cellStyle name="40% - Акцент6 5 4" xfId="1147"/>
    <cellStyle name="40% - Акцент6 5 5" xfId="1148"/>
    <cellStyle name="40% - Акцент6 5 6" xfId="1149"/>
    <cellStyle name="40% - Акцент6 5 7" xfId="1150"/>
    <cellStyle name="40% - Акцент6 5 8" xfId="1151"/>
    <cellStyle name="40% - Акцент6 6" xfId="1152"/>
    <cellStyle name="40% - Акцент6 6 2" xfId="1153"/>
    <cellStyle name="40% - Акцент6 6 3" xfId="1154"/>
    <cellStyle name="40% - Акцент6 6 4" xfId="1155"/>
    <cellStyle name="40% - Акцент6 6 5" xfId="1156"/>
    <cellStyle name="40% - Акцент6 6 6" xfId="1157"/>
    <cellStyle name="40% - Акцент6 6 7" xfId="1158"/>
    <cellStyle name="40% - Акцент6 6 8" xfId="1159"/>
    <cellStyle name="40% - Акцент6 7" xfId="1160"/>
    <cellStyle name="40% - Акцент6 7 2" xfId="1161"/>
    <cellStyle name="40% - Акцент6 7 3" xfId="1162"/>
    <cellStyle name="40% - Акцент6 7 4" xfId="1163"/>
    <cellStyle name="40% - Акцент6 7 5" xfId="1164"/>
    <cellStyle name="40% - Акцент6 7 6" xfId="1165"/>
    <cellStyle name="40% - Акцент6 7 7" xfId="1166"/>
    <cellStyle name="40% - Акцент6 7 8" xfId="1167"/>
    <cellStyle name="40% - Акцент6 8" xfId="1168"/>
    <cellStyle name="40% - Акцент6 8 2" xfId="1169"/>
    <cellStyle name="40% - Акцент6 8 3" xfId="1170"/>
    <cellStyle name="40% - Акцент6 8 4" xfId="1171"/>
    <cellStyle name="40% - Акцент6 8 5" xfId="1172"/>
    <cellStyle name="40% - Акцент6 8 6" xfId="1173"/>
    <cellStyle name="40% - Акцент6 8 7" xfId="1174"/>
    <cellStyle name="40% - Акцент6 8 8" xfId="1175"/>
    <cellStyle name="40% - Акцент6 9" xfId="1176"/>
    <cellStyle name="40% - Акцент6 9 2" xfId="1177"/>
    <cellStyle name="40% - Акцент6 9 3" xfId="1178"/>
    <cellStyle name="40% - Акцент6 9 4" xfId="1179"/>
    <cellStyle name="40% - Акцент6 9 5" xfId="1180"/>
    <cellStyle name="40% - Акцент6 9 6" xfId="1181"/>
    <cellStyle name="40% - Акцент6 9 7" xfId="1182"/>
    <cellStyle name="40% - Акцент6 9 8" xfId="1183"/>
    <cellStyle name="60% - Accent1" xfId="1184"/>
    <cellStyle name="60% - Accent2" xfId="1185"/>
    <cellStyle name="60% - Accent3" xfId="1186"/>
    <cellStyle name="60% - Accent4" xfId="1187"/>
    <cellStyle name="60% - Accent5" xfId="1188"/>
    <cellStyle name="60% - Accent6" xfId="1189"/>
    <cellStyle name="60% - Акцент1 10" xfId="1190"/>
    <cellStyle name="60% - Акцент1 11" xfId="1191"/>
    <cellStyle name="60% - Акцент1 2" xfId="1192"/>
    <cellStyle name="60% - Акцент1 3" xfId="1193"/>
    <cellStyle name="60% - Акцент1 4" xfId="1194"/>
    <cellStyle name="60% - Акцент1 5" xfId="1195"/>
    <cellStyle name="60% - Акцент1 6" xfId="1196"/>
    <cellStyle name="60% - Акцент1 7" xfId="1197"/>
    <cellStyle name="60% - Акцент1 8" xfId="1198"/>
    <cellStyle name="60% - Акцент1 9" xfId="1199"/>
    <cellStyle name="60% - Акцент2 10" xfId="1200"/>
    <cellStyle name="60% - Акцент2 11" xfId="1201"/>
    <cellStyle name="60% - Акцент2 2" xfId="1202"/>
    <cellStyle name="60% - Акцент2 3" xfId="1203"/>
    <cellStyle name="60% - Акцент2 4" xfId="1204"/>
    <cellStyle name="60% - Акцент2 5" xfId="1205"/>
    <cellStyle name="60% - Акцент2 6" xfId="1206"/>
    <cellStyle name="60% - Акцент2 7" xfId="1207"/>
    <cellStyle name="60% - Акцент2 8" xfId="1208"/>
    <cellStyle name="60% - Акцент2 9" xfId="1209"/>
    <cellStyle name="60% - Акцент3 10" xfId="1210"/>
    <cellStyle name="60% - Акцент3 11" xfId="1211"/>
    <cellStyle name="60% - Акцент3 2" xfId="1212"/>
    <cellStyle name="60% - Акцент3 3" xfId="1213"/>
    <cellStyle name="60% - Акцент3 4" xfId="1214"/>
    <cellStyle name="60% - Акцент3 5" xfId="1215"/>
    <cellStyle name="60% - Акцент3 6" xfId="1216"/>
    <cellStyle name="60% - Акцент3 7" xfId="1217"/>
    <cellStyle name="60% - Акцент3 8" xfId="1218"/>
    <cellStyle name="60% - Акцент3 9" xfId="1219"/>
    <cellStyle name="60% - Акцент4 10" xfId="1220"/>
    <cellStyle name="60% - Акцент4 11" xfId="1221"/>
    <cellStyle name="60% - Акцент4 2" xfId="1222"/>
    <cellStyle name="60% - Акцент4 3" xfId="1223"/>
    <cellStyle name="60% - Акцент4 4" xfId="1224"/>
    <cellStyle name="60% - Акцент4 5" xfId="1225"/>
    <cellStyle name="60% - Акцент4 6" xfId="1226"/>
    <cellStyle name="60% - Акцент4 7" xfId="1227"/>
    <cellStyle name="60% - Акцент4 8" xfId="1228"/>
    <cellStyle name="60% - Акцент4 9" xfId="1229"/>
    <cellStyle name="60% - Акцент5 10" xfId="1230"/>
    <cellStyle name="60% - Акцент5 11" xfId="1231"/>
    <cellStyle name="60% - Акцент5 2" xfId="1232"/>
    <cellStyle name="60% - Акцент5 3" xfId="1233"/>
    <cellStyle name="60% - Акцент5 4" xfId="1234"/>
    <cellStyle name="60% - Акцент5 5" xfId="1235"/>
    <cellStyle name="60% - Акцент5 6" xfId="1236"/>
    <cellStyle name="60% - Акцент5 7" xfId="1237"/>
    <cellStyle name="60% - Акцент5 8" xfId="1238"/>
    <cellStyle name="60% - Акцент5 9" xfId="1239"/>
    <cellStyle name="60% - Акцент6 10" xfId="1240"/>
    <cellStyle name="60% - Акцент6 11" xfId="1241"/>
    <cellStyle name="60% - Акцент6 2" xfId="1242"/>
    <cellStyle name="60% - Акцент6 3" xfId="1243"/>
    <cellStyle name="60% - Акцент6 4" xfId="1244"/>
    <cellStyle name="60% - Акцент6 5" xfId="1245"/>
    <cellStyle name="60% - Акцент6 6" xfId="1246"/>
    <cellStyle name="60% - Акцент6 7" xfId="1247"/>
    <cellStyle name="60% - Акцент6 8" xfId="1248"/>
    <cellStyle name="60% - Акцент6 9" xfId="1249"/>
    <cellStyle name="Accent1" xfId="1250"/>
    <cellStyle name="Accent1 - 20%" xfId="1251"/>
    <cellStyle name="Accent1 - 40%" xfId="1252"/>
    <cellStyle name="Accent1 - 60%" xfId="1253"/>
    <cellStyle name="Accent1_Критерии RAB" xfId="1254"/>
    <cellStyle name="Accent2" xfId="1255"/>
    <cellStyle name="Accent2 - 20%" xfId="1256"/>
    <cellStyle name="Accent2 - 40%" xfId="1257"/>
    <cellStyle name="Accent2 - 60%" xfId="1258"/>
    <cellStyle name="Accent2_Критерии RAB" xfId="1259"/>
    <cellStyle name="Accent3" xfId="1260"/>
    <cellStyle name="Accent3 - 20%" xfId="1261"/>
    <cellStyle name="Accent3 - 40%" xfId="1262"/>
    <cellStyle name="Accent3 - 60%" xfId="1263"/>
    <cellStyle name="Accent3_Критерии RAB" xfId="1264"/>
    <cellStyle name="Accent4" xfId="1265"/>
    <cellStyle name="Accent4 - 20%" xfId="1266"/>
    <cellStyle name="Accent4 - 40%" xfId="1267"/>
    <cellStyle name="Accent4 - 60%" xfId="1268"/>
    <cellStyle name="Accent4_Критерии RAB" xfId="1269"/>
    <cellStyle name="Accent5" xfId="1270"/>
    <cellStyle name="Accent5 - 20%" xfId="1271"/>
    <cellStyle name="Accent5 - 40%" xfId="1272"/>
    <cellStyle name="Accent5 - 60%" xfId="1273"/>
    <cellStyle name="Accent5_Критерии RAB" xfId="1274"/>
    <cellStyle name="Accent6" xfId="1275"/>
    <cellStyle name="Accent6 - 20%" xfId="1276"/>
    <cellStyle name="Accent6 - 40%" xfId="1277"/>
    <cellStyle name="Accent6 - 60%" xfId="1278"/>
    <cellStyle name="Accent6_Критерии RAB" xfId="1279"/>
    <cellStyle name="account" xfId="1280"/>
    <cellStyle name="Accounting" xfId="1281"/>
    <cellStyle name="Ăčďĺđńńűëęŕ" xfId="1282"/>
    <cellStyle name="Áĺççŕůčňíűé" xfId="1283"/>
    <cellStyle name="Äĺíĺćíűé [0]_(ňŕá 3č)" xfId="1284"/>
    <cellStyle name="Äĺíĺćíűé_(ňŕá 3č)" xfId="1285"/>
    <cellStyle name="Anna" xfId="1286"/>
    <cellStyle name="AP_AR_UPS" xfId="1287"/>
    <cellStyle name="BackGround_General" xfId="1288"/>
    <cellStyle name="Bad" xfId="1289"/>
    <cellStyle name="blank" xfId="1290"/>
    <cellStyle name="Blue_Calculation" xfId="1291"/>
    <cellStyle name="Calculation" xfId="1292"/>
    <cellStyle name="Calculation 2" xfId="1293"/>
    <cellStyle name="Calculation 3" xfId="1294"/>
    <cellStyle name="Check" xfId="1295"/>
    <cellStyle name="Check 2" xfId="1296"/>
    <cellStyle name="Check 3" xfId="1297"/>
    <cellStyle name="Check Cell" xfId="1298"/>
    <cellStyle name="Comma [0]_laroux" xfId="1299"/>
    <cellStyle name="Comma_laroux" xfId="1300"/>
    <cellStyle name="Comma0" xfId="1301"/>
    <cellStyle name="Çŕůčňíűé" xfId="1302"/>
    <cellStyle name="Currency [0]" xfId="45"/>
    <cellStyle name="Currency [0] 2" xfId="1303"/>
    <cellStyle name="Currency [0] 3" xfId="1304"/>
    <cellStyle name="Currency [0] 4" xfId="1305"/>
    <cellStyle name="Currency_laroux" xfId="1306"/>
    <cellStyle name="Currency0" xfId="1307"/>
    <cellStyle name="date" xfId="1308"/>
    <cellStyle name="Dates" xfId="1309"/>
    <cellStyle name="Dezimal [0]_Compiling Utility Macros" xfId="1310"/>
    <cellStyle name="Dezimal_Compiling Utility Macros" xfId="1311"/>
    <cellStyle name="E-mail" xfId="1312"/>
    <cellStyle name="Emphasis 1" xfId="1313"/>
    <cellStyle name="Emphasis 2" xfId="1314"/>
    <cellStyle name="Emphasis 3" xfId="1315"/>
    <cellStyle name="Euro" xfId="1316"/>
    <cellStyle name="Excel Built-in Normal" xfId="1317"/>
    <cellStyle name="Excel Built-in Normal 2" xfId="1318"/>
    <cellStyle name="Excel Built-in Normal 3" xfId="1319"/>
    <cellStyle name="Excel Built-in Normal 4" xfId="1320"/>
    <cellStyle name="Excel Built-in Normal 5" xfId="1321"/>
    <cellStyle name="Excel Built-in Normal 6" xfId="1322"/>
    <cellStyle name="Excel Built-in Normal 7" xfId="1323"/>
    <cellStyle name="Excel Built-in Normal 8" xfId="1324"/>
    <cellStyle name="Explanatory Text" xfId="1325"/>
    <cellStyle name="Fixed" xfId="1326"/>
    <cellStyle name="Footnotes" xfId="1327"/>
    <cellStyle name="General_Ledger" xfId="1328"/>
    <cellStyle name="Good" xfId="1329"/>
    <cellStyle name="Heading" xfId="1330"/>
    <cellStyle name="Heading 1" xfId="1331"/>
    <cellStyle name="Heading 1 1" xfId="1332"/>
    <cellStyle name="Heading 1 2" xfId="1333"/>
    <cellStyle name="Heading 2" xfId="1334"/>
    <cellStyle name="Heading 2 2" xfId="1335"/>
    <cellStyle name="Heading 3" xfId="1336"/>
    <cellStyle name="Heading 4" xfId="1337"/>
    <cellStyle name="Heading2" xfId="1338"/>
    <cellStyle name="Hidden" xfId="1339"/>
    <cellStyle name="Hidden 2" xfId="1340"/>
    <cellStyle name="Hidden 3" xfId="1341"/>
    <cellStyle name="Îáű÷íűé__FES" xfId="1342"/>
    <cellStyle name="Îňęđűâŕâřŕ˙ń˙ ăčďĺđńńűëęŕ" xfId="1343"/>
    <cellStyle name="Input" xfId="1344"/>
    <cellStyle name="Input 2" xfId="1345"/>
    <cellStyle name="Input 3" xfId="1346"/>
    <cellStyle name="Inputs" xfId="1347"/>
    <cellStyle name="Inputs (const)" xfId="1348"/>
    <cellStyle name="Inputs Co" xfId="1349"/>
    <cellStyle name="Just_Table" xfId="1350"/>
    <cellStyle name="LeftTitle" xfId="1351"/>
    <cellStyle name="Linked Cell" xfId="1352"/>
    <cellStyle name="Neutral" xfId="1353"/>
    <cellStyle name="No_Input" xfId="1354"/>
    <cellStyle name="Normal_1" xfId="1355"/>
    <cellStyle name="Normal1" xfId="46"/>
    <cellStyle name="Note" xfId="1356"/>
    <cellStyle name="Note 2" xfId="1357"/>
    <cellStyle name="Note 2 2" xfId="1358"/>
    <cellStyle name="Note 2 3" xfId="1359"/>
    <cellStyle name="Note 3" xfId="1360"/>
    <cellStyle name="Note 4" xfId="1361"/>
    <cellStyle name="Note_Критерии RAB" xfId="1362"/>
    <cellStyle name="Ôčíŕíńîâűé [0]_(ňŕá 3č)" xfId="1363"/>
    <cellStyle name="Ôčíŕíńîâűé_(ňŕá 3č)" xfId="1364"/>
    <cellStyle name="Output" xfId="1365"/>
    <cellStyle name="Output 2" xfId="1366"/>
    <cellStyle name="Output 3" xfId="1367"/>
    <cellStyle name="PageHeading" xfId="1368"/>
    <cellStyle name="Price_Body" xfId="47"/>
    <cellStyle name="QTitle" xfId="1369"/>
    <cellStyle name="QTitle 2" xfId="1370"/>
    <cellStyle name="QTitle 3" xfId="1371"/>
    <cellStyle name="range" xfId="1372"/>
    <cellStyle name="S0" xfId="1373"/>
    <cellStyle name="S3_Лист4 (2)" xfId="1374"/>
    <cellStyle name="SAPBEXaggData" xfId="1375"/>
    <cellStyle name="SAPBEXaggData 2" xfId="1376"/>
    <cellStyle name="SAPBEXaggData 3" xfId="1377"/>
    <cellStyle name="SAPBEXaggDataEmph" xfId="1378"/>
    <cellStyle name="SAPBEXaggDataEmph 2" xfId="1379"/>
    <cellStyle name="SAPBEXaggDataEmph 3" xfId="1380"/>
    <cellStyle name="SAPBEXaggItem" xfId="1381"/>
    <cellStyle name="SAPBEXaggItem 2" xfId="1382"/>
    <cellStyle name="SAPBEXaggItem 3" xfId="1383"/>
    <cellStyle name="SAPBEXaggItemX" xfId="1384"/>
    <cellStyle name="SAPBEXaggItemX 2" xfId="1385"/>
    <cellStyle name="SAPBEXaggItemX 3" xfId="1386"/>
    <cellStyle name="SAPBEXchaText" xfId="1387"/>
    <cellStyle name="SAPBEXchaText 2" xfId="1388"/>
    <cellStyle name="SAPBEXchaText 2 2" xfId="1389"/>
    <cellStyle name="SAPBEXchaText 2 3" xfId="1390"/>
    <cellStyle name="SAPBEXchaText 3" xfId="1391"/>
    <cellStyle name="SAPBEXchaText 4" xfId="1392"/>
    <cellStyle name="SAPBEXchaText_Критерии RAB" xfId="1393"/>
    <cellStyle name="SAPBEXexcBad7" xfId="1394"/>
    <cellStyle name="SAPBEXexcBad7 2" xfId="1395"/>
    <cellStyle name="SAPBEXexcBad7 3" xfId="1396"/>
    <cellStyle name="SAPBEXexcBad8" xfId="1397"/>
    <cellStyle name="SAPBEXexcBad8 2" xfId="1398"/>
    <cellStyle name="SAPBEXexcBad8 3" xfId="1399"/>
    <cellStyle name="SAPBEXexcBad9" xfId="1400"/>
    <cellStyle name="SAPBEXexcBad9 2" xfId="1401"/>
    <cellStyle name="SAPBEXexcBad9 3" xfId="1402"/>
    <cellStyle name="SAPBEXexcCritical4" xfId="1403"/>
    <cellStyle name="SAPBEXexcCritical4 2" xfId="1404"/>
    <cellStyle name="SAPBEXexcCritical4 3" xfId="1405"/>
    <cellStyle name="SAPBEXexcCritical5" xfId="1406"/>
    <cellStyle name="SAPBEXexcCritical5 2" xfId="1407"/>
    <cellStyle name="SAPBEXexcCritical5 3" xfId="1408"/>
    <cellStyle name="SAPBEXexcCritical6" xfId="1409"/>
    <cellStyle name="SAPBEXexcCritical6 2" xfId="1410"/>
    <cellStyle name="SAPBEXexcCritical6 3" xfId="1411"/>
    <cellStyle name="SAPBEXexcGood1" xfId="1412"/>
    <cellStyle name="SAPBEXexcGood1 2" xfId="1413"/>
    <cellStyle name="SAPBEXexcGood1 3" xfId="1414"/>
    <cellStyle name="SAPBEXexcGood2" xfId="1415"/>
    <cellStyle name="SAPBEXexcGood2 2" xfId="1416"/>
    <cellStyle name="SAPBEXexcGood2 3" xfId="1417"/>
    <cellStyle name="SAPBEXexcGood3" xfId="1418"/>
    <cellStyle name="SAPBEXexcGood3 2" xfId="1419"/>
    <cellStyle name="SAPBEXexcGood3 3" xfId="1420"/>
    <cellStyle name="SAPBEXfilterDrill" xfId="1421"/>
    <cellStyle name="SAPBEXfilterDrill 2" xfId="1422"/>
    <cellStyle name="SAPBEXfilterDrill 3" xfId="1423"/>
    <cellStyle name="SAPBEXfilterItem" xfId="1424"/>
    <cellStyle name="SAPBEXfilterItem 2" xfId="1425"/>
    <cellStyle name="SAPBEXfilterItem 3" xfId="1426"/>
    <cellStyle name="SAPBEXfilterText" xfId="1427"/>
    <cellStyle name="SAPBEXformats" xfId="1428"/>
    <cellStyle name="SAPBEXformats 2" xfId="1429"/>
    <cellStyle name="SAPBEXformats 2 2" xfId="1430"/>
    <cellStyle name="SAPBEXformats 2 3" xfId="1431"/>
    <cellStyle name="SAPBEXformats 3" xfId="1432"/>
    <cellStyle name="SAPBEXformats 4" xfId="1433"/>
    <cellStyle name="SAPBEXformats_Критерии RAB" xfId="1434"/>
    <cellStyle name="SAPBEXheaderItem" xfId="1435"/>
    <cellStyle name="SAPBEXheaderItem 2" xfId="1436"/>
    <cellStyle name="SAPBEXheaderItem 3" xfId="1437"/>
    <cellStyle name="SAPBEXheaderText" xfId="1438"/>
    <cellStyle name="SAPBEXheaderText 2" xfId="1439"/>
    <cellStyle name="SAPBEXheaderText 3" xfId="1440"/>
    <cellStyle name="SAPBEXHLevel0" xfId="1441"/>
    <cellStyle name="SAPBEXHLevel0 2" xfId="1442"/>
    <cellStyle name="SAPBEXHLevel0 2 2" xfId="1443"/>
    <cellStyle name="SAPBEXHLevel0 2 3" xfId="1444"/>
    <cellStyle name="SAPBEXHLevel0 3" xfId="1445"/>
    <cellStyle name="SAPBEXHLevel0 4" xfId="1446"/>
    <cellStyle name="SAPBEXHLevel0_Критерии RAB" xfId="1447"/>
    <cellStyle name="SAPBEXHLevel0X" xfId="1448"/>
    <cellStyle name="SAPBEXHLevel0X 2" xfId="1449"/>
    <cellStyle name="SAPBEXHLevel0X 2 2" xfId="1450"/>
    <cellStyle name="SAPBEXHLevel0X 2 3" xfId="1451"/>
    <cellStyle name="SAPBEXHLevel0X 3" xfId="1452"/>
    <cellStyle name="SAPBEXHLevel0X 4" xfId="1453"/>
    <cellStyle name="SAPBEXHLevel0X_Критерии RAB" xfId="1454"/>
    <cellStyle name="SAPBEXHLevel1" xfId="1455"/>
    <cellStyle name="SAPBEXHLevel1 2" xfId="1456"/>
    <cellStyle name="SAPBEXHLevel1 2 2" xfId="1457"/>
    <cellStyle name="SAPBEXHLevel1 2 3" xfId="1458"/>
    <cellStyle name="SAPBEXHLevel1 3" xfId="1459"/>
    <cellStyle name="SAPBEXHLevel1 4" xfId="1460"/>
    <cellStyle name="SAPBEXHLevel1_Критерии RAB" xfId="1461"/>
    <cellStyle name="SAPBEXHLevel1X" xfId="1462"/>
    <cellStyle name="SAPBEXHLevel1X 2" xfId="1463"/>
    <cellStyle name="SAPBEXHLevel1X 2 2" xfId="1464"/>
    <cellStyle name="SAPBEXHLevel1X 2 3" xfId="1465"/>
    <cellStyle name="SAPBEXHLevel1X 3" xfId="1466"/>
    <cellStyle name="SAPBEXHLevel1X 4" xfId="1467"/>
    <cellStyle name="SAPBEXHLevel1X_Критерии RAB" xfId="1468"/>
    <cellStyle name="SAPBEXHLevel2" xfId="1469"/>
    <cellStyle name="SAPBEXHLevel2 2" xfId="1470"/>
    <cellStyle name="SAPBEXHLevel2 2 2" xfId="1471"/>
    <cellStyle name="SAPBEXHLevel2 2 3" xfId="1472"/>
    <cellStyle name="SAPBEXHLevel2 3" xfId="1473"/>
    <cellStyle name="SAPBEXHLevel2 4" xfId="1474"/>
    <cellStyle name="SAPBEXHLevel2_Критерии RAB" xfId="1475"/>
    <cellStyle name="SAPBEXHLevel2X" xfId="1476"/>
    <cellStyle name="SAPBEXHLevel2X 2" xfId="1477"/>
    <cellStyle name="SAPBEXHLevel2X 2 2" xfId="1478"/>
    <cellStyle name="SAPBEXHLevel2X 2 3" xfId="1479"/>
    <cellStyle name="SAPBEXHLevel2X 3" xfId="1480"/>
    <cellStyle name="SAPBEXHLevel2X 4" xfId="1481"/>
    <cellStyle name="SAPBEXHLevel2X_Критерии RAB" xfId="1482"/>
    <cellStyle name="SAPBEXHLevel3" xfId="1483"/>
    <cellStyle name="SAPBEXHLevel3 2" xfId="1484"/>
    <cellStyle name="SAPBEXHLevel3 2 2" xfId="1485"/>
    <cellStyle name="SAPBEXHLevel3 2 3" xfId="1486"/>
    <cellStyle name="SAPBEXHLevel3 3" xfId="1487"/>
    <cellStyle name="SAPBEXHLevel3 4" xfId="1488"/>
    <cellStyle name="SAPBEXHLevel3_Критерии RAB" xfId="1489"/>
    <cellStyle name="SAPBEXHLevel3X" xfId="1490"/>
    <cellStyle name="SAPBEXHLevel3X 2" xfId="1491"/>
    <cellStyle name="SAPBEXHLevel3X 2 2" xfId="1492"/>
    <cellStyle name="SAPBEXHLevel3X 2 3" xfId="1493"/>
    <cellStyle name="SAPBEXHLevel3X 3" xfId="1494"/>
    <cellStyle name="SAPBEXHLevel3X 4" xfId="1495"/>
    <cellStyle name="SAPBEXHLevel3X_Критерии RAB" xfId="1496"/>
    <cellStyle name="SAPBEXinputData" xfId="1497"/>
    <cellStyle name="SAPBEXinputData 2" xfId="1498"/>
    <cellStyle name="SAPBEXresData" xfId="1499"/>
    <cellStyle name="SAPBEXresData 2" xfId="1500"/>
    <cellStyle name="SAPBEXresData 3" xfId="1501"/>
    <cellStyle name="SAPBEXresDataEmph" xfId="1502"/>
    <cellStyle name="SAPBEXresDataEmph 2" xfId="1503"/>
    <cellStyle name="SAPBEXresDataEmph 3" xfId="1504"/>
    <cellStyle name="SAPBEXresItem" xfId="1505"/>
    <cellStyle name="SAPBEXresItem 2" xfId="1506"/>
    <cellStyle name="SAPBEXresItem 3" xfId="1507"/>
    <cellStyle name="SAPBEXresItemX" xfId="1508"/>
    <cellStyle name="SAPBEXresItemX 2" xfId="1509"/>
    <cellStyle name="SAPBEXresItemX 3" xfId="1510"/>
    <cellStyle name="SAPBEXstdData" xfId="1511"/>
    <cellStyle name="SAPBEXstdData 2" xfId="1512"/>
    <cellStyle name="SAPBEXstdData 3" xfId="1513"/>
    <cellStyle name="SAPBEXstdDataEmph" xfId="1514"/>
    <cellStyle name="SAPBEXstdDataEmph 2" xfId="1515"/>
    <cellStyle name="SAPBEXstdDataEmph 3" xfId="1516"/>
    <cellStyle name="SAPBEXstdItem" xfId="1517"/>
    <cellStyle name="SAPBEXstdItem 2" xfId="1518"/>
    <cellStyle name="SAPBEXstdItem 2 2" xfId="1519"/>
    <cellStyle name="SAPBEXstdItem 2 3" xfId="1520"/>
    <cellStyle name="SAPBEXstdItem 3" xfId="1521"/>
    <cellStyle name="SAPBEXstdItem 4" xfId="1522"/>
    <cellStyle name="SAPBEXstdItem_Критерии RAB" xfId="1523"/>
    <cellStyle name="SAPBEXstdItemX" xfId="1524"/>
    <cellStyle name="SAPBEXstdItemX 2" xfId="1525"/>
    <cellStyle name="SAPBEXstdItemX 2 2" xfId="1526"/>
    <cellStyle name="SAPBEXstdItemX 2 3" xfId="1527"/>
    <cellStyle name="SAPBEXstdItemX 3" xfId="1528"/>
    <cellStyle name="SAPBEXstdItemX 4" xfId="1529"/>
    <cellStyle name="SAPBEXstdItemX_Критерии RAB" xfId="1530"/>
    <cellStyle name="SAPBEXtitle" xfId="1531"/>
    <cellStyle name="SAPBEXundefined" xfId="1532"/>
    <cellStyle name="SAPBEXundefined 2" xfId="1533"/>
    <cellStyle name="SAPBEXundefined 3" xfId="1534"/>
    <cellStyle name="SEM-BPS-data" xfId="1535"/>
    <cellStyle name="SEM-BPS-head" xfId="1536"/>
    <cellStyle name="SEM-BPS-headdata" xfId="1537"/>
    <cellStyle name="SEM-BPS-headkey" xfId="1538"/>
    <cellStyle name="SEM-BPS-input-on" xfId="1539"/>
    <cellStyle name="SEM-BPS-key" xfId="1540"/>
    <cellStyle name="SEM-BPS-sub1" xfId="1541"/>
    <cellStyle name="SEM-BPS-sub2" xfId="1542"/>
    <cellStyle name="SEM-BPS-total" xfId="1543"/>
    <cellStyle name="Sheet Title" xfId="1544"/>
    <cellStyle name="Show_Sell" xfId="1545"/>
    <cellStyle name="Standard_Anpassen der Amortisation" xfId="1546"/>
    <cellStyle name="Table" xfId="1547"/>
    <cellStyle name="Table Heading" xfId="1548"/>
    <cellStyle name="Title" xfId="1549"/>
    <cellStyle name="Total" xfId="1550"/>
    <cellStyle name="Total 2" xfId="1551"/>
    <cellStyle name="Total 2 2" xfId="1552"/>
    <cellStyle name="Total 2 3" xfId="1553"/>
    <cellStyle name="Total_Критерии RAB" xfId="1554"/>
    <cellStyle name="Validation" xfId="1555"/>
    <cellStyle name="Warning Text" xfId="1556"/>
    <cellStyle name="white" xfId="1557"/>
    <cellStyle name="Wдhrung [0]_Compiling Utility Macros" xfId="1558"/>
    <cellStyle name="Wдhrung_Compiling Utility Macros" xfId="1559"/>
    <cellStyle name="YelNumbersCurr" xfId="1560"/>
    <cellStyle name="YelNumbersCurr 2" xfId="1561"/>
    <cellStyle name="YelNumbersCurr 3" xfId="1562"/>
    <cellStyle name="Акцент1 10" xfId="1563"/>
    <cellStyle name="Акцент1 11" xfId="1564"/>
    <cellStyle name="Акцент1 2" xfId="1565"/>
    <cellStyle name="Акцент1 3" xfId="1566"/>
    <cellStyle name="Акцент1 4" xfId="1567"/>
    <cellStyle name="Акцент1 5" xfId="1568"/>
    <cellStyle name="Акцент1 6" xfId="1569"/>
    <cellStyle name="Акцент1 7" xfId="1570"/>
    <cellStyle name="Акцент1 8" xfId="1571"/>
    <cellStyle name="Акцент1 9" xfId="1572"/>
    <cellStyle name="Акцент2 10" xfId="1573"/>
    <cellStyle name="Акцент2 11" xfId="1574"/>
    <cellStyle name="Акцент2 2" xfId="1575"/>
    <cellStyle name="Акцент2 3" xfId="1576"/>
    <cellStyle name="Акцент2 4" xfId="1577"/>
    <cellStyle name="Акцент2 5" xfId="1578"/>
    <cellStyle name="Акцент2 6" xfId="1579"/>
    <cellStyle name="Акцент2 7" xfId="1580"/>
    <cellStyle name="Акцент2 8" xfId="1581"/>
    <cellStyle name="Акцент2 9" xfId="1582"/>
    <cellStyle name="Акцент3 10" xfId="1583"/>
    <cellStyle name="Акцент3 11" xfId="1584"/>
    <cellStyle name="Акцент3 2" xfId="1585"/>
    <cellStyle name="Акцент3 3" xfId="1586"/>
    <cellStyle name="Акцент3 4" xfId="1587"/>
    <cellStyle name="Акцент3 5" xfId="1588"/>
    <cellStyle name="Акцент3 6" xfId="1589"/>
    <cellStyle name="Акцент3 7" xfId="1590"/>
    <cellStyle name="Акцент3 8" xfId="1591"/>
    <cellStyle name="Акцент3 9" xfId="1592"/>
    <cellStyle name="Акцент4 10" xfId="1593"/>
    <cellStyle name="Акцент4 11" xfId="1594"/>
    <cellStyle name="Акцент4 2" xfId="1595"/>
    <cellStyle name="Акцент4 3" xfId="1596"/>
    <cellStyle name="Акцент4 4" xfId="1597"/>
    <cellStyle name="Акцент4 5" xfId="1598"/>
    <cellStyle name="Акцент4 6" xfId="1599"/>
    <cellStyle name="Акцент4 7" xfId="1600"/>
    <cellStyle name="Акцент4 8" xfId="1601"/>
    <cellStyle name="Акцент4 9" xfId="1602"/>
    <cellStyle name="Акцент5 10" xfId="1603"/>
    <cellStyle name="Акцент5 11" xfId="1604"/>
    <cellStyle name="Акцент5 2" xfId="1605"/>
    <cellStyle name="Акцент5 3" xfId="1606"/>
    <cellStyle name="Акцент5 4" xfId="1607"/>
    <cellStyle name="Акцент5 5" xfId="1608"/>
    <cellStyle name="Акцент5 6" xfId="1609"/>
    <cellStyle name="Акцент5 7" xfId="1610"/>
    <cellStyle name="Акцент5 8" xfId="1611"/>
    <cellStyle name="Акцент5 9" xfId="1612"/>
    <cellStyle name="Акцент6 10" xfId="1613"/>
    <cellStyle name="Акцент6 11" xfId="1614"/>
    <cellStyle name="Акцент6 2" xfId="1615"/>
    <cellStyle name="Акцент6 3" xfId="1616"/>
    <cellStyle name="Акцент6 4" xfId="1617"/>
    <cellStyle name="Акцент6 5" xfId="1618"/>
    <cellStyle name="Акцент6 6" xfId="1619"/>
    <cellStyle name="Акцент6 7" xfId="1620"/>
    <cellStyle name="Акцент6 8" xfId="1621"/>
    <cellStyle name="Акцент6 9" xfId="1622"/>
    <cellStyle name="Беззащитный" xfId="48"/>
    <cellStyle name="Ввод  10" xfId="1623"/>
    <cellStyle name="Ввод  11" xfId="1624"/>
    <cellStyle name="Ввод  2" xfId="1625"/>
    <cellStyle name="Ввод  3" xfId="1626"/>
    <cellStyle name="Ввод  4" xfId="1627"/>
    <cellStyle name="Ввод  5" xfId="1628"/>
    <cellStyle name="Ввод  6" xfId="1629"/>
    <cellStyle name="Ввод  7" xfId="1630"/>
    <cellStyle name="Ввод  8" xfId="1631"/>
    <cellStyle name="Ввод  9" xfId="1632"/>
    <cellStyle name="Внешняя сылка" xfId="1633"/>
    <cellStyle name="Вывод 10" xfId="1634"/>
    <cellStyle name="Вывод 11" xfId="1635"/>
    <cellStyle name="Вывод 2" xfId="1636"/>
    <cellStyle name="Вывод 3" xfId="1637"/>
    <cellStyle name="Вывод 4" xfId="1638"/>
    <cellStyle name="Вывод 5" xfId="1639"/>
    <cellStyle name="Вывод 6" xfId="1640"/>
    <cellStyle name="Вывод 7" xfId="1641"/>
    <cellStyle name="Вывод 8" xfId="1642"/>
    <cellStyle name="Вывод 9" xfId="1643"/>
    <cellStyle name="Вычисление 10" xfId="1644"/>
    <cellStyle name="Вычисление 11" xfId="1645"/>
    <cellStyle name="Вычисление 2" xfId="1646"/>
    <cellStyle name="Вычисление 3" xfId="1647"/>
    <cellStyle name="Вычисление 4" xfId="1648"/>
    <cellStyle name="Вычисление 5" xfId="1649"/>
    <cellStyle name="Вычисление 6" xfId="1650"/>
    <cellStyle name="Вычисление 7" xfId="1651"/>
    <cellStyle name="Вычисление 8" xfId="1652"/>
    <cellStyle name="Вычисление 9" xfId="1653"/>
    <cellStyle name="Гиперссылка 2" xfId="1654"/>
    <cellStyle name="Денежный 2" xfId="1"/>
    <cellStyle name="Заголовок" xfId="2"/>
    <cellStyle name="Заголовок 1 10" xfId="1655"/>
    <cellStyle name="Заголовок 1 11" xfId="1656"/>
    <cellStyle name="Заголовок 1 2" xfId="1657"/>
    <cellStyle name="Заголовок 1 3" xfId="1658"/>
    <cellStyle name="Заголовок 1 4" xfId="1659"/>
    <cellStyle name="Заголовок 1 5" xfId="1660"/>
    <cellStyle name="Заголовок 1 6" xfId="1661"/>
    <cellStyle name="Заголовок 1 7" xfId="1662"/>
    <cellStyle name="Заголовок 1 8" xfId="1663"/>
    <cellStyle name="Заголовок 1 9" xfId="1664"/>
    <cellStyle name="Заголовок 2 10" xfId="1665"/>
    <cellStyle name="Заголовок 2 11" xfId="1666"/>
    <cellStyle name="Заголовок 2 2" xfId="1667"/>
    <cellStyle name="Заголовок 2 3" xfId="1668"/>
    <cellStyle name="Заголовок 2 4" xfId="1669"/>
    <cellStyle name="Заголовок 2 5" xfId="1670"/>
    <cellStyle name="Заголовок 2 6" xfId="1671"/>
    <cellStyle name="Заголовок 2 7" xfId="1672"/>
    <cellStyle name="Заголовок 2 8" xfId="1673"/>
    <cellStyle name="Заголовок 2 9" xfId="1674"/>
    <cellStyle name="Заголовок 3 10" xfId="1675"/>
    <cellStyle name="Заголовок 3 11" xfId="1676"/>
    <cellStyle name="Заголовок 3 2" xfId="1677"/>
    <cellStyle name="Заголовок 3 3" xfId="1678"/>
    <cellStyle name="Заголовок 3 4" xfId="1679"/>
    <cellStyle name="Заголовок 3 5" xfId="1680"/>
    <cellStyle name="Заголовок 3 6" xfId="1681"/>
    <cellStyle name="Заголовок 3 7" xfId="1682"/>
    <cellStyle name="Заголовок 3 8" xfId="1683"/>
    <cellStyle name="Заголовок 3 9" xfId="1684"/>
    <cellStyle name="Заголовок 4 10" xfId="1685"/>
    <cellStyle name="Заголовок 4 11" xfId="1686"/>
    <cellStyle name="Заголовок 4 2" xfId="1687"/>
    <cellStyle name="Заголовок 4 3" xfId="1688"/>
    <cellStyle name="Заголовок 4 4" xfId="1689"/>
    <cellStyle name="Заголовок 4 5" xfId="1690"/>
    <cellStyle name="Заголовок 4 6" xfId="1691"/>
    <cellStyle name="Заголовок 4 7" xfId="1692"/>
    <cellStyle name="Заголовок 4 8" xfId="1693"/>
    <cellStyle name="Заголовок 4 9" xfId="1694"/>
    <cellStyle name="ЗаголовокСтолбца" xfId="49"/>
    <cellStyle name="ЗаголовокСтолбца 2" xfId="1695"/>
    <cellStyle name="Защитный" xfId="50"/>
    <cellStyle name="Значение" xfId="51"/>
    <cellStyle name="Значение 2" xfId="1696"/>
    <cellStyle name="Значение 3" xfId="1697"/>
    <cellStyle name="Зоголовок" xfId="1698"/>
    <cellStyle name="зфпуруфвштп" xfId="1699"/>
    <cellStyle name="Итог 10" xfId="1701"/>
    <cellStyle name="Итог 11" xfId="1702"/>
    <cellStyle name="Итог 2" xfId="1703"/>
    <cellStyle name="Итог 3" xfId="1704"/>
    <cellStyle name="Итог 4" xfId="1705"/>
    <cellStyle name="Итог 5" xfId="1706"/>
    <cellStyle name="Итог 6" xfId="1707"/>
    <cellStyle name="Итог 7" xfId="1708"/>
    <cellStyle name="Итог 8" xfId="1709"/>
    <cellStyle name="Итог 9" xfId="1710"/>
    <cellStyle name="Итого" xfId="1711"/>
    <cellStyle name="Итого 2" xfId="1712"/>
    <cellStyle name="Итого 3" xfId="1713"/>
    <cellStyle name="йешеду" xfId="1700"/>
    <cellStyle name="Контрольная ячейка 10" xfId="1714"/>
    <cellStyle name="Контрольная ячейка 11" xfId="1715"/>
    <cellStyle name="Контрольная ячейка 2" xfId="1716"/>
    <cellStyle name="Контрольная ячейка 3" xfId="1717"/>
    <cellStyle name="Контрольная ячейка 4" xfId="1718"/>
    <cellStyle name="Контрольная ячейка 5" xfId="1719"/>
    <cellStyle name="Контрольная ячейка 6" xfId="1720"/>
    <cellStyle name="Контрольная ячейка 7" xfId="1721"/>
    <cellStyle name="Контрольная ячейка 8" xfId="1722"/>
    <cellStyle name="Контрольная ячейка 9" xfId="1723"/>
    <cellStyle name="Мои наименования показателей" xfId="54"/>
    <cellStyle name="Мои наименования показателей 2" xfId="1726"/>
    <cellStyle name="Мои наименования показателей 3" xfId="1727"/>
    <cellStyle name="Мои наименования показателей 4" xfId="1728"/>
    <cellStyle name="Мои наименования показателей_ТМ передача 31.03.2011 (Морд)" xfId="1729"/>
    <cellStyle name="Мой заголовок" xfId="52"/>
    <cellStyle name="Мой заголовок листа" xfId="53"/>
    <cellStyle name="Мой заголовок листа 2" xfId="1724"/>
    <cellStyle name="Мой заголовок листа_Итоги тариф. кампании 2011_коррек" xfId="1725"/>
    <cellStyle name="Название 10" xfId="1730"/>
    <cellStyle name="Название 11" xfId="1731"/>
    <cellStyle name="Название 2" xfId="1732"/>
    <cellStyle name="Название 3" xfId="1733"/>
    <cellStyle name="Название 4" xfId="1734"/>
    <cellStyle name="Название 5" xfId="1735"/>
    <cellStyle name="Название 6" xfId="1736"/>
    <cellStyle name="Название 7" xfId="1737"/>
    <cellStyle name="Название 8" xfId="1738"/>
    <cellStyle name="Название 9" xfId="1739"/>
    <cellStyle name="Нейтральный 10" xfId="1740"/>
    <cellStyle name="Нейтральный 11" xfId="1741"/>
    <cellStyle name="Нейтральный 2" xfId="1742"/>
    <cellStyle name="Нейтральный 3" xfId="1743"/>
    <cellStyle name="Нейтральный 4" xfId="1744"/>
    <cellStyle name="Нейтральный 5" xfId="1745"/>
    <cellStyle name="Нейтральный 6" xfId="1746"/>
    <cellStyle name="Нейтральный 7" xfId="1747"/>
    <cellStyle name="Нейтральный 8" xfId="1748"/>
    <cellStyle name="Нейтральный 9" xfId="1749"/>
    <cellStyle name="Обычный" xfId="0" builtinId="0"/>
    <cellStyle name="Обычный 10" xfId="1750"/>
    <cellStyle name="Обычный 10 2" xfId="1751"/>
    <cellStyle name="Обычный 10 3" xfId="1752"/>
    <cellStyle name="Обычный 10 4" xfId="1753"/>
    <cellStyle name="Обычный 10 5" xfId="1754"/>
    <cellStyle name="Обычный 10 6" xfId="1755"/>
    <cellStyle name="Обычный 10 7" xfId="1756"/>
    <cellStyle name="Обычный 10 8" xfId="2313"/>
    <cellStyle name="Обычный 10_2011.04.26 Расчет ВЫРУЧКИ 2011 нов. тарифы" xfId="1757"/>
    <cellStyle name="Обычный 100" xfId="55"/>
    <cellStyle name="Обычный 100 2" xfId="2304"/>
    <cellStyle name="Обычный 101" xfId="56"/>
    <cellStyle name="Обычный 102" xfId="57"/>
    <cellStyle name="Обычный 103" xfId="58"/>
    <cellStyle name="Обычный 11" xfId="59"/>
    <cellStyle name="Обычный 11 10" xfId="1758"/>
    <cellStyle name="Обычный 11 11" xfId="1759"/>
    <cellStyle name="Обычный 11 2" xfId="1760"/>
    <cellStyle name="Обычный 11 3" xfId="1761"/>
    <cellStyle name="Обычный 11 4" xfId="1762"/>
    <cellStyle name="Обычный 11 5" xfId="1763"/>
    <cellStyle name="Обычный 11 6" xfId="1764"/>
    <cellStyle name="Обычный 11 7" xfId="1765"/>
    <cellStyle name="Обычный 11 8" xfId="1766"/>
    <cellStyle name="Обычный 11 9" xfId="1767"/>
    <cellStyle name="Обычный 11_2011.04.26 Расчет ВЫРУЧКИ 2011 нов. тарифы" xfId="1768"/>
    <cellStyle name="Обычный 12" xfId="1769"/>
    <cellStyle name="Обычный 13" xfId="60"/>
    <cellStyle name="Обычный 14" xfId="61"/>
    <cellStyle name="Обычный 140 3" xfId="2306"/>
    <cellStyle name="Обычный 15" xfId="62"/>
    <cellStyle name="Обычный 16" xfId="1770"/>
    <cellStyle name="Обычный 16 2" xfId="1771"/>
    <cellStyle name="Обычный 17" xfId="1772"/>
    <cellStyle name="Обычный 18" xfId="1773"/>
    <cellStyle name="Обычный 19" xfId="1774"/>
    <cellStyle name="Обычный 2" xfId="3"/>
    <cellStyle name="Обычный 2 10" xfId="4"/>
    <cellStyle name="Обычный 2 10 2" xfId="1775"/>
    <cellStyle name="Обычный 2 10 3" xfId="1776"/>
    <cellStyle name="Обычный 2 10 4" xfId="1777"/>
    <cellStyle name="Обычный 2 10 5" xfId="1778"/>
    <cellStyle name="Обычный 2 10 6" xfId="1779"/>
    <cellStyle name="Обычный 2 10 7" xfId="1780"/>
    <cellStyle name="Обычный 2 11" xfId="1781"/>
    <cellStyle name="Обычный 2 12" xfId="1782"/>
    <cellStyle name="Обычный 2 13" xfId="1783"/>
    <cellStyle name="Обычный 2 14" xfId="1784"/>
    <cellStyle name="Обычный 2 15" xfId="1785"/>
    <cellStyle name="Обычный 2 16" xfId="1786"/>
    <cellStyle name="Обычный 2 17" xfId="1787"/>
    <cellStyle name="Обычный 2 18" xfId="1788"/>
    <cellStyle name="Обычный 2 18 2" xfId="1789"/>
    <cellStyle name="Обычный 2 19" xfId="1790"/>
    <cellStyle name="Обычный 2 2" xfId="5"/>
    <cellStyle name="Обычный 2 2 2" xfId="6"/>
    <cellStyle name="Обычный 2 2 2 2" xfId="1791"/>
    <cellStyle name="Обычный 2 2 2 2 2" xfId="1792"/>
    <cellStyle name="Обычный 2 2 2 2 2 2" xfId="1793"/>
    <cellStyle name="Обычный 2 2 2 2 2 3" xfId="1794"/>
    <cellStyle name="Обычный 2 2 2 2 2 4" xfId="1795"/>
    <cellStyle name="Обычный 2 2 2 2 2 5" xfId="1796"/>
    <cellStyle name="Обычный 2 2 2 2 2 6" xfId="1797"/>
    <cellStyle name="Обычный 2 2 2 2 2 7" xfId="1798"/>
    <cellStyle name="Обычный 2 2 2 2 2 8" xfId="1799"/>
    <cellStyle name="Обычный 2 2 2_Проект НВВ на 2012  (28 12 2011) с формулами ОКОНЧАТЕЛЬНО (version 1)" xfId="1800"/>
    <cellStyle name="Обычный 2 2 3" xfId="7"/>
    <cellStyle name="Обычный 2 2 3 2" xfId="8"/>
    <cellStyle name="Обычный 2 2 3_Проект НВВ на 2012  (28 12 2011) с формулами ОКОНЧАТЕЛЬНО (version 1)" xfId="1801"/>
    <cellStyle name="Обычный 2 2 4" xfId="2305"/>
    <cellStyle name="Обычный 2 2 5" xfId="2309"/>
    <cellStyle name="Обычный 2 2 6" xfId="2308"/>
    <cellStyle name="Обычный 2 2_2011.04.26 Расчет ВЫРУЧКИ 2011 нов. тарифы" xfId="1802"/>
    <cellStyle name="Обычный 2 20" xfId="1803"/>
    <cellStyle name="Обычный 2 21" xfId="1804"/>
    <cellStyle name="Обычный 2 22" xfId="1805"/>
    <cellStyle name="Обычный 2 23" xfId="1806"/>
    <cellStyle name="Обычный 2 24" xfId="1807"/>
    <cellStyle name="Обычный 2 3" xfId="9"/>
    <cellStyle name="Обычный 2 3 2" xfId="1808"/>
    <cellStyle name="Обычный 2 3 3" xfId="1809"/>
    <cellStyle name="Обычный 2 3 4" xfId="1810"/>
    <cellStyle name="Обычный 2 3 5" xfId="1811"/>
    <cellStyle name="Обычный 2 3 6" xfId="1812"/>
    <cellStyle name="Обычный 2 3 7" xfId="1813"/>
    <cellStyle name="Обычный 2 30" xfId="63"/>
    <cellStyle name="Обычный 2 4" xfId="1814"/>
    <cellStyle name="Обычный 2 4 2" xfId="1815"/>
    <cellStyle name="Обычный 2 4 3" xfId="1816"/>
    <cellStyle name="Обычный 2 4 4" xfId="1817"/>
    <cellStyle name="Обычный 2 4 5" xfId="1818"/>
    <cellStyle name="Обычный 2 4 6" xfId="1819"/>
    <cellStyle name="Обычный 2 4 7" xfId="1820"/>
    <cellStyle name="Обычный 2 5" xfId="10"/>
    <cellStyle name="Обычный 2 6" xfId="1821"/>
    <cellStyle name="Обычный 2 6 2" xfId="1822"/>
    <cellStyle name="Обычный 2 6 3" xfId="1823"/>
    <cellStyle name="Обычный 2 6 4" xfId="1824"/>
    <cellStyle name="Обычный 2 6 5" xfId="1825"/>
    <cellStyle name="Обычный 2 6 6" xfId="1826"/>
    <cellStyle name="Обычный 2 6 7" xfId="1827"/>
    <cellStyle name="Обычный 2 7" xfId="1828"/>
    <cellStyle name="Обычный 2 7 2" xfId="1829"/>
    <cellStyle name="Обычный 2 7 3" xfId="1830"/>
    <cellStyle name="Обычный 2 7 4" xfId="1831"/>
    <cellStyle name="Обычный 2 7 5" xfId="1832"/>
    <cellStyle name="Обычный 2 7 6" xfId="1833"/>
    <cellStyle name="Обычный 2 7 7" xfId="1834"/>
    <cellStyle name="Обычный 2 8" xfId="1835"/>
    <cellStyle name="Обычный 2 8 2" xfId="1836"/>
    <cellStyle name="Обычный 2 8 3" xfId="1837"/>
    <cellStyle name="Обычный 2 8 4" xfId="1838"/>
    <cellStyle name="Обычный 2 8 5" xfId="1839"/>
    <cellStyle name="Обычный 2 8 6" xfId="1840"/>
    <cellStyle name="Обычный 2 8 7" xfId="1841"/>
    <cellStyle name="Обычный 2 9" xfId="1842"/>
    <cellStyle name="Обычный 2 9 2" xfId="1843"/>
    <cellStyle name="Обычный 2 9 3" xfId="1844"/>
    <cellStyle name="Обычный 2 9 4" xfId="1845"/>
    <cellStyle name="Обычный 2 9 5" xfId="1846"/>
    <cellStyle name="Обычный 2 9 6" xfId="1847"/>
    <cellStyle name="Обычный 2 9 7" xfId="1848"/>
    <cellStyle name="Обычный 2_1.30 в МРСК и РЭК - 28.04.09" xfId="64"/>
    <cellStyle name="Обычный 20" xfId="65"/>
    <cellStyle name="Обычный 21" xfId="1849"/>
    <cellStyle name="Обычный 22" xfId="1850"/>
    <cellStyle name="Обычный 23" xfId="11"/>
    <cellStyle name="Обычный 24" xfId="1851"/>
    <cellStyle name="Обычный 25" xfId="2301"/>
    <cellStyle name="Обычный 25 2" xfId="2303"/>
    <cellStyle name="Обычный 26" xfId="2312"/>
    <cellStyle name="Обычный 27" xfId="2314"/>
    <cellStyle name="Обычный 3" xfId="12"/>
    <cellStyle name="Обычный 3 17" xfId="13"/>
    <cellStyle name="Обычный 3 2" xfId="14"/>
    <cellStyle name="Обычный 3 2 2" xfId="15"/>
    <cellStyle name="Обычный 3 2 2 2" xfId="2302"/>
    <cellStyle name="Обычный 3 2 3" xfId="1852"/>
    <cellStyle name="Обычный 3 2 4" xfId="1853"/>
    <cellStyle name="Обычный 3 2 5" xfId="1854"/>
    <cellStyle name="Обычный 3 2 6" xfId="1855"/>
    <cellStyle name="Обычный 3 2 7" xfId="1856"/>
    <cellStyle name="Обычный 3 21" xfId="16"/>
    <cellStyle name="Обычный 3 3" xfId="17"/>
    <cellStyle name="Обычный 3 4" xfId="1857"/>
    <cellStyle name="Обычный 3 5" xfId="1858"/>
    <cellStyle name="Обычный 3 6" xfId="1859"/>
    <cellStyle name="Обычный 3 7" xfId="1860"/>
    <cellStyle name="Обычный 3 8" xfId="1861"/>
    <cellStyle name="Обычный 3_40% на отпуск в сеть 11.01.10" xfId="1862"/>
    <cellStyle name="Обычный 30" xfId="66"/>
    <cellStyle name="Обычный 4" xfId="18"/>
    <cellStyle name="Обычный 4 2" xfId="28"/>
    <cellStyle name="Обычный 4 2 2" xfId="1863"/>
    <cellStyle name="Обычный 4 2 3" xfId="86"/>
    <cellStyle name="Обычный 4 2_Проект НВВ на 2012  (28 12 2011) с формулами ОКОНЧАТЕЛЬНО (version 1)" xfId="1864"/>
    <cellStyle name="Обычный 4 3" xfId="1865"/>
    <cellStyle name="Обычный 4 4" xfId="2307"/>
    <cellStyle name="Обычный 4 5" xfId="2310"/>
    <cellStyle name="Обычный 4 6" xfId="2311"/>
    <cellStyle name="Обычный 4_32 форма ФСК" xfId="1866"/>
    <cellStyle name="Обычный 43" xfId="67"/>
    <cellStyle name="Обычный 5" xfId="19"/>
    <cellStyle name="Обычный 5 10" xfId="1867"/>
    <cellStyle name="Обычный 5 11" xfId="1868"/>
    <cellStyle name="Обычный 5 12" xfId="1869"/>
    <cellStyle name="Обычный 5 13" xfId="1870"/>
    <cellStyle name="Обычный 5 14" xfId="1871"/>
    <cellStyle name="Обычный 5 2" xfId="1872"/>
    <cellStyle name="Обычный 5 2 2" xfId="1873"/>
    <cellStyle name="Обычный 5 2 3" xfId="1874"/>
    <cellStyle name="Обычный 5 2 4" xfId="1875"/>
    <cellStyle name="Обычный 5 2 5" xfId="1876"/>
    <cellStyle name="Обычный 5 2 6" xfId="1877"/>
    <cellStyle name="Обычный 5 2 7" xfId="1878"/>
    <cellStyle name="Обычный 5 3" xfId="1879"/>
    <cellStyle name="Обычный 5 4" xfId="1880"/>
    <cellStyle name="Обычный 5 5" xfId="1881"/>
    <cellStyle name="Обычный 5 6" xfId="1882"/>
    <cellStyle name="Обычный 5 7" xfId="1883"/>
    <cellStyle name="Обычный 5 8" xfId="1884"/>
    <cellStyle name="Обычный 5 9" xfId="1885"/>
    <cellStyle name="Обычный 5_Итоги тариф. кампании 2011_коррек" xfId="1886"/>
    <cellStyle name="Обычный 6" xfId="20"/>
    <cellStyle name="Обычный 6 10" xfId="1887"/>
    <cellStyle name="Обычный 6 11" xfId="1888"/>
    <cellStyle name="Обычный 6 12" xfId="1889"/>
    <cellStyle name="Обычный 6 13" xfId="1890"/>
    <cellStyle name="Обычный 6 14" xfId="1891"/>
    <cellStyle name="Обычный 6 15" xfId="1892"/>
    <cellStyle name="Обычный 6 16" xfId="1893"/>
    <cellStyle name="Обычный 6 17" xfId="1894"/>
    <cellStyle name="Обычный 6 18" xfId="1895"/>
    <cellStyle name="Обычный 6 19" xfId="1896"/>
    <cellStyle name="Обычный 6 2" xfId="1897"/>
    <cellStyle name="Обычный 6 2 2" xfId="1898"/>
    <cellStyle name="Обычный 6 2 3" xfId="1899"/>
    <cellStyle name="Обычный 6 2 4" xfId="1900"/>
    <cellStyle name="Обычный 6 2 5" xfId="1901"/>
    <cellStyle name="Обычный 6 2 6" xfId="1902"/>
    <cellStyle name="Обычный 6 2 7" xfId="1903"/>
    <cellStyle name="Обычный 6 20" xfId="1904"/>
    <cellStyle name="Обычный 6 21" xfId="1905"/>
    <cellStyle name="Обычный 6 22" xfId="1906"/>
    <cellStyle name="Обычный 6 23" xfId="1907"/>
    <cellStyle name="Обычный 6 3" xfId="1908"/>
    <cellStyle name="Обычный 6 4" xfId="1909"/>
    <cellStyle name="Обычный 6 5" xfId="1910"/>
    <cellStyle name="Обычный 6 6" xfId="1911"/>
    <cellStyle name="Обычный 6 7" xfId="1912"/>
    <cellStyle name="Обычный 6 8" xfId="1913"/>
    <cellStyle name="Обычный 6 9" xfId="1914"/>
    <cellStyle name="Обычный 6_2011.04.26 Расчет ВЫРУЧКИ 2011 нов. тарифы" xfId="1915"/>
    <cellStyle name="Обычный 7" xfId="21"/>
    <cellStyle name="Обычный 7 10" xfId="1916"/>
    <cellStyle name="Обычный 7 11" xfId="1917"/>
    <cellStyle name="Обычный 7 12" xfId="1918"/>
    <cellStyle name="Обычный 7 13" xfId="1919"/>
    <cellStyle name="Обычный 7 14" xfId="1920"/>
    <cellStyle name="Обычный 7 15" xfId="1921"/>
    <cellStyle name="Обычный 7 2" xfId="68"/>
    <cellStyle name="Обычный 7 2 2" xfId="1922"/>
    <cellStyle name="Обычный 7 2 3" xfId="1923"/>
    <cellStyle name="Обычный 7 2 4" xfId="1924"/>
    <cellStyle name="Обычный 7 2 5" xfId="1925"/>
    <cellStyle name="Обычный 7 2 6" xfId="1926"/>
    <cellStyle name="Обычный 7 2 7" xfId="1927"/>
    <cellStyle name="Обычный 7 3" xfId="1928"/>
    <cellStyle name="Обычный 7 4" xfId="1929"/>
    <cellStyle name="Обычный 7 4 2" xfId="1930"/>
    <cellStyle name="Обычный 7 5" xfId="1931"/>
    <cellStyle name="Обычный 7 6" xfId="1932"/>
    <cellStyle name="Обычный 7 7" xfId="1933"/>
    <cellStyle name="Обычный 7 8" xfId="1934"/>
    <cellStyle name="Обычный 7 9" xfId="1935"/>
    <cellStyle name="Обычный 7_2011.06.09. Рост тарифа для письма" xfId="1936"/>
    <cellStyle name="Обычный 8" xfId="22"/>
    <cellStyle name="Обычный 8 2" xfId="1937"/>
    <cellStyle name="Обычный 8 2 19" xfId="1938"/>
    <cellStyle name="Обычный 8 3" xfId="1939"/>
    <cellStyle name="Обычный 8 4" xfId="1940"/>
    <cellStyle name="Обычный 8 5" xfId="1941"/>
    <cellStyle name="Обычный 8 6" xfId="1942"/>
    <cellStyle name="Обычный 8 7" xfId="1943"/>
    <cellStyle name="Обычный 8 8" xfId="1944"/>
    <cellStyle name="Обычный 8_Проект НВВ на 2012  (28 12 2011) с формулами ОКОНЧАТЕЛЬНО (version 1)" xfId="1945"/>
    <cellStyle name="Обычный 9" xfId="23"/>
    <cellStyle name="Обычный 9 2" xfId="1946"/>
    <cellStyle name="Обычный 9 2 2" xfId="1947"/>
    <cellStyle name="Обычный 9 2 3" xfId="1948"/>
    <cellStyle name="Обычный 9 2 4" xfId="1949"/>
    <cellStyle name="Обычный 9 2 5" xfId="1950"/>
    <cellStyle name="Обычный 9 2 6" xfId="1951"/>
    <cellStyle name="Обычный 9 2 7" xfId="1952"/>
    <cellStyle name="Обычный 9 3" xfId="1953"/>
    <cellStyle name="Обычный 9 4" xfId="1954"/>
    <cellStyle name="Обычный 9 5" xfId="1955"/>
    <cellStyle name="Обычный 9 6" xfId="1956"/>
    <cellStyle name="Обычный 9 7" xfId="1957"/>
    <cellStyle name="Обычный 9_Проект НВВ на 2012  (28 12 2011) с формулами ОКОНЧАТЕЛЬНО (version 1)" xfId="1958"/>
    <cellStyle name="Обычный 93" xfId="69"/>
    <cellStyle name="Обычный 94" xfId="70"/>
    <cellStyle name="Обычный 95" xfId="71"/>
    <cellStyle name="Обычный 96" xfId="72"/>
    <cellStyle name="Обычный 97" xfId="73"/>
    <cellStyle name="Обычный 98" xfId="74"/>
    <cellStyle name="Обычный 99" xfId="75"/>
    <cellStyle name="Обычный_табл.   5 " xfId="29"/>
    <cellStyle name="Плохой 10" xfId="1959"/>
    <cellStyle name="Плохой 11" xfId="1960"/>
    <cellStyle name="Плохой 2" xfId="1961"/>
    <cellStyle name="Плохой 3" xfId="1962"/>
    <cellStyle name="Плохой 4" xfId="1963"/>
    <cellStyle name="Плохой 5" xfId="1964"/>
    <cellStyle name="Плохой 6" xfId="1965"/>
    <cellStyle name="Плохой 7" xfId="1966"/>
    <cellStyle name="Плохой 8" xfId="1967"/>
    <cellStyle name="Плохой 9" xfId="1968"/>
    <cellStyle name="По центру с переносом" xfId="76"/>
    <cellStyle name="По центру с переносом 2" xfId="1969"/>
    <cellStyle name="По ширине с переносом" xfId="77"/>
    <cellStyle name="По ширине с переносом 2" xfId="1970"/>
    <cellStyle name="Поле ввода" xfId="1971"/>
    <cellStyle name="Пояснение 10" xfId="1972"/>
    <cellStyle name="Пояснение 11" xfId="1973"/>
    <cellStyle name="Пояснение 2" xfId="1974"/>
    <cellStyle name="Пояснение 3" xfId="1975"/>
    <cellStyle name="Пояснение 4" xfId="1976"/>
    <cellStyle name="Пояснение 5" xfId="1977"/>
    <cellStyle name="Пояснение 6" xfId="1978"/>
    <cellStyle name="Пояснение 7" xfId="1979"/>
    <cellStyle name="Пояснение 8" xfId="1980"/>
    <cellStyle name="Пояснение 9" xfId="1981"/>
    <cellStyle name="Примечание 10" xfId="1982"/>
    <cellStyle name="Примечание 10 2" xfId="1983"/>
    <cellStyle name="Примечание 10 3" xfId="1984"/>
    <cellStyle name="Примечание 10 4" xfId="1985"/>
    <cellStyle name="Примечание 10 5" xfId="1986"/>
    <cellStyle name="Примечание 10 6" xfId="1987"/>
    <cellStyle name="Примечание 10 7" xfId="1988"/>
    <cellStyle name="Примечание 10 8" xfId="1989"/>
    <cellStyle name="Примечание 11" xfId="1990"/>
    <cellStyle name="Примечание 11 2" xfId="1991"/>
    <cellStyle name="Примечание 11 3" xfId="1992"/>
    <cellStyle name="Примечание 11 4" xfId="1993"/>
    <cellStyle name="Примечание 11 5" xfId="1994"/>
    <cellStyle name="Примечание 11 6" xfId="1995"/>
    <cellStyle name="Примечание 11 7" xfId="1996"/>
    <cellStyle name="Примечание 11 8" xfId="1997"/>
    <cellStyle name="Примечание 2" xfId="1998"/>
    <cellStyle name="Примечание 2 10" xfId="1999"/>
    <cellStyle name="Примечание 2 11" xfId="2000"/>
    <cellStyle name="Примечание 2 12" xfId="2001"/>
    <cellStyle name="Примечание 2 13" xfId="2002"/>
    <cellStyle name="Примечание 2 14" xfId="2003"/>
    <cellStyle name="Примечание 2 2" xfId="2004"/>
    <cellStyle name="Примечание 2 3" xfId="2005"/>
    <cellStyle name="Примечание 2 4" xfId="2006"/>
    <cellStyle name="Примечание 2 5" xfId="2007"/>
    <cellStyle name="Примечание 2 6" xfId="2008"/>
    <cellStyle name="Примечание 2 7" xfId="2009"/>
    <cellStyle name="Примечание 2 8" xfId="2010"/>
    <cellStyle name="Примечание 2 9" xfId="2011"/>
    <cellStyle name="Примечание 3" xfId="2012"/>
    <cellStyle name="Примечание 3 2" xfId="2013"/>
    <cellStyle name="Примечание 3 3" xfId="2014"/>
    <cellStyle name="Примечание 3 4" xfId="2015"/>
    <cellStyle name="Примечание 3 5" xfId="2016"/>
    <cellStyle name="Примечание 3 6" xfId="2017"/>
    <cellStyle name="Примечание 3 7" xfId="2018"/>
    <cellStyle name="Примечание 3 8" xfId="2019"/>
    <cellStyle name="Примечание 4" xfId="2020"/>
    <cellStyle name="Примечание 4 2" xfId="2021"/>
    <cellStyle name="Примечание 4 3" xfId="2022"/>
    <cellStyle name="Примечание 4 4" xfId="2023"/>
    <cellStyle name="Примечание 4 5" xfId="2024"/>
    <cellStyle name="Примечание 4 6" xfId="2025"/>
    <cellStyle name="Примечание 4 7" xfId="2026"/>
    <cellStyle name="Примечание 4 8" xfId="2027"/>
    <cellStyle name="Примечание 5" xfId="2028"/>
    <cellStyle name="Примечание 5 2" xfId="2029"/>
    <cellStyle name="Примечание 5 3" xfId="2030"/>
    <cellStyle name="Примечание 5 4" xfId="2031"/>
    <cellStyle name="Примечание 5 5" xfId="2032"/>
    <cellStyle name="Примечание 5 6" xfId="2033"/>
    <cellStyle name="Примечание 5 7" xfId="2034"/>
    <cellStyle name="Примечание 5 8" xfId="2035"/>
    <cellStyle name="Примечание 6" xfId="2036"/>
    <cellStyle name="Примечание 6 2" xfId="2037"/>
    <cellStyle name="Примечание 6 3" xfId="2038"/>
    <cellStyle name="Примечание 6 4" xfId="2039"/>
    <cellStyle name="Примечание 6 5" xfId="2040"/>
    <cellStyle name="Примечание 6 6" xfId="2041"/>
    <cellStyle name="Примечание 6 7" xfId="2042"/>
    <cellStyle name="Примечание 6 8" xfId="2043"/>
    <cellStyle name="Примечание 7" xfId="2044"/>
    <cellStyle name="Примечание 7 2" xfId="2045"/>
    <cellStyle name="Примечание 7 3" xfId="2046"/>
    <cellStyle name="Примечание 7 4" xfId="2047"/>
    <cellStyle name="Примечание 7 5" xfId="2048"/>
    <cellStyle name="Примечание 7 6" xfId="2049"/>
    <cellStyle name="Примечание 7 7" xfId="2050"/>
    <cellStyle name="Примечание 7 8" xfId="2051"/>
    <cellStyle name="Примечание 8" xfId="2052"/>
    <cellStyle name="Примечание 8 2" xfId="2053"/>
    <cellStyle name="Примечание 8 3" xfId="2054"/>
    <cellStyle name="Примечание 8 4" xfId="2055"/>
    <cellStyle name="Примечание 8 5" xfId="2056"/>
    <cellStyle name="Примечание 8 6" xfId="2057"/>
    <cellStyle name="Примечание 8 7" xfId="2058"/>
    <cellStyle name="Примечание 8 8" xfId="2059"/>
    <cellStyle name="Примечание 9" xfId="2060"/>
    <cellStyle name="Примечание 9 2" xfId="2061"/>
    <cellStyle name="Примечание 9 3" xfId="2062"/>
    <cellStyle name="Примечание 9 4" xfId="2063"/>
    <cellStyle name="Примечание 9 5" xfId="2064"/>
    <cellStyle name="Примечание 9 6" xfId="2065"/>
    <cellStyle name="Примечание 9 7" xfId="2066"/>
    <cellStyle name="Примечание 9 8" xfId="2067"/>
    <cellStyle name="Процентный 10" xfId="2068"/>
    <cellStyle name="Процентный 11" xfId="2069"/>
    <cellStyle name="Процентный 12" xfId="2070"/>
    <cellStyle name="Процентный 2" xfId="24"/>
    <cellStyle name="Процентный 2 10" xfId="2071"/>
    <cellStyle name="Процентный 2 11" xfId="2072"/>
    <cellStyle name="Процентный 2 12" xfId="2073"/>
    <cellStyle name="Процентный 2 13" xfId="2074"/>
    <cellStyle name="Процентный 2 2" xfId="78"/>
    <cellStyle name="Процентный 2 2 2" xfId="2075"/>
    <cellStyle name="Процентный 2 2 2 2" xfId="2076"/>
    <cellStyle name="Процентный 2 2 2 2 2" xfId="2077"/>
    <cellStyle name="Процентный 2 2 2 2 3" xfId="2078"/>
    <cellStyle name="Процентный 2 2 2 2 4" xfId="2079"/>
    <cellStyle name="Процентный 2 2 2 2 5" xfId="2080"/>
    <cellStyle name="Процентный 2 2 2 2 6" xfId="2081"/>
    <cellStyle name="Процентный 2 2 2 2 7" xfId="2082"/>
    <cellStyle name="Процентный 2 2 2 2 8" xfId="2083"/>
    <cellStyle name="Процентный 2 2 2 3" xfId="2084"/>
    <cellStyle name="Процентный 2 2 2 3 2" xfId="2085"/>
    <cellStyle name="Процентный 2 2 2 3 3" xfId="2086"/>
    <cellStyle name="Процентный 2 2 2 3 4" xfId="2087"/>
    <cellStyle name="Процентный 2 2 2 3 5" xfId="2088"/>
    <cellStyle name="Процентный 2 2 2 3 6" xfId="2089"/>
    <cellStyle name="Процентный 2 2 2 3 7" xfId="2090"/>
    <cellStyle name="Процентный 2 2 2 3 8" xfId="2091"/>
    <cellStyle name="Процентный 2 2 2 4" xfId="2092"/>
    <cellStyle name="Процентный 2 2 2 4 2" xfId="2093"/>
    <cellStyle name="Процентный 2 2 2 4 3" xfId="2094"/>
    <cellStyle name="Процентный 2 2 2 4 4" xfId="2095"/>
    <cellStyle name="Процентный 2 2 2 4 5" xfId="2096"/>
    <cellStyle name="Процентный 2 2 2 4 6" xfId="2097"/>
    <cellStyle name="Процентный 2 2 2 4 7" xfId="2098"/>
    <cellStyle name="Процентный 2 2 2 4 8" xfId="2099"/>
    <cellStyle name="Процентный 2 2 2 5" xfId="2100"/>
    <cellStyle name="Процентный 2 2 2 5 2" xfId="2101"/>
    <cellStyle name="Процентный 2 2 2 5 3" xfId="2102"/>
    <cellStyle name="Процентный 2 2 2 5 4" xfId="2103"/>
    <cellStyle name="Процентный 2 2 2 5 5" xfId="2104"/>
    <cellStyle name="Процентный 2 2 2 5 6" xfId="2105"/>
    <cellStyle name="Процентный 2 2 2 5 7" xfId="2106"/>
    <cellStyle name="Процентный 2 2 2 5 8" xfId="2107"/>
    <cellStyle name="Процентный 2 2 2 6" xfId="2108"/>
    <cellStyle name="Процентный 2 2 2 6 2" xfId="2109"/>
    <cellStyle name="Процентный 2 2 2 6 3" xfId="2110"/>
    <cellStyle name="Процентный 2 2 2 6 4" xfId="2111"/>
    <cellStyle name="Процентный 2 2 2 6 5" xfId="2112"/>
    <cellStyle name="Процентный 2 2 2 6 6" xfId="2113"/>
    <cellStyle name="Процентный 2 2 2 6 7" xfId="2114"/>
    <cellStyle name="Процентный 2 2 2 6 8" xfId="2115"/>
    <cellStyle name="Процентный 2 2 2 7" xfId="2116"/>
    <cellStyle name="Процентный 2 2 2 7 2" xfId="2117"/>
    <cellStyle name="Процентный 2 2 2 7 3" xfId="2118"/>
    <cellStyle name="Процентный 2 2 2 7 4" xfId="2119"/>
    <cellStyle name="Процентный 2 2 2 7 5" xfId="2120"/>
    <cellStyle name="Процентный 2 2 2 7 6" xfId="2121"/>
    <cellStyle name="Процентный 2 2 2 7 7" xfId="2122"/>
    <cellStyle name="Процентный 2 2 2 7 8" xfId="2123"/>
    <cellStyle name="Процентный 2 2 3" xfId="2124"/>
    <cellStyle name="Процентный 2 2 4" xfId="2125"/>
    <cellStyle name="Процентный 2 2 5" xfId="2126"/>
    <cellStyle name="Процентный 2 2 6" xfId="2127"/>
    <cellStyle name="Процентный 2 2 7" xfId="2128"/>
    <cellStyle name="Процентный 2 3" xfId="2129"/>
    <cellStyle name="Процентный 2 3 2" xfId="2130"/>
    <cellStyle name="Процентный 2 3 3" xfId="2131"/>
    <cellStyle name="Процентный 2 3 4" xfId="2132"/>
    <cellStyle name="Процентный 2 3 5" xfId="2133"/>
    <cellStyle name="Процентный 2 3 6" xfId="2134"/>
    <cellStyle name="Процентный 2 3 7" xfId="2135"/>
    <cellStyle name="Процентный 2 4" xfId="2136"/>
    <cellStyle name="Процентный 2 4 2" xfId="2137"/>
    <cellStyle name="Процентный 2 4 3" xfId="2138"/>
    <cellStyle name="Процентный 2 4 4" xfId="2139"/>
    <cellStyle name="Процентный 2 4 5" xfId="2140"/>
    <cellStyle name="Процентный 2 4 6" xfId="2141"/>
    <cellStyle name="Процентный 2 4 7" xfId="2142"/>
    <cellStyle name="Процентный 2 5" xfId="2143"/>
    <cellStyle name="Процентный 2 6" xfId="2144"/>
    <cellStyle name="Процентный 2 7" xfId="2145"/>
    <cellStyle name="Процентный 2 8" xfId="2146"/>
    <cellStyle name="Процентный 2 9" xfId="2147"/>
    <cellStyle name="Процентный 2_40% на отпуск в сеть 11.01.10" xfId="2148"/>
    <cellStyle name="Процентный 3" xfId="79"/>
    <cellStyle name="Процентный 3 2" xfId="2149"/>
    <cellStyle name="Процентный 3 3" xfId="2150"/>
    <cellStyle name="Процентный 3 4" xfId="2151"/>
    <cellStyle name="Процентный 3 5" xfId="2152"/>
    <cellStyle name="Процентный 3 6" xfId="2153"/>
    <cellStyle name="Процентный 3 7" xfId="2154"/>
    <cellStyle name="Процентный 4" xfId="2155"/>
    <cellStyle name="Процентный 5" xfId="2156"/>
    <cellStyle name="Процентный 6" xfId="2157"/>
    <cellStyle name="Процентный 6 10" xfId="2158"/>
    <cellStyle name="Процентный 6 11" xfId="2159"/>
    <cellStyle name="Процентный 6 12" xfId="2160"/>
    <cellStyle name="Процентный 6 2" xfId="2161"/>
    <cellStyle name="Процентный 6 3" xfId="2162"/>
    <cellStyle name="Процентный 6 4" xfId="2163"/>
    <cellStyle name="Процентный 6 5" xfId="2164"/>
    <cellStyle name="Процентный 6 6" xfId="2165"/>
    <cellStyle name="Процентный 6 7" xfId="2166"/>
    <cellStyle name="Процентный 6 8" xfId="2167"/>
    <cellStyle name="Процентный 6 9" xfId="2168"/>
    <cellStyle name="Процентный 7" xfId="2169"/>
    <cellStyle name="Процентный 7 2" xfId="2170"/>
    <cellStyle name="Процентный 7 3" xfId="2171"/>
    <cellStyle name="Процентный 7 4" xfId="2172"/>
    <cellStyle name="Процентный 7 5" xfId="2173"/>
    <cellStyle name="Процентный 7 6" xfId="2174"/>
    <cellStyle name="Процентный 7 7" xfId="2175"/>
    <cellStyle name="Процентный 7 8" xfId="2176"/>
    <cellStyle name="Процентный 8" xfId="2177"/>
    <cellStyle name="Процентный 9" xfId="2178"/>
    <cellStyle name="Связанная ячейка 10" xfId="2179"/>
    <cellStyle name="Связанная ячейка 11" xfId="2180"/>
    <cellStyle name="Связанная ячейка 2" xfId="2181"/>
    <cellStyle name="Связанная ячейка 3" xfId="2182"/>
    <cellStyle name="Связанная ячейка 4" xfId="2183"/>
    <cellStyle name="Связанная ячейка 5" xfId="2184"/>
    <cellStyle name="Связанная ячейка 6" xfId="2185"/>
    <cellStyle name="Связанная ячейка 7" xfId="2186"/>
    <cellStyle name="Связанная ячейка 8" xfId="2187"/>
    <cellStyle name="Связанная ячейка 9" xfId="2188"/>
    <cellStyle name="Стиль 1" xfId="25"/>
    <cellStyle name="Стиль 1 2" xfId="2189"/>
    <cellStyle name="Стиль 1 2 2" xfId="2190"/>
    <cellStyle name="Стиль 1_40% на отпуск в сеть 11.01.10" xfId="2191"/>
    <cellStyle name="Стиль 2" xfId="2192"/>
    <cellStyle name="Стиль 2 2" xfId="2193"/>
    <cellStyle name="Стиль 2 3" xfId="2194"/>
    <cellStyle name="ТЕКСТ" xfId="2195"/>
    <cellStyle name="Текст предупреждения 10" xfId="2196"/>
    <cellStyle name="Текст предупреждения 11" xfId="2197"/>
    <cellStyle name="Текст предупреждения 2" xfId="2198"/>
    <cellStyle name="Текст предупреждения 3" xfId="2199"/>
    <cellStyle name="Текст предупреждения 4" xfId="2200"/>
    <cellStyle name="Текст предупреждения 5" xfId="2201"/>
    <cellStyle name="Текст предупреждения 6" xfId="2202"/>
    <cellStyle name="Текст предупреждения 7" xfId="2203"/>
    <cellStyle name="Текст предупреждения 8" xfId="2204"/>
    <cellStyle name="Текст предупреждения 9" xfId="2205"/>
    <cellStyle name="Текстовый" xfId="80"/>
    <cellStyle name="Текстовый 2" xfId="2206"/>
    <cellStyle name="Тысячи [0]_1 (2)" xfId="2207"/>
    <cellStyle name="Тысячи_1F019502" xfId="2208"/>
    <cellStyle name="Финансовый 10" xfId="2209"/>
    <cellStyle name="Финансовый 11" xfId="2210"/>
    <cellStyle name="Финансовый 12" xfId="2211"/>
    <cellStyle name="Финансовый 2" xfId="26"/>
    <cellStyle name="Финансовый 2 10" xfId="2212"/>
    <cellStyle name="Финансовый 2 10 2" xfId="2213"/>
    <cellStyle name="Финансовый 2 10 3" xfId="2214"/>
    <cellStyle name="Финансовый 2 10 4" xfId="2215"/>
    <cellStyle name="Финансовый 2 10 5" xfId="2216"/>
    <cellStyle name="Финансовый 2 10 6" xfId="2217"/>
    <cellStyle name="Финансовый 2 10 7" xfId="2218"/>
    <cellStyle name="Финансовый 2 10 8" xfId="2219"/>
    <cellStyle name="Финансовый 2 2" xfId="27"/>
    <cellStyle name="Финансовый 2 2 2" xfId="2220"/>
    <cellStyle name="Финансовый 2 2 3" xfId="2221"/>
    <cellStyle name="Финансовый 2 2 4" xfId="2222"/>
    <cellStyle name="Финансовый 2 2 5" xfId="2223"/>
    <cellStyle name="Финансовый 2 2 6" xfId="2224"/>
    <cellStyle name="Финансовый 2 2 7" xfId="2225"/>
    <cellStyle name="Финансовый 2 3" xfId="2226"/>
    <cellStyle name="Финансовый 2 3 2" xfId="2227"/>
    <cellStyle name="Финансовый 2 4" xfId="2228"/>
    <cellStyle name="Финансовый 2 5" xfId="2229"/>
    <cellStyle name="Финансовый 2 6" xfId="2230"/>
    <cellStyle name="Финансовый 2 7" xfId="2231"/>
    <cellStyle name="Финансовый 2 8" xfId="2232"/>
    <cellStyle name="Финансовый 2 9" xfId="2233"/>
    <cellStyle name="Финансовый 2_ТМ передача 31.03.2011 (Морд)" xfId="2234"/>
    <cellStyle name="Финансовый 22" xfId="2235"/>
    <cellStyle name="Финансовый 3" xfId="81"/>
    <cellStyle name="Финансовый 3 2" xfId="2236"/>
    <cellStyle name="Финансовый 4" xfId="2237"/>
    <cellStyle name="Финансовый 4 10" xfId="2238"/>
    <cellStyle name="Финансовый 4 2" xfId="2239"/>
    <cellStyle name="Финансовый 4 2 2" xfId="2240"/>
    <cellStyle name="Финансовый 4 2 3" xfId="2241"/>
    <cellStyle name="Финансовый 4 2 4" xfId="2242"/>
    <cellStyle name="Финансовый 4 2 5" xfId="2243"/>
    <cellStyle name="Финансовый 4 2 6" xfId="2244"/>
    <cellStyle name="Финансовый 4 2 7" xfId="2245"/>
    <cellStyle name="Финансовый 4 2 8" xfId="2246"/>
    <cellStyle name="Финансовый 4 3" xfId="2247"/>
    <cellStyle name="Финансовый 4 4" xfId="2248"/>
    <cellStyle name="Финансовый 4 4 2" xfId="2249"/>
    <cellStyle name="Финансовый 4 5" xfId="2250"/>
    <cellStyle name="Финансовый 4 6" xfId="2251"/>
    <cellStyle name="Финансовый 4 7" xfId="2252"/>
    <cellStyle name="Финансовый 4 8" xfId="2253"/>
    <cellStyle name="Финансовый 4 9" xfId="2254"/>
    <cellStyle name="Финансовый 4_ТМ передача 31.03.2011 (Морд)" xfId="2255"/>
    <cellStyle name="Финансовый 5" xfId="2256"/>
    <cellStyle name="Финансовый 5 2" xfId="2257"/>
    <cellStyle name="Финансовый 6" xfId="2258"/>
    <cellStyle name="Финансовый 6 2" xfId="2259"/>
    <cellStyle name="Финансовый 6 3" xfId="2260"/>
    <cellStyle name="Финансовый 6 4" xfId="2261"/>
    <cellStyle name="Финансовый 6 5" xfId="2262"/>
    <cellStyle name="Финансовый 6 6" xfId="2263"/>
    <cellStyle name="Финансовый 7" xfId="2264"/>
    <cellStyle name="Финансовый 7 2" xfId="2265"/>
    <cellStyle name="Финансовый 8" xfId="2266"/>
    <cellStyle name="Финансовый 9" xfId="2267"/>
    <cellStyle name="Формула" xfId="82"/>
    <cellStyle name="Формула 2" xfId="2268"/>
    <cellStyle name="Формула 3" xfId="2269"/>
    <cellStyle name="Формула 4" xfId="2270"/>
    <cellStyle name="Формула 5" xfId="2271"/>
    <cellStyle name="Формула_5" xfId="2272"/>
    <cellStyle name="ФормулаВБ" xfId="83"/>
    <cellStyle name="ФормулаВБ 2" xfId="2273"/>
    <cellStyle name="ФормулаВБ_Книга1" xfId="2274"/>
    <cellStyle name="ФормулаНаКонтроль" xfId="84"/>
    <cellStyle name="ФормулаНаКонтроль 2" xfId="2275"/>
    <cellStyle name="ФормулаНаКонтроль 2 2" xfId="2276"/>
    <cellStyle name="ФормулаНаКонтроль 2 3" xfId="2277"/>
    <cellStyle name="ФормулаНаКонтроль_GRES.2007.5" xfId="2278"/>
    <cellStyle name="Хороший 10" xfId="2279"/>
    <cellStyle name="Хороший 11" xfId="2280"/>
    <cellStyle name="Хороший 2" xfId="2281"/>
    <cellStyle name="Хороший 3" xfId="2282"/>
    <cellStyle name="Хороший 4" xfId="2283"/>
    <cellStyle name="Хороший 5" xfId="2284"/>
    <cellStyle name="Хороший 6" xfId="2285"/>
    <cellStyle name="Хороший 7" xfId="2286"/>
    <cellStyle name="Хороший 8" xfId="2287"/>
    <cellStyle name="Хороший 9" xfId="2288"/>
    <cellStyle name="Цифры по центру с десятыми" xfId="85"/>
    <cellStyle name="Цифры по центру с десятыми 2" xfId="2289"/>
    <cellStyle name="Цифры по центру с десятыми 2 2" xfId="2290"/>
    <cellStyle name="Цифры по центру с десятыми 2 3" xfId="2291"/>
    <cellStyle name="Цифры по центру с десятыми 3" xfId="2292"/>
    <cellStyle name="Цифры по центру с десятыми 4" xfId="2293"/>
    <cellStyle name="Числовой" xfId="2294"/>
    <cellStyle name="Числовой 2" xfId="2295"/>
    <cellStyle name="Числовой 3" xfId="2296"/>
    <cellStyle name="Џђћ–…ќ’ќ›‰" xfId="2297"/>
    <cellStyle name="Шапка таблицы" xfId="2298"/>
    <cellStyle name="Шапка таблицы 2" xfId="2299"/>
    <cellStyle name="Шапка таблицы 3" xfId="2300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117" Type="http://schemas.openxmlformats.org/officeDocument/2006/relationships/externalLink" Target="externalLinks/externalLink105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1.xml"/><Relationship Id="rId68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2.xml"/><Relationship Id="rId89" Type="http://schemas.openxmlformats.org/officeDocument/2006/relationships/externalLink" Target="externalLinks/externalLink77.xml"/><Relationship Id="rId112" Type="http://schemas.openxmlformats.org/officeDocument/2006/relationships/externalLink" Target="externalLinks/externalLink100.xml"/><Relationship Id="rId16" Type="http://schemas.openxmlformats.org/officeDocument/2006/relationships/externalLink" Target="externalLinks/externalLink4.xml"/><Relationship Id="rId107" Type="http://schemas.openxmlformats.org/officeDocument/2006/relationships/externalLink" Target="externalLinks/externalLink9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2.xml"/><Relationship Id="rId79" Type="http://schemas.openxmlformats.org/officeDocument/2006/relationships/externalLink" Target="externalLinks/externalLink67.xml"/><Relationship Id="rId102" Type="http://schemas.openxmlformats.org/officeDocument/2006/relationships/externalLink" Target="externalLinks/externalLink90.xml"/><Relationship Id="rId123" Type="http://schemas.openxmlformats.org/officeDocument/2006/relationships/externalLink" Target="externalLinks/externalLink11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8.xml"/><Relationship Id="rId95" Type="http://schemas.openxmlformats.org/officeDocument/2006/relationships/externalLink" Target="externalLinks/externalLink83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113" Type="http://schemas.openxmlformats.org/officeDocument/2006/relationships/externalLink" Target="externalLinks/externalLink101.xml"/><Relationship Id="rId118" Type="http://schemas.openxmlformats.org/officeDocument/2006/relationships/externalLink" Target="externalLinks/externalLink106.xml"/><Relationship Id="rId80" Type="http://schemas.openxmlformats.org/officeDocument/2006/relationships/externalLink" Target="externalLinks/externalLink68.xml"/><Relationship Id="rId85" Type="http://schemas.openxmlformats.org/officeDocument/2006/relationships/externalLink" Target="externalLinks/externalLink7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59" Type="http://schemas.openxmlformats.org/officeDocument/2006/relationships/externalLink" Target="externalLinks/externalLink47.xml"/><Relationship Id="rId103" Type="http://schemas.openxmlformats.org/officeDocument/2006/relationships/externalLink" Target="externalLinks/externalLink91.xml"/><Relationship Id="rId108" Type="http://schemas.openxmlformats.org/officeDocument/2006/relationships/externalLink" Target="externalLinks/externalLink96.xml"/><Relationship Id="rId124" Type="http://schemas.openxmlformats.org/officeDocument/2006/relationships/theme" Target="theme/theme1.xml"/><Relationship Id="rId54" Type="http://schemas.openxmlformats.org/officeDocument/2006/relationships/externalLink" Target="externalLinks/externalLink42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79.xml"/><Relationship Id="rId96" Type="http://schemas.openxmlformats.org/officeDocument/2006/relationships/externalLink" Target="externalLinks/externalLink8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49" Type="http://schemas.openxmlformats.org/officeDocument/2006/relationships/externalLink" Target="externalLinks/externalLink37.xml"/><Relationship Id="rId114" Type="http://schemas.openxmlformats.org/officeDocument/2006/relationships/externalLink" Target="externalLinks/externalLink102.xml"/><Relationship Id="rId119" Type="http://schemas.openxmlformats.org/officeDocument/2006/relationships/externalLink" Target="externalLinks/externalLink107.xml"/><Relationship Id="rId44" Type="http://schemas.openxmlformats.org/officeDocument/2006/relationships/externalLink" Target="externalLinks/externalLink32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69.xml"/><Relationship Id="rId86" Type="http://schemas.openxmlformats.org/officeDocument/2006/relationships/externalLink" Target="externalLinks/externalLink74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109" Type="http://schemas.openxmlformats.org/officeDocument/2006/relationships/externalLink" Target="externalLinks/externalLink9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97" Type="http://schemas.openxmlformats.org/officeDocument/2006/relationships/externalLink" Target="externalLinks/externalLink85.xml"/><Relationship Id="rId104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08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92" Type="http://schemas.openxmlformats.org/officeDocument/2006/relationships/externalLink" Target="externalLinks/externalLink8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Relationship Id="rId24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54.xml"/><Relationship Id="rId87" Type="http://schemas.openxmlformats.org/officeDocument/2006/relationships/externalLink" Target="externalLinks/externalLink75.xml"/><Relationship Id="rId110" Type="http://schemas.openxmlformats.org/officeDocument/2006/relationships/externalLink" Target="externalLinks/externalLink98.xml"/><Relationship Id="rId115" Type="http://schemas.openxmlformats.org/officeDocument/2006/relationships/externalLink" Target="externalLinks/externalLink103.xml"/><Relationship Id="rId61" Type="http://schemas.openxmlformats.org/officeDocument/2006/relationships/externalLink" Target="externalLinks/externalLink49.xml"/><Relationship Id="rId82" Type="http://schemas.openxmlformats.org/officeDocument/2006/relationships/externalLink" Target="externalLinks/externalLink70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44.xml"/><Relationship Id="rId77" Type="http://schemas.openxmlformats.org/officeDocument/2006/relationships/externalLink" Target="externalLinks/externalLink65.xml"/><Relationship Id="rId100" Type="http://schemas.openxmlformats.org/officeDocument/2006/relationships/externalLink" Target="externalLinks/externalLink88.xml"/><Relationship Id="rId105" Type="http://schemas.openxmlformats.org/officeDocument/2006/relationships/externalLink" Target="externalLinks/externalLink93.xml"/><Relationship Id="rId12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93" Type="http://schemas.openxmlformats.org/officeDocument/2006/relationships/externalLink" Target="externalLinks/externalLink81.xml"/><Relationship Id="rId98" Type="http://schemas.openxmlformats.org/officeDocument/2006/relationships/externalLink" Target="externalLinks/externalLink86.xml"/><Relationship Id="rId121" Type="http://schemas.openxmlformats.org/officeDocument/2006/relationships/externalLink" Target="externalLinks/externalLink10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55.xml"/><Relationship Id="rId116" Type="http://schemas.openxmlformats.org/officeDocument/2006/relationships/externalLink" Target="externalLinks/externalLink104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50.xml"/><Relationship Id="rId83" Type="http://schemas.openxmlformats.org/officeDocument/2006/relationships/externalLink" Target="externalLinks/externalLink71.xml"/><Relationship Id="rId88" Type="http://schemas.openxmlformats.org/officeDocument/2006/relationships/externalLink" Target="externalLinks/externalLink76.xml"/><Relationship Id="rId111" Type="http://schemas.openxmlformats.org/officeDocument/2006/relationships/externalLink" Target="externalLinks/externalLink99.xml"/><Relationship Id="rId15" Type="http://schemas.openxmlformats.org/officeDocument/2006/relationships/externalLink" Target="externalLinks/externalLink3.xml"/><Relationship Id="rId36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45.xml"/><Relationship Id="rId106" Type="http://schemas.openxmlformats.org/officeDocument/2006/relationships/externalLink" Target="externalLinks/externalLink94.xml"/><Relationship Id="rId12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40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94" Type="http://schemas.openxmlformats.org/officeDocument/2006/relationships/externalLink" Target="externalLinks/externalLink82.xml"/><Relationship Id="rId99" Type="http://schemas.openxmlformats.org/officeDocument/2006/relationships/externalLink" Target="externalLinks/externalLink87.xml"/><Relationship Id="rId101" Type="http://schemas.openxmlformats.org/officeDocument/2006/relationships/externalLink" Target="externalLinks/externalLink89.xml"/><Relationship Id="rId122" Type="http://schemas.openxmlformats.org/officeDocument/2006/relationships/externalLink" Target="externalLinks/externalLink1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</xdr:colOff>
      <xdr:row>23</xdr:row>
      <xdr:rowOff>207010</xdr:rowOff>
    </xdr:from>
    <xdr:to>
      <xdr:col>0</xdr:col>
      <xdr:colOff>1270</xdr:colOff>
      <xdr:row>23</xdr:row>
      <xdr:rowOff>207010</xdr:rowOff>
    </xdr:to>
    <xdr:cxnSp macro="">
      <xdr:nvCxnSpPr>
        <xdr:cNvPr id="6" name="Line 20"/>
        <xdr:cNvCxnSpPr>
          <a:cxnSpLocks noChangeShapeType="1"/>
        </xdr:cNvCxnSpPr>
      </xdr:nvCxnSpPr>
      <xdr:spPr bwMode="auto">
        <a:xfrm>
          <a:off x="1270" y="10446385"/>
          <a:ext cx="0" cy="0"/>
        </a:xfrm>
        <a:prstGeom prst="line">
          <a:avLst/>
        </a:prstGeom>
        <a:noFill/>
        <a:ln w="3032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23</xdr:col>
      <xdr:colOff>418465</xdr:colOff>
      <xdr:row>16</xdr:row>
      <xdr:rowOff>739140</xdr:rowOff>
    </xdr:from>
    <xdr:to>
      <xdr:col>23</xdr:col>
      <xdr:colOff>418465</xdr:colOff>
      <xdr:row>16</xdr:row>
      <xdr:rowOff>739140</xdr:rowOff>
    </xdr:to>
    <xdr:cxnSp macro="">
      <xdr:nvCxnSpPr>
        <xdr:cNvPr id="7" name="Line 19"/>
        <xdr:cNvCxnSpPr>
          <a:cxnSpLocks noChangeShapeType="1"/>
        </xdr:cNvCxnSpPr>
      </xdr:nvCxnSpPr>
      <xdr:spPr bwMode="auto">
        <a:xfrm>
          <a:off x="21954490" y="7378065"/>
          <a:ext cx="0" cy="0"/>
        </a:xfrm>
        <a:prstGeom prst="line">
          <a:avLst/>
        </a:prstGeom>
        <a:noFill/>
        <a:ln w="9096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1270</xdr:colOff>
      <xdr:row>102</xdr:row>
      <xdr:rowOff>23495</xdr:rowOff>
    </xdr:from>
    <xdr:to>
      <xdr:col>0</xdr:col>
      <xdr:colOff>1270</xdr:colOff>
      <xdr:row>102</xdr:row>
      <xdr:rowOff>23495</xdr:rowOff>
    </xdr:to>
    <xdr:cxnSp macro="">
      <xdr:nvCxnSpPr>
        <xdr:cNvPr id="8" name="Line 17"/>
        <xdr:cNvCxnSpPr>
          <a:cxnSpLocks noChangeShapeType="1"/>
        </xdr:cNvCxnSpPr>
      </xdr:nvCxnSpPr>
      <xdr:spPr bwMode="auto">
        <a:xfrm>
          <a:off x="1270" y="31694120"/>
          <a:ext cx="0" cy="0"/>
        </a:xfrm>
        <a:prstGeom prst="line">
          <a:avLst/>
        </a:prstGeom>
        <a:noFill/>
        <a:ln w="3024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23</xdr:col>
      <xdr:colOff>401320</xdr:colOff>
      <xdr:row>102</xdr:row>
      <xdr:rowOff>76835</xdr:rowOff>
    </xdr:from>
    <xdr:to>
      <xdr:col>23</xdr:col>
      <xdr:colOff>401320</xdr:colOff>
      <xdr:row>102</xdr:row>
      <xdr:rowOff>76835</xdr:rowOff>
    </xdr:to>
    <xdr:cxnSp macro="">
      <xdr:nvCxnSpPr>
        <xdr:cNvPr id="9" name="Line 16"/>
        <xdr:cNvCxnSpPr>
          <a:cxnSpLocks noChangeShapeType="1"/>
        </xdr:cNvCxnSpPr>
      </xdr:nvCxnSpPr>
      <xdr:spPr bwMode="auto">
        <a:xfrm>
          <a:off x="21937345" y="31747460"/>
          <a:ext cx="0" cy="0"/>
        </a:xfrm>
        <a:prstGeom prst="line">
          <a:avLst/>
        </a:prstGeom>
        <a:noFill/>
        <a:ln w="15118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3;&#1086;&#1074;&#1077;&#1081;&#1096;&#1080;&#1081;%20&#1090;&#1072;&#1088;&#1080;&#1092;\&#1055;&#1088;&#1086;&#1075;&#1088;&#1072;&#1084;&#1084;&#1072;%20&#1041;.&#1051;.&#1043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3;&#1083;.&#1041;&#1091;&#1093;&#1075;&#1072;&#1083;&#1090;&#1077;&#1088;\&#1087;&#1088;&#1086;&#1077;&#1082;&#1090;%20&#1082;&#1086;&#1085;&#1089;&#1086;&#1083;&#1080;&#1076;&#1080;&#1088;&#1086;&#1074;&#1072;&#1085;&#1085;&#1099;&#1093;%20&#1090;&#1072;&#1073;&#1083;&#1080;&#1094;%20&#1079;&#1072;%202002&#1075;.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ZA06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6EA9~1\AppData\Local\Temp\Rar$DI00.738\&#1058;&#1088;&#1091;&#1076;&#1086;&#1079;&#1072;&#1090;&#1088;&#1072;&#1090;&#1099;%20&#1044;&#1059;&#1055;2010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m.mrsks.local\om\Users\6EA9~1\AppData\Local\Temp\Rar$DI00.738\&#1058;&#1088;&#1091;&#1076;&#1086;&#1079;&#1072;&#1090;&#1088;&#1072;&#1090;&#1099;%20&#1044;&#1059;&#1055;201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7;&#1084;&#1086;&#1083;&#1077;&#1085;&#1089;&#1082;&#1101;&#1085;&#1077;&#1088;&#1075;&#1086;\&#1057;&#1082;&#1086;&#1088;&#1088;_&#1040;&#1041;&#1055;_&#1085;&#1072;%202009&#1075;_&#1057;&#1084;&#1086;&#1083;&#1077;&#1085;&#1089;&#1082;_290709_112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COMMON\JDANOVA\&#1060;&#1054;\&#1050;&#1085;&#1080;&#1075;&#1072;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57;&#1080;&#1073;&#1080;&#1088;&#1100;/For%20Bezik%20&#1057;&#1090;&#1088;&#1072;&#1090;&#1077;&#1075;-1130-&#1080;&#1102;&#1083;&#1100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42;&#1086;&#1083;&#1075;&#1072;/For%20Bezik%20&#1057;&#1090;&#1088;&#1072;&#1090;&#1077;&#1075;-1130-&#1080;&#1102;&#1083;&#110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1;&#1072;&#1090;&#1086;&#1077;&#1074;&#1072;%20&#1041;\&#1058;&#1045;&#1061;&#1055;&#1056;&#1048;&#1057;&#1054;&#1045;&#1044;&#1048;&#1053;&#1045;&#1053;&#1048;&#1045;\&#1047;&#1072;&#1103;&#1074;&#1082;&#1072;%20&#1085;&#1072;%202013%20&#1075;&#1086;&#1076;\&#1050;%20&#1088;&#1072;&#1089;&#1095;&#1077;&#1090;&#1091;%20&#1085;&#1072;%202013%20&#1075;&#1086;&#1076;_&#1076;&#1088;&#1091;&#1075;&#1080;&#1077;%20&#1090;&#1072;&#1073;&#1083;&#1080;&#1094;&#1099;\&#1076;&#1086;%2015%20&#1082;&#1042;&#1090;%200,4%20&#1089;&#1074;&#1099;&#1096;&#1077;%20300%20&#1080;%20500%20&#1084;&#1077;&#1090;&#1088;&#1086;&#1074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EXCEL\VZ_Z\ZACHET06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73;&#1097;&#1072;&#1103;\&#1054;&#1090;&#1076;&#1077;&#1083;%20&#1090;&#1072;&#1088;&#1080;&#1092;&#1086;&#1086;&#1073;&#1088;&#1072;&#1079;&#1086;&#1074;&#1072;&#1085;&#1080;&#1103;\&#1050;%20&#1058;&#1040;&#1056;&#1048;&#1060;&#1040;&#1052;%20&#1085;&#1072;%202014%20&#1075;&#1086;&#1076;\&#1086;&#1090;%20&#1051;&#1077;&#1085;&#1099;_&#1042;&#1099;&#1087;&#1072;&#1076;&#1072;&#1102;&#1097;&#1080;&#1077;_&#1056;&#1040;&#1057;&#1063;&#1025;&#1058;%20&#1055;&#1056;&#1045;&#1044;&#1045;&#1051;&#1068;&#1053;&#1054;&#1043;&#1054;%20&#1053;&#1040;%202013%20&#1075;&#1086;&#1076;%20(&#1084;&#1077;&#1085;&#1103;&#1083;&#1072;%20&#1089;&#1084;&#1077;&#1090;&#1091;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86;&#1076;&#1077;&#1083;&#1100;\&#1056;&#1072;&#1073;&#1086;&#1090;&#1072;\MODEL-POS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mrsk-store\&#1044;&#1077;&#1087;&#1072;&#1088;&#1090;&#1072;&#1084;&#1077;&#1085;&#1090;%20&#1090;&#1072;&#1088;&#1080;&#1092;&#1086;&#1086;&#1073;&#1088;&#1072;&#1079;&#1086;&#1074;&#1072;&#1085;&#1080;&#1103;\2008\26-14%20&#1042;&#1062;&#1055;&#1043;\RAB\RAB%20&#1087;&#1080;&#1083;&#1086;&#1090;&#1099;%20II%20&#1086;&#1095;&#1077;&#1088;&#1077;&#1076;&#1080;\&#1051;&#1080;&#1087;&#1077;&#1094;&#1082;\&#1044;&#1086;&#1082;&#1091;&#1084;&#1077;&#1085;&#1090;&#1099;%20&#1074;%20&#1060;&#1057;&#1058;%20&#1086;&#1090;%2005.11\&#1052;&#1054;&#1044;&#1045;&#1051;&#1068;%20%20RAB%20&#1076;&#1083;&#1103;%20&#1052;&#1056;&#1057;&#1050;%2005.1108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&#1052;&#1086;&#1076;&#1077;&#1083;&#1100;\&#1056;&#1072;&#1073;&#1086;&#1090;&#1072;\MODEL-POS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pinaEA\Documents\&#1050;&#1091;&#1087;&#1080;&#1085;&#1072;\&#1086;&#1090;&#1095;&#1077;&#1090;&#1099;\&#1086;&#1090;&#1095;&#1077;&#1090;%202012\&#1090;&#1077;&#1093;&#1087;&#1088;&#1080;&#1089;&#1086;&#1077;&#1076;&#1080;&#1085;&#1077;&#1085;&#1080;&#1077;\&#1058;&#1077;&#1093;&#1087;&#1088;&#1080;&#1089;&#1086;&#1077;&#1076;&#1080;&#1085;&#1077;&#1085;&#1080;&#1077;\&#1060;&#1086;&#1088;&#1084;&#1072;%20&#1087;&#1086;%20&#1058;&#1055;%20&#1087;&#1088;&#1080;%20&#1085;&#1072;&#1083;&#1080;&#1095;&#1080;&#108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111\%20&#1057;\&#1052;&#1086;&#1080;%20&#1076;&#1086;&#1082;&#1091;&#1084;&#1077;&#1085;&#1090;&#1099;\2%20&#1090;&#1077;&#1093;&#1085;&#1086;&#1083;&#1086;&#1075;&#1080;&#1095;&#1077;&#1089;&#1082;&#1086;&#1077;%20&#1087;&#1088;&#1080;&#1089;&#1086;&#1077;&#1076;&#1080;&#1085;&#1077;&#1085;&#1080;&#1077;\&#1054;&#1058;&#1063;&#1045;&#1058;&#1053;&#1054;&#1057;&#1058;&#1068;\&#1054;&#1058;&#1063;&#1045;&#1058;&#1067;%20&#1055;&#1054;%20&#1042;&#1067;&#1055;&#1040;&#1044;&#1040;&#1070;&#1065;&#1048;&#1052;\02.07.2013%201%20&#1082;&#1074;&#1072;&#1088;&#1090;&#1072;&#1083;%20&#1056;&#1057;&#1058;%20&#1076;&#1083;&#1103;%20&#1060;&#1057;&#1058;\&#1076;&#1083;&#1103;%20&#1056;&#1057;&#1058;%20&#1056;&#1040;&#1057;&#1063;&#1045;&#1058;&#1067;%202010-2012%20&#1080;%20&#1092;&#1072;&#1082;&#1090;%201&#1082;&#1074;%202013%20&#1075;.(&#1060;&#1057;&#1058;1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2013\&#1087;&#1086;&#1089;&#1090;&#1072;&#1074;&#1082;&#1080;%202013%20&#1089;%20&#1076;&#1086;&#1075;&#1086;&#1074;&#1086;&#1088;&#1072;&#1084;&#1080;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muser\LOCALS~1\Temp\bat\ARM_BP_RSK_V10_0_fina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8470;9\&#1076;&#1083;&#1103;%20&#1076;&#1086;&#1083;&#1075;&#1086;&#1089;&#1088;&#1086;&#1095;\PEREDACHA.2012(v1.1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OMMON\TTS\&#1058;&#1054;&#1055;-&#1052;&#1054;&#1065;%20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Documents%20and%20Settings\uhanova\Local%20Settings\Temporary%20Internet%20Files\Content.Outlook\88Y5DMRZ\&#1058;&#1074;&#1077;&#1088;&#1100;RAB270608%20&#1090;&#1072;&#1088;&#1080;&#1092;%20&#1076;&#1083;&#1103;%20&#1082;&#1086;&#1085;&#1077;&#1095;&#1085;&#1086;&#1075;&#1086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ORM1\sta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TSET.NET.2009.ORG%20-%20&#1041;&#1077;&#1083;&#1075;&#1086;&#1088;&#1086;&#1076;&#1101;&#1085;&#1077;&#1088;&#1075;&#1086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TSET.NET.20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menova_ES\Documents\&#1057;&#1074;&#1103;&#1079;&#1080;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pinaEA\Documents\&#1050;&#1085;&#1080;&#1075;&#1072;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dina_ek\Local%20Settings\Temporary%20Internet%20Files\OLKAA\&#1047;&#1072;&#1090;&#1088;_&#1082;&#1086;&#1084;&#1084;_&#1091;&#1095;&#1077;&#1090;_&#1040;&#1089;&#1090;&#1088;&#1072;&#1093;&#1072;&#1085;&#1100;&#1101;&#1085;&#1077;&#1088;&#1075;&#1086;_100107_172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Documents%20and%20Settings/&#1040;&#1076;&#1084;&#1080;&#1085;&#1080;&#1089;&#1090;&#1088;&#1072;&#1090;&#1086;&#1088;/Local%20Settings/Temporary%20Internet%20Files/OLK6B/&#1064;&#1072;&#1073;&#1083;&#1086;&#1085;%20&#1087;&#1091;&#1089;&#1090;&#1086;&#1081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KupinaEA\Documents\&#1050;&#1085;&#1080;&#1075;&#1072;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3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57;&#1044;&#1077;&#1083;&#1072;&#1085;&#1086;1\ias$FI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3;&#1086;&#1074;&#1077;&#1081;&#1096;&#1080;&#1081;%20&#1090;&#1072;&#1088;&#1080;&#1092;\&#1055;&#1088;&#1086;&#1075;&#1088;&#1072;&#1084;&#1084;&#1072;%20&#1041;.&#1051;.&#1043;\B-PL\NBPL\_F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&#1058;&#1072;&#1088;&#1080;&#1092;&#1099;%20&#1085;&#1072;%20&#1101;&#1083;&#1077;&#1082;&#1090;&#1088;&#1086;&#1101;&#1085;&#1077;&#1088;&#1075;&#1080;&#1102;\2006%20&#1075;\&#1055;&#1088;&#1077;&#1076;&#1077;&#1083;&#1100;&#1085;&#1099;&#1081;%20&#1090;&#1072;&#1088;&#1080;&#1092;\&#1064;&#1072;&#1073;&#1083;&#1086;&#1085;%20&#1080;&#1079;%20&#1056;&#1057;&#1058;_&#1055;&#1088;&#1077;&#1076;.&#1090;&#1072;&#1088;&#1080;&#1092;%20&#1085;&#1072;%20&#1087;&#1077;&#1088;&#1077;&#1076;&#1072;&#1095;&#1091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shina_ea\&#1086;&#1073;&#1097;&#1072;&#1103;\&#1058;&#1072;&#1088;&#1080;&#1092;&#1099;%20&#1085;&#1072;%20&#1087;&#1077;&#1088;&#1077;&#1076;&#1072;&#1095;&#1091;\&#1058;&#1072;&#1088;&#1080;&#1092;&#1099;%202007&#1075;\&#1069;&#1082;&#1089;&#1087;&#1077;&#1088;&#1090;&#1080;&#1079;&#1072;%20&#1090;&#1072;&#1088;&#1080;&#1092;&#1086;&#1074;\&#1069;&#1082;&#1089;&#1087;&#1077;&#1088;&#1090;&#1080;&#1079;&#1099;\&#1056;&#1072;&#1089;&#1095;&#1077;&#1090;&#1099;%20&#1060;&#1057;&#1058;\&#1040;&#1089;&#1090;&#1088;&#1072;&#1093;&#1072;&#1085;&#1089;&#1082;&#1072;&#1103;%20&#1086;&#1073;&#1083;&#1072;&#1089;&#1090;&#1100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2_9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6_9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m.mrsks.local\om\Users\KupinaEA\Documents\&#1050;&#1085;&#1080;&#1075;&#1072;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WINDOWS\Temporary%20Internet%20Files\Content.IE5\S96JK1QZ\XLS\VSAKOE\&#1044;&#1080;&#1072;&#1075;&#1088;&#1072;&#1084;&#1084;&#1099;%20&#1076;&#1083;&#1103;%20&#1082;&#1086;&#1083;&#1083;&#1077;&#1075;&#1080;&#1080;%20&#1057;&#1047;&#1069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&#1060;&#1086;&#1088;&#1084;&#1072;&#1090;%20&#1040;&#1056;&#1052;%20&#1041;&#1055;_2014-2019&#1075;%20&#1075;%20%20(2)%20(2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3;&#1086;&#1074;&#1077;&#1081;&#1096;&#1080;&#1081;%20&#1090;&#1072;&#1088;&#1080;&#1092;\&#1055;&#1088;&#1086;&#1075;&#1088;&#1072;&#1084;&#1084;&#1072;%20&#1041;.&#1051;.&#1043;\GROUPS\PEO.101\Biznes_plan\2000\&#1050;&#1085;&#1080;&#1075;&#1072;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ZA06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&#1040;&#1076;&#1084;&#1080;&#1085;&#1080;&#1089;&#1090;&#1088;&#1072;&#1090;&#1086;&#1088;\Local%20Settings\Temporary%20Internet%20Files\Content.IE5\HCOZLXGH\&#1052;&#1086;&#1080;%20&#1076;&#1086;&#1082;&#1091;&#1084;&#1077;&#1085;&#1090;&#1099;\&#1055;&#1083;&#1072;&#1085;2001&#1075;\&#1041;&#1055;-&#1057;&#1045;&#1058;&#1048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&#1041;&#1048;&#1047;&#1053;&#1045;&#1057;-&#1055;&#1051;&#1040;&#1053;%20%202015%20&#1076;&#1083;&#1103;%20&#1101;&#1082;-&#1090;&#1086;&#1074;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44;&#1069;\&#1071;&#1082;&#1080;&#1084;&#1077;&#1085;&#1082;&#1086;\&#1058;&#1072;&#1088;&#1080;&#1092;&#1085;&#1072;&#1103;%20&#1079;&#1072;&#1103;&#1074;&#1082;&#1072;%20&#1087;&#1086;%20&#1058;&#1055;%20&#1085;&#1072;%202026\&#1056;&#1072;&#1089;&#1095;&#1077;&#1090;%20&#1057;-&#1089;&#1090;&#1072;&#1074;&#1082;&#1080;\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6.1.8\dprtp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72;&#1082;&#1072;&#1088;&#1077;&#1085;&#1082;&#1086;\&#1058;&#1072;&#1088;&#1080;&#1092;&#1099;%202011\&#1058;&#1072;&#1088;&#1080;&#1092;&#1085;&#1072;&#1103;%20&#1079;&#1072;&#1103;&#1074;&#1082;&#1072;%20&#1074;%20&#1056;&#1057;&#1058;%20&#1056;&#1041;\&#1072;&#1083;&#1080;&#1085;&#1072;%20&#1088;&#1072;&#1073;&#1086;&#1090;&#1072;\&#1064;&#1072;&#1073;&#1083;&#1086;&#1085;%20&#1045;&#1048;&#1040;&#1057;%202011-2015%20&#1073;&#1077;&#1079;%20&#1055;&#1052;_28.04.1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1.%20&#1054;&#1069;&#1080;&#1058;&#1055;\2006\&#1054;&#1090;&#1095;&#1077;&#1090;&#1099;\&#1060;&#1072;&#1082;&#1090;%205%20&#1084;&#1077;&#1089;&#1103;&#1094;&#1077;&#1074;\&#1057;&#1077;&#1073;&#1077;&#1089;&#1090;&#1086;&#1080;&#1084;&#1086;&#1089;&#1090;&#1100;\&#1054;&#1090;&#1095;&#1105;&#1090;%205%20&#1084;&#1077;&#1089;,%20&#1086;&#1078;&#1080;&#1076;.6%20&#1084;&#1077;&#1089;\&#1087;&#1088;&#1080;&#1083;.2.3.%20&#1092;&#1072;&#1082;&#1090;5%20&#1084;&#1077;&#1089;,&#1086;&#1078;&#1080;&#1076;.6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3;&#1050;&#1055;&#1047;\2008\&#1060;&#1086;&#1088;&#1084;&#1080;&#1088;&#1086;&#1074;&#1072;&#1085;&#1080;&#1077;%20&#1043;&#1050;&#1055;&#1047;%202008%20&#1075;&#1086;&#1076;&#1072;\&#1055;&#1088;&#1080;&#1083;.%20&#8470;%202%20&#1082;%20&#1088;&#1077;&#1075;&#1083;.%20&#1087;&#1088;&#1080;&#1085;&#1103;&#1090;&#1080;&#1103;%20&#1043;&#1050;&#1055;&#1047;%20&#1073;&#1077;&#1079;%20&#1079;&#1072;&#1097;&#1080;&#1090;&#1099;-&#1092;&#1086;&#1088;&#1084;&#1072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3_9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AG\RAB\&#1052;&#1072;&#1081;&#1077;&#1088;_27_03_08\Model_RAB_MRSK_svo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bozh\&#1056;&#1072;&#1073;&#1086;&#1095;&#1080;&#1081;%20&#1089;&#1090;&#1086;&#1083;\&#1053;&#1086;&#1074;&#1072;&#1103;%20&#1087;&#1072;&#1087;&#1082;&#1072;%20(2)\PLAN\&#1056;&#1072;&#1089;&#1095;&#1077;&#1090;%20&#1090;&#1072;&#1088;&#1080;&#1092;&#1086;&#1074;%20&#1085;&#1072;%202003%20&#1075;\WINDOWS\Temporary%20Internet%20Files\Content.IE5\Z8CDCF3W\C&#1077;&#1090;_&#1041;&#1055;_002_02_(15_33)_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klepikov_yg\Local%20Settings\Temporary%20Internet%20Files\Content.Outlook\2UMNX8RJ\Information%20blok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6.08\TEPLO.PREDEL.0911.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1;&#1080;&#1079;&#1085;&#1077;&#1089;-&#1087;&#1083;&#1072;&#1085;&#1099;\2005\2001\Y660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ashina_EA\&#1056;&#1072;&#1073;&#1086;&#1095;&#1080;&#1081;%20&#1089;&#1090;&#1086;&#1083;\&#1055;&#1088;&#1086;&#1074;&#1077;&#1088;&#1082;&#1072;%20&#1041;&#1044;&#1056;%2004.03.2010\&#1057;&#1074;&#1086;&#1076;%20&#1041;&#1044;&#1056;%2023.03.2010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86;&#1076;&#1077;&#1083;&#1100;\&#1056;&#1072;&#1073;&#1086;&#1090;&#1072;\&#1056;&#1072;&#1089;&#1093;&#1086;&#1076;%20&#1090;&#1086;&#1087;&#1083;&#1080;&#1074;&#1072;%20&#1089;%20&#1040;&#1087;&#1088;&#1077;&#1083;&#1103;%202000%20&#1087;&#1086;%20&#1052;&#1072;&#1088;&#1090;%20200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mp\&#1044;&#1087;&#1086;&#1056;&#1080;&#1048;%20&#1060;&#1054;&#1056;&#1052;&#1040;%2093%20&#1084;&#1072;&#1088;&#1090;%20200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ora01.mrsks.local/dogovor_fil/&#1062;&#1069;&#1057;/&#1058;&#1077;&#1093;.&#1079;&#1072;&#1076;&#1072;&#1085;&#1080;&#1077;%2011.09.09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50;&#1057;\&#1050;&#1086;&#1088;&#1077;&#1082;&#1086;&#1074;&#1094;&#1077;&#1074;\12%2016%20&#1075;&#1086;&#1076;\&#1060;&#1086;&#1088;&#1084;&#1072;&#1090;&#1099;%20&#1052;&#1080;&#1085;&#1080;&#1089;&#1090;&#1077;&#1088;&#1089;&#1090;&#1074;&#1072;%20&#1048;&#1055;&#1056;2012-2016(&#1089;&#1077;&#1082;&#1074;&#1077;&#1089;&#1090;&#1080;&#1088;&#1086;&#1074;&#1072;&#1085;&#1099;&#1081;)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P2.2 усл. единиц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ольный лист"/>
      <sheetName val="Ошибки"/>
      <sheetName val="F1"/>
      <sheetName val="F2"/>
      <sheetName val="1"/>
      <sheetName val="2"/>
      <sheetName val="2-1"/>
      <sheetName val="2-2"/>
      <sheetName val="2-3"/>
      <sheetName val="3"/>
      <sheetName val="3-1"/>
      <sheetName val="4"/>
      <sheetName val="5-1"/>
      <sheetName val="5"/>
      <sheetName val="6"/>
      <sheetName val="6-1"/>
      <sheetName val="7"/>
      <sheetName val="8"/>
      <sheetName val="9"/>
      <sheetName val="10"/>
      <sheetName val="10-1"/>
      <sheetName val="11"/>
      <sheetName val="12"/>
      <sheetName val="12-1"/>
      <sheetName val="12-2"/>
      <sheetName val="12-3"/>
      <sheetName val="13"/>
      <sheetName val="14"/>
      <sheetName val="15"/>
      <sheetName val="16"/>
      <sheetName val="16-1"/>
      <sheetName val="17"/>
      <sheetName val="18"/>
      <sheetName val="19"/>
      <sheetName val="20"/>
      <sheetName val="21"/>
      <sheetName val="22"/>
      <sheetName val="23-1"/>
      <sheetName val="23"/>
      <sheetName val="24"/>
      <sheetName val="25"/>
      <sheetName val="25-1"/>
      <sheetName val="26"/>
      <sheetName val="27"/>
      <sheetName val="28"/>
      <sheetName val="29"/>
      <sheetName val="30"/>
      <sheetName val="31"/>
      <sheetName val="Список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06"/>
      <sheetName val="справочник"/>
      <sheetName val="Смета"/>
      <sheetName val="DEB1"/>
      <sheetName val="Параметры"/>
      <sheetName val="1.2.1"/>
      <sheetName val="2.2.4"/>
      <sheetName val="График"/>
      <sheetName val="НП-2-12-П"/>
      <sheetName val="даты"/>
      <sheetName val="2007"/>
      <sheetName val="тар"/>
      <sheetName val="т1.15(смета8а)"/>
      <sheetName val="Общепр"/>
      <sheetName val="об"/>
      <sheetName val="приложение 1.1"/>
      <sheetName val="t_Настройки"/>
      <sheetName val="Списки"/>
      <sheetName val="от охлажд"/>
      <sheetName val="Технический лист"/>
      <sheetName val="Общехоз"/>
      <sheetName val="ИТ-бюджет"/>
      <sheetName val="Лист1"/>
    </sheetNames>
    <definedNames>
      <definedName name="Выборка_АМТА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5 ДПРиТП"/>
      <sheetName val="кальк без ростех"/>
      <sheetName val="кальк полная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5 ДПРиТП"/>
      <sheetName val="кальк без ростех"/>
      <sheetName val="кальк полная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план 2000"/>
      <sheetName val="агр_БП"/>
      <sheetName val="план_2000"/>
      <sheetName val="агр_БП1"/>
      <sheetName val="план_20001"/>
      <sheetName val="агр_БП2"/>
      <sheetName val="план_20002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агр_БП"/>
      <sheetName val="агр_БП1"/>
      <sheetName val="агр_БП2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/>
      <sheetData sheetId="3"/>
      <sheetData sheetId="4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pred"/>
      <sheetName val="Регионы"/>
      <sheetName val="ИТ-бюджет"/>
      <sheetName val="АНАЛИТ"/>
      <sheetName val="Исходные"/>
      <sheetName val="РАСЧЕТ"/>
      <sheetName val="ПРОГНОЗ_1"/>
      <sheetName val="ф2"/>
      <sheetName val="Т2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  <sheetName val="Параметры"/>
      <sheetName val="УЗ-10"/>
      <sheetName val="УФ-28"/>
      <sheetName val="план_2000-31"/>
      <sheetName val="план_2000-21"/>
      <sheetName val="план_20001"/>
      <sheetName val="расчет_тарифов1"/>
      <sheetName val="Ф-2_(для_АО-энерго)1"/>
      <sheetName val="НВВ_утв_тарифы1"/>
      <sheetName val="Исходные_данные_и_свод_тарифов1"/>
      <sheetName val="т__1_12_1"/>
      <sheetName val="план_2000-3"/>
      <sheetName val="план_2000-2"/>
      <sheetName val="план_2000"/>
      <sheetName val="расчет_тарифов"/>
      <sheetName val="Ф-2_(для_АО-энерго)"/>
      <sheetName val="НВВ_утв_тарифы"/>
      <sheetName val="Исходные_данные_и_свод_тарифов"/>
      <sheetName val="т__1_12_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Т12"/>
      <sheetName val="трансформация"/>
      <sheetName val="пер-вл"/>
      <sheetName val="Баланс по ТЭЦ-1"/>
      <sheetName val="Заголовок"/>
      <sheetName val="t_Настройки"/>
      <sheetName val="P2.1"/>
      <sheetName val="P2.2"/>
      <sheetName val="Data"/>
      <sheetName val="Лист13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схема коэф-тов"/>
      <sheetName val="кварталы"/>
      <sheetName val="FST5"/>
      <sheetName val="план_2000-32"/>
      <sheetName val="план_2000-22"/>
      <sheetName val="план_20002"/>
      <sheetName val="расчет_тарифов2"/>
      <sheetName val="НВВ_утв_тарифы2"/>
      <sheetName val="Ф-2_(для_АО-энерго)2"/>
      <sheetName val="Исходные_данные_и_свод_тарифов2"/>
      <sheetName val="По_Концерну_Эксп"/>
      <sheetName val="т__1_12_2"/>
      <sheetName val="гл_инженера_ПМЭС"/>
      <sheetName val="списание_СВП_2010г"/>
      <sheetName val="ИТОГИ__по_Н,Р,Э,Q"/>
      <sheetName val="эл_энергия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Баланс_по_ТЭЦ-1"/>
      <sheetName val="P2_1"/>
      <sheetName val="P2_2"/>
      <sheetName val="схема_коэф-тов"/>
      <sheetName val="17_1"/>
      <sheetName val="24_1"/>
      <sheetName val="4_1"/>
      <sheetName val="план_2000-33"/>
      <sheetName val="план_2000-23"/>
      <sheetName val="план_20003"/>
      <sheetName val="расчет_тарифов3"/>
      <sheetName val="НВВ_утв_тарифы3"/>
      <sheetName val="Ф-2_(для_АО-энерго)3"/>
      <sheetName val="Исходные_данные_и_свод_тарифов3"/>
      <sheetName val="По_Концерну_Эксп1"/>
      <sheetName val="т__1_12_3"/>
      <sheetName val="гл_инженера_ПМЭС1"/>
      <sheetName val="списание_СВП_2010г1"/>
      <sheetName val="ИТОГИ__по_Н,Р,Э,Q1"/>
      <sheetName val="эл_энергия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Баланс_по_ТЭЦ-11"/>
      <sheetName val="P2_11"/>
      <sheetName val="P2_21"/>
      <sheetName val="схема_коэф-тов1"/>
      <sheetName val="17_11"/>
      <sheetName val="24_11"/>
      <sheetName val="4_11"/>
      <sheetName val="перекрестка"/>
      <sheetName val="протокол"/>
      <sheetName val="Гр5(о)"/>
      <sheetName val="план_2000-34"/>
      <sheetName val="план_2000-24"/>
      <sheetName val="план_20004"/>
      <sheetName val="расчет_тарифов4"/>
      <sheetName val="НВВ_утв_тарифы4"/>
      <sheetName val="Ф-2_(для_АО-энерго)4"/>
      <sheetName val="Исходные_данные_и_свод_тарифов4"/>
      <sheetName val="По_Концерну_Эксп2"/>
      <sheetName val="т__1_12_4"/>
      <sheetName val="гл_инженера_ПМЭС2"/>
      <sheetName val="списание_СВП_2010г2"/>
      <sheetName val="ИТОГИ__по_Н,Р,Э,Q2"/>
      <sheetName val="эл_энергия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Баланс_по_ТЭЦ-12"/>
      <sheetName val="P2_12"/>
      <sheetName val="P2_22"/>
      <sheetName val="план_2000-35"/>
      <sheetName val="план_2000-25"/>
      <sheetName val="план_20005"/>
      <sheetName val="расчет_тарифов5"/>
      <sheetName val="НВВ_утв_тарифы5"/>
      <sheetName val="Ф-2_(для_АО-энерго)5"/>
      <sheetName val="Исходные_данные_и_свод_тарифов5"/>
      <sheetName val="По_Концерну_Эксп3"/>
      <sheetName val="т__1_12_5"/>
      <sheetName val="гл_инженера_ПМЭС3"/>
      <sheetName val="списание_СВП_2010г3"/>
      <sheetName val="ИТОГИ__по_Н,Р,Э,Q3"/>
      <sheetName val="эл_энергия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аланс_по_ТЭЦ-13"/>
      <sheetName val="P2_13"/>
      <sheetName val="P2_23"/>
      <sheetName val="план_2000-36"/>
      <sheetName val="план_2000-26"/>
      <sheetName val="план_20006"/>
      <sheetName val="расчет_тарифов6"/>
      <sheetName val="НВВ_утв_тарифы6"/>
      <sheetName val="Ф-2_(для_АО-энерго)6"/>
      <sheetName val="Исходные_данные_и_свод_тарифов6"/>
      <sheetName val="По_Концерну_Эксп4"/>
      <sheetName val="т__1_12_6"/>
      <sheetName val="гл_инженера_ПМЭС4"/>
      <sheetName val="списание_СВП_2010г4"/>
      <sheetName val="ИТОГИ__по_Н,Р,Э,Q4"/>
      <sheetName val="эл_энергия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аланс_по_ТЭЦ-14"/>
      <sheetName val="P2_14"/>
      <sheetName val="P2_24"/>
      <sheetName val="Расчеты с потребителями"/>
      <sheetName val="смета2 проект. раб."/>
      <sheetName val="Вода Пр5"/>
      <sheetName val="текущие цены"/>
      <sheetName val="Source"/>
      <sheetName val="Месяцы"/>
      <sheetName val="Предлагаемая новая форма СТРС"/>
      <sheetName val="共機J"/>
      <sheetName val="БФ-1-8-П"/>
      <sheetName val="БФ-2-6-П"/>
      <sheetName val="БФ-2-13-П"/>
      <sheetName val="БФ-1-10-П"/>
      <sheetName val="БФ-2-5-П"/>
      <sheetName val="ESTI."/>
      <sheetName val="DI-ESTI"/>
      <sheetName val="3оос_новая"/>
      <sheetName val="Данные"/>
      <sheetName val="план_2000-37"/>
      <sheetName val="план_2000-27"/>
      <sheetName val="план_20007"/>
      <sheetName val="расчет_тарифов7"/>
      <sheetName val="НВВ_утв_тарифы7"/>
      <sheetName val="Ф-2_(для_АО-энерго)7"/>
      <sheetName val="Исходные_данные_и_свод_тарифов7"/>
      <sheetName val="По_Концерну_Эксп5"/>
      <sheetName val="т__1_12_7"/>
      <sheetName val="гл_инженера_ПМЭС5"/>
      <sheetName val="списание_СВП_2010г5"/>
      <sheetName val="ИТОГИ__по_Н,Р,Э,Q5"/>
      <sheetName val="эл_энергия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Баланс_по_ТЭЦ-15"/>
      <sheetName val="P2_15"/>
      <sheetName val="P2_25"/>
      <sheetName val="план_2000-38"/>
      <sheetName val="план_2000-28"/>
      <sheetName val="план_20008"/>
      <sheetName val="расчет_тарифов8"/>
      <sheetName val="НВВ_утв_тарифы8"/>
      <sheetName val="Ф-2_(для_АО-энерго)8"/>
      <sheetName val="Исходные_данные_и_свод_тарифов8"/>
      <sheetName val="По_Концерну_Эксп6"/>
      <sheetName val="т__1_12_8"/>
      <sheetName val="гл_инженера_ПМЭС6"/>
      <sheetName val="списание_СВП_2010г6"/>
      <sheetName val="ИТОГИ__по_Н,Р,Э,Q6"/>
      <sheetName val="эл_энергия6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Баланс_по_ТЭЦ-16"/>
      <sheetName val="P2_16"/>
      <sheetName val="P2_26"/>
      <sheetName val="план_2000-39"/>
      <sheetName val="план_2000-29"/>
      <sheetName val="план_20009"/>
      <sheetName val="расчет_тарифов9"/>
      <sheetName val="НВВ_утв_тарифы9"/>
      <sheetName val="Ф-2_(для_АО-энерго)9"/>
      <sheetName val="Исходные_данные_и_свод_тарифов9"/>
      <sheetName val="По_Концерну_Эксп7"/>
      <sheetName val="т__1_12_9"/>
      <sheetName val="гл_инженера_ПМЭС7"/>
      <sheetName val="списание_СВП_2010г7"/>
      <sheetName val="ИТОГИ__по_Н,Р,Э,Q7"/>
      <sheetName val="эл_энергия7"/>
      <sheetName val="услуги_непроизводств_7"/>
      <sheetName val="другие_затраты_с-ст7"/>
      <sheetName val="налоги_в_с-ст7"/>
      <sheetName val="%_за_кредит7"/>
      <sheetName val="поощрение_(дв)7"/>
      <sheetName val="другие_из_прибыли7"/>
      <sheetName val="Баланс_по_ТЭЦ-17"/>
      <sheetName val="P2_17"/>
      <sheetName val="P2_27"/>
      <sheetName val="план_2000-310"/>
      <sheetName val="план_2000-210"/>
      <sheetName val="план_200010"/>
      <sheetName val="расчет_тарифов10"/>
      <sheetName val="НВВ_утв_тарифы10"/>
      <sheetName val="Ф-2_(для_АО-энерго)10"/>
      <sheetName val="Исходные_данные_и_свод_тарифо10"/>
      <sheetName val="По_Концерну_Эксп8"/>
      <sheetName val="т__1_12_10"/>
      <sheetName val="гл_инженера_ПМЭС8"/>
      <sheetName val="списание_СВП_2010г8"/>
      <sheetName val="ИТОГИ__по_Н,Р,Э,Q8"/>
      <sheetName val="эл_энергия8"/>
      <sheetName val="услуги_непроизводств_8"/>
      <sheetName val="другие_затраты_с-ст8"/>
      <sheetName val="налоги_в_с-ст8"/>
      <sheetName val="%_за_кредит8"/>
      <sheetName val="поощрение_(дв)8"/>
      <sheetName val="другие_из_прибыли8"/>
      <sheetName val="Баланс_по_ТЭЦ-18"/>
      <sheetName val="P2_18"/>
      <sheetName val="P2_28"/>
      <sheetName val="схема_коэф-тов2"/>
      <sheetName val="17_12"/>
      <sheetName val="24_12"/>
      <sheetName val="4_12"/>
      <sheetName val="Титульный"/>
      <sheetName val="tabelle1"/>
      <sheetName val="18.2"/>
      <sheetName val="1"/>
      <sheetName val="21.3"/>
      <sheetName val="ПС рек"/>
      <sheetName val="ЛЭП нов"/>
      <sheetName val="индексы"/>
      <sheetName val="Макро"/>
      <sheetName val="IBASE"/>
      <sheetName val="план_2000-311"/>
      <sheetName val="план_2000-211"/>
      <sheetName val="план_200011"/>
      <sheetName val="расчет_тарифов11"/>
      <sheetName val="НВВ_утв_тарифы11"/>
      <sheetName val="Ф-2_(для_АО-энерго)11"/>
      <sheetName val="Исходные_данные_и_свод_тарифо11"/>
      <sheetName val="По_Концерну_Эксп9"/>
      <sheetName val="т__1_12_11"/>
      <sheetName val="гл_инженера_ПМЭС9"/>
      <sheetName val="списание_СВП_2010г9"/>
      <sheetName val="ИТОГИ__по_Н,Р,Э,Q9"/>
      <sheetName val="эл_энергия9"/>
      <sheetName val="услуги_непроизводств_9"/>
      <sheetName val="другие_затраты_с-ст9"/>
      <sheetName val="налоги_в_с-ст9"/>
      <sheetName val="%_за_кредит9"/>
      <sheetName val="поощрение_(дв)9"/>
      <sheetName val="другие_из_прибыли9"/>
      <sheetName val="Баланс_по_ТЭЦ-19"/>
      <sheetName val="P2_19"/>
      <sheetName val="P2_29"/>
      <sheetName val="17_13"/>
      <sheetName val="24_13"/>
      <sheetName val="4_13"/>
      <sheetName val="схема_коэф-тов3"/>
      <sheetName val="Расчеты_с_потребителями"/>
      <sheetName val="смета2_проект__раб_"/>
      <sheetName val="Вода_Пр5"/>
      <sheetName val="текущие_цены"/>
      <sheetName val="Предлагаемая_новая_форма_СТРС"/>
      <sheetName val="ESTI_"/>
      <sheetName val="ПС_рек"/>
      <sheetName val="ЛЭП_нов"/>
      <sheetName val="18_2"/>
      <sheetName val="21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ИТ-бюджет"/>
      <sheetName val="Факторный анализ_планы по комби"/>
      <sheetName val="Лист13"/>
      <sheetName val="#ССЫЛКА"/>
      <sheetName val="T0"/>
      <sheetName val="T25"/>
      <sheetName val="T31"/>
      <sheetName val="форма-прил к ф№1"/>
      <sheetName val="FES"/>
      <sheetName val="ПРОГНОЗ_1"/>
      <sheetName val="ОПТ"/>
      <sheetName val="Исходные"/>
      <sheetName val="Пояснение "/>
      <sheetName val="ПС"/>
      <sheetName val="Данные"/>
      <sheetName val="эл ст"/>
      <sheetName val="материалы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Лист1"/>
      <sheetName val="Данные"/>
      <sheetName val="Работы "/>
      <sheetName val="табл 1"/>
      <sheetName val="жилой фонд"/>
      <sheetName val="Лист13"/>
      <sheetName val="Регионы"/>
      <sheetName val="НП-2-12-П"/>
      <sheetName val="Контрагенты"/>
      <sheetName val="ИТ-бюджет"/>
      <sheetName val="план 2000"/>
      <sheetName val="исх данные"/>
      <sheetName val="Службы"/>
      <sheetName val="Справочник"/>
      <sheetName val="Т12"/>
      <sheetName val="2007"/>
      <sheetName val="Некоммерческий отпуск"/>
      <sheetName val="навигация"/>
      <sheetName val="Лист"/>
      <sheetName val="Т3"/>
      <sheetName val="ВСЕ_58"/>
      <sheetName val="For Bezik Стратег-1130-июль"/>
      <sheetName val="расчет тарифов"/>
      <sheetName val="списание СВП 2010г"/>
      <sheetName val="01"/>
      <sheetName val="гл.инженера ПМЭС"/>
      <sheetName val="Акт деб-кред задолж2009"/>
      <sheetName val="ШР700"/>
      <sheetName val="Настройки"/>
      <sheetName val="Титульный лист С-П"/>
      <sheetName val="10"/>
      <sheetName val="5"/>
      <sheetName val="2002(v1)"/>
      <sheetName val="ИСТОЧНИК"/>
      <sheetName val="2002(v2)"/>
      <sheetName val="Расчеты с потребителями"/>
      <sheetName val="Справочники"/>
      <sheetName val="ЦФО"/>
      <sheetName val="трансформация"/>
      <sheetName val="Отчет"/>
      <sheetName val="АНАЛИТ"/>
      <sheetName val="сортамент"/>
      <sheetName val="Исходные данные"/>
      <sheetName val="SILICATE"/>
      <sheetName val="Source"/>
      <sheetName val="Параметры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Регионы"/>
      <sheetName val="ИТ-бюджет"/>
      <sheetName val="табл 1"/>
      <sheetName val="жилой фонд"/>
      <sheetName val="2002(v2)"/>
      <sheetName val="2002(v1)"/>
      <sheetName val="Лист13"/>
      <sheetName val="Лист1"/>
      <sheetName val="Работы "/>
      <sheetName val="план 2000"/>
      <sheetName val="Лист3"/>
      <sheetName val="навигация"/>
      <sheetName val="Т12"/>
      <sheetName val="ТО"/>
      <sheetName val="01"/>
      <sheetName val="гл.инженера ПМЭС"/>
      <sheetName val="списание СВП 2010г"/>
      <sheetName val="For Bezik Стратег-1130-июль"/>
      <sheetName val="трансформация"/>
      <sheetName val="ШР700"/>
      <sheetName val="на 1 тут"/>
      <sheetName val="Справочник подразделений"/>
      <sheetName val="Справочно"/>
      <sheetName val="Гр5(о)"/>
      <sheetName val="ис.смета"/>
      <sheetName val="Настройки"/>
      <sheetName val="Службы"/>
      <sheetName val="2007"/>
      <sheetName val="ид для табл.2"/>
      <sheetName val="Северо_-_Запад"/>
      <sheetName val="_Восток"/>
      <sheetName val="Изолир__и_децентр_"/>
      <sheetName val="Россия_"/>
      <sheetName val="ИТОГИ__по_Н,Р,Э,Q"/>
      <sheetName val="табл_1"/>
      <sheetName val="жилой_фонд"/>
      <sheetName val="Работы_"/>
      <sheetName val="план_2000"/>
      <sheetName val="гл_инженера_ПМЭС"/>
      <sheetName val="списание_СВП_2010г"/>
      <sheetName val="For_Bezik_Стратег-1130-июль"/>
      <sheetName val="ис_смета"/>
      <sheetName val="fes"/>
      <sheetName val="Справочники"/>
      <sheetName val="Производство электроэнергии"/>
      <sheetName val="лист"/>
      <sheetName val="т3"/>
      <sheetName val="бдр_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>
        <row r="3">
          <cell r="B3">
            <v>1990</v>
          </cell>
        </row>
      </sheetData>
      <sheetData sheetId="44"/>
      <sheetData sheetId="45">
        <row r="3">
          <cell r="B3">
            <v>1990</v>
          </cell>
        </row>
      </sheetData>
      <sheetData sheetId="46"/>
      <sheetData sheetId="47">
        <row r="3">
          <cell r="B3">
            <v>1990</v>
          </cell>
        </row>
      </sheetData>
      <sheetData sheetId="48"/>
      <sheetData sheetId="49">
        <row r="3">
          <cell r="B3">
            <v>1990</v>
          </cell>
        </row>
      </sheetData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087 до 15 кВт_04 "/>
      <sheetName val="6.089  до 15 кВт_04"/>
      <sheetName val="Смета до 15 кВт_0,4 "/>
      <sheetName val="прил №2 до 15_0,4 "/>
      <sheetName val="до 15 кВт 0,4 свыше 300 и 500 м"/>
    </sheetNames>
    <definedNames>
      <definedName name="as" refersTo="#ССЫЛКА!"/>
      <definedName name="asd" refersTo="#ССЫЛКА!"/>
      <definedName name="asdfasdfasdf" refersTo="#ССЫЛКА!"/>
      <definedName name="cbv" refersTo="#ССЫЛКА!"/>
      <definedName name="Click_com1" refersTo="#ССЫЛКА!"/>
      <definedName name="dfdfdd" refersTo="#ССЫЛКА!"/>
      <definedName name="dfsgf" refersTo="#ССЫЛКА!"/>
      <definedName name="dga" refersTo="#ССЫЛКА!"/>
      <definedName name="Diolog3Ok" refersTo="#ССЫЛКА!"/>
      <definedName name="etyietiei" refersTo="#ССЫЛКА!"/>
      <definedName name="fdfdfd" refersTo="#ССЫЛКА!"/>
      <definedName name="ghg" refersTo="#ССЫЛКА!"/>
      <definedName name="ghjkgfksfhjasd" refersTo="#ССЫЛКА!"/>
      <definedName name="lklklk" refersTo="#ССЫЛКА!"/>
      <definedName name="nmbm" refersTo="#ССЫЛКА!"/>
      <definedName name="nv" refersTo="#ССЫЛКА!"/>
      <definedName name="push5" refersTo="#ССЫЛКА!"/>
      <definedName name="qw" refersTo="#ССЫЛКА!"/>
      <definedName name="qwqwwqw" refersTo="#ССЫЛКА!"/>
      <definedName name="qwsdsd" refersTo="#ССЫЛКА!"/>
      <definedName name="rtiroeti" refersTo="#ССЫЛКА!"/>
      <definedName name="sasasa" refersTo="#ССЫЛКА!"/>
      <definedName name="sasf" refersTo="#ССЫЛКА!"/>
      <definedName name="sdhsfj" refersTo="#ССЫЛКА!"/>
      <definedName name="sds" refersTo="#ССЫЛКА!"/>
      <definedName name="sfghsfjsfjsf" refersTo="#ССЫЛКА!"/>
      <definedName name="sfh" refersTo="#ССЫЛКА!"/>
      <definedName name="sfhsfjsjsj" refersTo="#ССЫЛКА!"/>
      <definedName name="ss" refersTo="#ССЫЛКА!"/>
      <definedName name="teyietuow" refersTo="#ССЫЛКА!"/>
      <definedName name="xcb" refersTo="#ССЫЛКА!"/>
      <definedName name="xvzxv" refersTo="#ССЫЛКА!"/>
      <definedName name="yuoryor" refersTo="#ССЫЛКА!"/>
      <definedName name="zcb" refersTo="#ССЫЛКА!"/>
      <definedName name="zg" refersTo="#ССЫЛКА!"/>
      <definedName name="zxva" refersTo="#ССЫЛКА!"/>
      <definedName name="zxvzxvzxv" refersTo="#ССЫЛКА!"/>
      <definedName name="апвар" refersTo="#ССЫЛКА!"/>
      <definedName name="б" refersTo="#ССЫЛКА!"/>
      <definedName name="вптыаи" refersTo="#ССЫЛКА!"/>
      <definedName name="енг" refersTo="#ССЫЛКА!"/>
      <definedName name="енег" refersTo="#ССЫЛКА!"/>
      <definedName name="июль" refersTo="#ССЫЛКА!"/>
      <definedName name="Кнопка5_Щелкнуть" refersTo="#ССЫЛКА!"/>
      <definedName name="лист" refersTo="#ССЫЛКА!"/>
      <definedName name="лл" refersTo="#ССЫЛКА!"/>
      <definedName name="нов" refersTo="#ССЫЛКА!"/>
      <definedName name="прпр" refersTo="#ССЫЛКА!"/>
      <definedName name="прпрп" refersTo="#ССЫЛКА!"/>
      <definedName name="пувк" refersTo="#ССЫЛКА!"/>
      <definedName name="сяифывкпа" refersTo="#ССЫЛКА!"/>
      <definedName name="Т12_4мес" refersTo="#ССЫЛКА!"/>
      <definedName name="тир" refersTo="#ССЫЛКА!"/>
      <definedName name="уеуеуеуеку" refersTo="#ССЫЛКА!"/>
      <definedName name="УП" refersTo="#ССЫЛКА!"/>
      <definedName name="УФ49А" refersTo="#ССЫЛКА!"/>
      <definedName name="уфэ" refersTo="#ССЫЛКА!"/>
      <definedName name="фвап" refersTo="#ССЫЛКА!"/>
      <definedName name="фвапфыпфпфы" refersTo="#ССЫЛКА!"/>
      <definedName name="фварф" refersTo="#ССЫЛКА!"/>
      <definedName name="фвв" refersTo="#ССЫЛКА!"/>
      <definedName name="фцыафыва" refersTo="#ССЫЛКА!"/>
      <definedName name="фыв" refersTo="#ССЫЛКА!"/>
      <definedName name="фывафа" refersTo="#ССЫЛКА!"/>
      <definedName name="фывафыапф" refersTo="#ССЫЛКА!"/>
      <definedName name="фыы" refersTo="#ССЫЛКА!"/>
      <definedName name="ыварпйцпр" refersTo="#ССЫЛКА!"/>
      <definedName name="ывафыафп" refersTo="#ССЫЛКА!"/>
      <definedName name="Энергосбыт" refersTo="#ССЫЛКА!"/>
      <definedName name="ясыва" refersTo="#ССЫЛКА!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HET06"/>
      <sheetName val="Списки"/>
      <sheetName val="ИТ-бюджет"/>
      <sheetName val="ид для табл.2"/>
      <sheetName val="10"/>
      <sheetName val="Производство электроэнергии"/>
      <sheetName val="Лист1"/>
      <sheetName val="Индексы"/>
      <sheetName val="коэфф"/>
      <sheetName val="Лист2"/>
      <sheetName val="ZACHET06.XLS"/>
      <sheetName val=""/>
      <sheetName val="Вода"/>
      <sheetName val="Исходные данные"/>
      <sheetName val="Общепроизводственные расходы"/>
      <sheetName val="Общехозяйственные расходы"/>
      <sheetName val="подталкивание угля"/>
      <sheetName val="Цеховые расходы"/>
      <sheetName val="расшифровка"/>
    </sheetNames>
    <definedNames>
      <definedName name="Выборка_АМТА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"/>
      <sheetName val="4"/>
      <sheetName val="5"/>
      <sheetName val="6"/>
      <sheetName val="13"/>
      <sheetName val="15 "/>
      <sheetName val="17"/>
      <sheetName val="16"/>
      <sheetName val="17.1 "/>
      <sheetName val="18-2"/>
      <sheetName val="20.3"/>
      <sheetName val="20"/>
      <sheetName val="приб 21.3"/>
      <sheetName val="24"/>
      <sheetName val="25"/>
      <sheetName val="27"/>
      <sheetName val="2.1"/>
      <sheetName val="2.2"/>
      <sheetName val="УЕ_всего"/>
      <sheetName val="потери"/>
      <sheetName val="15 расчётная"/>
      <sheetName val="Свод по ВД"/>
      <sheetName val="Процент по кредиту"/>
      <sheetName val="Потери_вып.дох."/>
      <sheetName val="Земля"/>
      <sheetName val="Вып.дох._ТП"/>
      <sheetName val="Вып.дох._ПМ"/>
      <sheetName val="Свод. индикативка"/>
      <sheetName val="индикативка 20 млн"/>
      <sheetName val=" индикативка 46 млн"/>
      <sheetName val="индикативка 25 млн"/>
      <sheetName val="аренда имущества"/>
      <sheetName val="смета в пояснит."/>
      <sheetName val="услуги"/>
      <sheetName val="прочие"/>
      <sheetName val="IT услуги"/>
      <sheetName val="связь"/>
      <sheetName val="коммунальные"/>
      <sheetName val="в пояснит"/>
      <sheetName val="пр и хоз.н."/>
      <sheetName val="ФСК"/>
      <sheetName val="ремонт "/>
      <sheetName val="п.7.8 страхование уточ"/>
      <sheetName val="вып.дох."/>
      <sheetName val="ДУ в поясн."/>
      <sheetName val="ДУ город факт"/>
      <sheetName val="Амортиз ДУ"/>
      <sheetName val="% (скорр) (2)"/>
      <sheetName val="п.7.6. аренда пом"/>
      <sheetName val="лист 1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42">
          <cell r="K42">
            <v>-24585950.872843742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ARH.Biznes_pl"/>
      <sheetName val="TEHSHEET"/>
      <sheetName val="Заголовок"/>
      <sheetName val="шаблон"/>
      <sheetName val="Параметры"/>
      <sheetName val="1.5_среднее"/>
      <sheetName val="Gen"/>
      <sheetName val="Exh_DCF_WACC"/>
      <sheetName val="продажи (н)"/>
      <sheetName val="справочник"/>
      <sheetName val="Титульный"/>
      <sheetName val="TSheet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Вспомогательные"/>
      <sheetName val="Input-Moscow"/>
      <sheetName val="св. о."/>
      <sheetName val="ДДКП"/>
      <sheetName val="Узл. цены"/>
      <sheetName val="И-40"/>
      <sheetName val="Инструкция"/>
      <sheetName val="З_П_ 2007"/>
      <sheetName val="ИТ-бюджет"/>
      <sheetName val="Справочно"/>
      <sheetName val="УИ-34_(ЭО)"/>
      <sheetName val="УЗ-25_(ЭО)"/>
      <sheetName val="доп__по_ремонтам"/>
      <sheetName val="И-40_"/>
      <sheetName val="УК-48_(ОУК)"/>
      <sheetName val="УФ-54_(ЭО)"/>
      <sheetName val="Налоги_2002"/>
      <sheetName val="на_1_тут"/>
      <sheetName val="ARH_Biznes_pl"/>
      <sheetName val="1_5_среднее"/>
      <sheetName val="продажи_(н)"/>
      <sheetName val="расчет_НВВ_РСК_по_RAB"/>
      <sheetName val="Page_2"/>
      <sheetName val="св__о_"/>
      <sheetName val="Узл__цены"/>
      <sheetName val="УИ-34_(ЭО)1"/>
      <sheetName val="УЗ-25_(ЭО)1"/>
      <sheetName val="доп__по_ремонтам1"/>
      <sheetName val="И-40_1"/>
      <sheetName val="УК-48_(ОУК)1"/>
      <sheetName val="УФ-54_(ЭО)1"/>
      <sheetName val="Налоги_20021"/>
      <sheetName val="на_1_тут1"/>
      <sheetName val="ARH_Biznes_pl1"/>
      <sheetName val="1_5_среднее1"/>
      <sheetName val="продажи_(н)1"/>
      <sheetName val="расчет_НВВ_РСК_по_RAB1"/>
      <sheetName val="Page_21"/>
      <sheetName val="св__о_1"/>
      <sheetName val="Узл__цены1"/>
      <sheetName val="УИ-34_(ЭО)2"/>
      <sheetName val="УЗ-25_(ЭО)2"/>
      <sheetName val="доп__по_ремонтам2"/>
      <sheetName val="И-40_2"/>
      <sheetName val="УК-48_(ОУК)2"/>
      <sheetName val="УФ-54_(ЭО)2"/>
      <sheetName val="Налоги_20022"/>
      <sheetName val="на_1_тут2"/>
      <sheetName val="ARH_Biznes_pl2"/>
      <sheetName val="1_5_среднее2"/>
      <sheetName val="продажи_(н)2"/>
      <sheetName val="расчет_НВВ_РСК_по_RAB2"/>
      <sheetName val="Page_22"/>
      <sheetName val="св__о_2"/>
      <sheetName val="Узл__цены2"/>
      <sheetName val="УИ-34_(ЭО)3"/>
      <sheetName val="УЗ-25_(ЭО)3"/>
      <sheetName val="доп__по_ремонтам3"/>
      <sheetName val="И-40_3"/>
      <sheetName val="УК-48_(ОУК)3"/>
      <sheetName val="УФ-54_(ЭО)3"/>
      <sheetName val="Налоги_20023"/>
      <sheetName val="на_1_тут3"/>
      <sheetName val="ARH_Biznes_pl3"/>
      <sheetName val="1_5_среднее3"/>
      <sheetName val="продажи_(н)3"/>
      <sheetName val="расчет_НВВ_РСК_по_RAB3"/>
      <sheetName val="Page_23"/>
      <sheetName val="св__о_3"/>
      <sheetName val="Узл__цены3"/>
      <sheetName val="УИ-34_(ЭО)4"/>
      <sheetName val="УЗ-25_(ЭО)4"/>
      <sheetName val="доп__по_ремонтам4"/>
      <sheetName val="И-40_4"/>
      <sheetName val="УК-48_(ОУК)4"/>
      <sheetName val="УФ-54_(ЭО)4"/>
      <sheetName val="Налоги_20024"/>
      <sheetName val="на_1_тут4"/>
      <sheetName val="ARH_Biznes_pl4"/>
      <sheetName val="1_5_среднее4"/>
      <sheetName val="продажи_(н)4"/>
      <sheetName val="расчет_НВВ_РСК_по_RAB4"/>
      <sheetName val="Page_24"/>
      <sheetName val="св__о_4"/>
      <sheetName val="Узл__цены4"/>
      <sheetName val="Dairy Precedents"/>
      <sheetName val="P&amp;L"/>
      <sheetName val="Water"/>
      <sheetName val="Файлы"/>
      <sheetName val="REESTR_MO"/>
      <sheetName val="TECHSHEET"/>
      <sheetName val="Справочники"/>
      <sheetName val="Сводка"/>
      <sheetName val="Восстановл_Лист30"/>
      <sheetName val="Восстановл_Лист8"/>
      <sheetName val="Восстановл_Лист3"/>
      <sheetName val="Восстановл_Лист29"/>
      <sheetName val="Восстановл_Лист5"/>
      <sheetName val="Восстановл_Лист4"/>
      <sheetName val="Восстановл_Лист9"/>
      <sheetName val="Восстановл_Лист6"/>
      <sheetName val="Восстановл_Лист7"/>
      <sheetName val="Восстановл_Лист17"/>
      <sheetName val="Восстановл_Лист35"/>
      <sheetName val="Восстановл_Лист31"/>
      <sheetName val="1997"/>
      <sheetName val="выр _июль"/>
      <sheetName val="услуги непроизводств."/>
      <sheetName val="страховые"/>
      <sheetName val="Лист1"/>
      <sheetName val="Общая"/>
      <sheetName val="т1.15(смета8а)"/>
      <sheetName val="График"/>
      <sheetName val="2002(v2)"/>
      <sheetName val="экология"/>
      <sheetName val="1998"/>
      <sheetName val="УИ-34_(ЭО)5"/>
      <sheetName val="УЗ-25_(ЭО)5"/>
      <sheetName val="доп__по_ремонтам5"/>
      <sheetName val="И-40_5"/>
      <sheetName val="УК-48_(ОУК)5"/>
      <sheetName val="УФ-54_(ЭО)5"/>
      <sheetName val="Налоги_20025"/>
      <sheetName val="на_1_тут5"/>
      <sheetName val="ARH_Biznes_pl5"/>
      <sheetName val="1_5_среднее5"/>
      <sheetName val="продажи_(н)5"/>
      <sheetName val="расчет_НВВ_РСК_по_RAB5"/>
      <sheetName val="Page_25"/>
      <sheetName val="св__о_5"/>
      <sheetName val="Узл__цены5"/>
      <sheetName val="З_П__2007"/>
      <sheetName val="Dairy_Precedents"/>
      <sheetName val="УИ-34_(ЭО)6"/>
      <sheetName val="УЗ-25_(ЭО)6"/>
      <sheetName val="доп__по_ремонтам6"/>
      <sheetName val="И-40_6"/>
      <sheetName val="УК-48_(ОУК)6"/>
      <sheetName val="УФ-54_(ЭО)6"/>
      <sheetName val="Налоги_20026"/>
      <sheetName val="на_1_тут6"/>
      <sheetName val="ARH_Biznes_pl6"/>
      <sheetName val="1_5_среднее6"/>
      <sheetName val="продажи_(н)6"/>
      <sheetName val="расчет_НВВ_РСК_по_RAB6"/>
      <sheetName val="Page_26"/>
      <sheetName val="св__о_6"/>
      <sheetName val="Узл__цены6"/>
      <sheetName val="УИ-34_(ЭО)7"/>
      <sheetName val="УЗ-25_(ЭО)7"/>
      <sheetName val="доп__по_ремонтам7"/>
      <sheetName val="И-40_7"/>
      <sheetName val="УК-48_(ОУК)7"/>
      <sheetName val="УФ-54_(ЭО)7"/>
      <sheetName val="Налоги_20027"/>
      <sheetName val="на_1_тут7"/>
      <sheetName val="ARH_Biznes_pl7"/>
      <sheetName val="1_5_среднее7"/>
      <sheetName val="продажи_(н)7"/>
      <sheetName val="расчет_НВВ_РСК_по_RAB7"/>
      <sheetName val="Page_27"/>
      <sheetName val="св__о_7"/>
      <sheetName val="Узл__цены7"/>
      <sheetName val="УИ-34_(ЭО)8"/>
      <sheetName val="УЗ-25_(ЭО)8"/>
      <sheetName val="доп__по_ремонтам8"/>
      <sheetName val="И-40_8"/>
      <sheetName val="УК-48_(ОУК)8"/>
      <sheetName val="УФ-54_(ЭО)8"/>
      <sheetName val="Налоги_20028"/>
      <sheetName val="на_1_тут8"/>
      <sheetName val="ARH_Biznes_pl8"/>
      <sheetName val="1_5_среднее8"/>
      <sheetName val="продажи_(н)8"/>
      <sheetName val="расчет_НВВ_РСК_по_RAB8"/>
      <sheetName val="Page_28"/>
      <sheetName val="св__о_8"/>
      <sheetName val="Узл__цены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"/>
      <sheetName val="ПРОГНОЗ_1"/>
      <sheetName val="Прил 1"/>
      <sheetName val="Данные для расчета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сл_11_Тариф2010-20151"/>
      <sheetName val="Баланс_ээ1"/>
      <sheetName val="Баланс_мощности1"/>
      <sheetName val="Tarif_300_6_2004_для_фэк_скорр1"/>
      <sheetName val="Integrali_e_proporzionali"/>
      <sheetName val="1__Subsidiary"/>
      <sheetName val="Ген__не_уч__ОРЭМ"/>
      <sheetName val="шаблон_для_R3"/>
      <sheetName val="НВВ_утв_тарифы1"/>
      <sheetName val="Баланс_мощности_20071"/>
      <sheetName val="ИТОГИ__по_Н,Р,Э,Q1"/>
      <sheetName val="D-Test_of_FA_Installation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Поставщики_и_субподрядчики"/>
      <sheetName val="Таб1_1"/>
      <sheetName val="форма-прил_к_ф№1"/>
      <sheetName val="Данные_для_расчета"/>
      <sheetName val="Прил_1"/>
      <sheetName val="3_6_"/>
      <sheetName val="ESTI_"/>
      <sheetName val="Передача_электро_x0000_нергии"/>
      <sheetName val="Передача_электро"/>
      <sheetName val="табл.1"/>
      <sheetName val="с выходом на ПЗ"/>
      <sheetName val="EUR"/>
      <sheetName val="Controls"/>
      <sheetName val="mto rev.2(armor)"/>
      <sheetName val="Curves"/>
      <sheetName val="Note"/>
      <sheetName val="Heads"/>
      <sheetName val="main gate house"/>
      <sheetName val="Dbase"/>
      <sheetName val="Tables"/>
      <sheetName val="Page 2"/>
      <sheetName val="Read me first"/>
      <sheetName val="LDE"/>
      <sheetName val="Sheet5"/>
      <sheetName val="Сталь"/>
      <sheetName val="Заголовок"/>
      <sheetName val="677"/>
      <sheetName val="MAIN"/>
      <sheetName val="Context_LTP"/>
      <sheetName val="БИ-2-18-П"/>
      <sheetName val="БИ-2-19-П"/>
      <sheetName val="БИ-2-7-П"/>
      <sheetName val="БИ-2-9-П"/>
      <sheetName val="БИ-2-14-П"/>
      <sheetName val="БИ-2-16-П"/>
      <sheetName val="ИТ-бюджет"/>
      <sheetName val="на 1 тут"/>
      <sheetName val="5"/>
      <sheetName val="tmp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P2.2"/>
      <sheetName val="бф-2-8-п"/>
      <sheetName val="comps"/>
      <sheetName val="Лист13"/>
      <sheetName val="Производство_электроэнергии2"/>
      <sheetName val="_пр-во_ЭЭ2"/>
      <sheetName val="Передача_электроэнергии2"/>
      <sheetName val="_передача_ЭЭ2"/>
      <sheetName val="Производство_теплоэнергии2"/>
      <sheetName val="_пр-во_ТЭ_параметры2"/>
      <sheetName val="Передача_теплоэнергии2"/>
      <sheetName val="Фиксированные_тарифы2"/>
      <sheetName val="Т15_12"/>
      <sheetName val="Т15_22"/>
      <sheetName val="Т15_32"/>
      <sheetName val="Т15_42"/>
      <sheetName val="Т16_12"/>
      <sheetName val="Т16_22"/>
      <sheetName val="Т16_32"/>
      <sheetName val="Т16_42"/>
      <sheetName val="Т17_12"/>
      <sheetName val="Т17_22"/>
      <sheetName val="Т17_32"/>
      <sheetName val="Т17_42"/>
      <sheetName val="Т18_12"/>
      <sheetName val="Т18_22"/>
      <sheetName val="Т19_13"/>
      <sheetName val="Т19_22"/>
      <sheetName val="Т21_12"/>
      <sheetName val="Т21_22"/>
      <sheetName val="Т21_32"/>
      <sheetName val="Т21_42"/>
      <sheetName val="Т24_12"/>
      <sheetName val="Т25_12"/>
      <sheetName val="Т28_12"/>
      <sheetName val="Т28_22"/>
      <sheetName val="Т28_32"/>
      <sheetName val="Т29_12"/>
      <sheetName val="сл_11_Тариф2010-20152"/>
      <sheetName val="Баланс_ээ2"/>
      <sheetName val="Баланс_мощности2"/>
      <sheetName val="Tarif_300_6_2004_для_фэк_скорр2"/>
      <sheetName val="Integrali_e_proporzionali1"/>
      <sheetName val="1__Subsidiary1"/>
      <sheetName val="Ген__не_уч__ОРЭМ1"/>
      <sheetName val="шаблон_для_R31"/>
      <sheetName val="НВВ_утв_тарифы2"/>
      <sheetName val="Баланс_мощности_20072"/>
      <sheetName val="ИТОГИ__по_Н,Р,Э,Q2"/>
      <sheetName val="D-Test_of_FA_Installation2"/>
      <sheetName val="Shflu_Calc1"/>
      <sheetName val="баланс_квадраты_ПЭС1"/>
      <sheetName val="Калькуляция_кв1"/>
      <sheetName val="18_21"/>
      <sheetName val="17_11"/>
      <sheetName val="21_31"/>
      <sheetName val="2_31"/>
      <sheetName val="P2_11"/>
      <sheetName val="Inputs_Sheet1"/>
      <sheetName val="Ввод_данных_Эл__11"/>
      <sheetName val="Расчет_тарифов_и_выручки1"/>
      <sheetName val="HIS_initial1"/>
      <sheetName val="Итог_по_НПО_1"/>
      <sheetName val="Баланс_(Ф1)1"/>
      <sheetName val="Table_11"/>
      <sheetName val="Таблица_А131"/>
      <sheetName val="эл_эн1"/>
      <sheetName val="Поставщики_и_субподрядчики1"/>
      <sheetName val="Таб1_11"/>
      <sheetName val="форма-прил_к_ф№11"/>
      <sheetName val="Прил_11"/>
      <sheetName val="Данные_для_расчета1"/>
      <sheetName val="3_6_1"/>
      <sheetName val="ESTI_1"/>
      <sheetName val="Список_для_вставки01"/>
      <sheetName val="Other_software_VCR"/>
      <sheetName val="Баз_предп"/>
      <sheetName val="Форма_2_по_видам_деят-ти_(2)"/>
      <sheetName val="табл_1"/>
      <sheetName val="с_выходом_на_ПЗ"/>
      <sheetName val="mto_rev_2(armor)"/>
      <sheetName val="main_gate_house"/>
      <sheetName val="Page_2"/>
      <sheetName val="Read_me_first"/>
      <sheetName val="на_1_тут"/>
      <sheetName val="P2_2"/>
      <sheetName val="Передача_электро?нергии"/>
      <sheetName val="База"/>
      <sheetName val="Даты"/>
      <sheetName val="№ П 2.1"/>
      <sheetName val="№ П 2.2."/>
      <sheetName val="共機計算"/>
      <sheetName val="BS (RAS)"/>
      <sheetName val="Аренда Торговля"/>
      <sheetName val="Аренда СТО"/>
      <sheetName val="исх 1"/>
      <sheetName val="Balance Sheet"/>
      <sheetName val="свед"/>
      <sheetName val="Смета2 проект. раб."/>
      <sheetName val="Производство_электроэнергии3"/>
      <sheetName val="_пр-во_ЭЭ3"/>
      <sheetName val="Передача_электроэнергии3"/>
      <sheetName val="_передача_ЭЭ3"/>
      <sheetName val="Производство_теплоэнергии3"/>
      <sheetName val="_пр-во_ТЭ_параметры3"/>
      <sheetName val="Передача_теплоэнергии3"/>
      <sheetName val="Фиксированные_тарифы3"/>
      <sheetName val="Т15_13"/>
      <sheetName val="Т15_23"/>
      <sheetName val="Т15_33"/>
      <sheetName val="Т15_43"/>
      <sheetName val="Т16_13"/>
      <sheetName val="Т16_23"/>
      <sheetName val="Т16_33"/>
      <sheetName val="Т16_43"/>
      <sheetName val="Т17_13"/>
      <sheetName val="Т17_23"/>
      <sheetName val="Т17_33"/>
      <sheetName val="Т17_43"/>
      <sheetName val="Т18_13"/>
      <sheetName val="Т18_23"/>
      <sheetName val="Т19_14"/>
      <sheetName val="Т19_23"/>
      <sheetName val="Т21_13"/>
      <sheetName val="Т21_23"/>
      <sheetName val="Т21_33"/>
      <sheetName val="Т21_43"/>
      <sheetName val="Т24_13"/>
      <sheetName val="Т25_13"/>
      <sheetName val="Т28_13"/>
      <sheetName val="Т28_23"/>
      <sheetName val="Т28_33"/>
      <sheetName val="Т29_13"/>
      <sheetName val="сл_11_Тариф2010-20153"/>
      <sheetName val="Баланс_ээ3"/>
      <sheetName val="Баланс_мощности3"/>
      <sheetName val="Tarif_300_6_2004_для_фэк_скорр3"/>
      <sheetName val="Integrali_e_proporzionali2"/>
      <sheetName val="1__Subsidiary2"/>
      <sheetName val="Ген__не_уч__ОРЭМ2"/>
      <sheetName val="шаблон_для_R32"/>
      <sheetName val="НВВ_утв_тарифы3"/>
      <sheetName val="Баланс_мощности_20073"/>
      <sheetName val="ИТОГИ__по_Н,Р,Э,Q3"/>
      <sheetName val="D-Test_of_FA_Installation3"/>
      <sheetName val="Shflu_Calc2"/>
      <sheetName val="баланс_квадраты_ПЭС2"/>
      <sheetName val="Калькуляция_кв2"/>
      <sheetName val="18_22"/>
      <sheetName val="17_12"/>
      <sheetName val="21_32"/>
      <sheetName val="2_32"/>
      <sheetName val="P2_12"/>
      <sheetName val="Inputs_Sheet2"/>
      <sheetName val="Ввод_данных_Эл__12"/>
      <sheetName val="Расчет_тарифов_и_выручки2"/>
      <sheetName val="HIS_initial2"/>
      <sheetName val="Итог_по_НПО_2"/>
      <sheetName val="Баланс_(Ф1)2"/>
      <sheetName val="Table_12"/>
      <sheetName val="Таблица_А132"/>
      <sheetName val="эл_эн2"/>
      <sheetName val="Поставщики_и_субподрядчики2"/>
      <sheetName val="Таб1_12"/>
      <sheetName val="форма-прил_к_ф№12"/>
      <sheetName val="Прил_12"/>
      <sheetName val="Данные_для_расчета2"/>
      <sheetName val="3_6_2"/>
      <sheetName val="ESTI_2"/>
      <sheetName val="Список_для_вставки011"/>
      <sheetName val="Other_software_VCR1"/>
      <sheetName val="Баз_предп1"/>
      <sheetName val="Форма_2_по_видам_деят-ти_(2)1"/>
      <sheetName val="табл_11"/>
      <sheetName val="с_выходом_на_ПЗ1"/>
      <sheetName val="mto_rev_2(armor)1"/>
      <sheetName val="main_gate_house1"/>
      <sheetName val="Page_21"/>
      <sheetName val="Read_me_first1"/>
      <sheetName val="на_1_тут1"/>
      <sheetName val="P2_21"/>
      <sheetName val="№_П_2_1"/>
      <sheetName val="№_П_2_2_"/>
      <sheetName val="vec"/>
      <sheetName val="ис.смета"/>
      <sheetName val="ID ПС"/>
      <sheetName val="XLR_NoRangeSheet"/>
      <sheetName val="Ф-1 (для АО-энерго)"/>
      <sheetName val="Ф-2 (для АО-энерго)"/>
      <sheetName val="бдр_свод"/>
      <sheetName val="Стоимость ЭЭ"/>
      <sheetName val="Данные"/>
      <sheetName val="ПТУ_ППП"/>
      <sheetName val="Финпоказатели"/>
      <sheetName val="Profits&amp;Loses"/>
      <sheetName val="Standard Inputs"/>
      <sheetName val="Макро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39">
          <cell r="B39" t="str">
            <v>Сумма общехозяйственных расходов</v>
          </cell>
        </row>
      </sheetData>
      <sheetData sheetId="132">
        <row r="39">
          <cell r="B39" t="str">
            <v>Сумма общехозяйственных расходов</v>
          </cell>
        </row>
      </sheetData>
      <sheetData sheetId="133">
        <row r="39">
          <cell r="B39" t="str">
            <v>Сумма общехозяйственных расходов</v>
          </cell>
        </row>
      </sheetData>
      <sheetData sheetId="134">
        <row r="39">
          <cell r="B39" t="str">
            <v>Сумма общехозяйственных расходов</v>
          </cell>
        </row>
      </sheetData>
      <sheetData sheetId="135">
        <row r="39">
          <cell r="B39" t="str">
            <v>Сумма общехозяйственных расходов</v>
          </cell>
        </row>
      </sheetData>
      <sheetData sheetId="136">
        <row r="39">
          <cell r="B39" t="str">
            <v>Сумма общехозяйственных расходов</v>
          </cell>
        </row>
      </sheetData>
      <sheetData sheetId="137">
        <row r="39">
          <cell r="B39" t="str">
            <v>Сумма общехозяйственных расходов</v>
          </cell>
        </row>
      </sheetData>
      <sheetData sheetId="138">
        <row r="39">
          <cell r="B39" t="str">
            <v>Сумма общехозяйственных расходов</v>
          </cell>
        </row>
      </sheetData>
      <sheetData sheetId="139">
        <row r="39">
          <cell r="B39" t="str">
            <v>Сумма общехозяйственных расходов</v>
          </cell>
        </row>
      </sheetData>
      <sheetData sheetId="140">
        <row r="39">
          <cell r="B39" t="str">
            <v>Сумма общехозяйственных расходов</v>
          </cell>
        </row>
      </sheetData>
      <sheetData sheetId="141">
        <row r="39">
          <cell r="B39" t="str">
            <v>Сумма общехозяйственных расходов</v>
          </cell>
        </row>
      </sheetData>
      <sheetData sheetId="142">
        <row r="39">
          <cell r="B39" t="str">
            <v>Сумма общехозяйственных расходов</v>
          </cell>
        </row>
      </sheetData>
      <sheetData sheetId="143">
        <row r="39">
          <cell r="B39" t="str">
            <v>Сумма общехозяйственных расходов</v>
          </cell>
        </row>
      </sheetData>
      <sheetData sheetId="144">
        <row r="39">
          <cell r="B39" t="str">
            <v>Сумма общехозяйственных расходов</v>
          </cell>
        </row>
      </sheetData>
      <sheetData sheetId="145">
        <row r="39">
          <cell r="B39" t="str">
            <v>Сумма общехозяйственных расходов</v>
          </cell>
        </row>
      </sheetData>
      <sheetData sheetId="146">
        <row r="39">
          <cell r="B39" t="str">
            <v>Сумма общехозяйственных расходов</v>
          </cell>
        </row>
      </sheetData>
      <sheetData sheetId="147">
        <row r="39">
          <cell r="B39" t="str">
            <v>Сумма общехозяйственных расходов</v>
          </cell>
        </row>
      </sheetData>
      <sheetData sheetId="148">
        <row r="39">
          <cell r="B39" t="str">
            <v>Сумма общехозяйственных расходов</v>
          </cell>
        </row>
      </sheetData>
      <sheetData sheetId="149">
        <row r="39">
          <cell r="B39" t="str">
            <v>Сумма общехозяйственных расходов</v>
          </cell>
        </row>
      </sheetData>
      <sheetData sheetId="150">
        <row r="39">
          <cell r="B39" t="str">
            <v>Сумма общехозяйственных расходов</v>
          </cell>
        </row>
      </sheetData>
      <sheetData sheetId="151">
        <row r="39">
          <cell r="B39" t="str">
            <v>Сумма общехозяйственных расходов</v>
          </cell>
        </row>
      </sheetData>
      <sheetData sheetId="152">
        <row r="39">
          <cell r="B39" t="str">
            <v>Сумма общехозяйственных расходов</v>
          </cell>
        </row>
      </sheetData>
      <sheetData sheetId="153">
        <row r="39">
          <cell r="B39" t="str">
            <v>Сумма общехозяйственных расходов</v>
          </cell>
        </row>
      </sheetData>
      <sheetData sheetId="154">
        <row r="39">
          <cell r="B39" t="str">
            <v>Сумма общехозяйственных расходов</v>
          </cell>
        </row>
      </sheetData>
      <sheetData sheetId="155">
        <row r="39">
          <cell r="B39" t="str">
            <v>Сумма общехозяйственных расходов</v>
          </cell>
        </row>
      </sheetData>
      <sheetData sheetId="156">
        <row r="39">
          <cell r="B39" t="str">
            <v>Сумма общехозяйственных расходов</v>
          </cell>
        </row>
      </sheetData>
      <sheetData sheetId="157">
        <row r="39">
          <cell r="B39" t="str">
            <v>Сумма общехозяйственных расходов</v>
          </cell>
        </row>
      </sheetData>
      <sheetData sheetId="158">
        <row r="39">
          <cell r="B39" t="str">
            <v>Сумма общехозяйственных расходов</v>
          </cell>
        </row>
      </sheetData>
      <sheetData sheetId="159">
        <row r="39">
          <cell r="B39" t="str">
            <v>Сумма общехозяйственных расходов</v>
          </cell>
        </row>
      </sheetData>
      <sheetData sheetId="160">
        <row r="39">
          <cell r="B39" t="str">
            <v>Сумма общехозяйственных расходов</v>
          </cell>
        </row>
      </sheetData>
      <sheetData sheetId="161">
        <row r="39">
          <cell r="B39" t="str">
            <v>Сумма общехозяйственных расходов</v>
          </cell>
        </row>
      </sheetData>
      <sheetData sheetId="162">
        <row r="39">
          <cell r="B39" t="str">
            <v>Сумма общехозяйственных расходов</v>
          </cell>
        </row>
      </sheetData>
      <sheetData sheetId="163">
        <row r="39">
          <cell r="B39" t="str">
            <v>Сумма общехозяйственных расходов</v>
          </cell>
        </row>
      </sheetData>
      <sheetData sheetId="164">
        <row r="39">
          <cell r="B39" t="str">
            <v>Сумма общехозяйственных расходов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>
        <row r="5">
          <cell r="A5" t="str">
            <v>Производство электроэнергии</v>
          </cell>
        </row>
      </sheetData>
      <sheetData sheetId="273">
        <row r="5">
          <cell r="A5" t="str">
            <v>Производство электроэнергии</v>
          </cell>
        </row>
      </sheetData>
      <sheetData sheetId="274">
        <row r="5">
          <cell r="A5" t="str">
            <v>Производство электроэнергии</v>
          </cell>
        </row>
      </sheetData>
      <sheetData sheetId="275">
        <row r="5">
          <cell r="A5" t="str">
            <v>Производство электроэнергии</v>
          </cell>
        </row>
      </sheetData>
      <sheetData sheetId="276">
        <row r="5">
          <cell r="A5" t="str">
            <v>Производство электроэнергии</v>
          </cell>
        </row>
      </sheetData>
      <sheetData sheetId="277">
        <row r="5">
          <cell r="A5" t="str">
            <v>Производство электроэнергии</v>
          </cell>
        </row>
      </sheetData>
      <sheetData sheetId="278">
        <row r="5">
          <cell r="A5" t="str">
            <v>Производство электроэнергии</v>
          </cell>
        </row>
      </sheetData>
      <sheetData sheetId="279">
        <row r="5">
          <cell r="A5" t="str">
            <v>Производство электроэнергии</v>
          </cell>
        </row>
      </sheetData>
      <sheetData sheetId="280">
        <row r="5">
          <cell r="A5" t="str">
            <v>Производство электроэнергии</v>
          </cell>
        </row>
      </sheetData>
      <sheetData sheetId="281">
        <row r="5">
          <cell r="A5" t="str">
            <v>Производство электроэнергии</v>
          </cell>
        </row>
      </sheetData>
      <sheetData sheetId="282">
        <row r="5">
          <cell r="A5" t="str">
            <v>Производство электроэнергии</v>
          </cell>
        </row>
      </sheetData>
      <sheetData sheetId="283">
        <row r="5">
          <cell r="A5" t="str">
            <v>Производство электроэнергии</v>
          </cell>
        </row>
      </sheetData>
      <sheetData sheetId="284">
        <row r="5">
          <cell r="A5" t="str">
            <v>Производство электроэнергии</v>
          </cell>
        </row>
      </sheetData>
      <sheetData sheetId="285">
        <row r="5">
          <cell r="A5" t="str">
            <v>Производство электроэнергии</v>
          </cell>
        </row>
      </sheetData>
      <sheetData sheetId="286">
        <row r="5">
          <cell r="A5" t="str">
            <v>Производство электроэнергии</v>
          </cell>
        </row>
      </sheetData>
      <sheetData sheetId="287">
        <row r="5">
          <cell r="A5" t="str">
            <v>Производство электроэнергии</v>
          </cell>
        </row>
      </sheetData>
      <sheetData sheetId="288">
        <row r="5">
          <cell r="A5" t="str">
            <v>Производство электроэнергии</v>
          </cell>
        </row>
      </sheetData>
      <sheetData sheetId="289">
        <row r="5">
          <cell r="A5" t="str">
            <v>Производство электроэнергии</v>
          </cell>
        </row>
      </sheetData>
      <sheetData sheetId="290">
        <row r="5">
          <cell r="A5" t="str">
            <v>Производство электроэнергии</v>
          </cell>
        </row>
      </sheetData>
      <sheetData sheetId="291">
        <row r="5">
          <cell r="A5" t="str">
            <v>Производство электроэнергии</v>
          </cell>
        </row>
      </sheetData>
      <sheetData sheetId="292">
        <row r="5">
          <cell r="A5" t="str">
            <v>Производство электроэнергии</v>
          </cell>
        </row>
      </sheetData>
      <sheetData sheetId="293">
        <row r="5">
          <cell r="A5" t="str">
            <v>Производство электроэнергии</v>
          </cell>
        </row>
      </sheetData>
      <sheetData sheetId="294">
        <row r="5">
          <cell r="A5" t="str">
            <v>Производство электроэнергии</v>
          </cell>
        </row>
      </sheetData>
      <sheetData sheetId="295">
        <row r="5">
          <cell r="A5" t="str">
            <v>Производство электроэнергии</v>
          </cell>
        </row>
      </sheetData>
      <sheetData sheetId="296">
        <row r="5">
          <cell r="A5" t="str">
            <v>Производство электроэнергии</v>
          </cell>
        </row>
      </sheetData>
      <sheetData sheetId="297">
        <row r="5">
          <cell r="A5" t="str">
            <v>Производство электроэнергии</v>
          </cell>
        </row>
      </sheetData>
      <sheetData sheetId="298">
        <row r="5">
          <cell r="A5" t="str">
            <v>Производство электроэнергии</v>
          </cell>
        </row>
      </sheetData>
      <sheetData sheetId="299">
        <row r="5">
          <cell r="A5" t="str">
            <v>Производство электроэнергии</v>
          </cell>
        </row>
      </sheetData>
      <sheetData sheetId="300">
        <row r="5">
          <cell r="A5" t="str">
            <v>Производство электроэнергии</v>
          </cell>
        </row>
      </sheetData>
      <sheetData sheetId="301">
        <row r="5">
          <cell r="A5" t="str">
            <v>Производство электроэнергии</v>
          </cell>
        </row>
      </sheetData>
      <sheetData sheetId="302">
        <row r="5">
          <cell r="A5" t="str">
            <v>Производство электроэнергии</v>
          </cell>
        </row>
      </sheetData>
      <sheetData sheetId="303">
        <row r="5">
          <cell r="A5" t="str">
            <v>Производство электроэнергии</v>
          </cell>
        </row>
      </sheetData>
      <sheetData sheetId="304">
        <row r="5">
          <cell r="A5" t="str">
            <v>Производство электроэнергии</v>
          </cell>
        </row>
      </sheetData>
      <sheetData sheetId="305">
        <row r="5">
          <cell r="A5" t="str">
            <v>Производство электроэнергии</v>
          </cell>
        </row>
      </sheetData>
      <sheetData sheetId="306">
        <row r="5">
          <cell r="A5" t="str">
            <v>Производство электроэнергии</v>
          </cell>
        </row>
      </sheetData>
      <sheetData sheetId="307">
        <row r="5">
          <cell r="A5" t="str">
            <v>Производство электроэнергии</v>
          </cell>
        </row>
      </sheetData>
      <sheetData sheetId="308">
        <row r="5">
          <cell r="A5" t="str">
            <v>Производство электроэнергии</v>
          </cell>
        </row>
      </sheetData>
      <sheetData sheetId="309">
        <row r="5">
          <cell r="A5" t="str">
            <v>Производство электроэнергии</v>
          </cell>
        </row>
      </sheetData>
      <sheetData sheetId="310">
        <row r="5">
          <cell r="A5" t="str">
            <v>Производство электроэнергии</v>
          </cell>
        </row>
      </sheetData>
      <sheetData sheetId="311">
        <row r="5">
          <cell r="A5" t="str">
            <v>Производство электроэнергии</v>
          </cell>
        </row>
      </sheetData>
      <sheetData sheetId="312">
        <row r="5">
          <cell r="A5" t="str">
            <v>Производство электроэнергии</v>
          </cell>
        </row>
      </sheetData>
      <sheetData sheetId="313">
        <row r="5">
          <cell r="A5" t="str">
            <v>Производство электроэнергии</v>
          </cell>
        </row>
      </sheetData>
      <sheetData sheetId="314">
        <row r="5">
          <cell r="A5" t="str">
            <v>Производство электроэнергии</v>
          </cell>
        </row>
      </sheetData>
      <sheetData sheetId="315">
        <row r="5">
          <cell r="A5" t="str">
            <v>Производство электроэнергии</v>
          </cell>
        </row>
      </sheetData>
      <sheetData sheetId="316">
        <row r="5">
          <cell r="A5" t="str">
            <v>Производство электроэнергии</v>
          </cell>
        </row>
      </sheetData>
      <sheetData sheetId="317">
        <row r="5">
          <cell r="A5" t="str">
            <v>Производство электроэнергии</v>
          </cell>
        </row>
      </sheetData>
      <sheetData sheetId="318">
        <row r="5">
          <cell r="A5" t="str">
            <v>Производство электроэнергии</v>
          </cell>
        </row>
      </sheetData>
      <sheetData sheetId="319">
        <row r="5">
          <cell r="A5" t="str">
            <v>Производство электроэнергии</v>
          </cell>
        </row>
      </sheetData>
      <sheetData sheetId="320">
        <row r="5">
          <cell r="A5" t="str">
            <v>Производство электроэнергии</v>
          </cell>
        </row>
      </sheetData>
      <sheetData sheetId="321">
        <row r="5">
          <cell r="A5" t="str">
            <v>Производство электроэнергии</v>
          </cell>
        </row>
      </sheetData>
      <sheetData sheetId="322">
        <row r="5">
          <cell r="A5" t="str">
            <v>Производство электроэнергии</v>
          </cell>
        </row>
      </sheetData>
      <sheetData sheetId="323">
        <row r="5">
          <cell r="A5" t="str">
            <v>Производство электроэнергии</v>
          </cell>
        </row>
      </sheetData>
      <sheetData sheetId="324">
        <row r="5">
          <cell r="A5" t="str">
            <v>Производство электроэнергии</v>
          </cell>
        </row>
      </sheetData>
      <sheetData sheetId="325">
        <row r="5">
          <cell r="A5" t="str">
            <v>Производство электроэнергии</v>
          </cell>
        </row>
      </sheetData>
      <sheetData sheetId="326">
        <row r="5">
          <cell r="A5" t="str">
            <v>Производство электроэнергии</v>
          </cell>
        </row>
      </sheetData>
      <sheetData sheetId="327">
        <row r="5">
          <cell r="A5" t="str">
            <v>Производство электроэнергии</v>
          </cell>
        </row>
      </sheetData>
      <sheetData sheetId="328">
        <row r="5">
          <cell r="A5" t="str">
            <v>Производство электроэнергии</v>
          </cell>
        </row>
      </sheetData>
      <sheetData sheetId="329">
        <row r="5">
          <cell r="A5" t="str">
            <v>Производство электроэнергии</v>
          </cell>
        </row>
      </sheetData>
      <sheetData sheetId="330">
        <row r="5">
          <cell r="A5" t="str">
            <v>Производство электроэнергии</v>
          </cell>
        </row>
      </sheetData>
      <sheetData sheetId="331">
        <row r="5">
          <cell r="A5" t="str">
            <v>Производство электроэнергии</v>
          </cell>
        </row>
      </sheetData>
      <sheetData sheetId="332">
        <row r="5">
          <cell r="A5" t="str">
            <v>Производство электроэнергии</v>
          </cell>
        </row>
      </sheetData>
      <sheetData sheetId="333">
        <row r="5">
          <cell r="A5" t="str">
            <v>Производство электроэнергии</v>
          </cell>
        </row>
      </sheetData>
      <sheetData sheetId="334">
        <row r="5">
          <cell r="A5" t="str">
            <v>Производство электроэнергии</v>
          </cell>
        </row>
      </sheetData>
      <sheetData sheetId="335">
        <row r="5">
          <cell r="A5" t="str">
            <v>Производство электроэнергии</v>
          </cell>
        </row>
      </sheetData>
      <sheetData sheetId="336">
        <row r="5">
          <cell r="A5" t="str">
            <v>Производство электроэнергии</v>
          </cell>
        </row>
      </sheetData>
      <sheetData sheetId="337">
        <row r="5">
          <cell r="A5" t="str">
            <v>Производство электроэнергии</v>
          </cell>
        </row>
      </sheetData>
      <sheetData sheetId="338">
        <row r="5">
          <cell r="A5" t="str">
            <v>Производство электроэнергии</v>
          </cell>
        </row>
      </sheetData>
      <sheetData sheetId="339">
        <row r="5">
          <cell r="A5" t="str">
            <v>Производство электроэнергии</v>
          </cell>
        </row>
      </sheetData>
      <sheetData sheetId="340">
        <row r="5">
          <cell r="A5" t="str">
            <v>Производство электроэнергии</v>
          </cell>
        </row>
      </sheetData>
      <sheetData sheetId="341">
        <row r="5">
          <cell r="A5" t="str">
            <v>Производство электроэнергии</v>
          </cell>
        </row>
      </sheetData>
      <sheetData sheetId="342" refreshError="1"/>
      <sheetData sheetId="343">
        <row r="5">
          <cell r="A5" t="str">
            <v>Производство электроэнергии</v>
          </cell>
        </row>
      </sheetData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>
        <row r="5">
          <cell r="A5" t="str">
            <v>Производство электроэнергии</v>
          </cell>
        </row>
      </sheetData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>
        <row r="39">
          <cell r="B39" t="str">
            <v>Сумма общехозяйственных расходов</v>
          </cell>
        </row>
      </sheetData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>
        <row r="5">
          <cell r="A5" t="str">
            <v>Производство электроэнергии</v>
          </cell>
        </row>
      </sheetData>
      <sheetData sheetId="484"/>
      <sheetData sheetId="485"/>
      <sheetData sheetId="486"/>
      <sheetData sheetId="487">
        <row r="39">
          <cell r="B39" t="str">
            <v>Сумма общехозяйственных расходов</v>
          </cell>
        </row>
      </sheetData>
      <sheetData sheetId="488"/>
      <sheetData sheetId="489">
        <row r="5">
          <cell r="A5" t="str">
            <v>Производство электроэнергии</v>
          </cell>
        </row>
      </sheetData>
      <sheetData sheetId="490"/>
      <sheetData sheetId="491"/>
      <sheetData sheetId="492"/>
      <sheetData sheetId="493">
        <row r="39">
          <cell r="B39" t="str">
            <v>Сумма общехозяйственных расходов</v>
          </cell>
        </row>
      </sheetData>
      <sheetData sheetId="494"/>
      <sheetData sheetId="495">
        <row r="5">
          <cell r="A5" t="str">
            <v>Производство электроэнергии</v>
          </cell>
        </row>
      </sheetData>
      <sheetData sheetId="496"/>
      <sheetData sheetId="497"/>
      <sheetData sheetId="498"/>
      <sheetData sheetId="499">
        <row r="39">
          <cell r="B39" t="str">
            <v>Сумма общехозяйственных расходов</v>
          </cell>
        </row>
      </sheetData>
      <sheetData sheetId="500"/>
      <sheetData sheetId="501">
        <row r="5">
          <cell r="A5" t="str">
            <v>Производство электроэнергии</v>
          </cell>
        </row>
      </sheetData>
      <sheetData sheetId="502"/>
      <sheetData sheetId="503"/>
      <sheetData sheetId="504"/>
      <sheetData sheetId="505">
        <row r="39">
          <cell r="B39" t="str">
            <v>Сумма общехозяйственных расходов</v>
          </cell>
        </row>
      </sheetData>
      <sheetData sheetId="506"/>
      <sheetData sheetId="507"/>
      <sheetData sheetId="508"/>
      <sheetData sheetId="509"/>
      <sheetData sheetId="510"/>
      <sheetData sheetId="511">
        <row r="39">
          <cell r="B39" t="str">
            <v>Сумма общехозяйственных расходов</v>
          </cell>
        </row>
      </sheetData>
      <sheetData sheetId="512"/>
      <sheetData sheetId="513"/>
      <sheetData sheetId="514"/>
      <sheetData sheetId="515"/>
      <sheetData sheetId="516"/>
      <sheetData sheetId="517">
        <row r="39">
          <cell r="B39" t="str">
            <v>Сумма общехозяйственных расходов</v>
          </cell>
        </row>
      </sheetData>
      <sheetData sheetId="518"/>
      <sheetData sheetId="519"/>
      <sheetData sheetId="520"/>
      <sheetData sheetId="521"/>
      <sheetData sheetId="522"/>
      <sheetData sheetId="523">
        <row r="39">
          <cell r="B39" t="str">
            <v>Сумма общехозяйственных расходов</v>
          </cell>
        </row>
      </sheetData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базовый"/>
      <sheetName val="расчетный"/>
      <sheetName val="Расчет"/>
      <sheetName val="уравнения потерь"/>
      <sheetName val="Старостин"/>
      <sheetName val="Уравнения"/>
      <sheetName val="Лист2"/>
      <sheetName val="уравнения потерь1"/>
      <sheetName val="меню"/>
      <sheetName val="Покупная"/>
      <sheetName val="Уголь"/>
      <sheetName val="уголь(расчетный)"/>
      <sheetName val="уголь(базовый)"/>
      <sheetName val="База"/>
      <sheetName val="Dialog"/>
      <sheetName val="Выбор"/>
      <sheetName val="Диаграмма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Заголовок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Справочники"/>
      <sheetName val="УФ-61"/>
    </sheetNames>
    <sheetDataSet>
      <sheetData sheetId="0"/>
      <sheetData sheetId="1" refreshError="1"/>
      <sheetData sheetId="2">
        <row r="8">
          <cell r="B8">
            <v>195100</v>
          </cell>
        </row>
      </sheetData>
      <sheetData sheetId="3"/>
      <sheetData sheetId="4"/>
      <sheetData sheetId="5" refreshError="1"/>
      <sheetData sheetId="6">
        <row r="2">
          <cell r="B2">
            <v>744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1"/>
      <sheetName val="прил 1.1."/>
      <sheetName val="прил2"/>
      <sheetName val="прил3"/>
      <sheetName val="прил3.1"/>
      <sheetName val="нвв2009-2011"/>
      <sheetName val="Капитал"/>
      <sheetName val="TEHSHEET"/>
      <sheetName val="Заголовок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базовый"/>
      <sheetName val="расчетный"/>
      <sheetName val="Расчет"/>
      <sheetName val="уравнения потерь"/>
      <sheetName val="Старостин"/>
      <sheetName val="Уравнения"/>
      <sheetName val="Лист2"/>
      <sheetName val="уравнения потерь1"/>
      <sheetName val="меню"/>
      <sheetName val="Покупная"/>
      <sheetName val="Уголь"/>
      <sheetName val="уголь(расчетный)"/>
      <sheetName val="уголь(базовый)"/>
      <sheetName val="База"/>
      <sheetName val="Dialog"/>
      <sheetName val="Выбор"/>
      <sheetName val="Диаграмма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Заголовок"/>
    </sheetNames>
    <sheetDataSet>
      <sheetData sheetId="0"/>
      <sheetData sheetId="1" refreshError="1"/>
      <sheetData sheetId="2">
        <row r="8">
          <cell r="B8">
            <v>195100</v>
          </cell>
        </row>
      </sheetData>
      <sheetData sheetId="3"/>
      <sheetData sheetId="4"/>
      <sheetData sheetId="5" refreshError="1"/>
      <sheetData sheetId="6">
        <row r="2">
          <cell r="B2">
            <v>744</v>
          </cell>
        </row>
        <row r="3">
          <cell r="B3">
            <v>262.23099999999999</v>
          </cell>
        </row>
        <row r="5">
          <cell r="B5">
            <v>10</v>
          </cell>
        </row>
        <row r="7">
          <cell r="F7">
            <v>-0.77700000000000002</v>
          </cell>
        </row>
        <row r="9">
          <cell r="B9">
            <v>-1E-4</v>
          </cell>
        </row>
        <row r="10">
          <cell r="B10">
            <v>7.6E-3</v>
          </cell>
        </row>
        <row r="11">
          <cell r="B11">
            <v>-0.1898</v>
          </cell>
        </row>
        <row r="12">
          <cell r="B12">
            <v>2.1048</v>
          </cell>
        </row>
        <row r="13">
          <cell r="B13">
            <v>-7.3894000000000002</v>
          </cell>
        </row>
        <row r="14">
          <cell r="B14">
            <v>407.56900000000002</v>
          </cell>
        </row>
        <row r="18">
          <cell r="B18">
            <v>-1.4E-3</v>
          </cell>
        </row>
        <row r="19">
          <cell r="B19">
            <v>5.16E-2</v>
          </cell>
        </row>
        <row r="20">
          <cell r="B20">
            <v>-0.1411</v>
          </cell>
        </row>
        <row r="21">
          <cell r="B21">
            <v>36.68</v>
          </cell>
        </row>
        <row r="22">
          <cell r="C22">
            <v>36.820999999999998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1"/>
      <sheetName val=" фин рез"/>
      <sheetName val="факторный анализ фин рез (2)"/>
      <sheetName val="прибыль"/>
      <sheetName val="опись"/>
      <sheetName val="Лист1"/>
      <sheetName val="Лист2"/>
      <sheetName val="расчет инвестиц на одно присоед"/>
      <sheetName val="Форма по ТП при наличии"/>
    </sheetNames>
    <definedNames>
      <definedName name="CompOt" refersTo="#ССЫЛКА!"/>
      <definedName name="CompRas" refersTo="#ССЫЛКА!"/>
      <definedName name="ew" refersTo="#ССЫЛКА!"/>
      <definedName name="fg" refersTo="#ССЫЛКА!"/>
      <definedName name="k" refersTo="#ССЫЛКА!"/>
      <definedName name="в23ё" refersTo="#ССЫЛКА!"/>
      <definedName name="вв" refersTo="#ССЫЛКА!"/>
      <definedName name="й" refersTo="#ССЫЛКА!"/>
      <definedName name="йй" refersTo="#ССЫЛКА!"/>
      <definedName name="ке" refersTo="#ССЫЛКА!"/>
      <definedName name="мым" refersTo="#ССЫЛКА!"/>
      <definedName name="с" refersTo="#ССЫЛКА!"/>
      <definedName name="сс" refersTo="#ССЫЛКА!"/>
      <definedName name="сссс" refersTo="#ССЫЛКА!"/>
      <definedName name="ссы" refersTo="#ССЫЛКА!"/>
      <definedName name="у" refersTo="#ССЫЛКА!"/>
      <definedName name="УФ" refersTo="#ССЫЛКА!"/>
      <definedName name="ц" refersTo="#ССЫЛКА!"/>
      <definedName name="цу" refersTo="#ССЫЛКА!"/>
      <definedName name="цуа" refersTo="#ССЫЛКА!"/>
      <definedName name="ыв" refersTo="#ССЫЛКА!"/>
      <definedName name="ыыыы" refersTo="#ССЫЛКА!"/>
    </definedNames>
    <sheetDataSet>
      <sheetData sheetId="0">
        <row r="8">
          <cell r="D8">
            <v>6342.3821799999996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правочники"/>
      <sheetName val="наш вар. (17.06) мин"/>
      <sheetName val="Томская область1"/>
      <sheetName val="Уравнения"/>
      <sheetName val="расчетный"/>
      <sheetName val="Расчет"/>
      <sheetName val="УФ-61"/>
      <sheetName val="1.1. нвв переход"/>
      <sheetName val="6. Показатели перехода"/>
      <sheetName val="Лист1"/>
      <sheetName val="FES"/>
      <sheetName val="Баланс ээ"/>
      <sheetName val="Баланс мощности"/>
      <sheetName val="regs"/>
      <sheetName val="Gen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TEHSHEET"/>
      <sheetName val="расчет НВВ РСК по RAB"/>
      <sheetName val="MTO REV.0"/>
      <sheetName val="План с 01.07.2015"/>
      <sheetName val="ПП"/>
      <sheetName val="Всего"/>
      <sheetName val="ИПР"/>
      <sheetName val="ОПХ+РОП"/>
      <sheetName val="ИТОГО"/>
      <sheetName val="Генер"/>
      <sheetName val="ПС"/>
      <sheetName val="Генерация"/>
      <sheetName val="классификатор"/>
      <sheetName val="Проводки'02"/>
      <sheetName val="УрРасч"/>
      <sheetName val="АКРасч"/>
      <sheetName val="vec"/>
      <sheetName val="Set"/>
      <sheetName val="Поставщики и субподрядчики"/>
      <sheetName val="см-2 шатурс сети  проект работы"/>
      <sheetName val="данные"/>
      <sheetName val="на 1 тут"/>
      <sheetName val="сбыт"/>
      <sheetName val="Рег генер"/>
      <sheetName val="сети"/>
      <sheetName val="Диапазоны"/>
      <sheetName val="REESTR"/>
      <sheetName val="Кобяйс."/>
      <sheetName val="тариф Э-Б нефть"/>
      <sheetName val="Прил 1"/>
      <sheetName val="Алдан"/>
      <sheetName val="35998"/>
      <sheetName val="44"/>
      <sheetName val="92"/>
      <sheetName val="94"/>
      <sheetName val="97"/>
      <sheetName val="Шупр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et_union"/>
      <sheetName val="ЭСО"/>
      <sheetName val="index"/>
      <sheetName val="Инфо"/>
      <sheetName val="ЯСК"/>
      <sheetName val="#ССЫЛКА"/>
      <sheetName val="Общие продажи"/>
      <sheetName val="Изменения по статьям (2001)"/>
      <sheetName val="26"/>
      <sheetName val="29"/>
      <sheetName val="TECHSHEET"/>
      <sheetName val="СЛ7"/>
      <sheetName val="Титульный"/>
      <sheetName val="REESTR_MO"/>
      <sheetName val="СЛ3"/>
      <sheetName val="Read me first"/>
      <sheetName val="17_1"/>
      <sheetName val="18_2"/>
      <sheetName val="20_1"/>
      <sheetName val="21_3"/>
      <sheetName val="P2_1"/>
      <sheetName val="P2_2"/>
      <sheetName val="2_3"/>
      <sheetName val="Производство_электроэнергии"/>
      <sheetName val="Т19_1"/>
      <sheetName val="наш_вар__(17_06)_мин"/>
      <sheetName val="Томская_область1"/>
      <sheetName val="1_1__нвв_переход"/>
      <sheetName val="6__Показатели_перехода"/>
      <sheetName val="Баланс_ээ"/>
      <sheetName val="Баланс_мощности"/>
      <sheetName val="Сценарные_условия"/>
      <sheetName val="Список_ДЗО"/>
      <sheetName val="Доходы_от_эл__и_теплоэнергии"/>
      <sheetName val="расчет_НВВ_РСК_по_RAB"/>
      <sheetName val="MTO_REV_0"/>
      <sheetName val="План_с_01_07_2015"/>
      <sheetName val="Поставщики_и_субподрядчики"/>
      <sheetName val="см-2_шатурс_сети__проект_работы"/>
      <sheetName val="Curves"/>
      <sheetName val="Note"/>
      <sheetName val="Heads"/>
      <sheetName val="Dbase"/>
      <sheetName val="Tables"/>
      <sheetName val="Page 2"/>
      <sheetName val="Баланс энергии"/>
      <sheetName val="База"/>
      <sheetName val="иртышская"/>
      <sheetName val="таврическая"/>
      <sheetName val="сибирь"/>
      <sheetName val="FST5"/>
      <sheetName val="12"/>
      <sheetName val="ФедД"/>
      <sheetName val="T31"/>
      <sheetName val="17_11"/>
      <sheetName val="18_21"/>
      <sheetName val="20_11"/>
      <sheetName val="21_31"/>
      <sheetName val="P2_11"/>
      <sheetName val="P2_21"/>
      <sheetName val="2_31"/>
      <sheetName val="Производство_электроэнергии1"/>
      <sheetName val="Т19_11"/>
      <sheetName val="наш_вар__(17_06)_мин1"/>
      <sheetName val="Томская_область11"/>
      <sheetName val="1_1__нвв_переход1"/>
      <sheetName val="6__Показатели_перехода1"/>
      <sheetName val="Баланс_ээ1"/>
      <sheetName val="Баланс_мощности1"/>
      <sheetName val="Сценарные_условия1"/>
      <sheetName val="Список_ДЗО1"/>
      <sheetName val="Доходы_от_эл__и_теплоэнергии1"/>
      <sheetName val="расчет_НВВ_РСК_по_RAB1"/>
      <sheetName val="MTO_REV_01"/>
      <sheetName val="План_с_01_07_20151"/>
      <sheetName val="Поставщики_и_субподрядчики1"/>
      <sheetName val="см-2_шатурс_сети__проект_работ1"/>
      <sheetName val="на_1_тут"/>
      <sheetName val="Рег_генер"/>
      <sheetName val="Кобяйс_"/>
      <sheetName val="тариф_Э-Б_нефть"/>
      <sheetName val="Прил_1"/>
      <sheetName val="НЕ_УДАЛЯТЬ!!!"/>
      <sheetName val="параметры_ПЗ"/>
      <sheetName val="31_08_20041"/>
      <sheetName val="охр_труда_и_подготовка_кадров"/>
      <sheetName val="Общие_продажи"/>
      <sheetName val="Изменения_по_статьям_(2001)"/>
      <sheetName val="Read_me_first"/>
      <sheetName val="Page_2"/>
      <sheetName val="Баланс_энергии"/>
    </sheetNames>
    <sheetDataSet>
      <sheetData sheetId="0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Справочники"/>
      <sheetName val="Томская область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35998"/>
      <sheetName val="44"/>
      <sheetName val="92"/>
      <sheetName val="94"/>
      <sheetName val="97"/>
      <sheetName val="TEHSHEET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index"/>
      <sheetName val="Шупр"/>
      <sheetName val="Вспомогательные"/>
      <sheetName val="Инфо"/>
      <sheetName val="et_union"/>
      <sheetName val="Баланс ээ"/>
      <sheetName val="Баланс мощности"/>
      <sheetName val="ЭСО"/>
      <sheetName val="сбыт"/>
      <sheetName val="Рег генер"/>
      <sheetName val="regs"/>
      <sheetName val="расчет НВВ РСК по RAB"/>
      <sheetName val="Курсы валют ЦБ"/>
      <sheetName val="СЭЛТ"/>
      <sheetName val="списки ФП"/>
      <sheetName val="Титульный"/>
      <sheetName val="3.15"/>
      <sheetName val="FES"/>
      <sheetName val="26"/>
      <sheetName val="29"/>
      <sheetName val="TECHSHEET"/>
      <sheetName val="расх"/>
      <sheetName val="по"/>
      <sheetName val="сети"/>
      <sheetName val="Диапазоны"/>
      <sheetName val="REESTR"/>
      <sheetName val="Кобяйс."/>
      <sheetName val="тариф Э-Б нефть"/>
      <sheetName val="Прил 1"/>
      <sheetName val="Алдан"/>
      <sheetName val="наш вар. (17.06) мин"/>
      <sheetName val="Уравнения"/>
      <sheetName val="расчетный"/>
      <sheetName val="Расчет"/>
      <sheetName val="1.1. нвв переход"/>
      <sheetName val="6. Показатели перехода"/>
      <sheetName val="Лист1"/>
      <sheetName val="УФ-61"/>
      <sheetName val="Gen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17_1"/>
      <sheetName val="18_2"/>
      <sheetName val="20_1"/>
      <sheetName val="21_3"/>
      <sheetName val="P2_1"/>
      <sheetName val="P2_2"/>
      <sheetName val="2_3"/>
      <sheetName val="май 11"/>
      <sheetName val="июнь 11"/>
      <sheetName val="август 11"/>
      <sheetName val="июль 11"/>
      <sheetName val="9 "/>
      <sheetName val="2"/>
      <sheetName val="Системный 1 для ПК"/>
      <sheetName val="Сен"/>
      <sheetName val="ГММ2"/>
      <sheetName val="Мат-лы для сод.зданий УКЗиК"/>
      <sheetName val="Матер для тек.рем.КИП"/>
      <sheetName val="Расчет чистых активов_НОВ"/>
      <sheetName val="9.3"/>
      <sheetName val="анализ ФОТ"/>
      <sheetName val="подготовка кадров"/>
      <sheetName val="УИС 1"/>
      <sheetName val="Подразделения орг-й"/>
      <sheetName val="Номенклатурные группы"/>
      <sheetName val="9.2"/>
      <sheetName val=" 9.4"/>
      <sheetName val="9.5"/>
      <sheetName val="Списки для выбора"/>
      <sheetName val="1999-veca"/>
      <sheetName val="бддс ркхп"/>
      <sheetName val="ЯСК"/>
      <sheetName val="#ССЫЛКА"/>
      <sheetName val="Общие продажи"/>
      <sheetName val="Изменения по статьям (2001)"/>
      <sheetName val="СЛ7"/>
      <sheetName val="REESTR_MO"/>
      <sheetName val="СЛ3"/>
      <sheetName val="таблица"/>
      <sheetName val="vec"/>
      <sheetName val="прогноз_1"/>
      <sheetName val="гр5(о)"/>
      <sheetName val="ДДС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янв"/>
      <sheetName val="фев"/>
      <sheetName val="мар"/>
      <sheetName val="апр"/>
      <sheetName val="май"/>
      <sheetName val="июн"/>
      <sheetName val="1кв"/>
      <sheetName val="2кв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Баланс мощности 2007"/>
      <sheetName val="Гр5(о)"/>
      <sheetName val="ФБР"/>
      <sheetName val="5"/>
      <sheetName val=""/>
      <sheetName val="main gate house"/>
      <sheetName val="на 1 тут"/>
      <sheetName val="Тср 19"/>
      <sheetName val="Тср 20"/>
      <sheetName val="Тср 20-24"/>
      <sheetName val="ТБР"/>
      <sheetName val="24"/>
      <sheetName val="16"/>
      <sheetName val="П1.4, П1.5 -Томская обл"/>
      <sheetName val="Таб1.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Справочник ЦФО"/>
      <sheetName val="Титульный"/>
      <sheetName val="Контакты"/>
      <sheetName val="TECHSHEET"/>
      <sheetName val="REESTR_MO"/>
      <sheetName val="тех.лист"/>
      <sheetName val="Оперативный факт за январь 2010"/>
      <sheetName val="уф-61"/>
      <sheetName val="Служебный лист"/>
      <sheetName val="см-2 шатурс сети  проект работы"/>
      <sheetName val="fes"/>
      <sheetName val="ОСВ"/>
      <sheetName val="rje"/>
      <sheetName val="Отопление"/>
      <sheetName val="Контроль"/>
      <sheetName val="АХД нат"/>
      <sheetName val="анализ "/>
      <sheetName val="par diff expl "/>
      <sheetName val="Dimensions"/>
      <sheetName val="final schedule"/>
      <sheetName val="pppi"/>
      <sheetName val="Восстановл_Лист10"/>
      <sheetName val="Восстановл_Лист11"/>
      <sheetName val="cb rus prelim"/>
      <sheetName val="Настройки регулятора"/>
      <sheetName val="MAIN"/>
      <sheetName val="ФР"/>
      <sheetName val="ТАРИФ"/>
      <sheetName val="Покукп ТЭ в ФР"/>
      <sheetName val="Покукп ТЭ в тариф"/>
      <sheetName val="Котел 1 Факт"/>
      <sheetName val="Прокуратура_выпадающие"/>
      <sheetName val="ПО 2020"/>
      <sheetName val="ЭЭ Факт"/>
      <sheetName val="ЭЭ в тариф"/>
      <sheetName val="Инструкция"/>
      <sheetName val="отчет_2007"/>
      <sheetName val="Вводные_данные_систем"/>
      <sheetName val="Опросный_лист_МЭ_РФ"/>
      <sheetName val="Баланс_по_уровням_U_квартальный"/>
      <sheetName val="расчет_стоимостных_показателей"/>
      <sheetName val="Тарифно-договорная_модель"/>
      <sheetName val="Передача_эл_энергии"/>
      <sheetName val="Тср_12-17"/>
      <sheetName val="расшир_сс"/>
      <sheetName val="12_прибыль"/>
      <sheetName val="спорт_культ_проф_маст"/>
      <sheetName val="прочие_прочие"/>
      <sheetName val="возм_пр_ущерба"/>
      <sheetName val="реал__ОС,_МПЗ,_пр_"/>
      <sheetName val="РТ_передача"/>
      <sheetName val="Баланс_ээ"/>
      <sheetName val="Баланс_мощности"/>
      <sheetName val="Расчет_НВВ_общий"/>
      <sheetName val="Ген__не_уч__ОРЭМ"/>
      <sheetName val="Прилож_1"/>
      <sheetName val="group structure"/>
      <sheetName val="Исходные данные"/>
      <sheetName val="Статистика ДТП от 15 до 150 кВт"/>
      <sheetName val="Доходы от эл. и теплоэнергии"/>
      <sheetName val="MTO_REV_0"/>
      <sheetName val="Dati_Caricati"/>
      <sheetName val="Баланс_мощности_2007"/>
      <sheetName val="Тср_19"/>
      <sheetName val="Тср_20"/>
      <sheetName val="Тср_20-24"/>
      <sheetName val="main_gate_house"/>
      <sheetName val="на_1_тут"/>
      <sheetName val="Таб1_1"/>
      <sheetName val="Производство_электроэнергии"/>
      <sheetName val="П1_4,_П1_5_-Томская_обл"/>
      <sheetName val="Справочник_ЦФО"/>
      <sheetName val="тех_лист"/>
      <sheetName val="Оперативный_факт_за_январь_2010"/>
      <sheetName val="Служебный_лист"/>
      <sheetName val="см-2_шатурс_сети__проект_работы"/>
      <sheetName val="АХД_нат"/>
      <sheetName val="анализ_"/>
      <sheetName val="par_diff_expl_"/>
      <sheetName val="final_schedule"/>
      <sheetName val="cb_rus_prelim"/>
      <sheetName val="Настройки_регулятора"/>
      <sheetName val="Анализ ФД"/>
      <sheetName val="2_РПП"/>
      <sheetName val="ФАКТ 2020 прокуратура"/>
      <sheetName val="амортизация"/>
      <sheetName val="Стоимость мероприятий"/>
      <sheetName val="2 ИП ТС"/>
      <sheetName val="ТАРИФ архив"/>
      <sheetName val="Анализ ФД архив"/>
      <sheetName val="иртышская"/>
      <sheetName val="таврическая"/>
      <sheetName val="сибирь"/>
      <sheetName val="ФедД"/>
      <sheetName val="14б ДПН отчет"/>
      <sheetName val="16а Сводный анализ"/>
      <sheetName val="Причины корр"/>
      <sheetName val="Управление"/>
      <sheetName val="Tier 31.12.08"/>
      <sheetName val="форма сетевой график эрсб"/>
      <sheetName val="Справочники БУ"/>
      <sheetName val="4"/>
      <sheetName val="6"/>
      <sheetName val="Лист4"/>
      <sheetName val="Лист5"/>
      <sheetName val="Перечень"/>
      <sheetName val="отчет_20071"/>
      <sheetName val="Вводные_данные_систем1"/>
      <sheetName val="Опросный_лист_МЭ_РФ1"/>
      <sheetName val="Баланс_по_уровням_U_квартальны1"/>
      <sheetName val="расчет_стоимостных_показателей1"/>
      <sheetName val="Тарифно-договорная_модель1"/>
      <sheetName val="Передача_эл_энергии1"/>
      <sheetName val="Тср_12-171"/>
      <sheetName val="расшир_сс1"/>
      <sheetName val="12_прибыль1"/>
      <sheetName val="спорт_культ_проф_маст1"/>
      <sheetName val="прочие_прочие1"/>
      <sheetName val="возм_пр_ущерба1"/>
      <sheetName val="реал__ОС,_МПЗ,_пр_1"/>
      <sheetName val="РТ_передача1"/>
      <sheetName val="Баланс_ээ1"/>
      <sheetName val="Баланс_мощности1"/>
      <sheetName val="Расчет_НВВ_общий1"/>
      <sheetName val="Ген__не_уч__ОРЭМ1"/>
      <sheetName val="MTO_REV_01"/>
      <sheetName val="Dati_Caricati1"/>
      <sheetName val="Прилож_11"/>
      <sheetName val="Баланс_мощности_20071"/>
      <sheetName val="main_gate_house1"/>
      <sheetName val="Тср_191"/>
      <sheetName val="Тср_201"/>
      <sheetName val="Тср_20-241"/>
      <sheetName val="на_1_тут1"/>
      <sheetName val="Производство_электроэнергии1"/>
      <sheetName val="Таб1_11"/>
      <sheetName val="П1_4,_П1_5_-Томская_обл1"/>
      <sheetName val="Справочник_ЦФО1"/>
      <sheetName val="тех_лист1"/>
      <sheetName val="Оперативный_факт_за_январь_2011"/>
      <sheetName val="Служебный_лист1"/>
      <sheetName val="см-2_шатурс_сети__проект_работ1"/>
      <sheetName val="отчет_20072"/>
      <sheetName val="Вводные_данные_систем2"/>
      <sheetName val="Опросный_лист_МЭ_РФ2"/>
      <sheetName val="Баланс_по_уровням_U_квартальны2"/>
      <sheetName val="расчет_стоимостных_показателей2"/>
      <sheetName val="Тарифно-договорная_модель2"/>
      <sheetName val="Передача_эл_энергии2"/>
      <sheetName val="Тср_12-172"/>
      <sheetName val="расшир_сс2"/>
      <sheetName val="12_прибыль2"/>
      <sheetName val="спорт_культ_проф_маст2"/>
      <sheetName val="прочие_прочие2"/>
      <sheetName val="возм_пр_ущерба2"/>
      <sheetName val="реал__ОС,_МПЗ,_пр_2"/>
      <sheetName val="РТ_передача2"/>
      <sheetName val="Баланс_ээ2"/>
      <sheetName val="Баланс_мощности2"/>
      <sheetName val="Расчет_НВВ_общий2"/>
      <sheetName val="Ген__не_уч__ОРЭМ2"/>
      <sheetName val="MTO_REV_02"/>
      <sheetName val="Dati_Caricati2"/>
      <sheetName val="Прилож_12"/>
      <sheetName val="Баланс_мощности_20072"/>
      <sheetName val="main_gate_house2"/>
      <sheetName val="Тср_192"/>
      <sheetName val="Тср_202"/>
      <sheetName val="Тср_20-242"/>
      <sheetName val="на_1_тут2"/>
      <sheetName val="Производство_электроэнергии2"/>
      <sheetName val="Таб1_12"/>
      <sheetName val="П1_4,_П1_5_-Томская_обл2"/>
      <sheetName val="Справочник_ЦФО2"/>
      <sheetName val="тех_лист2"/>
      <sheetName val="Оперативный_факт_за_январь_2012"/>
      <sheetName val="Служебный_лист2"/>
      <sheetName val="см-2_шатурс_сети__проект_работ2"/>
      <sheetName val="отчет_20073"/>
      <sheetName val="Вводные_данные_систем3"/>
      <sheetName val="Опросный_лист_МЭ_РФ3"/>
      <sheetName val="Баланс_по_уровням_U_квартальны3"/>
      <sheetName val="расчет_стоимостных_показателей3"/>
      <sheetName val="Тарифно-договорная_модель3"/>
      <sheetName val="Передача_эл_энергии3"/>
      <sheetName val="Тср_12-173"/>
      <sheetName val="расшир_сс3"/>
      <sheetName val="12_прибыль3"/>
      <sheetName val="спорт_культ_проф_маст3"/>
      <sheetName val="прочие_прочие3"/>
      <sheetName val="возм_пр_ущерба3"/>
      <sheetName val="реал__ОС,_МПЗ,_пр_3"/>
      <sheetName val="РТ_передача3"/>
      <sheetName val="Баланс_ээ3"/>
      <sheetName val="Баланс_мощности3"/>
      <sheetName val="Расчет_НВВ_общий3"/>
      <sheetName val="Ген__не_уч__ОРЭМ3"/>
      <sheetName val="MTO_REV_03"/>
      <sheetName val="Dati_Caricati3"/>
      <sheetName val="Прилож_13"/>
      <sheetName val="Баланс_мощности_20073"/>
      <sheetName val="main_gate_house3"/>
      <sheetName val="Тср_193"/>
      <sheetName val="Тср_203"/>
      <sheetName val="Тср_20-243"/>
      <sheetName val="на_1_тут3"/>
      <sheetName val="Производство_электроэнергии3"/>
      <sheetName val="Таб1_13"/>
      <sheetName val="П1_4,_П1_5_-Томская_обл3"/>
      <sheetName val="Справочник_ЦФО3"/>
      <sheetName val="тех_лист3"/>
      <sheetName val="Оперативный_факт_за_январь_2013"/>
      <sheetName val="Служебный_лист3"/>
      <sheetName val="см-2_шатурс_сети__проект_работ3"/>
      <sheetName val="отчет_20074"/>
      <sheetName val="Вводные_данные_систем4"/>
      <sheetName val="Опросный_лист_МЭ_РФ4"/>
      <sheetName val="Баланс_по_уровням_U_квартальны4"/>
      <sheetName val="расчет_стоимостных_показателей4"/>
      <sheetName val="Тарифно-договорная_модель4"/>
      <sheetName val="Передача_эл_энергии4"/>
      <sheetName val="Тср_12-174"/>
      <sheetName val="расшир_сс4"/>
      <sheetName val="12_прибыль4"/>
      <sheetName val="спорт_культ_проф_маст4"/>
      <sheetName val="прочие_прочие4"/>
      <sheetName val="возм_пр_ущерба4"/>
      <sheetName val="реал__ОС,_МПЗ,_пр_4"/>
      <sheetName val="РТ_передача4"/>
      <sheetName val="Баланс_ээ4"/>
      <sheetName val="Баланс_мощности4"/>
      <sheetName val="Расчет_НВВ_общий4"/>
      <sheetName val="Ген__не_уч__ОРЭМ4"/>
      <sheetName val="MTO_REV_04"/>
      <sheetName val="Dati_Caricati4"/>
      <sheetName val="Прилож_14"/>
      <sheetName val="Баланс_мощности_20074"/>
      <sheetName val="main_gate_house4"/>
      <sheetName val="Тср_194"/>
      <sheetName val="Тср_204"/>
      <sheetName val="Тср_20-244"/>
      <sheetName val="на_1_тут4"/>
      <sheetName val="Производство_электроэнергии4"/>
      <sheetName val="Таб1_14"/>
      <sheetName val="П1_4,_П1_5_-Томская_обл4"/>
      <sheetName val="Справочник_ЦФО4"/>
      <sheetName val="тех_лист4"/>
      <sheetName val="Оперативный_факт_за_январь_2014"/>
      <sheetName val="Служебный_лист4"/>
      <sheetName val="см-2_шатурс_сети__проект_работ4"/>
      <sheetName val="1999-veca"/>
      <sheetName val="XLR_NoRangeSheet"/>
      <sheetName val="Riders for Info Pack"/>
      <sheetName val="a"/>
      <sheetName val="7"/>
      <sheetName val="Продажи реальные и прогноз 20 л"/>
      <sheetName val="TSheet"/>
      <sheetName val="финотчет_итоговый"/>
      <sheetName val="фин_план_2021_2022_2023"/>
      <sheetName val="APP"/>
      <sheetName val="Таб гвс"/>
      <sheetName val="Анкета"/>
      <sheetName val="П.1.1."/>
      <sheetName val="П.1.2."/>
      <sheetName val="П.1.3."/>
      <sheetName val="П.3.1."/>
      <sheetName val="П.1.2.1."/>
      <sheetName val="П.4.1"/>
      <sheetName val="П.4.1а"/>
      <sheetName val="П.4.3."/>
      <sheetName val="П.4.3.а"/>
      <sheetName val="П.4.3.б"/>
      <sheetName val="П.4.4."/>
      <sheetName val="П.4.5."/>
      <sheetName val="П.4.6."/>
      <sheetName val="П.4.6.1."/>
      <sheetName val="П.4.6.2."/>
      <sheetName val="П.4.7.1."/>
      <sheetName val="П.4.7.2"/>
      <sheetName val="П.4.7.3."/>
      <sheetName val="П.4.8."/>
      <sheetName val="П.4.9"/>
      <sheetName val="П.4.9.1"/>
      <sheetName val="П.4.10."/>
      <sheetName val="П.4.10.1"/>
      <sheetName val="Закупки"/>
      <sheetName val="ОПР (25 счет)"/>
      <sheetName val="ОХР(26 счет)"/>
      <sheetName val="П.8."/>
      <sheetName val="П.9."/>
      <sheetName val="П.10."/>
      <sheetName val="П.11."/>
      <sheetName val="П.4.11"/>
      <sheetName val="П.4.11.1."/>
      <sheetName val="П.4.12"/>
      <sheetName val="П.12."/>
      <sheetName val="Расчет долг. парам.&quot;"/>
      <sheetName val="П.5.2."/>
      <sheetName val="П.5.3."/>
      <sheetName val="П.5.4."/>
      <sheetName val="6.1"/>
      <sheetName val="6.2"/>
      <sheetName val="Усл ед"/>
      <sheetName val="Усл ед ГВС"/>
      <sheetName val="анализ объемов ГВС"/>
      <sheetName val="анализ объемов ГВС (а)"/>
      <sheetName val="расчет тарифа на ГВС"/>
      <sheetName val="заключение 2015"/>
      <sheetName val="заключение 2015-2017"/>
      <sheetName val="заключение 2015-2017 (передача)"/>
      <sheetName val="Прил 1"/>
      <sheetName val="REESTR"/>
      <sheetName val="сбыт"/>
      <sheetName val="Рег генер"/>
      <sheetName val="сети"/>
      <sheetName val="слесаря"/>
      <sheetName val="СЛ7"/>
      <sheetName val="СЛ3"/>
      <sheetName val="ф-1"/>
      <sheetName val="бюджет цтв"/>
      <sheetName val="расчет"/>
      <sheetName val="расходы"/>
      <sheetName val="пол отпуск"/>
      <sheetName val="БЗ"/>
      <sheetName val="Легенда"/>
      <sheetName val="НСИ"/>
      <sheetName val="перекрестка"/>
      <sheetName val="18.2"/>
      <sheetName val="пр-во"/>
      <sheetName val="Свод-1"/>
      <sheetName val="共機J"/>
      <sheetName val="П1.30"/>
      <sheetName val="Баланс"/>
      <sheetName val="отчет_20075"/>
      <sheetName val="Вводные_данные_систем5"/>
      <sheetName val="Опросный_лист_МЭ_РФ5"/>
      <sheetName val="Баланс_по_уровням_U_квартальны5"/>
      <sheetName val="расчет_стоимостных_показателей5"/>
      <sheetName val="Тарифно-договорная_модель5"/>
      <sheetName val="Передача_эл_энергии5"/>
      <sheetName val="Тср_12-175"/>
      <sheetName val="расшир_сс5"/>
      <sheetName val="12_прибыль5"/>
      <sheetName val="спорт_культ_проф_маст5"/>
      <sheetName val="прочие_прочие5"/>
      <sheetName val="возм_пр_ущерба5"/>
      <sheetName val="реал__ОС,_МПЗ,_пр_5"/>
      <sheetName val="РТ_передача5"/>
      <sheetName val="Баланс_ээ5"/>
      <sheetName val="Баланс_мощности5"/>
      <sheetName val="Расчет_НВВ_общий5"/>
      <sheetName val="Ген__не_уч__ОРЭМ5"/>
      <sheetName val="MTO_REV_05"/>
      <sheetName val="Dati_Caricati5"/>
      <sheetName val="Прилож_15"/>
      <sheetName val="Баланс_мощности_20075"/>
      <sheetName val="main_gate_house5"/>
      <sheetName val="Тср_195"/>
      <sheetName val="Тср_205"/>
      <sheetName val="Тср_20-245"/>
      <sheetName val="на_1_тут5"/>
      <sheetName val="Производство_электроэнергии5"/>
      <sheetName val="Таб1_15"/>
      <sheetName val="П1_4,_П1_5_-Томская_обл5"/>
      <sheetName val="Справочник_ЦФО5"/>
      <sheetName val="тех_лист5"/>
      <sheetName val="Оперативный_факт_за_январь_2015"/>
      <sheetName val="Служебный_лист5"/>
      <sheetName val="см-2_шатурс_сети__проект_работ5"/>
      <sheetName val="отчет_20076"/>
      <sheetName val="Вводные_данные_систем6"/>
      <sheetName val="Опросный_лист_МЭ_РФ6"/>
      <sheetName val="Баланс_по_уровням_U_квартальны6"/>
      <sheetName val="расчет_стоимостных_показателей6"/>
      <sheetName val="Тарифно-договорная_модель6"/>
      <sheetName val="Передача_эл_энергии6"/>
      <sheetName val="Тср_12-176"/>
      <sheetName val="расшир_сс6"/>
      <sheetName val="12_прибыль6"/>
      <sheetName val="спорт_культ_проф_маст6"/>
      <sheetName val="прочие_прочие6"/>
      <sheetName val="возм_пр_ущерба6"/>
      <sheetName val="реал__ОС,_МПЗ,_пр_6"/>
      <sheetName val="РТ_передача6"/>
      <sheetName val="Баланс_ээ6"/>
      <sheetName val="Баланс_мощности6"/>
      <sheetName val="Расчет_НВВ_общий6"/>
      <sheetName val="Ген__не_уч__ОРЭМ6"/>
      <sheetName val="MTO_REV_06"/>
      <sheetName val="Dati_Caricati6"/>
      <sheetName val="Прилож_16"/>
      <sheetName val="Баланс_мощности_20076"/>
      <sheetName val="main_gate_house6"/>
      <sheetName val="Тср_196"/>
      <sheetName val="Тср_206"/>
      <sheetName val="Тср_20-246"/>
      <sheetName val="на_1_тут6"/>
      <sheetName val="Производство_электроэнергии6"/>
      <sheetName val="Таб1_16"/>
      <sheetName val="П1_4,_П1_5_-Томская_обл6"/>
      <sheetName val="Справочник_ЦФО6"/>
      <sheetName val="тех_лист6"/>
      <sheetName val="Оперативный_факт_за_январь_2016"/>
      <sheetName val="Служебный_лист6"/>
      <sheetName val="см-2_шатурс_сети__проект_работ6"/>
      <sheetName val="АХД_нат1"/>
      <sheetName val="анализ_1"/>
      <sheetName val="par_diff_expl_1"/>
      <sheetName val="final_schedule1"/>
      <sheetName val="cb_rus_prelim1"/>
      <sheetName val="Настройки_регулятора1"/>
      <sheetName val="Покукп_ТЭ_в_ФР"/>
      <sheetName val="Покукп_ТЭ_в_тариф"/>
      <sheetName val="Котел_1_Факт"/>
      <sheetName val="ПО_2020"/>
      <sheetName val="ЭЭ_Факт"/>
      <sheetName val="ЭЭ_в_тариф"/>
      <sheetName val="Доходы_от_эл__и_теплоэнергии"/>
      <sheetName val="group_structure"/>
      <sheetName val="Исходные_данные"/>
      <sheetName val="Статистика_ДТП_от_15_до_150_кВт"/>
      <sheetName val="отчет_20077"/>
      <sheetName val="Вводные_данные_систем7"/>
      <sheetName val="Опросный_лист_МЭ_РФ7"/>
      <sheetName val="Баланс_по_уровням_U_квартальны7"/>
      <sheetName val="расчет_стоимостных_показателей7"/>
      <sheetName val="Тарифно-договорная_модель7"/>
      <sheetName val="Передача_эл_энергии7"/>
      <sheetName val="Тср_12-177"/>
      <sheetName val="расшир_сс7"/>
      <sheetName val="12_прибыль7"/>
      <sheetName val="спорт_культ_проф_маст7"/>
      <sheetName val="прочие_прочие7"/>
      <sheetName val="возм_пр_ущерба7"/>
      <sheetName val="реал__ОС,_МПЗ,_пр_7"/>
      <sheetName val="РТ_передача7"/>
      <sheetName val="Баланс_ээ7"/>
      <sheetName val="Баланс_мощности7"/>
      <sheetName val="Расчет_НВВ_общий7"/>
      <sheetName val="Ген__не_уч__ОРЭМ7"/>
      <sheetName val="MTO_REV_07"/>
      <sheetName val="Dati_Caricati7"/>
      <sheetName val="Прилож_17"/>
      <sheetName val="Баланс_мощности_20077"/>
      <sheetName val="main_gate_house7"/>
      <sheetName val="Тср_197"/>
      <sheetName val="Тср_207"/>
      <sheetName val="Тср_20-247"/>
      <sheetName val="на_1_тут7"/>
      <sheetName val="Производство_электроэнергии7"/>
      <sheetName val="Таб1_17"/>
      <sheetName val="П1_4,_П1_5_-Томская_обл7"/>
      <sheetName val="Справочник_ЦФО7"/>
      <sheetName val="тех_лист7"/>
      <sheetName val="Оперативный_факт_за_январь_2017"/>
      <sheetName val="Служебный_лист7"/>
      <sheetName val="см-2_шатурс_сети__проект_работ7"/>
      <sheetName val="АХД_нат2"/>
      <sheetName val="анализ_2"/>
      <sheetName val="par_diff_expl_2"/>
      <sheetName val="final_schedule2"/>
      <sheetName val="cb_rus_prelim2"/>
      <sheetName val="Настройки_регулятора2"/>
      <sheetName val="Покукп_ТЭ_в_ФР1"/>
      <sheetName val="Покукп_ТЭ_в_тариф1"/>
      <sheetName val="Котел_1_Факт1"/>
      <sheetName val="ПО_20201"/>
      <sheetName val="ЭЭ_Факт1"/>
      <sheetName val="ЭЭ_в_тариф1"/>
      <sheetName val="Доходы_от_эл__и_теплоэнергии1"/>
      <sheetName val="group_structure1"/>
      <sheetName val="Исходные_данные1"/>
      <sheetName val="Статистика_ДТП_от_15_до_150_кВ1"/>
      <sheetName val="отчет_20078"/>
      <sheetName val="Вводные_данные_систем8"/>
      <sheetName val="Опросный_лист_МЭ_РФ8"/>
      <sheetName val="Баланс_по_уровням_U_квартальны8"/>
      <sheetName val="расчет_стоимостных_показателей8"/>
      <sheetName val="Тарифно-договорная_модель8"/>
      <sheetName val="Передача_эл_энергии8"/>
      <sheetName val="Тср_12-178"/>
      <sheetName val="расшир_сс8"/>
      <sheetName val="12_прибыль8"/>
      <sheetName val="спорт_культ_проф_маст8"/>
      <sheetName val="прочие_прочие8"/>
      <sheetName val="возм_пр_ущерба8"/>
      <sheetName val="реал__ОС,_МПЗ,_пр_8"/>
      <sheetName val="РТ_передача8"/>
      <sheetName val="Баланс_ээ8"/>
      <sheetName val="Баланс_мощности8"/>
      <sheetName val="Расчет_НВВ_общий8"/>
      <sheetName val="Ген__не_уч__ОРЭМ8"/>
      <sheetName val="MTO_REV_08"/>
      <sheetName val="Dati_Caricati8"/>
      <sheetName val="Прилож_18"/>
      <sheetName val="Баланс_мощности_20078"/>
      <sheetName val="main_gate_house8"/>
      <sheetName val="Тср_198"/>
      <sheetName val="Тср_208"/>
      <sheetName val="Тср_20-248"/>
      <sheetName val="на_1_тут8"/>
      <sheetName val="Производство_электроэнергии8"/>
      <sheetName val="Таб1_18"/>
      <sheetName val="П1_4,_П1_5_-Томская_обл8"/>
      <sheetName val="Справочник_ЦФО8"/>
      <sheetName val="тех_лист8"/>
      <sheetName val="Оперативный_факт_за_январь_2018"/>
      <sheetName val="Служебный_лист8"/>
      <sheetName val="см-2_шатурс_сети__проект_работ8"/>
      <sheetName val="АХД_нат3"/>
      <sheetName val="анализ_3"/>
      <sheetName val="par_diff_expl_3"/>
      <sheetName val="final_schedule3"/>
      <sheetName val="cb_rus_prelim3"/>
      <sheetName val="Настройки_регулятора3"/>
      <sheetName val="Покукп_ТЭ_в_ФР2"/>
      <sheetName val="Покукп_ТЭ_в_тариф2"/>
      <sheetName val="Котел_1_Факт2"/>
      <sheetName val="ПО_20202"/>
      <sheetName val="ЭЭ_Факт2"/>
      <sheetName val="ЭЭ_в_тариф2"/>
      <sheetName val="Доходы_от_эл__и_теплоэнергии2"/>
      <sheetName val="group_structure2"/>
      <sheetName val="Исходные_данные2"/>
      <sheetName val="Статистика_ДТП_от_15_до_150_кВ2"/>
      <sheetName val="П.4.4 Топливо"/>
      <sheetName val="П.5.1 Опер."/>
      <sheetName val="ЭС-4-04Ф"/>
      <sheetName val="Curves"/>
      <sheetName val="Note"/>
      <sheetName val="Heads"/>
      <sheetName val="Dbase"/>
      <sheetName val="Tables"/>
      <sheetName val="Page 2"/>
      <sheetName val="Set"/>
      <sheetName val="Поставщики и субподрядчики"/>
      <sheetName val="Controls"/>
      <sheetName val="HO_hrs"/>
      <sheetName val="cons_journals"/>
      <sheetName val="main_parameters"/>
      <sheetName val="sheetpao"/>
      <sheetName val="15"/>
      <sheetName val="17.1"/>
      <sheetName val="2.3"/>
      <sheetName val="20"/>
      <sheetName val="27"/>
      <sheetName val="P2.1"/>
      <sheetName val="info"/>
      <sheetName val="TDW"/>
      <sheetName val="2010_2011"/>
      <sheetName val="справочник"/>
      <sheetName val="отчет_20079"/>
      <sheetName val="Вводные_данные_систем9"/>
      <sheetName val="Опросный_лист_МЭ_РФ9"/>
      <sheetName val="Баланс_по_уровням_U_квартальны9"/>
      <sheetName val="расчет_стоимостных_показателей9"/>
      <sheetName val="Тарифно-договорная_модель9"/>
      <sheetName val="Передача_эл_энергии9"/>
      <sheetName val="Тср_12-179"/>
      <sheetName val="расшир_сс9"/>
      <sheetName val="12_прибыль9"/>
      <sheetName val="спорт_культ_проф_маст9"/>
      <sheetName val="прочие_прочие9"/>
      <sheetName val="возм_пр_ущерба9"/>
      <sheetName val="реал__ОС,_МПЗ,_пр_9"/>
      <sheetName val="РТ_передача9"/>
      <sheetName val="Баланс_ээ9"/>
      <sheetName val="Баланс_мощности9"/>
      <sheetName val="Расчет_НВВ_общий9"/>
      <sheetName val="Ген__не_уч__ОРЭМ9"/>
      <sheetName val="MTO_REV_09"/>
      <sheetName val="Dati_Caricati9"/>
      <sheetName val="Прилож_19"/>
      <sheetName val="Баланс_мощности_20079"/>
      <sheetName val="main_gate_house9"/>
      <sheetName val="на_1_тут9"/>
      <sheetName val="Тср_199"/>
      <sheetName val="Тср_209"/>
      <sheetName val="Тср_20-249"/>
      <sheetName val="П1_4,_П1_5_-Томская_обл9"/>
      <sheetName val="Таб1_19"/>
      <sheetName val="Производство_электроэнергии9"/>
      <sheetName val="Справочник_ЦФО9"/>
      <sheetName val="тех_лист9"/>
      <sheetName val="Оперативный_факт_за_январь_2019"/>
      <sheetName val="Служебный_лист9"/>
      <sheetName val="см-2_шатурс_сети__проект_работ9"/>
      <sheetName val="АХД_нат4"/>
      <sheetName val="анализ_4"/>
      <sheetName val="par_diff_expl_4"/>
      <sheetName val="final_schedule4"/>
      <sheetName val="cb_rus_prelim4"/>
      <sheetName val="Настройки_регулятора4"/>
      <sheetName val="Покукп_ТЭ_в_ФР3"/>
      <sheetName val="Покукп_ТЭ_в_тариф3"/>
      <sheetName val="Котел_1_Факт3"/>
      <sheetName val="ПО_20203"/>
      <sheetName val="ЭЭ_Факт3"/>
      <sheetName val="ЭЭ_в_тариф3"/>
      <sheetName val="Доходы_от_эл__и_теплоэнергии3"/>
      <sheetName val="group_structure3"/>
      <sheetName val="Исходные_данные3"/>
      <sheetName val="Статистика_ДТП_от_15_до_150_кВ3"/>
      <sheetName val="Анализ_ФД"/>
      <sheetName val="ФАКТ_2020_прокуратура"/>
      <sheetName val="Стоимость_мероприятий"/>
      <sheetName val="2_ИП_ТС"/>
      <sheetName val="ТАРИФ_архив"/>
      <sheetName val="Анализ_ФД_архив"/>
      <sheetName val="14б_ДПН_отчет"/>
      <sheetName val="16а_Сводный_анализ"/>
      <sheetName val="Причины_корр"/>
      <sheetName val="Tier_31_12_08"/>
      <sheetName val="форма_сетевой_график_эрсб"/>
      <sheetName val="Справочники_БУ"/>
      <sheetName val="Riders_for_Info_Pack"/>
      <sheetName val="Продажи_реальные_и_прогноз_20_л"/>
      <sheetName val="Таб_гвс"/>
      <sheetName val="П_1_1_"/>
      <sheetName val="П_1_2_"/>
      <sheetName val="П_1_3_"/>
      <sheetName val="П_3_1_"/>
      <sheetName val="П_1_2_1_"/>
      <sheetName val="П_4_1"/>
      <sheetName val="П_4_1а"/>
      <sheetName val="П_4_3_"/>
      <sheetName val="П_4_3_а"/>
      <sheetName val="П_4_3_б"/>
      <sheetName val="П_4_4_"/>
      <sheetName val="П_4_5_"/>
      <sheetName val="П_4_6_"/>
      <sheetName val="П_4_6_1_"/>
      <sheetName val="П_4_6_2_"/>
      <sheetName val="П_4_7_1_"/>
      <sheetName val="П_4_7_2"/>
      <sheetName val="П_4_7_3_"/>
      <sheetName val="П_4_8_"/>
      <sheetName val="П_4_9"/>
      <sheetName val="П_4_9_1"/>
      <sheetName val="П_4_10_"/>
      <sheetName val="П_4_10_1"/>
      <sheetName val="ОПР_(25_счет)"/>
      <sheetName val="ОХР(26_счет)"/>
      <sheetName val="П_8_"/>
      <sheetName val="П_9_"/>
      <sheetName val="П_10_"/>
      <sheetName val="П_11_"/>
      <sheetName val="П_4_11"/>
      <sheetName val="П_4_11_1_"/>
      <sheetName val="П_4_12"/>
      <sheetName val="П_12_"/>
      <sheetName val="Расчет_долг__парам_&quot;"/>
      <sheetName val="П_5_2_"/>
      <sheetName val="П_5_3_"/>
      <sheetName val="П_5_4_"/>
      <sheetName val="6_1"/>
      <sheetName val="6_2"/>
      <sheetName val="Усл_ед"/>
      <sheetName val="Усл_ед_ГВС"/>
      <sheetName val="анализ_объемов_ГВС"/>
      <sheetName val="анализ_объемов_ГВС_(а)"/>
      <sheetName val="расчет_тарифа_на_ГВС"/>
      <sheetName val="заключение_2015"/>
      <sheetName val="заключение_2015-2017"/>
      <sheetName val="заключение_2015-2017_(передача)"/>
      <sheetName val="Прил_1"/>
      <sheetName val="Рег_генер"/>
      <sheetName val="бюджет_цтв"/>
      <sheetName val="пол_отпуск"/>
      <sheetName val="18_2"/>
      <sheetName val="П1_30"/>
      <sheetName val="П_4_4_Топливо"/>
      <sheetName val="П_5_1_Опер_"/>
      <sheetName val="Page_2"/>
      <sheetName val="Поставщики_и_субподрядчики"/>
      <sheetName val="17_1"/>
      <sheetName val="2_3"/>
      <sheetName val="P2_1"/>
      <sheetName val="3"/>
      <sheetName val="14"/>
      <sheetName val="Настройки"/>
      <sheetName val="См.4_2ПК (3)"/>
      <sheetName val="См.2 дендр. новая"/>
      <sheetName val="См.2 дендр. "/>
      <sheetName val="См.4_2ПК"/>
      <sheetName val="См.4_2ПК (2)"/>
      <sheetName val="6оос_2ПК"/>
      <sheetName val="3оос_новая"/>
      <sheetName val="здания"/>
      <sheetName val="Т19.1"/>
      <sheetName val="T25"/>
      <sheetName val="T31"/>
      <sheetName val="расчет НВВ РСК по RAB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G20">
            <v>7</v>
          </cell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4">
          <cell r="G44">
            <v>131.95402349999983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>
        <row r="5">
          <cell r="G5">
            <v>16503137.241579933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7">
          <cell r="G7">
            <v>0</v>
          </cell>
        </row>
      </sheetData>
      <sheetData sheetId="65">
        <row r="7">
          <cell r="G7">
            <v>0</v>
          </cell>
        </row>
      </sheetData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5">
          <cell r="G5">
            <v>16503137.241579933</v>
          </cell>
        </row>
      </sheetData>
      <sheetData sheetId="97">
        <row r="5">
          <cell r="G5">
            <v>16503137.241579933</v>
          </cell>
        </row>
      </sheetData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>
        <row r="5">
          <cell r="G5">
            <v>16503137.241579933</v>
          </cell>
        </row>
      </sheetData>
      <sheetData sheetId="112">
        <row r="5">
          <cell r="G5">
            <v>16503137.241579933</v>
          </cell>
        </row>
      </sheetData>
      <sheetData sheetId="113">
        <row r="5">
          <cell r="G5">
            <v>16503137.241579933</v>
          </cell>
        </row>
      </sheetData>
      <sheetData sheetId="114">
        <row r="5">
          <cell r="G5">
            <v>16503137.241579933</v>
          </cell>
        </row>
      </sheetData>
      <sheetData sheetId="115">
        <row r="5">
          <cell r="G5">
            <v>16503137.241579933</v>
          </cell>
        </row>
      </sheetData>
      <sheetData sheetId="116">
        <row r="5">
          <cell r="G5">
            <v>16503137.241579933</v>
          </cell>
        </row>
      </sheetData>
      <sheetData sheetId="117">
        <row r="5">
          <cell r="G5">
            <v>16503137.241579933</v>
          </cell>
        </row>
      </sheetData>
      <sheetData sheetId="118">
        <row r="5">
          <cell r="G5">
            <v>16503137.241579933</v>
          </cell>
        </row>
      </sheetData>
      <sheetData sheetId="119">
        <row r="5">
          <cell r="G5">
            <v>16503137.241579933</v>
          </cell>
        </row>
      </sheetData>
      <sheetData sheetId="120">
        <row r="5">
          <cell r="G5">
            <v>16503137.241579933</v>
          </cell>
        </row>
      </sheetData>
      <sheetData sheetId="121">
        <row r="5">
          <cell r="G5">
            <v>16503137.241579933</v>
          </cell>
        </row>
      </sheetData>
      <sheetData sheetId="122">
        <row r="5">
          <cell r="G5">
            <v>16503137.241579933</v>
          </cell>
        </row>
      </sheetData>
      <sheetData sheetId="123">
        <row r="5">
          <cell r="G5">
            <v>16503137.241579933</v>
          </cell>
        </row>
      </sheetData>
      <sheetData sheetId="124">
        <row r="5">
          <cell r="G5">
            <v>16503137.241579933</v>
          </cell>
        </row>
      </sheetData>
      <sheetData sheetId="125">
        <row r="5">
          <cell r="G5">
            <v>16503137.241579933</v>
          </cell>
        </row>
      </sheetData>
      <sheetData sheetId="126">
        <row r="5">
          <cell r="G5">
            <v>16503137.241579933</v>
          </cell>
        </row>
      </sheetData>
      <sheetData sheetId="127">
        <row r="5">
          <cell r="G5">
            <v>16503137.241579933</v>
          </cell>
        </row>
      </sheetData>
      <sheetData sheetId="128">
        <row r="5">
          <cell r="G5">
            <v>16503137.241579933</v>
          </cell>
        </row>
      </sheetData>
      <sheetData sheetId="129">
        <row r="5">
          <cell r="G5">
            <v>16503137.241579933</v>
          </cell>
        </row>
      </sheetData>
      <sheetData sheetId="130">
        <row r="5">
          <cell r="G5">
            <v>16503137.241579933</v>
          </cell>
        </row>
      </sheetData>
      <sheetData sheetId="131">
        <row r="5">
          <cell r="G5">
            <v>16503137.241579933</v>
          </cell>
        </row>
      </sheetData>
      <sheetData sheetId="132">
        <row r="5">
          <cell r="G5">
            <v>16503137.241579933</v>
          </cell>
        </row>
      </sheetData>
      <sheetData sheetId="133">
        <row r="5">
          <cell r="G5">
            <v>16503137.241579933</v>
          </cell>
        </row>
      </sheetData>
      <sheetData sheetId="134">
        <row r="5">
          <cell r="G5">
            <v>16503137.241579933</v>
          </cell>
        </row>
      </sheetData>
      <sheetData sheetId="135">
        <row r="5">
          <cell r="G5">
            <v>16503137.241579933</v>
          </cell>
        </row>
      </sheetData>
      <sheetData sheetId="136">
        <row r="5">
          <cell r="G5">
            <v>16503137.241579933</v>
          </cell>
        </row>
      </sheetData>
      <sheetData sheetId="137">
        <row r="5">
          <cell r="G5">
            <v>16503137.241579933</v>
          </cell>
        </row>
      </sheetData>
      <sheetData sheetId="138">
        <row r="5">
          <cell r="G5">
            <v>16503137.241579933</v>
          </cell>
        </row>
      </sheetData>
      <sheetData sheetId="139">
        <row r="5">
          <cell r="G5">
            <v>16503137.241579933</v>
          </cell>
        </row>
      </sheetData>
      <sheetData sheetId="140">
        <row r="5">
          <cell r="G5">
            <v>16503137.241579933</v>
          </cell>
        </row>
      </sheetData>
      <sheetData sheetId="141">
        <row r="5">
          <cell r="G5">
            <v>16503137.241579933</v>
          </cell>
        </row>
      </sheetData>
      <sheetData sheetId="142">
        <row r="5">
          <cell r="G5">
            <v>16503137.241579933</v>
          </cell>
        </row>
      </sheetData>
      <sheetData sheetId="143" refreshError="1"/>
      <sheetData sheetId="144" refreshError="1"/>
      <sheetData sheetId="145">
        <row r="5">
          <cell r="G5">
            <v>16503137.241579933</v>
          </cell>
        </row>
      </sheetData>
      <sheetData sheetId="146">
        <row r="5">
          <cell r="G5">
            <v>16503137.241579933</v>
          </cell>
        </row>
      </sheetData>
      <sheetData sheetId="147">
        <row r="5">
          <cell r="G5">
            <v>16503137.241579933</v>
          </cell>
        </row>
      </sheetData>
      <sheetData sheetId="148">
        <row r="5">
          <cell r="G5">
            <v>16503137.241579933</v>
          </cell>
        </row>
      </sheetData>
      <sheetData sheetId="149">
        <row r="5">
          <cell r="G5">
            <v>16503137.241579933</v>
          </cell>
        </row>
      </sheetData>
      <sheetData sheetId="150">
        <row r="5">
          <cell r="G5">
            <v>16503137.241579933</v>
          </cell>
        </row>
      </sheetData>
      <sheetData sheetId="151">
        <row r="5">
          <cell r="G5">
            <v>16503137.241579933</v>
          </cell>
        </row>
      </sheetData>
      <sheetData sheetId="152">
        <row r="5">
          <cell r="G5">
            <v>16503137.241579933</v>
          </cell>
        </row>
      </sheetData>
      <sheetData sheetId="153">
        <row r="5">
          <cell r="G5">
            <v>16503137.241579933</v>
          </cell>
        </row>
      </sheetData>
      <sheetData sheetId="154">
        <row r="5">
          <cell r="G5">
            <v>16503137.241579933</v>
          </cell>
        </row>
      </sheetData>
      <sheetData sheetId="155">
        <row r="5">
          <cell r="G5">
            <v>16503137.241579933</v>
          </cell>
        </row>
      </sheetData>
      <sheetData sheetId="156">
        <row r="5">
          <cell r="G5">
            <v>16503137.241579933</v>
          </cell>
        </row>
      </sheetData>
      <sheetData sheetId="157">
        <row r="5">
          <cell r="G5">
            <v>16503137.241579933</v>
          </cell>
        </row>
      </sheetData>
      <sheetData sheetId="158">
        <row r="5">
          <cell r="G5">
            <v>16503137.241579933</v>
          </cell>
        </row>
      </sheetData>
      <sheetData sheetId="159">
        <row r="5">
          <cell r="G5">
            <v>16503137.241579933</v>
          </cell>
        </row>
      </sheetData>
      <sheetData sheetId="160">
        <row r="5">
          <cell r="G5">
            <v>16503137.241579933</v>
          </cell>
        </row>
      </sheetData>
      <sheetData sheetId="161">
        <row r="5">
          <cell r="G5">
            <v>16503137.241579933</v>
          </cell>
        </row>
      </sheetData>
      <sheetData sheetId="162">
        <row r="5">
          <cell r="G5">
            <v>16503137.241579933</v>
          </cell>
        </row>
      </sheetData>
      <sheetData sheetId="163">
        <row r="5">
          <cell r="G5">
            <v>16503137.241579933</v>
          </cell>
        </row>
      </sheetData>
      <sheetData sheetId="164">
        <row r="5">
          <cell r="G5">
            <v>16503137.241579933</v>
          </cell>
        </row>
      </sheetData>
      <sheetData sheetId="165">
        <row r="5">
          <cell r="G5">
            <v>16503137.241579933</v>
          </cell>
        </row>
      </sheetData>
      <sheetData sheetId="166">
        <row r="5">
          <cell r="G5">
            <v>16503137.241579933</v>
          </cell>
        </row>
      </sheetData>
      <sheetData sheetId="167">
        <row r="5">
          <cell r="G5" t="str">
            <v>БДР на 2021</v>
          </cell>
        </row>
      </sheetData>
      <sheetData sheetId="168">
        <row r="5">
          <cell r="G5" t="str">
            <v>БДР на 2021</v>
          </cell>
        </row>
      </sheetData>
      <sheetData sheetId="169">
        <row r="5">
          <cell r="G5" t="str">
            <v>БДР на 2021</v>
          </cell>
        </row>
      </sheetData>
      <sheetData sheetId="170">
        <row r="5">
          <cell r="G5" t="str">
            <v>БДР на 2021</v>
          </cell>
        </row>
      </sheetData>
      <sheetData sheetId="171">
        <row r="5">
          <cell r="G5" t="str">
            <v>БДР на 2021</v>
          </cell>
        </row>
      </sheetData>
      <sheetData sheetId="172">
        <row r="5">
          <cell r="G5" t="str">
            <v>БДР на 2021</v>
          </cell>
        </row>
      </sheetData>
      <sheetData sheetId="173">
        <row r="5">
          <cell r="G5" t="str">
            <v>БДР на 2021</v>
          </cell>
        </row>
      </sheetData>
      <sheetData sheetId="174">
        <row r="5">
          <cell r="G5" t="str">
            <v>БДР на 2021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>
        <row r="5">
          <cell r="G5">
            <v>16503137.241579933</v>
          </cell>
        </row>
      </sheetData>
      <sheetData sheetId="187">
        <row r="5">
          <cell r="G5">
            <v>16503137.241579933</v>
          </cell>
        </row>
      </sheetData>
      <sheetData sheetId="188">
        <row r="5">
          <cell r="G5">
            <v>16503137.241579933</v>
          </cell>
        </row>
      </sheetData>
      <sheetData sheetId="189">
        <row r="5">
          <cell r="G5">
            <v>16503137.241579933</v>
          </cell>
        </row>
      </sheetData>
      <sheetData sheetId="190" refreshError="1"/>
      <sheetData sheetId="191">
        <row r="5">
          <cell r="G5">
            <v>16503137.241579933</v>
          </cell>
        </row>
      </sheetData>
      <sheetData sheetId="192">
        <row r="5">
          <cell r="G5">
            <v>16503137.241579933</v>
          </cell>
        </row>
      </sheetData>
      <sheetData sheetId="193">
        <row r="5">
          <cell r="G5">
            <v>16503137.241579933</v>
          </cell>
        </row>
      </sheetData>
      <sheetData sheetId="194">
        <row r="5">
          <cell r="G5">
            <v>16503137.241579933</v>
          </cell>
        </row>
      </sheetData>
      <sheetData sheetId="195">
        <row r="5">
          <cell r="G5">
            <v>16503137.241579933</v>
          </cell>
        </row>
      </sheetData>
      <sheetData sheetId="196">
        <row r="5">
          <cell r="G5">
            <v>16503137.241579933</v>
          </cell>
        </row>
      </sheetData>
      <sheetData sheetId="197">
        <row r="5">
          <cell r="G5">
            <v>16503137.241579933</v>
          </cell>
        </row>
      </sheetData>
      <sheetData sheetId="198">
        <row r="5">
          <cell r="G5">
            <v>16503137.241579933</v>
          </cell>
        </row>
      </sheetData>
      <sheetData sheetId="199">
        <row r="5">
          <cell r="G5">
            <v>16503137.241579933</v>
          </cell>
        </row>
      </sheetData>
      <sheetData sheetId="200">
        <row r="5">
          <cell r="G5">
            <v>16503137.241579933</v>
          </cell>
        </row>
      </sheetData>
      <sheetData sheetId="201">
        <row r="5">
          <cell r="G5">
            <v>16503137.241579933</v>
          </cell>
        </row>
      </sheetData>
      <sheetData sheetId="202">
        <row r="5">
          <cell r="G5">
            <v>16503137.241579933</v>
          </cell>
        </row>
      </sheetData>
      <sheetData sheetId="203">
        <row r="5">
          <cell r="G5">
            <v>16503137.241579933</v>
          </cell>
        </row>
      </sheetData>
      <sheetData sheetId="204">
        <row r="5">
          <cell r="G5">
            <v>16503137.241579933</v>
          </cell>
        </row>
      </sheetData>
      <sheetData sheetId="205">
        <row r="5">
          <cell r="G5">
            <v>16503137.241579933</v>
          </cell>
        </row>
      </sheetData>
      <sheetData sheetId="206">
        <row r="5">
          <cell r="G5">
            <v>16503137.241579933</v>
          </cell>
        </row>
      </sheetData>
      <sheetData sheetId="207">
        <row r="5">
          <cell r="G5">
            <v>16503137.241579933</v>
          </cell>
        </row>
      </sheetData>
      <sheetData sheetId="208">
        <row r="5">
          <cell r="G5">
            <v>16503137.241579933</v>
          </cell>
        </row>
      </sheetData>
      <sheetData sheetId="209">
        <row r="5">
          <cell r="G5">
            <v>16503137.241579933</v>
          </cell>
        </row>
      </sheetData>
      <sheetData sheetId="210">
        <row r="5">
          <cell r="G5">
            <v>16503137.241579933</v>
          </cell>
        </row>
      </sheetData>
      <sheetData sheetId="211">
        <row r="5">
          <cell r="G5">
            <v>16503137.241579933</v>
          </cell>
        </row>
      </sheetData>
      <sheetData sheetId="212">
        <row r="5">
          <cell r="G5">
            <v>16503137.241579933</v>
          </cell>
        </row>
      </sheetData>
      <sheetData sheetId="213">
        <row r="5">
          <cell r="G5">
            <v>16503137.241579933</v>
          </cell>
        </row>
      </sheetData>
      <sheetData sheetId="214">
        <row r="5">
          <cell r="G5">
            <v>16503137.241579933</v>
          </cell>
        </row>
      </sheetData>
      <sheetData sheetId="215">
        <row r="5">
          <cell r="G5">
            <v>16503137.241579933</v>
          </cell>
        </row>
      </sheetData>
      <sheetData sheetId="216">
        <row r="5">
          <cell r="G5">
            <v>16503137.241579933</v>
          </cell>
        </row>
      </sheetData>
      <sheetData sheetId="217">
        <row r="5">
          <cell r="G5">
            <v>16503137.241579933</v>
          </cell>
        </row>
      </sheetData>
      <sheetData sheetId="218">
        <row r="5">
          <cell r="G5">
            <v>16503137.241579933</v>
          </cell>
        </row>
      </sheetData>
      <sheetData sheetId="219">
        <row r="5">
          <cell r="G5">
            <v>16503137.241579933</v>
          </cell>
        </row>
      </sheetData>
      <sheetData sheetId="220">
        <row r="5">
          <cell r="G5">
            <v>16503137.241579933</v>
          </cell>
        </row>
      </sheetData>
      <sheetData sheetId="221">
        <row r="5">
          <cell r="G5">
            <v>16503137.241579933</v>
          </cell>
        </row>
      </sheetData>
      <sheetData sheetId="222">
        <row r="5">
          <cell r="G5">
            <v>16503137.241579933</v>
          </cell>
        </row>
      </sheetData>
      <sheetData sheetId="223">
        <row r="5">
          <cell r="G5">
            <v>16503137.241579933</v>
          </cell>
        </row>
      </sheetData>
      <sheetData sheetId="224">
        <row r="5">
          <cell r="G5">
            <v>16503137.241579933</v>
          </cell>
        </row>
      </sheetData>
      <sheetData sheetId="225">
        <row r="5">
          <cell r="G5">
            <v>16503137.241579933</v>
          </cell>
        </row>
      </sheetData>
      <sheetData sheetId="226">
        <row r="5">
          <cell r="G5">
            <v>16503137.241579933</v>
          </cell>
        </row>
      </sheetData>
      <sheetData sheetId="227">
        <row r="5">
          <cell r="G5">
            <v>16503137.241579933</v>
          </cell>
        </row>
      </sheetData>
      <sheetData sheetId="228">
        <row r="5">
          <cell r="G5">
            <v>16503137.241579933</v>
          </cell>
        </row>
      </sheetData>
      <sheetData sheetId="229">
        <row r="5">
          <cell r="G5">
            <v>16503137.241579933</v>
          </cell>
        </row>
      </sheetData>
      <sheetData sheetId="230">
        <row r="5">
          <cell r="G5">
            <v>16503137.241579933</v>
          </cell>
        </row>
      </sheetData>
      <sheetData sheetId="231">
        <row r="5">
          <cell r="G5">
            <v>16503137.241579933</v>
          </cell>
        </row>
      </sheetData>
      <sheetData sheetId="232">
        <row r="5">
          <cell r="G5">
            <v>16503137.241579933</v>
          </cell>
        </row>
      </sheetData>
      <sheetData sheetId="233">
        <row r="5">
          <cell r="G5">
            <v>16503137.241579933</v>
          </cell>
        </row>
      </sheetData>
      <sheetData sheetId="234">
        <row r="5">
          <cell r="G5">
            <v>16503137.241579933</v>
          </cell>
        </row>
      </sheetData>
      <sheetData sheetId="235">
        <row r="5">
          <cell r="G5">
            <v>16503137.241579933</v>
          </cell>
        </row>
      </sheetData>
      <sheetData sheetId="236">
        <row r="5">
          <cell r="G5">
            <v>16503137.241579933</v>
          </cell>
        </row>
      </sheetData>
      <sheetData sheetId="237">
        <row r="5">
          <cell r="G5">
            <v>16503137.241579933</v>
          </cell>
        </row>
      </sheetData>
      <sheetData sheetId="238">
        <row r="5">
          <cell r="G5">
            <v>16503137.241579933</v>
          </cell>
        </row>
      </sheetData>
      <sheetData sheetId="239">
        <row r="5">
          <cell r="G5">
            <v>16503137.241579933</v>
          </cell>
        </row>
      </sheetData>
      <sheetData sheetId="240">
        <row r="5">
          <cell r="G5">
            <v>16503137.241579933</v>
          </cell>
        </row>
      </sheetData>
      <sheetData sheetId="241">
        <row r="5">
          <cell r="G5">
            <v>16503137.241579933</v>
          </cell>
        </row>
      </sheetData>
      <sheetData sheetId="242">
        <row r="5">
          <cell r="G5">
            <v>16503137.241579933</v>
          </cell>
        </row>
      </sheetData>
      <sheetData sheetId="243">
        <row r="5">
          <cell r="G5">
            <v>16503137.241579933</v>
          </cell>
        </row>
      </sheetData>
      <sheetData sheetId="244">
        <row r="5">
          <cell r="G5">
            <v>16503137.241579933</v>
          </cell>
        </row>
      </sheetData>
      <sheetData sheetId="245">
        <row r="5">
          <cell r="G5">
            <v>16503137.241579933</v>
          </cell>
        </row>
      </sheetData>
      <sheetData sheetId="246">
        <row r="5">
          <cell r="G5">
            <v>16503137.241579933</v>
          </cell>
        </row>
      </sheetData>
      <sheetData sheetId="247">
        <row r="5">
          <cell r="G5">
            <v>16503137.241579933</v>
          </cell>
        </row>
      </sheetData>
      <sheetData sheetId="248">
        <row r="5">
          <cell r="G5">
            <v>16503137.241579933</v>
          </cell>
        </row>
      </sheetData>
      <sheetData sheetId="249">
        <row r="5">
          <cell r="G5">
            <v>16503137.241579933</v>
          </cell>
        </row>
      </sheetData>
      <sheetData sheetId="250">
        <row r="5">
          <cell r="G5">
            <v>16503137.241579933</v>
          </cell>
        </row>
      </sheetData>
      <sheetData sheetId="251">
        <row r="5">
          <cell r="G5">
            <v>16503137.241579933</v>
          </cell>
        </row>
      </sheetData>
      <sheetData sheetId="252">
        <row r="5">
          <cell r="G5">
            <v>16503137.241579933</v>
          </cell>
        </row>
      </sheetData>
      <sheetData sheetId="253">
        <row r="5">
          <cell r="G5">
            <v>16503137.241579933</v>
          </cell>
        </row>
      </sheetData>
      <sheetData sheetId="254">
        <row r="5">
          <cell r="G5">
            <v>16503137.241579933</v>
          </cell>
        </row>
      </sheetData>
      <sheetData sheetId="255">
        <row r="5">
          <cell r="G5">
            <v>16503137.241579933</v>
          </cell>
        </row>
      </sheetData>
      <sheetData sheetId="256">
        <row r="5">
          <cell r="G5">
            <v>16503137.241579933</v>
          </cell>
        </row>
      </sheetData>
      <sheetData sheetId="257">
        <row r="5">
          <cell r="G5">
            <v>16503137.241579933</v>
          </cell>
        </row>
      </sheetData>
      <sheetData sheetId="258">
        <row r="5">
          <cell r="G5">
            <v>16503137.241579933</v>
          </cell>
        </row>
      </sheetData>
      <sheetData sheetId="259">
        <row r="5">
          <cell r="G5">
            <v>16503137.241579933</v>
          </cell>
        </row>
      </sheetData>
      <sheetData sheetId="260">
        <row r="5">
          <cell r="G5">
            <v>16503137.241579933</v>
          </cell>
        </row>
      </sheetData>
      <sheetData sheetId="261">
        <row r="5">
          <cell r="G5">
            <v>16503137.241579933</v>
          </cell>
        </row>
      </sheetData>
      <sheetData sheetId="262">
        <row r="5">
          <cell r="G5">
            <v>16503137.241579933</v>
          </cell>
        </row>
      </sheetData>
      <sheetData sheetId="263">
        <row r="5">
          <cell r="G5">
            <v>16503137.241579933</v>
          </cell>
        </row>
      </sheetData>
      <sheetData sheetId="264">
        <row r="5">
          <cell r="G5">
            <v>16503137.241579933</v>
          </cell>
        </row>
      </sheetData>
      <sheetData sheetId="265">
        <row r="5">
          <cell r="G5">
            <v>16503137.241579933</v>
          </cell>
        </row>
      </sheetData>
      <sheetData sheetId="266">
        <row r="5">
          <cell r="G5">
            <v>16503137.241579933</v>
          </cell>
        </row>
      </sheetData>
      <sheetData sheetId="267">
        <row r="5">
          <cell r="G5">
            <v>16503137.241579933</v>
          </cell>
        </row>
      </sheetData>
      <sheetData sheetId="268">
        <row r="5">
          <cell r="G5">
            <v>16503137.241579933</v>
          </cell>
        </row>
      </sheetData>
      <sheetData sheetId="269">
        <row r="5">
          <cell r="G5">
            <v>16503137.241579933</v>
          </cell>
        </row>
      </sheetData>
      <sheetData sheetId="270">
        <row r="5">
          <cell r="G5">
            <v>16503137.241579933</v>
          </cell>
        </row>
      </sheetData>
      <sheetData sheetId="271">
        <row r="5">
          <cell r="G5">
            <v>16503137.241579933</v>
          </cell>
        </row>
      </sheetData>
      <sheetData sheetId="272">
        <row r="5">
          <cell r="G5">
            <v>16503137.241579933</v>
          </cell>
        </row>
      </sheetData>
      <sheetData sheetId="273">
        <row r="5">
          <cell r="G5">
            <v>16503137.241579933</v>
          </cell>
        </row>
      </sheetData>
      <sheetData sheetId="274">
        <row r="5">
          <cell r="G5">
            <v>16503137.241579933</v>
          </cell>
        </row>
      </sheetData>
      <sheetData sheetId="275">
        <row r="5">
          <cell r="G5">
            <v>16503137.241579933</v>
          </cell>
        </row>
      </sheetData>
      <sheetData sheetId="276">
        <row r="5">
          <cell r="G5">
            <v>16503137.241579933</v>
          </cell>
        </row>
      </sheetData>
      <sheetData sheetId="277">
        <row r="5">
          <cell r="G5">
            <v>16503137.241579933</v>
          </cell>
        </row>
      </sheetData>
      <sheetData sheetId="278">
        <row r="5">
          <cell r="G5">
            <v>16503137.241579933</v>
          </cell>
        </row>
      </sheetData>
      <sheetData sheetId="279">
        <row r="5">
          <cell r="G5">
            <v>16503137.241579933</v>
          </cell>
        </row>
      </sheetData>
      <sheetData sheetId="280">
        <row r="5">
          <cell r="G5">
            <v>16503137.241579933</v>
          </cell>
        </row>
      </sheetData>
      <sheetData sheetId="281">
        <row r="5">
          <cell r="G5">
            <v>16503137.241579933</v>
          </cell>
        </row>
      </sheetData>
      <sheetData sheetId="282">
        <row r="5">
          <cell r="G5" t="str">
            <v>БДР на 2021</v>
          </cell>
        </row>
      </sheetData>
      <sheetData sheetId="283">
        <row r="5">
          <cell r="G5" t="str">
            <v>БДР на 2021</v>
          </cell>
        </row>
      </sheetData>
      <sheetData sheetId="284">
        <row r="5">
          <cell r="G5" t="str">
            <v>БДР на 2021</v>
          </cell>
        </row>
      </sheetData>
      <sheetData sheetId="285">
        <row r="5">
          <cell r="G5" t="str">
            <v>БДР на 2021</v>
          </cell>
        </row>
      </sheetData>
      <sheetData sheetId="286">
        <row r="5">
          <cell r="G5" t="str">
            <v>БДР на 2021</v>
          </cell>
        </row>
      </sheetData>
      <sheetData sheetId="287">
        <row r="5">
          <cell r="G5" t="str">
            <v>БДР на 2021</v>
          </cell>
        </row>
      </sheetData>
      <sheetData sheetId="288">
        <row r="5">
          <cell r="G5" t="str">
            <v>БДР на 2021</v>
          </cell>
        </row>
      </sheetData>
      <sheetData sheetId="289">
        <row r="5">
          <cell r="G5" t="str">
            <v>БДР на 2021</v>
          </cell>
        </row>
      </sheetData>
      <sheetData sheetId="290">
        <row r="5">
          <cell r="G5" t="str">
            <v>БДР на 2021</v>
          </cell>
        </row>
      </sheetData>
      <sheetData sheetId="291">
        <row r="5">
          <cell r="G5" t="str">
            <v>БДР на 2021</v>
          </cell>
        </row>
      </sheetData>
      <sheetData sheetId="292">
        <row r="5">
          <cell r="G5" t="str">
            <v>БДР на 2021</v>
          </cell>
        </row>
      </sheetData>
      <sheetData sheetId="293">
        <row r="5">
          <cell r="G5" t="str">
            <v>БДР на 2021</v>
          </cell>
        </row>
      </sheetData>
      <sheetData sheetId="294">
        <row r="5">
          <cell r="G5" t="str">
            <v>БДР на 2021</v>
          </cell>
        </row>
      </sheetData>
      <sheetData sheetId="295">
        <row r="5">
          <cell r="G5" t="str">
            <v>БДР на 2021</v>
          </cell>
        </row>
      </sheetData>
      <sheetData sheetId="296">
        <row r="5">
          <cell r="G5" t="str">
            <v>БДР на 2021</v>
          </cell>
        </row>
      </sheetData>
      <sheetData sheetId="297">
        <row r="5">
          <cell r="G5" t="str">
            <v>БДР на 2021</v>
          </cell>
        </row>
      </sheetData>
      <sheetData sheetId="298">
        <row r="5">
          <cell r="G5" t="str">
            <v>БДР на 2021</v>
          </cell>
        </row>
      </sheetData>
      <sheetData sheetId="299">
        <row r="5">
          <cell r="G5" t="str">
            <v>БДР на 2021</v>
          </cell>
        </row>
      </sheetData>
      <sheetData sheetId="300">
        <row r="5">
          <cell r="G5" t="str">
            <v>БДР на 2021</v>
          </cell>
        </row>
      </sheetData>
      <sheetData sheetId="301">
        <row r="7">
          <cell r="G7">
            <v>0</v>
          </cell>
        </row>
      </sheetData>
      <sheetData sheetId="302">
        <row r="7">
          <cell r="G7">
            <v>0</v>
          </cell>
        </row>
      </sheetData>
      <sheetData sheetId="303">
        <row r="7">
          <cell r="G7">
            <v>0</v>
          </cell>
        </row>
      </sheetData>
      <sheetData sheetId="304">
        <row r="5">
          <cell r="G5">
            <v>16503137.241579933</v>
          </cell>
        </row>
      </sheetData>
      <sheetData sheetId="305">
        <row r="5">
          <cell r="G5">
            <v>16503137.241579933</v>
          </cell>
        </row>
      </sheetData>
      <sheetData sheetId="306">
        <row r="5">
          <cell r="G5">
            <v>16503137.241579933</v>
          </cell>
        </row>
      </sheetData>
      <sheetData sheetId="307">
        <row r="5">
          <cell r="G5" t="str">
            <v>БДР на 2021</v>
          </cell>
        </row>
      </sheetData>
      <sheetData sheetId="308">
        <row r="5">
          <cell r="G5" t="str">
            <v>БДР на 2021</v>
          </cell>
        </row>
      </sheetData>
      <sheetData sheetId="309">
        <row r="5">
          <cell r="G5">
            <v>16503137.241579933</v>
          </cell>
        </row>
      </sheetData>
      <sheetData sheetId="310">
        <row r="5">
          <cell r="G5">
            <v>16503137.241579933</v>
          </cell>
        </row>
      </sheetData>
      <sheetData sheetId="311">
        <row r="5">
          <cell r="G5" t="str">
            <v>БДР на 2021</v>
          </cell>
        </row>
      </sheetData>
      <sheetData sheetId="312">
        <row r="5">
          <cell r="G5" t="str">
            <v>БДР на 2021</v>
          </cell>
        </row>
      </sheetData>
      <sheetData sheetId="313">
        <row r="5">
          <cell r="G5" t="str">
            <v>БДР на 2021</v>
          </cell>
        </row>
      </sheetData>
      <sheetData sheetId="314">
        <row r="5">
          <cell r="G5" t="str">
            <v>БДР на 2021</v>
          </cell>
        </row>
      </sheetData>
      <sheetData sheetId="315">
        <row r="5">
          <cell r="G5" t="str">
            <v>БДР на 2021</v>
          </cell>
        </row>
      </sheetData>
      <sheetData sheetId="316">
        <row r="5">
          <cell r="G5" t="str">
            <v>БДР на 2021</v>
          </cell>
        </row>
      </sheetData>
      <sheetData sheetId="317">
        <row r="5">
          <cell r="G5" t="str">
            <v>БДР на 2021</v>
          </cell>
        </row>
      </sheetData>
      <sheetData sheetId="318">
        <row r="5">
          <cell r="G5" t="str">
            <v>БДР на 2021</v>
          </cell>
        </row>
      </sheetData>
      <sheetData sheetId="319">
        <row r="5">
          <cell r="G5" t="str">
            <v>БДР на 2021</v>
          </cell>
        </row>
      </sheetData>
      <sheetData sheetId="320">
        <row r="5">
          <cell r="G5" t="str">
            <v>БДР на 2021</v>
          </cell>
        </row>
      </sheetData>
      <sheetData sheetId="321">
        <row r="5">
          <cell r="G5" t="str">
            <v>БДР на 2021</v>
          </cell>
        </row>
      </sheetData>
      <sheetData sheetId="322">
        <row r="5">
          <cell r="G5" t="str">
            <v>БДР на 2021</v>
          </cell>
        </row>
      </sheetData>
      <sheetData sheetId="323">
        <row r="5">
          <cell r="G5" t="str">
            <v>БДР на 2021</v>
          </cell>
        </row>
      </sheetData>
      <sheetData sheetId="324">
        <row r="5">
          <cell r="G5" t="str">
            <v>БДР на 2021</v>
          </cell>
        </row>
      </sheetData>
      <sheetData sheetId="325">
        <row r="5">
          <cell r="G5" t="str">
            <v>БДР на 2021</v>
          </cell>
        </row>
      </sheetData>
      <sheetData sheetId="326">
        <row r="7">
          <cell r="G7">
            <v>0</v>
          </cell>
        </row>
      </sheetData>
      <sheetData sheetId="327">
        <row r="7">
          <cell r="G7">
            <v>0</v>
          </cell>
        </row>
      </sheetData>
      <sheetData sheetId="328">
        <row r="5">
          <cell r="G5">
            <v>16503137.241579933</v>
          </cell>
        </row>
      </sheetData>
      <sheetData sheetId="329">
        <row r="5">
          <cell r="G5">
            <v>16503137.241579933</v>
          </cell>
        </row>
      </sheetData>
      <sheetData sheetId="330">
        <row r="5">
          <cell r="G5">
            <v>16503137.241579933</v>
          </cell>
        </row>
      </sheetData>
      <sheetData sheetId="331">
        <row r="5">
          <cell r="G5">
            <v>16503137.241579933</v>
          </cell>
        </row>
      </sheetData>
      <sheetData sheetId="332">
        <row r="5">
          <cell r="G5">
            <v>16503137.241579933</v>
          </cell>
        </row>
      </sheetData>
      <sheetData sheetId="333">
        <row r="5">
          <cell r="G5">
            <v>16503137.241579933</v>
          </cell>
        </row>
      </sheetData>
      <sheetData sheetId="334">
        <row r="5">
          <cell r="G5">
            <v>16503137.241579933</v>
          </cell>
        </row>
      </sheetData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>
        <row r="52">
          <cell r="G52">
            <v>0</v>
          </cell>
        </row>
      </sheetData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>
        <row r="5">
          <cell r="G5">
            <v>4551113.38</v>
          </cell>
        </row>
      </sheetData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/>
      <sheetData sheetId="361"/>
      <sheetData sheetId="362"/>
      <sheetData sheetId="363" refreshError="1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>
        <row r="5">
          <cell r="G5">
            <v>16503137.241579933</v>
          </cell>
        </row>
      </sheetData>
      <sheetData sheetId="419">
        <row r="5">
          <cell r="G5">
            <v>16503137.241579933</v>
          </cell>
        </row>
      </sheetData>
      <sheetData sheetId="420">
        <row r="5">
          <cell r="G5">
            <v>16503137.241579933</v>
          </cell>
        </row>
      </sheetData>
      <sheetData sheetId="421">
        <row r="5">
          <cell r="G5">
            <v>16503137.241579933</v>
          </cell>
        </row>
      </sheetData>
      <sheetData sheetId="422">
        <row r="5">
          <cell r="G5">
            <v>16503137.241579933</v>
          </cell>
        </row>
      </sheetData>
      <sheetData sheetId="423">
        <row r="5">
          <cell r="G5">
            <v>16503137.241579933</v>
          </cell>
        </row>
      </sheetData>
      <sheetData sheetId="424">
        <row r="5">
          <cell r="G5">
            <v>16503137.241579933</v>
          </cell>
        </row>
      </sheetData>
      <sheetData sheetId="425">
        <row r="5">
          <cell r="G5">
            <v>16503137.241579933</v>
          </cell>
        </row>
      </sheetData>
      <sheetData sheetId="426">
        <row r="5">
          <cell r="G5">
            <v>16503137.241579933</v>
          </cell>
        </row>
      </sheetData>
      <sheetData sheetId="427">
        <row r="5">
          <cell r="G5">
            <v>16503137.241579933</v>
          </cell>
        </row>
      </sheetData>
      <sheetData sheetId="428">
        <row r="5">
          <cell r="G5">
            <v>16503137.241579933</v>
          </cell>
        </row>
      </sheetData>
      <sheetData sheetId="429">
        <row r="5">
          <cell r="G5">
            <v>16503137.241579933</v>
          </cell>
        </row>
      </sheetData>
      <sheetData sheetId="430">
        <row r="5">
          <cell r="G5">
            <v>16503137.241579933</v>
          </cell>
        </row>
      </sheetData>
      <sheetData sheetId="431">
        <row r="5">
          <cell r="G5">
            <v>16503137.241579933</v>
          </cell>
        </row>
      </sheetData>
      <sheetData sheetId="432">
        <row r="5">
          <cell r="G5">
            <v>16503137.241579933</v>
          </cell>
        </row>
      </sheetData>
      <sheetData sheetId="433">
        <row r="5">
          <cell r="G5">
            <v>16503137.241579933</v>
          </cell>
        </row>
      </sheetData>
      <sheetData sheetId="434">
        <row r="5">
          <cell r="G5">
            <v>16503137.241579933</v>
          </cell>
        </row>
      </sheetData>
      <sheetData sheetId="435">
        <row r="5">
          <cell r="G5">
            <v>16503137.241579933</v>
          </cell>
        </row>
      </sheetData>
      <sheetData sheetId="436">
        <row r="5">
          <cell r="G5">
            <v>16503137.241579933</v>
          </cell>
        </row>
      </sheetData>
      <sheetData sheetId="437">
        <row r="5">
          <cell r="G5">
            <v>16503137.241579933</v>
          </cell>
        </row>
      </sheetData>
      <sheetData sheetId="438">
        <row r="5">
          <cell r="G5">
            <v>16503137.241579933</v>
          </cell>
        </row>
      </sheetData>
      <sheetData sheetId="439">
        <row r="5">
          <cell r="G5">
            <v>16503137.241579933</v>
          </cell>
        </row>
      </sheetData>
      <sheetData sheetId="440">
        <row r="5">
          <cell r="G5">
            <v>16503137.241579933</v>
          </cell>
        </row>
      </sheetData>
      <sheetData sheetId="441">
        <row r="5">
          <cell r="G5">
            <v>16503137.241579933</v>
          </cell>
        </row>
      </sheetData>
      <sheetData sheetId="442">
        <row r="5">
          <cell r="G5">
            <v>16503137.241579933</v>
          </cell>
        </row>
      </sheetData>
      <sheetData sheetId="443">
        <row r="5">
          <cell r="G5">
            <v>16503137.241579933</v>
          </cell>
        </row>
      </sheetData>
      <sheetData sheetId="444">
        <row r="5">
          <cell r="G5">
            <v>16503137.241579933</v>
          </cell>
        </row>
      </sheetData>
      <sheetData sheetId="445">
        <row r="5">
          <cell r="G5">
            <v>16503137.241579933</v>
          </cell>
        </row>
      </sheetData>
      <sheetData sheetId="446">
        <row r="5">
          <cell r="G5">
            <v>16503137.241579933</v>
          </cell>
        </row>
      </sheetData>
      <sheetData sheetId="447">
        <row r="5">
          <cell r="G5">
            <v>16503137.241579933</v>
          </cell>
        </row>
      </sheetData>
      <sheetData sheetId="448">
        <row r="5">
          <cell r="G5">
            <v>16503137.241579933</v>
          </cell>
        </row>
      </sheetData>
      <sheetData sheetId="449">
        <row r="5">
          <cell r="G5">
            <v>16503137.241579933</v>
          </cell>
        </row>
      </sheetData>
      <sheetData sheetId="450">
        <row r="5">
          <cell r="G5">
            <v>16503137.241579933</v>
          </cell>
        </row>
      </sheetData>
      <sheetData sheetId="451">
        <row r="5">
          <cell r="G5">
            <v>16503137.241579933</v>
          </cell>
        </row>
      </sheetData>
      <sheetData sheetId="452">
        <row r="5">
          <cell r="G5">
            <v>16503137.241579933</v>
          </cell>
        </row>
      </sheetData>
      <sheetData sheetId="453">
        <row r="5">
          <cell r="G5">
            <v>16503137.241579933</v>
          </cell>
        </row>
      </sheetData>
      <sheetData sheetId="454">
        <row r="5">
          <cell r="G5">
            <v>16503137.241579933</v>
          </cell>
        </row>
      </sheetData>
      <sheetData sheetId="455">
        <row r="5">
          <cell r="G5">
            <v>16503137.241579933</v>
          </cell>
        </row>
      </sheetData>
      <sheetData sheetId="456">
        <row r="5">
          <cell r="G5">
            <v>16503137.241579933</v>
          </cell>
        </row>
      </sheetData>
      <sheetData sheetId="457">
        <row r="5">
          <cell r="G5">
            <v>16503137.241579933</v>
          </cell>
        </row>
      </sheetData>
      <sheetData sheetId="458">
        <row r="5">
          <cell r="G5">
            <v>16503137.241579933</v>
          </cell>
        </row>
      </sheetData>
      <sheetData sheetId="459">
        <row r="5">
          <cell r="G5">
            <v>16503137.241579933</v>
          </cell>
        </row>
      </sheetData>
      <sheetData sheetId="460">
        <row r="5">
          <cell r="G5">
            <v>16503137.241579933</v>
          </cell>
        </row>
      </sheetData>
      <sheetData sheetId="461">
        <row r="5">
          <cell r="G5">
            <v>16503137.241579933</v>
          </cell>
        </row>
      </sheetData>
      <sheetData sheetId="462">
        <row r="5">
          <cell r="G5">
            <v>16503137.241579933</v>
          </cell>
        </row>
      </sheetData>
      <sheetData sheetId="463">
        <row r="5">
          <cell r="G5">
            <v>16503137.241579933</v>
          </cell>
        </row>
      </sheetData>
      <sheetData sheetId="464">
        <row r="5">
          <cell r="G5">
            <v>16503137.241579933</v>
          </cell>
        </row>
      </sheetData>
      <sheetData sheetId="465">
        <row r="5">
          <cell r="G5">
            <v>16503137.241579933</v>
          </cell>
        </row>
      </sheetData>
      <sheetData sheetId="466">
        <row r="5">
          <cell r="G5">
            <v>16503137.241579933</v>
          </cell>
        </row>
      </sheetData>
      <sheetData sheetId="467">
        <row r="5">
          <cell r="G5">
            <v>16503137.241579933</v>
          </cell>
        </row>
      </sheetData>
      <sheetData sheetId="468">
        <row r="5">
          <cell r="G5">
            <v>16503137.241579933</v>
          </cell>
        </row>
      </sheetData>
      <sheetData sheetId="469">
        <row r="5">
          <cell r="G5">
            <v>16503137.241579933</v>
          </cell>
        </row>
      </sheetData>
      <sheetData sheetId="470">
        <row r="5">
          <cell r="G5">
            <v>16503137.241579933</v>
          </cell>
        </row>
      </sheetData>
      <sheetData sheetId="471">
        <row r="5">
          <cell r="G5">
            <v>16503137.241579933</v>
          </cell>
        </row>
      </sheetData>
      <sheetData sheetId="472">
        <row r="5">
          <cell r="G5">
            <v>16503137.241579933</v>
          </cell>
        </row>
      </sheetData>
      <sheetData sheetId="473">
        <row r="5">
          <cell r="G5">
            <v>16503137.241579933</v>
          </cell>
        </row>
      </sheetData>
      <sheetData sheetId="474">
        <row r="5">
          <cell r="G5">
            <v>16503137.241579933</v>
          </cell>
        </row>
      </sheetData>
      <sheetData sheetId="475">
        <row r="5">
          <cell r="G5">
            <v>16503137.241579933</v>
          </cell>
        </row>
      </sheetData>
      <sheetData sheetId="476">
        <row r="5">
          <cell r="G5">
            <v>16503137.241579933</v>
          </cell>
        </row>
      </sheetData>
      <sheetData sheetId="477">
        <row r="5">
          <cell r="G5">
            <v>16503137.241579933</v>
          </cell>
        </row>
      </sheetData>
      <sheetData sheetId="478">
        <row r="5">
          <cell r="G5">
            <v>16503137.241579933</v>
          </cell>
        </row>
      </sheetData>
      <sheetData sheetId="479">
        <row r="5">
          <cell r="G5">
            <v>16503137.241579933</v>
          </cell>
        </row>
      </sheetData>
      <sheetData sheetId="480">
        <row r="5">
          <cell r="G5">
            <v>16503137.241579933</v>
          </cell>
        </row>
      </sheetData>
      <sheetData sheetId="481">
        <row r="5">
          <cell r="G5">
            <v>16503137.241579933</v>
          </cell>
        </row>
      </sheetData>
      <sheetData sheetId="482">
        <row r="5">
          <cell r="G5">
            <v>16503137.241579933</v>
          </cell>
        </row>
      </sheetData>
      <sheetData sheetId="483">
        <row r="5">
          <cell r="G5">
            <v>16503137.241579933</v>
          </cell>
        </row>
      </sheetData>
      <sheetData sheetId="484">
        <row r="5">
          <cell r="G5">
            <v>16503137.241579933</v>
          </cell>
        </row>
      </sheetData>
      <sheetData sheetId="485">
        <row r="5">
          <cell r="G5">
            <v>16503137.241579933</v>
          </cell>
        </row>
      </sheetData>
      <sheetData sheetId="486">
        <row r="5">
          <cell r="G5">
            <v>16503137.241579933</v>
          </cell>
        </row>
      </sheetData>
      <sheetData sheetId="487">
        <row r="5">
          <cell r="G5">
            <v>16503137.241579933</v>
          </cell>
        </row>
      </sheetData>
      <sheetData sheetId="488">
        <row r="5">
          <cell r="G5">
            <v>16503137.241579933</v>
          </cell>
        </row>
      </sheetData>
      <sheetData sheetId="489">
        <row r="5">
          <cell r="G5">
            <v>16503137.241579933</v>
          </cell>
        </row>
      </sheetData>
      <sheetData sheetId="490">
        <row r="5">
          <cell r="G5">
            <v>16503137.241579933</v>
          </cell>
        </row>
      </sheetData>
      <sheetData sheetId="491">
        <row r="5">
          <cell r="G5">
            <v>16503137.241579933</v>
          </cell>
        </row>
      </sheetData>
      <sheetData sheetId="492">
        <row r="5">
          <cell r="G5">
            <v>16503137.241579933</v>
          </cell>
        </row>
      </sheetData>
      <sheetData sheetId="493">
        <row r="5">
          <cell r="G5">
            <v>16503137.241579933</v>
          </cell>
        </row>
      </sheetData>
      <sheetData sheetId="494">
        <row r="5">
          <cell r="G5">
            <v>16503137.241579933</v>
          </cell>
        </row>
      </sheetData>
      <sheetData sheetId="495">
        <row r="5">
          <cell r="G5">
            <v>16503137.241579933</v>
          </cell>
        </row>
      </sheetData>
      <sheetData sheetId="496">
        <row r="5">
          <cell r="G5">
            <v>16503137.241579933</v>
          </cell>
        </row>
      </sheetData>
      <sheetData sheetId="497">
        <row r="5">
          <cell r="G5">
            <v>16503137.241579933</v>
          </cell>
        </row>
      </sheetData>
      <sheetData sheetId="498">
        <row r="5">
          <cell r="G5">
            <v>16503137.241579933</v>
          </cell>
        </row>
      </sheetData>
      <sheetData sheetId="499">
        <row r="5">
          <cell r="G5">
            <v>16503137.241579933</v>
          </cell>
        </row>
      </sheetData>
      <sheetData sheetId="500">
        <row r="5">
          <cell r="G5">
            <v>16503137.241579933</v>
          </cell>
        </row>
      </sheetData>
      <sheetData sheetId="501">
        <row r="5">
          <cell r="G5">
            <v>16503137.241579933</v>
          </cell>
        </row>
      </sheetData>
      <sheetData sheetId="502">
        <row r="5">
          <cell r="G5">
            <v>16503137.241579933</v>
          </cell>
        </row>
      </sheetData>
      <sheetData sheetId="503">
        <row r="5">
          <cell r="G5">
            <v>16503137.241579933</v>
          </cell>
        </row>
      </sheetData>
      <sheetData sheetId="504">
        <row r="5">
          <cell r="G5">
            <v>16503137.241579933</v>
          </cell>
        </row>
      </sheetData>
      <sheetData sheetId="505">
        <row r="5">
          <cell r="G5">
            <v>16503137.241579933</v>
          </cell>
        </row>
      </sheetData>
      <sheetData sheetId="506">
        <row r="5">
          <cell r="G5">
            <v>16503137.241579933</v>
          </cell>
        </row>
      </sheetData>
      <sheetData sheetId="507">
        <row r="5">
          <cell r="G5">
            <v>16503137.241579933</v>
          </cell>
        </row>
      </sheetData>
      <sheetData sheetId="508">
        <row r="5">
          <cell r="G5">
            <v>16503137.241579933</v>
          </cell>
        </row>
      </sheetData>
      <sheetData sheetId="509">
        <row r="5">
          <cell r="G5">
            <v>16503137.241579933</v>
          </cell>
        </row>
      </sheetData>
      <sheetData sheetId="510">
        <row r="5">
          <cell r="G5">
            <v>16503137.241579933</v>
          </cell>
        </row>
      </sheetData>
      <sheetData sheetId="511">
        <row r="5">
          <cell r="G5">
            <v>16503137.241579933</v>
          </cell>
        </row>
      </sheetData>
      <sheetData sheetId="512">
        <row r="5">
          <cell r="G5">
            <v>16503137.241579933</v>
          </cell>
        </row>
      </sheetData>
      <sheetData sheetId="513">
        <row r="5">
          <cell r="G5">
            <v>16503137.241579933</v>
          </cell>
        </row>
      </sheetData>
      <sheetData sheetId="514">
        <row r="5">
          <cell r="G5">
            <v>16503137.241579933</v>
          </cell>
        </row>
      </sheetData>
      <sheetData sheetId="515">
        <row r="5">
          <cell r="G5">
            <v>16503137.241579933</v>
          </cell>
        </row>
      </sheetData>
      <sheetData sheetId="516">
        <row r="5">
          <cell r="G5">
            <v>16503137.241579933</v>
          </cell>
        </row>
      </sheetData>
      <sheetData sheetId="517">
        <row r="5">
          <cell r="G5">
            <v>16503137.241579933</v>
          </cell>
        </row>
      </sheetData>
      <sheetData sheetId="518">
        <row r="5">
          <cell r="G5">
            <v>16503137.241579933</v>
          </cell>
        </row>
      </sheetData>
      <sheetData sheetId="519">
        <row r="5">
          <cell r="G5">
            <v>16503137.241579933</v>
          </cell>
        </row>
      </sheetData>
      <sheetData sheetId="520">
        <row r="5">
          <cell r="G5">
            <v>16503137.241579933</v>
          </cell>
        </row>
      </sheetData>
      <sheetData sheetId="521">
        <row r="5">
          <cell r="G5">
            <v>16503137.241579933</v>
          </cell>
        </row>
      </sheetData>
      <sheetData sheetId="522">
        <row r="5">
          <cell r="G5">
            <v>16503137.241579933</v>
          </cell>
        </row>
      </sheetData>
      <sheetData sheetId="523">
        <row r="5">
          <cell r="G5">
            <v>16503137.241579933</v>
          </cell>
        </row>
      </sheetData>
      <sheetData sheetId="524">
        <row r="5">
          <cell r="G5">
            <v>16503137.241579933</v>
          </cell>
        </row>
      </sheetData>
      <sheetData sheetId="525">
        <row r="5">
          <cell r="G5">
            <v>16503137.241579933</v>
          </cell>
        </row>
      </sheetData>
      <sheetData sheetId="526">
        <row r="5">
          <cell r="G5">
            <v>16503137.241579933</v>
          </cell>
        </row>
      </sheetData>
      <sheetData sheetId="527">
        <row r="5">
          <cell r="G5">
            <v>16503137.241579933</v>
          </cell>
        </row>
      </sheetData>
      <sheetData sheetId="528">
        <row r="5">
          <cell r="G5">
            <v>16503137.241579933</v>
          </cell>
        </row>
      </sheetData>
      <sheetData sheetId="529">
        <row r="5">
          <cell r="G5">
            <v>16503137.241579933</v>
          </cell>
        </row>
      </sheetData>
      <sheetData sheetId="530">
        <row r="5">
          <cell r="G5">
            <v>16503137.241579933</v>
          </cell>
        </row>
      </sheetData>
      <sheetData sheetId="531">
        <row r="5">
          <cell r="G5">
            <v>16503137.241579933</v>
          </cell>
        </row>
      </sheetData>
      <sheetData sheetId="532">
        <row r="5">
          <cell r="G5">
            <v>16503137.241579933</v>
          </cell>
        </row>
      </sheetData>
      <sheetData sheetId="533">
        <row r="5">
          <cell r="G5">
            <v>16503137.241579933</v>
          </cell>
        </row>
      </sheetData>
      <sheetData sheetId="534">
        <row r="5">
          <cell r="G5">
            <v>16503137.241579933</v>
          </cell>
        </row>
      </sheetData>
      <sheetData sheetId="535">
        <row r="5">
          <cell r="G5">
            <v>16503137.241579933</v>
          </cell>
        </row>
      </sheetData>
      <sheetData sheetId="536">
        <row r="5">
          <cell r="G5">
            <v>16503137.241579933</v>
          </cell>
        </row>
      </sheetData>
      <sheetData sheetId="537">
        <row r="5">
          <cell r="G5">
            <v>16503137.241579933</v>
          </cell>
        </row>
      </sheetData>
      <sheetData sheetId="538">
        <row r="5">
          <cell r="G5">
            <v>16503137.241579933</v>
          </cell>
        </row>
      </sheetData>
      <sheetData sheetId="539">
        <row r="5">
          <cell r="G5">
            <v>16503137.241579933</v>
          </cell>
        </row>
      </sheetData>
      <sheetData sheetId="540">
        <row r="5">
          <cell r="G5">
            <v>16503137.241579933</v>
          </cell>
        </row>
      </sheetData>
      <sheetData sheetId="541">
        <row r="5">
          <cell r="G5">
            <v>16503137.241579933</v>
          </cell>
        </row>
      </sheetData>
      <sheetData sheetId="542">
        <row r="5">
          <cell r="G5">
            <v>16503137.241579933</v>
          </cell>
        </row>
      </sheetData>
      <sheetData sheetId="543">
        <row r="5">
          <cell r="G5">
            <v>16503137.241579933</v>
          </cell>
        </row>
      </sheetData>
      <sheetData sheetId="544">
        <row r="5">
          <cell r="G5">
            <v>16503137.241579933</v>
          </cell>
        </row>
      </sheetData>
      <sheetData sheetId="545">
        <row r="5">
          <cell r="G5">
            <v>16503137.241579933</v>
          </cell>
        </row>
      </sheetData>
      <sheetData sheetId="546">
        <row r="5">
          <cell r="G5">
            <v>16503137.241579933</v>
          </cell>
        </row>
      </sheetData>
      <sheetData sheetId="547">
        <row r="5">
          <cell r="G5">
            <v>16503137.241579933</v>
          </cell>
        </row>
      </sheetData>
      <sheetData sheetId="548">
        <row r="5">
          <cell r="G5">
            <v>16503137.241579933</v>
          </cell>
        </row>
      </sheetData>
      <sheetData sheetId="549">
        <row r="5">
          <cell r="G5">
            <v>16503137.241579933</v>
          </cell>
        </row>
      </sheetData>
      <sheetData sheetId="550">
        <row r="5">
          <cell r="G5">
            <v>16503137.241579933</v>
          </cell>
        </row>
      </sheetData>
      <sheetData sheetId="551">
        <row r="5">
          <cell r="G5">
            <v>16503137.241579933</v>
          </cell>
        </row>
      </sheetData>
      <sheetData sheetId="552">
        <row r="5">
          <cell r="G5">
            <v>16503137.241579933</v>
          </cell>
        </row>
      </sheetData>
      <sheetData sheetId="553">
        <row r="5">
          <cell r="G5">
            <v>16503137.241579933</v>
          </cell>
        </row>
      </sheetData>
      <sheetData sheetId="554">
        <row r="5">
          <cell r="G5">
            <v>16503137.241579933</v>
          </cell>
        </row>
      </sheetData>
      <sheetData sheetId="555">
        <row r="5">
          <cell r="G5">
            <v>16503137.241579933</v>
          </cell>
        </row>
      </sheetData>
      <sheetData sheetId="556">
        <row r="5">
          <cell r="G5">
            <v>16503137.241579933</v>
          </cell>
        </row>
      </sheetData>
      <sheetData sheetId="557">
        <row r="5">
          <cell r="G5">
            <v>16503137.241579933</v>
          </cell>
        </row>
      </sheetData>
      <sheetData sheetId="558">
        <row r="5">
          <cell r="G5">
            <v>16503137.241579933</v>
          </cell>
        </row>
      </sheetData>
      <sheetData sheetId="559">
        <row r="5">
          <cell r="G5">
            <v>16503137.241579933</v>
          </cell>
        </row>
      </sheetData>
      <sheetData sheetId="560">
        <row r="5">
          <cell r="G5">
            <v>16503137.241579933</v>
          </cell>
        </row>
      </sheetData>
      <sheetData sheetId="561">
        <row r="5">
          <cell r="G5">
            <v>16503137.241579933</v>
          </cell>
        </row>
      </sheetData>
      <sheetData sheetId="562">
        <row r="5">
          <cell r="G5">
            <v>16503137.241579933</v>
          </cell>
        </row>
      </sheetData>
      <sheetData sheetId="563">
        <row r="5">
          <cell r="G5">
            <v>16503137.241579933</v>
          </cell>
        </row>
      </sheetData>
      <sheetData sheetId="564">
        <row r="5">
          <cell r="G5">
            <v>16503137.241579933</v>
          </cell>
        </row>
      </sheetData>
      <sheetData sheetId="565">
        <row r="5">
          <cell r="G5">
            <v>16503137.241579933</v>
          </cell>
        </row>
      </sheetData>
      <sheetData sheetId="566">
        <row r="5">
          <cell r="G5">
            <v>16503137.241579933</v>
          </cell>
        </row>
      </sheetData>
      <sheetData sheetId="567">
        <row r="5">
          <cell r="G5">
            <v>16503137.241579933</v>
          </cell>
        </row>
      </sheetData>
      <sheetData sheetId="568">
        <row r="5">
          <cell r="G5">
            <v>16503137.241579933</v>
          </cell>
        </row>
      </sheetData>
      <sheetData sheetId="569">
        <row r="5">
          <cell r="G5">
            <v>16503137.241579933</v>
          </cell>
        </row>
      </sheetData>
      <sheetData sheetId="570">
        <row r="5">
          <cell r="G5">
            <v>16503137.241579933</v>
          </cell>
        </row>
      </sheetData>
      <sheetData sheetId="571">
        <row r="5">
          <cell r="G5">
            <v>16503137.241579933</v>
          </cell>
        </row>
      </sheetData>
      <sheetData sheetId="572">
        <row r="5">
          <cell r="G5">
            <v>16503137.241579933</v>
          </cell>
        </row>
      </sheetData>
      <sheetData sheetId="573">
        <row r="5">
          <cell r="G5">
            <v>16503137.241579933</v>
          </cell>
        </row>
      </sheetData>
      <sheetData sheetId="574">
        <row r="5">
          <cell r="G5">
            <v>16503137.241579933</v>
          </cell>
        </row>
      </sheetData>
      <sheetData sheetId="575">
        <row r="5">
          <cell r="G5">
            <v>16503137.241579933</v>
          </cell>
        </row>
      </sheetData>
      <sheetData sheetId="576">
        <row r="5">
          <cell r="G5">
            <v>16503137.241579933</v>
          </cell>
        </row>
      </sheetData>
      <sheetData sheetId="577">
        <row r="5">
          <cell r="G5">
            <v>16503137.241579933</v>
          </cell>
        </row>
      </sheetData>
      <sheetData sheetId="578">
        <row r="5">
          <cell r="G5">
            <v>16503137.241579933</v>
          </cell>
        </row>
      </sheetData>
      <sheetData sheetId="579">
        <row r="5">
          <cell r="G5">
            <v>16503137.241579933</v>
          </cell>
        </row>
      </sheetData>
      <sheetData sheetId="580">
        <row r="5">
          <cell r="G5">
            <v>16503137.241579933</v>
          </cell>
        </row>
      </sheetData>
      <sheetData sheetId="581">
        <row r="5">
          <cell r="G5">
            <v>16503137.241579933</v>
          </cell>
        </row>
      </sheetData>
      <sheetData sheetId="582">
        <row r="5">
          <cell r="G5">
            <v>16503137.241579933</v>
          </cell>
        </row>
      </sheetData>
      <sheetData sheetId="583">
        <row r="5">
          <cell r="G5">
            <v>16503137.241579933</v>
          </cell>
        </row>
      </sheetData>
      <sheetData sheetId="584">
        <row r="5">
          <cell r="G5">
            <v>16503137.241579933</v>
          </cell>
        </row>
      </sheetData>
      <sheetData sheetId="585">
        <row r="5">
          <cell r="G5">
            <v>16503137.241579933</v>
          </cell>
        </row>
      </sheetData>
      <sheetData sheetId="586">
        <row r="5">
          <cell r="G5">
            <v>16503137.241579933</v>
          </cell>
        </row>
      </sheetData>
      <sheetData sheetId="587">
        <row r="5">
          <cell r="G5">
            <v>16503137.241579933</v>
          </cell>
        </row>
      </sheetData>
      <sheetData sheetId="588">
        <row r="5">
          <cell r="G5">
            <v>16503137.241579933</v>
          </cell>
        </row>
      </sheetData>
      <sheetData sheetId="589">
        <row r="5">
          <cell r="G5">
            <v>16503137.241579933</v>
          </cell>
        </row>
      </sheetData>
      <sheetData sheetId="590">
        <row r="5">
          <cell r="G5">
            <v>16503137.241579933</v>
          </cell>
        </row>
      </sheetData>
      <sheetData sheetId="591">
        <row r="5">
          <cell r="G5">
            <v>16503137.241579933</v>
          </cell>
        </row>
      </sheetData>
      <sheetData sheetId="592">
        <row r="5">
          <cell r="G5">
            <v>16503137.241579933</v>
          </cell>
        </row>
      </sheetData>
      <sheetData sheetId="593">
        <row r="5">
          <cell r="G5">
            <v>16503137.241579933</v>
          </cell>
        </row>
      </sheetData>
      <sheetData sheetId="594">
        <row r="5">
          <cell r="G5">
            <v>16503137.241579933</v>
          </cell>
        </row>
      </sheetData>
      <sheetData sheetId="595">
        <row r="5">
          <cell r="G5">
            <v>16503137.241579933</v>
          </cell>
        </row>
      </sheetData>
      <sheetData sheetId="596">
        <row r="5">
          <cell r="G5">
            <v>16503137.241579933</v>
          </cell>
        </row>
      </sheetData>
      <sheetData sheetId="597">
        <row r="5">
          <cell r="G5">
            <v>16503137.241579933</v>
          </cell>
        </row>
      </sheetData>
      <sheetData sheetId="598">
        <row r="5">
          <cell r="G5">
            <v>16503137.241579933</v>
          </cell>
        </row>
      </sheetData>
      <sheetData sheetId="599">
        <row r="5">
          <cell r="G5">
            <v>16503137.241579933</v>
          </cell>
        </row>
      </sheetData>
      <sheetData sheetId="600">
        <row r="5">
          <cell r="G5">
            <v>16503137.241579933</v>
          </cell>
        </row>
      </sheetData>
      <sheetData sheetId="601">
        <row r="5">
          <cell r="G5">
            <v>16503137.241579933</v>
          </cell>
        </row>
      </sheetData>
      <sheetData sheetId="602">
        <row r="5">
          <cell r="G5">
            <v>16503137.241579933</v>
          </cell>
        </row>
      </sheetData>
      <sheetData sheetId="603">
        <row r="5">
          <cell r="G5">
            <v>16503137.241579933</v>
          </cell>
        </row>
      </sheetData>
      <sheetData sheetId="604">
        <row r="5">
          <cell r="G5">
            <v>16503137.241579933</v>
          </cell>
        </row>
      </sheetData>
      <sheetData sheetId="605">
        <row r="5">
          <cell r="G5">
            <v>16503137.241579933</v>
          </cell>
        </row>
      </sheetData>
      <sheetData sheetId="606">
        <row r="5">
          <cell r="G5">
            <v>16503137.241579933</v>
          </cell>
        </row>
      </sheetData>
      <sheetData sheetId="607">
        <row r="5">
          <cell r="G5">
            <v>16503137.241579933</v>
          </cell>
        </row>
      </sheetData>
      <sheetData sheetId="608">
        <row r="5">
          <cell r="G5">
            <v>16503137.241579933</v>
          </cell>
        </row>
      </sheetData>
      <sheetData sheetId="609">
        <row r="5">
          <cell r="G5">
            <v>16503137.241579933</v>
          </cell>
        </row>
      </sheetData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>
        <row r="5">
          <cell r="G5">
            <v>16503137.241579933</v>
          </cell>
        </row>
      </sheetData>
      <sheetData sheetId="645">
        <row r="5">
          <cell r="G5">
            <v>16503137.241579933</v>
          </cell>
        </row>
      </sheetData>
      <sheetData sheetId="646">
        <row r="5">
          <cell r="G5">
            <v>16503137.241579933</v>
          </cell>
        </row>
      </sheetData>
      <sheetData sheetId="647">
        <row r="5">
          <cell r="G5">
            <v>16503137.241579933</v>
          </cell>
        </row>
      </sheetData>
      <sheetData sheetId="648">
        <row r="5">
          <cell r="G5">
            <v>16503137.241579933</v>
          </cell>
        </row>
      </sheetData>
      <sheetData sheetId="649">
        <row r="5">
          <cell r="G5">
            <v>16503137.241579933</v>
          </cell>
        </row>
      </sheetData>
      <sheetData sheetId="650">
        <row r="5">
          <cell r="G5">
            <v>16503137.241579933</v>
          </cell>
        </row>
      </sheetData>
      <sheetData sheetId="651">
        <row r="5">
          <cell r="G5">
            <v>16503137.241579933</v>
          </cell>
        </row>
      </sheetData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>
        <row r="7">
          <cell r="G7">
            <v>0</v>
          </cell>
        </row>
      </sheetData>
      <sheetData sheetId="662">
        <row r="7">
          <cell r="G7">
            <v>0</v>
          </cell>
        </row>
      </sheetData>
      <sheetData sheetId="663">
        <row r="7">
          <cell r="G7">
            <v>0</v>
          </cell>
        </row>
      </sheetData>
      <sheetData sheetId="664">
        <row r="7">
          <cell r="G7">
            <v>0</v>
          </cell>
        </row>
      </sheetData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>
        <row r="5">
          <cell r="G5">
            <v>16503137.241579933</v>
          </cell>
        </row>
      </sheetData>
      <sheetData sheetId="679">
        <row r="5">
          <cell r="G5">
            <v>16503137.241579933</v>
          </cell>
        </row>
      </sheetData>
      <sheetData sheetId="680">
        <row r="5">
          <cell r="G5">
            <v>16503137.241579933</v>
          </cell>
        </row>
      </sheetData>
      <sheetData sheetId="681">
        <row r="5">
          <cell r="G5">
            <v>16503137.241579933</v>
          </cell>
        </row>
      </sheetData>
      <sheetData sheetId="682">
        <row r="5">
          <cell r="G5">
            <v>16503137.241579933</v>
          </cell>
        </row>
      </sheetData>
      <sheetData sheetId="683">
        <row r="5">
          <cell r="G5">
            <v>16503137.241579933</v>
          </cell>
        </row>
      </sheetData>
      <sheetData sheetId="684">
        <row r="5">
          <cell r="G5">
            <v>16503137.241579933</v>
          </cell>
        </row>
      </sheetData>
      <sheetData sheetId="685">
        <row r="5">
          <cell r="G5">
            <v>16503137.241579933</v>
          </cell>
        </row>
      </sheetData>
      <sheetData sheetId="686">
        <row r="5">
          <cell r="G5">
            <v>16503137.241579933</v>
          </cell>
        </row>
      </sheetData>
      <sheetData sheetId="687">
        <row r="5">
          <cell r="G5">
            <v>16503137.241579933</v>
          </cell>
        </row>
      </sheetData>
      <sheetData sheetId="688">
        <row r="5">
          <cell r="G5" t="str">
            <v>БДР на 2021</v>
          </cell>
        </row>
      </sheetData>
      <sheetData sheetId="689">
        <row r="5">
          <cell r="G5" t="str">
            <v>БДР на 2021</v>
          </cell>
        </row>
      </sheetData>
      <sheetData sheetId="690">
        <row r="5">
          <cell r="G5" t="str">
            <v>БДР на 2021</v>
          </cell>
        </row>
      </sheetData>
      <sheetData sheetId="691">
        <row r="5">
          <cell r="G5" t="str">
            <v>БДР на 2021</v>
          </cell>
        </row>
      </sheetData>
      <sheetData sheetId="692">
        <row r="5">
          <cell r="G5" t="str">
            <v>БДР на 2021</v>
          </cell>
        </row>
      </sheetData>
      <sheetData sheetId="693">
        <row r="5">
          <cell r="G5" t="str">
            <v>БДР на 2021</v>
          </cell>
        </row>
      </sheetData>
      <sheetData sheetId="694">
        <row r="5">
          <cell r="G5" t="str">
            <v>БДР на 2021</v>
          </cell>
        </row>
      </sheetData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>
        <row r="5">
          <cell r="G5">
            <v>4551113.38</v>
          </cell>
        </row>
      </sheetData>
      <sheetData sheetId="709">
        <row r="5">
          <cell r="G5">
            <v>4551113.38</v>
          </cell>
        </row>
      </sheetData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 1"/>
      <sheetName val="2010"/>
      <sheetName val="2011"/>
      <sheetName val=" 2012"/>
      <sheetName val="Таблица 2"/>
      <sheetName val="ф.2_1 кв. 2013_МРСК"/>
      <sheetName val="Таблица 3"/>
      <sheetName val="себестоимость"/>
      <sheetName val="КВ "/>
      <sheetName val="ВЫРУЧКА 2 940 378,54 "/>
      <sheetName val="Таблица 4"/>
      <sheetName val="по видам работ"/>
      <sheetName val="исполненные договора 1 квартал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"/>
      <sheetName val="днт)"/>
      <sheetName val="юрики 466,1"/>
      <sheetName val="физики 466,1 (2)"/>
      <sheetName val="550"/>
      <sheetName val="все466,1 "/>
      <sheetName val="Лист1"/>
      <sheetName val="сс"/>
      <sheetName val="Реестр исполненных"/>
      <sheetName val="Лист2"/>
    </sheetNames>
    <sheetDataSet>
      <sheetData sheetId="0"/>
      <sheetData sheetId="1">
        <row r="2376">
          <cell r="AL2376">
            <v>1296694.8900000001</v>
          </cell>
        </row>
      </sheetData>
      <sheetData sheetId="2">
        <row r="2">
          <cell r="AJ2">
            <v>466.1</v>
          </cell>
        </row>
        <row r="3">
          <cell r="AJ3">
            <v>466.1</v>
          </cell>
        </row>
        <row r="4">
          <cell r="AJ4">
            <v>466.1</v>
          </cell>
        </row>
        <row r="5">
          <cell r="AJ5">
            <v>466.1</v>
          </cell>
        </row>
        <row r="6">
          <cell r="AJ6">
            <v>466.1</v>
          </cell>
        </row>
        <row r="7">
          <cell r="AJ7">
            <v>466.1</v>
          </cell>
        </row>
        <row r="8">
          <cell r="AJ8">
            <v>466.1</v>
          </cell>
        </row>
        <row r="9">
          <cell r="AJ9">
            <v>466.1</v>
          </cell>
        </row>
        <row r="10">
          <cell r="AJ10">
            <v>466.1</v>
          </cell>
        </row>
        <row r="11">
          <cell r="AJ11">
            <v>466.1</v>
          </cell>
        </row>
        <row r="12">
          <cell r="AJ12">
            <v>466.1</v>
          </cell>
        </row>
        <row r="13">
          <cell r="AJ13">
            <v>466.1</v>
          </cell>
        </row>
        <row r="14">
          <cell r="AJ14">
            <v>466.1</v>
          </cell>
        </row>
        <row r="15">
          <cell r="AJ15">
            <v>466.1</v>
          </cell>
        </row>
        <row r="16">
          <cell r="AJ16">
            <v>466.1</v>
          </cell>
        </row>
        <row r="17">
          <cell r="AJ17">
            <v>466.1</v>
          </cell>
        </row>
        <row r="18">
          <cell r="AJ18">
            <v>466.1</v>
          </cell>
        </row>
        <row r="19">
          <cell r="AJ19">
            <v>466.1</v>
          </cell>
        </row>
        <row r="20">
          <cell r="AJ20">
            <v>466.1</v>
          </cell>
        </row>
        <row r="21">
          <cell r="AJ21">
            <v>466.1</v>
          </cell>
        </row>
        <row r="22">
          <cell r="AJ22">
            <v>466.1</v>
          </cell>
        </row>
        <row r="23">
          <cell r="AJ23">
            <v>466.1</v>
          </cell>
        </row>
        <row r="24">
          <cell r="AJ24">
            <v>466.1</v>
          </cell>
        </row>
        <row r="25">
          <cell r="AJ25">
            <v>466.1</v>
          </cell>
        </row>
        <row r="26">
          <cell r="AJ26">
            <v>466.1</v>
          </cell>
        </row>
        <row r="27">
          <cell r="AJ27">
            <v>466.1</v>
          </cell>
        </row>
        <row r="28">
          <cell r="AJ28">
            <v>466.1</v>
          </cell>
        </row>
        <row r="29">
          <cell r="AJ29">
            <v>466.1</v>
          </cell>
        </row>
        <row r="30">
          <cell r="AJ30">
            <v>466.1</v>
          </cell>
        </row>
        <row r="31">
          <cell r="AJ31">
            <v>466.1</v>
          </cell>
        </row>
        <row r="32">
          <cell r="AJ32">
            <v>466.1</v>
          </cell>
        </row>
        <row r="33">
          <cell r="AJ33">
            <v>466.1</v>
          </cell>
        </row>
        <row r="34">
          <cell r="AJ34">
            <v>466.1</v>
          </cell>
        </row>
        <row r="35">
          <cell r="AJ35">
            <v>466.1</v>
          </cell>
        </row>
        <row r="36">
          <cell r="AJ36">
            <v>466.1</v>
          </cell>
        </row>
        <row r="37">
          <cell r="AJ37">
            <v>466.1</v>
          </cell>
        </row>
        <row r="38">
          <cell r="AJ38">
            <v>466.1</v>
          </cell>
        </row>
        <row r="39">
          <cell r="AJ39">
            <v>466.1</v>
          </cell>
        </row>
        <row r="40">
          <cell r="AJ40">
            <v>466.1</v>
          </cell>
        </row>
        <row r="41">
          <cell r="AJ41">
            <v>466.1</v>
          </cell>
        </row>
        <row r="42">
          <cell r="AJ42">
            <v>466.1</v>
          </cell>
        </row>
        <row r="43">
          <cell r="AJ43">
            <v>466.1</v>
          </cell>
        </row>
        <row r="44">
          <cell r="AJ44">
            <v>466.1</v>
          </cell>
        </row>
        <row r="45">
          <cell r="AJ45">
            <v>466.1</v>
          </cell>
        </row>
        <row r="46">
          <cell r="AJ46">
            <v>466.1</v>
          </cell>
        </row>
        <row r="47">
          <cell r="AJ47">
            <v>466.1</v>
          </cell>
        </row>
        <row r="48">
          <cell r="AJ48">
            <v>466.1</v>
          </cell>
        </row>
        <row r="49">
          <cell r="AJ49">
            <v>466.1</v>
          </cell>
        </row>
        <row r="50">
          <cell r="AJ50">
            <v>466.1</v>
          </cell>
        </row>
        <row r="51">
          <cell r="AJ51">
            <v>466.1</v>
          </cell>
        </row>
        <row r="52">
          <cell r="AJ52">
            <v>466.1</v>
          </cell>
        </row>
        <row r="53">
          <cell r="AJ53">
            <v>466.1</v>
          </cell>
        </row>
        <row r="54">
          <cell r="AJ54">
            <v>466.1</v>
          </cell>
        </row>
        <row r="55">
          <cell r="AJ55">
            <v>466.1</v>
          </cell>
        </row>
        <row r="56">
          <cell r="AJ56">
            <v>466.1</v>
          </cell>
        </row>
        <row r="57">
          <cell r="AJ57">
            <v>466.1</v>
          </cell>
        </row>
        <row r="58">
          <cell r="AJ58">
            <v>466.1</v>
          </cell>
        </row>
        <row r="59">
          <cell r="AJ59">
            <v>466.1</v>
          </cell>
        </row>
        <row r="60">
          <cell r="AJ60">
            <v>466.1</v>
          </cell>
        </row>
        <row r="61">
          <cell r="AJ61">
            <v>466.1</v>
          </cell>
        </row>
        <row r="62">
          <cell r="AJ62">
            <v>466.1</v>
          </cell>
        </row>
        <row r="63">
          <cell r="AJ63">
            <v>466.1</v>
          </cell>
        </row>
        <row r="64">
          <cell r="AJ64">
            <v>466.1</v>
          </cell>
        </row>
        <row r="65">
          <cell r="AJ65">
            <v>466.1</v>
          </cell>
        </row>
        <row r="66">
          <cell r="AJ66">
            <v>466.1</v>
          </cell>
        </row>
        <row r="67">
          <cell r="AJ67">
            <v>466.1</v>
          </cell>
        </row>
        <row r="68">
          <cell r="AJ68">
            <v>466.1</v>
          </cell>
        </row>
        <row r="69">
          <cell r="AJ69">
            <v>466.1</v>
          </cell>
        </row>
        <row r="70">
          <cell r="AJ70">
            <v>466.1</v>
          </cell>
        </row>
        <row r="71">
          <cell r="AJ71">
            <v>466.1</v>
          </cell>
        </row>
        <row r="72">
          <cell r="AJ72">
            <v>466.1</v>
          </cell>
        </row>
        <row r="73">
          <cell r="AJ73">
            <v>466.1</v>
          </cell>
        </row>
        <row r="74">
          <cell r="AJ74">
            <v>466.1</v>
          </cell>
        </row>
        <row r="75">
          <cell r="AJ75">
            <v>466.1</v>
          </cell>
        </row>
        <row r="76">
          <cell r="AJ76">
            <v>466.1</v>
          </cell>
        </row>
        <row r="77">
          <cell r="AJ77">
            <v>466.1</v>
          </cell>
        </row>
        <row r="78">
          <cell r="AJ78">
            <v>466.1</v>
          </cell>
        </row>
        <row r="79">
          <cell r="AJ79">
            <v>466.1</v>
          </cell>
        </row>
        <row r="80">
          <cell r="AJ80">
            <v>466.1</v>
          </cell>
        </row>
        <row r="81">
          <cell r="AJ81">
            <v>466.1</v>
          </cell>
        </row>
        <row r="82">
          <cell r="AJ82">
            <v>466.1</v>
          </cell>
        </row>
        <row r="83">
          <cell r="AJ83">
            <v>466.1</v>
          </cell>
        </row>
        <row r="84">
          <cell r="AJ84">
            <v>466.1</v>
          </cell>
        </row>
        <row r="85">
          <cell r="AJ85">
            <v>466.1</v>
          </cell>
        </row>
        <row r="86">
          <cell r="AJ86">
            <v>466.1</v>
          </cell>
        </row>
        <row r="87">
          <cell r="AJ87">
            <v>466.1</v>
          </cell>
        </row>
        <row r="88">
          <cell r="AJ88">
            <v>466.1</v>
          </cell>
        </row>
        <row r="89">
          <cell r="AJ89">
            <v>466.1</v>
          </cell>
        </row>
        <row r="90">
          <cell r="AJ90">
            <v>466.1</v>
          </cell>
        </row>
        <row r="91">
          <cell r="AJ91">
            <v>466.1</v>
          </cell>
        </row>
        <row r="92">
          <cell r="AJ92">
            <v>466.1</v>
          </cell>
        </row>
        <row r="93">
          <cell r="AJ93">
            <v>466.1</v>
          </cell>
        </row>
        <row r="94">
          <cell r="AJ94">
            <v>466.1</v>
          </cell>
        </row>
        <row r="95">
          <cell r="AJ95">
            <v>466.1</v>
          </cell>
        </row>
        <row r="96">
          <cell r="AJ96">
            <v>466.1</v>
          </cell>
        </row>
        <row r="97">
          <cell r="AJ97">
            <v>466.1</v>
          </cell>
        </row>
        <row r="98">
          <cell r="AJ98">
            <v>466.1</v>
          </cell>
        </row>
        <row r="99">
          <cell r="AJ99">
            <v>466.1</v>
          </cell>
        </row>
        <row r="100">
          <cell r="AJ100">
            <v>466.1</v>
          </cell>
        </row>
        <row r="101">
          <cell r="AJ101">
            <v>466.1</v>
          </cell>
        </row>
        <row r="102">
          <cell r="AJ102">
            <v>466.1</v>
          </cell>
        </row>
        <row r="103">
          <cell r="AJ103">
            <v>466.1</v>
          </cell>
        </row>
        <row r="104">
          <cell r="AJ104">
            <v>466.1</v>
          </cell>
        </row>
        <row r="105">
          <cell r="AJ105">
            <v>466.1</v>
          </cell>
        </row>
        <row r="106">
          <cell r="AJ106">
            <v>466.1</v>
          </cell>
        </row>
        <row r="107">
          <cell r="AJ107">
            <v>466.1</v>
          </cell>
        </row>
        <row r="108">
          <cell r="AJ108">
            <v>466.1</v>
          </cell>
        </row>
        <row r="109">
          <cell r="AJ109">
            <v>466.1</v>
          </cell>
        </row>
        <row r="110">
          <cell r="AJ110">
            <v>466.1</v>
          </cell>
        </row>
        <row r="111">
          <cell r="AJ111">
            <v>466.1</v>
          </cell>
        </row>
        <row r="112">
          <cell r="AJ112">
            <v>466.1</v>
          </cell>
        </row>
        <row r="113">
          <cell r="AJ113">
            <v>466.1</v>
          </cell>
        </row>
        <row r="114">
          <cell r="AJ114">
            <v>466.1</v>
          </cell>
        </row>
        <row r="115">
          <cell r="AJ115">
            <v>466.1</v>
          </cell>
        </row>
        <row r="116">
          <cell r="AJ116">
            <v>466.1</v>
          </cell>
        </row>
        <row r="117">
          <cell r="AJ117">
            <v>466.1</v>
          </cell>
        </row>
        <row r="118">
          <cell r="AJ118">
            <v>466.1</v>
          </cell>
        </row>
        <row r="119">
          <cell r="AJ119">
            <v>466.1</v>
          </cell>
        </row>
        <row r="120">
          <cell r="AJ120">
            <v>466.1</v>
          </cell>
        </row>
        <row r="121">
          <cell r="AJ121">
            <v>466.1</v>
          </cell>
        </row>
        <row r="122">
          <cell r="AJ122">
            <v>466.1</v>
          </cell>
        </row>
        <row r="123">
          <cell r="AJ123">
            <v>466.1</v>
          </cell>
        </row>
        <row r="124">
          <cell r="AJ124">
            <v>466.1</v>
          </cell>
        </row>
        <row r="125">
          <cell r="AJ125">
            <v>466.1</v>
          </cell>
        </row>
        <row r="126">
          <cell r="AJ126">
            <v>466.1</v>
          </cell>
        </row>
        <row r="127">
          <cell r="AJ127">
            <v>466.1</v>
          </cell>
        </row>
        <row r="128">
          <cell r="AJ128">
            <v>466.1</v>
          </cell>
        </row>
        <row r="129">
          <cell r="AJ129">
            <v>466.1</v>
          </cell>
        </row>
        <row r="130">
          <cell r="AJ130">
            <v>466.1</v>
          </cell>
        </row>
        <row r="131">
          <cell r="AJ131">
            <v>466.1</v>
          </cell>
        </row>
        <row r="132">
          <cell r="AJ132">
            <v>466.1</v>
          </cell>
        </row>
        <row r="133">
          <cell r="AJ133">
            <v>466.1</v>
          </cell>
        </row>
        <row r="134">
          <cell r="AJ134">
            <v>466.1</v>
          </cell>
        </row>
        <row r="135">
          <cell r="AJ135">
            <v>466.1</v>
          </cell>
        </row>
        <row r="136">
          <cell r="AJ136">
            <v>466.1</v>
          </cell>
        </row>
        <row r="137">
          <cell r="AJ137">
            <v>466.1</v>
          </cell>
        </row>
        <row r="138">
          <cell r="AJ138">
            <v>466.1</v>
          </cell>
        </row>
        <row r="139">
          <cell r="AJ139">
            <v>466.1</v>
          </cell>
        </row>
        <row r="140">
          <cell r="AJ140">
            <v>466.1</v>
          </cell>
        </row>
        <row r="141">
          <cell r="AJ141">
            <v>466.1</v>
          </cell>
        </row>
        <row r="142">
          <cell r="AJ142">
            <v>466.1</v>
          </cell>
        </row>
        <row r="143">
          <cell r="AJ143">
            <v>466.1</v>
          </cell>
        </row>
        <row r="144">
          <cell r="AJ144">
            <v>466.1</v>
          </cell>
        </row>
        <row r="145">
          <cell r="AJ145">
            <v>466.1</v>
          </cell>
        </row>
        <row r="146">
          <cell r="AJ146">
            <v>466.1</v>
          </cell>
        </row>
        <row r="147">
          <cell r="AJ147">
            <v>466.1</v>
          </cell>
        </row>
        <row r="148">
          <cell r="AJ148">
            <v>466.1</v>
          </cell>
        </row>
        <row r="149">
          <cell r="AJ149">
            <v>466.1</v>
          </cell>
        </row>
        <row r="150">
          <cell r="AJ150">
            <v>466.1</v>
          </cell>
        </row>
        <row r="151">
          <cell r="AJ151">
            <v>466.1</v>
          </cell>
        </row>
        <row r="152">
          <cell r="AJ152">
            <v>466.1</v>
          </cell>
        </row>
        <row r="153">
          <cell r="AJ153">
            <v>466.1</v>
          </cell>
        </row>
        <row r="154">
          <cell r="AJ154">
            <v>466.1</v>
          </cell>
        </row>
        <row r="155">
          <cell r="AJ155">
            <v>466.1</v>
          </cell>
        </row>
        <row r="156">
          <cell r="AJ156">
            <v>466.1</v>
          </cell>
        </row>
        <row r="157">
          <cell r="AJ157">
            <v>466.1</v>
          </cell>
        </row>
        <row r="158">
          <cell r="AJ158">
            <v>466.1</v>
          </cell>
        </row>
        <row r="159">
          <cell r="AJ159">
            <v>466.1</v>
          </cell>
        </row>
        <row r="160">
          <cell r="AJ160">
            <v>466.1</v>
          </cell>
        </row>
        <row r="161">
          <cell r="AJ161">
            <v>466.1</v>
          </cell>
        </row>
        <row r="162">
          <cell r="AJ162">
            <v>466.1</v>
          </cell>
        </row>
        <row r="163">
          <cell r="AJ163">
            <v>466.1</v>
          </cell>
        </row>
        <row r="164">
          <cell r="AJ164">
            <v>466.1</v>
          </cell>
        </row>
        <row r="165">
          <cell r="AJ165">
            <v>466.1</v>
          </cell>
        </row>
        <row r="166">
          <cell r="AJ166">
            <v>466.1</v>
          </cell>
        </row>
        <row r="167">
          <cell r="AJ167">
            <v>466.1</v>
          </cell>
        </row>
        <row r="168">
          <cell r="AJ168">
            <v>466.1</v>
          </cell>
        </row>
        <row r="169">
          <cell r="AJ169">
            <v>466.1</v>
          </cell>
        </row>
        <row r="170">
          <cell r="AJ170">
            <v>466.1</v>
          </cell>
        </row>
        <row r="171">
          <cell r="AJ171">
            <v>466.1</v>
          </cell>
        </row>
        <row r="172">
          <cell r="AJ172">
            <v>466.1</v>
          </cell>
        </row>
        <row r="173">
          <cell r="AJ173">
            <v>466.1</v>
          </cell>
        </row>
        <row r="174">
          <cell r="AJ174">
            <v>466.1</v>
          </cell>
        </row>
        <row r="175">
          <cell r="AJ175">
            <v>466.1</v>
          </cell>
        </row>
        <row r="176">
          <cell r="AJ176">
            <v>466.1</v>
          </cell>
        </row>
        <row r="177">
          <cell r="AJ177">
            <v>466.1</v>
          </cell>
        </row>
        <row r="178">
          <cell r="AJ178">
            <v>466.1</v>
          </cell>
        </row>
        <row r="179">
          <cell r="AJ179">
            <v>466.1</v>
          </cell>
        </row>
        <row r="180">
          <cell r="AJ180">
            <v>466.1</v>
          </cell>
        </row>
        <row r="181">
          <cell r="AJ181">
            <v>466.1</v>
          </cell>
        </row>
        <row r="182">
          <cell r="AJ182">
            <v>466.1</v>
          </cell>
        </row>
        <row r="183">
          <cell r="AJ183">
            <v>466.1</v>
          </cell>
        </row>
        <row r="184">
          <cell r="AJ184">
            <v>466.1</v>
          </cell>
        </row>
        <row r="185">
          <cell r="AJ185">
            <v>466.1</v>
          </cell>
        </row>
        <row r="186">
          <cell r="AJ186">
            <v>466.1</v>
          </cell>
        </row>
        <row r="187">
          <cell r="AJ187">
            <v>466.1</v>
          </cell>
        </row>
        <row r="188">
          <cell r="AJ188">
            <v>466.1</v>
          </cell>
        </row>
        <row r="189">
          <cell r="AJ189">
            <v>466.1</v>
          </cell>
        </row>
        <row r="190">
          <cell r="AJ190">
            <v>466.1</v>
          </cell>
        </row>
        <row r="191">
          <cell r="AJ191">
            <v>466.1</v>
          </cell>
        </row>
        <row r="192">
          <cell r="AJ192">
            <v>466.1</v>
          </cell>
        </row>
        <row r="193">
          <cell r="AJ193">
            <v>466.1</v>
          </cell>
        </row>
        <row r="194">
          <cell r="AJ194">
            <v>466.1</v>
          </cell>
        </row>
        <row r="195">
          <cell r="AJ195">
            <v>466.1</v>
          </cell>
        </row>
        <row r="196">
          <cell r="AJ196">
            <v>466.1</v>
          </cell>
        </row>
        <row r="197">
          <cell r="AJ197">
            <v>466.1</v>
          </cell>
        </row>
        <row r="198">
          <cell r="AJ198">
            <v>466.1</v>
          </cell>
        </row>
        <row r="199">
          <cell r="AJ199">
            <v>466.1</v>
          </cell>
        </row>
        <row r="200">
          <cell r="AJ200">
            <v>466.1</v>
          </cell>
        </row>
        <row r="201">
          <cell r="AJ201">
            <v>466.1</v>
          </cell>
        </row>
        <row r="202">
          <cell r="AJ202">
            <v>466.1</v>
          </cell>
        </row>
        <row r="203">
          <cell r="AJ203">
            <v>466.1</v>
          </cell>
        </row>
        <row r="204">
          <cell r="AJ204">
            <v>466.1</v>
          </cell>
        </row>
        <row r="205">
          <cell r="AJ205">
            <v>466.1</v>
          </cell>
        </row>
        <row r="206">
          <cell r="AJ206">
            <v>466.1</v>
          </cell>
        </row>
        <row r="207">
          <cell r="AJ207">
            <v>466.1</v>
          </cell>
        </row>
        <row r="208">
          <cell r="AJ208">
            <v>466.1</v>
          </cell>
        </row>
        <row r="209">
          <cell r="AJ209">
            <v>466.1</v>
          </cell>
        </row>
        <row r="210">
          <cell r="AJ210">
            <v>466.1</v>
          </cell>
        </row>
        <row r="211">
          <cell r="AJ211">
            <v>466.1</v>
          </cell>
        </row>
        <row r="212">
          <cell r="AJ212">
            <v>466.1</v>
          </cell>
        </row>
        <row r="213">
          <cell r="AJ213">
            <v>466.1</v>
          </cell>
        </row>
        <row r="214">
          <cell r="AJ214">
            <v>466.1</v>
          </cell>
        </row>
        <row r="215">
          <cell r="AJ215">
            <v>466.1</v>
          </cell>
        </row>
        <row r="216">
          <cell r="AJ216">
            <v>466.1</v>
          </cell>
        </row>
        <row r="217">
          <cell r="AJ217">
            <v>466.1</v>
          </cell>
        </row>
        <row r="218">
          <cell r="AJ218">
            <v>466.1</v>
          </cell>
        </row>
        <row r="219">
          <cell r="AJ219">
            <v>466.1</v>
          </cell>
        </row>
        <row r="220">
          <cell r="AJ220">
            <v>466.1</v>
          </cell>
        </row>
        <row r="221">
          <cell r="AJ221">
            <v>466.1</v>
          </cell>
        </row>
        <row r="222">
          <cell r="AJ222">
            <v>466.1</v>
          </cell>
        </row>
        <row r="223">
          <cell r="AJ223">
            <v>466.1</v>
          </cell>
        </row>
        <row r="224">
          <cell r="AJ224">
            <v>466.1</v>
          </cell>
        </row>
        <row r="225">
          <cell r="AJ225">
            <v>466.1</v>
          </cell>
        </row>
        <row r="226">
          <cell r="AJ226">
            <v>466.1</v>
          </cell>
        </row>
        <row r="227">
          <cell r="AJ227">
            <v>466.1</v>
          </cell>
        </row>
        <row r="228">
          <cell r="AJ228">
            <v>466.1</v>
          </cell>
        </row>
        <row r="229">
          <cell r="AJ229">
            <v>466.1</v>
          </cell>
        </row>
        <row r="230">
          <cell r="AJ230">
            <v>466.1</v>
          </cell>
        </row>
        <row r="231">
          <cell r="AJ231">
            <v>466.1</v>
          </cell>
        </row>
        <row r="232">
          <cell r="AJ232">
            <v>466.1</v>
          </cell>
        </row>
        <row r="233">
          <cell r="AJ233">
            <v>466.1</v>
          </cell>
        </row>
        <row r="234">
          <cell r="AJ234">
            <v>466.1</v>
          </cell>
        </row>
        <row r="235">
          <cell r="AJ235">
            <v>466.1</v>
          </cell>
        </row>
        <row r="236">
          <cell r="AJ236">
            <v>466.1</v>
          </cell>
        </row>
        <row r="237">
          <cell r="AJ237">
            <v>466.1</v>
          </cell>
        </row>
        <row r="238">
          <cell r="AJ238">
            <v>466.1</v>
          </cell>
        </row>
        <row r="239">
          <cell r="AJ239">
            <v>466.1</v>
          </cell>
        </row>
        <row r="240">
          <cell r="AJ240">
            <v>466.1</v>
          </cell>
        </row>
        <row r="241">
          <cell r="AJ241">
            <v>466.1</v>
          </cell>
        </row>
        <row r="242">
          <cell r="AJ242">
            <v>466.1</v>
          </cell>
        </row>
        <row r="243">
          <cell r="AJ243">
            <v>466.1</v>
          </cell>
        </row>
        <row r="244">
          <cell r="AJ244">
            <v>466.1</v>
          </cell>
        </row>
        <row r="245">
          <cell r="AJ245">
            <v>466.1</v>
          </cell>
        </row>
        <row r="246">
          <cell r="AJ246">
            <v>466.1</v>
          </cell>
        </row>
        <row r="247">
          <cell r="AJ247">
            <v>466.1</v>
          </cell>
        </row>
        <row r="248">
          <cell r="AJ248">
            <v>466.1</v>
          </cell>
        </row>
        <row r="249">
          <cell r="AJ249">
            <v>466.1</v>
          </cell>
        </row>
        <row r="250">
          <cell r="AJ250">
            <v>466.1</v>
          </cell>
        </row>
        <row r="251">
          <cell r="AJ251">
            <v>466.1</v>
          </cell>
        </row>
        <row r="252">
          <cell r="AJ252">
            <v>466.1</v>
          </cell>
        </row>
        <row r="253">
          <cell r="AJ253">
            <v>466.1</v>
          </cell>
        </row>
        <row r="254">
          <cell r="AJ254">
            <v>466.1</v>
          </cell>
        </row>
        <row r="255">
          <cell r="AJ255">
            <v>466.1</v>
          </cell>
        </row>
        <row r="256">
          <cell r="AJ256">
            <v>466.1</v>
          </cell>
        </row>
        <row r="257">
          <cell r="AJ257">
            <v>466.1</v>
          </cell>
        </row>
        <row r="258">
          <cell r="AJ258">
            <v>466.1</v>
          </cell>
        </row>
        <row r="259">
          <cell r="AJ259">
            <v>466.1</v>
          </cell>
        </row>
        <row r="260">
          <cell r="AJ260">
            <v>466.1</v>
          </cell>
        </row>
        <row r="261">
          <cell r="AJ261">
            <v>466.1</v>
          </cell>
        </row>
        <row r="262">
          <cell r="AJ262">
            <v>466.1</v>
          </cell>
        </row>
        <row r="263">
          <cell r="AJ263">
            <v>466.1</v>
          </cell>
        </row>
        <row r="264">
          <cell r="AJ264">
            <v>466.1</v>
          </cell>
        </row>
        <row r="265">
          <cell r="AJ265">
            <v>466.1</v>
          </cell>
        </row>
        <row r="266">
          <cell r="AJ266">
            <v>466.1</v>
          </cell>
        </row>
        <row r="267">
          <cell r="AJ267">
            <v>466.1</v>
          </cell>
        </row>
        <row r="268">
          <cell r="AJ268">
            <v>466.1</v>
          </cell>
        </row>
        <row r="269">
          <cell r="AJ269">
            <v>466.1</v>
          </cell>
        </row>
        <row r="270">
          <cell r="AJ270">
            <v>466.1</v>
          </cell>
        </row>
        <row r="271">
          <cell r="AJ271">
            <v>466.1</v>
          </cell>
        </row>
        <row r="272">
          <cell r="AJ272">
            <v>466.1</v>
          </cell>
        </row>
        <row r="273">
          <cell r="AJ273">
            <v>466.1</v>
          </cell>
        </row>
        <row r="274">
          <cell r="AJ274">
            <v>466.1</v>
          </cell>
        </row>
        <row r="275">
          <cell r="AJ275">
            <v>466.1</v>
          </cell>
        </row>
        <row r="276">
          <cell r="AJ276">
            <v>466.1</v>
          </cell>
        </row>
        <row r="277">
          <cell r="AJ277">
            <v>466.1</v>
          </cell>
        </row>
        <row r="278">
          <cell r="AJ278">
            <v>466.1</v>
          </cell>
        </row>
        <row r="279">
          <cell r="AJ279">
            <v>466.1</v>
          </cell>
        </row>
        <row r="280">
          <cell r="AJ280">
            <v>466.1</v>
          </cell>
        </row>
        <row r="281">
          <cell r="AJ281">
            <v>466.1</v>
          </cell>
        </row>
        <row r="282">
          <cell r="AJ282">
            <v>466.1</v>
          </cell>
        </row>
        <row r="283">
          <cell r="AJ283">
            <v>466.1</v>
          </cell>
        </row>
        <row r="284">
          <cell r="AJ284">
            <v>466.1</v>
          </cell>
        </row>
        <row r="285">
          <cell r="AJ285">
            <v>466.1</v>
          </cell>
        </row>
        <row r="286">
          <cell r="AJ286">
            <v>466.1</v>
          </cell>
        </row>
        <row r="287">
          <cell r="AJ287">
            <v>466.1</v>
          </cell>
        </row>
        <row r="288">
          <cell r="AJ288">
            <v>466.1</v>
          </cell>
        </row>
        <row r="289">
          <cell r="AJ289">
            <v>466.1</v>
          </cell>
        </row>
        <row r="290">
          <cell r="AJ290">
            <v>466.1</v>
          </cell>
        </row>
        <row r="291">
          <cell r="AJ291">
            <v>466.1</v>
          </cell>
        </row>
        <row r="292">
          <cell r="AJ292">
            <v>466.1</v>
          </cell>
        </row>
        <row r="293">
          <cell r="AJ293">
            <v>466.1</v>
          </cell>
        </row>
        <row r="294">
          <cell r="AJ294">
            <v>466.1</v>
          </cell>
        </row>
        <row r="295">
          <cell r="AJ295">
            <v>466.1</v>
          </cell>
        </row>
        <row r="296">
          <cell r="AJ296">
            <v>466.1</v>
          </cell>
        </row>
        <row r="297">
          <cell r="AJ297">
            <v>466.1</v>
          </cell>
        </row>
        <row r="298">
          <cell r="AJ298">
            <v>466.1</v>
          </cell>
        </row>
        <row r="299">
          <cell r="AJ299">
            <v>466.1</v>
          </cell>
        </row>
        <row r="300">
          <cell r="AJ300">
            <v>466.1</v>
          </cell>
        </row>
        <row r="301">
          <cell r="AJ301">
            <v>466.1</v>
          </cell>
        </row>
        <row r="302">
          <cell r="AJ302">
            <v>466.1</v>
          </cell>
        </row>
        <row r="303">
          <cell r="AJ303">
            <v>466.1</v>
          </cell>
        </row>
        <row r="304">
          <cell r="AJ304">
            <v>466.1</v>
          </cell>
        </row>
        <row r="305">
          <cell r="AJ305">
            <v>466.1</v>
          </cell>
        </row>
        <row r="306">
          <cell r="AJ306">
            <v>466.1</v>
          </cell>
        </row>
        <row r="307">
          <cell r="AJ307">
            <v>466.1</v>
          </cell>
        </row>
        <row r="308">
          <cell r="AJ308">
            <v>466.1</v>
          </cell>
        </row>
        <row r="309">
          <cell r="AJ309">
            <v>466.1</v>
          </cell>
        </row>
        <row r="310">
          <cell r="AJ310">
            <v>466.1</v>
          </cell>
        </row>
        <row r="311">
          <cell r="AJ311">
            <v>466.1</v>
          </cell>
        </row>
        <row r="312">
          <cell r="AJ312">
            <v>466.1</v>
          </cell>
        </row>
        <row r="313">
          <cell r="AJ313">
            <v>466.1</v>
          </cell>
        </row>
        <row r="314">
          <cell r="AJ314">
            <v>466.1</v>
          </cell>
        </row>
        <row r="315">
          <cell r="AJ315">
            <v>466.1</v>
          </cell>
        </row>
        <row r="316">
          <cell r="AJ316">
            <v>466.1</v>
          </cell>
        </row>
        <row r="317">
          <cell r="AJ317">
            <v>466.1</v>
          </cell>
        </row>
        <row r="318">
          <cell r="AJ318">
            <v>466.1</v>
          </cell>
        </row>
        <row r="319">
          <cell r="AJ319">
            <v>466.1</v>
          </cell>
        </row>
        <row r="320">
          <cell r="AJ320">
            <v>466.1</v>
          </cell>
        </row>
        <row r="321">
          <cell r="AJ321">
            <v>466.1</v>
          </cell>
        </row>
        <row r="322">
          <cell r="AJ322">
            <v>466.1</v>
          </cell>
        </row>
        <row r="323">
          <cell r="AJ323">
            <v>466.1</v>
          </cell>
        </row>
        <row r="324">
          <cell r="AJ324">
            <v>466.1</v>
          </cell>
        </row>
        <row r="325">
          <cell r="AJ325">
            <v>466.1</v>
          </cell>
        </row>
        <row r="326">
          <cell r="AJ326">
            <v>466.1</v>
          </cell>
        </row>
        <row r="327">
          <cell r="AJ327">
            <v>466.1</v>
          </cell>
        </row>
        <row r="328">
          <cell r="AJ328">
            <v>466.1</v>
          </cell>
        </row>
        <row r="329">
          <cell r="AJ329">
            <v>466.1</v>
          </cell>
        </row>
        <row r="330">
          <cell r="AJ330">
            <v>466.1</v>
          </cell>
        </row>
        <row r="331">
          <cell r="AJ331">
            <v>466.1</v>
          </cell>
        </row>
        <row r="332">
          <cell r="AJ332">
            <v>466.1</v>
          </cell>
        </row>
        <row r="333">
          <cell r="AJ333">
            <v>466.1</v>
          </cell>
        </row>
        <row r="334">
          <cell r="AJ334">
            <v>466.1</v>
          </cell>
        </row>
        <row r="335">
          <cell r="AJ335">
            <v>466.1</v>
          </cell>
        </row>
        <row r="336">
          <cell r="AJ336">
            <v>466.1</v>
          </cell>
        </row>
        <row r="337">
          <cell r="AJ337">
            <v>466.1</v>
          </cell>
        </row>
        <row r="338">
          <cell r="AJ338">
            <v>466.1</v>
          </cell>
        </row>
        <row r="339">
          <cell r="AJ339">
            <v>466.1</v>
          </cell>
        </row>
        <row r="340">
          <cell r="AJ340">
            <v>466.1</v>
          </cell>
        </row>
        <row r="341">
          <cell r="AJ341">
            <v>466.1</v>
          </cell>
        </row>
        <row r="342">
          <cell r="AJ342">
            <v>466.1</v>
          </cell>
        </row>
        <row r="343">
          <cell r="AJ343">
            <v>466.1</v>
          </cell>
        </row>
        <row r="344">
          <cell r="AJ344">
            <v>466.1</v>
          </cell>
        </row>
        <row r="345">
          <cell r="AJ345">
            <v>466.1</v>
          </cell>
        </row>
        <row r="346">
          <cell r="AJ346">
            <v>466.1</v>
          </cell>
        </row>
        <row r="347">
          <cell r="AJ347">
            <v>466.1</v>
          </cell>
        </row>
        <row r="348">
          <cell r="AJ348">
            <v>466.1</v>
          </cell>
        </row>
        <row r="349">
          <cell r="AJ349">
            <v>466.1</v>
          </cell>
        </row>
        <row r="350">
          <cell r="AJ350">
            <v>466.1</v>
          </cell>
        </row>
        <row r="351">
          <cell r="AJ351">
            <v>466.1</v>
          </cell>
        </row>
        <row r="352">
          <cell r="AJ352">
            <v>466.1</v>
          </cell>
        </row>
        <row r="353">
          <cell r="AJ353">
            <v>466.1</v>
          </cell>
        </row>
        <row r="354">
          <cell r="AJ354">
            <v>466.1</v>
          </cell>
        </row>
        <row r="355">
          <cell r="AJ355">
            <v>466.1</v>
          </cell>
        </row>
        <row r="356">
          <cell r="AJ356">
            <v>466.1</v>
          </cell>
        </row>
        <row r="357">
          <cell r="AJ357">
            <v>466.1</v>
          </cell>
        </row>
        <row r="358">
          <cell r="AJ358">
            <v>466.1</v>
          </cell>
        </row>
        <row r="359">
          <cell r="AJ359">
            <v>466.1</v>
          </cell>
        </row>
        <row r="360">
          <cell r="AJ360">
            <v>466.1</v>
          </cell>
        </row>
        <row r="361">
          <cell r="AJ361">
            <v>466.1</v>
          </cell>
        </row>
        <row r="362">
          <cell r="AJ362">
            <v>466.1</v>
          </cell>
        </row>
        <row r="363">
          <cell r="AJ363">
            <v>466.1</v>
          </cell>
        </row>
        <row r="364">
          <cell r="AJ364">
            <v>466.1</v>
          </cell>
        </row>
        <row r="365">
          <cell r="AJ365">
            <v>466.1</v>
          </cell>
        </row>
        <row r="366">
          <cell r="AJ366">
            <v>466.1</v>
          </cell>
        </row>
        <row r="367">
          <cell r="AJ367">
            <v>466.1</v>
          </cell>
        </row>
        <row r="368">
          <cell r="AJ368">
            <v>466.1</v>
          </cell>
        </row>
        <row r="369">
          <cell r="AJ369">
            <v>466.1</v>
          </cell>
        </row>
        <row r="370">
          <cell r="AJ370">
            <v>466.1</v>
          </cell>
        </row>
        <row r="371">
          <cell r="AJ371">
            <v>466.1</v>
          </cell>
        </row>
        <row r="372">
          <cell r="AJ372">
            <v>466.1</v>
          </cell>
        </row>
        <row r="373">
          <cell r="AJ373">
            <v>466.1</v>
          </cell>
        </row>
        <row r="374">
          <cell r="AJ374">
            <v>466.1</v>
          </cell>
        </row>
        <row r="375">
          <cell r="AJ375">
            <v>466.1</v>
          </cell>
        </row>
        <row r="376">
          <cell r="AJ376">
            <v>466.1</v>
          </cell>
        </row>
        <row r="377">
          <cell r="AJ377">
            <v>466.1</v>
          </cell>
        </row>
        <row r="378">
          <cell r="AJ378">
            <v>466.1</v>
          </cell>
        </row>
        <row r="379">
          <cell r="AJ379">
            <v>466.1</v>
          </cell>
        </row>
        <row r="380">
          <cell r="AJ380">
            <v>466.1</v>
          </cell>
        </row>
        <row r="381">
          <cell r="AJ381">
            <v>466.1</v>
          </cell>
        </row>
        <row r="382">
          <cell r="AJ382">
            <v>466.1</v>
          </cell>
        </row>
        <row r="383">
          <cell r="AJ383">
            <v>466.1</v>
          </cell>
        </row>
        <row r="384">
          <cell r="AJ384">
            <v>466.1</v>
          </cell>
        </row>
        <row r="385">
          <cell r="AJ385">
            <v>466.1</v>
          </cell>
        </row>
        <row r="386">
          <cell r="AJ386">
            <v>466.1</v>
          </cell>
        </row>
        <row r="387">
          <cell r="AJ387">
            <v>466.1</v>
          </cell>
        </row>
        <row r="388">
          <cell r="AJ388">
            <v>466.1</v>
          </cell>
        </row>
        <row r="389">
          <cell r="AJ389">
            <v>466.1</v>
          </cell>
        </row>
        <row r="390">
          <cell r="AJ390">
            <v>466.1</v>
          </cell>
        </row>
        <row r="391">
          <cell r="AJ391">
            <v>466.1</v>
          </cell>
        </row>
        <row r="392">
          <cell r="AJ392">
            <v>466.1</v>
          </cell>
        </row>
        <row r="393">
          <cell r="AJ393">
            <v>466.1</v>
          </cell>
        </row>
        <row r="394">
          <cell r="AJ394">
            <v>466.1</v>
          </cell>
        </row>
        <row r="395">
          <cell r="AJ395">
            <v>466.1</v>
          </cell>
        </row>
        <row r="396">
          <cell r="AJ396">
            <v>466.1</v>
          </cell>
        </row>
        <row r="397">
          <cell r="AJ397">
            <v>466.1</v>
          </cell>
        </row>
        <row r="398">
          <cell r="AJ398">
            <v>466.1</v>
          </cell>
        </row>
        <row r="399">
          <cell r="AJ399">
            <v>466.1</v>
          </cell>
        </row>
        <row r="400">
          <cell r="AJ400">
            <v>466.1</v>
          </cell>
        </row>
        <row r="401">
          <cell r="AJ401">
            <v>466.1</v>
          </cell>
        </row>
        <row r="402">
          <cell r="AJ402">
            <v>466.1</v>
          </cell>
        </row>
        <row r="403">
          <cell r="AJ403">
            <v>466.1</v>
          </cell>
        </row>
        <row r="404">
          <cell r="AJ404">
            <v>466.1</v>
          </cell>
        </row>
        <row r="405">
          <cell r="AJ405">
            <v>466.1</v>
          </cell>
        </row>
        <row r="406">
          <cell r="AJ406">
            <v>466.1</v>
          </cell>
        </row>
        <row r="407">
          <cell r="AJ407">
            <v>466.1</v>
          </cell>
        </row>
        <row r="408">
          <cell r="AJ408">
            <v>466.1</v>
          </cell>
        </row>
        <row r="409">
          <cell r="AJ409">
            <v>466.1</v>
          </cell>
        </row>
        <row r="410">
          <cell r="AJ410">
            <v>466.1</v>
          </cell>
        </row>
        <row r="411">
          <cell r="AJ411">
            <v>466.1</v>
          </cell>
        </row>
        <row r="412">
          <cell r="AJ412">
            <v>466.1</v>
          </cell>
        </row>
        <row r="413">
          <cell r="AJ413">
            <v>466.1</v>
          </cell>
        </row>
        <row r="414">
          <cell r="AJ414">
            <v>466.1</v>
          </cell>
        </row>
        <row r="415">
          <cell r="AJ415">
            <v>466.1</v>
          </cell>
        </row>
        <row r="416">
          <cell r="AJ416">
            <v>466.1</v>
          </cell>
        </row>
        <row r="417">
          <cell r="AJ417">
            <v>466.1</v>
          </cell>
        </row>
        <row r="418">
          <cell r="AJ418">
            <v>466.1</v>
          </cell>
        </row>
        <row r="419">
          <cell r="AJ419">
            <v>466.1</v>
          </cell>
        </row>
        <row r="420">
          <cell r="AJ420">
            <v>466.1</v>
          </cell>
        </row>
        <row r="421">
          <cell r="AJ421">
            <v>466.1</v>
          </cell>
        </row>
        <row r="422">
          <cell r="AJ422">
            <v>466.1</v>
          </cell>
        </row>
        <row r="423">
          <cell r="AJ423">
            <v>466.1</v>
          </cell>
        </row>
        <row r="424">
          <cell r="AJ424">
            <v>466.1</v>
          </cell>
        </row>
        <row r="425">
          <cell r="AJ425">
            <v>466.1</v>
          </cell>
        </row>
        <row r="426">
          <cell r="AJ426">
            <v>466.1</v>
          </cell>
        </row>
        <row r="427">
          <cell r="AJ427">
            <v>466.1</v>
          </cell>
        </row>
        <row r="428">
          <cell r="AJ428">
            <v>466.1</v>
          </cell>
        </row>
        <row r="429">
          <cell r="AJ429">
            <v>466.1</v>
          </cell>
        </row>
        <row r="430">
          <cell r="AJ430">
            <v>466.1</v>
          </cell>
        </row>
        <row r="431">
          <cell r="AJ431">
            <v>466.1</v>
          </cell>
        </row>
        <row r="432">
          <cell r="AJ432">
            <v>466.1</v>
          </cell>
        </row>
        <row r="433">
          <cell r="AJ433">
            <v>466.1</v>
          </cell>
        </row>
        <row r="434">
          <cell r="AJ434">
            <v>466.1</v>
          </cell>
        </row>
        <row r="435">
          <cell r="AJ435">
            <v>466.1</v>
          </cell>
        </row>
        <row r="436">
          <cell r="AJ436">
            <v>466.1</v>
          </cell>
        </row>
        <row r="437">
          <cell r="AJ437">
            <v>466.1</v>
          </cell>
        </row>
        <row r="438">
          <cell r="AJ438">
            <v>466.1</v>
          </cell>
        </row>
        <row r="439">
          <cell r="AJ439">
            <v>466.1</v>
          </cell>
        </row>
        <row r="440">
          <cell r="AJ440">
            <v>466.1</v>
          </cell>
        </row>
        <row r="441">
          <cell r="AJ441">
            <v>466.1</v>
          </cell>
        </row>
        <row r="442">
          <cell r="AJ442">
            <v>466.1</v>
          </cell>
        </row>
        <row r="443">
          <cell r="AJ443">
            <v>466.1</v>
          </cell>
        </row>
        <row r="444">
          <cell r="AJ444">
            <v>466.1</v>
          </cell>
        </row>
        <row r="445">
          <cell r="AJ445">
            <v>466.1</v>
          </cell>
        </row>
        <row r="446">
          <cell r="AJ446">
            <v>466.1</v>
          </cell>
        </row>
        <row r="447">
          <cell r="AJ447">
            <v>466.1</v>
          </cell>
        </row>
        <row r="448">
          <cell r="AJ448">
            <v>466.1</v>
          </cell>
        </row>
        <row r="449">
          <cell r="AJ449">
            <v>466.1</v>
          </cell>
        </row>
        <row r="450">
          <cell r="AJ450">
            <v>466.1</v>
          </cell>
        </row>
        <row r="451">
          <cell r="AJ451">
            <v>466.1</v>
          </cell>
        </row>
        <row r="452">
          <cell r="AJ452">
            <v>466.1</v>
          </cell>
        </row>
        <row r="453">
          <cell r="AJ453">
            <v>466.1</v>
          </cell>
        </row>
        <row r="454">
          <cell r="AJ454">
            <v>466.1</v>
          </cell>
        </row>
        <row r="455">
          <cell r="AJ455">
            <v>466.1</v>
          </cell>
        </row>
        <row r="456">
          <cell r="AJ456">
            <v>466.1</v>
          </cell>
        </row>
        <row r="457">
          <cell r="AJ457">
            <v>466.1</v>
          </cell>
        </row>
        <row r="458">
          <cell r="AJ458">
            <v>466.1</v>
          </cell>
        </row>
        <row r="459">
          <cell r="AJ459">
            <v>466.1</v>
          </cell>
        </row>
        <row r="460">
          <cell r="AJ460">
            <v>466.1</v>
          </cell>
        </row>
        <row r="461">
          <cell r="AJ461">
            <v>466.1</v>
          </cell>
        </row>
        <row r="462">
          <cell r="AJ462">
            <v>466.1</v>
          </cell>
        </row>
        <row r="463">
          <cell r="AJ463">
            <v>466.1</v>
          </cell>
        </row>
        <row r="464">
          <cell r="AJ464">
            <v>466.1</v>
          </cell>
        </row>
        <row r="465">
          <cell r="AJ465">
            <v>466.1</v>
          </cell>
        </row>
        <row r="466">
          <cell r="AJ466">
            <v>466.1</v>
          </cell>
        </row>
        <row r="467">
          <cell r="AJ467">
            <v>466.1</v>
          </cell>
        </row>
        <row r="468">
          <cell r="AJ468">
            <v>466.1</v>
          </cell>
        </row>
        <row r="469">
          <cell r="AJ469">
            <v>466.1</v>
          </cell>
        </row>
        <row r="470">
          <cell r="AJ470">
            <v>466.1</v>
          </cell>
        </row>
        <row r="471">
          <cell r="AJ471">
            <v>466.1</v>
          </cell>
        </row>
        <row r="472">
          <cell r="AJ472">
            <v>466.1</v>
          </cell>
        </row>
        <row r="473">
          <cell r="AJ473">
            <v>466.1</v>
          </cell>
        </row>
        <row r="474">
          <cell r="AJ474">
            <v>466.1</v>
          </cell>
        </row>
        <row r="475">
          <cell r="AJ475">
            <v>466.1</v>
          </cell>
        </row>
        <row r="476">
          <cell r="AJ476">
            <v>466.1</v>
          </cell>
        </row>
        <row r="477">
          <cell r="AJ477">
            <v>466.1</v>
          </cell>
        </row>
        <row r="478">
          <cell r="AJ478">
            <v>466.1</v>
          </cell>
        </row>
        <row r="479">
          <cell r="AJ479">
            <v>466.1</v>
          </cell>
        </row>
        <row r="480">
          <cell r="AJ480">
            <v>466.1</v>
          </cell>
        </row>
        <row r="481">
          <cell r="AJ481">
            <v>466.1</v>
          </cell>
        </row>
        <row r="482">
          <cell r="AJ482">
            <v>466.1</v>
          </cell>
        </row>
        <row r="483">
          <cell r="AJ483">
            <v>466.1</v>
          </cell>
        </row>
        <row r="484">
          <cell r="AJ484">
            <v>466.1</v>
          </cell>
        </row>
        <row r="485">
          <cell r="AJ485">
            <v>466.1</v>
          </cell>
        </row>
        <row r="486">
          <cell r="AJ486">
            <v>466.1</v>
          </cell>
        </row>
        <row r="487">
          <cell r="AJ487">
            <v>466.1</v>
          </cell>
        </row>
        <row r="488">
          <cell r="AJ488">
            <v>466.1</v>
          </cell>
        </row>
        <row r="489">
          <cell r="AJ489">
            <v>466.1</v>
          </cell>
        </row>
        <row r="490">
          <cell r="AJ490">
            <v>466.1</v>
          </cell>
        </row>
        <row r="491">
          <cell r="AJ491">
            <v>466.1</v>
          </cell>
        </row>
        <row r="492">
          <cell r="AJ492">
            <v>466.1</v>
          </cell>
        </row>
        <row r="493">
          <cell r="AJ493">
            <v>466.1</v>
          </cell>
        </row>
        <row r="494">
          <cell r="AJ494">
            <v>466.1</v>
          </cell>
        </row>
        <row r="495">
          <cell r="AJ495">
            <v>466.1</v>
          </cell>
        </row>
        <row r="496">
          <cell r="AJ496">
            <v>466.1</v>
          </cell>
        </row>
        <row r="497">
          <cell r="AJ497">
            <v>466.1</v>
          </cell>
        </row>
        <row r="498">
          <cell r="AJ498">
            <v>466.1</v>
          </cell>
        </row>
        <row r="499">
          <cell r="AJ499">
            <v>466.1</v>
          </cell>
        </row>
        <row r="500">
          <cell r="AJ500">
            <v>466.1</v>
          </cell>
        </row>
        <row r="501">
          <cell r="AJ501">
            <v>466.1</v>
          </cell>
        </row>
        <row r="502">
          <cell r="AJ502">
            <v>466.1</v>
          </cell>
        </row>
        <row r="503">
          <cell r="AJ503">
            <v>466.1</v>
          </cell>
        </row>
        <row r="504">
          <cell r="AJ504">
            <v>466.1</v>
          </cell>
        </row>
        <row r="505">
          <cell r="AJ505">
            <v>466.1</v>
          </cell>
        </row>
        <row r="506">
          <cell r="AJ506">
            <v>466.1</v>
          </cell>
        </row>
        <row r="507">
          <cell r="AJ507">
            <v>466.1</v>
          </cell>
        </row>
        <row r="508">
          <cell r="AJ508">
            <v>466.1</v>
          </cell>
        </row>
        <row r="509">
          <cell r="AJ509">
            <v>466.1</v>
          </cell>
        </row>
        <row r="510">
          <cell r="AJ510">
            <v>466.1</v>
          </cell>
        </row>
        <row r="511">
          <cell r="AJ511">
            <v>466.1</v>
          </cell>
        </row>
        <row r="512">
          <cell r="AJ512">
            <v>466.1</v>
          </cell>
        </row>
        <row r="513">
          <cell r="AJ513">
            <v>466.1</v>
          </cell>
        </row>
        <row r="514">
          <cell r="AJ514">
            <v>466.1</v>
          </cell>
        </row>
        <row r="515">
          <cell r="AJ515">
            <v>466.1</v>
          </cell>
        </row>
        <row r="516">
          <cell r="AJ516">
            <v>466.1</v>
          </cell>
        </row>
        <row r="517">
          <cell r="AJ517">
            <v>466.1</v>
          </cell>
        </row>
        <row r="518">
          <cell r="AJ518">
            <v>466.1</v>
          </cell>
        </row>
        <row r="519">
          <cell r="AJ519">
            <v>466.1</v>
          </cell>
        </row>
        <row r="520">
          <cell r="AJ520">
            <v>466.1</v>
          </cell>
        </row>
        <row r="521">
          <cell r="AJ521">
            <v>466.1</v>
          </cell>
        </row>
        <row r="522">
          <cell r="AJ522">
            <v>466.1</v>
          </cell>
        </row>
        <row r="523">
          <cell r="AJ523">
            <v>466.1</v>
          </cell>
        </row>
        <row r="524">
          <cell r="AJ524">
            <v>466.1</v>
          </cell>
        </row>
        <row r="525">
          <cell r="AJ525">
            <v>466.1</v>
          </cell>
        </row>
        <row r="526">
          <cell r="AJ526">
            <v>466.1</v>
          </cell>
        </row>
        <row r="527">
          <cell r="AJ527">
            <v>466.1</v>
          </cell>
        </row>
        <row r="528">
          <cell r="AJ528">
            <v>466.1</v>
          </cell>
        </row>
        <row r="529">
          <cell r="AJ529">
            <v>466.1</v>
          </cell>
        </row>
        <row r="530">
          <cell r="AJ530">
            <v>466.1</v>
          </cell>
        </row>
        <row r="531">
          <cell r="AJ531">
            <v>466.1</v>
          </cell>
        </row>
        <row r="532">
          <cell r="AJ532">
            <v>466.1</v>
          </cell>
        </row>
        <row r="533">
          <cell r="AJ533">
            <v>466.1</v>
          </cell>
        </row>
        <row r="534">
          <cell r="AJ534">
            <v>466.1</v>
          </cell>
        </row>
        <row r="535">
          <cell r="AJ535">
            <v>466.1</v>
          </cell>
        </row>
        <row r="536">
          <cell r="AJ536">
            <v>466.1</v>
          </cell>
        </row>
        <row r="537">
          <cell r="AJ537">
            <v>466.1</v>
          </cell>
        </row>
        <row r="538">
          <cell r="AJ538">
            <v>466.1</v>
          </cell>
        </row>
        <row r="539">
          <cell r="AJ539">
            <v>466.1</v>
          </cell>
        </row>
        <row r="540">
          <cell r="AJ540">
            <v>466.1</v>
          </cell>
        </row>
        <row r="541">
          <cell r="AJ541">
            <v>466.1</v>
          </cell>
        </row>
        <row r="542">
          <cell r="AJ542">
            <v>466.1</v>
          </cell>
        </row>
        <row r="543">
          <cell r="AJ543">
            <v>466.1</v>
          </cell>
        </row>
        <row r="544">
          <cell r="AJ544">
            <v>466.1</v>
          </cell>
        </row>
        <row r="545">
          <cell r="AJ545">
            <v>466.1</v>
          </cell>
        </row>
        <row r="546">
          <cell r="AJ546">
            <v>466.1</v>
          </cell>
        </row>
        <row r="547">
          <cell r="AJ547">
            <v>466.1</v>
          </cell>
        </row>
        <row r="548">
          <cell r="AJ548">
            <v>466.1</v>
          </cell>
        </row>
        <row r="549">
          <cell r="AJ549">
            <v>466.1</v>
          </cell>
        </row>
        <row r="550">
          <cell r="AJ550">
            <v>466.1</v>
          </cell>
        </row>
        <row r="551">
          <cell r="AJ551">
            <v>466.1</v>
          </cell>
        </row>
        <row r="552">
          <cell r="AJ552">
            <v>466.1</v>
          </cell>
        </row>
        <row r="553">
          <cell r="AJ553">
            <v>466.1</v>
          </cell>
        </row>
        <row r="554">
          <cell r="AJ554">
            <v>466.1</v>
          </cell>
        </row>
        <row r="555">
          <cell r="AJ555">
            <v>466.1</v>
          </cell>
        </row>
        <row r="556">
          <cell r="AJ556">
            <v>466.1</v>
          </cell>
        </row>
        <row r="557">
          <cell r="AJ557">
            <v>466.1</v>
          </cell>
        </row>
        <row r="558">
          <cell r="AJ558">
            <v>466.1</v>
          </cell>
        </row>
        <row r="559">
          <cell r="AJ559">
            <v>466.1</v>
          </cell>
        </row>
        <row r="560">
          <cell r="AJ560">
            <v>466.1</v>
          </cell>
        </row>
        <row r="561">
          <cell r="AJ561">
            <v>466.1</v>
          </cell>
        </row>
        <row r="562">
          <cell r="AJ562">
            <v>466.1</v>
          </cell>
        </row>
        <row r="563">
          <cell r="AJ563">
            <v>466.1</v>
          </cell>
        </row>
        <row r="564">
          <cell r="AJ564">
            <v>466.1</v>
          </cell>
        </row>
        <row r="565">
          <cell r="AJ565">
            <v>466.1</v>
          </cell>
        </row>
        <row r="566">
          <cell r="AJ566">
            <v>466.1</v>
          </cell>
        </row>
        <row r="567">
          <cell r="AJ567">
            <v>466.1</v>
          </cell>
        </row>
        <row r="568">
          <cell r="AJ568">
            <v>466.1</v>
          </cell>
        </row>
        <row r="569">
          <cell r="AJ569">
            <v>466.1</v>
          </cell>
        </row>
        <row r="570">
          <cell r="AJ570">
            <v>466.1</v>
          </cell>
        </row>
        <row r="571">
          <cell r="AJ571">
            <v>466.1</v>
          </cell>
        </row>
        <row r="572">
          <cell r="AJ572">
            <v>466.1</v>
          </cell>
        </row>
        <row r="573">
          <cell r="AJ573">
            <v>466.1</v>
          </cell>
        </row>
        <row r="574">
          <cell r="AJ574">
            <v>466.1</v>
          </cell>
        </row>
        <row r="575">
          <cell r="AJ575">
            <v>466.1</v>
          </cell>
        </row>
        <row r="576">
          <cell r="AJ576">
            <v>466.1</v>
          </cell>
        </row>
        <row r="577">
          <cell r="AJ577">
            <v>466.1</v>
          </cell>
        </row>
        <row r="578">
          <cell r="AJ578">
            <v>466.1</v>
          </cell>
        </row>
        <row r="579">
          <cell r="AJ579">
            <v>466.1</v>
          </cell>
        </row>
        <row r="580">
          <cell r="AJ580">
            <v>466.1</v>
          </cell>
        </row>
        <row r="581">
          <cell r="AJ581">
            <v>466.1</v>
          </cell>
        </row>
        <row r="582">
          <cell r="AJ582">
            <v>466.1</v>
          </cell>
        </row>
        <row r="583">
          <cell r="AJ583">
            <v>466.1</v>
          </cell>
        </row>
        <row r="584">
          <cell r="AJ584">
            <v>466.1</v>
          </cell>
        </row>
        <row r="585">
          <cell r="AJ585">
            <v>466.1</v>
          </cell>
        </row>
        <row r="586">
          <cell r="AJ586">
            <v>466.1</v>
          </cell>
        </row>
        <row r="587">
          <cell r="AJ587">
            <v>466.1</v>
          </cell>
        </row>
        <row r="588">
          <cell r="AJ588">
            <v>466.1</v>
          </cell>
        </row>
        <row r="589">
          <cell r="AJ589">
            <v>466.1</v>
          </cell>
        </row>
        <row r="590">
          <cell r="AJ590">
            <v>466.1</v>
          </cell>
        </row>
        <row r="591">
          <cell r="AJ591">
            <v>466.1</v>
          </cell>
        </row>
        <row r="592">
          <cell r="AJ592">
            <v>466.1</v>
          </cell>
        </row>
        <row r="593">
          <cell r="AJ593">
            <v>466.1</v>
          </cell>
        </row>
        <row r="594">
          <cell r="AJ594">
            <v>466.1</v>
          </cell>
        </row>
        <row r="595">
          <cell r="AJ595">
            <v>466.1</v>
          </cell>
        </row>
        <row r="596">
          <cell r="AJ596">
            <v>466.1</v>
          </cell>
        </row>
        <row r="597">
          <cell r="AJ597">
            <v>466.1</v>
          </cell>
        </row>
        <row r="598">
          <cell r="AJ598">
            <v>466.1</v>
          </cell>
        </row>
        <row r="599">
          <cell r="AJ599">
            <v>466.1</v>
          </cell>
        </row>
        <row r="600">
          <cell r="AJ600">
            <v>466.1</v>
          </cell>
        </row>
        <row r="601">
          <cell r="AJ601">
            <v>466.1</v>
          </cell>
        </row>
        <row r="602">
          <cell r="AJ602">
            <v>466.1</v>
          </cell>
        </row>
        <row r="603">
          <cell r="AJ603">
            <v>466.1</v>
          </cell>
        </row>
        <row r="604">
          <cell r="AJ604">
            <v>466.1</v>
          </cell>
        </row>
        <row r="605">
          <cell r="AJ605">
            <v>466.1</v>
          </cell>
        </row>
        <row r="606">
          <cell r="AJ606">
            <v>466.1</v>
          </cell>
        </row>
        <row r="607">
          <cell r="AJ607">
            <v>466.1</v>
          </cell>
        </row>
        <row r="608">
          <cell r="AJ608">
            <v>466.1</v>
          </cell>
        </row>
        <row r="609">
          <cell r="AJ609">
            <v>466.1</v>
          </cell>
        </row>
        <row r="610">
          <cell r="AJ610">
            <v>466.1</v>
          </cell>
        </row>
        <row r="611">
          <cell r="AJ611">
            <v>466.1</v>
          </cell>
        </row>
        <row r="612">
          <cell r="AJ612">
            <v>466.1</v>
          </cell>
        </row>
        <row r="613">
          <cell r="AJ613">
            <v>466.1</v>
          </cell>
        </row>
        <row r="614">
          <cell r="AJ614">
            <v>466.1</v>
          </cell>
        </row>
        <row r="615">
          <cell r="AJ615">
            <v>466.1</v>
          </cell>
        </row>
        <row r="616">
          <cell r="AJ616">
            <v>466.1</v>
          </cell>
        </row>
        <row r="617">
          <cell r="AJ617">
            <v>466.1</v>
          </cell>
        </row>
        <row r="618">
          <cell r="AJ618">
            <v>466.1</v>
          </cell>
        </row>
        <row r="619">
          <cell r="AJ619">
            <v>466.1</v>
          </cell>
        </row>
        <row r="620">
          <cell r="AJ620">
            <v>466.1</v>
          </cell>
        </row>
        <row r="621">
          <cell r="AJ621">
            <v>466.1</v>
          </cell>
        </row>
        <row r="622">
          <cell r="AJ622">
            <v>466.1</v>
          </cell>
        </row>
        <row r="623">
          <cell r="AJ623">
            <v>466.1</v>
          </cell>
        </row>
        <row r="624">
          <cell r="AJ624">
            <v>466.1</v>
          </cell>
        </row>
        <row r="625">
          <cell r="AJ625">
            <v>466.1</v>
          </cell>
        </row>
        <row r="626">
          <cell r="AJ626">
            <v>466.1</v>
          </cell>
        </row>
        <row r="627">
          <cell r="AJ627">
            <v>466.1</v>
          </cell>
        </row>
        <row r="628">
          <cell r="AJ628">
            <v>466.1</v>
          </cell>
        </row>
        <row r="629">
          <cell r="AJ629">
            <v>466.1</v>
          </cell>
        </row>
        <row r="630">
          <cell r="AJ630">
            <v>466.1</v>
          </cell>
        </row>
        <row r="631">
          <cell r="AJ631">
            <v>466.1</v>
          </cell>
        </row>
        <row r="632">
          <cell r="AJ632">
            <v>466.1</v>
          </cell>
        </row>
        <row r="633">
          <cell r="AJ633">
            <v>466.1</v>
          </cell>
        </row>
        <row r="634">
          <cell r="AJ634">
            <v>466.1</v>
          </cell>
        </row>
        <row r="635">
          <cell r="AJ635">
            <v>466.1</v>
          </cell>
        </row>
        <row r="636">
          <cell r="AJ636">
            <v>466.1</v>
          </cell>
        </row>
        <row r="637">
          <cell r="AJ637">
            <v>466.1</v>
          </cell>
        </row>
        <row r="638">
          <cell r="AJ638">
            <v>466.1</v>
          </cell>
        </row>
        <row r="639">
          <cell r="AJ639">
            <v>466.1</v>
          </cell>
        </row>
        <row r="640">
          <cell r="AJ640">
            <v>466.1</v>
          </cell>
        </row>
        <row r="641">
          <cell r="AJ641">
            <v>466.1</v>
          </cell>
        </row>
        <row r="642">
          <cell r="AJ642">
            <v>466.1</v>
          </cell>
        </row>
        <row r="643">
          <cell r="AJ643">
            <v>466.1</v>
          </cell>
        </row>
        <row r="644">
          <cell r="AJ644">
            <v>466.1</v>
          </cell>
        </row>
        <row r="645">
          <cell r="AJ645">
            <v>466.1</v>
          </cell>
        </row>
        <row r="646">
          <cell r="AJ646">
            <v>466.1</v>
          </cell>
        </row>
        <row r="647">
          <cell r="AJ647">
            <v>466.1</v>
          </cell>
        </row>
        <row r="648">
          <cell r="AJ648">
            <v>466.1</v>
          </cell>
        </row>
        <row r="649">
          <cell r="AJ649">
            <v>466.1</v>
          </cell>
        </row>
        <row r="650">
          <cell r="AJ650">
            <v>466.1</v>
          </cell>
        </row>
        <row r="651">
          <cell r="AJ651">
            <v>466.1</v>
          </cell>
        </row>
        <row r="652">
          <cell r="AJ652">
            <v>466.1</v>
          </cell>
        </row>
        <row r="653">
          <cell r="AJ653">
            <v>466.1</v>
          </cell>
        </row>
        <row r="654">
          <cell r="AJ654">
            <v>466.1</v>
          </cell>
        </row>
        <row r="655">
          <cell r="AJ655">
            <v>466.1</v>
          </cell>
        </row>
        <row r="656">
          <cell r="AJ656">
            <v>466.1</v>
          </cell>
        </row>
        <row r="657">
          <cell r="AJ657">
            <v>466.1</v>
          </cell>
        </row>
        <row r="658">
          <cell r="AJ658">
            <v>466.1</v>
          </cell>
        </row>
        <row r="659">
          <cell r="AJ659">
            <v>466.1</v>
          </cell>
        </row>
        <row r="660">
          <cell r="AJ660">
            <v>466.1</v>
          </cell>
        </row>
        <row r="661">
          <cell r="AJ661">
            <v>466.1</v>
          </cell>
        </row>
        <row r="662">
          <cell r="AJ662">
            <v>466.1</v>
          </cell>
        </row>
        <row r="663">
          <cell r="AJ663">
            <v>466.1</v>
          </cell>
        </row>
        <row r="664">
          <cell r="AJ664">
            <v>466.1</v>
          </cell>
        </row>
        <row r="665">
          <cell r="AJ665">
            <v>466.1</v>
          </cell>
        </row>
        <row r="666">
          <cell r="AJ666">
            <v>466.1</v>
          </cell>
        </row>
        <row r="667">
          <cell r="AJ667">
            <v>466.1</v>
          </cell>
        </row>
        <row r="668">
          <cell r="AJ668">
            <v>466.1</v>
          </cell>
        </row>
        <row r="669">
          <cell r="AJ669">
            <v>466.1</v>
          </cell>
        </row>
        <row r="670">
          <cell r="AJ670">
            <v>466.1</v>
          </cell>
        </row>
        <row r="671">
          <cell r="AJ671">
            <v>466.1</v>
          </cell>
        </row>
        <row r="672">
          <cell r="AJ672">
            <v>466.1</v>
          </cell>
        </row>
        <row r="673">
          <cell r="AJ673">
            <v>466.1</v>
          </cell>
        </row>
        <row r="674">
          <cell r="AJ674">
            <v>466.1</v>
          </cell>
        </row>
        <row r="675">
          <cell r="AJ675">
            <v>466.1</v>
          </cell>
        </row>
        <row r="676">
          <cell r="AJ676">
            <v>466.1</v>
          </cell>
        </row>
        <row r="677">
          <cell r="AJ677">
            <v>466.1</v>
          </cell>
        </row>
        <row r="678">
          <cell r="AJ678">
            <v>466.1</v>
          </cell>
        </row>
        <row r="679">
          <cell r="AJ679">
            <v>466.1</v>
          </cell>
        </row>
        <row r="680">
          <cell r="AJ680">
            <v>466.1</v>
          </cell>
        </row>
        <row r="681">
          <cell r="AJ681">
            <v>466.1</v>
          </cell>
        </row>
        <row r="682">
          <cell r="AJ682">
            <v>466.1</v>
          </cell>
        </row>
        <row r="683">
          <cell r="AJ683">
            <v>466.1</v>
          </cell>
        </row>
        <row r="684">
          <cell r="AJ684">
            <v>466.1</v>
          </cell>
        </row>
        <row r="685">
          <cell r="AJ685">
            <v>466.1</v>
          </cell>
        </row>
        <row r="686">
          <cell r="AJ686">
            <v>466.1</v>
          </cell>
        </row>
        <row r="687">
          <cell r="AJ687">
            <v>466.1</v>
          </cell>
        </row>
        <row r="688">
          <cell r="AJ688">
            <v>466.1</v>
          </cell>
        </row>
        <row r="689">
          <cell r="AJ689">
            <v>466.1</v>
          </cell>
        </row>
        <row r="690">
          <cell r="AJ690">
            <v>466.1</v>
          </cell>
        </row>
        <row r="691">
          <cell r="AJ691">
            <v>466.1</v>
          </cell>
        </row>
        <row r="692">
          <cell r="AJ692">
            <v>466.1</v>
          </cell>
        </row>
        <row r="693">
          <cell r="AJ693">
            <v>466.1</v>
          </cell>
        </row>
        <row r="694">
          <cell r="AJ694">
            <v>466.1</v>
          </cell>
        </row>
        <row r="695">
          <cell r="AJ695">
            <v>466.1</v>
          </cell>
        </row>
        <row r="696">
          <cell r="AJ696">
            <v>466.1</v>
          </cell>
        </row>
        <row r="697">
          <cell r="AJ697">
            <v>466.1</v>
          </cell>
        </row>
        <row r="698">
          <cell r="AJ698">
            <v>466.1</v>
          </cell>
        </row>
        <row r="699">
          <cell r="AJ699">
            <v>466.1</v>
          </cell>
        </row>
        <row r="700">
          <cell r="AJ700">
            <v>466.1</v>
          </cell>
        </row>
        <row r="701">
          <cell r="AJ701">
            <v>466.1</v>
          </cell>
        </row>
        <row r="702">
          <cell r="AJ702">
            <v>466.1</v>
          </cell>
        </row>
        <row r="703">
          <cell r="AJ703">
            <v>466.1</v>
          </cell>
        </row>
        <row r="704">
          <cell r="AJ704">
            <v>466.1</v>
          </cell>
        </row>
        <row r="705">
          <cell r="AJ705">
            <v>466.1</v>
          </cell>
        </row>
        <row r="706">
          <cell r="AJ706">
            <v>466.1</v>
          </cell>
        </row>
        <row r="707">
          <cell r="AJ707">
            <v>466.1</v>
          </cell>
        </row>
        <row r="708">
          <cell r="AJ708">
            <v>466.1</v>
          </cell>
        </row>
        <row r="709">
          <cell r="AJ709">
            <v>466.1</v>
          </cell>
        </row>
        <row r="710">
          <cell r="AJ710">
            <v>466.1</v>
          </cell>
        </row>
        <row r="711">
          <cell r="AJ711">
            <v>466.1</v>
          </cell>
        </row>
        <row r="712">
          <cell r="AJ712">
            <v>466.1</v>
          </cell>
        </row>
        <row r="713">
          <cell r="AJ713">
            <v>466.1</v>
          </cell>
        </row>
        <row r="714">
          <cell r="AJ714">
            <v>466.1</v>
          </cell>
        </row>
        <row r="715">
          <cell r="AJ715">
            <v>466.1</v>
          </cell>
        </row>
        <row r="716">
          <cell r="AJ716">
            <v>466.1</v>
          </cell>
        </row>
        <row r="717">
          <cell r="AJ717">
            <v>466.1</v>
          </cell>
        </row>
        <row r="718">
          <cell r="AJ718">
            <v>466.1</v>
          </cell>
        </row>
        <row r="719">
          <cell r="AJ719">
            <v>466.1</v>
          </cell>
        </row>
        <row r="720">
          <cell r="AJ720">
            <v>466.1</v>
          </cell>
        </row>
        <row r="721">
          <cell r="AJ721">
            <v>466.1</v>
          </cell>
        </row>
        <row r="722">
          <cell r="AJ722">
            <v>466.1</v>
          </cell>
        </row>
        <row r="723">
          <cell r="AJ723">
            <v>466.1</v>
          </cell>
        </row>
        <row r="724">
          <cell r="AJ724">
            <v>466.1</v>
          </cell>
        </row>
        <row r="725">
          <cell r="AJ725">
            <v>466.1</v>
          </cell>
        </row>
        <row r="726">
          <cell r="AJ726">
            <v>466.1</v>
          </cell>
        </row>
        <row r="727">
          <cell r="AJ727">
            <v>466.1</v>
          </cell>
        </row>
        <row r="728">
          <cell r="AJ728">
            <v>466.1</v>
          </cell>
        </row>
        <row r="729">
          <cell r="AJ729">
            <v>466.1</v>
          </cell>
        </row>
        <row r="730">
          <cell r="AJ730">
            <v>466.1</v>
          </cell>
        </row>
        <row r="731">
          <cell r="AJ731">
            <v>466.1</v>
          </cell>
        </row>
        <row r="732">
          <cell r="AJ732">
            <v>466.1</v>
          </cell>
        </row>
        <row r="733">
          <cell r="AJ733">
            <v>466.1</v>
          </cell>
        </row>
        <row r="734">
          <cell r="AJ734">
            <v>466.1</v>
          </cell>
        </row>
        <row r="735">
          <cell r="AJ735">
            <v>466.1</v>
          </cell>
        </row>
        <row r="736">
          <cell r="AJ736">
            <v>466.1</v>
          </cell>
        </row>
        <row r="737">
          <cell r="AJ737">
            <v>466.1</v>
          </cell>
        </row>
        <row r="738">
          <cell r="AJ738">
            <v>466.1</v>
          </cell>
        </row>
        <row r="739">
          <cell r="AJ739">
            <v>466.1</v>
          </cell>
        </row>
        <row r="740">
          <cell r="AJ740">
            <v>466.1</v>
          </cell>
        </row>
        <row r="741">
          <cell r="AJ741">
            <v>466.1</v>
          </cell>
        </row>
        <row r="742">
          <cell r="AJ742">
            <v>466.1</v>
          </cell>
        </row>
        <row r="743">
          <cell r="AJ743">
            <v>466.1</v>
          </cell>
        </row>
        <row r="744">
          <cell r="AJ744">
            <v>466.1</v>
          </cell>
        </row>
        <row r="745">
          <cell r="AJ745">
            <v>466.1</v>
          </cell>
        </row>
        <row r="746">
          <cell r="AJ746">
            <v>466.1</v>
          </cell>
        </row>
        <row r="747">
          <cell r="AJ747">
            <v>466.1</v>
          </cell>
        </row>
        <row r="748">
          <cell r="AJ748">
            <v>466.1</v>
          </cell>
        </row>
        <row r="749">
          <cell r="AJ749">
            <v>466.1</v>
          </cell>
        </row>
        <row r="750">
          <cell r="AJ750">
            <v>466.1</v>
          </cell>
        </row>
        <row r="751">
          <cell r="AJ751">
            <v>466.1</v>
          </cell>
        </row>
        <row r="752">
          <cell r="AJ752">
            <v>466.1</v>
          </cell>
        </row>
        <row r="753">
          <cell r="AJ753">
            <v>466.1</v>
          </cell>
        </row>
        <row r="754">
          <cell r="AJ754">
            <v>466.1</v>
          </cell>
        </row>
        <row r="755">
          <cell r="AJ755">
            <v>466.1</v>
          </cell>
        </row>
        <row r="756">
          <cell r="AJ756">
            <v>466.1</v>
          </cell>
        </row>
        <row r="757">
          <cell r="AJ757">
            <v>466.1</v>
          </cell>
        </row>
        <row r="758">
          <cell r="AJ758">
            <v>466.1</v>
          </cell>
        </row>
        <row r="759">
          <cell r="AJ759">
            <v>466.1</v>
          </cell>
        </row>
        <row r="760">
          <cell r="AJ760">
            <v>466.1</v>
          </cell>
        </row>
        <row r="761">
          <cell r="AJ761">
            <v>466.1</v>
          </cell>
        </row>
        <row r="762">
          <cell r="AJ762">
            <v>466.1</v>
          </cell>
        </row>
        <row r="763">
          <cell r="AJ763">
            <v>466.1</v>
          </cell>
        </row>
        <row r="764">
          <cell r="AJ764">
            <v>466.1</v>
          </cell>
        </row>
        <row r="765">
          <cell r="AJ765">
            <v>466.1</v>
          </cell>
        </row>
        <row r="766">
          <cell r="AJ766">
            <v>466.1</v>
          </cell>
        </row>
        <row r="767">
          <cell r="AJ767">
            <v>466.1</v>
          </cell>
        </row>
        <row r="768">
          <cell r="AJ768">
            <v>466.1</v>
          </cell>
        </row>
        <row r="769">
          <cell r="AJ769">
            <v>466.1</v>
          </cell>
        </row>
        <row r="770">
          <cell r="AJ770">
            <v>466.1</v>
          </cell>
        </row>
        <row r="771">
          <cell r="AJ771">
            <v>466.1</v>
          </cell>
        </row>
        <row r="772">
          <cell r="AJ772">
            <v>466.1</v>
          </cell>
        </row>
        <row r="773">
          <cell r="AJ773">
            <v>466.1</v>
          </cell>
        </row>
        <row r="774">
          <cell r="AJ774">
            <v>466.1</v>
          </cell>
        </row>
        <row r="775">
          <cell r="AJ775">
            <v>466.1</v>
          </cell>
        </row>
        <row r="776">
          <cell r="AJ776">
            <v>466.1</v>
          </cell>
        </row>
        <row r="777">
          <cell r="AJ777">
            <v>466.1</v>
          </cell>
        </row>
        <row r="778">
          <cell r="AJ778">
            <v>466.1</v>
          </cell>
        </row>
        <row r="779">
          <cell r="AJ779">
            <v>466.1</v>
          </cell>
        </row>
        <row r="780">
          <cell r="AJ780">
            <v>466.1</v>
          </cell>
        </row>
        <row r="781">
          <cell r="AJ781">
            <v>466.1</v>
          </cell>
        </row>
        <row r="782">
          <cell r="AJ782">
            <v>466.1</v>
          </cell>
        </row>
        <row r="783">
          <cell r="AJ783">
            <v>466.1</v>
          </cell>
        </row>
        <row r="784">
          <cell r="AJ784">
            <v>466.1</v>
          </cell>
        </row>
        <row r="785">
          <cell r="AJ785">
            <v>466.1</v>
          </cell>
        </row>
        <row r="786">
          <cell r="AJ786">
            <v>466.1</v>
          </cell>
        </row>
        <row r="787">
          <cell r="AJ787">
            <v>466.1</v>
          </cell>
        </row>
        <row r="788">
          <cell r="AJ788">
            <v>466.1</v>
          </cell>
        </row>
        <row r="789">
          <cell r="AJ789">
            <v>466.1</v>
          </cell>
        </row>
        <row r="790">
          <cell r="AJ790">
            <v>466.1</v>
          </cell>
        </row>
        <row r="791">
          <cell r="AJ791">
            <v>466.1</v>
          </cell>
        </row>
        <row r="792">
          <cell r="AJ792">
            <v>466.1</v>
          </cell>
        </row>
        <row r="793">
          <cell r="AJ793">
            <v>466.1</v>
          </cell>
        </row>
        <row r="794">
          <cell r="AJ794">
            <v>466.1</v>
          </cell>
        </row>
        <row r="795">
          <cell r="AJ795">
            <v>466.1</v>
          </cell>
        </row>
        <row r="796">
          <cell r="AJ796">
            <v>466.1</v>
          </cell>
        </row>
        <row r="797">
          <cell r="AJ797">
            <v>466.1</v>
          </cell>
        </row>
        <row r="798">
          <cell r="AJ798">
            <v>466.1</v>
          </cell>
        </row>
        <row r="799">
          <cell r="AJ799">
            <v>466.1</v>
          </cell>
        </row>
        <row r="800">
          <cell r="AJ800">
            <v>466.1</v>
          </cell>
        </row>
        <row r="801">
          <cell r="AJ801">
            <v>466.1</v>
          </cell>
        </row>
        <row r="802">
          <cell r="AJ802">
            <v>466.1</v>
          </cell>
        </row>
        <row r="803">
          <cell r="AJ803">
            <v>466.1</v>
          </cell>
        </row>
        <row r="804">
          <cell r="AJ804">
            <v>466.1</v>
          </cell>
        </row>
        <row r="805">
          <cell r="AJ805">
            <v>466.1</v>
          </cell>
        </row>
        <row r="806">
          <cell r="AJ806">
            <v>466.1</v>
          </cell>
        </row>
        <row r="807">
          <cell r="AJ807">
            <v>466.1</v>
          </cell>
        </row>
        <row r="808">
          <cell r="AJ808">
            <v>466.1</v>
          </cell>
        </row>
        <row r="809">
          <cell r="AJ809">
            <v>466.1</v>
          </cell>
        </row>
        <row r="810">
          <cell r="AJ810">
            <v>466.1</v>
          </cell>
        </row>
        <row r="811">
          <cell r="AJ811">
            <v>466.1</v>
          </cell>
        </row>
        <row r="812">
          <cell r="AJ812">
            <v>466.1</v>
          </cell>
        </row>
        <row r="813">
          <cell r="AJ813">
            <v>466.1</v>
          </cell>
        </row>
        <row r="814">
          <cell r="AJ814">
            <v>466.1</v>
          </cell>
        </row>
        <row r="815">
          <cell r="AJ815">
            <v>466.1</v>
          </cell>
        </row>
        <row r="816">
          <cell r="AJ816">
            <v>466.1</v>
          </cell>
        </row>
        <row r="817">
          <cell r="AJ817">
            <v>466.1</v>
          </cell>
        </row>
        <row r="818">
          <cell r="AJ818">
            <v>466.1</v>
          </cell>
        </row>
        <row r="819">
          <cell r="AJ819">
            <v>466.1</v>
          </cell>
        </row>
        <row r="820">
          <cell r="AJ820">
            <v>466.1</v>
          </cell>
        </row>
        <row r="821">
          <cell r="AJ821">
            <v>466.1</v>
          </cell>
        </row>
        <row r="822">
          <cell r="AJ822">
            <v>466.1</v>
          </cell>
        </row>
        <row r="823">
          <cell r="AJ823">
            <v>466.1</v>
          </cell>
        </row>
        <row r="824">
          <cell r="AJ824">
            <v>466.1</v>
          </cell>
        </row>
        <row r="825">
          <cell r="AJ825">
            <v>466.1</v>
          </cell>
        </row>
        <row r="826">
          <cell r="AJ826">
            <v>466.1</v>
          </cell>
        </row>
        <row r="827">
          <cell r="AJ827">
            <v>466.1</v>
          </cell>
        </row>
        <row r="828">
          <cell r="AJ828">
            <v>466.1</v>
          </cell>
        </row>
        <row r="829">
          <cell r="AJ829">
            <v>466.1</v>
          </cell>
        </row>
        <row r="830">
          <cell r="AJ830">
            <v>466.1</v>
          </cell>
        </row>
        <row r="831">
          <cell r="AJ831">
            <v>466.1</v>
          </cell>
        </row>
        <row r="832">
          <cell r="AJ832">
            <v>466.1</v>
          </cell>
        </row>
        <row r="833">
          <cell r="AJ833">
            <v>466.1</v>
          </cell>
        </row>
        <row r="834">
          <cell r="AJ834">
            <v>466.1</v>
          </cell>
        </row>
        <row r="835">
          <cell r="AJ835">
            <v>466.1</v>
          </cell>
        </row>
        <row r="836">
          <cell r="AJ836">
            <v>466.1</v>
          </cell>
        </row>
        <row r="837">
          <cell r="AJ837">
            <v>466.1</v>
          </cell>
        </row>
        <row r="838">
          <cell r="AJ838">
            <v>466.1</v>
          </cell>
        </row>
        <row r="839">
          <cell r="AJ839">
            <v>466.1</v>
          </cell>
        </row>
        <row r="840">
          <cell r="AJ840">
            <v>466.1</v>
          </cell>
        </row>
        <row r="841">
          <cell r="AJ841">
            <v>466.1</v>
          </cell>
        </row>
        <row r="842">
          <cell r="AJ842">
            <v>466.1</v>
          </cell>
        </row>
        <row r="843">
          <cell r="AJ843">
            <v>466.1</v>
          </cell>
        </row>
        <row r="844">
          <cell r="AJ844">
            <v>466.1</v>
          </cell>
        </row>
        <row r="845">
          <cell r="AJ845">
            <v>466.1</v>
          </cell>
        </row>
        <row r="846">
          <cell r="AJ846">
            <v>466.1</v>
          </cell>
        </row>
        <row r="847">
          <cell r="AJ847">
            <v>466.1</v>
          </cell>
        </row>
        <row r="848">
          <cell r="AJ848">
            <v>466.1</v>
          </cell>
        </row>
        <row r="849">
          <cell r="AJ849">
            <v>466.1</v>
          </cell>
        </row>
        <row r="850">
          <cell r="AJ850">
            <v>466.1</v>
          </cell>
        </row>
        <row r="851">
          <cell r="AJ851">
            <v>466.1</v>
          </cell>
        </row>
        <row r="852">
          <cell r="AJ852">
            <v>466.1</v>
          </cell>
        </row>
        <row r="853">
          <cell r="AJ853">
            <v>466.1</v>
          </cell>
        </row>
        <row r="854">
          <cell r="AJ854">
            <v>466.1</v>
          </cell>
        </row>
        <row r="855">
          <cell r="AJ855">
            <v>466.1</v>
          </cell>
        </row>
        <row r="856">
          <cell r="AJ856">
            <v>466.1</v>
          </cell>
        </row>
        <row r="857">
          <cell r="AJ857">
            <v>466.1</v>
          </cell>
        </row>
        <row r="858">
          <cell r="AJ858">
            <v>466.1</v>
          </cell>
        </row>
        <row r="859">
          <cell r="AJ859">
            <v>466.1</v>
          </cell>
        </row>
        <row r="860">
          <cell r="AJ860">
            <v>466.1</v>
          </cell>
        </row>
        <row r="861">
          <cell r="AJ861">
            <v>466.1</v>
          </cell>
        </row>
        <row r="862">
          <cell r="AJ862">
            <v>466.1</v>
          </cell>
        </row>
        <row r="863">
          <cell r="AJ863">
            <v>466.1</v>
          </cell>
        </row>
        <row r="864">
          <cell r="AJ864">
            <v>466.1</v>
          </cell>
        </row>
        <row r="865">
          <cell r="AJ865">
            <v>466.1</v>
          </cell>
        </row>
        <row r="866">
          <cell r="AJ866">
            <v>466.1</v>
          </cell>
        </row>
        <row r="867">
          <cell r="AJ867">
            <v>466.1</v>
          </cell>
        </row>
        <row r="868">
          <cell r="AJ868">
            <v>466.1</v>
          </cell>
        </row>
        <row r="869">
          <cell r="AJ869">
            <v>466.1</v>
          </cell>
        </row>
        <row r="870">
          <cell r="AJ870">
            <v>466.1</v>
          </cell>
        </row>
        <row r="871">
          <cell r="AJ871">
            <v>466.1</v>
          </cell>
        </row>
        <row r="872">
          <cell r="AJ872">
            <v>466.1</v>
          </cell>
        </row>
        <row r="873">
          <cell r="AJ873">
            <v>466.1</v>
          </cell>
        </row>
        <row r="874">
          <cell r="AJ874">
            <v>466.1</v>
          </cell>
        </row>
        <row r="875">
          <cell r="AJ875">
            <v>466.1</v>
          </cell>
        </row>
        <row r="876">
          <cell r="AJ876">
            <v>466.1</v>
          </cell>
        </row>
        <row r="877">
          <cell r="AJ877">
            <v>466.1</v>
          </cell>
        </row>
        <row r="878">
          <cell r="AJ878">
            <v>466.1</v>
          </cell>
        </row>
        <row r="879">
          <cell r="AJ879">
            <v>466.1</v>
          </cell>
        </row>
        <row r="880">
          <cell r="AJ880">
            <v>466.1</v>
          </cell>
        </row>
        <row r="881">
          <cell r="AJ881">
            <v>466.1</v>
          </cell>
        </row>
        <row r="882">
          <cell r="AJ882">
            <v>466.1</v>
          </cell>
        </row>
        <row r="883">
          <cell r="AJ883">
            <v>466.1</v>
          </cell>
        </row>
        <row r="884">
          <cell r="AJ884">
            <v>466.1</v>
          </cell>
        </row>
        <row r="885">
          <cell r="AJ885">
            <v>466.1</v>
          </cell>
        </row>
        <row r="886">
          <cell r="AJ886">
            <v>466.1</v>
          </cell>
        </row>
        <row r="887">
          <cell r="AJ887">
            <v>466.1</v>
          </cell>
        </row>
        <row r="888">
          <cell r="AJ888">
            <v>466.1</v>
          </cell>
        </row>
        <row r="889">
          <cell r="AJ889">
            <v>466.1</v>
          </cell>
        </row>
        <row r="890">
          <cell r="AJ890">
            <v>466.1</v>
          </cell>
        </row>
        <row r="891">
          <cell r="AJ891">
            <v>466.1</v>
          </cell>
        </row>
        <row r="892">
          <cell r="AJ892">
            <v>466.1</v>
          </cell>
        </row>
        <row r="893">
          <cell r="AJ893">
            <v>466.1</v>
          </cell>
        </row>
        <row r="894">
          <cell r="AJ894">
            <v>466.1</v>
          </cell>
        </row>
        <row r="895">
          <cell r="AJ895">
            <v>466.1</v>
          </cell>
        </row>
        <row r="896">
          <cell r="AJ896">
            <v>466.1</v>
          </cell>
        </row>
        <row r="897">
          <cell r="AJ897">
            <v>466.1</v>
          </cell>
        </row>
        <row r="898">
          <cell r="AJ898">
            <v>466.1</v>
          </cell>
        </row>
        <row r="899">
          <cell r="AJ899">
            <v>466.1</v>
          </cell>
        </row>
        <row r="900">
          <cell r="AJ900">
            <v>466.1</v>
          </cell>
        </row>
        <row r="901">
          <cell r="AJ901">
            <v>466.1</v>
          </cell>
        </row>
        <row r="902">
          <cell r="AJ902">
            <v>466.1</v>
          </cell>
        </row>
        <row r="903">
          <cell r="AJ903">
            <v>466.1</v>
          </cell>
        </row>
        <row r="904">
          <cell r="AJ904">
            <v>466.1</v>
          </cell>
        </row>
        <row r="905">
          <cell r="AJ905">
            <v>466.1</v>
          </cell>
        </row>
        <row r="906">
          <cell r="AJ906">
            <v>466.1</v>
          </cell>
        </row>
        <row r="907">
          <cell r="AJ907">
            <v>466.1</v>
          </cell>
        </row>
        <row r="908">
          <cell r="AJ908">
            <v>466.1</v>
          </cell>
        </row>
        <row r="909">
          <cell r="AJ909">
            <v>466.1</v>
          </cell>
        </row>
        <row r="910">
          <cell r="AJ910">
            <v>466.1</v>
          </cell>
        </row>
        <row r="911">
          <cell r="AJ911">
            <v>466.1</v>
          </cell>
        </row>
        <row r="912">
          <cell r="AJ912">
            <v>466.1</v>
          </cell>
        </row>
        <row r="913">
          <cell r="AJ913">
            <v>466.1</v>
          </cell>
        </row>
        <row r="914">
          <cell r="AJ914">
            <v>466.1</v>
          </cell>
        </row>
        <row r="915">
          <cell r="AJ915">
            <v>466.1</v>
          </cell>
        </row>
        <row r="916">
          <cell r="AJ916">
            <v>466.1</v>
          </cell>
        </row>
        <row r="917">
          <cell r="AJ917">
            <v>466.1</v>
          </cell>
        </row>
        <row r="918">
          <cell r="AJ918">
            <v>466.1</v>
          </cell>
        </row>
        <row r="919">
          <cell r="AJ919">
            <v>466.1</v>
          </cell>
        </row>
        <row r="920">
          <cell r="AJ920">
            <v>466.1</v>
          </cell>
        </row>
        <row r="921">
          <cell r="AJ921">
            <v>466.1</v>
          </cell>
        </row>
        <row r="922">
          <cell r="AJ922">
            <v>466.1</v>
          </cell>
        </row>
        <row r="923">
          <cell r="AJ923">
            <v>466.1</v>
          </cell>
        </row>
        <row r="924">
          <cell r="AJ924">
            <v>466.1</v>
          </cell>
        </row>
        <row r="925">
          <cell r="AJ925">
            <v>466.1</v>
          </cell>
        </row>
        <row r="926">
          <cell r="AJ926">
            <v>466.1</v>
          </cell>
        </row>
        <row r="927">
          <cell r="AJ927">
            <v>466.1</v>
          </cell>
        </row>
        <row r="928">
          <cell r="AJ928">
            <v>466.1</v>
          </cell>
        </row>
        <row r="929">
          <cell r="AJ929">
            <v>466.1</v>
          </cell>
        </row>
        <row r="930">
          <cell r="AJ930">
            <v>466.1</v>
          </cell>
        </row>
        <row r="931">
          <cell r="AJ931">
            <v>466.1</v>
          </cell>
        </row>
        <row r="932">
          <cell r="AJ932">
            <v>466.1</v>
          </cell>
        </row>
        <row r="933">
          <cell r="AJ933">
            <v>466.1</v>
          </cell>
        </row>
        <row r="934">
          <cell r="AJ934">
            <v>466.1</v>
          </cell>
        </row>
        <row r="935">
          <cell r="AJ935">
            <v>466.1</v>
          </cell>
        </row>
        <row r="936">
          <cell r="AJ936">
            <v>466.1</v>
          </cell>
        </row>
        <row r="937">
          <cell r="AJ937">
            <v>466.1</v>
          </cell>
        </row>
        <row r="938">
          <cell r="AJ938">
            <v>466.1</v>
          </cell>
        </row>
        <row r="939">
          <cell r="AJ939">
            <v>466.1</v>
          </cell>
        </row>
        <row r="940">
          <cell r="AJ940">
            <v>466.1</v>
          </cell>
        </row>
        <row r="941">
          <cell r="AJ941">
            <v>466.1</v>
          </cell>
        </row>
        <row r="942">
          <cell r="AJ942">
            <v>466.1</v>
          </cell>
        </row>
        <row r="943">
          <cell r="AJ943">
            <v>466.1</v>
          </cell>
        </row>
        <row r="944">
          <cell r="AJ944">
            <v>466.1</v>
          </cell>
        </row>
        <row r="945">
          <cell r="AJ945">
            <v>466.1</v>
          </cell>
        </row>
        <row r="946">
          <cell r="AJ946">
            <v>466.1</v>
          </cell>
        </row>
        <row r="947">
          <cell r="AJ947">
            <v>466.1</v>
          </cell>
        </row>
        <row r="948">
          <cell r="AJ948">
            <v>466.1</v>
          </cell>
        </row>
        <row r="949">
          <cell r="AJ949">
            <v>466.1</v>
          </cell>
        </row>
        <row r="950">
          <cell r="AJ950">
            <v>466.1</v>
          </cell>
        </row>
        <row r="951">
          <cell r="AJ951">
            <v>466.1</v>
          </cell>
        </row>
        <row r="952">
          <cell r="AJ952">
            <v>466.1</v>
          </cell>
        </row>
        <row r="953">
          <cell r="AJ953">
            <v>466.1</v>
          </cell>
        </row>
        <row r="954">
          <cell r="AJ954">
            <v>466.1</v>
          </cell>
        </row>
        <row r="955">
          <cell r="AJ955">
            <v>466.1</v>
          </cell>
        </row>
        <row r="956">
          <cell r="AJ956">
            <v>466.1</v>
          </cell>
        </row>
        <row r="957">
          <cell r="AJ957">
            <v>466.1</v>
          </cell>
        </row>
        <row r="958">
          <cell r="AJ958">
            <v>466.1</v>
          </cell>
        </row>
        <row r="959">
          <cell r="AJ959">
            <v>466.1</v>
          </cell>
        </row>
        <row r="960">
          <cell r="AJ960">
            <v>466.1</v>
          </cell>
        </row>
        <row r="961">
          <cell r="AJ961">
            <v>466.1</v>
          </cell>
        </row>
        <row r="962">
          <cell r="AJ962">
            <v>466.1</v>
          </cell>
        </row>
        <row r="963">
          <cell r="AJ963">
            <v>466.1</v>
          </cell>
        </row>
        <row r="964">
          <cell r="AJ964">
            <v>466.1</v>
          </cell>
        </row>
        <row r="965">
          <cell r="AJ965">
            <v>466.1</v>
          </cell>
        </row>
        <row r="966">
          <cell r="AJ966">
            <v>466.1</v>
          </cell>
        </row>
        <row r="967">
          <cell r="AJ967">
            <v>466.1</v>
          </cell>
        </row>
        <row r="968">
          <cell r="AJ968">
            <v>466.1</v>
          </cell>
        </row>
        <row r="969">
          <cell r="AJ969">
            <v>466.1</v>
          </cell>
        </row>
        <row r="970">
          <cell r="AJ970">
            <v>466.1</v>
          </cell>
        </row>
        <row r="971">
          <cell r="AJ971">
            <v>466.1</v>
          </cell>
        </row>
        <row r="972">
          <cell r="AJ972">
            <v>466.1</v>
          </cell>
        </row>
        <row r="973">
          <cell r="AJ973">
            <v>466.1</v>
          </cell>
        </row>
        <row r="974">
          <cell r="AJ974">
            <v>466.1</v>
          </cell>
        </row>
        <row r="975">
          <cell r="AJ975">
            <v>466.1</v>
          </cell>
        </row>
        <row r="976">
          <cell r="AJ976">
            <v>466.1</v>
          </cell>
        </row>
        <row r="977">
          <cell r="AJ977">
            <v>466.1</v>
          </cell>
        </row>
        <row r="978">
          <cell r="AJ978">
            <v>466.1</v>
          </cell>
        </row>
        <row r="979">
          <cell r="AJ979">
            <v>466.1</v>
          </cell>
        </row>
        <row r="980">
          <cell r="AJ980">
            <v>466.1</v>
          </cell>
        </row>
        <row r="981">
          <cell r="AJ981">
            <v>466.1</v>
          </cell>
        </row>
        <row r="982">
          <cell r="AJ982">
            <v>466.1</v>
          </cell>
        </row>
        <row r="983">
          <cell r="AJ983">
            <v>466.1</v>
          </cell>
        </row>
        <row r="984">
          <cell r="AJ984">
            <v>466.1</v>
          </cell>
        </row>
        <row r="985">
          <cell r="AJ985">
            <v>466.1</v>
          </cell>
        </row>
        <row r="986">
          <cell r="AJ986">
            <v>466.1</v>
          </cell>
        </row>
        <row r="987">
          <cell r="AJ987">
            <v>466.1</v>
          </cell>
        </row>
        <row r="988">
          <cell r="AJ988">
            <v>466.1</v>
          </cell>
        </row>
        <row r="989">
          <cell r="AJ989">
            <v>466.1</v>
          </cell>
        </row>
        <row r="990">
          <cell r="AJ990">
            <v>466.1</v>
          </cell>
        </row>
        <row r="991">
          <cell r="AJ991">
            <v>466.1</v>
          </cell>
        </row>
        <row r="992">
          <cell r="AJ992">
            <v>466.1</v>
          </cell>
        </row>
        <row r="993">
          <cell r="AJ993">
            <v>466.1</v>
          </cell>
        </row>
        <row r="994">
          <cell r="AJ994">
            <v>466.1</v>
          </cell>
        </row>
        <row r="995">
          <cell r="AJ995">
            <v>466.1</v>
          </cell>
        </row>
        <row r="996">
          <cell r="AJ996">
            <v>466.1</v>
          </cell>
        </row>
        <row r="997">
          <cell r="AJ997">
            <v>466.1</v>
          </cell>
        </row>
        <row r="998">
          <cell r="AJ998">
            <v>466.1</v>
          </cell>
        </row>
        <row r="999">
          <cell r="AJ999">
            <v>466.1</v>
          </cell>
        </row>
        <row r="1000">
          <cell r="AJ1000">
            <v>466.1</v>
          </cell>
        </row>
        <row r="1001">
          <cell r="AJ1001">
            <v>466.1</v>
          </cell>
        </row>
        <row r="1002">
          <cell r="AJ1002">
            <v>466.1</v>
          </cell>
        </row>
        <row r="1003">
          <cell r="AJ1003">
            <v>466.1</v>
          </cell>
        </row>
        <row r="1004">
          <cell r="AJ1004">
            <v>466.1</v>
          </cell>
        </row>
        <row r="1005">
          <cell r="AJ1005">
            <v>466.1</v>
          </cell>
        </row>
        <row r="1006">
          <cell r="AJ1006">
            <v>466.1</v>
          </cell>
        </row>
        <row r="1007">
          <cell r="AJ1007">
            <v>466.1</v>
          </cell>
        </row>
        <row r="1008">
          <cell r="AJ1008">
            <v>466.1</v>
          </cell>
        </row>
        <row r="1009">
          <cell r="AJ1009">
            <v>466.1</v>
          </cell>
        </row>
        <row r="1010">
          <cell r="AJ1010">
            <v>466.1</v>
          </cell>
        </row>
        <row r="1011">
          <cell r="AJ1011">
            <v>466.1</v>
          </cell>
        </row>
        <row r="1012">
          <cell r="AJ1012">
            <v>466.1</v>
          </cell>
        </row>
        <row r="1013">
          <cell r="AJ1013">
            <v>466.1</v>
          </cell>
        </row>
        <row r="1014">
          <cell r="AJ1014">
            <v>466.1</v>
          </cell>
        </row>
        <row r="1015">
          <cell r="AJ1015">
            <v>466.1</v>
          </cell>
        </row>
        <row r="1016">
          <cell r="AJ1016">
            <v>466.1</v>
          </cell>
        </row>
        <row r="1017">
          <cell r="AJ1017">
            <v>466.1</v>
          </cell>
        </row>
        <row r="1018">
          <cell r="AJ1018">
            <v>466.1</v>
          </cell>
        </row>
        <row r="1019">
          <cell r="AJ1019">
            <v>466.1</v>
          </cell>
        </row>
        <row r="1020">
          <cell r="AJ1020">
            <v>466.1</v>
          </cell>
        </row>
        <row r="1021">
          <cell r="AJ1021">
            <v>466.1</v>
          </cell>
        </row>
        <row r="1022">
          <cell r="AJ1022">
            <v>466.1</v>
          </cell>
        </row>
        <row r="1023">
          <cell r="AJ1023">
            <v>466.1</v>
          </cell>
        </row>
        <row r="1024">
          <cell r="AJ1024">
            <v>466.1</v>
          </cell>
        </row>
        <row r="1025">
          <cell r="AJ1025">
            <v>466.1</v>
          </cell>
        </row>
        <row r="1026">
          <cell r="AJ1026">
            <v>466.1</v>
          </cell>
        </row>
        <row r="1027">
          <cell r="AJ1027">
            <v>466.1</v>
          </cell>
        </row>
        <row r="1028">
          <cell r="AJ1028">
            <v>466.1</v>
          </cell>
        </row>
        <row r="1029">
          <cell r="AJ1029">
            <v>466.1</v>
          </cell>
        </row>
        <row r="1030">
          <cell r="AJ1030">
            <v>466.1</v>
          </cell>
        </row>
        <row r="1031">
          <cell r="AJ1031">
            <v>466.1</v>
          </cell>
        </row>
        <row r="1032">
          <cell r="AJ1032">
            <v>466.1</v>
          </cell>
        </row>
        <row r="1033">
          <cell r="AJ1033">
            <v>466.1</v>
          </cell>
        </row>
        <row r="1034">
          <cell r="AJ1034">
            <v>466.1</v>
          </cell>
        </row>
        <row r="1035">
          <cell r="AJ1035">
            <v>466.1</v>
          </cell>
        </row>
        <row r="1036">
          <cell r="AJ1036">
            <v>466.1</v>
          </cell>
        </row>
        <row r="1037">
          <cell r="AJ1037">
            <v>466.1</v>
          </cell>
        </row>
        <row r="1038">
          <cell r="AJ1038">
            <v>466.1</v>
          </cell>
        </row>
        <row r="1039">
          <cell r="AJ1039">
            <v>466.1</v>
          </cell>
        </row>
        <row r="1040">
          <cell r="AJ1040">
            <v>466.1</v>
          </cell>
        </row>
        <row r="1041">
          <cell r="AJ1041">
            <v>466.1</v>
          </cell>
        </row>
        <row r="1042">
          <cell r="AJ1042">
            <v>466.1</v>
          </cell>
        </row>
        <row r="1043">
          <cell r="AJ1043">
            <v>466.1</v>
          </cell>
        </row>
        <row r="1044">
          <cell r="AJ1044">
            <v>466.1</v>
          </cell>
        </row>
        <row r="1045">
          <cell r="AJ1045">
            <v>466.1</v>
          </cell>
        </row>
        <row r="1046">
          <cell r="AJ1046">
            <v>466.1</v>
          </cell>
        </row>
        <row r="1047">
          <cell r="AJ1047">
            <v>466.1</v>
          </cell>
        </row>
        <row r="1048">
          <cell r="AJ1048">
            <v>466.1</v>
          </cell>
        </row>
        <row r="1049">
          <cell r="AJ1049">
            <v>466.1</v>
          </cell>
        </row>
        <row r="1050">
          <cell r="AJ1050">
            <v>466.1</v>
          </cell>
        </row>
        <row r="1051">
          <cell r="AJ1051">
            <v>466.1</v>
          </cell>
        </row>
        <row r="1052">
          <cell r="AJ1052">
            <v>466.1</v>
          </cell>
        </row>
        <row r="1053">
          <cell r="AJ1053">
            <v>466.1</v>
          </cell>
        </row>
        <row r="1054">
          <cell r="AJ1054">
            <v>466.1</v>
          </cell>
        </row>
        <row r="1055">
          <cell r="AJ1055">
            <v>466.1</v>
          </cell>
        </row>
        <row r="1056">
          <cell r="AJ1056">
            <v>466.1</v>
          </cell>
        </row>
        <row r="1057">
          <cell r="AJ1057">
            <v>466.1</v>
          </cell>
        </row>
        <row r="1058">
          <cell r="AJ1058">
            <v>466.1</v>
          </cell>
        </row>
        <row r="1059">
          <cell r="AJ1059">
            <v>466.1</v>
          </cell>
        </row>
        <row r="1060">
          <cell r="AJ1060">
            <v>466.1</v>
          </cell>
        </row>
        <row r="1061">
          <cell r="AJ1061">
            <v>466.1</v>
          </cell>
        </row>
        <row r="1062">
          <cell r="AJ1062">
            <v>466.1</v>
          </cell>
        </row>
        <row r="1063">
          <cell r="AJ1063">
            <v>466.1</v>
          </cell>
        </row>
        <row r="1064">
          <cell r="AJ1064">
            <v>466.1</v>
          </cell>
        </row>
        <row r="1065">
          <cell r="AJ1065">
            <v>466.1</v>
          </cell>
        </row>
        <row r="1066">
          <cell r="AJ1066">
            <v>466.1</v>
          </cell>
        </row>
        <row r="1067">
          <cell r="AJ1067">
            <v>466.1</v>
          </cell>
        </row>
        <row r="1068">
          <cell r="AJ1068">
            <v>466.1</v>
          </cell>
        </row>
        <row r="1069">
          <cell r="AJ1069">
            <v>466.1</v>
          </cell>
        </row>
        <row r="1070">
          <cell r="AJ1070">
            <v>466.1</v>
          </cell>
        </row>
        <row r="1071">
          <cell r="AJ1071">
            <v>466.1</v>
          </cell>
        </row>
        <row r="1072">
          <cell r="AJ1072">
            <v>466.1</v>
          </cell>
        </row>
        <row r="1073">
          <cell r="AJ1073">
            <v>466.1</v>
          </cell>
        </row>
        <row r="1074">
          <cell r="AJ1074">
            <v>466.1</v>
          </cell>
        </row>
        <row r="1075">
          <cell r="AJ1075">
            <v>466.1</v>
          </cell>
        </row>
        <row r="1076">
          <cell r="AJ1076">
            <v>466.1</v>
          </cell>
        </row>
        <row r="1077">
          <cell r="AJ1077">
            <v>466.1</v>
          </cell>
        </row>
        <row r="1078">
          <cell r="AJ1078">
            <v>466.1</v>
          </cell>
        </row>
        <row r="1079">
          <cell r="AJ1079">
            <v>466.1</v>
          </cell>
        </row>
        <row r="1080">
          <cell r="AJ1080">
            <v>466.1</v>
          </cell>
        </row>
        <row r="1081">
          <cell r="AJ1081">
            <v>466.1</v>
          </cell>
        </row>
        <row r="1082">
          <cell r="AJ1082">
            <v>466.1</v>
          </cell>
        </row>
        <row r="1083">
          <cell r="AJ1083">
            <v>466.1</v>
          </cell>
        </row>
        <row r="1084">
          <cell r="AJ1084">
            <v>466.1</v>
          </cell>
        </row>
        <row r="1085">
          <cell r="AJ1085">
            <v>466.1</v>
          </cell>
        </row>
        <row r="1086">
          <cell r="AJ1086">
            <v>466.1</v>
          </cell>
        </row>
        <row r="1087">
          <cell r="AJ1087">
            <v>466.1</v>
          </cell>
        </row>
        <row r="1088">
          <cell r="AJ1088">
            <v>466.1</v>
          </cell>
        </row>
        <row r="1089">
          <cell r="AJ1089">
            <v>466.1</v>
          </cell>
        </row>
        <row r="1090">
          <cell r="AJ1090">
            <v>466.1</v>
          </cell>
        </row>
        <row r="1091">
          <cell r="AJ1091">
            <v>466.1</v>
          </cell>
        </row>
        <row r="1092">
          <cell r="AJ1092">
            <v>466.1</v>
          </cell>
        </row>
        <row r="1093">
          <cell r="AJ1093">
            <v>466.1</v>
          </cell>
        </row>
        <row r="1094">
          <cell r="AJ1094">
            <v>466.1</v>
          </cell>
        </row>
        <row r="1095">
          <cell r="AJ1095">
            <v>466.1</v>
          </cell>
        </row>
        <row r="1096">
          <cell r="AJ1096">
            <v>466.1</v>
          </cell>
        </row>
        <row r="1097">
          <cell r="AJ1097">
            <v>466.1</v>
          </cell>
        </row>
        <row r="1098">
          <cell r="AJ1098">
            <v>466.1</v>
          </cell>
        </row>
        <row r="1099">
          <cell r="AJ1099">
            <v>466.1</v>
          </cell>
        </row>
        <row r="1100">
          <cell r="AJ1100">
            <v>466.1</v>
          </cell>
        </row>
        <row r="1101">
          <cell r="AJ1101">
            <v>466.1</v>
          </cell>
        </row>
        <row r="1102">
          <cell r="AJ1102">
            <v>466.1</v>
          </cell>
        </row>
        <row r="1103">
          <cell r="AJ1103">
            <v>466.1</v>
          </cell>
        </row>
        <row r="1104">
          <cell r="AJ1104">
            <v>466.1</v>
          </cell>
        </row>
        <row r="1105">
          <cell r="AJ1105">
            <v>466.1</v>
          </cell>
        </row>
        <row r="1106">
          <cell r="AJ1106">
            <v>466.1</v>
          </cell>
        </row>
        <row r="1107">
          <cell r="AJ1107">
            <v>466.1</v>
          </cell>
        </row>
        <row r="1108">
          <cell r="AJ1108">
            <v>466.1</v>
          </cell>
        </row>
        <row r="1109">
          <cell r="AJ1109">
            <v>466.1</v>
          </cell>
        </row>
        <row r="1110">
          <cell r="AJ1110">
            <v>466.1</v>
          </cell>
        </row>
        <row r="1111">
          <cell r="AJ1111">
            <v>466.1</v>
          </cell>
        </row>
        <row r="1112">
          <cell r="AJ1112">
            <v>466.1</v>
          </cell>
        </row>
        <row r="1113">
          <cell r="AJ1113">
            <v>466.1</v>
          </cell>
        </row>
        <row r="1114">
          <cell r="AJ1114">
            <v>466.1</v>
          </cell>
        </row>
        <row r="1115">
          <cell r="AJ1115">
            <v>466.1</v>
          </cell>
        </row>
        <row r="1116">
          <cell r="AJ1116">
            <v>466.1</v>
          </cell>
        </row>
        <row r="1117">
          <cell r="AJ1117">
            <v>466.1</v>
          </cell>
        </row>
        <row r="1118">
          <cell r="AJ1118">
            <v>466.1</v>
          </cell>
        </row>
        <row r="1119">
          <cell r="AJ1119">
            <v>466.1</v>
          </cell>
        </row>
        <row r="1120">
          <cell r="AJ1120">
            <v>466.1</v>
          </cell>
        </row>
        <row r="1121">
          <cell r="AJ1121">
            <v>466.1</v>
          </cell>
        </row>
        <row r="1122">
          <cell r="AJ1122">
            <v>466.1</v>
          </cell>
        </row>
        <row r="1123">
          <cell r="AJ1123">
            <v>466.1</v>
          </cell>
        </row>
        <row r="1124">
          <cell r="AJ1124">
            <v>466.1</v>
          </cell>
        </row>
        <row r="1125">
          <cell r="AJ1125">
            <v>466.1</v>
          </cell>
        </row>
        <row r="1126">
          <cell r="AJ1126">
            <v>466.1</v>
          </cell>
        </row>
        <row r="1127">
          <cell r="AJ1127">
            <v>466.1</v>
          </cell>
        </row>
        <row r="1128">
          <cell r="AJ1128">
            <v>466.1</v>
          </cell>
        </row>
        <row r="1129">
          <cell r="AJ1129">
            <v>466.1</v>
          </cell>
        </row>
        <row r="1130">
          <cell r="AJ1130">
            <v>466.1</v>
          </cell>
        </row>
        <row r="1131">
          <cell r="AJ1131">
            <v>466.1</v>
          </cell>
        </row>
        <row r="1132">
          <cell r="AJ1132">
            <v>466.1</v>
          </cell>
        </row>
        <row r="1133">
          <cell r="AJ1133">
            <v>466.1</v>
          </cell>
        </row>
        <row r="1134">
          <cell r="AJ1134">
            <v>466.1</v>
          </cell>
        </row>
        <row r="1135">
          <cell r="AJ1135">
            <v>466.1</v>
          </cell>
        </row>
        <row r="1136">
          <cell r="AJ1136">
            <v>466.1</v>
          </cell>
        </row>
        <row r="1137">
          <cell r="AJ1137">
            <v>466.1</v>
          </cell>
        </row>
        <row r="1138">
          <cell r="AJ1138">
            <v>466.1</v>
          </cell>
        </row>
        <row r="1139">
          <cell r="AJ1139">
            <v>466.1</v>
          </cell>
        </row>
        <row r="1140">
          <cell r="AJ1140">
            <v>466.1</v>
          </cell>
        </row>
        <row r="1141">
          <cell r="AJ1141">
            <v>466.1</v>
          </cell>
        </row>
        <row r="1142">
          <cell r="AJ1142">
            <v>466.1</v>
          </cell>
        </row>
        <row r="1143">
          <cell r="AJ1143">
            <v>466.1</v>
          </cell>
        </row>
        <row r="1144">
          <cell r="AJ1144">
            <v>466.1</v>
          </cell>
        </row>
        <row r="1145">
          <cell r="AJ1145">
            <v>466.1</v>
          </cell>
        </row>
        <row r="1146">
          <cell r="AJ1146">
            <v>466.1</v>
          </cell>
        </row>
        <row r="1147">
          <cell r="AJ1147">
            <v>466.1</v>
          </cell>
        </row>
        <row r="1148">
          <cell r="AJ1148">
            <v>466.1</v>
          </cell>
        </row>
        <row r="1149">
          <cell r="AJ1149">
            <v>466.1</v>
          </cell>
        </row>
        <row r="1150">
          <cell r="AJ1150">
            <v>466.1</v>
          </cell>
        </row>
        <row r="1151">
          <cell r="AJ1151">
            <v>466.1</v>
          </cell>
        </row>
        <row r="1152">
          <cell r="AJ1152">
            <v>466.1</v>
          </cell>
        </row>
        <row r="1153">
          <cell r="AJ1153">
            <v>466.1</v>
          </cell>
        </row>
        <row r="1154">
          <cell r="AJ1154">
            <v>466.1</v>
          </cell>
        </row>
        <row r="1155">
          <cell r="AJ1155">
            <v>466.1</v>
          </cell>
        </row>
        <row r="1156">
          <cell r="AJ1156">
            <v>466.1</v>
          </cell>
        </row>
        <row r="1157">
          <cell r="AJ1157">
            <v>466.1</v>
          </cell>
        </row>
        <row r="1158">
          <cell r="AJ1158">
            <v>466.1</v>
          </cell>
        </row>
        <row r="1159">
          <cell r="AJ1159">
            <v>466.1</v>
          </cell>
        </row>
        <row r="1160">
          <cell r="AJ1160">
            <v>466.1</v>
          </cell>
        </row>
        <row r="1161">
          <cell r="AJ1161">
            <v>466.1</v>
          </cell>
        </row>
        <row r="1162">
          <cell r="AJ1162">
            <v>466.1</v>
          </cell>
        </row>
        <row r="1163">
          <cell r="AJ1163">
            <v>466.1</v>
          </cell>
        </row>
        <row r="1164">
          <cell r="AJ1164">
            <v>466.1</v>
          </cell>
        </row>
        <row r="1165">
          <cell r="AJ1165">
            <v>466.1</v>
          </cell>
        </row>
        <row r="1166">
          <cell r="AJ1166">
            <v>466.1</v>
          </cell>
        </row>
        <row r="1167">
          <cell r="AJ1167">
            <v>466.1</v>
          </cell>
        </row>
        <row r="1168">
          <cell r="AJ1168">
            <v>466.1</v>
          </cell>
        </row>
        <row r="1169">
          <cell r="AJ1169">
            <v>466.1</v>
          </cell>
        </row>
        <row r="1170">
          <cell r="AJ1170">
            <v>466.1</v>
          </cell>
        </row>
        <row r="1171">
          <cell r="AJ1171">
            <v>466.1</v>
          </cell>
        </row>
        <row r="1172">
          <cell r="AJ1172">
            <v>466.1</v>
          </cell>
        </row>
        <row r="1173">
          <cell r="AJ1173">
            <v>466.1</v>
          </cell>
        </row>
        <row r="1174">
          <cell r="AJ1174">
            <v>466.1</v>
          </cell>
        </row>
        <row r="1175">
          <cell r="AJ1175">
            <v>466.1</v>
          </cell>
        </row>
        <row r="1176">
          <cell r="AJ1176">
            <v>466.1</v>
          </cell>
        </row>
        <row r="1177">
          <cell r="AJ1177">
            <v>466.1</v>
          </cell>
        </row>
        <row r="1178">
          <cell r="AJ1178">
            <v>466.1</v>
          </cell>
        </row>
        <row r="1179">
          <cell r="AJ1179">
            <v>466.1</v>
          </cell>
        </row>
        <row r="1180">
          <cell r="AJ1180">
            <v>466.1</v>
          </cell>
        </row>
        <row r="1181">
          <cell r="AJ1181">
            <v>466.1</v>
          </cell>
        </row>
        <row r="1182">
          <cell r="AJ1182">
            <v>466.1</v>
          </cell>
        </row>
        <row r="1183">
          <cell r="AJ1183">
            <v>466.1</v>
          </cell>
        </row>
        <row r="1184">
          <cell r="AJ1184">
            <v>466.1</v>
          </cell>
        </row>
        <row r="1185">
          <cell r="AJ1185">
            <v>466.1</v>
          </cell>
        </row>
        <row r="1186">
          <cell r="AJ1186">
            <v>466.1</v>
          </cell>
        </row>
        <row r="1187">
          <cell r="AJ1187">
            <v>466.1</v>
          </cell>
        </row>
        <row r="1188">
          <cell r="AJ1188">
            <v>466.1</v>
          </cell>
        </row>
        <row r="1189">
          <cell r="AJ1189">
            <v>466.1</v>
          </cell>
        </row>
        <row r="1190">
          <cell r="AJ1190">
            <v>466.1</v>
          </cell>
        </row>
        <row r="1191">
          <cell r="AJ1191">
            <v>466.1</v>
          </cell>
        </row>
        <row r="1192">
          <cell r="AJ1192">
            <v>466.1</v>
          </cell>
        </row>
        <row r="1193">
          <cell r="AJ1193">
            <v>466.1</v>
          </cell>
        </row>
        <row r="1194">
          <cell r="AJ1194">
            <v>466.1</v>
          </cell>
        </row>
        <row r="1195">
          <cell r="AJ1195">
            <v>466.1</v>
          </cell>
        </row>
        <row r="1196">
          <cell r="AJ1196">
            <v>466.1</v>
          </cell>
        </row>
        <row r="1197">
          <cell r="AJ1197">
            <v>466.1</v>
          </cell>
        </row>
        <row r="1198">
          <cell r="AJ1198">
            <v>466.1</v>
          </cell>
        </row>
        <row r="1199">
          <cell r="AJ1199">
            <v>466.1</v>
          </cell>
        </row>
        <row r="1200">
          <cell r="AJ1200">
            <v>466.1</v>
          </cell>
        </row>
        <row r="1201">
          <cell r="AJ1201">
            <v>466.1</v>
          </cell>
        </row>
        <row r="1202">
          <cell r="AJ1202">
            <v>466.1</v>
          </cell>
        </row>
        <row r="1203">
          <cell r="AJ1203">
            <v>466.1</v>
          </cell>
        </row>
        <row r="1204">
          <cell r="AJ1204">
            <v>466.1</v>
          </cell>
        </row>
        <row r="1205">
          <cell r="AJ1205">
            <v>466.1</v>
          </cell>
        </row>
        <row r="1206">
          <cell r="AJ1206">
            <v>466.1</v>
          </cell>
        </row>
        <row r="1207">
          <cell r="AJ1207">
            <v>466.1</v>
          </cell>
        </row>
        <row r="1208">
          <cell r="AJ1208">
            <v>466.1</v>
          </cell>
        </row>
        <row r="1209">
          <cell r="AJ1209">
            <v>466.1</v>
          </cell>
        </row>
        <row r="1210">
          <cell r="AJ1210">
            <v>466.1</v>
          </cell>
        </row>
        <row r="1211">
          <cell r="AJ1211">
            <v>466.1</v>
          </cell>
        </row>
        <row r="1212">
          <cell r="AJ1212">
            <v>466.1</v>
          </cell>
        </row>
        <row r="1213">
          <cell r="AJ1213">
            <v>466.1</v>
          </cell>
        </row>
        <row r="1214">
          <cell r="AJ1214">
            <v>466.1</v>
          </cell>
        </row>
        <row r="1215">
          <cell r="AJ1215">
            <v>466.1</v>
          </cell>
        </row>
        <row r="1216">
          <cell r="AJ1216">
            <v>466.1</v>
          </cell>
        </row>
        <row r="1217">
          <cell r="AJ1217">
            <v>466.1</v>
          </cell>
        </row>
        <row r="1218">
          <cell r="AJ1218">
            <v>466.1</v>
          </cell>
        </row>
        <row r="1219">
          <cell r="AJ1219">
            <v>466.1</v>
          </cell>
        </row>
        <row r="1220">
          <cell r="AJ1220">
            <v>466.1</v>
          </cell>
        </row>
        <row r="1221">
          <cell r="AJ1221">
            <v>466.1</v>
          </cell>
        </row>
        <row r="1222">
          <cell r="AJ1222">
            <v>466.1</v>
          </cell>
        </row>
        <row r="1223">
          <cell r="AJ1223">
            <v>466.1</v>
          </cell>
        </row>
        <row r="1224">
          <cell r="AJ1224">
            <v>466.1</v>
          </cell>
        </row>
        <row r="1225">
          <cell r="AJ1225">
            <v>466.1</v>
          </cell>
        </row>
        <row r="1226">
          <cell r="AJ1226">
            <v>466.1</v>
          </cell>
        </row>
        <row r="1227">
          <cell r="AJ1227">
            <v>466.1</v>
          </cell>
        </row>
        <row r="1228">
          <cell r="AJ1228">
            <v>466.1</v>
          </cell>
        </row>
        <row r="1229">
          <cell r="AJ1229">
            <v>466.1</v>
          </cell>
        </row>
        <row r="1230">
          <cell r="AJ1230">
            <v>466.1</v>
          </cell>
        </row>
        <row r="1231">
          <cell r="AJ1231">
            <v>466.1</v>
          </cell>
        </row>
        <row r="1232">
          <cell r="AJ1232">
            <v>466.1</v>
          </cell>
        </row>
        <row r="1233">
          <cell r="AJ1233">
            <v>466.1</v>
          </cell>
        </row>
        <row r="1234">
          <cell r="AJ1234">
            <v>466.1</v>
          </cell>
        </row>
        <row r="1235">
          <cell r="AJ1235">
            <v>466.1</v>
          </cell>
        </row>
        <row r="1236">
          <cell r="AJ1236">
            <v>466.1</v>
          </cell>
        </row>
        <row r="1237">
          <cell r="AJ1237">
            <v>466.1</v>
          </cell>
        </row>
        <row r="1238">
          <cell r="AJ1238">
            <v>466.1</v>
          </cell>
        </row>
        <row r="1239">
          <cell r="AJ1239">
            <v>466.1</v>
          </cell>
        </row>
        <row r="1240">
          <cell r="AJ1240">
            <v>466.1</v>
          </cell>
        </row>
        <row r="1241">
          <cell r="AJ1241">
            <v>466.1</v>
          </cell>
        </row>
        <row r="1242">
          <cell r="AJ1242">
            <v>466.1</v>
          </cell>
        </row>
        <row r="1243">
          <cell r="AJ1243">
            <v>466.1</v>
          </cell>
        </row>
        <row r="1244">
          <cell r="AJ1244">
            <v>466.1</v>
          </cell>
        </row>
        <row r="1245">
          <cell r="AJ1245">
            <v>466.1</v>
          </cell>
        </row>
        <row r="1246">
          <cell r="AJ1246">
            <v>466.1</v>
          </cell>
        </row>
        <row r="1247">
          <cell r="AJ1247">
            <v>466.1</v>
          </cell>
        </row>
        <row r="1248">
          <cell r="AJ1248">
            <v>466.1</v>
          </cell>
        </row>
        <row r="1249">
          <cell r="AJ1249">
            <v>466.1</v>
          </cell>
        </row>
        <row r="1250">
          <cell r="AJ1250">
            <v>466.1</v>
          </cell>
        </row>
        <row r="1251">
          <cell r="AJ1251">
            <v>466.1</v>
          </cell>
        </row>
        <row r="1252">
          <cell r="AJ1252">
            <v>466.1</v>
          </cell>
        </row>
        <row r="1253">
          <cell r="AJ1253">
            <v>466.1</v>
          </cell>
        </row>
        <row r="1254">
          <cell r="AJ1254">
            <v>466.1</v>
          </cell>
        </row>
        <row r="1255">
          <cell r="AJ1255">
            <v>466.1</v>
          </cell>
        </row>
        <row r="1256">
          <cell r="AJ1256">
            <v>466.1</v>
          </cell>
        </row>
        <row r="1257">
          <cell r="AJ1257">
            <v>466.1</v>
          </cell>
        </row>
        <row r="1258">
          <cell r="AJ1258">
            <v>466.1</v>
          </cell>
        </row>
        <row r="1259">
          <cell r="AJ1259">
            <v>466.1</v>
          </cell>
        </row>
        <row r="1260">
          <cell r="AJ1260">
            <v>466.1</v>
          </cell>
        </row>
        <row r="1261">
          <cell r="AJ1261">
            <v>466.1</v>
          </cell>
        </row>
        <row r="1262">
          <cell r="AJ1262">
            <v>466.1</v>
          </cell>
        </row>
        <row r="1263">
          <cell r="AJ1263">
            <v>466.1</v>
          </cell>
        </row>
        <row r="1264">
          <cell r="AJ1264">
            <v>466.1</v>
          </cell>
        </row>
        <row r="1265">
          <cell r="AJ1265">
            <v>466.1</v>
          </cell>
        </row>
        <row r="1266">
          <cell r="AJ1266">
            <v>466.1</v>
          </cell>
        </row>
        <row r="1267">
          <cell r="AJ1267">
            <v>466.1</v>
          </cell>
        </row>
        <row r="1268">
          <cell r="AJ1268">
            <v>466.1</v>
          </cell>
        </row>
        <row r="1269">
          <cell r="AJ1269">
            <v>466.1</v>
          </cell>
        </row>
        <row r="1270">
          <cell r="AJ1270">
            <v>466.1</v>
          </cell>
        </row>
        <row r="1271">
          <cell r="AJ1271">
            <v>466.1</v>
          </cell>
        </row>
        <row r="1272">
          <cell r="AJ1272">
            <v>466.1</v>
          </cell>
        </row>
        <row r="1273">
          <cell r="AJ1273">
            <v>466.1</v>
          </cell>
        </row>
        <row r="1274">
          <cell r="AJ1274">
            <v>466.1</v>
          </cell>
        </row>
        <row r="1275">
          <cell r="AJ1275">
            <v>466.1</v>
          </cell>
        </row>
        <row r="1276">
          <cell r="AJ1276">
            <v>466.1</v>
          </cell>
        </row>
        <row r="1277">
          <cell r="AJ1277">
            <v>466.1</v>
          </cell>
        </row>
        <row r="1278">
          <cell r="AJ1278">
            <v>466.1</v>
          </cell>
        </row>
        <row r="1279">
          <cell r="AJ1279">
            <v>466.1</v>
          </cell>
        </row>
        <row r="1280">
          <cell r="AJ1280">
            <v>466.1</v>
          </cell>
        </row>
        <row r="1281">
          <cell r="AJ1281">
            <v>466.1</v>
          </cell>
        </row>
        <row r="1282">
          <cell r="AJ1282">
            <v>466.1</v>
          </cell>
        </row>
        <row r="1283">
          <cell r="AJ1283">
            <v>466.1</v>
          </cell>
        </row>
        <row r="1284">
          <cell r="AJ1284">
            <v>466.1</v>
          </cell>
        </row>
        <row r="1285">
          <cell r="AJ1285">
            <v>466.1</v>
          </cell>
        </row>
        <row r="1286">
          <cell r="AJ1286">
            <v>466.1</v>
          </cell>
        </row>
        <row r="1287">
          <cell r="AJ1287">
            <v>466.1</v>
          </cell>
        </row>
        <row r="1288">
          <cell r="AJ1288">
            <v>466.1</v>
          </cell>
        </row>
        <row r="1289">
          <cell r="AJ1289">
            <v>466.1</v>
          </cell>
        </row>
        <row r="1290">
          <cell r="AJ1290">
            <v>466.1</v>
          </cell>
        </row>
        <row r="1291">
          <cell r="AJ1291">
            <v>466.1</v>
          </cell>
        </row>
        <row r="1292">
          <cell r="AJ1292">
            <v>466.1</v>
          </cell>
        </row>
        <row r="1293">
          <cell r="AJ1293">
            <v>466.1</v>
          </cell>
        </row>
        <row r="1294">
          <cell r="AJ1294">
            <v>466.1</v>
          </cell>
        </row>
        <row r="1295">
          <cell r="AJ1295">
            <v>466.1</v>
          </cell>
        </row>
        <row r="1296">
          <cell r="AJ1296">
            <v>466.1</v>
          </cell>
        </row>
        <row r="1297">
          <cell r="AJ1297">
            <v>466.1</v>
          </cell>
        </row>
        <row r="1298">
          <cell r="AJ1298">
            <v>466.1</v>
          </cell>
        </row>
        <row r="1299">
          <cell r="AJ1299">
            <v>466.1</v>
          </cell>
        </row>
        <row r="1300">
          <cell r="AJ1300">
            <v>466.1</v>
          </cell>
        </row>
        <row r="1301">
          <cell r="AJ1301">
            <v>466.1</v>
          </cell>
        </row>
        <row r="1302">
          <cell r="AJ1302">
            <v>466.1</v>
          </cell>
        </row>
        <row r="1303">
          <cell r="AJ1303">
            <v>466.1</v>
          </cell>
        </row>
        <row r="1304">
          <cell r="AJ1304">
            <v>466.1</v>
          </cell>
        </row>
        <row r="1305">
          <cell r="AJ1305">
            <v>466.1</v>
          </cell>
        </row>
        <row r="1306">
          <cell r="AJ1306">
            <v>466.1</v>
          </cell>
        </row>
        <row r="1307">
          <cell r="AJ1307">
            <v>466.1</v>
          </cell>
        </row>
        <row r="1308">
          <cell r="AJ1308">
            <v>466.1</v>
          </cell>
        </row>
        <row r="1309">
          <cell r="AJ1309">
            <v>466.1</v>
          </cell>
        </row>
        <row r="1310">
          <cell r="AJ1310">
            <v>466.1</v>
          </cell>
        </row>
        <row r="1311">
          <cell r="AJ1311">
            <v>466.1</v>
          </cell>
        </row>
        <row r="1312">
          <cell r="AJ1312">
            <v>466.1</v>
          </cell>
        </row>
        <row r="1313">
          <cell r="AJ1313">
            <v>466.1</v>
          </cell>
        </row>
        <row r="1314">
          <cell r="AJ1314">
            <v>466.1</v>
          </cell>
        </row>
        <row r="1315">
          <cell r="AJ1315">
            <v>466.1</v>
          </cell>
        </row>
        <row r="1316">
          <cell r="AJ1316">
            <v>466.1</v>
          </cell>
        </row>
        <row r="1317">
          <cell r="AJ1317">
            <v>466.1</v>
          </cell>
        </row>
        <row r="1318">
          <cell r="AJ1318">
            <v>466.1</v>
          </cell>
        </row>
        <row r="1319">
          <cell r="AJ1319">
            <v>466.1</v>
          </cell>
        </row>
        <row r="1320">
          <cell r="AJ1320">
            <v>466.1</v>
          </cell>
        </row>
        <row r="1321">
          <cell r="AJ1321">
            <v>466.1</v>
          </cell>
        </row>
        <row r="1322">
          <cell r="AJ1322">
            <v>466.1</v>
          </cell>
        </row>
        <row r="1323">
          <cell r="AJ1323">
            <v>466.1</v>
          </cell>
        </row>
        <row r="1324">
          <cell r="AJ1324">
            <v>466.1</v>
          </cell>
        </row>
        <row r="1325">
          <cell r="AJ1325">
            <v>466.1</v>
          </cell>
        </row>
        <row r="1326">
          <cell r="AJ1326">
            <v>466.1</v>
          </cell>
        </row>
        <row r="1327">
          <cell r="AJ1327">
            <v>466.1</v>
          </cell>
        </row>
        <row r="1328">
          <cell r="AJ1328">
            <v>466.1</v>
          </cell>
        </row>
        <row r="1329">
          <cell r="AJ1329">
            <v>466.1</v>
          </cell>
        </row>
        <row r="1330">
          <cell r="AJ1330">
            <v>466.1</v>
          </cell>
        </row>
        <row r="1331">
          <cell r="AJ1331">
            <v>466.1</v>
          </cell>
        </row>
        <row r="1332">
          <cell r="AJ1332">
            <v>466.1</v>
          </cell>
        </row>
        <row r="1333">
          <cell r="AJ1333">
            <v>466.1</v>
          </cell>
        </row>
        <row r="1334">
          <cell r="AJ1334">
            <v>466.1</v>
          </cell>
        </row>
        <row r="1335">
          <cell r="AJ1335">
            <v>466.1</v>
          </cell>
        </row>
        <row r="1336">
          <cell r="AJ1336">
            <v>466.1</v>
          </cell>
        </row>
        <row r="1337">
          <cell r="AJ1337">
            <v>466.1</v>
          </cell>
        </row>
        <row r="1338">
          <cell r="AJ1338">
            <v>466.1</v>
          </cell>
        </row>
        <row r="1339">
          <cell r="AJ1339">
            <v>466.1</v>
          </cell>
        </row>
        <row r="1340">
          <cell r="AJ1340">
            <v>466.1</v>
          </cell>
        </row>
        <row r="1341">
          <cell r="AJ1341">
            <v>466.1</v>
          </cell>
        </row>
        <row r="1342">
          <cell r="AJ1342">
            <v>466.1</v>
          </cell>
        </row>
        <row r="1343">
          <cell r="AJ1343">
            <v>466.1</v>
          </cell>
        </row>
        <row r="1344">
          <cell r="AJ1344">
            <v>466.1</v>
          </cell>
        </row>
        <row r="1345">
          <cell r="AJ1345">
            <v>466.1</v>
          </cell>
        </row>
        <row r="1346">
          <cell r="AJ1346">
            <v>466.1</v>
          </cell>
        </row>
        <row r="1347">
          <cell r="AJ1347">
            <v>466.1</v>
          </cell>
        </row>
        <row r="1348">
          <cell r="AJ1348">
            <v>466.1</v>
          </cell>
        </row>
        <row r="1349">
          <cell r="AJ1349">
            <v>466.1</v>
          </cell>
        </row>
        <row r="1350">
          <cell r="AJ1350">
            <v>466.1</v>
          </cell>
        </row>
        <row r="1351">
          <cell r="AJ1351">
            <v>466.1</v>
          </cell>
        </row>
        <row r="1352">
          <cell r="AJ1352">
            <v>466.1</v>
          </cell>
        </row>
        <row r="1353">
          <cell r="AJ1353">
            <v>466.1</v>
          </cell>
        </row>
        <row r="1354">
          <cell r="AJ1354">
            <v>466.1</v>
          </cell>
        </row>
        <row r="1355">
          <cell r="AJ1355">
            <v>466.1</v>
          </cell>
        </row>
        <row r="1356">
          <cell r="AJ1356">
            <v>466.1</v>
          </cell>
        </row>
        <row r="1357">
          <cell r="AJ1357">
            <v>466.1</v>
          </cell>
        </row>
        <row r="1358">
          <cell r="AJ1358">
            <v>466.1</v>
          </cell>
        </row>
        <row r="1359">
          <cell r="AJ1359">
            <v>466.1</v>
          </cell>
        </row>
        <row r="1360">
          <cell r="AJ1360">
            <v>466.1</v>
          </cell>
        </row>
        <row r="1361">
          <cell r="AJ1361">
            <v>466.1</v>
          </cell>
        </row>
        <row r="1362">
          <cell r="AJ1362">
            <v>466.1</v>
          </cell>
        </row>
        <row r="1363">
          <cell r="AJ1363">
            <v>466.1</v>
          </cell>
        </row>
        <row r="1364">
          <cell r="AJ1364">
            <v>466.1</v>
          </cell>
        </row>
        <row r="1365">
          <cell r="AJ1365">
            <v>466.1</v>
          </cell>
        </row>
        <row r="1366">
          <cell r="AJ1366">
            <v>466.1</v>
          </cell>
        </row>
        <row r="1367">
          <cell r="AJ1367">
            <v>466.1</v>
          </cell>
        </row>
        <row r="1368">
          <cell r="AJ1368">
            <v>466.1</v>
          </cell>
        </row>
        <row r="1369">
          <cell r="AJ1369">
            <v>466.1</v>
          </cell>
        </row>
        <row r="1370">
          <cell r="AJ1370">
            <v>466.1</v>
          </cell>
        </row>
        <row r="1371">
          <cell r="AJ1371">
            <v>466.1</v>
          </cell>
        </row>
        <row r="1372">
          <cell r="AJ1372">
            <v>466.1</v>
          </cell>
        </row>
        <row r="1373">
          <cell r="AJ1373">
            <v>466.1</v>
          </cell>
        </row>
        <row r="1374">
          <cell r="AJ1374">
            <v>466.1</v>
          </cell>
        </row>
        <row r="1375">
          <cell r="AJ1375">
            <v>466.1</v>
          </cell>
        </row>
        <row r="1376">
          <cell r="AJ1376">
            <v>466.1</v>
          </cell>
        </row>
        <row r="1377">
          <cell r="AJ1377">
            <v>466.1</v>
          </cell>
        </row>
        <row r="1378">
          <cell r="AJ1378">
            <v>466.1</v>
          </cell>
        </row>
        <row r="1379">
          <cell r="AJ1379">
            <v>466.1</v>
          </cell>
        </row>
        <row r="1380">
          <cell r="AJ1380">
            <v>466.1</v>
          </cell>
        </row>
        <row r="1381">
          <cell r="AJ1381">
            <v>466.1</v>
          </cell>
        </row>
        <row r="1382">
          <cell r="AJ1382">
            <v>466.1</v>
          </cell>
        </row>
        <row r="1383">
          <cell r="AJ1383">
            <v>466.1</v>
          </cell>
        </row>
        <row r="1384">
          <cell r="AJ1384">
            <v>466.1</v>
          </cell>
        </row>
        <row r="1385">
          <cell r="AJ1385">
            <v>466.1</v>
          </cell>
        </row>
        <row r="1386">
          <cell r="AJ1386">
            <v>466.1</v>
          </cell>
        </row>
        <row r="1387">
          <cell r="AJ1387">
            <v>466.1</v>
          </cell>
        </row>
        <row r="1388">
          <cell r="AJ1388">
            <v>466.1</v>
          </cell>
        </row>
        <row r="1389">
          <cell r="AJ1389">
            <v>466.1</v>
          </cell>
        </row>
        <row r="1390">
          <cell r="AJ1390">
            <v>466.1</v>
          </cell>
        </row>
        <row r="1391">
          <cell r="AJ1391">
            <v>466.1</v>
          </cell>
        </row>
        <row r="1392">
          <cell r="AJ1392">
            <v>466.1</v>
          </cell>
        </row>
        <row r="1393">
          <cell r="AJ1393">
            <v>466.1</v>
          </cell>
        </row>
        <row r="1394">
          <cell r="AJ1394">
            <v>466.1</v>
          </cell>
        </row>
        <row r="1395">
          <cell r="AJ1395">
            <v>466.1</v>
          </cell>
        </row>
        <row r="1396">
          <cell r="AJ1396">
            <v>466.1</v>
          </cell>
        </row>
        <row r="1397">
          <cell r="AJ1397">
            <v>466.1</v>
          </cell>
        </row>
        <row r="1398">
          <cell r="AJ1398">
            <v>466.1</v>
          </cell>
        </row>
        <row r="1399">
          <cell r="AJ1399">
            <v>466.1</v>
          </cell>
        </row>
        <row r="1400">
          <cell r="AJ1400">
            <v>466.1</v>
          </cell>
        </row>
        <row r="1401">
          <cell r="AJ1401">
            <v>466.1</v>
          </cell>
        </row>
        <row r="1402">
          <cell r="AJ1402">
            <v>466.1</v>
          </cell>
        </row>
        <row r="1403">
          <cell r="AJ1403">
            <v>466.1</v>
          </cell>
        </row>
        <row r="1404">
          <cell r="AJ1404">
            <v>466.1</v>
          </cell>
        </row>
        <row r="1405">
          <cell r="AJ1405">
            <v>466.1</v>
          </cell>
        </row>
        <row r="1406">
          <cell r="AJ1406">
            <v>466.1</v>
          </cell>
        </row>
        <row r="1407">
          <cell r="AJ1407">
            <v>466.1</v>
          </cell>
        </row>
        <row r="1408">
          <cell r="AJ1408">
            <v>466.1</v>
          </cell>
        </row>
        <row r="1409">
          <cell r="AJ1409">
            <v>466.1</v>
          </cell>
        </row>
        <row r="1410">
          <cell r="AJ1410">
            <v>466.1</v>
          </cell>
        </row>
        <row r="1411">
          <cell r="AJ1411">
            <v>466.1</v>
          </cell>
        </row>
        <row r="1412">
          <cell r="AJ1412">
            <v>466.1</v>
          </cell>
        </row>
        <row r="1413">
          <cell r="AJ1413">
            <v>466.1</v>
          </cell>
        </row>
        <row r="1414">
          <cell r="AJ1414">
            <v>466.1</v>
          </cell>
        </row>
        <row r="1415">
          <cell r="AJ1415">
            <v>466.1</v>
          </cell>
        </row>
        <row r="1416">
          <cell r="AJ1416">
            <v>466.1</v>
          </cell>
        </row>
        <row r="1417">
          <cell r="AJ1417">
            <v>466.1</v>
          </cell>
        </row>
        <row r="1418">
          <cell r="AJ1418">
            <v>466.1</v>
          </cell>
        </row>
        <row r="1419">
          <cell r="AJ1419">
            <v>466.1</v>
          </cell>
        </row>
        <row r="1420">
          <cell r="AJ1420">
            <v>466.1</v>
          </cell>
        </row>
        <row r="1421">
          <cell r="AJ1421">
            <v>466.1</v>
          </cell>
        </row>
        <row r="1422">
          <cell r="AJ1422">
            <v>466.1</v>
          </cell>
        </row>
        <row r="1423">
          <cell r="AJ1423">
            <v>466.1</v>
          </cell>
        </row>
        <row r="1424">
          <cell r="AJ1424">
            <v>466.1</v>
          </cell>
        </row>
        <row r="1425">
          <cell r="AJ1425">
            <v>466.1</v>
          </cell>
        </row>
        <row r="1426">
          <cell r="AJ1426">
            <v>466.1</v>
          </cell>
        </row>
        <row r="1427">
          <cell r="AJ1427">
            <v>466.1</v>
          </cell>
        </row>
        <row r="1428">
          <cell r="AJ1428">
            <v>466.1</v>
          </cell>
        </row>
        <row r="1429">
          <cell r="AJ1429">
            <v>466.1</v>
          </cell>
        </row>
        <row r="1430">
          <cell r="AJ1430">
            <v>466.1</v>
          </cell>
        </row>
        <row r="1431">
          <cell r="AJ1431">
            <v>466.1</v>
          </cell>
        </row>
        <row r="1432">
          <cell r="AJ1432">
            <v>466.1</v>
          </cell>
        </row>
        <row r="1433">
          <cell r="AJ1433">
            <v>466.1</v>
          </cell>
        </row>
        <row r="1434">
          <cell r="AJ1434">
            <v>466.1</v>
          </cell>
        </row>
        <row r="1435">
          <cell r="AJ1435">
            <v>466.1</v>
          </cell>
        </row>
        <row r="1436">
          <cell r="AJ1436">
            <v>466.1</v>
          </cell>
        </row>
        <row r="1437">
          <cell r="AJ1437">
            <v>466.1</v>
          </cell>
        </row>
        <row r="1438">
          <cell r="AJ1438">
            <v>466.1</v>
          </cell>
        </row>
        <row r="1439">
          <cell r="AJ1439">
            <v>466.1</v>
          </cell>
        </row>
        <row r="1440">
          <cell r="AJ1440">
            <v>466.1</v>
          </cell>
        </row>
        <row r="1441">
          <cell r="AJ1441">
            <v>466.1</v>
          </cell>
        </row>
        <row r="1442">
          <cell r="AJ1442">
            <v>466.1</v>
          </cell>
        </row>
        <row r="1443">
          <cell r="AJ1443">
            <v>466.1</v>
          </cell>
        </row>
        <row r="1444">
          <cell r="AJ1444">
            <v>466.1</v>
          </cell>
        </row>
        <row r="1445">
          <cell r="AJ1445">
            <v>466.1</v>
          </cell>
        </row>
        <row r="1446">
          <cell r="AJ1446">
            <v>466.1</v>
          </cell>
        </row>
        <row r="1447">
          <cell r="AJ1447">
            <v>466.1</v>
          </cell>
        </row>
        <row r="1448">
          <cell r="AJ1448">
            <v>466.1</v>
          </cell>
        </row>
        <row r="1449">
          <cell r="AJ1449">
            <v>466.1</v>
          </cell>
        </row>
        <row r="1450">
          <cell r="AJ1450">
            <v>466.1</v>
          </cell>
        </row>
        <row r="1451">
          <cell r="AJ1451">
            <v>466.1</v>
          </cell>
        </row>
        <row r="1452">
          <cell r="AJ1452">
            <v>466.1</v>
          </cell>
        </row>
        <row r="1453">
          <cell r="AJ1453">
            <v>466.1</v>
          </cell>
        </row>
        <row r="1454">
          <cell r="AJ1454">
            <v>466.1</v>
          </cell>
        </row>
        <row r="1455">
          <cell r="AJ1455">
            <v>466.1</v>
          </cell>
        </row>
        <row r="1456">
          <cell r="AJ1456">
            <v>466.1</v>
          </cell>
        </row>
        <row r="1457">
          <cell r="AJ1457">
            <v>466.1</v>
          </cell>
        </row>
        <row r="1458">
          <cell r="AJ1458">
            <v>466.1</v>
          </cell>
        </row>
        <row r="1459">
          <cell r="AJ1459">
            <v>466.1</v>
          </cell>
        </row>
        <row r="1460">
          <cell r="AJ1460">
            <v>466.1</v>
          </cell>
        </row>
        <row r="1461">
          <cell r="AJ1461">
            <v>466.1</v>
          </cell>
        </row>
        <row r="1462">
          <cell r="AJ1462">
            <v>466.1</v>
          </cell>
        </row>
        <row r="1463">
          <cell r="AJ1463">
            <v>466.1</v>
          </cell>
        </row>
        <row r="1464">
          <cell r="AJ1464">
            <v>466.1</v>
          </cell>
        </row>
        <row r="1465">
          <cell r="AJ1465">
            <v>466.1</v>
          </cell>
        </row>
        <row r="1466">
          <cell r="AJ1466">
            <v>466.1</v>
          </cell>
        </row>
        <row r="1467">
          <cell r="AJ1467">
            <v>466.1</v>
          </cell>
        </row>
        <row r="1468">
          <cell r="AJ1468">
            <v>466.1</v>
          </cell>
        </row>
        <row r="1469">
          <cell r="AJ1469">
            <v>466.1</v>
          </cell>
        </row>
        <row r="1470">
          <cell r="AJ1470">
            <v>466.1</v>
          </cell>
        </row>
        <row r="1471">
          <cell r="AJ1471">
            <v>466.1</v>
          </cell>
        </row>
        <row r="1472">
          <cell r="AJ1472">
            <v>466.1</v>
          </cell>
        </row>
        <row r="1473">
          <cell r="AJ1473">
            <v>466.1</v>
          </cell>
        </row>
        <row r="1474">
          <cell r="AJ1474">
            <v>466.1</v>
          </cell>
        </row>
        <row r="1475">
          <cell r="AJ1475">
            <v>466.1</v>
          </cell>
        </row>
        <row r="1476">
          <cell r="AJ1476">
            <v>466.1</v>
          </cell>
        </row>
        <row r="1477">
          <cell r="AJ1477">
            <v>466.1</v>
          </cell>
        </row>
        <row r="1478">
          <cell r="AJ1478">
            <v>466.1</v>
          </cell>
        </row>
        <row r="1479">
          <cell r="AJ1479">
            <v>466.1</v>
          </cell>
        </row>
        <row r="1480">
          <cell r="AJ1480">
            <v>466.1</v>
          </cell>
        </row>
        <row r="1481">
          <cell r="AJ1481">
            <v>466.1</v>
          </cell>
        </row>
        <row r="1482">
          <cell r="AJ1482">
            <v>466.1</v>
          </cell>
        </row>
        <row r="1483">
          <cell r="AJ1483">
            <v>466.1</v>
          </cell>
        </row>
        <row r="1484">
          <cell r="AJ1484">
            <v>466.1</v>
          </cell>
        </row>
        <row r="1485">
          <cell r="AJ1485">
            <v>466.1</v>
          </cell>
        </row>
        <row r="1486">
          <cell r="AJ1486">
            <v>466.1</v>
          </cell>
        </row>
        <row r="1487">
          <cell r="AJ1487">
            <v>466.1</v>
          </cell>
        </row>
        <row r="1488">
          <cell r="AJ1488">
            <v>466.1</v>
          </cell>
        </row>
        <row r="1489">
          <cell r="AJ1489">
            <v>466.1</v>
          </cell>
        </row>
        <row r="1490">
          <cell r="AJ1490">
            <v>466.1</v>
          </cell>
        </row>
        <row r="1491">
          <cell r="AJ1491">
            <v>466.1</v>
          </cell>
        </row>
        <row r="1492">
          <cell r="AJ1492">
            <v>466.1</v>
          </cell>
        </row>
        <row r="1493">
          <cell r="AJ1493">
            <v>466.1</v>
          </cell>
        </row>
        <row r="1494">
          <cell r="AJ1494">
            <v>466.1</v>
          </cell>
        </row>
        <row r="1495">
          <cell r="AJ1495">
            <v>466.1</v>
          </cell>
        </row>
        <row r="1496">
          <cell r="AJ1496">
            <v>466.1</v>
          </cell>
        </row>
        <row r="1497">
          <cell r="AJ1497">
            <v>466.1</v>
          </cell>
        </row>
        <row r="1498">
          <cell r="AJ1498">
            <v>466.1</v>
          </cell>
        </row>
        <row r="1499">
          <cell r="AJ1499">
            <v>466.1</v>
          </cell>
        </row>
        <row r="1500">
          <cell r="AJ1500">
            <v>466.1</v>
          </cell>
        </row>
        <row r="1501">
          <cell r="AJ1501">
            <v>466.1</v>
          </cell>
        </row>
        <row r="1502">
          <cell r="AJ1502">
            <v>466.1</v>
          </cell>
        </row>
        <row r="1503">
          <cell r="AJ1503">
            <v>466.1</v>
          </cell>
        </row>
        <row r="1504">
          <cell r="AJ1504">
            <v>466.1</v>
          </cell>
        </row>
        <row r="1505">
          <cell r="AJ1505">
            <v>466.1</v>
          </cell>
        </row>
        <row r="1506">
          <cell r="AJ1506">
            <v>466.1</v>
          </cell>
        </row>
        <row r="1507">
          <cell r="AJ1507">
            <v>466.1</v>
          </cell>
        </row>
        <row r="1508">
          <cell r="AJ1508">
            <v>466.1</v>
          </cell>
        </row>
        <row r="1509">
          <cell r="AJ1509">
            <v>466.1</v>
          </cell>
        </row>
        <row r="1510">
          <cell r="AJ1510">
            <v>466.1</v>
          </cell>
        </row>
        <row r="1511">
          <cell r="AJ1511">
            <v>466.1</v>
          </cell>
        </row>
        <row r="1512">
          <cell r="AJ1512">
            <v>466.1</v>
          </cell>
        </row>
        <row r="1513">
          <cell r="AJ1513">
            <v>466.1</v>
          </cell>
        </row>
        <row r="1514">
          <cell r="AJ1514">
            <v>466.1</v>
          </cell>
        </row>
        <row r="1515">
          <cell r="AJ1515">
            <v>466.1</v>
          </cell>
        </row>
        <row r="1516">
          <cell r="AJ1516">
            <v>466.1</v>
          </cell>
        </row>
        <row r="1517">
          <cell r="AJ1517">
            <v>466.1</v>
          </cell>
        </row>
        <row r="1518">
          <cell r="AJ1518">
            <v>466.1</v>
          </cell>
        </row>
        <row r="1519">
          <cell r="AJ1519">
            <v>466.1</v>
          </cell>
        </row>
        <row r="1520">
          <cell r="AJ1520">
            <v>466.1</v>
          </cell>
        </row>
        <row r="1521">
          <cell r="AJ1521">
            <v>466.1</v>
          </cell>
        </row>
        <row r="1522">
          <cell r="AJ1522">
            <v>466.1</v>
          </cell>
        </row>
        <row r="1523">
          <cell r="AJ1523">
            <v>466.1</v>
          </cell>
        </row>
        <row r="1524">
          <cell r="AJ1524">
            <v>466.1</v>
          </cell>
        </row>
        <row r="1525">
          <cell r="AJ1525">
            <v>466.1</v>
          </cell>
        </row>
        <row r="1526">
          <cell r="AJ1526">
            <v>466.1</v>
          </cell>
        </row>
        <row r="1527">
          <cell r="AJ1527">
            <v>466.1</v>
          </cell>
        </row>
        <row r="1528">
          <cell r="AJ1528">
            <v>466.1</v>
          </cell>
        </row>
        <row r="1529">
          <cell r="AJ1529">
            <v>466.1</v>
          </cell>
        </row>
        <row r="1530">
          <cell r="AJ1530">
            <v>466.1</v>
          </cell>
        </row>
        <row r="1531">
          <cell r="AJ1531">
            <v>466.1</v>
          </cell>
        </row>
        <row r="1532">
          <cell r="AJ1532">
            <v>466.1</v>
          </cell>
        </row>
        <row r="1533">
          <cell r="AJ1533">
            <v>466.1</v>
          </cell>
        </row>
        <row r="1534">
          <cell r="AJ1534">
            <v>466.1</v>
          </cell>
        </row>
        <row r="1535">
          <cell r="AJ1535">
            <v>466.1</v>
          </cell>
        </row>
        <row r="1536">
          <cell r="AJ1536">
            <v>466.1</v>
          </cell>
        </row>
        <row r="1537">
          <cell r="AJ1537">
            <v>466.1</v>
          </cell>
        </row>
        <row r="1538">
          <cell r="AJ1538">
            <v>466.1</v>
          </cell>
        </row>
        <row r="1539">
          <cell r="AJ1539">
            <v>466.1</v>
          </cell>
        </row>
        <row r="1540">
          <cell r="AJ1540">
            <v>466.1</v>
          </cell>
        </row>
        <row r="1541">
          <cell r="AJ1541">
            <v>466.1</v>
          </cell>
        </row>
        <row r="1542">
          <cell r="AJ1542">
            <v>466.1</v>
          </cell>
        </row>
        <row r="1543">
          <cell r="AJ1543">
            <v>466.1</v>
          </cell>
        </row>
        <row r="1544">
          <cell r="AJ1544">
            <v>466.1</v>
          </cell>
        </row>
        <row r="1545">
          <cell r="AJ1545">
            <v>466.1</v>
          </cell>
        </row>
        <row r="1546">
          <cell r="AJ1546">
            <v>466.1</v>
          </cell>
        </row>
        <row r="1547">
          <cell r="AJ1547">
            <v>466.1</v>
          </cell>
        </row>
        <row r="1548">
          <cell r="AJ1548">
            <v>466.1</v>
          </cell>
        </row>
        <row r="1549">
          <cell r="AJ1549">
            <v>466.1</v>
          </cell>
        </row>
        <row r="1550">
          <cell r="AJ1550">
            <v>466.1</v>
          </cell>
        </row>
        <row r="1551">
          <cell r="AJ1551">
            <v>466.1</v>
          </cell>
        </row>
        <row r="1552">
          <cell r="AJ1552">
            <v>466.1</v>
          </cell>
        </row>
        <row r="1553">
          <cell r="AJ1553">
            <v>466.1</v>
          </cell>
        </row>
        <row r="1554">
          <cell r="AJ1554">
            <v>466.1</v>
          </cell>
        </row>
        <row r="1555">
          <cell r="AJ1555">
            <v>466.1</v>
          </cell>
        </row>
        <row r="1556">
          <cell r="AJ1556">
            <v>466.1</v>
          </cell>
        </row>
        <row r="1557">
          <cell r="AJ1557">
            <v>466.1</v>
          </cell>
        </row>
        <row r="1558">
          <cell r="AJ1558">
            <v>466.1</v>
          </cell>
        </row>
        <row r="1559">
          <cell r="AJ1559">
            <v>466.1</v>
          </cell>
        </row>
        <row r="1560">
          <cell r="AJ1560">
            <v>466.1</v>
          </cell>
        </row>
        <row r="1561">
          <cell r="AJ1561">
            <v>466.1</v>
          </cell>
        </row>
        <row r="1562">
          <cell r="AJ1562">
            <v>466.1</v>
          </cell>
        </row>
        <row r="1563">
          <cell r="AJ1563">
            <v>466.1</v>
          </cell>
        </row>
        <row r="1564">
          <cell r="AJ1564">
            <v>466.1</v>
          </cell>
        </row>
        <row r="1565">
          <cell r="AJ1565">
            <v>466.1</v>
          </cell>
        </row>
        <row r="1566">
          <cell r="AJ1566">
            <v>466.1</v>
          </cell>
        </row>
        <row r="1567">
          <cell r="AJ1567">
            <v>466.1</v>
          </cell>
        </row>
        <row r="1568">
          <cell r="AJ1568">
            <v>466.1</v>
          </cell>
        </row>
        <row r="1569">
          <cell r="AJ1569">
            <v>466.1</v>
          </cell>
        </row>
        <row r="1570">
          <cell r="AJ1570">
            <v>466.1</v>
          </cell>
        </row>
        <row r="1571">
          <cell r="AJ1571">
            <v>466.1</v>
          </cell>
        </row>
        <row r="1572">
          <cell r="AJ1572">
            <v>466.1</v>
          </cell>
        </row>
        <row r="1573">
          <cell r="AJ1573">
            <v>466.1</v>
          </cell>
        </row>
        <row r="1574">
          <cell r="AJ1574">
            <v>466.1</v>
          </cell>
        </row>
        <row r="1575">
          <cell r="AJ1575">
            <v>466.1</v>
          </cell>
        </row>
        <row r="1576">
          <cell r="AJ1576">
            <v>466.1</v>
          </cell>
        </row>
        <row r="1577">
          <cell r="AJ1577">
            <v>466.1</v>
          </cell>
        </row>
        <row r="1578">
          <cell r="AJ1578">
            <v>466.1</v>
          </cell>
        </row>
        <row r="1579">
          <cell r="AJ1579">
            <v>466.1</v>
          </cell>
        </row>
        <row r="1580">
          <cell r="AJ1580">
            <v>466.1</v>
          </cell>
        </row>
        <row r="1581">
          <cell r="AJ1581">
            <v>466.1</v>
          </cell>
        </row>
        <row r="1582">
          <cell r="AJ1582">
            <v>466.1</v>
          </cell>
        </row>
        <row r="1583">
          <cell r="AJ1583">
            <v>466.1</v>
          </cell>
        </row>
        <row r="1584">
          <cell r="AJ1584">
            <v>466.1</v>
          </cell>
        </row>
        <row r="1585">
          <cell r="AJ1585">
            <v>466.1</v>
          </cell>
        </row>
        <row r="1586">
          <cell r="AJ1586">
            <v>466.1</v>
          </cell>
        </row>
        <row r="1587">
          <cell r="AJ1587">
            <v>466.1</v>
          </cell>
        </row>
        <row r="1588">
          <cell r="AJ1588">
            <v>466.1</v>
          </cell>
        </row>
        <row r="1589">
          <cell r="AJ1589">
            <v>466.1</v>
          </cell>
        </row>
        <row r="1590">
          <cell r="AJ1590">
            <v>466.1</v>
          </cell>
        </row>
        <row r="1591">
          <cell r="AJ1591">
            <v>466.1</v>
          </cell>
        </row>
        <row r="1592">
          <cell r="AJ1592">
            <v>466.1</v>
          </cell>
        </row>
        <row r="1593">
          <cell r="AJ1593">
            <v>466.1</v>
          </cell>
        </row>
        <row r="1594">
          <cell r="AJ1594">
            <v>466.1</v>
          </cell>
        </row>
        <row r="1595">
          <cell r="AJ1595">
            <v>466.1</v>
          </cell>
        </row>
        <row r="1596">
          <cell r="AJ1596">
            <v>466.1</v>
          </cell>
        </row>
        <row r="1597">
          <cell r="AJ1597">
            <v>466.1</v>
          </cell>
        </row>
        <row r="1598">
          <cell r="AJ1598">
            <v>466.1</v>
          </cell>
        </row>
        <row r="1599">
          <cell r="AJ1599">
            <v>466.1</v>
          </cell>
        </row>
        <row r="1600">
          <cell r="AJ1600">
            <v>466.1</v>
          </cell>
        </row>
        <row r="1601">
          <cell r="AJ1601">
            <v>466.1</v>
          </cell>
        </row>
        <row r="1602">
          <cell r="AJ1602">
            <v>466.1</v>
          </cell>
        </row>
        <row r="1603">
          <cell r="AJ1603">
            <v>466.1</v>
          </cell>
        </row>
        <row r="1604">
          <cell r="AJ1604">
            <v>466.1</v>
          </cell>
        </row>
        <row r="1605">
          <cell r="AJ1605">
            <v>466.1</v>
          </cell>
        </row>
        <row r="1606">
          <cell r="AJ1606">
            <v>466.1</v>
          </cell>
        </row>
        <row r="1607">
          <cell r="AJ1607">
            <v>466.1</v>
          </cell>
        </row>
        <row r="1608">
          <cell r="AJ1608">
            <v>466.1</v>
          </cell>
        </row>
        <row r="1609">
          <cell r="AJ1609">
            <v>466.1</v>
          </cell>
        </row>
        <row r="1610">
          <cell r="AJ1610">
            <v>466.1</v>
          </cell>
        </row>
        <row r="1611">
          <cell r="AJ1611">
            <v>466.1</v>
          </cell>
        </row>
        <row r="1612">
          <cell r="AJ1612">
            <v>466.1</v>
          </cell>
        </row>
        <row r="1613">
          <cell r="AJ1613">
            <v>466.1</v>
          </cell>
        </row>
        <row r="1614">
          <cell r="AJ1614">
            <v>466.1</v>
          </cell>
        </row>
        <row r="1615">
          <cell r="AJ1615">
            <v>466.1</v>
          </cell>
        </row>
        <row r="1616">
          <cell r="AJ1616">
            <v>466.1</v>
          </cell>
        </row>
        <row r="1617">
          <cell r="AJ1617">
            <v>466.1</v>
          </cell>
        </row>
        <row r="1618">
          <cell r="AJ1618">
            <v>466.1</v>
          </cell>
        </row>
        <row r="1619">
          <cell r="AJ1619">
            <v>466.1</v>
          </cell>
        </row>
        <row r="1620">
          <cell r="AJ1620">
            <v>466.1</v>
          </cell>
        </row>
        <row r="1621">
          <cell r="AJ1621">
            <v>466.1</v>
          </cell>
        </row>
        <row r="1622">
          <cell r="AJ1622">
            <v>466.1</v>
          </cell>
        </row>
        <row r="1623">
          <cell r="AJ1623">
            <v>466.1</v>
          </cell>
        </row>
        <row r="1624">
          <cell r="AJ1624">
            <v>466.1</v>
          </cell>
        </row>
        <row r="1625">
          <cell r="AJ1625">
            <v>466.1</v>
          </cell>
        </row>
        <row r="1626">
          <cell r="AJ1626">
            <v>466.1</v>
          </cell>
        </row>
        <row r="1627">
          <cell r="AJ1627">
            <v>466.1</v>
          </cell>
        </row>
        <row r="1628">
          <cell r="AJ1628">
            <v>466.1</v>
          </cell>
        </row>
        <row r="1629">
          <cell r="AJ1629">
            <v>466.1</v>
          </cell>
        </row>
        <row r="1630">
          <cell r="AJ1630">
            <v>466.1</v>
          </cell>
        </row>
        <row r="1631">
          <cell r="AJ1631">
            <v>466.1</v>
          </cell>
        </row>
        <row r="1632">
          <cell r="AJ1632">
            <v>466.1</v>
          </cell>
        </row>
        <row r="1633">
          <cell r="AJ1633">
            <v>466.1</v>
          </cell>
        </row>
        <row r="1634">
          <cell r="AJ1634">
            <v>466.1</v>
          </cell>
        </row>
        <row r="1635">
          <cell r="AJ1635">
            <v>466.1</v>
          </cell>
        </row>
        <row r="1636">
          <cell r="AJ1636">
            <v>466.1</v>
          </cell>
        </row>
        <row r="1637">
          <cell r="AJ1637">
            <v>466.1</v>
          </cell>
        </row>
        <row r="1638">
          <cell r="AJ1638">
            <v>466.1</v>
          </cell>
        </row>
        <row r="1639">
          <cell r="AJ1639">
            <v>466.1</v>
          </cell>
        </row>
        <row r="1640">
          <cell r="AJ1640">
            <v>466.1</v>
          </cell>
        </row>
        <row r="1641">
          <cell r="AJ1641">
            <v>466.1</v>
          </cell>
        </row>
        <row r="1642">
          <cell r="AJ1642">
            <v>466.1</v>
          </cell>
        </row>
        <row r="1643">
          <cell r="AJ1643">
            <v>466.1</v>
          </cell>
        </row>
        <row r="1644">
          <cell r="AJ1644">
            <v>466.1</v>
          </cell>
        </row>
        <row r="1645">
          <cell r="AJ1645">
            <v>466.1</v>
          </cell>
        </row>
        <row r="1646">
          <cell r="AJ1646">
            <v>466.1</v>
          </cell>
        </row>
        <row r="1647">
          <cell r="AJ1647">
            <v>466.1</v>
          </cell>
        </row>
        <row r="1648">
          <cell r="AJ1648">
            <v>466.1</v>
          </cell>
        </row>
        <row r="1649">
          <cell r="AJ1649">
            <v>466.1</v>
          </cell>
        </row>
        <row r="1650">
          <cell r="AJ1650">
            <v>466.1</v>
          </cell>
        </row>
        <row r="1651">
          <cell r="AJ1651">
            <v>466.1</v>
          </cell>
        </row>
        <row r="1652">
          <cell r="AJ1652">
            <v>466.1</v>
          </cell>
        </row>
        <row r="1653">
          <cell r="AJ1653">
            <v>466.1</v>
          </cell>
        </row>
        <row r="1654">
          <cell r="AJ1654">
            <v>466.1</v>
          </cell>
        </row>
        <row r="1655">
          <cell r="AJ1655">
            <v>466.1</v>
          </cell>
        </row>
        <row r="1656">
          <cell r="AJ1656">
            <v>466.1</v>
          </cell>
        </row>
        <row r="1657">
          <cell r="AJ1657">
            <v>466.1</v>
          </cell>
        </row>
        <row r="1658">
          <cell r="AJ1658">
            <v>466.1</v>
          </cell>
        </row>
        <row r="1659">
          <cell r="AJ1659">
            <v>466.1</v>
          </cell>
        </row>
        <row r="1660">
          <cell r="AJ1660">
            <v>466.1</v>
          </cell>
        </row>
        <row r="1661">
          <cell r="AJ1661">
            <v>466.1</v>
          </cell>
        </row>
        <row r="1662">
          <cell r="AJ1662">
            <v>466.1</v>
          </cell>
        </row>
        <row r="1663">
          <cell r="AJ1663">
            <v>466.1</v>
          </cell>
        </row>
        <row r="1664">
          <cell r="AJ1664">
            <v>466.1</v>
          </cell>
        </row>
        <row r="1665">
          <cell r="AJ1665">
            <v>466.1</v>
          </cell>
        </row>
        <row r="1666">
          <cell r="AJ1666">
            <v>466.1</v>
          </cell>
        </row>
        <row r="1667">
          <cell r="AJ1667">
            <v>466.1</v>
          </cell>
        </row>
        <row r="1668">
          <cell r="AJ1668">
            <v>466.1</v>
          </cell>
        </row>
        <row r="1669">
          <cell r="AJ1669">
            <v>466.1</v>
          </cell>
        </row>
        <row r="1670">
          <cell r="AJ1670">
            <v>466.1</v>
          </cell>
        </row>
        <row r="1671">
          <cell r="AJ1671">
            <v>466.1</v>
          </cell>
        </row>
        <row r="1672">
          <cell r="AJ1672">
            <v>466.1</v>
          </cell>
        </row>
        <row r="1673">
          <cell r="AJ1673">
            <v>466.1</v>
          </cell>
        </row>
        <row r="1674">
          <cell r="AJ1674">
            <v>466.1</v>
          </cell>
        </row>
        <row r="1675">
          <cell r="AJ1675">
            <v>466.1</v>
          </cell>
        </row>
        <row r="1676">
          <cell r="AJ1676">
            <v>466.1</v>
          </cell>
        </row>
        <row r="1677">
          <cell r="AJ1677">
            <v>466.1</v>
          </cell>
        </row>
        <row r="1678">
          <cell r="AJ1678">
            <v>466.1</v>
          </cell>
        </row>
        <row r="1679">
          <cell r="AJ1679">
            <v>466.1</v>
          </cell>
        </row>
        <row r="1680">
          <cell r="AJ1680">
            <v>466.1</v>
          </cell>
        </row>
        <row r="1681">
          <cell r="AJ1681">
            <v>466.1</v>
          </cell>
        </row>
        <row r="1682">
          <cell r="AJ1682">
            <v>466.1</v>
          </cell>
        </row>
        <row r="1683">
          <cell r="AJ1683">
            <v>466.1</v>
          </cell>
        </row>
        <row r="1684">
          <cell r="AJ1684">
            <v>466.1</v>
          </cell>
        </row>
        <row r="1685">
          <cell r="AJ1685">
            <v>466.1</v>
          </cell>
        </row>
        <row r="1686">
          <cell r="AJ1686">
            <v>466.1</v>
          </cell>
        </row>
        <row r="1687">
          <cell r="AJ1687">
            <v>466.1</v>
          </cell>
        </row>
        <row r="1688">
          <cell r="AJ1688">
            <v>466.1</v>
          </cell>
        </row>
        <row r="1689">
          <cell r="AJ1689">
            <v>466.1</v>
          </cell>
        </row>
        <row r="1690">
          <cell r="AJ1690">
            <v>466.1</v>
          </cell>
        </row>
        <row r="1691">
          <cell r="AJ1691">
            <v>466.1</v>
          </cell>
        </row>
        <row r="1692">
          <cell r="AJ1692">
            <v>466.1</v>
          </cell>
        </row>
        <row r="1693">
          <cell r="AJ1693">
            <v>466.1</v>
          </cell>
        </row>
        <row r="1694">
          <cell r="AJ1694">
            <v>466.1</v>
          </cell>
        </row>
        <row r="1695">
          <cell r="AJ1695">
            <v>466.1</v>
          </cell>
        </row>
        <row r="1696">
          <cell r="AJ1696">
            <v>466.1</v>
          </cell>
        </row>
        <row r="1697">
          <cell r="AJ1697">
            <v>466.1</v>
          </cell>
        </row>
        <row r="1698">
          <cell r="AJ1698">
            <v>466.1</v>
          </cell>
        </row>
        <row r="1699">
          <cell r="AJ1699">
            <v>466.1</v>
          </cell>
        </row>
        <row r="1700">
          <cell r="AJ1700">
            <v>466.1</v>
          </cell>
        </row>
        <row r="1701">
          <cell r="AJ1701">
            <v>466.1</v>
          </cell>
        </row>
        <row r="1702">
          <cell r="AJ1702">
            <v>466.1</v>
          </cell>
        </row>
        <row r="1703">
          <cell r="AJ1703">
            <v>466.1</v>
          </cell>
        </row>
        <row r="1704">
          <cell r="AJ1704">
            <v>466.1</v>
          </cell>
        </row>
        <row r="1705">
          <cell r="AJ1705">
            <v>466.1</v>
          </cell>
        </row>
        <row r="1706">
          <cell r="AJ1706">
            <v>466.1</v>
          </cell>
        </row>
        <row r="1707">
          <cell r="AJ1707">
            <v>466.1</v>
          </cell>
        </row>
        <row r="1708">
          <cell r="AJ1708">
            <v>466.1</v>
          </cell>
        </row>
        <row r="1709">
          <cell r="AJ1709">
            <v>466.1</v>
          </cell>
        </row>
        <row r="1710">
          <cell r="AJ1710">
            <v>466.1</v>
          </cell>
        </row>
        <row r="1711">
          <cell r="AJ1711">
            <v>466.1</v>
          </cell>
        </row>
        <row r="1712">
          <cell r="AJ1712">
            <v>466.1</v>
          </cell>
        </row>
        <row r="1713">
          <cell r="AJ1713">
            <v>466.1</v>
          </cell>
        </row>
        <row r="1714">
          <cell r="AJ1714">
            <v>466.1</v>
          </cell>
        </row>
        <row r="1715">
          <cell r="AJ1715">
            <v>466.1</v>
          </cell>
        </row>
        <row r="1716">
          <cell r="AJ1716">
            <v>466.1</v>
          </cell>
        </row>
        <row r="1717">
          <cell r="AJ1717">
            <v>466.1</v>
          </cell>
        </row>
        <row r="1718">
          <cell r="AJ1718">
            <v>466.1</v>
          </cell>
        </row>
        <row r="1719">
          <cell r="AJ1719">
            <v>466.1</v>
          </cell>
        </row>
        <row r="1720">
          <cell r="AJ1720">
            <v>466.1</v>
          </cell>
        </row>
        <row r="1721">
          <cell r="AJ1721">
            <v>466.1</v>
          </cell>
        </row>
        <row r="1722">
          <cell r="AJ1722">
            <v>466.1</v>
          </cell>
        </row>
        <row r="1723">
          <cell r="AJ1723">
            <v>466.1</v>
          </cell>
        </row>
        <row r="1724">
          <cell r="AJ1724">
            <v>466.1</v>
          </cell>
        </row>
        <row r="1725">
          <cell r="AJ1725">
            <v>466.1</v>
          </cell>
        </row>
        <row r="1726">
          <cell r="AJ1726">
            <v>466.1</v>
          </cell>
        </row>
        <row r="1727">
          <cell r="AJ1727">
            <v>466.1</v>
          </cell>
        </row>
        <row r="1728">
          <cell r="AJ1728">
            <v>466.1</v>
          </cell>
        </row>
        <row r="1729">
          <cell r="AJ1729">
            <v>466.1</v>
          </cell>
        </row>
        <row r="1730">
          <cell r="AJ1730">
            <v>466.1</v>
          </cell>
        </row>
        <row r="1731">
          <cell r="AJ1731">
            <v>466.1</v>
          </cell>
        </row>
        <row r="1732">
          <cell r="AJ1732">
            <v>466.1</v>
          </cell>
        </row>
        <row r="1733">
          <cell r="AJ1733">
            <v>466.1</v>
          </cell>
        </row>
        <row r="1734">
          <cell r="AJ1734">
            <v>466.1</v>
          </cell>
        </row>
        <row r="1735">
          <cell r="AJ1735">
            <v>466.1</v>
          </cell>
        </row>
        <row r="1736">
          <cell r="AJ1736">
            <v>466.1</v>
          </cell>
        </row>
        <row r="1737">
          <cell r="AJ1737">
            <v>466.1</v>
          </cell>
        </row>
        <row r="1738">
          <cell r="AJ1738">
            <v>466.1</v>
          </cell>
        </row>
        <row r="1739">
          <cell r="AJ1739">
            <v>466.1</v>
          </cell>
        </row>
        <row r="1740">
          <cell r="AJ1740">
            <v>466.1</v>
          </cell>
        </row>
        <row r="1741">
          <cell r="AJ1741">
            <v>466.1</v>
          </cell>
        </row>
        <row r="1742">
          <cell r="AJ1742">
            <v>466.1</v>
          </cell>
        </row>
        <row r="1743">
          <cell r="AJ1743">
            <v>466.1</v>
          </cell>
        </row>
        <row r="1744">
          <cell r="AJ1744">
            <v>466.1</v>
          </cell>
        </row>
        <row r="1745">
          <cell r="AJ1745">
            <v>466.1</v>
          </cell>
        </row>
        <row r="1746">
          <cell r="AJ1746">
            <v>466.1</v>
          </cell>
        </row>
        <row r="1747">
          <cell r="AJ1747">
            <v>466.1</v>
          </cell>
        </row>
        <row r="1748">
          <cell r="AJ1748">
            <v>466.1</v>
          </cell>
        </row>
        <row r="1749">
          <cell r="AJ1749">
            <v>466.1</v>
          </cell>
        </row>
        <row r="1750">
          <cell r="AJ1750">
            <v>466.1</v>
          </cell>
        </row>
        <row r="1751">
          <cell r="AJ1751">
            <v>466.1</v>
          </cell>
        </row>
        <row r="1752">
          <cell r="AJ1752">
            <v>466.1</v>
          </cell>
        </row>
        <row r="1753">
          <cell r="AJ1753">
            <v>466.1</v>
          </cell>
        </row>
        <row r="1754">
          <cell r="AJ1754">
            <v>466.1</v>
          </cell>
        </row>
        <row r="1755">
          <cell r="AJ1755">
            <v>466.1</v>
          </cell>
        </row>
        <row r="1756">
          <cell r="AJ1756">
            <v>466.1</v>
          </cell>
        </row>
        <row r="1757">
          <cell r="AJ1757">
            <v>466.1</v>
          </cell>
        </row>
        <row r="1758">
          <cell r="AJ1758">
            <v>466.1</v>
          </cell>
        </row>
        <row r="1759">
          <cell r="AJ1759">
            <v>466.1</v>
          </cell>
        </row>
        <row r="1760">
          <cell r="AJ1760">
            <v>466.1</v>
          </cell>
        </row>
        <row r="1761">
          <cell r="AJ1761">
            <v>466.1</v>
          </cell>
        </row>
        <row r="1762">
          <cell r="AJ1762">
            <v>466.1</v>
          </cell>
        </row>
        <row r="1763">
          <cell r="AJ1763">
            <v>466.1</v>
          </cell>
        </row>
        <row r="1764">
          <cell r="AJ1764">
            <v>466.1</v>
          </cell>
        </row>
        <row r="1765">
          <cell r="AJ1765">
            <v>466.1</v>
          </cell>
        </row>
        <row r="1766">
          <cell r="AJ1766">
            <v>466.1</v>
          </cell>
        </row>
        <row r="1767">
          <cell r="AJ1767">
            <v>466.1</v>
          </cell>
        </row>
        <row r="1768">
          <cell r="AJ1768">
            <v>466.1</v>
          </cell>
        </row>
        <row r="1769">
          <cell r="AJ1769">
            <v>466.1</v>
          </cell>
        </row>
        <row r="1770">
          <cell r="AJ1770">
            <v>466.1</v>
          </cell>
        </row>
        <row r="1771">
          <cell r="AJ1771">
            <v>466.1</v>
          </cell>
        </row>
        <row r="1772">
          <cell r="AJ1772">
            <v>466.1</v>
          </cell>
        </row>
        <row r="1773">
          <cell r="AJ1773">
            <v>466.1</v>
          </cell>
        </row>
        <row r="1774">
          <cell r="AJ1774">
            <v>466.1</v>
          </cell>
        </row>
        <row r="1775">
          <cell r="AJ1775">
            <v>466.1</v>
          </cell>
        </row>
        <row r="1776">
          <cell r="AJ1776">
            <v>466.1</v>
          </cell>
        </row>
        <row r="1777">
          <cell r="AJ1777">
            <v>466.1</v>
          </cell>
        </row>
        <row r="1778">
          <cell r="AJ1778">
            <v>466.1</v>
          </cell>
        </row>
        <row r="1779">
          <cell r="AJ1779">
            <v>466.1</v>
          </cell>
        </row>
        <row r="1780">
          <cell r="AJ1780">
            <v>466.1</v>
          </cell>
        </row>
        <row r="1781">
          <cell r="AJ1781">
            <v>466.1</v>
          </cell>
        </row>
        <row r="1782">
          <cell r="AJ1782">
            <v>466.1</v>
          </cell>
        </row>
        <row r="1783">
          <cell r="AJ1783">
            <v>466.1</v>
          </cell>
        </row>
        <row r="1784">
          <cell r="AJ1784">
            <v>466.1</v>
          </cell>
        </row>
        <row r="1785">
          <cell r="AJ1785">
            <v>466.1</v>
          </cell>
        </row>
        <row r="1786">
          <cell r="AJ1786">
            <v>466.1</v>
          </cell>
        </row>
        <row r="1787">
          <cell r="AJ1787">
            <v>466.1</v>
          </cell>
        </row>
        <row r="1788">
          <cell r="AJ1788">
            <v>466.1</v>
          </cell>
        </row>
        <row r="1789">
          <cell r="AJ1789">
            <v>466.1</v>
          </cell>
        </row>
        <row r="1790">
          <cell r="AJ1790">
            <v>466.1</v>
          </cell>
        </row>
        <row r="1791">
          <cell r="AJ1791">
            <v>466.1</v>
          </cell>
        </row>
        <row r="1792">
          <cell r="AJ1792">
            <v>466.1</v>
          </cell>
        </row>
        <row r="1793">
          <cell r="AJ1793">
            <v>466.1</v>
          </cell>
        </row>
        <row r="1794">
          <cell r="AJ1794">
            <v>466.1</v>
          </cell>
        </row>
        <row r="1795">
          <cell r="AJ1795">
            <v>466.1</v>
          </cell>
        </row>
        <row r="1796">
          <cell r="AJ1796">
            <v>466.1</v>
          </cell>
        </row>
        <row r="1797">
          <cell r="AJ1797">
            <v>466.1</v>
          </cell>
        </row>
        <row r="1798">
          <cell r="AJ1798">
            <v>466.1</v>
          </cell>
        </row>
        <row r="1799">
          <cell r="AJ1799">
            <v>466.1</v>
          </cell>
        </row>
        <row r="1800">
          <cell r="AJ1800">
            <v>466.1</v>
          </cell>
        </row>
        <row r="1801">
          <cell r="AJ1801">
            <v>466.1</v>
          </cell>
        </row>
        <row r="1802">
          <cell r="AJ1802">
            <v>466.1</v>
          </cell>
        </row>
        <row r="1803">
          <cell r="AJ1803">
            <v>466.1</v>
          </cell>
        </row>
        <row r="1804">
          <cell r="AJ1804">
            <v>466.1</v>
          </cell>
        </row>
        <row r="1805">
          <cell r="AJ1805">
            <v>466.1</v>
          </cell>
        </row>
        <row r="1806">
          <cell r="AJ1806">
            <v>466.1</v>
          </cell>
        </row>
        <row r="1807">
          <cell r="AJ1807">
            <v>466.1</v>
          </cell>
        </row>
        <row r="1808">
          <cell r="AJ1808">
            <v>466.1</v>
          </cell>
        </row>
        <row r="1809">
          <cell r="AJ1809">
            <v>466.1</v>
          </cell>
        </row>
        <row r="1810">
          <cell r="AJ1810">
            <v>466.1</v>
          </cell>
        </row>
        <row r="1811">
          <cell r="AJ1811">
            <v>466.1</v>
          </cell>
        </row>
        <row r="1812">
          <cell r="AJ1812">
            <v>466.1</v>
          </cell>
        </row>
        <row r="1813">
          <cell r="AJ1813">
            <v>466.1</v>
          </cell>
        </row>
        <row r="1814">
          <cell r="AJ1814">
            <v>466.1</v>
          </cell>
        </row>
        <row r="1815">
          <cell r="AJ1815">
            <v>466.1</v>
          </cell>
        </row>
        <row r="1816">
          <cell r="AJ1816">
            <v>466.1</v>
          </cell>
        </row>
        <row r="1817">
          <cell r="AJ1817">
            <v>466.1</v>
          </cell>
        </row>
        <row r="1818">
          <cell r="AJ1818">
            <v>466.1</v>
          </cell>
        </row>
        <row r="1819">
          <cell r="AJ1819">
            <v>466.1</v>
          </cell>
        </row>
        <row r="1820">
          <cell r="AJ1820">
            <v>466.1</v>
          </cell>
        </row>
        <row r="1821">
          <cell r="AJ1821">
            <v>466.1</v>
          </cell>
        </row>
        <row r="1822">
          <cell r="AJ1822">
            <v>466.1</v>
          </cell>
        </row>
        <row r="1823">
          <cell r="AJ1823">
            <v>466.1</v>
          </cell>
        </row>
        <row r="1824">
          <cell r="AJ1824">
            <v>466.1</v>
          </cell>
        </row>
        <row r="1825">
          <cell r="AJ1825">
            <v>466.1</v>
          </cell>
        </row>
        <row r="1826">
          <cell r="AJ1826">
            <v>466.1</v>
          </cell>
        </row>
        <row r="1827">
          <cell r="AJ1827">
            <v>466.1</v>
          </cell>
        </row>
        <row r="1828">
          <cell r="AJ1828">
            <v>466.1</v>
          </cell>
        </row>
        <row r="1829">
          <cell r="AJ1829">
            <v>466.1</v>
          </cell>
        </row>
        <row r="1830">
          <cell r="AJ1830">
            <v>466.1</v>
          </cell>
        </row>
        <row r="1831">
          <cell r="AJ1831">
            <v>466.1</v>
          </cell>
        </row>
        <row r="1832">
          <cell r="AJ1832">
            <v>466.1</v>
          </cell>
        </row>
        <row r="1833">
          <cell r="AJ1833">
            <v>466.1</v>
          </cell>
        </row>
        <row r="1834">
          <cell r="AJ1834">
            <v>466.1</v>
          </cell>
        </row>
        <row r="1835">
          <cell r="AJ1835">
            <v>466.1</v>
          </cell>
        </row>
        <row r="1836">
          <cell r="AJ1836">
            <v>466.1</v>
          </cell>
        </row>
        <row r="1837">
          <cell r="AJ1837">
            <v>466.1</v>
          </cell>
        </row>
        <row r="1838">
          <cell r="AJ1838">
            <v>466.1</v>
          </cell>
        </row>
        <row r="1839">
          <cell r="AJ1839">
            <v>466.1</v>
          </cell>
        </row>
        <row r="1840">
          <cell r="AJ1840">
            <v>466.1</v>
          </cell>
        </row>
        <row r="1841">
          <cell r="AJ1841">
            <v>466.1</v>
          </cell>
        </row>
        <row r="1842">
          <cell r="AJ1842">
            <v>466.1</v>
          </cell>
        </row>
        <row r="1843">
          <cell r="AJ1843">
            <v>466.1</v>
          </cell>
        </row>
        <row r="1844">
          <cell r="AJ1844">
            <v>466.1</v>
          </cell>
        </row>
        <row r="1845">
          <cell r="AJ1845">
            <v>466.1</v>
          </cell>
        </row>
        <row r="1846">
          <cell r="AJ1846">
            <v>466.1</v>
          </cell>
        </row>
        <row r="1847">
          <cell r="AJ1847">
            <v>466.1</v>
          </cell>
        </row>
        <row r="1848">
          <cell r="AJ1848">
            <v>466.1</v>
          </cell>
        </row>
        <row r="1849">
          <cell r="AJ1849">
            <v>466.1</v>
          </cell>
        </row>
        <row r="1850">
          <cell r="AJ1850">
            <v>466.1</v>
          </cell>
        </row>
        <row r="1851">
          <cell r="AJ1851">
            <v>466.1</v>
          </cell>
        </row>
        <row r="1852">
          <cell r="AJ1852">
            <v>466.1</v>
          </cell>
        </row>
        <row r="1853">
          <cell r="AJ1853">
            <v>466.1</v>
          </cell>
        </row>
        <row r="1854">
          <cell r="AJ1854">
            <v>466.1</v>
          </cell>
        </row>
        <row r="1855">
          <cell r="AJ1855">
            <v>466.1</v>
          </cell>
        </row>
        <row r="1856">
          <cell r="AJ1856">
            <v>466.1</v>
          </cell>
        </row>
        <row r="1857">
          <cell r="AJ1857">
            <v>466.1</v>
          </cell>
        </row>
        <row r="1858">
          <cell r="AJ1858">
            <v>466.1</v>
          </cell>
        </row>
        <row r="1859">
          <cell r="AJ1859">
            <v>466.1</v>
          </cell>
        </row>
        <row r="1860">
          <cell r="AJ1860">
            <v>466.1</v>
          </cell>
        </row>
        <row r="1861">
          <cell r="AJ1861">
            <v>466.1</v>
          </cell>
        </row>
        <row r="1862">
          <cell r="AJ1862">
            <v>466.1</v>
          </cell>
        </row>
        <row r="1863">
          <cell r="AJ1863">
            <v>466.1</v>
          </cell>
        </row>
        <row r="1864">
          <cell r="AJ1864">
            <v>466.1</v>
          </cell>
        </row>
        <row r="1865">
          <cell r="AJ1865">
            <v>466.1</v>
          </cell>
        </row>
        <row r="1866">
          <cell r="AJ1866">
            <v>466.1</v>
          </cell>
        </row>
        <row r="1867">
          <cell r="AJ1867">
            <v>466.1</v>
          </cell>
        </row>
        <row r="1868">
          <cell r="AJ1868">
            <v>466.1</v>
          </cell>
        </row>
        <row r="1869">
          <cell r="AJ1869">
            <v>466.1</v>
          </cell>
        </row>
        <row r="1870">
          <cell r="AJ1870">
            <v>466.1</v>
          </cell>
        </row>
        <row r="1871">
          <cell r="AJ1871">
            <v>466.1</v>
          </cell>
        </row>
        <row r="1872">
          <cell r="AJ1872">
            <v>466.1</v>
          </cell>
        </row>
        <row r="1873">
          <cell r="AJ1873">
            <v>466.1</v>
          </cell>
        </row>
        <row r="1874">
          <cell r="AJ1874">
            <v>466.1</v>
          </cell>
        </row>
        <row r="1875">
          <cell r="AJ1875">
            <v>466.1</v>
          </cell>
        </row>
        <row r="1876">
          <cell r="AJ1876">
            <v>466.1</v>
          </cell>
        </row>
        <row r="1877">
          <cell r="AJ1877">
            <v>466.1</v>
          </cell>
        </row>
        <row r="1878">
          <cell r="AJ1878">
            <v>466.1</v>
          </cell>
        </row>
        <row r="1879">
          <cell r="AJ1879">
            <v>466.1</v>
          </cell>
        </row>
        <row r="1880">
          <cell r="AJ1880">
            <v>466.1</v>
          </cell>
        </row>
        <row r="1881">
          <cell r="AJ1881">
            <v>466.1</v>
          </cell>
        </row>
        <row r="1882">
          <cell r="AJ1882">
            <v>466.1</v>
          </cell>
        </row>
        <row r="1883">
          <cell r="AJ1883">
            <v>466.1</v>
          </cell>
        </row>
        <row r="1884">
          <cell r="AJ1884">
            <v>466.1</v>
          </cell>
        </row>
        <row r="1885">
          <cell r="AJ1885">
            <v>466.1</v>
          </cell>
        </row>
        <row r="1886">
          <cell r="AJ1886">
            <v>466.1</v>
          </cell>
        </row>
        <row r="1887">
          <cell r="AJ1887">
            <v>466.1</v>
          </cell>
        </row>
        <row r="1888">
          <cell r="AJ1888">
            <v>466.1</v>
          </cell>
        </row>
        <row r="1889">
          <cell r="AJ1889">
            <v>466.1</v>
          </cell>
        </row>
        <row r="1890">
          <cell r="AJ1890">
            <v>466.1</v>
          </cell>
        </row>
        <row r="1891">
          <cell r="AJ1891">
            <v>466.1</v>
          </cell>
        </row>
        <row r="1892">
          <cell r="AJ1892">
            <v>466.1</v>
          </cell>
        </row>
        <row r="1893">
          <cell r="AJ1893">
            <v>466.1</v>
          </cell>
        </row>
        <row r="1894">
          <cell r="AJ1894">
            <v>466.1</v>
          </cell>
        </row>
        <row r="1895">
          <cell r="AJ1895">
            <v>466.1</v>
          </cell>
        </row>
        <row r="1896">
          <cell r="AJ1896">
            <v>466.1</v>
          </cell>
        </row>
        <row r="1897">
          <cell r="AJ1897">
            <v>466.1</v>
          </cell>
        </row>
        <row r="1898">
          <cell r="AJ1898">
            <v>466.1</v>
          </cell>
        </row>
        <row r="1899">
          <cell r="AJ1899">
            <v>466.1</v>
          </cell>
        </row>
        <row r="1900">
          <cell r="AJ1900">
            <v>466.1</v>
          </cell>
        </row>
        <row r="1901">
          <cell r="AJ1901">
            <v>466.1</v>
          </cell>
        </row>
        <row r="1902">
          <cell r="AJ1902">
            <v>466.1</v>
          </cell>
        </row>
        <row r="1903">
          <cell r="AJ1903">
            <v>466.1</v>
          </cell>
        </row>
        <row r="1904">
          <cell r="AJ1904">
            <v>466.1</v>
          </cell>
        </row>
        <row r="1905">
          <cell r="AJ1905">
            <v>466.1</v>
          </cell>
        </row>
        <row r="1906">
          <cell r="AJ1906">
            <v>466.1</v>
          </cell>
        </row>
        <row r="1907">
          <cell r="AJ1907">
            <v>466.1</v>
          </cell>
        </row>
        <row r="1908">
          <cell r="AJ1908">
            <v>466.1</v>
          </cell>
        </row>
        <row r="1909">
          <cell r="AJ1909">
            <v>466.1</v>
          </cell>
        </row>
        <row r="1910">
          <cell r="AJ1910">
            <v>466.1</v>
          </cell>
        </row>
        <row r="1911">
          <cell r="AJ1911">
            <v>466.1</v>
          </cell>
        </row>
        <row r="1912">
          <cell r="AJ1912">
            <v>466.1</v>
          </cell>
        </row>
        <row r="1913">
          <cell r="AJ1913">
            <v>466.1</v>
          </cell>
        </row>
        <row r="1914">
          <cell r="AJ1914">
            <v>466.1</v>
          </cell>
        </row>
        <row r="1915">
          <cell r="AJ1915">
            <v>466.1</v>
          </cell>
        </row>
        <row r="1916">
          <cell r="AJ1916">
            <v>466.1</v>
          </cell>
        </row>
        <row r="1917">
          <cell r="AJ1917">
            <v>466.1</v>
          </cell>
        </row>
        <row r="1918">
          <cell r="AJ1918">
            <v>466.1</v>
          </cell>
        </row>
        <row r="1919">
          <cell r="AJ1919">
            <v>466.1</v>
          </cell>
        </row>
        <row r="1920">
          <cell r="AJ1920">
            <v>466.1</v>
          </cell>
        </row>
        <row r="1921">
          <cell r="AJ1921">
            <v>466.1</v>
          </cell>
        </row>
        <row r="1922">
          <cell r="AJ1922">
            <v>466.1</v>
          </cell>
        </row>
        <row r="1923">
          <cell r="AJ1923">
            <v>466.1</v>
          </cell>
        </row>
        <row r="1924">
          <cell r="AJ1924">
            <v>466.1</v>
          </cell>
        </row>
        <row r="1925">
          <cell r="AJ1925">
            <v>466.1</v>
          </cell>
        </row>
        <row r="1926">
          <cell r="AJ1926">
            <v>466.1</v>
          </cell>
        </row>
        <row r="1927">
          <cell r="AJ1927">
            <v>466.1</v>
          </cell>
        </row>
        <row r="1928">
          <cell r="AJ1928">
            <v>466.1</v>
          </cell>
        </row>
        <row r="1929">
          <cell r="AJ1929">
            <v>466.1</v>
          </cell>
        </row>
        <row r="1930">
          <cell r="AJ1930">
            <v>466.1</v>
          </cell>
        </row>
        <row r="1931">
          <cell r="AJ1931">
            <v>466.1</v>
          </cell>
        </row>
        <row r="1932">
          <cell r="AJ1932">
            <v>466.1</v>
          </cell>
        </row>
        <row r="1933">
          <cell r="AJ1933">
            <v>466.1</v>
          </cell>
        </row>
        <row r="1934">
          <cell r="AJ1934">
            <v>466.1</v>
          </cell>
        </row>
        <row r="1935">
          <cell r="AJ1935">
            <v>466.1</v>
          </cell>
        </row>
        <row r="1936">
          <cell r="AJ1936">
            <v>466.1</v>
          </cell>
        </row>
        <row r="1937">
          <cell r="AJ1937">
            <v>466.1</v>
          </cell>
        </row>
        <row r="1938">
          <cell r="AJ1938">
            <v>466.1</v>
          </cell>
        </row>
        <row r="1939">
          <cell r="AJ1939">
            <v>466.1</v>
          </cell>
        </row>
        <row r="1940">
          <cell r="AJ1940">
            <v>466.1</v>
          </cell>
        </row>
        <row r="1941">
          <cell r="AJ1941">
            <v>466.1</v>
          </cell>
        </row>
        <row r="1942">
          <cell r="AJ1942">
            <v>466.1</v>
          </cell>
        </row>
        <row r="1943">
          <cell r="AJ1943">
            <v>466.1</v>
          </cell>
        </row>
        <row r="1944">
          <cell r="AJ1944">
            <v>466.1</v>
          </cell>
        </row>
        <row r="1945">
          <cell r="AJ1945">
            <v>466.1</v>
          </cell>
        </row>
        <row r="1946">
          <cell r="AJ1946">
            <v>466.1</v>
          </cell>
        </row>
        <row r="1947">
          <cell r="AJ1947">
            <v>466.1</v>
          </cell>
        </row>
        <row r="1948">
          <cell r="AJ1948">
            <v>466.1</v>
          </cell>
        </row>
        <row r="1949">
          <cell r="AJ1949">
            <v>466.1</v>
          </cell>
        </row>
        <row r="1950">
          <cell r="AJ1950">
            <v>466.1</v>
          </cell>
        </row>
        <row r="1951">
          <cell r="AJ1951">
            <v>466.1</v>
          </cell>
        </row>
        <row r="1952">
          <cell r="AJ1952">
            <v>466.1</v>
          </cell>
        </row>
        <row r="1953">
          <cell r="AJ1953">
            <v>466.1</v>
          </cell>
        </row>
        <row r="1954">
          <cell r="AJ1954">
            <v>466.1</v>
          </cell>
        </row>
        <row r="1955">
          <cell r="AJ1955">
            <v>466.1</v>
          </cell>
        </row>
        <row r="1956">
          <cell r="AJ1956">
            <v>466.1</v>
          </cell>
        </row>
        <row r="1957">
          <cell r="AJ1957">
            <v>466.1</v>
          </cell>
        </row>
        <row r="1958">
          <cell r="AJ1958">
            <v>466.1</v>
          </cell>
        </row>
        <row r="1959">
          <cell r="AJ1959">
            <v>466.1</v>
          </cell>
        </row>
        <row r="1960">
          <cell r="AJ1960">
            <v>466.1</v>
          </cell>
        </row>
        <row r="1961">
          <cell r="AJ1961">
            <v>466.1</v>
          </cell>
        </row>
        <row r="1962">
          <cell r="AJ1962">
            <v>466.1</v>
          </cell>
        </row>
        <row r="1963">
          <cell r="AJ1963">
            <v>466.1</v>
          </cell>
        </row>
        <row r="1964">
          <cell r="AJ1964">
            <v>466.1</v>
          </cell>
        </row>
        <row r="1965">
          <cell r="AJ1965">
            <v>466.1</v>
          </cell>
        </row>
        <row r="1966">
          <cell r="AJ1966">
            <v>466.1</v>
          </cell>
        </row>
        <row r="1967">
          <cell r="AJ1967">
            <v>466.1</v>
          </cell>
        </row>
        <row r="1968">
          <cell r="AJ1968">
            <v>466.1</v>
          </cell>
        </row>
        <row r="1969">
          <cell r="AJ1969">
            <v>466.1</v>
          </cell>
        </row>
        <row r="1970">
          <cell r="AJ1970">
            <v>466.1</v>
          </cell>
        </row>
        <row r="1971">
          <cell r="AJ1971">
            <v>466.1</v>
          </cell>
        </row>
        <row r="1972">
          <cell r="AJ1972">
            <v>466.1</v>
          </cell>
        </row>
        <row r="1973">
          <cell r="AJ1973">
            <v>466.1</v>
          </cell>
        </row>
        <row r="1974">
          <cell r="AJ1974">
            <v>466.1</v>
          </cell>
        </row>
        <row r="1975">
          <cell r="AJ1975">
            <v>466.1</v>
          </cell>
        </row>
        <row r="1976">
          <cell r="AJ1976">
            <v>466.1</v>
          </cell>
        </row>
        <row r="1977">
          <cell r="AJ1977">
            <v>466.1</v>
          </cell>
        </row>
        <row r="1978">
          <cell r="AJ1978">
            <v>466.1</v>
          </cell>
        </row>
        <row r="1979">
          <cell r="AJ1979">
            <v>466.1</v>
          </cell>
        </row>
        <row r="1980">
          <cell r="AJ1980">
            <v>466.1</v>
          </cell>
        </row>
        <row r="1981">
          <cell r="AJ1981">
            <v>466.1</v>
          </cell>
        </row>
        <row r="1982">
          <cell r="AJ1982">
            <v>466.1</v>
          </cell>
        </row>
        <row r="1983">
          <cell r="AJ1983">
            <v>466.1</v>
          </cell>
        </row>
        <row r="1984">
          <cell r="AJ1984">
            <v>466.1</v>
          </cell>
        </row>
        <row r="1985">
          <cell r="AJ1985">
            <v>466.1</v>
          </cell>
        </row>
        <row r="1986">
          <cell r="AJ1986">
            <v>466.1</v>
          </cell>
        </row>
        <row r="1987">
          <cell r="AJ1987">
            <v>466.1</v>
          </cell>
        </row>
        <row r="1988">
          <cell r="AJ1988">
            <v>466.1</v>
          </cell>
        </row>
        <row r="1989">
          <cell r="AJ1989">
            <v>466.1</v>
          </cell>
        </row>
        <row r="1990">
          <cell r="AJ1990">
            <v>466.1</v>
          </cell>
        </row>
        <row r="1991">
          <cell r="AJ1991">
            <v>466.1</v>
          </cell>
        </row>
        <row r="1992">
          <cell r="AJ1992">
            <v>466.1</v>
          </cell>
        </row>
        <row r="1993">
          <cell r="AJ1993">
            <v>466.1</v>
          </cell>
        </row>
        <row r="1994">
          <cell r="AJ1994">
            <v>466.1</v>
          </cell>
        </row>
        <row r="1995">
          <cell r="AJ1995">
            <v>466.1</v>
          </cell>
        </row>
        <row r="1996">
          <cell r="AJ1996">
            <v>466.1</v>
          </cell>
        </row>
        <row r="1997">
          <cell r="AJ1997">
            <v>466.1</v>
          </cell>
        </row>
        <row r="1998">
          <cell r="AJ1998">
            <v>466.1</v>
          </cell>
        </row>
        <row r="1999">
          <cell r="AJ1999">
            <v>466.1</v>
          </cell>
        </row>
        <row r="2000">
          <cell r="AJ2000">
            <v>466.1</v>
          </cell>
        </row>
        <row r="2001">
          <cell r="AJ2001">
            <v>466.1</v>
          </cell>
        </row>
        <row r="2002">
          <cell r="AJ2002">
            <v>466.1</v>
          </cell>
        </row>
        <row r="2003">
          <cell r="AJ2003">
            <v>466.1</v>
          </cell>
        </row>
        <row r="2004">
          <cell r="AJ2004">
            <v>466.1</v>
          </cell>
        </row>
        <row r="2005">
          <cell r="AJ2005">
            <v>466.1</v>
          </cell>
        </row>
        <row r="2006">
          <cell r="AJ2006">
            <v>466.1</v>
          </cell>
        </row>
        <row r="2007">
          <cell r="AJ2007">
            <v>466.1</v>
          </cell>
        </row>
        <row r="2008">
          <cell r="AJ2008">
            <v>466.1</v>
          </cell>
        </row>
        <row r="2009">
          <cell r="AJ2009">
            <v>466.1</v>
          </cell>
        </row>
        <row r="2010">
          <cell r="AJ2010">
            <v>466.1</v>
          </cell>
        </row>
        <row r="2011">
          <cell r="AJ2011">
            <v>466.1</v>
          </cell>
        </row>
        <row r="2012">
          <cell r="AJ2012">
            <v>466.1</v>
          </cell>
        </row>
        <row r="2013">
          <cell r="AJ2013">
            <v>466.1</v>
          </cell>
        </row>
        <row r="2014">
          <cell r="AJ2014">
            <v>466.1</v>
          </cell>
        </row>
        <row r="2015">
          <cell r="AJ2015">
            <v>466.1</v>
          </cell>
        </row>
        <row r="2016">
          <cell r="AJ2016">
            <v>466.1</v>
          </cell>
        </row>
        <row r="2017">
          <cell r="AJ2017">
            <v>466.1</v>
          </cell>
        </row>
        <row r="2018">
          <cell r="AJ2018">
            <v>466.1</v>
          </cell>
        </row>
        <row r="2019">
          <cell r="AJ2019">
            <v>466.1</v>
          </cell>
        </row>
        <row r="2020">
          <cell r="AJ2020">
            <v>466.1</v>
          </cell>
        </row>
        <row r="2021">
          <cell r="AJ2021">
            <v>466.1</v>
          </cell>
        </row>
        <row r="2022">
          <cell r="AJ2022">
            <v>466.1</v>
          </cell>
        </row>
        <row r="2023">
          <cell r="AJ2023">
            <v>466.1</v>
          </cell>
        </row>
        <row r="2024">
          <cell r="AJ2024">
            <v>466.1</v>
          </cell>
        </row>
        <row r="2025">
          <cell r="AJ2025">
            <v>466.1</v>
          </cell>
        </row>
        <row r="2026">
          <cell r="AJ2026">
            <v>466.1</v>
          </cell>
        </row>
        <row r="2027">
          <cell r="AJ2027">
            <v>466.1</v>
          </cell>
        </row>
        <row r="2028">
          <cell r="AJ2028">
            <v>466.1</v>
          </cell>
        </row>
        <row r="2029">
          <cell r="AJ2029">
            <v>466.1</v>
          </cell>
        </row>
        <row r="2030">
          <cell r="AJ2030">
            <v>466.1</v>
          </cell>
        </row>
        <row r="2031">
          <cell r="AJ2031">
            <v>466.1</v>
          </cell>
        </row>
        <row r="2032">
          <cell r="AJ2032">
            <v>466.1</v>
          </cell>
        </row>
        <row r="2033">
          <cell r="AJ2033">
            <v>466.1</v>
          </cell>
        </row>
        <row r="2034">
          <cell r="AJ2034">
            <v>466.1</v>
          </cell>
        </row>
        <row r="2035">
          <cell r="AJ2035">
            <v>466.1</v>
          </cell>
        </row>
        <row r="2036">
          <cell r="AJ2036">
            <v>466.1</v>
          </cell>
        </row>
        <row r="2037">
          <cell r="AJ2037">
            <v>466.1</v>
          </cell>
        </row>
        <row r="2038">
          <cell r="AJ2038">
            <v>466.1</v>
          </cell>
        </row>
        <row r="2039">
          <cell r="AJ2039">
            <v>466.1</v>
          </cell>
        </row>
        <row r="2040">
          <cell r="AJ2040">
            <v>466.1</v>
          </cell>
        </row>
        <row r="2041">
          <cell r="AJ2041">
            <v>466.1</v>
          </cell>
        </row>
        <row r="2042">
          <cell r="AJ2042">
            <v>466.1</v>
          </cell>
        </row>
        <row r="2043">
          <cell r="AJ2043">
            <v>466.1</v>
          </cell>
        </row>
        <row r="2044">
          <cell r="AJ2044">
            <v>466.1</v>
          </cell>
        </row>
        <row r="2045">
          <cell r="AJ2045">
            <v>466.1</v>
          </cell>
        </row>
        <row r="2046">
          <cell r="AJ2046">
            <v>466.1</v>
          </cell>
        </row>
        <row r="2047">
          <cell r="AJ2047">
            <v>466.1</v>
          </cell>
        </row>
        <row r="2048">
          <cell r="AJ2048">
            <v>466.1</v>
          </cell>
        </row>
        <row r="2049">
          <cell r="AJ2049">
            <v>466.1</v>
          </cell>
        </row>
        <row r="2050">
          <cell r="AJ2050">
            <v>466.1</v>
          </cell>
        </row>
        <row r="2051">
          <cell r="AJ2051">
            <v>466.1</v>
          </cell>
        </row>
        <row r="2052">
          <cell r="AJ2052">
            <v>466.1</v>
          </cell>
        </row>
        <row r="2053">
          <cell r="AJ2053">
            <v>466.1</v>
          </cell>
        </row>
        <row r="2054">
          <cell r="AJ2054">
            <v>466.1</v>
          </cell>
        </row>
        <row r="2055">
          <cell r="AJ2055">
            <v>466.1</v>
          </cell>
        </row>
        <row r="2056">
          <cell r="AJ2056">
            <v>466.1</v>
          </cell>
        </row>
        <row r="2057">
          <cell r="AJ2057">
            <v>466.1</v>
          </cell>
        </row>
        <row r="2058">
          <cell r="AJ2058">
            <v>466.1</v>
          </cell>
        </row>
        <row r="2059">
          <cell r="AJ2059">
            <v>466.1</v>
          </cell>
        </row>
        <row r="2060">
          <cell r="AJ2060">
            <v>466.1</v>
          </cell>
        </row>
        <row r="2061">
          <cell r="AJ2061">
            <v>466.1</v>
          </cell>
        </row>
        <row r="2062">
          <cell r="AJ2062">
            <v>466.1</v>
          </cell>
        </row>
        <row r="2063">
          <cell r="AJ2063">
            <v>466.1</v>
          </cell>
        </row>
        <row r="2064">
          <cell r="AJ2064">
            <v>466.1</v>
          </cell>
        </row>
        <row r="2065">
          <cell r="AJ2065">
            <v>466.1</v>
          </cell>
        </row>
        <row r="2066">
          <cell r="AJ2066">
            <v>466.1</v>
          </cell>
        </row>
        <row r="2067">
          <cell r="AJ2067">
            <v>466.1</v>
          </cell>
        </row>
        <row r="2068">
          <cell r="AJ2068">
            <v>466.1</v>
          </cell>
        </row>
        <row r="2069">
          <cell r="AJ2069">
            <v>466.1</v>
          </cell>
        </row>
        <row r="2070">
          <cell r="AJ2070">
            <v>466.1</v>
          </cell>
        </row>
        <row r="2071">
          <cell r="AJ2071">
            <v>466.1</v>
          </cell>
        </row>
        <row r="2072">
          <cell r="AJ2072">
            <v>466.1</v>
          </cell>
        </row>
        <row r="2073">
          <cell r="AJ2073">
            <v>466.1</v>
          </cell>
        </row>
        <row r="2074">
          <cell r="AJ2074">
            <v>466.1</v>
          </cell>
        </row>
        <row r="2075">
          <cell r="AJ2075">
            <v>466.1</v>
          </cell>
        </row>
        <row r="2076">
          <cell r="AJ2076">
            <v>466.1</v>
          </cell>
        </row>
        <row r="2077">
          <cell r="AJ2077">
            <v>466.1</v>
          </cell>
        </row>
        <row r="2078">
          <cell r="AJ2078">
            <v>466.1</v>
          </cell>
        </row>
        <row r="2079">
          <cell r="AJ2079">
            <v>466.1</v>
          </cell>
        </row>
        <row r="2080">
          <cell r="AJ2080">
            <v>466.1</v>
          </cell>
        </row>
        <row r="2081">
          <cell r="AJ2081">
            <v>466.1</v>
          </cell>
        </row>
        <row r="2082">
          <cell r="AJ2082">
            <v>466.1</v>
          </cell>
        </row>
        <row r="2083">
          <cell r="AJ2083">
            <v>466.1</v>
          </cell>
        </row>
        <row r="2084">
          <cell r="AJ2084">
            <v>466.1</v>
          </cell>
        </row>
        <row r="2085">
          <cell r="AJ2085">
            <v>466.1</v>
          </cell>
        </row>
        <row r="2086">
          <cell r="AJ2086">
            <v>466.1</v>
          </cell>
        </row>
        <row r="2087">
          <cell r="AJ2087">
            <v>466.1</v>
          </cell>
        </row>
        <row r="2088">
          <cell r="AJ2088">
            <v>466.1</v>
          </cell>
        </row>
        <row r="2089">
          <cell r="AJ2089">
            <v>466.1</v>
          </cell>
        </row>
        <row r="2090">
          <cell r="AJ2090">
            <v>466.1</v>
          </cell>
        </row>
        <row r="2091">
          <cell r="AJ2091">
            <v>466.1</v>
          </cell>
        </row>
        <row r="2092">
          <cell r="AJ2092">
            <v>466.1</v>
          </cell>
        </row>
        <row r="2093">
          <cell r="AJ2093">
            <v>466.1</v>
          </cell>
        </row>
        <row r="2094">
          <cell r="AJ2094">
            <v>466.1</v>
          </cell>
        </row>
        <row r="2095">
          <cell r="AJ2095">
            <v>466.1</v>
          </cell>
        </row>
        <row r="2096">
          <cell r="AJ2096">
            <v>466.1</v>
          </cell>
        </row>
        <row r="2097">
          <cell r="AJ2097">
            <v>466.1</v>
          </cell>
        </row>
        <row r="2098">
          <cell r="AJ2098">
            <v>466.1</v>
          </cell>
        </row>
        <row r="2099">
          <cell r="AJ2099">
            <v>466.1</v>
          </cell>
        </row>
        <row r="2100">
          <cell r="AJ2100">
            <v>466.1</v>
          </cell>
        </row>
        <row r="2101">
          <cell r="AJ2101">
            <v>466.1</v>
          </cell>
        </row>
        <row r="2102">
          <cell r="AJ2102">
            <v>466.1</v>
          </cell>
        </row>
        <row r="2103">
          <cell r="AJ2103">
            <v>466.1</v>
          </cell>
        </row>
        <row r="2104">
          <cell r="AJ2104">
            <v>466.1</v>
          </cell>
        </row>
        <row r="2105">
          <cell r="AJ2105">
            <v>466.1</v>
          </cell>
        </row>
        <row r="2106">
          <cell r="AJ2106">
            <v>466.1</v>
          </cell>
        </row>
        <row r="2107">
          <cell r="AJ2107">
            <v>466.1</v>
          </cell>
        </row>
        <row r="2108">
          <cell r="AJ2108">
            <v>466.1</v>
          </cell>
        </row>
        <row r="2109">
          <cell r="AJ2109">
            <v>466.1</v>
          </cell>
        </row>
        <row r="2110">
          <cell r="AJ2110">
            <v>466.1</v>
          </cell>
        </row>
        <row r="2111">
          <cell r="AJ2111">
            <v>466.1</v>
          </cell>
        </row>
        <row r="2112">
          <cell r="AJ2112">
            <v>466.1</v>
          </cell>
        </row>
        <row r="2113">
          <cell r="AJ2113">
            <v>466.1</v>
          </cell>
        </row>
        <row r="2114">
          <cell r="AJ2114">
            <v>466.1</v>
          </cell>
        </row>
        <row r="2115">
          <cell r="AJ2115">
            <v>466.1</v>
          </cell>
        </row>
        <row r="2116">
          <cell r="AJ2116">
            <v>466.1</v>
          </cell>
        </row>
        <row r="2117">
          <cell r="AJ2117">
            <v>466.1</v>
          </cell>
        </row>
        <row r="2118">
          <cell r="AJ2118">
            <v>466.1</v>
          </cell>
        </row>
        <row r="2119">
          <cell r="AJ2119">
            <v>466.1</v>
          </cell>
        </row>
        <row r="2120">
          <cell r="AJ2120">
            <v>466.1</v>
          </cell>
        </row>
        <row r="2121">
          <cell r="AJ2121">
            <v>466.1</v>
          </cell>
        </row>
        <row r="2122">
          <cell r="AJ2122">
            <v>466.1</v>
          </cell>
        </row>
        <row r="2123">
          <cell r="AJ2123">
            <v>466.1</v>
          </cell>
        </row>
        <row r="2124">
          <cell r="AJ2124">
            <v>466.1</v>
          </cell>
        </row>
        <row r="2125">
          <cell r="AJ2125">
            <v>466.1</v>
          </cell>
        </row>
        <row r="2126">
          <cell r="AJ2126">
            <v>466.1</v>
          </cell>
        </row>
        <row r="2127">
          <cell r="AJ2127">
            <v>466.1</v>
          </cell>
        </row>
        <row r="2128">
          <cell r="AJ2128">
            <v>466.1</v>
          </cell>
        </row>
        <row r="2129">
          <cell r="AJ2129">
            <v>466.1</v>
          </cell>
        </row>
        <row r="2130">
          <cell r="AJ2130">
            <v>466.1</v>
          </cell>
        </row>
        <row r="2131">
          <cell r="AJ2131">
            <v>466.1</v>
          </cell>
        </row>
        <row r="2132">
          <cell r="AJ2132">
            <v>466.1</v>
          </cell>
        </row>
        <row r="2133">
          <cell r="AJ2133">
            <v>466.1</v>
          </cell>
        </row>
        <row r="2134">
          <cell r="AJ2134">
            <v>466.1</v>
          </cell>
        </row>
        <row r="2135">
          <cell r="AJ2135">
            <v>466.1</v>
          </cell>
        </row>
        <row r="2136">
          <cell r="AJ2136">
            <v>466.1</v>
          </cell>
        </row>
        <row r="2137">
          <cell r="AJ2137">
            <v>466.1</v>
          </cell>
        </row>
        <row r="2138">
          <cell r="AJ2138">
            <v>466.1</v>
          </cell>
        </row>
        <row r="2139">
          <cell r="AJ2139">
            <v>466.1</v>
          </cell>
        </row>
        <row r="2140">
          <cell r="AJ2140">
            <v>466.1</v>
          </cell>
        </row>
        <row r="2141">
          <cell r="AJ2141">
            <v>466.1</v>
          </cell>
        </row>
        <row r="2142">
          <cell r="AJ2142">
            <v>466.1</v>
          </cell>
        </row>
        <row r="2143">
          <cell r="AJ2143">
            <v>466.1</v>
          </cell>
        </row>
        <row r="2144">
          <cell r="AJ2144">
            <v>466.1</v>
          </cell>
        </row>
        <row r="2145">
          <cell r="AJ2145">
            <v>466.1</v>
          </cell>
        </row>
        <row r="2146">
          <cell r="AJ2146">
            <v>466.1</v>
          </cell>
        </row>
        <row r="2147">
          <cell r="AJ2147">
            <v>466.1</v>
          </cell>
        </row>
        <row r="2148">
          <cell r="AJ2148">
            <v>466.1</v>
          </cell>
        </row>
        <row r="2149">
          <cell r="AJ2149">
            <v>466.1</v>
          </cell>
        </row>
        <row r="2150">
          <cell r="AJ2150">
            <v>466.1</v>
          </cell>
        </row>
        <row r="2151">
          <cell r="AJ2151">
            <v>466.1</v>
          </cell>
        </row>
        <row r="2152">
          <cell r="AJ2152">
            <v>466.1</v>
          </cell>
        </row>
        <row r="2153">
          <cell r="AJ2153">
            <v>466.1</v>
          </cell>
        </row>
        <row r="2154">
          <cell r="AJ2154">
            <v>466.1</v>
          </cell>
        </row>
        <row r="2155">
          <cell r="AJ2155">
            <v>466.1</v>
          </cell>
        </row>
        <row r="2156">
          <cell r="AJ2156">
            <v>466.1</v>
          </cell>
        </row>
        <row r="2157">
          <cell r="AJ2157">
            <v>466.1</v>
          </cell>
        </row>
        <row r="2158">
          <cell r="AJ2158">
            <v>466.1</v>
          </cell>
        </row>
        <row r="2159">
          <cell r="AJ2159">
            <v>466.1</v>
          </cell>
        </row>
        <row r="2160">
          <cell r="AJ2160">
            <v>466.1</v>
          </cell>
        </row>
        <row r="2161">
          <cell r="AJ2161">
            <v>466.1</v>
          </cell>
        </row>
        <row r="2162">
          <cell r="AJ2162">
            <v>466.1</v>
          </cell>
        </row>
        <row r="2163">
          <cell r="AJ2163">
            <v>466.1</v>
          </cell>
        </row>
        <row r="2164">
          <cell r="AJ2164">
            <v>466.1</v>
          </cell>
        </row>
        <row r="2165">
          <cell r="AJ2165">
            <v>466.1</v>
          </cell>
        </row>
        <row r="2166">
          <cell r="AJ2166">
            <v>466.1</v>
          </cell>
        </row>
        <row r="2167">
          <cell r="AJ2167">
            <v>466.1</v>
          </cell>
        </row>
        <row r="2168">
          <cell r="AJ2168">
            <v>466.1</v>
          </cell>
        </row>
        <row r="2169">
          <cell r="AJ2169">
            <v>466.1</v>
          </cell>
        </row>
        <row r="2170">
          <cell r="AJ2170">
            <v>466.1</v>
          </cell>
        </row>
        <row r="2171">
          <cell r="AJ2171">
            <v>466.1</v>
          </cell>
        </row>
        <row r="2172">
          <cell r="AJ2172">
            <v>466.1</v>
          </cell>
        </row>
        <row r="2173">
          <cell r="AJ2173">
            <v>466.1</v>
          </cell>
        </row>
        <row r="2174">
          <cell r="AJ2174">
            <v>466.1</v>
          </cell>
        </row>
        <row r="2175">
          <cell r="AJ2175">
            <v>466.1</v>
          </cell>
        </row>
        <row r="2176">
          <cell r="AJ2176">
            <v>466.1</v>
          </cell>
        </row>
        <row r="2177">
          <cell r="AJ2177">
            <v>466.1</v>
          </cell>
        </row>
        <row r="2178">
          <cell r="AJ2178">
            <v>466.1</v>
          </cell>
        </row>
        <row r="2179">
          <cell r="AJ2179">
            <v>466.1</v>
          </cell>
        </row>
        <row r="2180">
          <cell r="AJ2180">
            <v>466.1</v>
          </cell>
        </row>
        <row r="2181">
          <cell r="AJ2181">
            <v>466.1</v>
          </cell>
        </row>
        <row r="2182">
          <cell r="AJ2182">
            <v>466.1</v>
          </cell>
        </row>
        <row r="2183">
          <cell r="AJ2183">
            <v>466.1</v>
          </cell>
        </row>
        <row r="2184">
          <cell r="AJ2184">
            <v>466.1</v>
          </cell>
        </row>
        <row r="2185">
          <cell r="AJ2185">
            <v>466.1</v>
          </cell>
        </row>
        <row r="2186">
          <cell r="AJ2186">
            <v>466.1</v>
          </cell>
        </row>
        <row r="2187">
          <cell r="AJ2187">
            <v>466.1</v>
          </cell>
        </row>
        <row r="2188">
          <cell r="AJ2188">
            <v>466.1</v>
          </cell>
        </row>
        <row r="2189">
          <cell r="AJ2189">
            <v>466.1</v>
          </cell>
        </row>
        <row r="2190">
          <cell r="AJ2190">
            <v>466.1</v>
          </cell>
        </row>
        <row r="2191">
          <cell r="AJ2191">
            <v>466.1</v>
          </cell>
        </row>
        <row r="2192">
          <cell r="AJ2192">
            <v>466.1</v>
          </cell>
        </row>
        <row r="2193">
          <cell r="AJ2193">
            <v>466.1</v>
          </cell>
        </row>
        <row r="2194">
          <cell r="AJ2194">
            <v>466.1</v>
          </cell>
        </row>
        <row r="2195">
          <cell r="AJ2195">
            <v>466.1</v>
          </cell>
        </row>
        <row r="2196">
          <cell r="AJ2196">
            <v>466.1</v>
          </cell>
        </row>
        <row r="2197">
          <cell r="AJ2197">
            <v>466.1</v>
          </cell>
        </row>
        <row r="2198">
          <cell r="AJ2198">
            <v>466.1</v>
          </cell>
        </row>
        <row r="2199">
          <cell r="AJ2199">
            <v>550</v>
          </cell>
        </row>
        <row r="2200">
          <cell r="AJ2200">
            <v>550</v>
          </cell>
        </row>
        <row r="2201">
          <cell r="AJ2201">
            <v>550</v>
          </cell>
        </row>
        <row r="2202">
          <cell r="AJ2202">
            <v>550</v>
          </cell>
        </row>
        <row r="2203">
          <cell r="AJ2203">
            <v>550</v>
          </cell>
        </row>
        <row r="2204">
          <cell r="AJ2204">
            <v>550</v>
          </cell>
        </row>
        <row r="2205">
          <cell r="AJ2205">
            <v>550</v>
          </cell>
        </row>
        <row r="2206">
          <cell r="AJ2206">
            <v>550</v>
          </cell>
        </row>
        <row r="2207">
          <cell r="AJ2207">
            <v>550</v>
          </cell>
        </row>
        <row r="2208">
          <cell r="AJ2208">
            <v>550</v>
          </cell>
        </row>
        <row r="2209">
          <cell r="AJ2209">
            <v>550</v>
          </cell>
        </row>
        <row r="2210">
          <cell r="AJ2210">
            <v>550</v>
          </cell>
        </row>
        <row r="2211">
          <cell r="AJ2211">
            <v>550</v>
          </cell>
        </row>
        <row r="2212">
          <cell r="AJ2212">
            <v>550</v>
          </cell>
        </row>
        <row r="2213">
          <cell r="AJ2213">
            <v>550</v>
          </cell>
        </row>
        <row r="2214">
          <cell r="AJ2214">
            <v>550</v>
          </cell>
        </row>
        <row r="2215">
          <cell r="AJ2215">
            <v>550</v>
          </cell>
        </row>
        <row r="2216">
          <cell r="AJ2216">
            <v>550</v>
          </cell>
        </row>
        <row r="2217">
          <cell r="AJ2217">
            <v>550</v>
          </cell>
        </row>
        <row r="2218">
          <cell r="AJ2218">
            <v>550</v>
          </cell>
        </row>
        <row r="2219">
          <cell r="AJ2219">
            <v>550</v>
          </cell>
        </row>
        <row r="2220">
          <cell r="AJ2220">
            <v>10791.2</v>
          </cell>
        </row>
        <row r="2221">
          <cell r="AJ2221">
            <v>11186.44</v>
          </cell>
        </row>
        <row r="2222">
          <cell r="AJ2222">
            <v>12118.64</v>
          </cell>
        </row>
        <row r="2223">
          <cell r="AJ2223">
            <v>13638.8</v>
          </cell>
        </row>
        <row r="2224">
          <cell r="AJ2224">
            <v>13638.8</v>
          </cell>
        </row>
        <row r="2225">
          <cell r="AJ2225">
            <v>13983.05</v>
          </cell>
        </row>
        <row r="2226">
          <cell r="AJ2226">
            <v>14184.35</v>
          </cell>
        </row>
        <row r="2227">
          <cell r="AJ2227">
            <v>14915.25</v>
          </cell>
        </row>
        <row r="2228">
          <cell r="AJ2228">
            <v>17265.919999999998</v>
          </cell>
        </row>
        <row r="2229">
          <cell r="AJ2229">
            <v>17711.86</v>
          </cell>
        </row>
        <row r="2230">
          <cell r="AJ2230">
            <v>17800.95</v>
          </cell>
        </row>
        <row r="2231">
          <cell r="AJ2231">
            <v>18644.07</v>
          </cell>
        </row>
        <row r="2232">
          <cell r="AJ2232">
            <v>19124.150000000001</v>
          </cell>
        </row>
        <row r="2233">
          <cell r="AJ2233">
            <v>19576.27</v>
          </cell>
        </row>
        <row r="2234">
          <cell r="AJ2234">
            <v>20974.58</v>
          </cell>
        </row>
        <row r="2235">
          <cell r="AJ2235">
            <v>21440.68</v>
          </cell>
        </row>
        <row r="2236">
          <cell r="AJ2236">
            <v>21582.400000000001</v>
          </cell>
        </row>
        <row r="2237">
          <cell r="AJ2237">
            <v>23305.08</v>
          </cell>
        </row>
        <row r="2238">
          <cell r="AJ2238">
            <v>23734.6</v>
          </cell>
        </row>
        <row r="2239">
          <cell r="AJ2239">
            <v>23741.64</v>
          </cell>
        </row>
        <row r="2240">
          <cell r="AJ2240">
            <v>24959</v>
          </cell>
        </row>
        <row r="2241">
          <cell r="AJ2241">
            <v>25898.880000000001</v>
          </cell>
        </row>
        <row r="2242">
          <cell r="AJ2242">
            <v>27500</v>
          </cell>
        </row>
        <row r="2243">
          <cell r="AJ2243">
            <v>29364.41</v>
          </cell>
        </row>
        <row r="2244">
          <cell r="AJ2244">
            <v>30215.360000000001</v>
          </cell>
        </row>
        <row r="2245">
          <cell r="AJ2245">
            <v>30296.61</v>
          </cell>
        </row>
        <row r="2246">
          <cell r="AJ2246">
            <v>31694.92</v>
          </cell>
        </row>
        <row r="2247">
          <cell r="AJ2247">
            <v>32373.599999999999</v>
          </cell>
        </row>
        <row r="2248">
          <cell r="AJ2248">
            <v>32373.599999999999</v>
          </cell>
        </row>
        <row r="2249">
          <cell r="AJ2249">
            <v>33347.11</v>
          </cell>
        </row>
        <row r="2250">
          <cell r="AJ2250">
            <v>34097</v>
          </cell>
        </row>
        <row r="2251">
          <cell r="AJ2251">
            <v>34097</v>
          </cell>
        </row>
        <row r="2252">
          <cell r="AJ2252">
            <v>37382</v>
          </cell>
        </row>
        <row r="2253">
          <cell r="AJ2253">
            <v>37986.639999999999</v>
          </cell>
        </row>
        <row r="2254">
          <cell r="AJ2254">
            <v>38188.639999999999</v>
          </cell>
        </row>
        <row r="2255">
          <cell r="AJ2255">
            <v>39569.42</v>
          </cell>
        </row>
        <row r="2256">
          <cell r="AJ2256">
            <v>39569.42</v>
          </cell>
        </row>
        <row r="2257">
          <cell r="AJ2257">
            <v>39569.42</v>
          </cell>
        </row>
        <row r="2258">
          <cell r="AJ2258">
            <v>40916.400000000001</v>
          </cell>
        </row>
        <row r="2259">
          <cell r="AJ2259">
            <v>40916.400000000001</v>
          </cell>
        </row>
        <row r="2260">
          <cell r="AJ2260">
            <v>40916.400000000001</v>
          </cell>
        </row>
        <row r="2261">
          <cell r="AJ2261">
            <v>40916.400000000001</v>
          </cell>
        </row>
        <row r="2262">
          <cell r="AJ2262">
            <v>40916.400000000001</v>
          </cell>
        </row>
        <row r="2263">
          <cell r="AJ2263">
            <v>40916.400000000001</v>
          </cell>
        </row>
        <row r="2264">
          <cell r="AJ2264">
            <v>41535.550000000003</v>
          </cell>
        </row>
        <row r="2265">
          <cell r="AJ2265">
            <v>43164.800000000003</v>
          </cell>
        </row>
        <row r="2266">
          <cell r="AJ2266">
            <v>43164.800000000003</v>
          </cell>
        </row>
        <row r="2267">
          <cell r="AJ2267">
            <v>46371.92</v>
          </cell>
        </row>
        <row r="2268">
          <cell r="AJ2268">
            <v>46371.92</v>
          </cell>
        </row>
        <row r="2269">
          <cell r="AJ2269">
            <v>47076.27</v>
          </cell>
        </row>
        <row r="2270">
          <cell r="AJ2270">
            <v>48474.58</v>
          </cell>
        </row>
        <row r="2271">
          <cell r="AJ2271">
            <v>49406.78</v>
          </cell>
        </row>
        <row r="2272">
          <cell r="AJ2272">
            <v>53601.69</v>
          </cell>
        </row>
        <row r="2273">
          <cell r="AJ2273">
            <v>54555.199999999997</v>
          </cell>
        </row>
        <row r="2274">
          <cell r="AJ2274">
            <v>58728.81</v>
          </cell>
        </row>
        <row r="2275">
          <cell r="AJ2275">
            <v>60145.51</v>
          </cell>
        </row>
        <row r="2276">
          <cell r="AJ2276">
            <v>63311.06</v>
          </cell>
        </row>
        <row r="2277">
          <cell r="AJ2277">
            <v>63311.06</v>
          </cell>
        </row>
        <row r="2278">
          <cell r="AJ2278">
            <v>63311.06</v>
          </cell>
        </row>
        <row r="2279">
          <cell r="AJ2279">
            <v>63311.06</v>
          </cell>
        </row>
        <row r="2280">
          <cell r="AJ2280">
            <v>63311.06</v>
          </cell>
        </row>
        <row r="2281">
          <cell r="AJ2281">
            <v>63311.06</v>
          </cell>
        </row>
        <row r="2282">
          <cell r="AJ2282">
            <v>63311.06</v>
          </cell>
        </row>
        <row r="2283">
          <cell r="AJ2283">
            <v>63311.06</v>
          </cell>
        </row>
        <row r="2284">
          <cell r="AJ2284">
            <v>63452.26</v>
          </cell>
        </row>
        <row r="2285">
          <cell r="AJ2285">
            <v>65254.239999999998</v>
          </cell>
        </row>
        <row r="2286">
          <cell r="AJ2286">
            <v>65254.239999999998</v>
          </cell>
        </row>
        <row r="2287">
          <cell r="AJ2287">
            <v>66652.539999999994</v>
          </cell>
        </row>
        <row r="2288">
          <cell r="AJ2288">
            <v>67876.639999999999</v>
          </cell>
        </row>
        <row r="2289">
          <cell r="AJ2289">
            <v>68194</v>
          </cell>
        </row>
        <row r="2290">
          <cell r="AJ2290">
            <v>69557.88</v>
          </cell>
        </row>
        <row r="2291">
          <cell r="AJ2291">
            <v>69915.25</v>
          </cell>
        </row>
        <row r="2292">
          <cell r="AJ2292">
            <v>73035.77</v>
          </cell>
        </row>
        <row r="2293">
          <cell r="AJ2293">
            <v>73035.77</v>
          </cell>
        </row>
        <row r="2294">
          <cell r="AJ2294">
            <v>75508.47</v>
          </cell>
        </row>
        <row r="2295">
          <cell r="AJ2295">
            <v>83071.100000000006</v>
          </cell>
        </row>
        <row r="2296">
          <cell r="AJ2296">
            <v>86037.93</v>
          </cell>
        </row>
        <row r="2297">
          <cell r="AJ2297">
            <v>86631.29</v>
          </cell>
        </row>
        <row r="2298">
          <cell r="AJ2298">
            <v>88924.97</v>
          </cell>
        </row>
        <row r="2299">
          <cell r="AJ2299">
            <v>90106.52</v>
          </cell>
        </row>
        <row r="2300">
          <cell r="AJ2300">
            <v>96473.33</v>
          </cell>
        </row>
        <row r="2301">
          <cell r="AJ2301">
            <v>97881.35</v>
          </cell>
        </row>
        <row r="2302">
          <cell r="AJ2302">
            <v>99714.92</v>
          </cell>
        </row>
        <row r="2303">
          <cell r="AJ2303">
            <v>99714.92</v>
          </cell>
        </row>
        <row r="2304">
          <cell r="AJ2304">
            <v>99714.92</v>
          </cell>
        </row>
        <row r="2305">
          <cell r="AJ2305">
            <v>99714.92</v>
          </cell>
        </row>
        <row r="2306">
          <cell r="AJ2306">
            <v>100872.05</v>
          </cell>
        </row>
        <row r="2307">
          <cell r="AJ2307">
            <v>104674.64</v>
          </cell>
        </row>
        <row r="2308">
          <cell r="AJ2308">
            <v>107912</v>
          </cell>
        </row>
        <row r="2309">
          <cell r="AJ2309">
            <v>111602.59</v>
          </cell>
        </row>
        <row r="2310">
          <cell r="AJ2310">
            <v>115929.8</v>
          </cell>
        </row>
        <row r="2311">
          <cell r="AJ2311">
            <v>115929.8</v>
          </cell>
        </row>
        <row r="2312">
          <cell r="AJ2312">
            <v>116544.96000000001</v>
          </cell>
        </row>
        <row r="2313">
          <cell r="AJ2313">
            <v>118673</v>
          </cell>
        </row>
        <row r="2314">
          <cell r="AJ2314">
            <v>121186.44</v>
          </cell>
        </row>
        <row r="2315">
          <cell r="AJ2315">
            <v>130793.2</v>
          </cell>
        </row>
        <row r="2316">
          <cell r="AJ2316">
            <v>139115.76</v>
          </cell>
        </row>
        <row r="2317">
          <cell r="AJ2317">
            <v>143207.4</v>
          </cell>
        </row>
        <row r="2318">
          <cell r="AJ2318">
            <v>144571.28</v>
          </cell>
        </row>
        <row r="2319">
          <cell r="AJ2319">
            <v>150026.79999999999</v>
          </cell>
        </row>
        <row r="2320">
          <cell r="AJ2320">
            <v>151076.79999999999</v>
          </cell>
        </row>
        <row r="2321">
          <cell r="AJ2321">
            <v>153529.32</v>
          </cell>
        </row>
        <row r="2322">
          <cell r="AJ2322">
            <v>158277.65</v>
          </cell>
        </row>
        <row r="2323">
          <cell r="AJ2323">
            <v>158277.65</v>
          </cell>
        </row>
        <row r="2324">
          <cell r="AJ2324">
            <v>158277.65</v>
          </cell>
        </row>
        <row r="2325">
          <cell r="AJ2325">
            <v>158277.65</v>
          </cell>
        </row>
        <row r="2326">
          <cell r="AJ2326">
            <v>158277.65</v>
          </cell>
        </row>
        <row r="2327">
          <cell r="AJ2327">
            <v>158277.65</v>
          </cell>
        </row>
        <row r="2328">
          <cell r="AJ2328">
            <v>158277.65</v>
          </cell>
        </row>
        <row r="2329">
          <cell r="AJ2329">
            <v>164171.91</v>
          </cell>
        </row>
        <row r="2330">
          <cell r="AJ2330">
            <v>166142.20000000001</v>
          </cell>
        </row>
        <row r="2331">
          <cell r="AJ2331">
            <v>172075.85</v>
          </cell>
        </row>
        <row r="2332">
          <cell r="AJ2332">
            <v>177304.4</v>
          </cell>
        </row>
        <row r="2333">
          <cell r="AJ2333">
            <v>185042.37</v>
          </cell>
        </row>
        <row r="2334">
          <cell r="AJ2334">
            <v>185487.68</v>
          </cell>
        </row>
        <row r="2335">
          <cell r="AJ2335">
            <v>189933.18</v>
          </cell>
        </row>
        <row r="2336">
          <cell r="AJ2336">
            <v>200716.32</v>
          </cell>
        </row>
        <row r="2337">
          <cell r="AJ2337">
            <v>210428.4</v>
          </cell>
        </row>
        <row r="2338">
          <cell r="AJ2338">
            <v>234545.28</v>
          </cell>
        </row>
        <row r="2339">
          <cell r="AJ2339">
            <v>252317.8</v>
          </cell>
        </row>
        <row r="2340">
          <cell r="AJ2340">
            <v>253244.24</v>
          </cell>
        </row>
        <row r="2341">
          <cell r="AJ2341">
            <v>253244.24</v>
          </cell>
        </row>
        <row r="2342">
          <cell r="AJ2342">
            <v>253244.24</v>
          </cell>
        </row>
        <row r="2343">
          <cell r="AJ2343">
            <v>253244.24</v>
          </cell>
        </row>
        <row r="2344">
          <cell r="AJ2344">
            <v>253244.24</v>
          </cell>
        </row>
        <row r="2345">
          <cell r="AJ2345">
            <v>253244.24</v>
          </cell>
        </row>
        <row r="2346">
          <cell r="AJ2346">
            <v>262267.33</v>
          </cell>
        </row>
        <row r="2347">
          <cell r="AJ2347">
            <v>289824.5</v>
          </cell>
        </row>
        <row r="2348">
          <cell r="AJ2348">
            <v>289824.5</v>
          </cell>
        </row>
        <row r="2349">
          <cell r="AJ2349">
            <v>289824.5</v>
          </cell>
        </row>
        <row r="2350">
          <cell r="AJ2350">
            <v>411161.28</v>
          </cell>
        </row>
        <row r="2351">
          <cell r="AJ2351">
            <v>463719.2</v>
          </cell>
        </row>
        <row r="2352">
          <cell r="AJ2352">
            <v>486378.6</v>
          </cell>
        </row>
        <row r="2353">
          <cell r="AJ2353">
            <v>486378.6</v>
          </cell>
        </row>
        <row r="2354">
          <cell r="AJ2354">
            <v>486378.6</v>
          </cell>
        </row>
        <row r="2355">
          <cell r="AJ2355">
            <v>486378.6</v>
          </cell>
        </row>
        <row r="2356">
          <cell r="AJ2356">
            <v>486378.6</v>
          </cell>
        </row>
        <row r="2357">
          <cell r="AJ2357">
            <v>545552</v>
          </cell>
        </row>
        <row r="2358">
          <cell r="AJ2358">
            <v>570898.68999999994</v>
          </cell>
        </row>
        <row r="2359">
          <cell r="AJ2359">
            <v>633110.6</v>
          </cell>
        </row>
        <row r="2360">
          <cell r="AJ2360">
            <v>707594.2</v>
          </cell>
        </row>
        <row r="2361">
          <cell r="AJ2361">
            <v>730836</v>
          </cell>
        </row>
        <row r="2362">
          <cell r="AJ2362">
            <v>782626.83</v>
          </cell>
        </row>
        <row r="2363">
          <cell r="AJ2363">
            <v>997149.2</v>
          </cell>
        </row>
        <row r="2364">
          <cell r="AJ2364">
            <v>997149.2</v>
          </cell>
        </row>
        <row r="2365">
          <cell r="AJ2365">
            <v>1070399.3899999999</v>
          </cell>
        </row>
        <row r="2366">
          <cell r="AJ2366">
            <v>1582776.5</v>
          </cell>
        </row>
        <row r="2367">
          <cell r="AJ2367">
            <v>1582776.5</v>
          </cell>
        </row>
        <row r="2368">
          <cell r="AJ2368">
            <v>1788537.45</v>
          </cell>
        </row>
        <row r="2369">
          <cell r="AJ2369">
            <v>2378665.3199999998</v>
          </cell>
        </row>
        <row r="2370">
          <cell r="AJ2370">
            <v>3290977.15</v>
          </cell>
        </row>
        <row r="2371">
          <cell r="AJ2371">
            <v>3567997.98</v>
          </cell>
        </row>
        <row r="2372">
          <cell r="AJ2372">
            <v>4162664.31</v>
          </cell>
        </row>
        <row r="2373">
          <cell r="AJ2373">
            <v>8919994.9499999993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ОИК"/>
      <sheetName val="перечень СКО"/>
      <sheetName val="перечень бизнес-систем"/>
      <sheetName val="оргструктура"/>
      <sheetName val="Виды проектов для СПП"/>
      <sheetName val="Для формул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Рейтинг"/>
      <sheetName val="Данные"/>
      <sheetName val="Регионы"/>
      <sheetName val="[_FES.X濔彗濥挧玟弱26 (3)"/>
      <sheetName val="СВОД форма (всего)"/>
      <sheetName val="3 квартал"/>
      <sheetName val="12.Прогнозный баланс"/>
      <sheetName val="СВОД форма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ИА"/>
      <sheetName val="КБК БДДС"/>
      <sheetName val="Список компаний Россети"/>
      <sheetName val="9 с увязкой (АРМ)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ПРОГНОЗ_1"/>
      <sheetName val="справочник"/>
      <sheetName val="Топливо"/>
      <sheetName val="Форэм-тепло"/>
      <sheetName val="на 1 тут"/>
      <sheetName val="на_1_тут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Source"/>
      <sheetName val="эл ст"/>
      <sheetName val="ис.смета"/>
      <sheetName val="Гр5(о)"/>
      <sheetName val="См-2 Шатурс сети  проект работы"/>
      <sheetName val="Макро"/>
      <sheetName val="Технический лист"/>
      <sheetName val="Месяцы"/>
      <sheetName val="17СВОД-ПУ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СВОД (с новой москвой)"/>
      <sheetName val="Корр ИП _2016_2017"/>
      <sheetName val="Расчет НВВ по RAB (2011-2017)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CMA Calculations- R Factor"/>
      <sheetName val="CMA Calculations- Figure 5440.1"/>
      <sheetName val="Dictionaries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трансформация"/>
      <sheetName val="Калькуляция кв"/>
      <sheetName val="COMPS"/>
      <sheetName val="Reference"/>
      <sheetName val="Справочник предприятий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Калькуляция_кв"/>
      <sheetName val="Справочник_предприятий"/>
      <sheetName val="sverxtip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Исполнение ИПР скорр"/>
      <sheetName val="Работы "/>
      <sheetName val="Служебная"/>
      <sheetName val="Легенда"/>
      <sheetName val="план-факторный"/>
      <sheetName val="Работы_"/>
      <sheetName val="-Данные для радара.xlsx"/>
      <sheetName val="Объемы и выручка"/>
      <sheetName val="Приложение2"/>
      <sheetName val="Баланс"/>
      <sheetName val="Standard"/>
      <sheetName val="Rombo"/>
      <sheetName val="НАИМЕНОВАНИЯ ЦФО"/>
      <sheetName val="55 Пороховой завод"/>
      <sheetName val="Направления реновации"/>
      <sheetName val="17.1"/>
      <sheetName val="21.3"/>
      <sheetName val="18.2"/>
      <sheetName val="2.3"/>
      <sheetName val="20"/>
      <sheetName val="P2.1"/>
      <sheetName val="СБП_ДохРасх_ВГО"/>
      <sheetName val="СБП_БДДС_ВГО"/>
      <sheetName val="СБП_ПрогнозныйБаланс_ВГО"/>
      <sheetName val="свод_до_вн_об_2"/>
      <sheetName val="расш_для_РАО2"/>
      <sheetName val="расш_для_РАО_стр_3102"/>
      <sheetName val="Сценарные_условия2"/>
      <sheetName val="Список_ДЗО2"/>
      <sheetName val="3_Программа_реализации2"/>
      <sheetName val="1_1_2"/>
      <sheetName val="1_2_2"/>
      <sheetName val="Графики_Гкал,тыс_руб_2"/>
      <sheetName val="2_1_2"/>
      <sheetName val="2_2_2"/>
      <sheetName val="2_3_2"/>
      <sheetName val="2_4_2"/>
      <sheetName val="3_1_2"/>
      <sheetName val="3_2_2"/>
      <sheetName val="3_3_2"/>
      <sheetName val="4_1_2"/>
      <sheetName val="4_2_2"/>
      <sheetName val="4_3_2"/>
      <sheetName val="4_4_2"/>
      <sheetName val="4_5_2"/>
      <sheetName val="4_6_2"/>
      <sheetName val="4_7_2"/>
      <sheetName val="5_1_2"/>
      <sheetName val="5_1_январь2"/>
      <sheetName val="5_1_февраль2"/>
      <sheetName val="5_1_март2"/>
      <sheetName val="6_1_2"/>
      <sheetName val="18_2-2"/>
      <sheetName val="Э1_14_ОАО2"/>
      <sheetName val="Э1_15ОАО2"/>
      <sheetName val="Э1_14_ЗЭС2"/>
      <sheetName val="Э1_14ЦЭС2"/>
      <sheetName val="Э1_14ВЭС2"/>
      <sheetName val="Э1_14ЮЭС2"/>
      <sheetName val="Э1_15ЗЭС2"/>
      <sheetName val="Э1_15ЦЭС2"/>
      <sheetName val="Э1_15ВЭС2"/>
      <sheetName val="Э1_15ЮЭС2"/>
      <sheetName val="1_кв_2"/>
      <sheetName val="2_кв_2"/>
      <sheetName val="3_кв_2"/>
      <sheetName val="4_кв_2"/>
      <sheetName val="_год2"/>
      <sheetName val="УП_33_свод_2"/>
      <sheetName val="пл__и_факт2"/>
      <sheetName val="П-16_2"/>
      <sheetName val="П-17_2"/>
      <sheetName val="П-18_2"/>
      <sheetName val="П-19_2"/>
      <sheetName val="УЗ-21_2"/>
      <sheetName val="УП-28_2"/>
      <sheetName val="УП-29_2"/>
      <sheetName val="УП-30_2"/>
      <sheetName val="УП-32_2"/>
      <sheetName val="УФ1_2"/>
      <sheetName val="УЗ1_2"/>
      <sheetName val="УЗ-26_(1)2"/>
      <sheetName val="УЗ-26_(2)2"/>
      <sheetName val="УЗ-26_(3)2"/>
      <sheetName val="УЗ-26_(4)2"/>
      <sheetName val="УЗ-27_(1)2"/>
      <sheetName val="УЗ-27_(2)2"/>
      <sheetName val="УЗ-27_(3)2"/>
      <sheetName val="УЗ-27_(4)2"/>
      <sheetName val="Лист1_(2)2"/>
      <sheetName val="УЗ-21_(1полуг_2002)2"/>
      <sheetName val="УЗ-21_(1полуг_2003_план)2"/>
      <sheetName val="УЗ-21_(1полуг_2003_факт)2"/>
      <sheetName val="УЗ-22_(1полуг_2002)факт2"/>
      <sheetName val="УЗ-22_(1полуг_2003)пл2"/>
      <sheetName val="УЗ-22_(1полуг_2003)факт2"/>
      <sheetName val="УЗ-23(1_полуг_2002)2"/>
      <sheetName val="УЗ-23(1_полуг_2003)пл2"/>
      <sheetName val="УЗ-23(1полуг_2003)_факт2"/>
      <sheetName val="УЗ-26_(1полуг_2002__факт)2"/>
      <sheetName val="УЗ-26_(1полуг_2003_план)2"/>
      <sheetName val="УЗ-26_(1полуг_2003_факт)2"/>
      <sheetName val="расходы_-_ТБР2"/>
      <sheetName val="модель_-_RAB_окончат_2"/>
      <sheetName val="НВВ_-_предложение_ок_2"/>
      <sheetName val="Расх__-_предложение_ок_2"/>
      <sheetName val="модель_-_ТБР_2"/>
      <sheetName val="Расчет_расходов_RAB_окончат__2"/>
      <sheetName val="Покупная_энергия_RAB2"/>
      <sheetName val="Расходы_-_индексация2"/>
      <sheetName val="Прил_12"/>
      <sheetName val="Прил__1_1_2"/>
      <sheetName val="пл-ф_01_06г_2"/>
      <sheetName val="Премия_(Бизнес-план)_2"/>
      <sheetName val="Премия_(БДР)_2"/>
      <sheetName val="Объемы_2"/>
      <sheetName val="СКС_2"/>
      <sheetName val="пл-ф_02_06г_2"/>
      <sheetName val="Дотация_за_февраль2"/>
      <sheetName val="Анализ_по_субконто2"/>
      <sheetName val="Объемы_март_2"/>
      <sheetName val="Доходы_март2"/>
      <sheetName val="котельные_22"/>
      <sheetName val="расшифровка_по_прочим2"/>
      <sheetName val="анализ_покупки_ТЭР2"/>
      <sheetName val="обьем_продаж2"/>
      <sheetName val="смета_ахр2"/>
      <sheetName val="приложение_2_2"/>
      <sheetName val="УФ-53_1кв02_скорр2"/>
      <sheetName val="УФ-53_1кв_2002_факт_2"/>
      <sheetName val="УФ-53_2кв02_скорр2"/>
      <sheetName val="УФ-53_3кв02скорр2"/>
      <sheetName val="УФ-53_4кв02_скорр2"/>
      <sheetName val="УФ-53_2002_всего2"/>
      <sheetName val="под_кредитное_плечо_25%2"/>
      <sheetName val="СОК_накладные_(ТК-Бишкек)2"/>
      <sheetName val="ТМЦ_ремонт2"/>
      <sheetName val="ОФ_вне_смет_строек2"/>
      <sheetName val="ОС_до_10_тр2"/>
      <sheetName val="охрана_окр_ср2"/>
      <sheetName val="типографские_бланки2"/>
      <sheetName val="ТМЦ_канц2"/>
      <sheetName val="Данные_для_расчета2"/>
      <sheetName val="Ком_потери2"/>
      <sheetName val="ñâîä_äî_âí_îá_2"/>
      <sheetName val="ðàñø_äëÿ_ÐÀÎ2"/>
      <sheetName val="ðàñø_äëÿ_ÐÀÎ_ñòð_3102"/>
      <sheetName val="Ãðàôèêè_Ãêàë,òûñ_ðóá_2"/>
      <sheetName val="5_1_ÿíâàðü2"/>
      <sheetName val="5_1_ôåâðàëü2"/>
      <sheetName val="5_1_ìàðò2"/>
      <sheetName val="Ý1_14_ÎÀÎ2"/>
      <sheetName val="Ý1_15ÎÀÎ2"/>
      <sheetName val="Ý1_14_ÇÝÑ2"/>
      <sheetName val="Ý1_14ÖÝÑ2"/>
      <sheetName val="Ý1_14ÂÝÑ2"/>
      <sheetName val="Ý1_14ÞÝÑ2"/>
      <sheetName val="Ý1_15ÇÝÑ2"/>
      <sheetName val="Ý1_15ÖÝÑ2"/>
      <sheetName val="Ý1_15ÂÝÑ2"/>
      <sheetName val="Ý1_15ÞÝÑ2"/>
      <sheetName val="1_êâ_2"/>
      <sheetName val="2_êâ_2"/>
      <sheetName val="3_êâ_2"/>
      <sheetName val="4_êâ_2"/>
      <sheetName val="_ãîä2"/>
      <sheetName val="ÓÏ_33_ñâîä_2"/>
      <sheetName val="ïë__è_ôàêò2"/>
      <sheetName val="ÓÔ1_2"/>
      <sheetName val="ÓÇ1_2"/>
      <sheetName val="ИТОГИ__по_Н,Р,Э,Q2"/>
      <sheetName val="КТ_13_1_12"/>
      <sheetName val="перечень_бизнес-систем1"/>
      <sheetName val="перечень_ОИК1"/>
      <sheetName val="перечень_СКО1"/>
      <sheetName val="Виды_проектов_для_СПП1"/>
      <sheetName val="Для_формул1"/>
      <sheetName val="Сравнение_сглаживания1"/>
      <sheetName val="Огл__Графиков1"/>
      <sheetName val="Текущие_цены1"/>
      <sheetName val="СВОД_форма_(всего)1"/>
      <sheetName val="3_квартал1"/>
      <sheetName val="12_Прогнозный_баланс1"/>
      <sheetName val="СВОД_форма1"/>
      <sheetName val="[_FES_X濔彗濥挧玟弱26_(3)1"/>
      <sheetName val="MTO_REV_01"/>
      <sheetName val="Доходы_от_эл__и_теплоэнергии1"/>
      <sheetName val="Dati_Caricati1"/>
      <sheetName val="Поставщики_и_субподрядчики1"/>
      <sheetName val="Производство_электроэнергии1"/>
      <sheetName val="Т19_11"/>
      <sheetName val="Прог_баланс1"/>
      <sheetName val="ДПН_ДЗ_и_КЗ1"/>
      <sheetName val="1_11"/>
      <sheetName val="1_21"/>
      <sheetName val="2_11"/>
      <sheetName val="2_21"/>
      <sheetName val="2_3_и_2_41"/>
      <sheetName val="2_51"/>
      <sheetName val="2_6_11"/>
      <sheetName val="2_6_21"/>
      <sheetName val="2_6_31"/>
      <sheetName val="2_6_41"/>
      <sheetName val="2_6_51"/>
      <sheetName val="2_6_61"/>
      <sheetName val="2_6_71"/>
      <sheetName val="2_6_81"/>
      <sheetName val="2_6_91"/>
      <sheetName val="2_71"/>
      <sheetName val="5_11"/>
      <sheetName val="5_21"/>
      <sheetName val="5_3_и_5_41"/>
      <sheetName val="5_51"/>
      <sheetName val="5_6_11"/>
      <sheetName val="5_6_21"/>
      <sheetName val="5_6_31"/>
      <sheetName val="5_6_41"/>
      <sheetName val="5_6_51"/>
      <sheetName val="5_6_61"/>
      <sheetName val="5_6_71"/>
      <sheetName val="5_6_81"/>
      <sheetName val="5_6_91"/>
      <sheetName val="5_71"/>
      <sheetName val="Расчет_накладных_расходов1"/>
      <sheetName val="Формат_ИПР"/>
      <sheetName val="УТВ_ИПР"/>
      <sheetName val="Ср_мощ_по_ТП_до_150_кВт_"/>
      <sheetName val="Исх_для_рас"/>
      <sheetName val="Исх_для_рас_OLD)"/>
      <sheetName val="Исх_макро"/>
      <sheetName val="ПЕРЕЧЕНЬ_РАБОТ"/>
      <sheetName val="Перечень_ИП_с_утв_ИПР"/>
      <sheetName val="КБК_БДДС"/>
      <sheetName val="Список_компаний_Россети"/>
      <sheetName val="9_с_увязкой_(АРМ)"/>
      <sheetName val="на_1_тут1"/>
      <sheetName val="форма-прил_к_ф№1"/>
      <sheetName val="9__Смета_затрат"/>
      <sheetName val="11_Прочие_расчет"/>
      <sheetName val="10__БДР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Profit_&amp;_Loss_Total"/>
      <sheetName val="постоянные_затраты"/>
      <sheetName val="4_1"/>
      <sheetName val="Таб1_1"/>
      <sheetName val="календарный_план"/>
      <sheetName val="Page_2"/>
      <sheetName val="Закупки_центр"/>
      <sheetName val="ПС_рек"/>
      <sheetName val="ЛЭП_нов"/>
      <sheetName val="эл_ст"/>
      <sheetName val="ис_смета"/>
      <sheetName val="См-2_Шатурс_сети__проект_работы"/>
      <sheetName val="Технический_лист"/>
      <sheetName val="Олимпстрой_декабрь_2010"/>
      <sheetName val="Таблица_А13"/>
      <sheetName val="НВВ_утв_тарифы"/>
      <sheetName val="план_2000"/>
      <sheetName val="СВОД_(с_новой_москвой)"/>
      <sheetName val="Корр_ИП__2016_2017"/>
      <sheetName val="Расчет_НВВ_по_RAB_(2011-2017)"/>
      <sheetName val="2_ГСМ"/>
      <sheetName val="ТЭП_1"/>
      <sheetName val="Исх_"/>
      <sheetName val="3_15"/>
      <sheetName val="ПФВ-0_6"/>
      <sheetName val="ПТ-1_2факт"/>
      <sheetName val="2_Ê"/>
      <sheetName val="ДПН_Приток_денежных_средств"/>
      <sheetName val="ДПН_Отток_денежных_средств"/>
      <sheetName val="ДПН__Баланс_наличности"/>
      <sheetName val="ДПН_Инвестиции_и_кредиты"/>
      <sheetName val="Титульный_лист_"/>
      <sheetName val="Выпадающие_списки"/>
      <sheetName val="Премия_(Бизнес-план)"/>
      <sheetName val="Премия_(БДР)"/>
      <sheetName val="Объемы_март"/>
      <sheetName val="приложение_2"/>
      <sheetName val="Для_выпадающих"/>
      <sheetName val="CMA_Calculations-_R_Factor"/>
      <sheetName val="CMA_Calculations-_Figure_5440_1"/>
      <sheetName val="4_3_Лимит_изм_ДЗ_и_КЗ"/>
      <sheetName val="АртМРО_кВтч1"/>
      <sheetName val="АртМРО_руб1"/>
      <sheetName val="АртМРО_тариф1"/>
      <sheetName val="ВостМРО_кВтч1"/>
      <sheetName val="ВостМРО_руб1"/>
      <sheetName val="ВостМРО_тариф1"/>
      <sheetName val="ЗапМРО_кВтч,_МВт1"/>
      <sheetName val="ЗапМРО_руб1"/>
      <sheetName val="ЗапМРО__тариф1"/>
      <sheetName val="Н-ТагМРО_кВтч1"/>
      <sheetName val="Н-ТагМРО_руб1"/>
      <sheetName val="Н-Тагил_тариф1"/>
      <sheetName val="СерМРО_кВтч1"/>
      <sheetName val="СерМРО_руб1"/>
      <sheetName val="СерМРО_тариф1"/>
      <sheetName val="ТалМРО_кВтч1"/>
      <sheetName val="ТалМРО_руб1"/>
      <sheetName val="ТалМРО_тариф1"/>
      <sheetName val="ЦСбыт_кВтч1"/>
      <sheetName val="ЦСбыт_руб1"/>
      <sheetName val="ЦСбыт_тариф1"/>
      <sheetName val="БЦ_кВтч1"/>
      <sheetName val="БЦ_руб1"/>
      <sheetName val="БЦ_тариф1"/>
      <sheetName val="ПРКЦ_кВтч1"/>
      <sheetName val="ПРКЦ_руб1"/>
      <sheetName val="ПРКЦ_тариф1"/>
      <sheetName val="Сбыт_всего_кВтч1"/>
      <sheetName val="Сбыт_всего_руб1"/>
      <sheetName val="Сбыт_всего_тариф1"/>
      <sheetName val="Калькуляция_кв1"/>
      <sheetName val="Справочник_предприятий1"/>
      <sheetName val="КТЖ_БДР"/>
      <sheetName val="12_месяцев_2010"/>
      <sheetName val="6НК-cт_"/>
      <sheetName val="ЗАО_н_ит"/>
      <sheetName val="Сдача_"/>
      <sheetName val="Ural_med"/>
      <sheetName val="4_000_000_тыс_тг"/>
      <sheetName val="15_000_000_тыс_тг"/>
      <sheetName val="ЦХЛ_2004"/>
      <sheetName val="Фин_обязат_"/>
      <sheetName val="Financial_ratios_А3"/>
      <sheetName val="K_300_RFD_KMG_EP"/>
      <sheetName val="ЦТУ_(касса)"/>
      <sheetName val="ЕБРР_200_млн_$_24_05_12"/>
      <sheetName val="5NK_"/>
      <sheetName val="ЛСЦ_начисленное_на_31_12_08"/>
      <sheetName val="ЛЛизинг_начис__на_31_12_08"/>
      <sheetName val="Доходы_всего"/>
      <sheetName val="Доходы_обороты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Исполнение_ИПР_скорр"/>
      <sheetName val="Работы_1"/>
      <sheetName val="-Данные_для_радара_xlsx"/>
      <sheetName val="Объемы_и_выручка"/>
      <sheetName val="НАИМЕНОВАНИЯ_ЦФО"/>
      <sheetName val="Список ДохРасх"/>
      <sheetName val="Список компаний"/>
      <sheetName val="Ед. измер."/>
      <sheetName val="Свод мвз"/>
      <sheetName val="мвз"/>
      <sheetName val="Вып. списки"/>
      <sheetName val="ПФМ"/>
      <sheetName val="Принадлежность"/>
      <sheetName val="Shflu Calc"/>
      <sheetName val="Анализ"/>
      <sheetName val="Main"/>
      <sheetName val="карточка"/>
      <sheetName val="Journals"/>
      <sheetName val="затраты"/>
      <sheetName val="Assumptions"/>
      <sheetName val="Вспомогат."/>
      <sheetName val="баланс СЗАО"/>
      <sheetName val="МЕНЮ"/>
      <sheetName val="янв"/>
      <sheetName val="фев"/>
      <sheetName val="мар"/>
      <sheetName val="апр"/>
      <sheetName val="май"/>
      <sheetName val="июн"/>
      <sheetName val="1кв"/>
      <sheetName val="2кв"/>
      <sheetName val="@ВрСп"/>
      <sheetName val="sapactivexlhiddensheet"/>
      <sheetName val="Табл. оценки дефицита"/>
      <sheetName val="Лист5"/>
      <sheetName val="БДДС"/>
      <sheetName val="ФЭМ сбыт"/>
      <sheetName val="Слайд 1"/>
      <sheetName val="Лист4"/>
      <sheetName val="Служебный лист"/>
      <sheetName val="Программа"/>
      <sheetName val="НСИ"/>
      <sheetName val="Pr_f_1"/>
      <sheetName val="списки ФП"/>
      <sheetName val="имена"/>
      <sheetName val="Смета прил.№2"/>
      <sheetName val="ид для табл.2"/>
      <sheetName val="март"/>
      <sheetName val="ПОСЭ (январь)"/>
      <sheetName val="рост.зп"/>
      <sheetName val="Статьи БДР"/>
      <sheetName val="Перечень компаний"/>
      <sheetName val="смет作Ê_xdd50_Ỽའ"/>
      <sheetName val="смет作Ê_xdd50_Ỽ"/>
      <sheetName val="MAIN GATE HOUSE"/>
      <sheetName val="FST5"/>
      <sheetName val="Смета2 проект. раб."/>
      <sheetName val="ФСК"/>
      <sheetName val="ТСО"/>
      <sheetName val="Пл-гр. выдачи сим на 2024г"/>
      <sheetName val="свод_до_вн_об_3"/>
      <sheetName val="расш_для_РАО3"/>
      <sheetName val="расш_для_РАО_стр_3103"/>
      <sheetName val="Сценарные_условия3"/>
      <sheetName val="Список_ДЗО3"/>
      <sheetName val="3_Программа_реализации3"/>
      <sheetName val="1_1_3"/>
      <sheetName val="1_2_3"/>
      <sheetName val="Графики_Гкал,тыс_руб_3"/>
      <sheetName val="2_1_3"/>
      <sheetName val="2_2_3"/>
      <sheetName val="2_3_3"/>
      <sheetName val="2_4_3"/>
      <sheetName val="3_1_3"/>
      <sheetName val="3_2_3"/>
      <sheetName val="3_3_3"/>
      <sheetName val="4_1_3"/>
      <sheetName val="4_2_3"/>
      <sheetName val="4_3_3"/>
      <sheetName val="4_4_3"/>
      <sheetName val="4_5_3"/>
      <sheetName val="4_6_3"/>
      <sheetName val="4_7_3"/>
      <sheetName val="5_1_3"/>
      <sheetName val="5_1_январь3"/>
      <sheetName val="5_1_февраль3"/>
      <sheetName val="5_1_март3"/>
      <sheetName val="6_1_3"/>
      <sheetName val="18_2-3"/>
      <sheetName val="Э1_14_ОАО3"/>
      <sheetName val="Э1_15ОАО3"/>
      <sheetName val="Э1_14_ЗЭС3"/>
      <sheetName val="Э1_14ЦЭС3"/>
      <sheetName val="Э1_14ВЭС3"/>
      <sheetName val="Э1_14ЮЭС3"/>
      <sheetName val="Э1_15ЗЭС3"/>
      <sheetName val="Э1_15ЦЭС3"/>
      <sheetName val="Э1_15ВЭС3"/>
      <sheetName val="Э1_15ЮЭС3"/>
      <sheetName val="1_кв_3"/>
      <sheetName val="2_кв_3"/>
      <sheetName val="3_кв_3"/>
      <sheetName val="4_кв_3"/>
      <sheetName val="_год3"/>
      <sheetName val="УП_33_свод_3"/>
      <sheetName val="пл__и_факт3"/>
      <sheetName val="П-16_3"/>
      <sheetName val="П-17_3"/>
      <sheetName val="П-18_3"/>
      <sheetName val="П-19_3"/>
      <sheetName val="УЗ-21_3"/>
      <sheetName val="УП-28_3"/>
      <sheetName val="УП-29_3"/>
      <sheetName val="УП-30_3"/>
      <sheetName val="УП-32_3"/>
      <sheetName val="УФ1_3"/>
      <sheetName val="УЗ1_3"/>
      <sheetName val="УЗ-26_(1)3"/>
      <sheetName val="УЗ-26_(2)3"/>
      <sheetName val="УЗ-26_(3)3"/>
      <sheetName val="УЗ-26_(4)3"/>
      <sheetName val="УЗ-27_(1)3"/>
      <sheetName val="УЗ-27_(2)3"/>
      <sheetName val="УЗ-27_(3)3"/>
      <sheetName val="УЗ-27_(4)3"/>
      <sheetName val="Лист1_(2)3"/>
      <sheetName val="УЗ-21_(1полуг_2002)3"/>
      <sheetName val="УЗ-21_(1полуг_2003_план)3"/>
      <sheetName val="УЗ-21_(1полуг_2003_факт)3"/>
      <sheetName val="УЗ-22_(1полуг_2002)факт3"/>
      <sheetName val="УЗ-22_(1полуг_2003)пл3"/>
      <sheetName val="УЗ-22_(1полуг_2003)факт3"/>
      <sheetName val="УЗ-23(1_полуг_2002)3"/>
      <sheetName val="УЗ-23(1_полуг_2003)пл3"/>
      <sheetName val="УЗ-23(1полуг_2003)_факт3"/>
      <sheetName val="УЗ-26_(1полуг_2002__факт)3"/>
      <sheetName val="УЗ-26_(1полуг_2003_план)3"/>
      <sheetName val="УЗ-26_(1полуг_2003_факт)3"/>
      <sheetName val="расходы_-_ТБР3"/>
      <sheetName val="модель_-_RAB_окончат_3"/>
      <sheetName val="НВВ_-_предложение_ок_3"/>
      <sheetName val="Расх__-_предложение_ок_3"/>
      <sheetName val="модель_-_ТБР_3"/>
      <sheetName val="Расчет_расходов_RAB_окончат__3"/>
      <sheetName val="Покупная_энергия_RAB3"/>
      <sheetName val="Расходы_-_индексация3"/>
      <sheetName val="Прил_13"/>
      <sheetName val="Прил__1_1_3"/>
      <sheetName val="пл-ф_01_06г_3"/>
      <sheetName val="Премия_(Бизнес-план)_3"/>
      <sheetName val="Премия_(БДР)_3"/>
      <sheetName val="Объемы_3"/>
      <sheetName val="СКС_3"/>
      <sheetName val="пл-ф_02_06г_3"/>
      <sheetName val="Дотация_за_февраль3"/>
      <sheetName val="Анализ_по_субконто3"/>
      <sheetName val="Объемы_март_3"/>
      <sheetName val="Доходы_март3"/>
      <sheetName val="котельные_23"/>
      <sheetName val="расшифровка_по_прочим3"/>
      <sheetName val="анализ_покупки_ТЭР3"/>
      <sheetName val="обьем_продаж3"/>
      <sheetName val="смета_ахр3"/>
      <sheetName val="приложение_2_3"/>
      <sheetName val="УФ-53_1кв02_скорр3"/>
      <sheetName val="УФ-53_1кв_2002_факт_3"/>
      <sheetName val="УФ-53_2кв02_скорр3"/>
      <sheetName val="УФ-53_3кв02скорр3"/>
      <sheetName val="УФ-53_4кв02_скорр3"/>
      <sheetName val="УФ-53_2002_всего3"/>
      <sheetName val="под_кредитное_плечо_25%3"/>
      <sheetName val="СОК_накладные_(ТК-Бишкек)3"/>
      <sheetName val="ТМЦ_ремонт3"/>
      <sheetName val="ОФ_вне_смет_строек3"/>
      <sheetName val="ОС_до_10_тр3"/>
      <sheetName val="охрана_окр_ср3"/>
      <sheetName val="типографские_бланки3"/>
      <sheetName val="ТМЦ_канц3"/>
      <sheetName val="Данные_для_расчета3"/>
      <sheetName val="Ком_потери3"/>
      <sheetName val="ñâîä_äî_âí_îá_3"/>
      <sheetName val="ðàñø_äëÿ_ÐÀÎ3"/>
      <sheetName val="ðàñø_äëÿ_ÐÀÎ_ñòð_3103"/>
      <sheetName val="Ãðàôèêè_Ãêàë,òûñ_ðóá_3"/>
      <sheetName val="5_1_ÿíâàðü3"/>
      <sheetName val="5_1_ôåâðàëü3"/>
      <sheetName val="5_1_ìàðò3"/>
      <sheetName val="Ý1_14_ÎÀÎ3"/>
      <sheetName val="Ý1_15ÎÀÎ3"/>
      <sheetName val="Ý1_14_ÇÝÑ3"/>
      <sheetName val="Ý1_14ÖÝÑ3"/>
      <sheetName val="Ý1_14ÂÝÑ3"/>
      <sheetName val="Ý1_14ÞÝÑ3"/>
      <sheetName val="Ý1_15ÇÝÑ3"/>
      <sheetName val="Ý1_15ÖÝÑ3"/>
      <sheetName val="Ý1_15ÂÝÑ3"/>
      <sheetName val="Ý1_15ÞÝÑ3"/>
      <sheetName val="1_êâ_3"/>
      <sheetName val="2_êâ_3"/>
      <sheetName val="3_êâ_3"/>
      <sheetName val="4_êâ_3"/>
      <sheetName val="_ãîä3"/>
      <sheetName val="ÓÏ_33_ñâîä_3"/>
      <sheetName val="ïë__è_ôàêò3"/>
      <sheetName val="ÓÔ1_3"/>
      <sheetName val="ÓÇ1_3"/>
      <sheetName val="ИТОГИ__по_Н,Р,Э,Q3"/>
      <sheetName val="КТ_13_1_13"/>
      <sheetName val="перечень_бизнес-систем2"/>
      <sheetName val="перечень_ОИК2"/>
      <sheetName val="перечень_СКО2"/>
      <sheetName val="Виды_проектов_для_СПП2"/>
      <sheetName val="Для_формул2"/>
      <sheetName val="Сравнение_сглаживания2"/>
      <sheetName val="Огл__Графиков2"/>
      <sheetName val="Текущие_цены2"/>
      <sheetName val="СВОД_форма_(всего)2"/>
      <sheetName val="3_квартал2"/>
      <sheetName val="12_Прогнозный_баланс2"/>
      <sheetName val="СВОД_форма2"/>
      <sheetName val="[_FES_X濔彗濥挧玟弱26_(3)2"/>
      <sheetName val="MTO_REV_02"/>
      <sheetName val="Доходы_от_эл__и_теплоэнергии2"/>
      <sheetName val="Dati_Caricati2"/>
      <sheetName val="Поставщики_и_субподрядчики2"/>
      <sheetName val="Производство_электроэнергии2"/>
      <sheetName val="Т19_12"/>
      <sheetName val="Прог_баланс2"/>
      <sheetName val="ДПН_ДЗ_и_КЗ2"/>
      <sheetName val="1_12"/>
      <sheetName val="1_22"/>
      <sheetName val="2_12"/>
      <sheetName val="2_22"/>
      <sheetName val="2_3_и_2_42"/>
      <sheetName val="2_52"/>
      <sheetName val="2_6_12"/>
      <sheetName val="2_6_22"/>
      <sheetName val="2_6_32"/>
      <sheetName val="2_6_42"/>
      <sheetName val="2_6_52"/>
      <sheetName val="2_6_62"/>
      <sheetName val="2_6_72"/>
      <sheetName val="2_6_82"/>
      <sheetName val="2_6_92"/>
      <sheetName val="2_72"/>
      <sheetName val="5_12"/>
      <sheetName val="5_22"/>
      <sheetName val="5_3_и_5_42"/>
      <sheetName val="5_52"/>
      <sheetName val="5_6_12"/>
      <sheetName val="5_6_22"/>
      <sheetName val="5_6_32"/>
      <sheetName val="5_6_42"/>
      <sheetName val="5_6_52"/>
      <sheetName val="5_6_62"/>
      <sheetName val="5_6_72"/>
      <sheetName val="5_6_82"/>
      <sheetName val="5_6_92"/>
      <sheetName val="5_72"/>
      <sheetName val="Расчет_накладных_расходов2"/>
      <sheetName val="Формат_ИПР1"/>
      <sheetName val="УТВ_ИПР1"/>
      <sheetName val="Ср_мощ_по_ТП_до_150_кВт_1"/>
      <sheetName val="Исх_для_рас1"/>
      <sheetName val="Исх_для_рас_OLD)1"/>
      <sheetName val="Исх_макро1"/>
      <sheetName val="ПЕРЕЧЕНЬ_РАБОТ1"/>
      <sheetName val="Перечень_ИП_с_утв_ИПР1"/>
      <sheetName val="КБК_БДДС1"/>
      <sheetName val="Список_компаний_Россети1"/>
      <sheetName val="9_с_увязкой_(АРМ)1"/>
      <sheetName val="на_1_тут2"/>
      <sheetName val="форма-прил_к_ф№11"/>
      <sheetName val="9__Смета_затрат1"/>
      <sheetName val="11_Прочие_расчет1"/>
      <sheetName val="10__БДР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Profit_&amp;_Loss_Total1"/>
      <sheetName val="постоянные_затраты1"/>
      <sheetName val="4_11"/>
      <sheetName val="Таб1_11"/>
      <sheetName val="календарный_план1"/>
      <sheetName val="Page_21"/>
      <sheetName val="Закупки_центр1"/>
      <sheetName val="ПС_рек1"/>
      <sheetName val="ЛЭП_нов1"/>
      <sheetName val="эл_ст1"/>
      <sheetName val="ис_смета1"/>
      <sheetName val="См-2_Шатурс_сети__проект_работ1"/>
      <sheetName val="Технический_лист1"/>
      <sheetName val="Олимпстрой_декабрь_20101"/>
      <sheetName val="Таблица_А131"/>
      <sheetName val="НВВ_утв_тарифы1"/>
      <sheetName val="план_20001"/>
      <sheetName val="СВОД_(с_новой_москвой)1"/>
      <sheetName val="Корр_ИП__2016_20171"/>
      <sheetName val="Расчет_НВВ_по_RAB_(2011-2017)1"/>
      <sheetName val="2_ГСМ1"/>
      <sheetName val="ТЭП_11"/>
      <sheetName val="Исх_1"/>
      <sheetName val="3_151"/>
      <sheetName val="ПФВ-0_61"/>
      <sheetName val="ПТ-1_2факт1"/>
      <sheetName val="2_Ê1"/>
      <sheetName val="ДПН_Приток_денежных_средств1"/>
      <sheetName val="ДПН_Отток_денежных_средств1"/>
      <sheetName val="ДПН__Баланс_наличности1"/>
      <sheetName val="ДПН_Инвестиции_и_кредиты1"/>
      <sheetName val="Титульный_лист_1"/>
      <sheetName val="Выпадающие_списки1"/>
      <sheetName val="Премия_(Бизнес-план)1"/>
      <sheetName val="Премия_(БДР)1"/>
      <sheetName val="Объемы_март1"/>
      <sheetName val="приложение_21"/>
      <sheetName val="Для_выпадающих1"/>
      <sheetName val="CMA_Calculations-_R_Factor1"/>
      <sheetName val="CMA_Calculations-_Figure_5440_2"/>
      <sheetName val="4_3_Лимит_изм_ДЗ_и_КЗ1"/>
      <sheetName val="АртМРО_кВтч2"/>
      <sheetName val="АртМРО_руб2"/>
      <sheetName val="АртМРО_тариф2"/>
      <sheetName val="ВостМРО_кВтч2"/>
      <sheetName val="ВостМРО_руб2"/>
      <sheetName val="ВостМРО_тариф2"/>
      <sheetName val="ЗапМРО_кВтч,_МВт2"/>
      <sheetName val="ЗапМРО_руб2"/>
      <sheetName val="ЗапМРО__тариф2"/>
      <sheetName val="Н-ТагМРО_кВтч2"/>
      <sheetName val="Н-ТагМРО_руб2"/>
      <sheetName val="Н-Тагил_тариф2"/>
      <sheetName val="СерМРО_кВтч2"/>
      <sheetName val="СерМРО_руб2"/>
      <sheetName val="СерМРО_тариф2"/>
      <sheetName val="ТалМРО_кВтч2"/>
      <sheetName val="ТалМРО_руб2"/>
      <sheetName val="ТалМРО_тариф2"/>
      <sheetName val="ЦСбыт_кВтч2"/>
      <sheetName val="ЦСбыт_руб2"/>
      <sheetName val="ЦСбыт_тариф2"/>
      <sheetName val="БЦ_кВтч2"/>
      <sheetName val="БЦ_руб2"/>
      <sheetName val="БЦ_тариф2"/>
      <sheetName val="ПРКЦ_кВтч2"/>
      <sheetName val="ПРКЦ_руб2"/>
      <sheetName val="ПРКЦ_тариф2"/>
      <sheetName val="Сбыт_всего_кВтч2"/>
      <sheetName val="Сбыт_всего_руб2"/>
      <sheetName val="Сбыт_всего_тариф2"/>
      <sheetName val="Калькуляция_кв2"/>
      <sheetName val="Справочник_предприятий2"/>
      <sheetName val="КТЖ_БДР1"/>
      <sheetName val="12_месяцев_20101"/>
      <sheetName val="6НК-cт_1"/>
      <sheetName val="ЗАО_н_ит1"/>
      <sheetName val="Сдача_1"/>
      <sheetName val="Ural_med1"/>
      <sheetName val="4_000_000_тыс_тг1"/>
      <sheetName val="15_000_000_тыс_тг1"/>
      <sheetName val="ЦХЛ_20041"/>
      <sheetName val="Фин_обязат_1"/>
      <sheetName val="Financial_ratios_А31"/>
      <sheetName val="K_300_RFD_KMG_EP1"/>
      <sheetName val="ЦТУ_(касса)1"/>
      <sheetName val="ЕБРР_200_млн_$_24_05_121"/>
      <sheetName val="5NK_1"/>
      <sheetName val="ЛСЦ_начисленное_на_31_12_081"/>
      <sheetName val="ЛЛизинг_начис__на_31_12_081"/>
      <sheetName val="Доходы_всего1"/>
      <sheetName val="Доходы_обороты1"/>
      <sheetName val="Доступ_к_МЖС1"/>
      <sheetName val="мать_факт_(изм_НДС)1"/>
      <sheetName val="прочие_поступления1"/>
      <sheetName val="кредитный_бюджет_20141"/>
      <sheetName val="прочие_выб_по_дзо1"/>
      <sheetName val="инвест_разбивка1"/>
      <sheetName val="оплата_БЗ_и_ОСО_для_БДДС1"/>
      <sheetName val="Соц_сфера1"/>
      <sheetName val="расходы_КТЖ1"/>
      <sheetName val="прочие_выбытия_1"/>
      <sheetName val="депозиты_20141"/>
      <sheetName val="УК_и_ФП1"/>
      <sheetName val="бюджет_2013_освоение_)1"/>
      <sheetName val="Исполнение_ИПР_скорр1"/>
      <sheetName val="Работы_2"/>
      <sheetName val="-Данные_для_радара_xlsx1"/>
      <sheetName val="Объемы_и_выручка1"/>
      <sheetName val="НАИМЕНОВАНИЯ_ЦФО1"/>
      <sheetName val="55_Пороховой_завод"/>
      <sheetName val="Направления_реновации"/>
      <sheetName val="17_1"/>
      <sheetName val="21_3"/>
      <sheetName val="18_2"/>
      <sheetName val="2_3"/>
      <sheetName val="P2_1"/>
      <sheetName val="Список_ДохРасх"/>
      <sheetName val="Список_компаний"/>
      <sheetName val="Ед__измер_"/>
      <sheetName val="Свод_мвз"/>
      <sheetName val="Вып__списки"/>
      <sheetName val="Shflu_Calc"/>
      <sheetName val="Вспомогат_"/>
      <sheetName val="баланс_СЗАО"/>
      <sheetName val="Табл__оценки_дефицита"/>
      <sheetName val="ФЭМ_сбыт"/>
      <sheetName val="Слайд_1"/>
      <sheetName val="Служебный_лист"/>
      <sheetName val="списки_ФП"/>
      <sheetName val="Смета_прил_№2"/>
      <sheetName val="ид_для_табл_2"/>
      <sheetName val="ПОСЭ_(январь)"/>
      <sheetName val="рост_зп"/>
      <sheetName val="MAIN_GATE_HOUSE"/>
      <sheetName val="Смета2_проект__раб_"/>
      <sheetName val="Статьи_БДР"/>
      <sheetName val="Перечень_компаний"/>
      <sheetName val="смет作ÊỼའ"/>
      <sheetName val="смет作ÊỼ"/>
      <sheetName val="Пл-гр__выдачи_сим_на_2024г"/>
      <sheetName val="вариа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/>
      <sheetData sheetId="1392"/>
      <sheetData sheetId="1393"/>
      <sheetData sheetId="1394"/>
      <sheetData sheetId="1395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  <sheetName val="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14б ДПН отчет"/>
      <sheetName val="16а Сводный анализ"/>
      <sheetName val="FST5"/>
      <sheetName val="Заголовок"/>
      <sheetName val="Форма 20 (1)"/>
      <sheetName val="Форма 20 (2)"/>
      <sheetName val="Форма 20 (3)"/>
      <sheetName val="Форма 20 (4)"/>
      <sheetName val="Форма 20 (5)"/>
      <sheetName val="ЭСО"/>
      <sheetName val="сбыт"/>
      <sheetName val="Ген. не уч. ОРЭМ"/>
      <sheetName val="TEHSHEET"/>
      <sheetName val="Свод"/>
      <sheetName val="Заголовок2"/>
      <sheetName val="Таб1.1"/>
      <sheetName val="Гр5(о)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control"/>
      <sheetName val="Сводка-20"/>
      <sheetName val="Свод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Титульный"/>
      <sheetName val="Паспорт"/>
      <sheetName val="КТ 13.1.1"/>
      <sheetName val="Приложение_1"/>
      <sheetName val="Приложение_2"/>
      <sheetName val="Приложение_3"/>
      <sheetName val="Приложение_4"/>
      <sheetName val="14б_ДПН_отчет"/>
      <sheetName val="16а_Сводный_анализ"/>
      <sheetName val="Форма_20_(1)"/>
      <sheetName val="Форма_20_(2)"/>
      <sheetName val="Форма_20_(3)"/>
      <sheetName val="Форма_20_(4)"/>
      <sheetName val="Форма_20_(5)"/>
      <sheetName val="Ген__не_уч__ОРЭМ"/>
      <sheetName val="Таб1_1"/>
      <sheetName val="0_3"/>
      <sheetName val="2_1"/>
      <sheetName val="2_2"/>
      <sheetName val="2_3"/>
      <sheetName val="Ист-ики_финанс-я"/>
      <sheetName val="Расчет_прибыли"/>
      <sheetName val="0_1"/>
      <sheetName val="Производство_электроэнергии"/>
      <sheetName val="Т19_1"/>
      <sheetName val="FES"/>
      <sheetName val="База"/>
      <sheetName val="Топливо2009"/>
      <sheetName val="2009"/>
      <sheetName val="Приложение_11"/>
      <sheetName val="Приложение_21"/>
      <sheetName val="Приложение_31"/>
      <sheetName val="Приложение_41"/>
      <sheetName val="14б_ДПН_отчет1"/>
      <sheetName val="16а_Сводный_анализ1"/>
      <sheetName val="Форма_20_(1)1"/>
      <sheetName val="Форма_20_(2)1"/>
      <sheetName val="Форма_20_(3)1"/>
      <sheetName val="Форма_20_(4)1"/>
      <sheetName val="Форма_20_(5)1"/>
      <sheetName val="Ген__не_уч__ОРЭМ1"/>
      <sheetName val="Таб1_11"/>
      <sheetName val="0_31"/>
      <sheetName val="2_11"/>
      <sheetName val="2_21"/>
      <sheetName val="2_31"/>
      <sheetName val="Ист-ики_финанс-я1"/>
      <sheetName val="Расчет_прибыли1"/>
      <sheetName val="0_11"/>
      <sheetName val="Производство_электроэнергии1"/>
      <sheetName val="Т19_11"/>
      <sheetName val="КТ_13_1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Титульный"/>
      <sheetName val="Справочники"/>
      <sheetName val="4 баланс ээ"/>
      <sheetName val="5 баланс мощности"/>
      <sheetName val="P2.1 усл. единицы"/>
      <sheetName val="P2.2 усл. единицы"/>
      <sheetName val="НВВ РСК 2011"/>
      <sheetName val="НВВ РСК 2012"/>
      <sheetName val="Расчет котлового 2011-2016"/>
      <sheetName val="Расчет котловых тарифов"/>
      <sheetName val="Расчет расходов RAB"/>
      <sheetName val="Расчет НВВ РСК по RAB"/>
      <sheetName val="Расчет индексация"/>
      <sheetName val="Параметры"/>
      <sheetName val="Проверка"/>
      <sheetName val="et_union_hor"/>
      <sheetName val="et_union_ver"/>
      <sheetName val="modHyp"/>
      <sheetName val="modChange"/>
      <sheetName val="TEHSHEET"/>
      <sheetName val="AllSheetsInThisWorkbook"/>
      <sheetName val="REESTR_ORG"/>
      <sheetName val="REESTR_FILTERED"/>
      <sheetName val="modfrmReestr"/>
      <sheetName val="modCommandButton"/>
      <sheetName val="modProv"/>
    </sheetNames>
    <sheetDataSet>
      <sheetData sheetId="0" refreshError="1"/>
      <sheetData sheetId="1" refreshError="1"/>
      <sheetData sheetId="2" refreshError="1">
        <row r="10">
          <cell r="F10">
            <v>2012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 3"/>
      <sheetName val="Лист4"/>
      <sheetName val="Диаграмма2"/>
      <sheetName val="Диаграмма1"/>
      <sheetName val="14б ДПН отчет"/>
      <sheetName val="16а Сводный 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на 1 тут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TSheet"/>
      <sheetName val="ф2 сап"/>
    </sheetNames>
    <sheetDataSet>
      <sheetData sheetId="0" refreshError="1"/>
      <sheetData sheetId="1" refreshError="1"/>
      <sheetData sheetId="2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Control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20:21"/>
      <sheetName val="уф-61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Расчет НВВ общий"/>
      <sheetName val="Бюджет_6ме_x0000__x0000_Ԁ_x0000_䀀"/>
      <sheetName val="Бюджет_6ме_x0000__x0000_Ԁ_x0000_耀"/>
      <sheetName val="Бюджет_6ме栍⹑렀쁚쨉"/>
      <sheetName val="Бюджет_6ме栊⹑က줳쨌"/>
      <sheetName val="Бюджет_6ме쨌/_x0000_蠀"/>
      <sheetName val="Бюджет_6ме쨀/_x0000_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Main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O___"/>
      <sheetName val="O_"/>
      <sheetName val="_O___"/>
      <sheetName val="_O_"/>
      <sheetName val="0_1"/>
      <sheetName val="24_1"/>
      <sheetName val="6_1"/>
      <sheetName val="Page_2"/>
      <sheetName val="на_1_тут"/>
      <sheetName val="ESTI_"/>
      <sheetName val="main_gate_house"/>
      <sheetName val="см-2_шатурс_сети__проект_работы"/>
      <sheetName val="Служебный_лист"/>
      <sheetName val="Расчет_НВВ_общий"/>
      <sheetName val="group_structure"/>
      <sheetName val="income_statement"/>
      <sheetName val="Форма_сетевой_график_ЭРСБ"/>
      <sheetName val="B_inputs"/>
      <sheetName val="тариф_Бежецк"/>
      <sheetName val="Лимит_по_протоколам"/>
      <sheetName val="Для_лимита_2016"/>
      <sheetName val="Для_лимита_2016_(И)"/>
      <sheetName val="Валдай_2013"/>
      <sheetName val="Вер-Д__2013"/>
      <sheetName val="Вол-Д_2013"/>
      <sheetName val="Вол-О_2013"/>
      <sheetName val="Вологда_2013"/>
      <sheetName val="М_2013"/>
      <sheetName val="Пр_2013"/>
      <sheetName val="Чер_2013"/>
      <sheetName val="Упр_2013"/>
      <sheetName val="СПБ_2013"/>
      <sheetName val="Валдай_2014"/>
      <sheetName val="Вер-Д_2014"/>
      <sheetName val="Вол-Д_2014"/>
      <sheetName val="Вол-О_2014"/>
      <sheetName val="Вологда_2014"/>
      <sheetName val="М_2014"/>
      <sheetName val="Пр_2014"/>
      <sheetName val="Чер_2014"/>
      <sheetName val="Упр_2014"/>
      <sheetName val="СПБ_2014"/>
      <sheetName val="Валдай_2015"/>
      <sheetName val="Вер-Д_2015"/>
      <sheetName val="Вол-Д_2015"/>
      <sheetName val="Вол-О_2015"/>
      <sheetName val="Вологда_2015"/>
      <sheetName val="М_2015"/>
      <sheetName val="Пр_2015"/>
      <sheetName val="Чер_2015"/>
      <sheetName val="Упр_2015"/>
      <sheetName val="СПБ_2015"/>
      <sheetName val="РЕЗЕРВ_(c_эрками)"/>
      <sheetName val="СПБ_"/>
      <sheetName val="ФЭ модель"/>
      <sheetName val="1(труд-вс)"/>
      <sheetName val="1(труд-во)"/>
      <sheetName val="ф-1"/>
      <sheetName val="Бюджет_6㒴ʍꌠ੘쎨ૡ_x0000_"/>
      <sheetName val="Бюджет_6㒴ʍꌠ੘璘ዥ_x0000_"/>
      <sheetName val="2008 -2010"/>
      <sheetName val="Калькуляция кв"/>
      <sheetName val="Лист5"/>
      <sheetName val="Бюджет_6㒴ʍꌠ੘쎨ૡ"/>
      <sheetName val="Бюджет_6㒴ʍꌠ੘璘ዥ"/>
      <sheetName val="2006"/>
      <sheetName val="Расчет системных блоков"/>
      <sheetName val="f4"/>
      <sheetName val="Rev"/>
      <sheetName val="dairy precedents"/>
      <sheetName val="p&amp;l"/>
      <sheetName val="water"/>
      <sheetName val="Инструкции"/>
      <sheetName val="реализация_СВОД3"/>
      <sheetName val="реализация_нерег3"/>
      <sheetName val="реализация_рег3"/>
      <sheetName val="расчет_смешанного_тарифа3"/>
      <sheetName val="товарка_население3"/>
      <sheetName val="товарка_исх3"/>
      <sheetName val="смешанный_тариф_рег3"/>
      <sheetName val="товарка_рег3"/>
      <sheetName val="смешанный_тариф_нерег3"/>
      <sheetName val="товарка_нерег3"/>
      <sheetName val="смешанный_тариф_итого3"/>
      <sheetName val="товарка_итого3"/>
      <sheetName val="1_1_1_1_(товарка_исх_)3"/>
      <sheetName val="1_1_1_1_(товарка_рег)3"/>
      <sheetName val="1_1_1_1_(товарка_нерег)3"/>
      <sheetName val="1_1_1_1_(товарка_итого)3"/>
      <sheetName val="1_1_1_1_(товарка_горсети_исх_)3"/>
      <sheetName val="1_1_1_1_(товарка_горсети_рег)3"/>
      <sheetName val="1_1_1_1_(товарка_горсети_нерег3"/>
      <sheetName val="1_1_1_1_(товарка_горсети_итого3"/>
      <sheetName val="товарка_отрасли3"/>
      <sheetName val="товарка_группы3"/>
      <sheetName val="товарка_горсети3"/>
      <sheetName val="Анализ_по_товарке3"/>
      <sheetName val="Анализ_по_товарке_(ОПП)3"/>
      <sheetName val="Анализ_по_реализации3"/>
      <sheetName val="товарка_факт_по_рег__тарифу3"/>
      <sheetName val="Анализ_товарки_по_рег__тарифу3"/>
      <sheetName val="Анализ_товарки_ОПП_рег__тарифу3"/>
      <sheetName val="P2_13"/>
      <sheetName val="Мониторинг__23"/>
      <sheetName val="группы_итого_1с3"/>
      <sheetName val="группы_рег_3"/>
      <sheetName val="группы_нерег_3"/>
      <sheetName val="группы_перерасчет_рег_3"/>
      <sheetName val="группы_перерасчет_нерег_3"/>
      <sheetName val="группы_итого_проверка3"/>
      <sheetName val="Бюджет_2010_ожид_3"/>
      <sheetName val="Ген__не_уч__ОРЭМ3"/>
      <sheetName val="шаблон_для_R33"/>
      <sheetName val="18_23"/>
      <sheetName val="17_13"/>
      <sheetName val="2_33"/>
      <sheetName val="21_33"/>
      <sheetName val="Форма_20_(1)3"/>
      <sheetName val="Форма_20_(2)3"/>
      <sheetName val="Форма_20_(3)3"/>
      <sheetName val="Форма_20_(4)3"/>
      <sheetName val="Форма_20_(5)3"/>
      <sheetName val="анализ_503"/>
      <sheetName val="анализ_513"/>
      <sheetName val="анализ_573"/>
      <sheetName val="анализ_623"/>
      <sheetName val="расшифровка_623"/>
      <sheetName val="76_5,513"/>
      <sheetName val="91_2,513"/>
      <sheetName val="расх__из_приб__фев_20103"/>
      <sheetName val="инвест_прогр3"/>
      <sheetName val="сч_60_услуги_СЭ3"/>
      <sheetName val="БР_продажа_3"/>
      <sheetName val="КЗ_60_13"/>
      <sheetName val="КЗ_76_53"/>
      <sheetName val="авансы_выданные_60_23"/>
      <sheetName val="_анализ__703"/>
      <sheetName val="68_1_ПОДОХОДНЫЙ3"/>
      <sheetName val="68_2_НДС3"/>
      <sheetName val="68_4_налог_на_ПРИБЫЛЬ3"/>
      <sheetName val="68_4_1__платежи_в_бюджет3"/>
      <sheetName val="68_4_2_начисление__налога_ПРИБ3"/>
      <sheetName val="68_8_ИМУЩЕСТВО3"/>
      <sheetName val="68_10_ОКР_СРЕДА3"/>
      <sheetName val="68_11_ТРАНСПОРТ3"/>
      <sheetName val="68_12_ЗЕМЛЯ3"/>
      <sheetName val="68_14_ГОСПОШЛИНА3"/>
      <sheetName val="Анализ_973"/>
      <sheetName val="69_1_СОЦ_СТРАХ3"/>
      <sheetName val="69_2_ПФ3"/>
      <sheetName val="69_3_МЕД_СТРАХ_3"/>
      <sheetName val="69_11_ТРАВМАТИЗМ3"/>
      <sheetName val="58_1_АКЦИИ_СГЭС3"/>
      <sheetName val="58_2_ВЕКСЕЛЯ3"/>
      <sheetName val="58_3_ЗАЙМЫ3"/>
      <sheetName val="58_2_91_1_ВЕКСЕЛЯ3"/>
      <sheetName val="91_2_58_2_ВЕКСЕЛЯ3"/>
      <sheetName val="анализ_сч_753"/>
      <sheetName val="план_счетов3"/>
      <sheetName val="Лист1_(2)3"/>
      <sheetName val="Электроэн_4кв3"/>
      <sheetName val="Вода_4кв3"/>
      <sheetName val="Тепло_4кв3"/>
      <sheetName val="ДПН_внутр3"/>
      <sheetName val="ДПН_АРМ3"/>
      <sheetName val="P2_22"/>
      <sheetName val="14б_ДПН_отчет2"/>
      <sheetName val="16а_Сводный_анализ2"/>
      <sheetName val="Таб1_12"/>
      <sheetName val="ПС_110_кВ_№13_А2"/>
      <sheetName val="Ф-1_(для_АО-энерго)2"/>
      <sheetName val="Ф-2_(для_АО-энерго)2"/>
      <sheetName val="Расчёт_НВВ_по_RAB2"/>
      <sheetName val="ТО_20162"/>
      <sheetName val="СВОД_БДДС2"/>
      <sheetName val="2__Баланс2"/>
      <sheetName val="3__БДДС2"/>
      <sheetName val="Бюджет_15_поквартально_2"/>
      <sheetName val="Бюджет_01_152"/>
      <sheetName val="ПФ_01_152"/>
      <sheetName val="ПД_01_152"/>
      <sheetName val="Бюджет_02_152"/>
      <sheetName val="ПФ_02_152"/>
      <sheetName val="ПД_02_152"/>
      <sheetName val="Бюджет_03_152"/>
      <sheetName val="ПФ_03_152"/>
      <sheetName val="ПД_03_152"/>
      <sheetName val="Бюджет_1кв__152"/>
      <sheetName val="ПФ_1кв__152"/>
      <sheetName val="ПД_1кв__152"/>
      <sheetName val="Бюджет_04_152"/>
      <sheetName val="ПФ_04_152"/>
      <sheetName val="ПД_04_152"/>
      <sheetName val="Бюджет_05_152"/>
      <sheetName val="ПФ_05_152"/>
      <sheetName val="ПД_05_152"/>
      <sheetName val="Бюджет_06_152"/>
      <sheetName val="ПФ_06_152"/>
      <sheetName val="ПД_06_152"/>
      <sheetName val="Бюджет_2кв__152"/>
      <sheetName val="ПФ_2кв__152"/>
      <sheetName val="ПД_2кв__152"/>
      <sheetName val="Бюджет_6мес__152"/>
      <sheetName val="ПФ_6мес__152"/>
      <sheetName val="ТюмТПО_2"/>
      <sheetName val="ЮжТПО_2"/>
      <sheetName val="ПС_-_Действующие2"/>
      <sheetName val="ПД_6мес__152"/>
      <sheetName val="Бюджет_07_152"/>
      <sheetName val="ПФ_07_152"/>
      <sheetName val="ПД_07_152"/>
      <sheetName val="Бюджет_08_152"/>
      <sheetName val="ПФ_08_152"/>
      <sheetName val="ПД_08_152"/>
      <sheetName val="Бюджет_09_152"/>
      <sheetName val="ПФ_09_152"/>
      <sheetName val="ПД_09_152"/>
      <sheetName val="Бюджет_3кв__152"/>
      <sheetName val="Список_дефектов2"/>
      <sheetName val="ПФ_3кв__152"/>
      <sheetName val="ПД_3кв__152"/>
      <sheetName val="Бюджет_9мес__152"/>
      <sheetName val="ПФ_9мес__152"/>
      <sheetName val="ПД_9мес__152"/>
      <sheetName val="Бюджет_10_152"/>
      <sheetName val="ПФ_10_152"/>
      <sheetName val="ПД_10_152"/>
      <sheetName val="Бюджет_11_152"/>
      <sheetName val="ПФ_11_152"/>
      <sheetName val="ПД_11_152"/>
      <sheetName val="Бюджет_12_152"/>
      <sheetName val="ПФ_12_152"/>
      <sheetName val="ПД_12_152"/>
      <sheetName val="Бюджет_4кв__152"/>
      <sheetName val="ПФ_4кв__152"/>
      <sheetName val="ПД_4кв__152"/>
      <sheetName val="Производство_электроэнергии2"/>
      <sheetName val="Т19_12"/>
      <sheetName val="Сценарные_условия2"/>
      <sheetName val="Содержание_-_расшир_формат2"/>
      <sheetName val="Содержание_-_агрегир__формат2"/>
      <sheetName val="1_Общие_сведения2"/>
      <sheetName val="2_Оценочные_показатели2"/>
      <sheetName val="9_ОФР2"/>
      <sheetName val="3_Программа_реализации2"/>
      <sheetName val="4_Баланс_эм2"/>
      <sheetName val="5_Производство2"/>
      <sheetName val="6_Топливо2"/>
      <sheetName val="7_ИПР2"/>
      <sheetName val="8_Затраты_на_персонал2"/>
      <sheetName val="10_1__Смета_затрат2"/>
      <sheetName val="10_2__Прочие_ДиР2"/>
      <sheetName val="11__БДР2"/>
      <sheetName val="12_БДДС_(ДПН)2"/>
      <sheetName val="13_Прогнозный_баланс2"/>
      <sheetName val="14_ПУЭ2"/>
      <sheetName val="ОР_новая_методика_22"/>
      <sheetName val="ОР_новая_методика2"/>
      <sheetName val="_O???2"/>
      <sheetName val="_O2"/>
      <sheetName val="_O?2"/>
      <sheetName val="1_3_Расчет_НВВ_по_RAB_(2022)2"/>
      <sheetName val="1_7_Баланс_ээ2"/>
      <sheetName val="прил_11"/>
      <sheetName val="реализация_СВОД4"/>
      <sheetName val="реализация_нерег4"/>
      <sheetName val="реализация_рег4"/>
      <sheetName val="расчет_смешанного_тарифа4"/>
      <sheetName val="товарка_население4"/>
      <sheetName val="товарка_исх4"/>
      <sheetName val="смешанный_тариф_рег4"/>
      <sheetName val="товарка_рег4"/>
      <sheetName val="смешанный_тариф_нерег4"/>
      <sheetName val="товарка_нерег4"/>
      <sheetName val="смешанный_тариф_итого4"/>
      <sheetName val="товарка_итого4"/>
      <sheetName val="1_1_1_1_(товарка_исх_)4"/>
      <sheetName val="1_1_1_1_(товарка_рег)4"/>
      <sheetName val="1_1_1_1_(товарка_нерег)4"/>
      <sheetName val="1_1_1_1_(товарка_итого)4"/>
      <sheetName val="1_1_1_1_(товарка_горсети_исх_)4"/>
      <sheetName val="1_1_1_1_(товарка_горсети_рег)4"/>
      <sheetName val="1_1_1_1_(товарка_горсети_нерег4"/>
      <sheetName val="1_1_1_1_(товарка_горсети_итого4"/>
      <sheetName val="товарка_отрасли4"/>
      <sheetName val="товарка_группы4"/>
      <sheetName val="товарка_горсети4"/>
      <sheetName val="Анализ_по_товарке4"/>
      <sheetName val="Анализ_по_товарке_(ОПП)4"/>
      <sheetName val="Анализ_по_реализации4"/>
      <sheetName val="товарка_факт_по_рег__тарифу4"/>
      <sheetName val="Анализ_товарки_по_рег__тарифу4"/>
      <sheetName val="Анализ_товарки_ОПП_рег__тарифу4"/>
      <sheetName val="P2_14"/>
      <sheetName val="Мониторинг__24"/>
      <sheetName val="группы_итого_1с4"/>
      <sheetName val="группы_рег_4"/>
      <sheetName val="группы_нерег_4"/>
      <sheetName val="группы_перерасчет_рег_4"/>
      <sheetName val="группы_перерасчет_нерег_4"/>
      <sheetName val="группы_итого_проверка4"/>
      <sheetName val="Бюджет_2010_ожид_4"/>
      <sheetName val="Ген__не_уч__ОРЭМ4"/>
      <sheetName val="шаблон_для_R34"/>
      <sheetName val="Форма_20_(1)4"/>
      <sheetName val="Форма_20_(2)4"/>
      <sheetName val="Форма_20_(3)4"/>
      <sheetName val="Форма_20_(4)4"/>
      <sheetName val="Форма_20_(5)4"/>
      <sheetName val="18_24"/>
      <sheetName val="17_14"/>
      <sheetName val="2_34"/>
      <sheetName val="21_34"/>
      <sheetName val="анализ_504"/>
      <sheetName val="анализ_514"/>
      <sheetName val="анализ_574"/>
      <sheetName val="анализ_624"/>
      <sheetName val="расшифровка_624"/>
      <sheetName val="76_5,514"/>
      <sheetName val="91_2,514"/>
      <sheetName val="расх__из_приб__фев_20104"/>
      <sheetName val="инвест_прогр4"/>
      <sheetName val="сч_60_услуги_СЭ4"/>
      <sheetName val="БР_продажа_4"/>
      <sheetName val="КЗ_60_14"/>
      <sheetName val="КЗ_76_54"/>
      <sheetName val="авансы_выданные_60_24"/>
      <sheetName val="_анализ__704"/>
      <sheetName val="68_1_ПОДОХОДНЫЙ4"/>
      <sheetName val="68_2_НДС4"/>
      <sheetName val="68_4_налог_на_ПРИБЫЛЬ4"/>
      <sheetName val="68_4_1__платежи_в_бюджет4"/>
      <sheetName val="68_4_2_начисление__налога_ПРИБ4"/>
      <sheetName val="68_8_ИМУЩЕСТВО4"/>
      <sheetName val="68_10_ОКР_СРЕДА4"/>
      <sheetName val="68_11_ТРАНСПОРТ4"/>
      <sheetName val="68_12_ЗЕМЛЯ4"/>
      <sheetName val="68_14_ГОСПОШЛИНА4"/>
      <sheetName val="Анализ_974"/>
      <sheetName val="69_1_СОЦ_СТРАХ4"/>
      <sheetName val="69_2_ПФ4"/>
      <sheetName val="69_3_МЕД_СТРАХ_4"/>
      <sheetName val="69_11_ТРАВМАТИЗМ4"/>
      <sheetName val="58_1_АКЦИИ_СГЭС4"/>
      <sheetName val="58_2_ВЕКСЕЛЯ4"/>
      <sheetName val="58_3_ЗАЙМЫ4"/>
      <sheetName val="58_2_91_1_ВЕКСЕЛЯ4"/>
      <sheetName val="91_2_58_2_ВЕКСЕЛЯ4"/>
      <sheetName val="анализ_сч_754"/>
      <sheetName val="план_счетов4"/>
      <sheetName val="Лист1_(2)4"/>
      <sheetName val="Электроэн_4кв4"/>
      <sheetName val="Вода_4кв4"/>
      <sheetName val="Тепло_4кв4"/>
      <sheetName val="ДПН_внутр4"/>
      <sheetName val="ДПН_АРМ4"/>
      <sheetName val="P2_23"/>
      <sheetName val="14б_ДПН_отчет3"/>
      <sheetName val="16а_Сводный_анализ3"/>
      <sheetName val="Таб1_13"/>
      <sheetName val="ПС_110_кВ_№13_А3"/>
      <sheetName val="Ф-1_(для_АО-энерго)3"/>
      <sheetName val="Ф-2_(для_АО-энерго)3"/>
      <sheetName val="Расчёт_НВВ_по_RAB3"/>
      <sheetName val="СВОД_БДДС3"/>
      <sheetName val="2__Баланс3"/>
      <sheetName val="3__БДДС3"/>
      <sheetName val="Бюджет_15_поквартально_3"/>
      <sheetName val="Бюджет_01_153"/>
      <sheetName val="ПФ_01_153"/>
      <sheetName val="ПД_01_153"/>
      <sheetName val="Бюджет_02_153"/>
      <sheetName val="ПФ_02_153"/>
      <sheetName val="ПД_02_153"/>
      <sheetName val="Бюджет_03_153"/>
      <sheetName val="ПФ_03_153"/>
      <sheetName val="ПД_03_153"/>
      <sheetName val="Бюджет_1кв__153"/>
      <sheetName val="ПФ_1кв__153"/>
      <sheetName val="ПД_1кв__153"/>
      <sheetName val="Бюджет_04_153"/>
      <sheetName val="ПФ_04_153"/>
      <sheetName val="ПД_04_153"/>
      <sheetName val="Бюджет_05_153"/>
      <sheetName val="ПФ_05_153"/>
      <sheetName val="ПД_05_153"/>
      <sheetName val="Бюджет_06_153"/>
      <sheetName val="ПФ_06_153"/>
      <sheetName val="ПД_06_153"/>
      <sheetName val="Бюджет_2кв__153"/>
      <sheetName val="ПФ_2кв__153"/>
      <sheetName val="ПД_2кв__153"/>
      <sheetName val="Бюджет_6мес__153"/>
      <sheetName val="ПФ_6мес__153"/>
      <sheetName val="ТюмТПО_3"/>
      <sheetName val="ЮжТПО_3"/>
      <sheetName val="ПС_-_Действующие3"/>
      <sheetName val="ПД_6мес__153"/>
      <sheetName val="Бюджет_07_153"/>
      <sheetName val="ПФ_07_153"/>
      <sheetName val="ПД_07_153"/>
      <sheetName val="Бюджет_08_153"/>
      <sheetName val="ПФ_08_153"/>
      <sheetName val="ПД_08_153"/>
      <sheetName val="Бюджет_09_153"/>
      <sheetName val="ПФ_09_153"/>
      <sheetName val="ПД_09_153"/>
      <sheetName val="Бюджет_3кв__153"/>
      <sheetName val="Список_дефектов3"/>
      <sheetName val="ПФ_3кв__153"/>
      <sheetName val="ПД_3кв__153"/>
      <sheetName val="Бюджет_9мес__153"/>
      <sheetName val="ПФ_9мес__153"/>
      <sheetName val="ПД_9мес__153"/>
      <sheetName val="Бюджет_10_153"/>
      <sheetName val="ПФ_10_153"/>
      <sheetName val="ПД_10_153"/>
      <sheetName val="Бюджет_11_153"/>
      <sheetName val="ПФ_11_153"/>
      <sheetName val="ПД_11_153"/>
      <sheetName val="Бюджет_12_153"/>
      <sheetName val="ПФ_12_153"/>
      <sheetName val="ПД_12_153"/>
      <sheetName val="Бюджет_4кв__153"/>
      <sheetName val="ПФ_4кв__153"/>
      <sheetName val="ПД_4кв__153"/>
      <sheetName val="ТО_20163"/>
      <sheetName val="Производство_электроэнергии3"/>
      <sheetName val="Т19_13"/>
      <sheetName val="Сценарные_условия3"/>
      <sheetName val="Содержание_-_расшир_формат3"/>
      <sheetName val="Содержание_-_агрегир__формат3"/>
      <sheetName val="1_Общие_сведения3"/>
      <sheetName val="2_Оценочные_показатели3"/>
      <sheetName val="9_ОФР3"/>
      <sheetName val="3_Программа_реализации3"/>
      <sheetName val="4_Баланс_эм3"/>
      <sheetName val="5_Производство3"/>
      <sheetName val="6_Топливо3"/>
      <sheetName val="7_ИПР3"/>
      <sheetName val="8_Затраты_на_персонал3"/>
      <sheetName val="10_1__Смета_затрат3"/>
      <sheetName val="10_2__Прочие_ДиР3"/>
      <sheetName val="11__БДР3"/>
      <sheetName val="12_БДДС_(ДПН)3"/>
      <sheetName val="13_Прогнозный_баланс3"/>
      <sheetName val="14_ПУЭ3"/>
      <sheetName val="ОР_новая_методика_23"/>
      <sheetName val="ОР_новая_методика3"/>
      <sheetName val="_O???3"/>
      <sheetName val="_O3"/>
      <sheetName val="_O?3"/>
      <sheetName val="1_3_Расчет_НВВ_по_RAB_(2022)3"/>
      <sheetName val="1_7_Баланс_ээ3"/>
      <sheetName val="прил_12"/>
      <sheetName val="_O___1"/>
      <sheetName val="_O_1"/>
      <sheetName val="0_11"/>
      <sheetName val="24_11"/>
      <sheetName val="6_11"/>
      <sheetName val="Page_21"/>
      <sheetName val="Служебный_лист1"/>
      <sheetName val="на_1_тут1"/>
      <sheetName val="ESTI_1"/>
      <sheetName val="main_gate_house1"/>
      <sheetName val="см-2_шатурс_сети__проект_работ1"/>
      <sheetName val="Расчет_НВВ_общий1"/>
      <sheetName val="group_structure1"/>
      <sheetName val="income_statement1"/>
      <sheetName val="Форма_сетевой_график_ЭРСБ1"/>
      <sheetName val="B_inputs1"/>
      <sheetName val="тариф_Бежецк1"/>
      <sheetName val="Лимит_по_протоколам1"/>
      <sheetName val="Для_лимита_20161"/>
      <sheetName val="Для_лимита_2016_(И)1"/>
      <sheetName val="Валдай_20131"/>
      <sheetName val="Вер-Д__20131"/>
      <sheetName val="Вол-Д_20131"/>
      <sheetName val="Вол-О_20131"/>
      <sheetName val="Вологда_20131"/>
      <sheetName val="М_20131"/>
      <sheetName val="Пр_20131"/>
      <sheetName val="Чер_20131"/>
      <sheetName val="Упр_20131"/>
      <sheetName val="СПБ_20131"/>
      <sheetName val="Валдай_20141"/>
      <sheetName val="Вер-Д_20141"/>
      <sheetName val="Вол-Д_20141"/>
      <sheetName val="Вол-О_20141"/>
      <sheetName val="Вологда_20141"/>
      <sheetName val="М_20141"/>
      <sheetName val="Пр_20141"/>
      <sheetName val="Чер_20141"/>
      <sheetName val="Упр_20141"/>
      <sheetName val="СПБ_20141"/>
      <sheetName val="Валдай_20151"/>
      <sheetName val="Вер-Д_20151"/>
      <sheetName val="Вол-Д_20151"/>
      <sheetName val="Вол-О_20151"/>
      <sheetName val="Вологда_20151"/>
      <sheetName val="М_20151"/>
      <sheetName val="Пр_20151"/>
      <sheetName val="Чер_20151"/>
      <sheetName val="Упр_20151"/>
      <sheetName val="СПБ_20151"/>
      <sheetName val="РЕЗЕРВ_(c_эрками)1"/>
      <sheetName val="СПБ_1"/>
      <sheetName val="реализация_СВОД5"/>
      <sheetName val="реализация_нерег5"/>
      <sheetName val="реализация_рег5"/>
      <sheetName val="расчет_смешанного_тарифа5"/>
      <sheetName val="товарка_население5"/>
      <sheetName val="товарка_исх5"/>
      <sheetName val="смешанный_тариф_рег5"/>
      <sheetName val="товарка_рег5"/>
      <sheetName val="смешанный_тариф_нерег5"/>
      <sheetName val="товарка_нерег5"/>
      <sheetName val="смешанный_тариф_итого5"/>
      <sheetName val="товарка_итого5"/>
      <sheetName val="1_1_1_1_(товарка_исх_)5"/>
      <sheetName val="1_1_1_1_(товарка_рег)5"/>
      <sheetName val="1_1_1_1_(товарка_нерег)5"/>
      <sheetName val="1_1_1_1_(товарка_итого)5"/>
      <sheetName val="1_1_1_1_(товарка_горсети_исх_)5"/>
      <sheetName val="1_1_1_1_(товарка_горсети_рег)5"/>
      <sheetName val="1_1_1_1_(товарка_горсети_нерег5"/>
      <sheetName val="1_1_1_1_(товарка_горсети_итого5"/>
      <sheetName val="товарка_отрасли5"/>
      <sheetName val="товарка_группы5"/>
      <sheetName val="товарка_горсети5"/>
      <sheetName val="Анализ_по_товарке5"/>
      <sheetName val="Анализ_по_товарке_(ОПП)5"/>
      <sheetName val="Анализ_по_реализации5"/>
      <sheetName val="товарка_факт_по_рег__тарифу5"/>
      <sheetName val="Анализ_товарки_по_рег__тарифу5"/>
      <sheetName val="Анализ_товарки_ОПП_рег__тарифу5"/>
      <sheetName val="P2_15"/>
      <sheetName val="Мониторинг__25"/>
      <sheetName val="группы_итого_1с5"/>
      <sheetName val="группы_рег_5"/>
      <sheetName val="группы_нерег_5"/>
      <sheetName val="группы_перерасчет_рег_5"/>
      <sheetName val="группы_перерасчет_нерег_5"/>
      <sheetName val="группы_итого_проверка5"/>
      <sheetName val="Бюджет_2010_ожид_5"/>
      <sheetName val="Ген__не_уч__ОРЭМ5"/>
      <sheetName val="шаблон_для_R35"/>
      <sheetName val="Форма_20_(1)5"/>
      <sheetName val="Форма_20_(2)5"/>
      <sheetName val="Форма_20_(3)5"/>
      <sheetName val="Форма_20_(4)5"/>
      <sheetName val="Форма_20_(5)5"/>
      <sheetName val="18_25"/>
      <sheetName val="17_15"/>
      <sheetName val="2_35"/>
      <sheetName val="21_35"/>
      <sheetName val="анализ_505"/>
      <sheetName val="анализ_515"/>
      <sheetName val="анализ_575"/>
      <sheetName val="анализ_625"/>
      <sheetName val="расшифровка_625"/>
      <sheetName val="76_5,515"/>
      <sheetName val="91_2,515"/>
      <sheetName val="расх__из_приб__фев_20105"/>
      <sheetName val="инвест_прогр5"/>
      <sheetName val="сч_60_услуги_СЭ5"/>
      <sheetName val="БР_продажа_5"/>
      <sheetName val="КЗ_60_15"/>
      <sheetName val="КЗ_76_55"/>
      <sheetName val="авансы_выданные_60_25"/>
      <sheetName val="_анализ__705"/>
      <sheetName val="68_1_ПОДОХОДНЫЙ5"/>
      <sheetName val="68_2_НДС5"/>
      <sheetName val="68_4_налог_на_ПРИБЫЛЬ5"/>
      <sheetName val="68_4_1__платежи_в_бюджет5"/>
      <sheetName val="68_4_2_начисление__налога_ПРИБ5"/>
      <sheetName val="68_8_ИМУЩЕСТВО5"/>
      <sheetName val="68_10_ОКР_СРЕДА5"/>
      <sheetName val="68_11_ТРАНСПОРТ5"/>
      <sheetName val="68_12_ЗЕМЛЯ5"/>
      <sheetName val="68_14_ГОСПОШЛИНА5"/>
      <sheetName val="Анализ_975"/>
      <sheetName val="69_1_СОЦ_СТРАХ5"/>
      <sheetName val="69_2_ПФ5"/>
      <sheetName val="69_3_МЕД_СТРАХ_5"/>
      <sheetName val="69_11_ТРАВМАТИЗМ5"/>
      <sheetName val="58_1_АКЦИИ_СГЭС5"/>
      <sheetName val="58_2_ВЕКСЕЛЯ5"/>
      <sheetName val="58_3_ЗАЙМЫ5"/>
      <sheetName val="58_2_91_1_ВЕКСЕЛЯ5"/>
      <sheetName val="91_2_58_2_ВЕКСЕЛЯ5"/>
      <sheetName val="анализ_сч_755"/>
      <sheetName val="план_счетов5"/>
      <sheetName val="Лист1_(2)5"/>
      <sheetName val="Электроэн_4кв5"/>
      <sheetName val="Вода_4кв5"/>
      <sheetName val="Тепло_4кв5"/>
      <sheetName val="ДПН_внутр5"/>
      <sheetName val="ДПН_АРМ5"/>
      <sheetName val="P2_24"/>
      <sheetName val="14б_ДПН_отчет4"/>
      <sheetName val="16а_Сводный_анализ4"/>
      <sheetName val="Таб1_14"/>
      <sheetName val="ПС_110_кВ_№13_А4"/>
      <sheetName val="Ф-1_(для_АО-энерго)4"/>
      <sheetName val="Ф-2_(для_АО-энерго)4"/>
      <sheetName val="Расчёт_НВВ_по_RAB4"/>
      <sheetName val="СВОД_БДДС4"/>
      <sheetName val="2__Баланс4"/>
      <sheetName val="3__БДДС4"/>
      <sheetName val="Бюджет_15_поквартально_4"/>
      <sheetName val="Бюджет_01_154"/>
      <sheetName val="ПФ_01_154"/>
      <sheetName val="ПД_01_154"/>
      <sheetName val="Бюджет_02_154"/>
      <sheetName val="ПФ_02_154"/>
      <sheetName val="ПД_02_154"/>
      <sheetName val="Бюджет_03_154"/>
      <sheetName val="ПФ_03_154"/>
      <sheetName val="ПД_03_154"/>
      <sheetName val="Бюджет_1кв__154"/>
      <sheetName val="ПФ_1кв__154"/>
      <sheetName val="ПД_1кв__154"/>
      <sheetName val="Бюджет_04_154"/>
      <sheetName val="ПФ_04_154"/>
      <sheetName val="ПД_04_154"/>
      <sheetName val="Бюджет_05_154"/>
      <sheetName val="ПФ_05_154"/>
      <sheetName val="ПД_05_154"/>
      <sheetName val="Бюджет_06_154"/>
      <sheetName val="ПФ_06_154"/>
      <sheetName val="ПД_06_154"/>
      <sheetName val="Бюджет_2кв__154"/>
      <sheetName val="ПФ_2кв__154"/>
      <sheetName val="ПД_2кв__154"/>
      <sheetName val="Бюджет_6мес__154"/>
      <sheetName val="ПФ_6мес__154"/>
      <sheetName val="ТюмТПО_4"/>
      <sheetName val="ЮжТПО_4"/>
      <sheetName val="ПС_-_Действующие4"/>
      <sheetName val="ПД_6мес__154"/>
      <sheetName val="Бюджет_07_154"/>
      <sheetName val="ПФ_07_154"/>
      <sheetName val="ПД_07_154"/>
      <sheetName val="Бюджет_08_154"/>
      <sheetName val="ПФ_08_154"/>
      <sheetName val="ПД_08_154"/>
      <sheetName val="Бюджет_09_154"/>
      <sheetName val="ПФ_09_154"/>
      <sheetName val="ПД_09_154"/>
      <sheetName val="Бюджет_3кв__154"/>
      <sheetName val="Список_дефектов4"/>
      <sheetName val="ПФ_3кв__154"/>
      <sheetName val="ПД_3кв__154"/>
      <sheetName val="Бюджет_9мес__154"/>
      <sheetName val="ПФ_9мес__154"/>
      <sheetName val="ПД_9мес__154"/>
      <sheetName val="Бюджет_10_154"/>
      <sheetName val="ПФ_10_154"/>
      <sheetName val="ПД_10_154"/>
      <sheetName val="Бюджет_11_154"/>
      <sheetName val="ПФ_11_154"/>
      <sheetName val="ПД_11_154"/>
      <sheetName val="Бюджет_12_154"/>
      <sheetName val="ПФ_12_154"/>
      <sheetName val="ПД_12_154"/>
      <sheetName val="Бюджет_4кв__154"/>
      <sheetName val="ПФ_4кв__154"/>
      <sheetName val="ПД_4кв__154"/>
      <sheetName val="ТО_20164"/>
      <sheetName val="Производство_электроэнергии4"/>
      <sheetName val="Т19_14"/>
      <sheetName val="Сценарные_условия4"/>
      <sheetName val="Содержание_-_расшир_формат4"/>
      <sheetName val="Содержание_-_агрегир__формат4"/>
      <sheetName val="1_Общие_сведения4"/>
      <sheetName val="2_Оценочные_показатели4"/>
      <sheetName val="9_ОФР4"/>
      <sheetName val="3_Программа_реализации4"/>
      <sheetName val="4_Баланс_эм4"/>
      <sheetName val="5_Производство4"/>
      <sheetName val="6_Топливо4"/>
      <sheetName val="7_ИПР4"/>
      <sheetName val="8_Затраты_на_персонал4"/>
      <sheetName val="10_1__Смета_затрат4"/>
      <sheetName val="10_2__Прочие_ДиР4"/>
      <sheetName val="11__БДР4"/>
      <sheetName val="12_БДДС_(ДПН)4"/>
      <sheetName val="13_Прогнозный_баланс4"/>
      <sheetName val="14_ПУЭ4"/>
      <sheetName val="ОР_новая_методика_24"/>
      <sheetName val="ОР_новая_методика4"/>
      <sheetName val="_O???4"/>
      <sheetName val="_O4"/>
      <sheetName val="_O?4"/>
      <sheetName val="1_3_Расчет_НВВ_по_RAB_(2022)4"/>
      <sheetName val="1_7_Баланс_ээ4"/>
      <sheetName val="прил_13"/>
      <sheetName val="_O___2"/>
      <sheetName val="_O_2"/>
      <sheetName val="0_12"/>
      <sheetName val="24_12"/>
      <sheetName val="6_12"/>
      <sheetName val="Page_22"/>
      <sheetName val="Служебный_лист2"/>
      <sheetName val="на_1_тут2"/>
      <sheetName val="ESTI_2"/>
      <sheetName val="main_gate_house2"/>
      <sheetName val="см-2_шатурс_сети__проект_работ2"/>
      <sheetName val="Расчет_НВВ_общий2"/>
      <sheetName val="group_structure2"/>
      <sheetName val="income_statement2"/>
      <sheetName val="Форма_сетевой_график_ЭРСБ2"/>
      <sheetName val="B_inputs2"/>
      <sheetName val="тариф_Бежецк2"/>
      <sheetName val="Лимит_по_протоколам2"/>
      <sheetName val="Для_лимита_20162"/>
      <sheetName val="Для_лимита_2016_(И)2"/>
      <sheetName val="Валдай_20132"/>
      <sheetName val="Вер-Д__20132"/>
      <sheetName val="Вол-Д_20132"/>
      <sheetName val="Вол-О_20132"/>
      <sheetName val="Вологда_20132"/>
      <sheetName val="М_20132"/>
      <sheetName val="Пр_20132"/>
      <sheetName val="Чер_20132"/>
      <sheetName val="Упр_20132"/>
      <sheetName val="СПБ_20132"/>
      <sheetName val="Валдай_20142"/>
      <sheetName val="Вер-Д_20142"/>
      <sheetName val="Вол-Д_20142"/>
      <sheetName val="Вол-О_20142"/>
      <sheetName val="Вологда_20142"/>
      <sheetName val="М_20142"/>
      <sheetName val="Пр_20142"/>
      <sheetName val="Чер_20142"/>
      <sheetName val="Упр_20142"/>
      <sheetName val="СПБ_20142"/>
      <sheetName val="Валдай_20152"/>
      <sheetName val="Вер-Д_20152"/>
      <sheetName val="Вол-Д_20152"/>
      <sheetName val="Вол-О_20152"/>
      <sheetName val="Вологда_20152"/>
      <sheetName val="М_20152"/>
      <sheetName val="Пр_20152"/>
      <sheetName val="Чер_20152"/>
      <sheetName val="Упр_20152"/>
      <sheetName val="СПБ_20152"/>
      <sheetName val="РЕЗЕРВ_(c_эрками)2"/>
      <sheetName val="СПБ_2"/>
      <sheetName val="реализация_СВОД6"/>
      <sheetName val="реализация_нерег6"/>
      <sheetName val="реализация_рег6"/>
      <sheetName val="расчет_смешанного_тарифа6"/>
      <sheetName val="товарка_население6"/>
      <sheetName val="товарка_исх6"/>
      <sheetName val="смешанный_тариф_рег6"/>
      <sheetName val="товарка_рег6"/>
      <sheetName val="смешанный_тариф_нерег6"/>
      <sheetName val="товарка_нерег6"/>
      <sheetName val="смешанный_тариф_итого6"/>
      <sheetName val="товарка_итого6"/>
      <sheetName val="1_1_1_1_(товарка_исх_)6"/>
      <sheetName val="1_1_1_1_(товарка_рег)6"/>
      <sheetName val="1_1_1_1_(товарка_нерег)6"/>
      <sheetName val="1_1_1_1_(товарка_итого)6"/>
      <sheetName val="1_1_1_1_(товарка_горсети_исх_)6"/>
      <sheetName val="1_1_1_1_(товарка_горсети_рег)6"/>
      <sheetName val="1_1_1_1_(товарка_горсети_нерег6"/>
      <sheetName val="1_1_1_1_(товарка_горсети_итого6"/>
      <sheetName val="товарка_отрасли6"/>
      <sheetName val="товарка_группы6"/>
      <sheetName val="товарка_горсети6"/>
      <sheetName val="Анализ_по_товарке6"/>
      <sheetName val="Анализ_по_товарке_(ОПП)6"/>
      <sheetName val="Анализ_по_реализации6"/>
      <sheetName val="товарка_факт_по_рег__тарифу6"/>
      <sheetName val="Анализ_товарки_по_рег__тарифу6"/>
      <sheetName val="Анализ_товарки_ОПП_рег__тарифу6"/>
      <sheetName val="P2_16"/>
      <sheetName val="Мониторинг__26"/>
      <sheetName val="группы_итого_1с6"/>
      <sheetName val="группы_рег_6"/>
      <sheetName val="группы_нерег_6"/>
      <sheetName val="группы_перерасчет_рег_6"/>
      <sheetName val="группы_перерасчет_нерег_6"/>
      <sheetName val="группы_итого_проверка6"/>
      <sheetName val="Бюджет_2010_ожид_6"/>
      <sheetName val="Ген__не_уч__ОРЭМ6"/>
      <sheetName val="шаблон_для_R36"/>
      <sheetName val="Форма_20_(1)6"/>
      <sheetName val="Форма_20_(2)6"/>
      <sheetName val="Форма_20_(3)6"/>
      <sheetName val="Форма_20_(4)6"/>
      <sheetName val="Форма_20_(5)6"/>
      <sheetName val="18_26"/>
      <sheetName val="17_16"/>
      <sheetName val="2_36"/>
      <sheetName val="21_36"/>
      <sheetName val="анализ_506"/>
      <sheetName val="анализ_516"/>
      <sheetName val="анализ_576"/>
      <sheetName val="анализ_626"/>
      <sheetName val="расшифровка_626"/>
      <sheetName val="76_5,516"/>
      <sheetName val="91_2,516"/>
      <sheetName val="расх__из_приб__фев_20106"/>
      <sheetName val="инвест_прогр6"/>
      <sheetName val="сч_60_услуги_СЭ6"/>
      <sheetName val="БР_продажа_6"/>
      <sheetName val="КЗ_60_16"/>
      <sheetName val="КЗ_76_56"/>
      <sheetName val="авансы_выданные_60_26"/>
      <sheetName val="_анализ__706"/>
      <sheetName val="68_1_ПОДОХОДНЫЙ6"/>
      <sheetName val="68_2_НДС6"/>
      <sheetName val="68_4_налог_на_ПРИБЫЛЬ6"/>
      <sheetName val="68_4_1__платежи_в_бюджет6"/>
      <sheetName val="68_4_2_начисление__налога_ПРИБ6"/>
      <sheetName val="68_8_ИМУЩЕСТВО6"/>
      <sheetName val="68_10_ОКР_СРЕДА6"/>
      <sheetName val="68_11_ТРАНСПОРТ6"/>
      <sheetName val="68_12_ЗЕМЛЯ6"/>
      <sheetName val="68_14_ГОСПОШЛИНА6"/>
      <sheetName val="Анализ_976"/>
      <sheetName val="69_1_СОЦ_СТРАХ6"/>
      <sheetName val="69_2_ПФ6"/>
      <sheetName val="69_3_МЕД_СТРАХ_6"/>
      <sheetName val="69_11_ТРАВМАТИЗМ6"/>
      <sheetName val="58_1_АКЦИИ_СГЭС6"/>
      <sheetName val="58_2_ВЕКСЕЛЯ6"/>
      <sheetName val="58_3_ЗАЙМЫ6"/>
      <sheetName val="58_2_91_1_ВЕКСЕЛЯ6"/>
      <sheetName val="91_2_58_2_ВЕКСЕЛЯ6"/>
      <sheetName val="анализ_сч_756"/>
      <sheetName val="план_счетов6"/>
      <sheetName val="Лист1_(2)6"/>
      <sheetName val="Электроэн_4кв6"/>
      <sheetName val="Вода_4кв6"/>
      <sheetName val="Тепло_4кв6"/>
      <sheetName val="ДПН_внутр6"/>
      <sheetName val="ДПН_АРМ6"/>
      <sheetName val="P2_25"/>
      <sheetName val="14б_ДПН_отчет5"/>
      <sheetName val="16а_Сводный_анализ5"/>
      <sheetName val="Таб1_15"/>
      <sheetName val="ПС_110_кВ_№13_А5"/>
      <sheetName val="Ф-1_(для_АО-энерго)5"/>
      <sheetName val="Ф-2_(для_АО-энерго)5"/>
      <sheetName val="Расчёт_НВВ_по_RAB5"/>
      <sheetName val="СВОД_БДДС5"/>
      <sheetName val="2__Баланс5"/>
      <sheetName val="3__БДДС5"/>
      <sheetName val="Бюджет_15_поквартально_5"/>
      <sheetName val="Бюджет_01_155"/>
      <sheetName val="ПФ_01_155"/>
      <sheetName val="ПД_01_155"/>
      <sheetName val="Бюджет_02_155"/>
      <sheetName val="ПФ_02_155"/>
      <sheetName val="ПД_02_155"/>
      <sheetName val="Бюджет_03_155"/>
      <sheetName val="ПФ_03_155"/>
      <sheetName val="ПД_03_155"/>
      <sheetName val="Бюджет_1кв__155"/>
      <sheetName val="ПФ_1кв__155"/>
      <sheetName val="ПД_1кв__155"/>
      <sheetName val="Бюджет_04_155"/>
      <sheetName val="ПФ_04_155"/>
      <sheetName val="ПД_04_155"/>
      <sheetName val="Бюджет_05_155"/>
      <sheetName val="ПФ_05_155"/>
      <sheetName val="ПД_05_155"/>
      <sheetName val="Бюджет_06_155"/>
      <sheetName val="ПФ_06_155"/>
      <sheetName val="ПД_06_155"/>
      <sheetName val="Бюджет_2кв__155"/>
      <sheetName val="ПФ_2кв__155"/>
      <sheetName val="ПД_2кв__155"/>
      <sheetName val="Бюджет_6мес__155"/>
      <sheetName val="ПФ_6мес__155"/>
      <sheetName val="ТюмТПО_5"/>
      <sheetName val="ЮжТПО_5"/>
      <sheetName val="ПС_-_Действующие5"/>
      <sheetName val="ПД_6мес__155"/>
      <sheetName val="Бюджет_07_155"/>
      <sheetName val="ПФ_07_155"/>
      <sheetName val="ПД_07_155"/>
      <sheetName val="Бюджет_08_155"/>
      <sheetName val="ПФ_08_155"/>
      <sheetName val="ПД_08_155"/>
      <sheetName val="Бюджет_09_155"/>
      <sheetName val="ПФ_09_155"/>
      <sheetName val="ПД_09_155"/>
      <sheetName val="Бюджет_3кв__155"/>
      <sheetName val="Список_дефектов5"/>
      <sheetName val="ПФ_3кв__155"/>
      <sheetName val="ПД_3кв__155"/>
      <sheetName val="Бюджет_9мес__155"/>
      <sheetName val="ПФ_9мес__155"/>
      <sheetName val="ПД_9мес__155"/>
      <sheetName val="Бюджет_10_155"/>
      <sheetName val="ПФ_10_155"/>
      <sheetName val="ПД_10_155"/>
      <sheetName val="Бюджет_11_155"/>
      <sheetName val="ПФ_11_155"/>
      <sheetName val="ПД_11_155"/>
      <sheetName val="Бюджет_12_155"/>
      <sheetName val="ПФ_12_155"/>
      <sheetName val="ПД_12_155"/>
      <sheetName val="Бюджет_4кв__155"/>
      <sheetName val="ПФ_4кв__155"/>
      <sheetName val="ПД_4кв__155"/>
      <sheetName val="ТО_20165"/>
      <sheetName val="Производство_электроэнергии5"/>
      <sheetName val="Т19_15"/>
      <sheetName val="Сценарные_условия5"/>
      <sheetName val="Содержание_-_расшир_формат5"/>
      <sheetName val="Содержание_-_агрегир__формат5"/>
      <sheetName val="1_Общие_сведения5"/>
      <sheetName val="2_Оценочные_показатели5"/>
      <sheetName val="9_ОФР5"/>
      <sheetName val="3_Программа_реализации5"/>
      <sheetName val="4_Баланс_эм5"/>
      <sheetName val="5_Производство5"/>
      <sheetName val="6_Топливо5"/>
      <sheetName val="7_ИПР5"/>
      <sheetName val="8_Затраты_на_персонал5"/>
      <sheetName val="10_1__Смета_затрат5"/>
      <sheetName val="10_2__Прочие_ДиР5"/>
      <sheetName val="11__БДР5"/>
      <sheetName val="12_БДДС_(ДПН)5"/>
      <sheetName val="13_Прогнозный_баланс5"/>
      <sheetName val="14_ПУЭ5"/>
      <sheetName val="ОР_новая_методика_25"/>
      <sheetName val="ОР_новая_методика5"/>
      <sheetName val="_O???5"/>
      <sheetName val="_O5"/>
      <sheetName val="_O?5"/>
      <sheetName val="1_3_Расчет_НВВ_по_RAB_(2022)5"/>
      <sheetName val="1_7_Баланс_ээ5"/>
      <sheetName val="прил_14"/>
      <sheetName val="_O___3"/>
      <sheetName val="_O_3"/>
      <sheetName val="0_13"/>
      <sheetName val="24_13"/>
      <sheetName val="6_13"/>
      <sheetName val="Page_23"/>
      <sheetName val="Служебный_лист3"/>
      <sheetName val="на_1_тут3"/>
      <sheetName val="ESTI_3"/>
      <sheetName val="main_gate_house3"/>
      <sheetName val="см-2_шатурс_сети__проект_работ3"/>
      <sheetName val="Расчет_НВВ_общий3"/>
      <sheetName val="group_structure3"/>
      <sheetName val="income_statement3"/>
      <sheetName val="Форма_сетевой_график_ЭРСБ3"/>
      <sheetName val="B_inputs3"/>
      <sheetName val="тариф_Бежецк3"/>
      <sheetName val="Лимит_по_протоколам3"/>
      <sheetName val="Для_лимита_20163"/>
      <sheetName val="Для_лимита_2016_(И)3"/>
      <sheetName val="Валдай_20133"/>
      <sheetName val="Вер-Д__20133"/>
      <sheetName val="Вол-Д_20133"/>
      <sheetName val="Вол-О_20133"/>
      <sheetName val="Вологда_20133"/>
      <sheetName val="М_20133"/>
      <sheetName val="Пр_20133"/>
      <sheetName val="Чер_20133"/>
      <sheetName val="Упр_20133"/>
      <sheetName val="СПБ_20133"/>
      <sheetName val="Валдай_20143"/>
      <sheetName val="Вер-Д_20143"/>
      <sheetName val="Вол-Д_20143"/>
      <sheetName val="Вол-О_20143"/>
      <sheetName val="Вологда_20143"/>
      <sheetName val="М_20143"/>
      <sheetName val="Пр_20143"/>
      <sheetName val="Чер_20143"/>
      <sheetName val="Упр_20143"/>
      <sheetName val="СПБ_20143"/>
      <sheetName val="Валдай_20153"/>
      <sheetName val="Вер-Д_20153"/>
      <sheetName val="Вол-Д_20153"/>
      <sheetName val="Вол-О_20153"/>
      <sheetName val="Вологда_20153"/>
      <sheetName val="М_20153"/>
      <sheetName val="Пр_20153"/>
      <sheetName val="Чер_20153"/>
      <sheetName val="Упр_20153"/>
      <sheetName val="СПБ_20153"/>
      <sheetName val="РЕЗЕРВ_(c_эрками)3"/>
      <sheetName val="СПБ_3"/>
      <sheetName val="реализация_СВОД7"/>
      <sheetName val="реализация_нерег7"/>
      <sheetName val="реализация_рег7"/>
      <sheetName val="расчет_смешанного_тарифа7"/>
      <sheetName val="товарка_население7"/>
      <sheetName val="товарка_исх7"/>
      <sheetName val="смешанный_тариф_рег7"/>
      <sheetName val="товарка_рег7"/>
      <sheetName val="смешанный_тариф_нерег7"/>
      <sheetName val="товарка_нерег7"/>
      <sheetName val="смешанный_тариф_итого7"/>
      <sheetName val="товарка_итого7"/>
      <sheetName val="1_1_1_1_(товарка_исх_)7"/>
      <sheetName val="1_1_1_1_(товарка_рег)7"/>
      <sheetName val="1_1_1_1_(товарка_нерег)7"/>
      <sheetName val="1_1_1_1_(товарка_итого)7"/>
      <sheetName val="1_1_1_1_(товарка_горсети_исх_)7"/>
      <sheetName val="1_1_1_1_(товарка_горсети_рег)7"/>
      <sheetName val="1_1_1_1_(товарка_горсети_нерег7"/>
      <sheetName val="1_1_1_1_(товарка_горсети_итого7"/>
      <sheetName val="товарка_отрасли7"/>
      <sheetName val="товарка_группы7"/>
      <sheetName val="товарка_горсети7"/>
      <sheetName val="Анализ_по_товарке7"/>
      <sheetName val="Анализ_по_товарке_(ОПП)7"/>
      <sheetName val="Анализ_по_реализации7"/>
      <sheetName val="товарка_факт_по_рег__тарифу7"/>
      <sheetName val="Анализ_товарки_по_рег__тарифу7"/>
      <sheetName val="Анализ_товарки_ОПП_рег__тарифу7"/>
      <sheetName val="P2_17"/>
      <sheetName val="Мониторинг__27"/>
      <sheetName val="группы_итого_1с7"/>
      <sheetName val="группы_рег_7"/>
      <sheetName val="группы_нерег_7"/>
      <sheetName val="группы_перерасчет_рег_7"/>
      <sheetName val="группы_перерасчет_нерег_7"/>
      <sheetName val="группы_итого_проверка7"/>
      <sheetName val="Бюджет_2010_ожид_7"/>
      <sheetName val="Ген__не_уч__ОРЭМ7"/>
      <sheetName val="шаблон_для_R37"/>
      <sheetName val="Форма_20_(1)7"/>
      <sheetName val="Форма_20_(2)7"/>
      <sheetName val="Форма_20_(3)7"/>
      <sheetName val="Форма_20_(4)7"/>
      <sheetName val="Форма_20_(5)7"/>
      <sheetName val="18_27"/>
      <sheetName val="17_17"/>
      <sheetName val="2_37"/>
      <sheetName val="21_37"/>
      <sheetName val="анализ_507"/>
      <sheetName val="анализ_517"/>
      <sheetName val="анализ_577"/>
      <sheetName val="анализ_627"/>
      <sheetName val="расшифровка_627"/>
      <sheetName val="76_5,517"/>
      <sheetName val="91_2,517"/>
      <sheetName val="расх__из_приб__фев_20107"/>
      <sheetName val="инвест_прогр7"/>
      <sheetName val="сч_60_услуги_СЭ7"/>
      <sheetName val="БР_продажа_7"/>
      <sheetName val="КЗ_60_17"/>
      <sheetName val="КЗ_76_57"/>
      <sheetName val="авансы_выданные_60_27"/>
      <sheetName val="_анализ__707"/>
      <sheetName val="68_1_ПОДОХОДНЫЙ7"/>
      <sheetName val="68_2_НДС7"/>
      <sheetName val="68_4_налог_на_ПРИБЫЛЬ7"/>
      <sheetName val="68_4_1__платежи_в_бюджет7"/>
      <sheetName val="68_4_2_начисление__налога_ПРИБ7"/>
      <sheetName val="68_8_ИМУЩЕСТВО7"/>
      <sheetName val="68_10_ОКР_СРЕДА7"/>
      <sheetName val="68_11_ТРАНСПОРТ7"/>
      <sheetName val="68_12_ЗЕМЛЯ7"/>
      <sheetName val="68_14_ГОСПОШЛИНА7"/>
      <sheetName val="Анализ_977"/>
      <sheetName val="69_1_СОЦ_СТРАХ7"/>
      <sheetName val="69_2_ПФ7"/>
      <sheetName val="69_3_МЕД_СТРАХ_7"/>
      <sheetName val="69_11_ТРАВМАТИЗМ7"/>
      <sheetName val="58_1_АКЦИИ_СГЭС7"/>
      <sheetName val="58_2_ВЕКСЕЛЯ7"/>
      <sheetName val="58_3_ЗАЙМЫ7"/>
      <sheetName val="58_2_91_1_ВЕКСЕЛЯ7"/>
      <sheetName val="91_2_58_2_ВЕКСЕЛЯ7"/>
      <sheetName val="анализ_сч_757"/>
      <sheetName val="план_счетов7"/>
      <sheetName val="Лист1_(2)7"/>
      <sheetName val="Электроэн_4кв7"/>
      <sheetName val="Вода_4кв7"/>
      <sheetName val="Тепло_4кв7"/>
      <sheetName val="ДПН_внутр7"/>
      <sheetName val="ДПН_АРМ7"/>
      <sheetName val="P2_26"/>
      <sheetName val="14б_ДПН_отчет6"/>
      <sheetName val="16а_Сводный_анализ6"/>
      <sheetName val="Таб1_16"/>
      <sheetName val="ПС_110_кВ_№13_А6"/>
      <sheetName val="Ф-1_(для_АО-энерго)6"/>
      <sheetName val="Ф-2_(для_АО-энерго)6"/>
      <sheetName val="Расчёт_НВВ_по_RAB6"/>
      <sheetName val="СВОД_БДДС6"/>
      <sheetName val="2__Баланс6"/>
      <sheetName val="3__БДДС6"/>
      <sheetName val="Бюджет_15_поквартально_6"/>
      <sheetName val="Бюджет_01_156"/>
      <sheetName val="ПФ_01_156"/>
      <sheetName val="ПД_01_156"/>
      <sheetName val="Бюджет_02_156"/>
      <sheetName val="ПФ_02_156"/>
      <sheetName val="ПД_02_156"/>
      <sheetName val="Бюджет_03_156"/>
      <sheetName val="ПФ_03_156"/>
      <sheetName val="ПД_03_156"/>
      <sheetName val="Бюджет_1кв__156"/>
      <sheetName val="ПФ_1кв__156"/>
      <sheetName val="ПД_1кв__156"/>
      <sheetName val="Бюджет_04_156"/>
      <sheetName val="ПФ_04_156"/>
      <sheetName val="ПД_04_156"/>
      <sheetName val="Бюджет_05_156"/>
      <sheetName val="ПФ_05_156"/>
      <sheetName val="ПД_05_156"/>
      <sheetName val="Бюджет_06_156"/>
      <sheetName val="ПФ_06_156"/>
      <sheetName val="ПД_06_156"/>
      <sheetName val="Бюджет_2кв__156"/>
      <sheetName val="ПФ_2кв__156"/>
      <sheetName val="ПД_2кв__156"/>
      <sheetName val="Бюджет_6мес__156"/>
      <sheetName val="ПФ_6мес__156"/>
      <sheetName val="ТюмТПО_6"/>
      <sheetName val="ЮжТПО_6"/>
      <sheetName val="ПС_-_Действующие6"/>
      <sheetName val="ПД_6мес__156"/>
      <sheetName val="Бюджет_07_156"/>
      <sheetName val="ПФ_07_156"/>
      <sheetName val="ПД_07_156"/>
      <sheetName val="Бюджет_08_156"/>
      <sheetName val="ПФ_08_156"/>
      <sheetName val="ПД_08_156"/>
      <sheetName val="Бюджет_09_156"/>
      <sheetName val="ПФ_09_156"/>
      <sheetName val="ПД_09_156"/>
      <sheetName val="Бюджет_3кв__156"/>
      <sheetName val="Список_дефектов6"/>
      <sheetName val="ПФ_3кв__156"/>
      <sheetName val="ПД_3кв__156"/>
      <sheetName val="Бюджет_9мес__156"/>
      <sheetName val="ПФ_9мес__156"/>
      <sheetName val="ПД_9мес__156"/>
      <sheetName val="Бюджет_10_156"/>
      <sheetName val="ПФ_10_156"/>
      <sheetName val="ПД_10_156"/>
      <sheetName val="Бюджет_11_156"/>
      <sheetName val="ПФ_11_156"/>
      <sheetName val="ПД_11_156"/>
      <sheetName val="Бюджет_12_156"/>
      <sheetName val="ПФ_12_156"/>
      <sheetName val="ПД_12_156"/>
      <sheetName val="Бюджет_4кв__156"/>
      <sheetName val="ПФ_4кв__156"/>
      <sheetName val="ПД_4кв__156"/>
      <sheetName val="ТО_20166"/>
      <sheetName val="Производство_электроэнергии6"/>
      <sheetName val="Т19_16"/>
      <sheetName val="Сценарные_условия6"/>
      <sheetName val="Содержание_-_расшир_формат6"/>
      <sheetName val="Содержание_-_агрегир__формат6"/>
      <sheetName val="1_Общие_сведения6"/>
      <sheetName val="2_Оценочные_показатели6"/>
      <sheetName val="9_ОФР6"/>
      <sheetName val="3_Программа_реализации6"/>
      <sheetName val="4_Баланс_эм6"/>
      <sheetName val="5_Производство6"/>
      <sheetName val="6_Топливо6"/>
      <sheetName val="7_ИПР6"/>
      <sheetName val="8_Затраты_на_персонал6"/>
      <sheetName val="10_1__Смета_затрат6"/>
      <sheetName val="10_2__Прочие_ДиР6"/>
      <sheetName val="11__БДР6"/>
      <sheetName val="12_БДДС_(ДПН)6"/>
      <sheetName val="13_Прогнозный_баланс6"/>
      <sheetName val="14_ПУЭ6"/>
      <sheetName val="ОР_новая_методика_26"/>
      <sheetName val="ОР_новая_методика6"/>
      <sheetName val="_O???6"/>
      <sheetName val="_O6"/>
      <sheetName val="_O?6"/>
      <sheetName val="1_3_Расчет_НВВ_по_RAB_(2022)6"/>
      <sheetName val="1_7_Баланс_ээ6"/>
      <sheetName val="прил_15"/>
      <sheetName val="_O___4"/>
      <sheetName val="_O_4"/>
      <sheetName val="0_14"/>
      <sheetName val="24_14"/>
      <sheetName val="6_14"/>
      <sheetName val="Page_24"/>
      <sheetName val="Служебный_лист4"/>
      <sheetName val="на_1_тут4"/>
      <sheetName val="ESTI_4"/>
      <sheetName val="main_gate_house4"/>
      <sheetName val="см-2_шатурс_сети__проект_работ4"/>
      <sheetName val="Расчет_НВВ_общий4"/>
      <sheetName val="group_structure4"/>
      <sheetName val="income_statement4"/>
      <sheetName val="Форма_сетевой_график_ЭРСБ4"/>
      <sheetName val="B_inputs4"/>
      <sheetName val="тариф_Бежецк4"/>
      <sheetName val="Лимит_по_протоколам4"/>
      <sheetName val="Для_лимита_20164"/>
      <sheetName val="Для_лимита_2016_(И)4"/>
      <sheetName val="Валдай_20134"/>
      <sheetName val="Вер-Д__20134"/>
      <sheetName val="Вол-Д_20134"/>
      <sheetName val="Вол-О_20134"/>
      <sheetName val="Вологда_20134"/>
      <sheetName val="М_20134"/>
      <sheetName val="Пр_20134"/>
      <sheetName val="Чер_20134"/>
      <sheetName val="Упр_20134"/>
      <sheetName val="СПБ_20134"/>
      <sheetName val="Валдай_20144"/>
      <sheetName val="Вер-Д_20144"/>
      <sheetName val="Вол-Д_20144"/>
      <sheetName val="Вол-О_20144"/>
      <sheetName val="Вологда_20144"/>
      <sheetName val="М_20144"/>
      <sheetName val="Пр_20144"/>
      <sheetName val="Чер_20144"/>
      <sheetName val="Упр_20144"/>
      <sheetName val="СПБ_20144"/>
      <sheetName val="Валдай_20154"/>
      <sheetName val="Вер-Д_20154"/>
      <sheetName val="Вол-Д_20154"/>
      <sheetName val="Вол-О_20154"/>
      <sheetName val="Вологда_20154"/>
      <sheetName val="М_20154"/>
      <sheetName val="Пр_20154"/>
      <sheetName val="Чер_20154"/>
      <sheetName val="Упр_20154"/>
      <sheetName val="СПБ_20154"/>
      <sheetName val="РЕЗЕРВ_(c_эрками)4"/>
      <sheetName val="СПБ_4"/>
      <sheetName val="Анали_x0001__x0000_蕈Ë"/>
      <sheetName val="_x0008_"/>
      <sheetName val="Анали_x0001_"/>
      <sheetName val="Inputs"/>
      <sheetName val="факт 2018"/>
      <sheetName val="31.08.2004"/>
      <sheetName val="Тарифы"/>
      <sheetName val="Смета"/>
      <sheetName val="rombo"/>
      <sheetName val="_x0018_O_x0000__x00"/>
      <sheetName val="НСИ"/>
      <sheetName val="Расчет_системных_блоков"/>
      <sheetName val="Список компаний сектора"/>
      <sheetName val="Treppe"/>
      <sheetName val="_x0018_O_x00"/>
      <sheetName val="Set"/>
      <sheetName val="Поставщики и субподрядчики"/>
      <sheetName val="Title"/>
      <sheetName val="числ"/>
      <sheetName val="Амортизация"/>
      <sheetName val="Форма_28кот."/>
      <sheetName val="Справочник_2"/>
      <sheetName val="TASSI2"/>
      <sheetName val="Tav.22 Rischio di Credito"/>
      <sheetName val="dias"/>
      <sheetName val="иртышская"/>
      <sheetName val="таврическая"/>
      <sheetName val="сибирь"/>
      <sheetName val="ф.5"/>
      <sheetName val="База"/>
      <sheetName val="расчет НВВ РСК по RAB"/>
      <sheetName val="реализация_СВОД8"/>
      <sheetName val="реализация_нерег8"/>
      <sheetName val="реализация_рег8"/>
      <sheetName val="расчет_смешанного_тарифа8"/>
      <sheetName val="товарка_население8"/>
      <sheetName val="товарка_исх8"/>
      <sheetName val="смешанный_тариф_рег8"/>
      <sheetName val="товарка_рег8"/>
      <sheetName val="смешанный_тариф_нерег8"/>
      <sheetName val="товарка_нерег8"/>
      <sheetName val="смешанный_тариф_итого8"/>
      <sheetName val="товарка_итого8"/>
      <sheetName val="1_1_1_1_(товарка_исх_)8"/>
      <sheetName val="1_1_1_1_(товарка_рег)8"/>
      <sheetName val="1_1_1_1_(товарка_нерег)8"/>
      <sheetName val="1_1_1_1_(товарка_итого)8"/>
      <sheetName val="1_1_1_1_(товарка_горсети_исх_)8"/>
      <sheetName val="1_1_1_1_(товарка_горсети_рег)8"/>
      <sheetName val="1_1_1_1_(товарка_горсети_нерег8"/>
      <sheetName val="1_1_1_1_(товарка_горсети_итого8"/>
      <sheetName val="товарка_отрасли8"/>
      <sheetName val="товарка_группы8"/>
      <sheetName val="товарка_горсети8"/>
      <sheetName val="Анализ_по_товарке8"/>
      <sheetName val="Анализ_по_товарке_(ОПП)8"/>
      <sheetName val="Анализ_по_реализации8"/>
      <sheetName val="товарка_факт_по_рег__тарифу8"/>
      <sheetName val="Анализ_товарки_по_рег__тарифу8"/>
      <sheetName val="Анализ_товарки_ОПП_рег__тарифу8"/>
      <sheetName val="P2_18"/>
      <sheetName val="Мониторинг__28"/>
      <sheetName val="группы_итого_1с8"/>
      <sheetName val="группы_рег_8"/>
      <sheetName val="группы_нерег_8"/>
      <sheetName val="группы_перерасчет_рег_8"/>
      <sheetName val="группы_перерасчет_нерег_8"/>
      <sheetName val="группы_итого_проверка8"/>
      <sheetName val="Бюджет_2010_ожид_8"/>
      <sheetName val="Ген__не_уч__ОРЭМ8"/>
      <sheetName val="шаблон_для_R38"/>
      <sheetName val="Форма_20_(1)8"/>
      <sheetName val="Форма_20_(2)8"/>
      <sheetName val="Форма_20_(3)8"/>
      <sheetName val="Форма_20_(4)8"/>
      <sheetName val="Форма_20_(5)8"/>
      <sheetName val="18_28"/>
      <sheetName val="17_18"/>
      <sheetName val="2_38"/>
      <sheetName val="21_38"/>
      <sheetName val="анализ_508"/>
      <sheetName val="анализ_518"/>
      <sheetName val="анализ_578"/>
      <sheetName val="анализ_628"/>
      <sheetName val="расшифровка_628"/>
      <sheetName val="76_5,518"/>
      <sheetName val="91_2,518"/>
      <sheetName val="расх__из_приб__фев_20108"/>
      <sheetName val="инвест_прогр8"/>
      <sheetName val="сч_60_услуги_СЭ8"/>
      <sheetName val="БР_продажа_8"/>
      <sheetName val="КЗ_60_18"/>
      <sheetName val="КЗ_76_58"/>
      <sheetName val="авансы_выданные_60_28"/>
      <sheetName val="_анализ__708"/>
      <sheetName val="68_1_ПОДОХОДНЫЙ8"/>
      <sheetName val="68_2_НДС8"/>
      <sheetName val="68_4_налог_на_ПРИБЫЛЬ8"/>
      <sheetName val="68_4_1__платежи_в_бюджет8"/>
      <sheetName val="68_4_2_начисление__налога_ПРИБ8"/>
      <sheetName val="68_8_ИМУЩЕСТВО8"/>
      <sheetName val="68_10_ОКР_СРЕДА8"/>
      <sheetName val="68_11_ТРАНСПОРТ8"/>
      <sheetName val="68_12_ЗЕМЛЯ8"/>
      <sheetName val="68_14_ГОСПОШЛИНА8"/>
      <sheetName val="Анализ_978"/>
      <sheetName val="69_1_СОЦ_СТРАХ8"/>
      <sheetName val="69_2_ПФ8"/>
      <sheetName val="69_3_МЕД_СТРАХ_8"/>
      <sheetName val="69_11_ТРАВМАТИЗМ8"/>
      <sheetName val="58_1_АКЦИИ_СГЭС8"/>
      <sheetName val="58_2_ВЕКСЕЛЯ8"/>
      <sheetName val="58_3_ЗАЙМЫ8"/>
      <sheetName val="58_2_91_1_ВЕКСЕЛЯ8"/>
      <sheetName val="91_2_58_2_ВЕКСЕЛЯ8"/>
      <sheetName val="анализ_сч_758"/>
      <sheetName val="план_счетов8"/>
      <sheetName val="Лист1_(2)8"/>
      <sheetName val="Электроэн_4кв8"/>
      <sheetName val="Вода_4кв8"/>
      <sheetName val="Тепло_4кв8"/>
      <sheetName val="ДПН_внутр8"/>
      <sheetName val="ДПН_АРМ8"/>
      <sheetName val="P2_27"/>
      <sheetName val="14б_ДПН_отчет7"/>
      <sheetName val="16а_Сводный_анализ7"/>
      <sheetName val="Таб1_17"/>
      <sheetName val="ПС_110_кВ_№13_А7"/>
      <sheetName val="Ф-1_(для_АО-энерго)7"/>
      <sheetName val="Ф-2_(для_АО-энерго)7"/>
      <sheetName val="Расчёт_НВВ_по_RAB7"/>
      <sheetName val="СВОД_БДДС7"/>
      <sheetName val="2__Баланс7"/>
      <sheetName val="3__БДДС7"/>
      <sheetName val="Бюджет_15_поквартально_7"/>
      <sheetName val="Бюджет_01_157"/>
      <sheetName val="ПФ_01_157"/>
      <sheetName val="ПД_01_157"/>
      <sheetName val="Бюджет_02_157"/>
      <sheetName val="ПФ_02_157"/>
      <sheetName val="ПД_02_157"/>
      <sheetName val="Бюджет_03_157"/>
      <sheetName val="ПФ_03_157"/>
      <sheetName val="ПД_03_157"/>
      <sheetName val="Бюджет_1кв__157"/>
      <sheetName val="ПФ_1кв__157"/>
      <sheetName val="ПД_1кв__157"/>
      <sheetName val="Бюджет_04_157"/>
      <sheetName val="ПФ_04_157"/>
      <sheetName val="ПД_04_157"/>
      <sheetName val="Бюджет_05_157"/>
      <sheetName val="ПФ_05_157"/>
      <sheetName val="ПД_05_157"/>
      <sheetName val="Бюджет_06_157"/>
      <sheetName val="ПФ_06_157"/>
      <sheetName val="ПД_06_157"/>
      <sheetName val="Бюджет_2кв__157"/>
      <sheetName val="ПФ_2кв__157"/>
      <sheetName val="ПД_2кв__157"/>
      <sheetName val="Бюджет_6мес__157"/>
      <sheetName val="ПФ_6мес__157"/>
      <sheetName val="ТюмТПО_7"/>
      <sheetName val="ЮжТПО_7"/>
      <sheetName val="ПС_-_Действующие7"/>
      <sheetName val="ПД_6мес__157"/>
      <sheetName val="Бюджет_07_157"/>
      <sheetName val="ПФ_07_157"/>
      <sheetName val="ПД_07_157"/>
      <sheetName val="Бюджет_08_157"/>
      <sheetName val="ПФ_08_157"/>
      <sheetName val="ПД_08_157"/>
      <sheetName val="Бюджет_09_157"/>
      <sheetName val="ПФ_09_157"/>
      <sheetName val="ПД_09_157"/>
      <sheetName val="Бюджет_3кв__157"/>
      <sheetName val="Список_дефектов7"/>
      <sheetName val="ПФ_3кв__157"/>
      <sheetName val="ПД_3кв__157"/>
      <sheetName val="Бюджет_9мес__157"/>
      <sheetName val="ПФ_9мес__157"/>
      <sheetName val="ПД_9мес__157"/>
      <sheetName val="Бюджет_10_157"/>
      <sheetName val="ПФ_10_157"/>
      <sheetName val="ПД_10_157"/>
      <sheetName val="Бюджет_11_157"/>
      <sheetName val="ПФ_11_157"/>
      <sheetName val="ПД_11_157"/>
      <sheetName val="Бюджет_12_157"/>
      <sheetName val="ПФ_12_157"/>
      <sheetName val="ПД_12_157"/>
      <sheetName val="Бюджет_4кв__157"/>
      <sheetName val="ПФ_4кв__157"/>
      <sheetName val="ПД_4кв__157"/>
      <sheetName val="ТО_20167"/>
      <sheetName val="Производство_электроэнергии7"/>
      <sheetName val="Т19_17"/>
      <sheetName val="Сценарные_условия7"/>
      <sheetName val="Содержание_-_расшир_формат7"/>
      <sheetName val="Содержание_-_агрегир__формат7"/>
      <sheetName val="1_Общие_сведения7"/>
      <sheetName val="2_Оценочные_показатели7"/>
      <sheetName val="9_ОФР7"/>
      <sheetName val="3_Программа_реализации7"/>
      <sheetName val="4_Баланс_эм7"/>
      <sheetName val="5_Производство7"/>
      <sheetName val="6_Топливо7"/>
      <sheetName val="7_ИПР7"/>
      <sheetName val="8_Затраты_на_персонал7"/>
      <sheetName val="10_1__Смета_затрат7"/>
      <sheetName val="10_2__Прочие_ДиР7"/>
      <sheetName val="11__БДР7"/>
      <sheetName val="12_БДДС_(ДПН)7"/>
      <sheetName val="13_Прогнозный_баланс7"/>
      <sheetName val="14_ПУЭ7"/>
      <sheetName val="ОР_новая_методика_27"/>
      <sheetName val="ОР_новая_методика7"/>
      <sheetName val="_O???7"/>
      <sheetName val="_O7"/>
      <sheetName val="_O?7"/>
      <sheetName val="1_3_Расчет_НВВ_по_RAB_(2022)7"/>
      <sheetName val="1_7_Баланс_ээ7"/>
      <sheetName val="прил_16"/>
      <sheetName val="_O___5"/>
      <sheetName val="_O_5"/>
      <sheetName val="0_15"/>
      <sheetName val="24_15"/>
      <sheetName val="6_15"/>
      <sheetName val="Page_25"/>
      <sheetName val="Служебный_лист5"/>
      <sheetName val="на_1_тут5"/>
      <sheetName val="ESTI_5"/>
      <sheetName val="main_gate_house5"/>
      <sheetName val="см-2_шатурс_сети__проект_работ5"/>
      <sheetName val="Расчет_НВВ_общий5"/>
      <sheetName val="group_structure5"/>
      <sheetName val="income_statement5"/>
      <sheetName val="Форма_сетевой_график_ЭРСБ5"/>
      <sheetName val="B_inputs5"/>
      <sheetName val="тариф_Бежецк5"/>
      <sheetName val="Лимит_по_протоколам5"/>
      <sheetName val="Для_лимита_20165"/>
      <sheetName val="Для_лимита_2016_(И)5"/>
      <sheetName val="Валдай_20135"/>
      <sheetName val="Вер-Д__20135"/>
      <sheetName val="Вол-Д_20135"/>
      <sheetName val="Вол-О_20135"/>
      <sheetName val="Вологда_20135"/>
      <sheetName val="М_20135"/>
      <sheetName val="Пр_20135"/>
      <sheetName val="Чер_20135"/>
      <sheetName val="Упр_20135"/>
      <sheetName val="СПБ_20135"/>
      <sheetName val="Валдай_20145"/>
      <sheetName val="Вер-Д_20145"/>
      <sheetName val="Вол-Д_20145"/>
      <sheetName val="Вол-О_20145"/>
      <sheetName val="Вологда_20145"/>
      <sheetName val="М_20145"/>
      <sheetName val="Пр_20145"/>
      <sheetName val="Чер_20145"/>
      <sheetName val="Упр_20145"/>
      <sheetName val="СПБ_20145"/>
      <sheetName val="Валдай_20155"/>
      <sheetName val="Вер-Д_20155"/>
      <sheetName val="Вол-Д_20155"/>
      <sheetName val="Вол-О_20155"/>
      <sheetName val="Вологда_20155"/>
      <sheetName val="М_20155"/>
      <sheetName val="Пр_20155"/>
      <sheetName val="Чер_20155"/>
      <sheetName val="Упр_20155"/>
      <sheetName val="СПБ_20155"/>
      <sheetName val="РЕЗЕРВ_(c_эрками)5"/>
      <sheetName val="СПБ_5"/>
      <sheetName val="реализация_СВОД9"/>
      <sheetName val="реализация_нерег9"/>
      <sheetName val="реализация_рег9"/>
      <sheetName val="расчет_смешанного_тарифа9"/>
      <sheetName val="товарка_население9"/>
      <sheetName val="товарка_исх9"/>
      <sheetName val="смешанный_тариф_рег9"/>
      <sheetName val="товарка_рег9"/>
      <sheetName val="смешанный_тариф_нерег9"/>
      <sheetName val="товарка_нерег9"/>
      <sheetName val="смешанный_тариф_итого9"/>
      <sheetName val="товарка_итого9"/>
      <sheetName val="1_1_1_1_(товарка_исх_)9"/>
      <sheetName val="1_1_1_1_(товарка_рег)9"/>
      <sheetName val="1_1_1_1_(товарка_нерег)9"/>
      <sheetName val="1_1_1_1_(товарка_итого)9"/>
      <sheetName val="1_1_1_1_(товарка_горсети_исх_)9"/>
      <sheetName val="1_1_1_1_(товарка_горсети_рег)9"/>
      <sheetName val="1_1_1_1_(товарка_горсети_нерег9"/>
      <sheetName val="1_1_1_1_(товарка_горсети_итого9"/>
      <sheetName val="товарка_отрасли9"/>
      <sheetName val="товарка_группы9"/>
      <sheetName val="товарка_горсети9"/>
      <sheetName val="Анализ_по_товарке9"/>
      <sheetName val="Анализ_по_товарке_(ОПП)9"/>
      <sheetName val="Анализ_по_реализации9"/>
      <sheetName val="товарка_факт_по_рег__тарифу9"/>
      <sheetName val="Анализ_товарки_по_рег__тарифу9"/>
      <sheetName val="Анализ_товарки_ОПП_рег__тарифу9"/>
      <sheetName val="P2_19"/>
      <sheetName val="Мониторинг__29"/>
      <sheetName val="группы_итого_1с9"/>
      <sheetName val="группы_рег_9"/>
      <sheetName val="группы_нерег_9"/>
      <sheetName val="группы_перерасчет_рег_9"/>
      <sheetName val="группы_перерасчет_нерег_9"/>
      <sheetName val="группы_итого_проверка9"/>
      <sheetName val="Бюджет_2010_ожид_9"/>
      <sheetName val="Ген__не_уч__ОРЭМ9"/>
      <sheetName val="шаблон_для_R39"/>
      <sheetName val="Форма_20_(1)9"/>
      <sheetName val="Форма_20_(2)9"/>
      <sheetName val="Форма_20_(3)9"/>
      <sheetName val="Форма_20_(4)9"/>
      <sheetName val="Форма_20_(5)9"/>
      <sheetName val="18_29"/>
      <sheetName val="17_19"/>
      <sheetName val="2_39"/>
      <sheetName val="21_39"/>
      <sheetName val="анализ_509"/>
      <sheetName val="анализ_519"/>
      <sheetName val="анализ_579"/>
      <sheetName val="анализ_629"/>
      <sheetName val="расшифровка_629"/>
      <sheetName val="76_5,519"/>
      <sheetName val="91_2,519"/>
      <sheetName val="расх__из_приб__фев_20109"/>
      <sheetName val="инвест_прогр9"/>
      <sheetName val="сч_60_услуги_СЭ9"/>
      <sheetName val="БР_продажа_9"/>
      <sheetName val="КЗ_60_19"/>
      <sheetName val="КЗ_76_59"/>
      <sheetName val="авансы_выданные_60_29"/>
      <sheetName val="_анализ__709"/>
      <sheetName val="68_1_ПОДОХОДНЫЙ9"/>
      <sheetName val="68_2_НДС9"/>
      <sheetName val="68_4_налог_на_ПРИБЫЛЬ9"/>
      <sheetName val="68_4_1__платежи_в_бюджет9"/>
      <sheetName val="68_4_2_начисление__налога_ПРИБ9"/>
      <sheetName val="68_8_ИМУЩЕСТВО9"/>
      <sheetName val="68_10_ОКР_СРЕДА9"/>
      <sheetName val="68_11_ТРАНСПОРТ9"/>
      <sheetName val="68_12_ЗЕМЛЯ9"/>
      <sheetName val="68_14_ГОСПОШЛИНА9"/>
      <sheetName val="Анализ_979"/>
      <sheetName val="69_1_СОЦ_СТРАХ9"/>
      <sheetName val="69_2_ПФ9"/>
      <sheetName val="69_3_МЕД_СТРАХ_9"/>
      <sheetName val="69_11_ТРАВМАТИЗМ9"/>
      <sheetName val="58_1_АКЦИИ_СГЭС9"/>
      <sheetName val="58_2_ВЕКСЕЛЯ9"/>
      <sheetName val="58_3_ЗАЙМЫ9"/>
      <sheetName val="58_2_91_1_ВЕКСЕЛЯ9"/>
      <sheetName val="91_2_58_2_ВЕКСЕЛЯ9"/>
      <sheetName val="анализ_сч_759"/>
      <sheetName val="план_счетов9"/>
      <sheetName val="Лист1_(2)9"/>
      <sheetName val="Электроэн_4кв9"/>
      <sheetName val="Вода_4кв9"/>
      <sheetName val="Тепло_4кв9"/>
      <sheetName val="ДПН_внутр9"/>
      <sheetName val="ДПН_АРМ9"/>
      <sheetName val="P2_28"/>
      <sheetName val="14б_ДПН_отчет8"/>
      <sheetName val="16а_Сводный_анализ8"/>
      <sheetName val="Таб1_18"/>
      <sheetName val="ПС_110_кВ_№13_А8"/>
      <sheetName val="Ф-1_(для_АО-энерго)8"/>
      <sheetName val="Ф-2_(для_АО-энерго)8"/>
      <sheetName val="Расчёт_НВВ_по_RAB8"/>
      <sheetName val="СВОД_БДДС8"/>
      <sheetName val="2__Баланс8"/>
      <sheetName val="3__БДДС8"/>
      <sheetName val="Бюджет_15_поквартально_8"/>
      <sheetName val="Бюджет_01_158"/>
      <sheetName val="ПФ_01_158"/>
      <sheetName val="ПД_01_158"/>
      <sheetName val="Бюджет_02_158"/>
      <sheetName val="ПФ_02_158"/>
      <sheetName val="ПД_02_158"/>
      <sheetName val="Бюджет_03_158"/>
      <sheetName val="ПФ_03_158"/>
      <sheetName val="ПД_03_158"/>
      <sheetName val="Бюджет_1кв__158"/>
      <sheetName val="ПФ_1кв__158"/>
      <sheetName val="ПД_1кв__158"/>
      <sheetName val="Бюджет_04_158"/>
      <sheetName val="ПФ_04_158"/>
      <sheetName val="ПД_04_158"/>
      <sheetName val="Бюджет_05_158"/>
      <sheetName val="ПФ_05_158"/>
      <sheetName val="ПД_05_158"/>
      <sheetName val="Бюджет_06_158"/>
      <sheetName val="ПФ_06_158"/>
      <sheetName val="ПД_06_158"/>
      <sheetName val="Бюджет_2кв__158"/>
      <sheetName val="ПФ_2кв__158"/>
      <sheetName val="ПД_2кв__158"/>
      <sheetName val="Бюджет_6мес__158"/>
      <sheetName val="ПФ_6мес__158"/>
      <sheetName val="ТюмТПО_8"/>
      <sheetName val="ЮжТПО_8"/>
      <sheetName val="ПС_-_Действующие8"/>
      <sheetName val="ПД_6мес__158"/>
      <sheetName val="Бюджет_07_158"/>
      <sheetName val="ПФ_07_158"/>
      <sheetName val="ПД_07_158"/>
      <sheetName val="Бюджет_08_158"/>
      <sheetName val="ПФ_08_158"/>
      <sheetName val="ПД_08_158"/>
      <sheetName val="Бюджет_09_158"/>
      <sheetName val="ПФ_09_158"/>
      <sheetName val="ПД_09_158"/>
      <sheetName val="Бюджет_3кв__158"/>
      <sheetName val="Список_дефектов8"/>
      <sheetName val="ПФ_3кв__158"/>
      <sheetName val="ПД_3кв__158"/>
      <sheetName val="Бюджет_9мес__158"/>
      <sheetName val="ПФ_9мес__158"/>
      <sheetName val="ПД_9мес__158"/>
      <sheetName val="Бюджет_10_158"/>
      <sheetName val="ПФ_10_158"/>
      <sheetName val="ПД_10_158"/>
      <sheetName val="Бюджет_11_158"/>
      <sheetName val="ПФ_11_158"/>
      <sheetName val="ПД_11_158"/>
      <sheetName val="Бюджет_12_158"/>
      <sheetName val="ПФ_12_158"/>
      <sheetName val="ПД_12_158"/>
      <sheetName val="Бюджет_4кв__158"/>
      <sheetName val="ПФ_4кв__158"/>
      <sheetName val="ПД_4кв__158"/>
      <sheetName val="ТО_20168"/>
      <sheetName val="Производство_электроэнергии8"/>
      <sheetName val="Т19_18"/>
      <sheetName val="Сценарные_условия8"/>
      <sheetName val="Содержание_-_расшир_формат8"/>
      <sheetName val="Содержание_-_агрегир__формат8"/>
      <sheetName val="1_Общие_сведения8"/>
      <sheetName val="2_Оценочные_показатели8"/>
      <sheetName val="9_ОФР8"/>
      <sheetName val="3_Программа_реализации8"/>
      <sheetName val="4_Баланс_эм8"/>
      <sheetName val="5_Производство8"/>
      <sheetName val="6_Топливо8"/>
      <sheetName val="7_ИПР8"/>
      <sheetName val="8_Затраты_на_персонал8"/>
      <sheetName val="10_1__Смета_затрат8"/>
      <sheetName val="10_2__Прочие_ДиР8"/>
      <sheetName val="11__БДР8"/>
      <sheetName val="12_БДДС_(ДПН)8"/>
      <sheetName val="13_Прогнозный_баланс8"/>
      <sheetName val="14_ПУЭ8"/>
      <sheetName val="ОР_новая_методика_28"/>
      <sheetName val="ОР_новая_методика8"/>
      <sheetName val="_O???8"/>
      <sheetName val="_O8"/>
      <sheetName val="_O?8"/>
      <sheetName val="1_3_Расчет_НВВ_по_RAB_(2022)8"/>
      <sheetName val="1_7_Баланс_ээ8"/>
      <sheetName val="прил_17"/>
      <sheetName val="_O___6"/>
      <sheetName val="_O_6"/>
      <sheetName val="0_16"/>
      <sheetName val="24_16"/>
      <sheetName val="6_16"/>
      <sheetName val="Page_26"/>
      <sheetName val="Служебный_лист6"/>
      <sheetName val="на_1_тут6"/>
      <sheetName val="ESTI_6"/>
      <sheetName val="main_gate_house6"/>
      <sheetName val="см-2_шатурс_сети__проект_работ6"/>
      <sheetName val="Расчет_НВВ_общий6"/>
      <sheetName val="group_structure6"/>
      <sheetName val="income_statement6"/>
      <sheetName val="Форма_сетевой_график_ЭРСБ6"/>
      <sheetName val="B_inputs6"/>
      <sheetName val="тариф_Бежецк6"/>
      <sheetName val="Лимит_по_протоколам6"/>
      <sheetName val="Для_лимита_20166"/>
      <sheetName val="Для_лимита_2016_(И)6"/>
      <sheetName val="Валдай_20136"/>
      <sheetName val="Вер-Д__20136"/>
      <sheetName val="Вол-Д_20136"/>
      <sheetName val="Вол-О_20136"/>
      <sheetName val="Вологда_20136"/>
      <sheetName val="М_20136"/>
      <sheetName val="Пр_20136"/>
      <sheetName val="Чер_20136"/>
      <sheetName val="Упр_20136"/>
      <sheetName val="СПБ_20136"/>
      <sheetName val="Валдай_20146"/>
      <sheetName val="Вер-Д_20146"/>
      <sheetName val="Вол-Д_20146"/>
      <sheetName val="Вол-О_20146"/>
      <sheetName val="Вологда_20146"/>
      <sheetName val="М_20146"/>
      <sheetName val="Пр_20146"/>
      <sheetName val="Чер_20146"/>
      <sheetName val="Упр_20146"/>
      <sheetName val="СПБ_20146"/>
      <sheetName val="Валдай_20156"/>
      <sheetName val="Вер-Д_20156"/>
      <sheetName val="Вол-Д_20156"/>
      <sheetName val="Вол-О_20156"/>
      <sheetName val="Вологда_20156"/>
      <sheetName val="М_20156"/>
      <sheetName val="Пр_20156"/>
      <sheetName val="Чер_20156"/>
      <sheetName val="Упр_20156"/>
      <sheetName val="СПБ_20156"/>
      <sheetName val="РЕЗЕРВ_(c_эрками)6"/>
      <sheetName val="СПБ_6"/>
      <sheetName val="Исходные_данные"/>
      <sheetName val="ras_bs"/>
      <sheetName val="ФЭ_модель"/>
      <sheetName val="2008_-2010"/>
      <sheetName val="Калькуляция_кв"/>
      <sheetName val="реализация_СВОД10"/>
      <sheetName val="реализация_нерег10"/>
      <sheetName val="реализация_рег10"/>
      <sheetName val="расчет_смешанного_тарифа10"/>
      <sheetName val="товарка_население10"/>
      <sheetName val="товарка_исх10"/>
      <sheetName val="смешанный_тариф_рег10"/>
      <sheetName val="товарка_рег10"/>
      <sheetName val="смешанный_тариф_нерег10"/>
      <sheetName val="товарка_нерег10"/>
      <sheetName val="смешанный_тариф_итого10"/>
      <sheetName val="товарка_итого10"/>
      <sheetName val="1_1_1_1_(товарка_исх_)10"/>
      <sheetName val="1_1_1_1_(товарка_рег)10"/>
      <sheetName val="1_1_1_1_(товарка_нерег)10"/>
      <sheetName val="1_1_1_1_(товарка_итого)10"/>
      <sheetName val="1_1_1_1_(товарка_горсети_исх_10"/>
      <sheetName val="1_1_1_1_(товарка_горсети_рег)10"/>
      <sheetName val="1_1_1_1_(товарка_горсети_нере10"/>
      <sheetName val="1_1_1_1_(товарка_горсети_итог10"/>
      <sheetName val="товарка_отрасли10"/>
      <sheetName val="товарка_группы10"/>
      <sheetName val="товарка_горсети10"/>
      <sheetName val="Анализ_по_товарке10"/>
      <sheetName val="Анализ_по_товарке_(ОПП)10"/>
      <sheetName val="Анализ_по_реализации10"/>
      <sheetName val="товарка_факт_по_рег__тарифу10"/>
      <sheetName val="Анализ_товарки_по_рег__тарифу10"/>
      <sheetName val="Анализ_товарки_ОПП_рег__тариф10"/>
      <sheetName val="P2_110"/>
      <sheetName val="Мониторинг__210"/>
      <sheetName val="группы_итого_1с10"/>
      <sheetName val="группы_рег_10"/>
      <sheetName val="группы_нерег_10"/>
      <sheetName val="группы_перерасчет_рег_10"/>
      <sheetName val="группы_перерасчет_нерег_10"/>
      <sheetName val="группы_итого_проверка10"/>
      <sheetName val="Бюджет_2010_ожид_10"/>
      <sheetName val="Ген__не_уч__ОРЭМ10"/>
      <sheetName val="шаблон_для_R310"/>
      <sheetName val="Форма_20_(1)10"/>
      <sheetName val="Форма_20_(2)10"/>
      <sheetName val="Форма_20_(3)10"/>
      <sheetName val="Форма_20_(4)10"/>
      <sheetName val="Форма_20_(5)10"/>
      <sheetName val="18_210"/>
      <sheetName val="17_110"/>
      <sheetName val="2_310"/>
      <sheetName val="21_310"/>
      <sheetName val="анализ_5010"/>
      <sheetName val="анализ_5110"/>
      <sheetName val="анализ_5710"/>
      <sheetName val="анализ_6210"/>
      <sheetName val="расшифровка_6210"/>
      <sheetName val="76_5,5110"/>
      <sheetName val="91_2,5110"/>
      <sheetName val="расх__из_приб__фев_201010"/>
      <sheetName val="инвест_прогр10"/>
      <sheetName val="сч_60_услуги_СЭ10"/>
      <sheetName val="БР_продажа_10"/>
      <sheetName val="КЗ_60_110"/>
      <sheetName val="КЗ_76_510"/>
      <sheetName val="авансы_выданные_60_210"/>
      <sheetName val="_анализ__7010"/>
      <sheetName val="68_1_ПОДОХОДНЫЙ10"/>
      <sheetName val="68_2_НДС10"/>
      <sheetName val="68_4_налог_на_ПРИБЫЛЬ10"/>
      <sheetName val="68_4_1__платежи_в_бюджет10"/>
      <sheetName val="68_4_2_начисление__налога_ПРИ10"/>
      <sheetName val="68_8_ИМУЩЕСТВО10"/>
      <sheetName val="68_10_ОКР_СРЕДА10"/>
      <sheetName val="68_11_ТРАНСПОРТ10"/>
      <sheetName val="68_12_ЗЕМЛЯ10"/>
      <sheetName val="68_14_ГОСПОШЛИНА10"/>
      <sheetName val="Анализ_9710"/>
      <sheetName val="69_1_СОЦ_СТРАХ10"/>
      <sheetName val="69_2_ПФ10"/>
      <sheetName val="69_3_МЕД_СТРАХ_10"/>
      <sheetName val="69_11_ТРАВМАТИЗМ10"/>
      <sheetName val="58_1_АКЦИИ_СГЭС10"/>
      <sheetName val="58_2_ВЕКСЕЛЯ10"/>
      <sheetName val="58_3_ЗАЙМЫ10"/>
      <sheetName val="58_2_91_1_ВЕКСЕЛЯ10"/>
      <sheetName val="91_2_58_2_ВЕКСЕЛЯ10"/>
      <sheetName val="анализ_сч_7510"/>
      <sheetName val="план_счетов10"/>
      <sheetName val="Лист1_(2)10"/>
      <sheetName val="Электроэн_4кв10"/>
      <sheetName val="Вода_4кв10"/>
      <sheetName val="Тепло_4кв10"/>
      <sheetName val="ДПН_внутр10"/>
      <sheetName val="ДПН_АРМ10"/>
      <sheetName val="P2_29"/>
      <sheetName val="14б_ДПН_отчет9"/>
      <sheetName val="16а_Сводный_анализ9"/>
      <sheetName val="Таб1_19"/>
      <sheetName val="ПС_110_кВ_№13_А9"/>
      <sheetName val="Ф-1_(для_АО-энерго)9"/>
      <sheetName val="Ф-2_(для_АО-энерго)9"/>
      <sheetName val="Расчёт_НВВ_по_RAB9"/>
      <sheetName val="СВОД_БДДС9"/>
      <sheetName val="2__Баланс9"/>
      <sheetName val="3__БДДС9"/>
      <sheetName val="Бюджет_15_поквартально_9"/>
      <sheetName val="Бюджет_01_159"/>
      <sheetName val="ПФ_01_159"/>
      <sheetName val="ПД_01_159"/>
      <sheetName val="Бюджет_02_159"/>
      <sheetName val="ПФ_02_159"/>
      <sheetName val="ПД_02_159"/>
      <sheetName val="Бюджет_03_159"/>
      <sheetName val="ПФ_03_159"/>
      <sheetName val="ПД_03_159"/>
      <sheetName val="Бюджет_1кв__159"/>
      <sheetName val="ПФ_1кв__159"/>
      <sheetName val="ПД_1кв__159"/>
      <sheetName val="Бюджет_04_159"/>
      <sheetName val="ПФ_04_159"/>
      <sheetName val="ПД_04_159"/>
      <sheetName val="Бюджет_05_159"/>
      <sheetName val="ПФ_05_159"/>
      <sheetName val="ПД_05_159"/>
      <sheetName val="Бюджет_06_159"/>
      <sheetName val="ПФ_06_159"/>
      <sheetName val="ПД_06_159"/>
      <sheetName val="Бюджет_2кв__159"/>
      <sheetName val="ПФ_2кв__159"/>
      <sheetName val="ПД_2кв__159"/>
      <sheetName val="Бюджет_6мес__159"/>
      <sheetName val="ПФ_6мес__159"/>
      <sheetName val="ТюмТПО_9"/>
      <sheetName val="ЮжТПО_9"/>
      <sheetName val="ПС_-_Действующие9"/>
      <sheetName val="ПД_6мес__159"/>
      <sheetName val="Бюджет_07_159"/>
      <sheetName val="ПФ_07_159"/>
      <sheetName val="ПД_07_159"/>
      <sheetName val="Бюджет_08_159"/>
      <sheetName val="ПФ_08_159"/>
      <sheetName val="ПД_08_159"/>
      <sheetName val="Бюджет_09_159"/>
      <sheetName val="ПФ_09_159"/>
      <sheetName val="ПД_09_159"/>
      <sheetName val="Бюджет_3кв__159"/>
      <sheetName val="Список_дефектов9"/>
      <sheetName val="ПФ_3кв__159"/>
      <sheetName val="ПД_3кв__159"/>
      <sheetName val="Бюджет_9мес__159"/>
      <sheetName val="ПФ_9мес__159"/>
      <sheetName val="ПД_9мес__159"/>
      <sheetName val="Бюджет_10_159"/>
      <sheetName val="ПФ_10_159"/>
      <sheetName val="ПД_10_159"/>
      <sheetName val="Бюджет_11_159"/>
      <sheetName val="ПФ_11_159"/>
      <sheetName val="ПД_11_159"/>
      <sheetName val="Бюджет_12_159"/>
      <sheetName val="ПФ_12_159"/>
      <sheetName val="ПД_12_159"/>
      <sheetName val="Бюджет_4кв__159"/>
      <sheetName val="ПФ_4кв__159"/>
      <sheetName val="ПД_4кв__159"/>
      <sheetName val="ТО_20169"/>
      <sheetName val="Производство_электроэнергии9"/>
      <sheetName val="Т19_19"/>
      <sheetName val="Сценарные_условия9"/>
      <sheetName val="Содержание_-_расшир_формат9"/>
      <sheetName val="Содержание_-_агрегир__формат9"/>
      <sheetName val="1_Общие_сведения9"/>
      <sheetName val="2_Оценочные_показатели9"/>
      <sheetName val="9_ОФР9"/>
      <sheetName val="3_Программа_реализации9"/>
      <sheetName val="4_Баланс_эм9"/>
      <sheetName val="5_Производство9"/>
      <sheetName val="6_Топливо9"/>
      <sheetName val="7_ИПР9"/>
      <sheetName val="8_Затраты_на_персонал9"/>
      <sheetName val="10_1__Смета_затрат9"/>
      <sheetName val="10_2__Прочие_ДиР9"/>
      <sheetName val="11__БДР9"/>
      <sheetName val="12_БДДС_(ДПН)9"/>
      <sheetName val="13_Прогнозный_баланс9"/>
      <sheetName val="14_ПУЭ9"/>
      <sheetName val="ОР_новая_методика_29"/>
      <sheetName val="ОР_новая_методика9"/>
      <sheetName val="_O???9"/>
      <sheetName val="_O9"/>
      <sheetName val="_O?9"/>
      <sheetName val="1_3_Расчет_НВВ_по_RAB_(2022)9"/>
      <sheetName val="1_7_Баланс_ээ9"/>
      <sheetName val="прил_18"/>
      <sheetName val="_O___7"/>
      <sheetName val="_O_7"/>
      <sheetName val="0_17"/>
      <sheetName val="24_17"/>
      <sheetName val="6_17"/>
      <sheetName val="Page_27"/>
      <sheetName val="Служебный_лист7"/>
      <sheetName val="на_1_тут7"/>
      <sheetName val="ESTI_7"/>
      <sheetName val="main_gate_house7"/>
      <sheetName val="см-2_шатурс_сети__проект_работ7"/>
      <sheetName val="Расчет_НВВ_общий7"/>
      <sheetName val="group_structure7"/>
      <sheetName val="income_statement7"/>
      <sheetName val="Форма_сетевой_график_ЭРСБ7"/>
      <sheetName val="B_inputs7"/>
      <sheetName val="тариф_Бежецк7"/>
      <sheetName val="Лимит_по_протоколам7"/>
      <sheetName val="Для_лимита_20167"/>
      <sheetName val="Для_лимита_2016_(И)7"/>
      <sheetName val="Валдай_20137"/>
      <sheetName val="Вер-Д__20137"/>
      <sheetName val="Вол-Д_20137"/>
      <sheetName val="Вол-О_20137"/>
      <sheetName val="Вологда_20137"/>
      <sheetName val="М_20137"/>
      <sheetName val="Пр_20137"/>
      <sheetName val="Чер_20137"/>
      <sheetName val="Упр_20137"/>
      <sheetName val="СПБ_20137"/>
      <sheetName val="Валдай_20147"/>
      <sheetName val="Вер-Д_20147"/>
      <sheetName val="Вол-Д_20147"/>
      <sheetName val="Вол-О_20147"/>
      <sheetName val="Вологда_20147"/>
      <sheetName val="М_20147"/>
      <sheetName val="Пр_20147"/>
      <sheetName val="Чер_20147"/>
      <sheetName val="Упр_20147"/>
      <sheetName val="СПБ_20147"/>
      <sheetName val="Валдай_20157"/>
      <sheetName val="Вер-Д_20157"/>
      <sheetName val="Вол-Д_20157"/>
      <sheetName val="Вол-О_20157"/>
      <sheetName val="Вологда_20157"/>
      <sheetName val="М_20157"/>
      <sheetName val="Пр_20157"/>
      <sheetName val="Чер_20157"/>
      <sheetName val="Упр_20157"/>
      <sheetName val="СПБ_20157"/>
      <sheetName val="РЕЗЕРВ_(c_эрками)7"/>
      <sheetName val="СПБ_7"/>
      <sheetName val="Исходные_данные1"/>
      <sheetName val="ras_bs1"/>
      <sheetName val="ФЭ_модель1"/>
      <sheetName val="2008_-20101"/>
      <sheetName val="Калькуляция_кв1"/>
      <sheetName val="Расчет_системных_блоков1"/>
      <sheetName val="реализация_СВОД11"/>
      <sheetName val="реализация_нерег11"/>
      <sheetName val="реализация_рег11"/>
      <sheetName val="расчет_смешанного_тарифа11"/>
      <sheetName val="товарка_население11"/>
      <sheetName val="товарка_исх11"/>
      <sheetName val="смешанный_тариф_рег11"/>
      <sheetName val="товарка_рег11"/>
      <sheetName val="смешанный_тариф_нерег11"/>
      <sheetName val="товарка_нерег11"/>
      <sheetName val="смешанный_тариф_итого11"/>
      <sheetName val="товарка_итого11"/>
      <sheetName val="1_1_1_1_(товарка_исх_)11"/>
      <sheetName val="1_1_1_1_(товарка_рег)11"/>
      <sheetName val="1_1_1_1_(товарка_нерег)11"/>
      <sheetName val="1_1_1_1_(товарка_итого)11"/>
      <sheetName val="1_1_1_1_(товарка_горсети_исх_11"/>
      <sheetName val="1_1_1_1_(товарка_горсети_рег)11"/>
      <sheetName val="1_1_1_1_(товарка_горсети_нере11"/>
      <sheetName val="1_1_1_1_(товарка_горсети_итог11"/>
      <sheetName val="товарка_отрасли11"/>
      <sheetName val="товарка_группы11"/>
      <sheetName val="товарка_горсети11"/>
      <sheetName val="Анализ_по_товарке11"/>
      <sheetName val="Анализ_по_товарке_(ОПП)11"/>
      <sheetName val="Анализ_по_реализации11"/>
      <sheetName val="товарка_факт_по_рег__тарифу11"/>
      <sheetName val="Анализ_товарки_по_рег__тарифу11"/>
      <sheetName val="Анализ_товарки_ОПП_рег__тариф11"/>
      <sheetName val="P2_111"/>
      <sheetName val="Мониторинг__211"/>
      <sheetName val="группы_итого_1с11"/>
      <sheetName val="группы_рег_11"/>
      <sheetName val="группы_нерег_11"/>
      <sheetName val="группы_перерасчет_рег_11"/>
      <sheetName val="группы_перерасчет_нерег_11"/>
      <sheetName val="группы_итого_проверка11"/>
      <sheetName val="Бюджет_2010_ожид_11"/>
      <sheetName val="Ген__не_уч__ОРЭМ11"/>
      <sheetName val="шаблон_для_R311"/>
      <sheetName val="Форма_20_(1)11"/>
      <sheetName val="Форма_20_(2)11"/>
      <sheetName val="Форма_20_(3)11"/>
      <sheetName val="Форма_20_(4)11"/>
      <sheetName val="Форма_20_(5)11"/>
      <sheetName val="18_211"/>
      <sheetName val="17_111"/>
      <sheetName val="2_311"/>
      <sheetName val="21_311"/>
      <sheetName val="анализ_5011"/>
      <sheetName val="анализ_5111"/>
      <sheetName val="анализ_5711"/>
      <sheetName val="анализ_6211"/>
      <sheetName val="расшифровка_6211"/>
      <sheetName val="76_5,5111"/>
      <sheetName val="91_2,5111"/>
      <sheetName val="расх__из_приб__фев_201011"/>
      <sheetName val="инвест_прогр11"/>
      <sheetName val="сч_60_услуги_СЭ11"/>
      <sheetName val="БР_продажа_11"/>
      <sheetName val="КЗ_60_111"/>
      <sheetName val="КЗ_76_511"/>
      <sheetName val="авансы_выданные_60_211"/>
      <sheetName val="_анализ__7011"/>
      <sheetName val="68_1_ПОДОХОДНЫЙ11"/>
      <sheetName val="68_2_НДС11"/>
      <sheetName val="68_4_налог_на_ПРИБЫЛЬ11"/>
      <sheetName val="68_4_1__платежи_в_бюджет11"/>
      <sheetName val="68_4_2_начисление__налога_ПРИ11"/>
      <sheetName val="68_8_ИМУЩЕСТВО11"/>
      <sheetName val="68_10_ОКР_СРЕДА11"/>
      <sheetName val="68_11_ТРАНСПОРТ11"/>
      <sheetName val="68_12_ЗЕМЛЯ11"/>
      <sheetName val="68_14_ГОСПОШЛИНА11"/>
      <sheetName val="Анализ_9711"/>
      <sheetName val="69_1_СОЦ_СТРАХ11"/>
      <sheetName val="69_2_ПФ11"/>
      <sheetName val="69_3_МЕД_СТРАХ_11"/>
      <sheetName val="69_11_ТРАВМАТИЗМ11"/>
      <sheetName val="58_1_АКЦИИ_СГЭС11"/>
      <sheetName val="58_2_ВЕКСЕЛЯ11"/>
      <sheetName val="58_3_ЗАЙМЫ11"/>
      <sheetName val="58_2_91_1_ВЕКСЕЛЯ11"/>
      <sheetName val="91_2_58_2_ВЕКСЕЛЯ11"/>
      <sheetName val="анализ_сч_7511"/>
      <sheetName val="план_счетов11"/>
      <sheetName val="Лист1_(2)11"/>
      <sheetName val="Электроэн_4кв11"/>
      <sheetName val="Вода_4кв11"/>
      <sheetName val="Тепло_4кв11"/>
      <sheetName val="ДПН_внутр11"/>
      <sheetName val="ДПН_АРМ11"/>
      <sheetName val="P2_210"/>
      <sheetName val="14б_ДПН_отчет10"/>
      <sheetName val="16а_Сводный_анализ10"/>
      <sheetName val="Таб1_110"/>
      <sheetName val="ПС_110_кВ_№13_А10"/>
      <sheetName val="Ф-1_(для_АО-энерго)10"/>
      <sheetName val="Ф-2_(для_АО-энерго)10"/>
      <sheetName val="Расчёт_НВВ_по_RAB10"/>
      <sheetName val="СВОД_БДДС10"/>
      <sheetName val="2__Баланс10"/>
      <sheetName val="3__БДДС10"/>
      <sheetName val="Бюджет_15_поквартально_10"/>
      <sheetName val="Бюджет_01_1510"/>
      <sheetName val="ПФ_01_1510"/>
      <sheetName val="ПД_01_1510"/>
      <sheetName val="Бюджет_02_1510"/>
      <sheetName val="ПФ_02_1510"/>
      <sheetName val="ПД_02_1510"/>
      <sheetName val="Бюджет_03_1510"/>
      <sheetName val="ПФ_03_1510"/>
      <sheetName val="ПД_03_1510"/>
      <sheetName val="Бюджет_1кв__1510"/>
      <sheetName val="ПФ_1кв__1510"/>
      <sheetName val="ПД_1кв__1510"/>
      <sheetName val="Бюджет_04_1510"/>
      <sheetName val="ПФ_04_1510"/>
      <sheetName val="ПД_04_1510"/>
      <sheetName val="Бюджет_05_1510"/>
      <sheetName val="ПФ_05_1510"/>
      <sheetName val="ПД_05_1510"/>
      <sheetName val="Бюджет_06_1510"/>
      <sheetName val="ПФ_06_1510"/>
      <sheetName val="ПД_06_1510"/>
      <sheetName val="Бюджет_2кв__1510"/>
      <sheetName val="ПФ_2кв__1510"/>
      <sheetName val="ПД_2кв__1510"/>
      <sheetName val="Бюджет_6мес__1510"/>
      <sheetName val="ПФ_6мес__1510"/>
      <sheetName val="ТюмТПО_10"/>
      <sheetName val="ЮжТПО_10"/>
      <sheetName val="ПС_-_Действующие10"/>
      <sheetName val="ПД_6мес__1510"/>
      <sheetName val="Бюджет_07_1510"/>
      <sheetName val="ПФ_07_1510"/>
      <sheetName val="ПД_07_1510"/>
      <sheetName val="Бюджет_08_1510"/>
      <sheetName val="ПФ_08_1510"/>
      <sheetName val="ПД_08_1510"/>
      <sheetName val="Бюджет_09_1510"/>
      <sheetName val="ПФ_09_1510"/>
      <sheetName val="ПД_09_1510"/>
      <sheetName val="Бюджет_3кв__1510"/>
      <sheetName val="Список_дефектов10"/>
      <sheetName val="ПФ_3кв__1510"/>
      <sheetName val="ПД_3кв__1510"/>
      <sheetName val="Бюджет_9мес__1510"/>
      <sheetName val="ПФ_9мес__1510"/>
      <sheetName val="ПД_9мес__1510"/>
      <sheetName val="Бюджет_10_1510"/>
      <sheetName val="ПФ_10_1510"/>
      <sheetName val="ПД_10_1510"/>
      <sheetName val="Бюджет_11_1510"/>
      <sheetName val="ПФ_11_1510"/>
      <sheetName val="ПД_11_1510"/>
      <sheetName val="Бюджет_12_1510"/>
      <sheetName val="ПФ_12_1510"/>
      <sheetName val="ПД_12_1510"/>
      <sheetName val="Бюджет_4кв__1510"/>
      <sheetName val="ПФ_4кв__1510"/>
      <sheetName val="ПД_4кв__1510"/>
      <sheetName val="ТО_201610"/>
      <sheetName val="Производство_электроэнергии10"/>
      <sheetName val="Т19_110"/>
      <sheetName val="Сценарные_условия10"/>
      <sheetName val="Содержание_-_расшир_формат10"/>
      <sheetName val="Содержание_-_агрегир__формат10"/>
      <sheetName val="1_Общие_сведения10"/>
      <sheetName val="2_Оценочные_показатели10"/>
      <sheetName val="9_ОФР10"/>
      <sheetName val="3_Программа_реализации10"/>
      <sheetName val="4_Баланс_эм10"/>
      <sheetName val="5_Производство10"/>
      <sheetName val="6_Топливо10"/>
      <sheetName val="7_ИПР10"/>
      <sheetName val="8_Затраты_на_персонал10"/>
      <sheetName val="10_1__Смета_затрат10"/>
      <sheetName val="10_2__Прочие_ДиР10"/>
      <sheetName val="11__БДР10"/>
      <sheetName val="12_БДДС_(ДПН)10"/>
      <sheetName val="13_Прогнозный_баланс10"/>
      <sheetName val="14_ПУЭ10"/>
      <sheetName val="ОР_новая_методика_210"/>
      <sheetName val="ОР_новая_методика10"/>
      <sheetName val="_O???10"/>
      <sheetName val="_O10"/>
      <sheetName val="_O?10"/>
      <sheetName val="1_3_Расчет_НВВ_по_RAB_(2022)10"/>
      <sheetName val="1_7_Баланс_ээ10"/>
      <sheetName val="прил_19"/>
      <sheetName val="_O___8"/>
      <sheetName val="_O_8"/>
      <sheetName val="0_18"/>
      <sheetName val="24_18"/>
      <sheetName val="6_18"/>
      <sheetName val="Page_28"/>
      <sheetName val="Служебный_лист8"/>
      <sheetName val="на_1_тут8"/>
      <sheetName val="ESTI_8"/>
      <sheetName val="main_gate_house8"/>
      <sheetName val="см-2_шатурс_сети__проект_работ8"/>
      <sheetName val="Расчет_НВВ_общий8"/>
      <sheetName val="group_structure8"/>
      <sheetName val="income_statement8"/>
      <sheetName val="Форма_сетевой_график_ЭРСБ8"/>
      <sheetName val="B_inputs8"/>
      <sheetName val="тариф_Бежецк8"/>
      <sheetName val="Лимит_по_протоколам8"/>
      <sheetName val="Для_лимита_20168"/>
      <sheetName val="Для_лимита_2016_(И)8"/>
      <sheetName val="Валдай_20138"/>
      <sheetName val="Вер-Д__20138"/>
      <sheetName val="Вол-Д_20138"/>
      <sheetName val="Вол-О_20138"/>
      <sheetName val="Вологда_20138"/>
      <sheetName val="М_20138"/>
      <sheetName val="Пр_20138"/>
      <sheetName val="Чер_20138"/>
      <sheetName val="Упр_20138"/>
      <sheetName val="СПБ_20138"/>
      <sheetName val="Валдай_20148"/>
      <sheetName val="Вер-Д_20148"/>
      <sheetName val="Вол-Д_20148"/>
      <sheetName val="Вол-О_20148"/>
      <sheetName val="Вологда_20148"/>
      <sheetName val="М_20148"/>
      <sheetName val="Пр_20148"/>
      <sheetName val="Чер_20148"/>
      <sheetName val="Упр_20148"/>
      <sheetName val="СПБ_20148"/>
      <sheetName val="Валдай_20158"/>
      <sheetName val="Вер-Д_20158"/>
      <sheetName val="Вол-Д_20158"/>
      <sheetName val="Вол-О_20158"/>
      <sheetName val="Вологда_20158"/>
      <sheetName val="М_20158"/>
      <sheetName val="Пр_20158"/>
      <sheetName val="Чер_20158"/>
      <sheetName val="Упр_20158"/>
      <sheetName val="СПБ_20158"/>
      <sheetName val="РЕЗЕРВ_(c_эрками)8"/>
      <sheetName val="СПБ_8"/>
      <sheetName val="Исходные_данные2"/>
      <sheetName val="ras_bs2"/>
      <sheetName val="ФЭ_модель2"/>
      <sheetName val="2008_-20102"/>
      <sheetName val="Калькуляция_кв2"/>
      <sheetName val="Расчет_системных_блоков2"/>
      <sheetName val="t1"/>
      <sheetName val="i"/>
      <sheetName val="Dati Caricati"/>
      <sheetName val="опт"/>
      <sheetName val="XLR_NoRangeSheet"/>
      <sheetName val="жидн(1)"/>
      <sheetName val="Предлагаемая новая форма СТРС"/>
      <sheetName val="цеха1"/>
      <sheetName val="BACT"/>
      <sheetName val="F1"/>
      <sheetName val="F2"/>
      <sheetName val="Восстановл_Лист30"/>
      <sheetName val="Восстановл_Лист29"/>
      <sheetName val="пр-во"/>
      <sheetName val="Свод-1"/>
      <sheetName val="Бюджет_6ме??Ԁ?䀀"/>
      <sheetName val="Бюджет_6ме??Ԁ?耀"/>
      <sheetName val="Бюджет_6ме쨌/?蠀"/>
      <sheetName val="Бюджет_6ме쨀/?"/>
      <sheetName val="СН "/>
      <sheetName val="5.2-опер.рас пп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СЦТ"/>
      <sheetName val="Постовалов-ф"/>
      <sheetName val="промежуточный расчет"/>
      <sheetName val="Setup"/>
      <sheetName val="Generators"/>
      <sheetName val="Transmission"/>
      <sheetName val="Demand"/>
      <sheetName val="Scenarios"/>
      <sheetName val="Flow summary"/>
      <sheetName val="Flows"/>
      <sheetName val="Generator summary"/>
      <sheetName val="PARAMETRES"/>
      <sheetName val="Рейтинг"/>
      <sheetName val="IBASE"/>
      <sheetName val="regs"/>
      <sheetName val="ДЛЯ ЗАПОЛНЕНИЯ"/>
      <sheetName val="Допущения"/>
      <sheetName val="Данные"/>
      <sheetName val="Инвестиции"/>
      <sheetName val="Исходные"/>
      <sheetName val="Исходные данные и тариф ЭЛЕКТР"/>
      <sheetName val="ИТ-бюджет"/>
      <sheetName val="Вода для ГВС"/>
      <sheetName val="Легенда"/>
      <sheetName val="Отопление"/>
      <sheetName val="т1.15(смета8а)"/>
      <sheetName val="тар"/>
      <sheetName val="Липецк"/>
      <sheetName val="sapactivexlhiddensheet"/>
      <sheetName val="Лист13"/>
      <sheetName val="Ввод данных"/>
      <sheetName val="Приложение (ТЭЦ) "/>
      <sheetName val="17СВОД-ПУ"/>
      <sheetName val="_x005f_x0018_O_x005f"/>
      <sheetName val="реализация_СВОД12"/>
      <sheetName val="реализация_нерег12"/>
      <sheetName val="реализация_рег12"/>
      <sheetName val="расчет_смешанного_тарифа12"/>
      <sheetName val="товарка_население12"/>
      <sheetName val="товарка_исх12"/>
      <sheetName val="смешанный_тариф_рег12"/>
      <sheetName val="товарка_рег12"/>
      <sheetName val="смешанный_тариф_нерег12"/>
      <sheetName val="товарка_нерег12"/>
      <sheetName val="смешанный_тариф_итого12"/>
      <sheetName val="товарка_итого12"/>
      <sheetName val="1_1_1_1_(товарка_исх_)12"/>
      <sheetName val="1_1_1_1_(товарка_рег)12"/>
      <sheetName val="1_1_1_1_(товарка_нерег)12"/>
      <sheetName val="1_1_1_1_(товарка_итого)12"/>
      <sheetName val="1_1_1_1_(товарка_горсети_исх_12"/>
      <sheetName val="1_1_1_1_(товарка_горсети_рег)12"/>
      <sheetName val="1_1_1_1_(товарка_горсети_нере12"/>
      <sheetName val="1_1_1_1_(товарка_горсети_итог12"/>
      <sheetName val="товарка_отрасли12"/>
      <sheetName val="товарка_группы12"/>
      <sheetName val="товарка_горсети12"/>
      <sheetName val="Анализ_по_товарке12"/>
      <sheetName val="Анализ_по_товарке_(ОПП)12"/>
      <sheetName val="Анализ_по_реализации12"/>
      <sheetName val="товарка_факт_по_рег__тарифу12"/>
      <sheetName val="Анализ_товарки_по_рег__тарифу12"/>
      <sheetName val="Анализ_товарки_ОПП_рег__тариф12"/>
      <sheetName val="P2_112"/>
      <sheetName val="Мониторинг__212"/>
      <sheetName val="шаблон_для_R312"/>
      <sheetName val="группы_итого_1с12"/>
      <sheetName val="группы_рег_12"/>
      <sheetName val="группы_нерег_12"/>
      <sheetName val="группы_перерасчет_рег_12"/>
      <sheetName val="группы_перерасчет_нерег_12"/>
      <sheetName val="группы_итого_проверка12"/>
      <sheetName val="Бюджет_2010_ожид_12"/>
      <sheetName val="Форма_20_(1)12"/>
      <sheetName val="Форма_20_(2)12"/>
      <sheetName val="Форма_20_(3)12"/>
      <sheetName val="Форма_20_(4)12"/>
      <sheetName val="Форма_20_(5)12"/>
      <sheetName val="18_212"/>
      <sheetName val="17_112"/>
      <sheetName val="2_312"/>
      <sheetName val="Ген__не_уч__ОРЭМ12"/>
      <sheetName val="21_312"/>
      <sheetName val="анализ_5012"/>
      <sheetName val="анализ_5112"/>
      <sheetName val="анализ_5712"/>
      <sheetName val="анализ_6212"/>
      <sheetName val="расшифровка_6212"/>
      <sheetName val="76_5,5112"/>
      <sheetName val="91_2,5112"/>
      <sheetName val="расх__из_приб__фев_201012"/>
      <sheetName val="инвест_прогр12"/>
      <sheetName val="сч_60_услуги_СЭ12"/>
      <sheetName val="БР_продажа_12"/>
      <sheetName val="КЗ_60_112"/>
      <sheetName val="КЗ_76_512"/>
      <sheetName val="авансы_выданные_60_212"/>
      <sheetName val="_анализ__7012"/>
      <sheetName val="68_1_ПОДОХОДНЫЙ12"/>
      <sheetName val="68_2_НДС12"/>
      <sheetName val="68_4_налог_на_ПРИБЫЛЬ12"/>
      <sheetName val="68_4_1__платежи_в_бюджет12"/>
      <sheetName val="68_4_2_начисление__налога_ПРИ12"/>
      <sheetName val="68_8_ИМУЩЕСТВО12"/>
      <sheetName val="68_10_ОКР_СРЕДА12"/>
      <sheetName val="68_11_ТРАНСПОРТ12"/>
      <sheetName val="68_12_ЗЕМЛЯ12"/>
      <sheetName val="68_14_ГОСПОШЛИНА12"/>
      <sheetName val="Анализ_9712"/>
      <sheetName val="69_1_СОЦ_СТРАХ12"/>
      <sheetName val="69_2_ПФ12"/>
      <sheetName val="69_3_МЕД_СТРАХ_12"/>
      <sheetName val="69_11_ТРАВМАТИЗМ12"/>
      <sheetName val="58_1_АКЦИИ_СГЭС12"/>
      <sheetName val="58_2_ВЕКСЕЛЯ12"/>
      <sheetName val="58_3_ЗАЙМЫ12"/>
      <sheetName val="58_2_91_1_ВЕКСЕЛЯ12"/>
      <sheetName val="91_2_58_2_ВЕКСЕЛЯ12"/>
      <sheetName val="анализ_сч_7512"/>
      <sheetName val="план_счетов12"/>
      <sheetName val="Лист1_(2)12"/>
      <sheetName val="Электроэн_4кв12"/>
      <sheetName val="Вода_4кв12"/>
      <sheetName val="Тепло_4кв12"/>
      <sheetName val="ДПН_внутр12"/>
      <sheetName val="ДПН_АРМ12"/>
      <sheetName val="P2_211"/>
      <sheetName val="14б_ДПН_отчет11"/>
      <sheetName val="16а_Сводный_анализ11"/>
      <sheetName val="Таб1_111"/>
      <sheetName val="ПС_110_кВ_№13_А11"/>
      <sheetName val="Ф-1_(для_АО-энерго)11"/>
      <sheetName val="Ф-2_(для_АО-энерго)11"/>
      <sheetName val="Расчёт_НВВ_по_RAB11"/>
      <sheetName val="СВОД_БДДС11"/>
      <sheetName val="2__Баланс11"/>
      <sheetName val="3__БДДС11"/>
      <sheetName val="Бюджет_15_поквартально_11"/>
      <sheetName val="Бюджет_01_1511"/>
      <sheetName val="ПФ_01_1511"/>
      <sheetName val="ПД_01_1511"/>
      <sheetName val="Бюджет_02_1511"/>
      <sheetName val="ПФ_02_1511"/>
      <sheetName val="ПД_02_1511"/>
      <sheetName val="Бюджет_03_1511"/>
      <sheetName val="ПФ_03_1511"/>
      <sheetName val="ПД_03_1511"/>
      <sheetName val="Бюджет_1кв__1511"/>
      <sheetName val="ПФ_1кв__1511"/>
      <sheetName val="ПД_1кв__1511"/>
      <sheetName val="Бюджет_04_1511"/>
      <sheetName val="ПФ_04_1511"/>
      <sheetName val="ПД_04_1511"/>
      <sheetName val="Бюджет_05_1511"/>
      <sheetName val="ПФ_05_1511"/>
      <sheetName val="ПД_05_1511"/>
      <sheetName val="Бюджет_06_1511"/>
      <sheetName val="ПФ_06_1511"/>
      <sheetName val="ПД_06_1511"/>
      <sheetName val="Бюджет_2кв__1511"/>
      <sheetName val="ПФ_2кв__1511"/>
      <sheetName val="ПД_2кв__1511"/>
      <sheetName val="Бюджет_6мес__1511"/>
      <sheetName val="ПФ_6мес__1511"/>
      <sheetName val="ТюмТПО_11"/>
      <sheetName val="ЮжТПО_11"/>
      <sheetName val="ПС_-_Действующие11"/>
      <sheetName val="ПД_6мес__1511"/>
      <sheetName val="Бюджет_07_1511"/>
      <sheetName val="ПФ_07_1511"/>
      <sheetName val="ПД_07_1511"/>
      <sheetName val="Бюджет_08_1511"/>
      <sheetName val="ПФ_08_1511"/>
      <sheetName val="ПД_08_1511"/>
      <sheetName val="Бюджет_09_1511"/>
      <sheetName val="ПФ_09_1511"/>
      <sheetName val="ПД_09_1511"/>
      <sheetName val="Бюджет_3кв__1511"/>
      <sheetName val="Список_дефектов11"/>
      <sheetName val="ПФ_3кв__1511"/>
      <sheetName val="ПД_3кв__1511"/>
      <sheetName val="Бюджет_9мес__1511"/>
      <sheetName val="ПФ_9мес__1511"/>
      <sheetName val="ПД_9мес__1511"/>
      <sheetName val="Бюджет_10_1511"/>
      <sheetName val="ПФ_10_1511"/>
      <sheetName val="ПД_10_1511"/>
      <sheetName val="Бюджет_11_1511"/>
      <sheetName val="ПФ_11_1511"/>
      <sheetName val="ПД_11_1511"/>
      <sheetName val="Бюджет_12_1511"/>
      <sheetName val="ПФ_12_1511"/>
      <sheetName val="ПД_12_1511"/>
      <sheetName val="Бюджет_4кв__1511"/>
      <sheetName val="ПФ_4кв__1511"/>
      <sheetName val="ПД_4кв__1511"/>
      <sheetName val="ТО_201611"/>
      <sheetName val="Производство_электроэнергии11"/>
      <sheetName val="Т19_111"/>
      <sheetName val="Сценарные_условия11"/>
      <sheetName val="Содержание_-_расшир_формат11"/>
      <sheetName val="Содержание_-_агрегир__формат11"/>
      <sheetName val="1_Общие_сведения11"/>
      <sheetName val="2_Оценочные_показатели11"/>
      <sheetName val="9_ОФР11"/>
      <sheetName val="3_Программа_реализации11"/>
      <sheetName val="4_Баланс_эм11"/>
      <sheetName val="5_Производство11"/>
      <sheetName val="6_Топливо11"/>
      <sheetName val="7_ИПР11"/>
      <sheetName val="8_Затраты_на_персонал11"/>
      <sheetName val="10_1__Смета_затрат11"/>
      <sheetName val="10_2__Прочие_ДиР11"/>
      <sheetName val="11__БДР11"/>
      <sheetName val="12_БДДС_(ДПН)11"/>
      <sheetName val="13_Прогнозный_баланс11"/>
      <sheetName val="14_ПУЭ11"/>
      <sheetName val="ОР_новая_методика_211"/>
      <sheetName val="ОР_новая_методика11"/>
      <sheetName val="_O???11"/>
      <sheetName val="_O11"/>
      <sheetName val="_O?11"/>
      <sheetName val="1_3_Расчет_НВВ_по_RAB_(2022)11"/>
      <sheetName val="1_7_Баланс_ээ11"/>
      <sheetName val="прил_110"/>
      <sheetName val="_O___9"/>
      <sheetName val="_O_9"/>
      <sheetName val="0_19"/>
      <sheetName val="24_19"/>
      <sheetName val="6_19"/>
      <sheetName val="Page_29"/>
      <sheetName val="Служебный_лист9"/>
      <sheetName val="на_1_тут9"/>
      <sheetName val="ESTI_9"/>
      <sheetName val="main_gate_house9"/>
      <sheetName val="см-2_шатурс_сети__проект_работ9"/>
      <sheetName val="Расчет_НВВ_общий9"/>
      <sheetName val="group_structure9"/>
      <sheetName val="income_statement9"/>
      <sheetName val="Форма_сетевой_график_ЭРСБ9"/>
      <sheetName val="B_inputs9"/>
      <sheetName val="Лимит_по_протоколам9"/>
      <sheetName val="Для_лимита_20169"/>
      <sheetName val="Для_лимита_2016_(И)9"/>
      <sheetName val="Валдай_20139"/>
      <sheetName val="Вер-Д__20139"/>
      <sheetName val="Вол-Д_20139"/>
      <sheetName val="Вол-О_20139"/>
      <sheetName val="Вологда_20139"/>
      <sheetName val="М_20139"/>
      <sheetName val="Пр_20139"/>
      <sheetName val="Чер_20139"/>
      <sheetName val="Упр_20139"/>
      <sheetName val="СПБ_20139"/>
      <sheetName val="Валдай_20149"/>
      <sheetName val="Вер-Д_20149"/>
      <sheetName val="Вол-Д_20149"/>
      <sheetName val="Вол-О_20149"/>
      <sheetName val="Вологда_20149"/>
      <sheetName val="М_20149"/>
      <sheetName val="Пр_20149"/>
      <sheetName val="Чер_20149"/>
      <sheetName val="Упр_20149"/>
      <sheetName val="СПБ_20149"/>
      <sheetName val="Валдай_20159"/>
      <sheetName val="Вер-Д_20159"/>
      <sheetName val="Вол-Д_20159"/>
      <sheetName val="Вол-О_20159"/>
      <sheetName val="Вологда_20159"/>
      <sheetName val="М_20159"/>
      <sheetName val="Пр_20159"/>
      <sheetName val="Чер_20159"/>
      <sheetName val="Упр_20159"/>
      <sheetName val="СПБ_20159"/>
      <sheetName val="РЕЗЕРВ_(c_эрками)9"/>
      <sheetName val="СПБ_9"/>
      <sheetName val="тариф_Бежецк9"/>
      <sheetName val="Исходные_данные3"/>
      <sheetName val="ras_bs3"/>
      <sheetName val="ФЭ_модель3"/>
      <sheetName val="2008_-20103"/>
      <sheetName val="Калькуляция_кв3"/>
      <sheetName val="Расчет_системных_блоков3"/>
      <sheetName val="dairy_precedents"/>
      <sheetName val="факт_2018"/>
      <sheetName val="31_08_2004"/>
      <sheetName val="Анали蕈Ë"/>
      <sheetName val="Анали"/>
      <sheetName val="O_x00"/>
      <sheetName val="Список_компаний_сектора"/>
      <sheetName val="Поставщики_и_субподрядчики"/>
      <sheetName val="Форма_28кот_"/>
      <sheetName val="Tav_22_Rischio_di_Credito"/>
      <sheetName val="ф_5"/>
      <sheetName val="Dati_Caricati"/>
      <sheetName val="Предлагаемая_новая_форма_СТРС"/>
      <sheetName val="расчет_НВВ_РСК_по_RAB"/>
      <sheetName val="СН_"/>
      <sheetName val="5_2-опер_рас_пп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промежуточный_расчет"/>
      <sheetName val="Flow_summary"/>
      <sheetName val="Generator_summary"/>
      <sheetName val="ДЛЯ_ЗАПОЛНЕНИЯ"/>
      <sheetName val="Исходные_данные_и_тариф_ЭЛЕКТР"/>
      <sheetName val="Вода_для_ГВС"/>
      <sheetName val="т1_15(смета8а)"/>
      <sheetName val="Ввод_данных"/>
      <sheetName val="Приложение_(ТЭЦ)_"/>
    </sheetNames>
    <sheetDataSet>
      <sheetData sheetId="0" refreshError="1"/>
      <sheetData sheetId="1" refreshError="1"/>
      <sheetData sheetId="2" refreshError="1">
        <row r="1">
          <cell r="A1">
            <v>0</v>
          </cell>
        </row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1">
          <cell r="A1">
            <v>0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M8" t="e">
            <v>#NAME?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  <cell r="P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  <cell r="P20">
            <v>0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  <cell r="P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1">
          <cell r="A1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  <cell r="P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P20">
            <v>0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  <cell r="P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1">
          <cell r="A1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1">
          <cell r="A1">
            <v>0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1">
          <cell r="A1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  <cell r="L22" t="e">
            <v>#NAME?</v>
          </cell>
          <cell r="M22" t="e">
            <v>#NAME?</v>
          </cell>
        </row>
        <row r="23">
          <cell r="F23">
            <v>0</v>
          </cell>
          <cell r="I23">
            <v>0</v>
          </cell>
          <cell r="L23" t="e">
            <v>#NAME?</v>
          </cell>
          <cell r="M23" t="e">
            <v>#NAME?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7">
          <cell r="D7">
            <v>0</v>
          </cell>
        </row>
      </sheetData>
      <sheetData sheetId="38">
        <row r="7">
          <cell r="D7">
            <v>0</v>
          </cell>
        </row>
      </sheetData>
      <sheetData sheetId="39">
        <row r="7">
          <cell r="D7">
            <v>0</v>
          </cell>
        </row>
      </sheetData>
      <sheetData sheetId="40">
        <row r="7">
          <cell r="D7">
            <v>0</v>
          </cell>
        </row>
      </sheetData>
      <sheetData sheetId="41">
        <row r="7">
          <cell r="D7">
            <v>0</v>
          </cell>
        </row>
      </sheetData>
      <sheetData sheetId="42">
        <row r="7">
          <cell r="D7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>
        <row r="2">
          <cell r="A2">
            <v>0</v>
          </cell>
        </row>
      </sheetData>
      <sheetData sheetId="86">
        <row r="2">
          <cell r="A2">
            <v>0</v>
          </cell>
        </row>
      </sheetData>
      <sheetData sheetId="87">
        <row r="2">
          <cell r="A2">
            <v>0</v>
          </cell>
        </row>
      </sheetData>
      <sheetData sheetId="88">
        <row r="2">
          <cell r="A2">
            <v>0</v>
          </cell>
        </row>
      </sheetData>
      <sheetData sheetId="89">
        <row r="2">
          <cell r="A2">
            <v>0</v>
          </cell>
        </row>
      </sheetData>
      <sheetData sheetId="90">
        <row r="2">
          <cell r="A2">
            <v>0</v>
          </cell>
        </row>
      </sheetData>
      <sheetData sheetId="91">
        <row r="7">
          <cell r="D7">
            <v>0</v>
          </cell>
        </row>
      </sheetData>
      <sheetData sheetId="92">
        <row r="7">
          <cell r="D7">
            <v>0</v>
          </cell>
        </row>
      </sheetData>
      <sheetData sheetId="93">
        <row r="7">
          <cell r="D7">
            <v>0</v>
          </cell>
        </row>
      </sheetData>
      <sheetData sheetId="94">
        <row r="7">
          <cell r="D7">
            <v>0</v>
          </cell>
        </row>
      </sheetData>
      <sheetData sheetId="95">
        <row r="7">
          <cell r="D7">
            <v>0</v>
          </cell>
        </row>
      </sheetData>
      <sheetData sheetId="96">
        <row r="7">
          <cell r="D7">
            <v>0</v>
          </cell>
        </row>
      </sheetData>
      <sheetData sheetId="97">
        <row r="7">
          <cell r="D7">
            <v>0</v>
          </cell>
        </row>
      </sheetData>
      <sheetData sheetId="98">
        <row r="7">
          <cell r="D7">
            <v>0</v>
          </cell>
        </row>
      </sheetData>
      <sheetData sheetId="99">
        <row r="7">
          <cell r="D7">
            <v>0</v>
          </cell>
        </row>
      </sheetData>
      <sheetData sheetId="100">
        <row r="7">
          <cell r="D7">
            <v>0</v>
          </cell>
        </row>
      </sheetData>
      <sheetData sheetId="101">
        <row r="7">
          <cell r="D7">
            <v>0</v>
          </cell>
        </row>
      </sheetData>
      <sheetData sheetId="102">
        <row r="7">
          <cell r="D7">
            <v>0</v>
          </cell>
        </row>
      </sheetData>
      <sheetData sheetId="103">
        <row r="7">
          <cell r="D7">
            <v>0</v>
          </cell>
        </row>
      </sheetData>
      <sheetData sheetId="104">
        <row r="7">
          <cell r="D7">
            <v>0</v>
          </cell>
        </row>
      </sheetData>
      <sheetData sheetId="105">
        <row r="7">
          <cell r="D7">
            <v>0</v>
          </cell>
        </row>
      </sheetData>
      <sheetData sheetId="106">
        <row r="7">
          <cell r="D7">
            <v>0</v>
          </cell>
        </row>
      </sheetData>
      <sheetData sheetId="107">
        <row r="7">
          <cell r="D7">
            <v>0</v>
          </cell>
        </row>
      </sheetData>
      <sheetData sheetId="108">
        <row r="7">
          <cell r="D7">
            <v>0</v>
          </cell>
        </row>
      </sheetData>
      <sheetData sheetId="109">
        <row r="7">
          <cell r="D7">
            <v>0</v>
          </cell>
        </row>
      </sheetData>
      <sheetData sheetId="110">
        <row r="7">
          <cell r="D7">
            <v>0</v>
          </cell>
        </row>
      </sheetData>
      <sheetData sheetId="111">
        <row r="7">
          <cell r="D7">
            <v>0</v>
          </cell>
        </row>
      </sheetData>
      <sheetData sheetId="112">
        <row r="7">
          <cell r="D7">
            <v>0</v>
          </cell>
        </row>
      </sheetData>
      <sheetData sheetId="113">
        <row r="7">
          <cell r="D7">
            <v>0</v>
          </cell>
        </row>
      </sheetData>
      <sheetData sheetId="114">
        <row r="7">
          <cell r="D7">
            <v>0</v>
          </cell>
        </row>
      </sheetData>
      <sheetData sheetId="115">
        <row r="7">
          <cell r="D7">
            <v>0</v>
          </cell>
        </row>
      </sheetData>
      <sheetData sheetId="116">
        <row r="7">
          <cell r="D7">
            <v>0</v>
          </cell>
        </row>
      </sheetData>
      <sheetData sheetId="117">
        <row r="7">
          <cell r="D7">
            <v>0</v>
          </cell>
        </row>
      </sheetData>
      <sheetData sheetId="118">
        <row r="7">
          <cell r="D7">
            <v>0</v>
          </cell>
        </row>
      </sheetData>
      <sheetData sheetId="119">
        <row r="7">
          <cell r="D7">
            <v>0</v>
          </cell>
        </row>
      </sheetData>
      <sheetData sheetId="120">
        <row r="7">
          <cell r="D7">
            <v>0</v>
          </cell>
        </row>
      </sheetData>
      <sheetData sheetId="121">
        <row r="7">
          <cell r="D7">
            <v>0</v>
          </cell>
        </row>
      </sheetData>
      <sheetData sheetId="122">
        <row r="7">
          <cell r="D7">
            <v>0</v>
          </cell>
        </row>
      </sheetData>
      <sheetData sheetId="123">
        <row r="7">
          <cell r="D7">
            <v>0</v>
          </cell>
        </row>
      </sheetData>
      <sheetData sheetId="124">
        <row r="7">
          <cell r="D7">
            <v>0</v>
          </cell>
        </row>
      </sheetData>
      <sheetData sheetId="125">
        <row r="7">
          <cell r="D7">
            <v>0</v>
          </cell>
        </row>
      </sheetData>
      <sheetData sheetId="126">
        <row r="7">
          <cell r="D7">
            <v>0</v>
          </cell>
        </row>
      </sheetData>
      <sheetData sheetId="127">
        <row r="7">
          <cell r="D7">
            <v>0</v>
          </cell>
        </row>
      </sheetData>
      <sheetData sheetId="128">
        <row r="2">
          <cell r="A2">
            <v>0</v>
          </cell>
        </row>
      </sheetData>
      <sheetData sheetId="129">
        <row r="2">
          <cell r="A2">
            <v>0</v>
          </cell>
        </row>
      </sheetData>
      <sheetData sheetId="130">
        <row r="2">
          <cell r="A2">
            <v>0</v>
          </cell>
        </row>
      </sheetData>
      <sheetData sheetId="131">
        <row r="2">
          <cell r="A2">
            <v>0</v>
          </cell>
        </row>
      </sheetData>
      <sheetData sheetId="132">
        <row r="2">
          <cell r="A2">
            <v>0</v>
          </cell>
        </row>
      </sheetData>
      <sheetData sheetId="133">
        <row r="7">
          <cell r="D7">
            <v>0</v>
          </cell>
        </row>
      </sheetData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 refreshError="1"/>
      <sheetData sheetId="138" refreshError="1"/>
      <sheetData sheetId="139" refreshError="1"/>
      <sheetData sheetId="140" refreshError="1"/>
      <sheetData sheetId="141">
        <row r="8">
          <cell r="D8">
            <v>15739</v>
          </cell>
        </row>
      </sheetData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>
        <row r="2">
          <cell r="A2">
            <v>0</v>
          </cell>
        </row>
      </sheetData>
      <sheetData sheetId="255" refreshError="1"/>
      <sheetData sheetId="256" refreshError="1"/>
      <sheetData sheetId="257">
        <row r="1">
          <cell r="A1">
            <v>0</v>
          </cell>
        </row>
      </sheetData>
      <sheetData sheetId="258">
        <row r="1">
          <cell r="A1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">
          <cell r="A1">
            <v>0</v>
          </cell>
        </row>
      </sheetData>
      <sheetData sheetId="264">
        <row r="1">
          <cell r="A1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">
          <cell r="A1">
            <v>0</v>
          </cell>
        </row>
      </sheetData>
      <sheetData sheetId="270">
        <row r="1">
          <cell r="A1">
            <v>0</v>
          </cell>
        </row>
      </sheetData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>
        <row r="1">
          <cell r="A1">
            <v>0</v>
          </cell>
        </row>
      </sheetData>
      <sheetData sheetId="278">
        <row r="1">
          <cell r="A1">
            <v>0</v>
          </cell>
        </row>
      </sheetData>
      <sheetData sheetId="279">
        <row r="1">
          <cell r="A1">
            <v>0</v>
          </cell>
        </row>
      </sheetData>
      <sheetData sheetId="280">
        <row r="1">
          <cell r="A1">
            <v>0</v>
          </cell>
        </row>
      </sheetData>
      <sheetData sheetId="281">
        <row r="1">
          <cell r="A1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A1">
            <v>0</v>
          </cell>
        </row>
      </sheetData>
      <sheetData sheetId="311">
        <row r="1">
          <cell r="A1">
            <v>0</v>
          </cell>
        </row>
      </sheetData>
      <sheetData sheetId="312">
        <row r="1">
          <cell r="A1">
            <v>0</v>
          </cell>
        </row>
      </sheetData>
      <sheetData sheetId="313">
        <row r="1">
          <cell r="A1">
            <v>0</v>
          </cell>
        </row>
      </sheetData>
      <sheetData sheetId="314">
        <row r="1">
          <cell r="A1">
            <v>0</v>
          </cell>
        </row>
      </sheetData>
      <sheetData sheetId="315">
        <row r="1">
          <cell r="A1">
            <v>0</v>
          </cell>
        </row>
      </sheetData>
      <sheetData sheetId="316">
        <row r="1">
          <cell r="A1">
            <v>0</v>
          </cell>
        </row>
      </sheetData>
      <sheetData sheetId="317">
        <row r="1">
          <cell r="A1">
            <v>0</v>
          </cell>
        </row>
      </sheetData>
      <sheetData sheetId="318">
        <row r="1">
          <cell r="A1">
            <v>0</v>
          </cell>
        </row>
      </sheetData>
      <sheetData sheetId="319">
        <row r="1">
          <cell r="A1">
            <v>0</v>
          </cell>
        </row>
      </sheetData>
      <sheetData sheetId="320">
        <row r="1">
          <cell r="A1">
            <v>0</v>
          </cell>
        </row>
      </sheetData>
      <sheetData sheetId="321">
        <row r="1">
          <cell r="A1">
            <v>0</v>
          </cell>
        </row>
      </sheetData>
      <sheetData sheetId="322">
        <row r="1">
          <cell r="A1">
            <v>0</v>
          </cell>
        </row>
      </sheetData>
      <sheetData sheetId="323">
        <row r="1">
          <cell r="A1">
            <v>0</v>
          </cell>
        </row>
      </sheetData>
      <sheetData sheetId="324">
        <row r="1">
          <cell r="A1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1">
          <cell r="A1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>
        <row r="2">
          <cell r="A2">
            <v>0</v>
          </cell>
        </row>
      </sheetData>
      <sheetData sheetId="358">
        <row r="2">
          <cell r="A2">
            <v>0</v>
          </cell>
        </row>
      </sheetData>
      <sheetData sheetId="359">
        <row r="2">
          <cell r="A2">
            <v>0</v>
          </cell>
        </row>
      </sheetData>
      <sheetData sheetId="360">
        <row r="2">
          <cell r="A2">
            <v>0</v>
          </cell>
        </row>
      </sheetData>
      <sheetData sheetId="361">
        <row r="2">
          <cell r="A2">
            <v>0</v>
          </cell>
        </row>
      </sheetData>
      <sheetData sheetId="362">
        <row r="2">
          <cell r="A2">
            <v>0</v>
          </cell>
        </row>
      </sheetData>
      <sheetData sheetId="363">
        <row r="2">
          <cell r="A2">
            <v>0</v>
          </cell>
        </row>
      </sheetData>
      <sheetData sheetId="364">
        <row r="2">
          <cell r="A2">
            <v>0</v>
          </cell>
        </row>
      </sheetData>
      <sheetData sheetId="365">
        <row r="2">
          <cell r="A2">
            <v>0</v>
          </cell>
        </row>
      </sheetData>
      <sheetData sheetId="366">
        <row r="2">
          <cell r="A2">
            <v>0</v>
          </cell>
        </row>
      </sheetData>
      <sheetData sheetId="367">
        <row r="2">
          <cell r="A2">
            <v>0</v>
          </cell>
        </row>
      </sheetData>
      <sheetData sheetId="368">
        <row r="2">
          <cell r="A2">
            <v>0</v>
          </cell>
        </row>
      </sheetData>
      <sheetData sheetId="369">
        <row r="2">
          <cell r="A2">
            <v>0</v>
          </cell>
        </row>
      </sheetData>
      <sheetData sheetId="370">
        <row r="2">
          <cell r="A2">
            <v>0</v>
          </cell>
        </row>
      </sheetData>
      <sheetData sheetId="371">
        <row r="1">
          <cell r="A1">
            <v>0</v>
          </cell>
        </row>
      </sheetData>
      <sheetData sheetId="372">
        <row r="1">
          <cell r="A1">
            <v>0</v>
          </cell>
        </row>
      </sheetData>
      <sheetData sheetId="373">
        <row r="1">
          <cell r="A1">
            <v>0</v>
          </cell>
        </row>
      </sheetData>
      <sheetData sheetId="374">
        <row r="1">
          <cell r="A1">
            <v>0</v>
          </cell>
        </row>
      </sheetData>
      <sheetData sheetId="375">
        <row r="1">
          <cell r="A1">
            <v>0</v>
          </cell>
        </row>
      </sheetData>
      <sheetData sheetId="376">
        <row r="1">
          <cell r="A1">
            <v>0</v>
          </cell>
        </row>
      </sheetData>
      <sheetData sheetId="377">
        <row r="1">
          <cell r="A1">
            <v>0</v>
          </cell>
        </row>
      </sheetData>
      <sheetData sheetId="378">
        <row r="1">
          <cell r="A1">
            <v>0</v>
          </cell>
        </row>
      </sheetData>
      <sheetData sheetId="379">
        <row r="1">
          <cell r="A1">
            <v>0</v>
          </cell>
        </row>
      </sheetData>
      <sheetData sheetId="380">
        <row r="1">
          <cell r="A1">
            <v>0</v>
          </cell>
        </row>
      </sheetData>
      <sheetData sheetId="381">
        <row r="1">
          <cell r="A1">
            <v>0</v>
          </cell>
        </row>
      </sheetData>
      <sheetData sheetId="382">
        <row r="1">
          <cell r="A1">
            <v>0</v>
          </cell>
        </row>
      </sheetData>
      <sheetData sheetId="383">
        <row r="1">
          <cell r="A1">
            <v>0</v>
          </cell>
        </row>
      </sheetData>
      <sheetData sheetId="384">
        <row r="1">
          <cell r="A1">
            <v>0</v>
          </cell>
        </row>
      </sheetData>
      <sheetData sheetId="385">
        <row r="1">
          <cell r="A1">
            <v>0</v>
          </cell>
        </row>
      </sheetData>
      <sheetData sheetId="386">
        <row r="1">
          <cell r="A1">
            <v>0</v>
          </cell>
        </row>
      </sheetData>
      <sheetData sheetId="387">
        <row r="1">
          <cell r="A1">
            <v>0</v>
          </cell>
        </row>
      </sheetData>
      <sheetData sheetId="388">
        <row r="1">
          <cell r="A1">
            <v>0</v>
          </cell>
        </row>
      </sheetData>
      <sheetData sheetId="389">
        <row r="1">
          <cell r="A1">
            <v>0</v>
          </cell>
        </row>
      </sheetData>
      <sheetData sheetId="390">
        <row r="1">
          <cell r="A1">
            <v>0</v>
          </cell>
        </row>
      </sheetData>
      <sheetData sheetId="391">
        <row r="1">
          <cell r="A1">
            <v>0</v>
          </cell>
        </row>
      </sheetData>
      <sheetData sheetId="392">
        <row r="1">
          <cell r="A1">
            <v>0</v>
          </cell>
        </row>
      </sheetData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>
        <row r="1">
          <cell r="A1">
            <v>0</v>
          </cell>
        </row>
      </sheetData>
      <sheetData sheetId="419">
        <row r="1">
          <cell r="A1">
            <v>0</v>
          </cell>
        </row>
      </sheetData>
      <sheetData sheetId="420">
        <row r="1">
          <cell r="A1">
            <v>0</v>
          </cell>
        </row>
      </sheetData>
      <sheetData sheetId="421">
        <row r="1">
          <cell r="A1">
            <v>0</v>
          </cell>
        </row>
      </sheetData>
      <sheetData sheetId="422">
        <row r="1">
          <cell r="A1">
            <v>0</v>
          </cell>
        </row>
      </sheetData>
      <sheetData sheetId="423">
        <row r="1">
          <cell r="A1">
            <v>0</v>
          </cell>
        </row>
      </sheetData>
      <sheetData sheetId="424">
        <row r="1">
          <cell r="A1">
            <v>0</v>
          </cell>
        </row>
      </sheetData>
      <sheetData sheetId="425">
        <row r="1">
          <cell r="A1">
            <v>0</v>
          </cell>
        </row>
      </sheetData>
      <sheetData sheetId="426">
        <row r="1">
          <cell r="A1">
            <v>0</v>
          </cell>
        </row>
      </sheetData>
      <sheetData sheetId="427">
        <row r="1">
          <cell r="A1">
            <v>0</v>
          </cell>
        </row>
      </sheetData>
      <sheetData sheetId="428">
        <row r="1">
          <cell r="A1">
            <v>0</v>
          </cell>
        </row>
      </sheetData>
      <sheetData sheetId="429">
        <row r="1">
          <cell r="A1">
            <v>0</v>
          </cell>
        </row>
      </sheetData>
      <sheetData sheetId="430">
        <row r="1">
          <cell r="A1">
            <v>0</v>
          </cell>
        </row>
      </sheetData>
      <sheetData sheetId="431">
        <row r="1">
          <cell r="A1">
            <v>0</v>
          </cell>
        </row>
      </sheetData>
      <sheetData sheetId="432">
        <row r="1">
          <cell r="A1">
            <v>0</v>
          </cell>
        </row>
      </sheetData>
      <sheetData sheetId="433">
        <row r="1">
          <cell r="A1">
            <v>0</v>
          </cell>
        </row>
      </sheetData>
      <sheetData sheetId="434">
        <row r="1">
          <cell r="A1">
            <v>0</v>
          </cell>
        </row>
      </sheetData>
      <sheetData sheetId="435">
        <row r="1">
          <cell r="A1">
            <v>0</v>
          </cell>
        </row>
      </sheetData>
      <sheetData sheetId="436">
        <row r="1">
          <cell r="A1">
            <v>0</v>
          </cell>
        </row>
      </sheetData>
      <sheetData sheetId="437">
        <row r="1">
          <cell r="A1">
            <v>0</v>
          </cell>
        </row>
      </sheetData>
      <sheetData sheetId="438">
        <row r="1">
          <cell r="A1">
            <v>0</v>
          </cell>
        </row>
      </sheetData>
      <sheetData sheetId="439">
        <row r="1">
          <cell r="A1">
            <v>0</v>
          </cell>
        </row>
      </sheetData>
      <sheetData sheetId="440">
        <row r="1">
          <cell r="A1">
            <v>0</v>
          </cell>
        </row>
      </sheetData>
      <sheetData sheetId="441">
        <row r="1">
          <cell r="A1">
            <v>0</v>
          </cell>
        </row>
      </sheetData>
      <sheetData sheetId="442">
        <row r="1">
          <cell r="A1">
            <v>0</v>
          </cell>
        </row>
      </sheetData>
      <sheetData sheetId="443">
        <row r="1">
          <cell r="A1">
            <v>0</v>
          </cell>
        </row>
      </sheetData>
      <sheetData sheetId="444">
        <row r="1">
          <cell r="A1">
            <v>0</v>
          </cell>
        </row>
      </sheetData>
      <sheetData sheetId="445">
        <row r="1">
          <cell r="A1">
            <v>0</v>
          </cell>
        </row>
      </sheetData>
      <sheetData sheetId="446">
        <row r="1">
          <cell r="A1">
            <v>0</v>
          </cell>
        </row>
      </sheetData>
      <sheetData sheetId="447">
        <row r="1">
          <cell r="A1">
            <v>0</v>
          </cell>
        </row>
      </sheetData>
      <sheetData sheetId="448">
        <row r="1">
          <cell r="A1">
            <v>0</v>
          </cell>
        </row>
      </sheetData>
      <sheetData sheetId="449">
        <row r="1">
          <cell r="A1">
            <v>0</v>
          </cell>
        </row>
      </sheetData>
      <sheetData sheetId="450">
        <row r="1">
          <cell r="A1">
            <v>0</v>
          </cell>
        </row>
      </sheetData>
      <sheetData sheetId="451">
        <row r="1">
          <cell r="A1">
            <v>0</v>
          </cell>
        </row>
      </sheetData>
      <sheetData sheetId="452">
        <row r="1">
          <cell r="A1">
            <v>0</v>
          </cell>
        </row>
      </sheetData>
      <sheetData sheetId="453">
        <row r="1">
          <cell r="A1">
            <v>0</v>
          </cell>
        </row>
      </sheetData>
      <sheetData sheetId="454">
        <row r="1">
          <cell r="A1">
            <v>0</v>
          </cell>
        </row>
      </sheetData>
      <sheetData sheetId="455">
        <row r="1">
          <cell r="A1">
            <v>0</v>
          </cell>
        </row>
      </sheetData>
      <sheetData sheetId="456">
        <row r="1">
          <cell r="A1">
            <v>0</v>
          </cell>
        </row>
      </sheetData>
      <sheetData sheetId="457">
        <row r="1">
          <cell r="A1">
            <v>0</v>
          </cell>
        </row>
      </sheetData>
      <sheetData sheetId="458">
        <row r="1">
          <cell r="A1">
            <v>0</v>
          </cell>
        </row>
      </sheetData>
      <sheetData sheetId="459">
        <row r="1">
          <cell r="A1">
            <v>0</v>
          </cell>
        </row>
      </sheetData>
      <sheetData sheetId="460">
        <row r="1">
          <cell r="A1">
            <v>0</v>
          </cell>
        </row>
      </sheetData>
      <sheetData sheetId="461">
        <row r="1">
          <cell r="A1">
            <v>0</v>
          </cell>
        </row>
      </sheetData>
      <sheetData sheetId="462">
        <row r="1">
          <cell r="A1">
            <v>0</v>
          </cell>
        </row>
      </sheetData>
      <sheetData sheetId="463">
        <row r="1">
          <cell r="A1">
            <v>0</v>
          </cell>
        </row>
      </sheetData>
      <sheetData sheetId="464">
        <row r="1">
          <cell r="A1">
            <v>0</v>
          </cell>
        </row>
      </sheetData>
      <sheetData sheetId="465">
        <row r="1">
          <cell r="A1">
            <v>0</v>
          </cell>
        </row>
      </sheetData>
      <sheetData sheetId="466">
        <row r="1">
          <cell r="A1">
            <v>0</v>
          </cell>
        </row>
      </sheetData>
      <sheetData sheetId="467">
        <row r="1">
          <cell r="A1">
            <v>0</v>
          </cell>
        </row>
      </sheetData>
      <sheetData sheetId="468">
        <row r="1">
          <cell r="A1">
            <v>0</v>
          </cell>
        </row>
      </sheetData>
      <sheetData sheetId="469">
        <row r="1">
          <cell r="A1">
            <v>0</v>
          </cell>
        </row>
      </sheetData>
      <sheetData sheetId="470">
        <row r="1">
          <cell r="A1">
            <v>0</v>
          </cell>
        </row>
      </sheetData>
      <sheetData sheetId="471">
        <row r="1">
          <cell r="A1">
            <v>0</v>
          </cell>
        </row>
      </sheetData>
      <sheetData sheetId="472">
        <row r="1">
          <cell r="A1">
            <v>0</v>
          </cell>
        </row>
      </sheetData>
      <sheetData sheetId="473">
        <row r="1">
          <cell r="A1">
            <v>0</v>
          </cell>
        </row>
      </sheetData>
      <sheetData sheetId="474">
        <row r="1">
          <cell r="A1">
            <v>0</v>
          </cell>
        </row>
      </sheetData>
      <sheetData sheetId="475">
        <row r="1">
          <cell r="A1">
            <v>0</v>
          </cell>
        </row>
      </sheetData>
      <sheetData sheetId="476">
        <row r="1">
          <cell r="A1">
            <v>0</v>
          </cell>
        </row>
      </sheetData>
      <sheetData sheetId="477">
        <row r="1">
          <cell r="A1">
            <v>0</v>
          </cell>
        </row>
      </sheetData>
      <sheetData sheetId="478">
        <row r="1">
          <cell r="A1">
            <v>0</v>
          </cell>
        </row>
      </sheetData>
      <sheetData sheetId="479">
        <row r="1">
          <cell r="A1">
            <v>0</v>
          </cell>
        </row>
      </sheetData>
      <sheetData sheetId="480">
        <row r="1">
          <cell r="A1">
            <v>0</v>
          </cell>
        </row>
      </sheetData>
      <sheetData sheetId="481">
        <row r="1">
          <cell r="A1">
            <v>0</v>
          </cell>
        </row>
      </sheetData>
      <sheetData sheetId="482">
        <row r="1">
          <cell r="A1">
            <v>0</v>
          </cell>
        </row>
      </sheetData>
      <sheetData sheetId="483">
        <row r="1">
          <cell r="A1">
            <v>0</v>
          </cell>
        </row>
      </sheetData>
      <sheetData sheetId="484">
        <row r="1">
          <cell r="A1">
            <v>0</v>
          </cell>
        </row>
      </sheetData>
      <sheetData sheetId="485">
        <row r="1">
          <cell r="A1">
            <v>0</v>
          </cell>
        </row>
      </sheetData>
      <sheetData sheetId="486">
        <row r="1">
          <cell r="A1">
            <v>0</v>
          </cell>
        </row>
      </sheetData>
      <sheetData sheetId="487">
        <row r="1">
          <cell r="A1">
            <v>0</v>
          </cell>
        </row>
      </sheetData>
      <sheetData sheetId="488">
        <row r="1">
          <cell r="A1">
            <v>0</v>
          </cell>
        </row>
      </sheetData>
      <sheetData sheetId="489">
        <row r="1">
          <cell r="A1">
            <v>0</v>
          </cell>
        </row>
      </sheetData>
      <sheetData sheetId="490">
        <row r="1">
          <cell r="A1">
            <v>0</v>
          </cell>
        </row>
      </sheetData>
      <sheetData sheetId="491">
        <row r="1">
          <cell r="A1">
            <v>0</v>
          </cell>
        </row>
      </sheetData>
      <sheetData sheetId="492">
        <row r="1">
          <cell r="A1">
            <v>0</v>
          </cell>
        </row>
      </sheetData>
      <sheetData sheetId="493">
        <row r="1">
          <cell r="A1">
            <v>0</v>
          </cell>
        </row>
      </sheetData>
      <sheetData sheetId="494">
        <row r="1">
          <cell r="A1">
            <v>0</v>
          </cell>
        </row>
      </sheetData>
      <sheetData sheetId="495">
        <row r="1">
          <cell r="A1">
            <v>0</v>
          </cell>
        </row>
      </sheetData>
      <sheetData sheetId="496">
        <row r="1">
          <cell r="A1">
            <v>0</v>
          </cell>
        </row>
      </sheetData>
      <sheetData sheetId="497">
        <row r="1">
          <cell r="A1">
            <v>0</v>
          </cell>
        </row>
      </sheetData>
      <sheetData sheetId="498">
        <row r="1">
          <cell r="A1">
            <v>0</v>
          </cell>
        </row>
      </sheetData>
      <sheetData sheetId="499">
        <row r="1">
          <cell r="A1">
            <v>0</v>
          </cell>
        </row>
      </sheetData>
      <sheetData sheetId="500">
        <row r="1">
          <cell r="A1">
            <v>0</v>
          </cell>
        </row>
      </sheetData>
      <sheetData sheetId="501">
        <row r="1">
          <cell r="A1">
            <v>0</v>
          </cell>
        </row>
      </sheetData>
      <sheetData sheetId="502">
        <row r="1">
          <cell r="A1">
            <v>0</v>
          </cell>
        </row>
      </sheetData>
      <sheetData sheetId="503">
        <row r="1">
          <cell r="A1">
            <v>0</v>
          </cell>
        </row>
      </sheetData>
      <sheetData sheetId="504">
        <row r="1">
          <cell r="A1">
            <v>0</v>
          </cell>
        </row>
      </sheetData>
      <sheetData sheetId="505">
        <row r="1">
          <cell r="A1">
            <v>0</v>
          </cell>
        </row>
      </sheetData>
      <sheetData sheetId="506">
        <row r="1">
          <cell r="A1">
            <v>0</v>
          </cell>
        </row>
      </sheetData>
      <sheetData sheetId="507">
        <row r="1">
          <cell r="A1">
            <v>0</v>
          </cell>
        </row>
      </sheetData>
      <sheetData sheetId="508">
        <row r="1">
          <cell r="A1">
            <v>0</v>
          </cell>
        </row>
      </sheetData>
      <sheetData sheetId="509">
        <row r="1">
          <cell r="A1">
            <v>0</v>
          </cell>
        </row>
      </sheetData>
      <sheetData sheetId="510">
        <row r="1">
          <cell r="A1">
            <v>0</v>
          </cell>
        </row>
      </sheetData>
      <sheetData sheetId="511">
        <row r="1">
          <cell r="A1">
            <v>0</v>
          </cell>
        </row>
      </sheetData>
      <sheetData sheetId="512">
        <row r="1">
          <cell r="A1">
            <v>0</v>
          </cell>
        </row>
      </sheetData>
      <sheetData sheetId="513">
        <row r="1">
          <cell r="A1">
            <v>0</v>
          </cell>
        </row>
      </sheetData>
      <sheetData sheetId="514">
        <row r="1">
          <cell r="A1">
            <v>0</v>
          </cell>
        </row>
      </sheetData>
      <sheetData sheetId="515">
        <row r="1">
          <cell r="A1">
            <v>0</v>
          </cell>
        </row>
      </sheetData>
      <sheetData sheetId="516">
        <row r="1">
          <cell r="A1">
            <v>0</v>
          </cell>
        </row>
      </sheetData>
      <sheetData sheetId="517">
        <row r="1">
          <cell r="A1">
            <v>0</v>
          </cell>
        </row>
      </sheetData>
      <sheetData sheetId="518">
        <row r="1">
          <cell r="A1">
            <v>0</v>
          </cell>
        </row>
      </sheetData>
      <sheetData sheetId="519">
        <row r="1">
          <cell r="A1">
            <v>0</v>
          </cell>
        </row>
      </sheetData>
      <sheetData sheetId="520">
        <row r="1">
          <cell r="A1">
            <v>0</v>
          </cell>
        </row>
      </sheetData>
      <sheetData sheetId="521">
        <row r="1">
          <cell r="A1">
            <v>0</v>
          </cell>
        </row>
      </sheetData>
      <sheetData sheetId="522">
        <row r="1">
          <cell r="A1">
            <v>0</v>
          </cell>
        </row>
      </sheetData>
      <sheetData sheetId="523">
        <row r="1">
          <cell r="A1">
            <v>0</v>
          </cell>
        </row>
      </sheetData>
      <sheetData sheetId="524">
        <row r="1">
          <cell r="A1">
            <v>0</v>
          </cell>
        </row>
      </sheetData>
      <sheetData sheetId="525">
        <row r="1">
          <cell r="A1">
            <v>0</v>
          </cell>
        </row>
      </sheetData>
      <sheetData sheetId="526">
        <row r="1">
          <cell r="A1">
            <v>0</v>
          </cell>
        </row>
      </sheetData>
      <sheetData sheetId="527">
        <row r="1">
          <cell r="A1">
            <v>0</v>
          </cell>
        </row>
      </sheetData>
      <sheetData sheetId="528">
        <row r="1">
          <cell r="A1">
            <v>0</v>
          </cell>
        </row>
      </sheetData>
      <sheetData sheetId="529">
        <row r="1">
          <cell r="A1">
            <v>0</v>
          </cell>
        </row>
      </sheetData>
      <sheetData sheetId="530">
        <row r="1">
          <cell r="A1">
            <v>0</v>
          </cell>
        </row>
      </sheetData>
      <sheetData sheetId="531">
        <row r="1">
          <cell r="A1">
            <v>0</v>
          </cell>
        </row>
      </sheetData>
      <sheetData sheetId="532">
        <row r="1">
          <cell r="A1">
            <v>0</v>
          </cell>
        </row>
      </sheetData>
      <sheetData sheetId="533">
        <row r="1">
          <cell r="A1">
            <v>0</v>
          </cell>
        </row>
      </sheetData>
      <sheetData sheetId="534">
        <row r="1">
          <cell r="A1">
            <v>0</v>
          </cell>
        </row>
      </sheetData>
      <sheetData sheetId="535">
        <row r="1">
          <cell r="A1">
            <v>0</v>
          </cell>
        </row>
      </sheetData>
      <sheetData sheetId="536">
        <row r="1">
          <cell r="A1">
            <v>0</v>
          </cell>
        </row>
      </sheetData>
      <sheetData sheetId="537">
        <row r="1">
          <cell r="A1">
            <v>0</v>
          </cell>
        </row>
      </sheetData>
      <sheetData sheetId="538">
        <row r="1">
          <cell r="A1">
            <v>0</v>
          </cell>
        </row>
      </sheetData>
      <sheetData sheetId="539">
        <row r="1">
          <cell r="A1">
            <v>0</v>
          </cell>
        </row>
      </sheetData>
      <sheetData sheetId="540">
        <row r="1">
          <cell r="A1">
            <v>0</v>
          </cell>
        </row>
      </sheetData>
      <sheetData sheetId="541">
        <row r="1">
          <cell r="A1">
            <v>0</v>
          </cell>
        </row>
      </sheetData>
      <sheetData sheetId="542">
        <row r="1">
          <cell r="A1">
            <v>0</v>
          </cell>
        </row>
      </sheetData>
      <sheetData sheetId="543">
        <row r="1">
          <cell r="A1">
            <v>0</v>
          </cell>
        </row>
      </sheetData>
      <sheetData sheetId="544">
        <row r="1">
          <cell r="A1">
            <v>0</v>
          </cell>
        </row>
      </sheetData>
      <sheetData sheetId="545">
        <row r="1">
          <cell r="A1">
            <v>0</v>
          </cell>
        </row>
      </sheetData>
      <sheetData sheetId="546">
        <row r="1">
          <cell r="A1">
            <v>0</v>
          </cell>
        </row>
      </sheetData>
      <sheetData sheetId="547">
        <row r="1">
          <cell r="A1">
            <v>0</v>
          </cell>
        </row>
      </sheetData>
      <sheetData sheetId="548">
        <row r="1">
          <cell r="A1">
            <v>0</v>
          </cell>
        </row>
      </sheetData>
      <sheetData sheetId="549">
        <row r="1">
          <cell r="A1">
            <v>0</v>
          </cell>
        </row>
      </sheetData>
      <sheetData sheetId="550">
        <row r="1">
          <cell r="A1">
            <v>0</v>
          </cell>
        </row>
      </sheetData>
      <sheetData sheetId="551">
        <row r="1">
          <cell r="A1">
            <v>0</v>
          </cell>
        </row>
      </sheetData>
      <sheetData sheetId="552">
        <row r="1">
          <cell r="A1">
            <v>0</v>
          </cell>
        </row>
      </sheetData>
      <sheetData sheetId="553">
        <row r="1">
          <cell r="A1">
            <v>0</v>
          </cell>
        </row>
      </sheetData>
      <sheetData sheetId="554">
        <row r="1">
          <cell r="A1">
            <v>0</v>
          </cell>
        </row>
      </sheetData>
      <sheetData sheetId="555">
        <row r="1">
          <cell r="A1">
            <v>0</v>
          </cell>
        </row>
      </sheetData>
      <sheetData sheetId="556">
        <row r="1">
          <cell r="A1">
            <v>0</v>
          </cell>
        </row>
      </sheetData>
      <sheetData sheetId="557">
        <row r="1">
          <cell r="A1">
            <v>0</v>
          </cell>
        </row>
      </sheetData>
      <sheetData sheetId="558">
        <row r="1">
          <cell r="A1">
            <v>0</v>
          </cell>
        </row>
      </sheetData>
      <sheetData sheetId="559">
        <row r="1">
          <cell r="A1">
            <v>0</v>
          </cell>
        </row>
      </sheetData>
      <sheetData sheetId="560">
        <row r="1">
          <cell r="A1">
            <v>0</v>
          </cell>
        </row>
      </sheetData>
      <sheetData sheetId="561">
        <row r="1">
          <cell r="A1">
            <v>0</v>
          </cell>
        </row>
      </sheetData>
      <sheetData sheetId="562">
        <row r="1">
          <cell r="A1">
            <v>0</v>
          </cell>
        </row>
      </sheetData>
      <sheetData sheetId="563">
        <row r="1">
          <cell r="A1">
            <v>0</v>
          </cell>
        </row>
      </sheetData>
      <sheetData sheetId="564">
        <row r="1">
          <cell r="A1">
            <v>0</v>
          </cell>
        </row>
      </sheetData>
      <sheetData sheetId="565">
        <row r="1">
          <cell r="A1">
            <v>0</v>
          </cell>
        </row>
      </sheetData>
      <sheetData sheetId="566">
        <row r="1">
          <cell r="A1">
            <v>0</v>
          </cell>
        </row>
      </sheetData>
      <sheetData sheetId="567">
        <row r="1">
          <cell r="A1">
            <v>0</v>
          </cell>
        </row>
      </sheetData>
      <sheetData sheetId="568">
        <row r="1">
          <cell r="A1">
            <v>0</v>
          </cell>
        </row>
      </sheetData>
      <sheetData sheetId="569">
        <row r="1">
          <cell r="A1">
            <v>0</v>
          </cell>
        </row>
      </sheetData>
      <sheetData sheetId="570">
        <row r="1">
          <cell r="A1">
            <v>0</v>
          </cell>
        </row>
      </sheetData>
      <sheetData sheetId="571">
        <row r="1">
          <cell r="A1">
            <v>0</v>
          </cell>
        </row>
      </sheetData>
      <sheetData sheetId="572">
        <row r="1">
          <cell r="A1">
            <v>0</v>
          </cell>
        </row>
      </sheetData>
      <sheetData sheetId="573">
        <row r="1">
          <cell r="A1">
            <v>0</v>
          </cell>
        </row>
      </sheetData>
      <sheetData sheetId="574">
        <row r="1">
          <cell r="A1">
            <v>0</v>
          </cell>
        </row>
      </sheetData>
      <sheetData sheetId="575">
        <row r="1">
          <cell r="A1">
            <v>0</v>
          </cell>
        </row>
      </sheetData>
      <sheetData sheetId="576">
        <row r="1">
          <cell r="A1">
            <v>0</v>
          </cell>
        </row>
      </sheetData>
      <sheetData sheetId="577">
        <row r="1">
          <cell r="A1">
            <v>0</v>
          </cell>
        </row>
      </sheetData>
      <sheetData sheetId="578">
        <row r="1">
          <cell r="A1">
            <v>0</v>
          </cell>
        </row>
      </sheetData>
      <sheetData sheetId="579">
        <row r="1">
          <cell r="A1">
            <v>0</v>
          </cell>
        </row>
      </sheetData>
      <sheetData sheetId="580">
        <row r="1">
          <cell r="A1">
            <v>0</v>
          </cell>
        </row>
      </sheetData>
      <sheetData sheetId="581">
        <row r="1">
          <cell r="A1">
            <v>0</v>
          </cell>
        </row>
      </sheetData>
      <sheetData sheetId="582">
        <row r="1">
          <cell r="A1">
            <v>0</v>
          </cell>
        </row>
      </sheetData>
      <sheetData sheetId="583">
        <row r="1">
          <cell r="A1">
            <v>0</v>
          </cell>
        </row>
      </sheetData>
      <sheetData sheetId="584">
        <row r="1">
          <cell r="A1">
            <v>0</v>
          </cell>
        </row>
      </sheetData>
      <sheetData sheetId="585">
        <row r="1">
          <cell r="A1">
            <v>0</v>
          </cell>
        </row>
      </sheetData>
      <sheetData sheetId="586">
        <row r="1">
          <cell r="A1">
            <v>0</v>
          </cell>
        </row>
      </sheetData>
      <sheetData sheetId="587">
        <row r="1">
          <cell r="A1">
            <v>0</v>
          </cell>
        </row>
      </sheetData>
      <sheetData sheetId="588">
        <row r="1">
          <cell r="A1">
            <v>0</v>
          </cell>
        </row>
      </sheetData>
      <sheetData sheetId="589">
        <row r="1">
          <cell r="A1">
            <v>0</v>
          </cell>
        </row>
      </sheetData>
      <sheetData sheetId="590">
        <row r="1">
          <cell r="A1">
            <v>0</v>
          </cell>
        </row>
      </sheetData>
      <sheetData sheetId="591">
        <row r="1">
          <cell r="A1">
            <v>0</v>
          </cell>
        </row>
      </sheetData>
      <sheetData sheetId="592">
        <row r="1">
          <cell r="A1">
            <v>0</v>
          </cell>
        </row>
      </sheetData>
      <sheetData sheetId="593">
        <row r="1">
          <cell r="A1">
            <v>0</v>
          </cell>
        </row>
      </sheetData>
      <sheetData sheetId="594">
        <row r="1">
          <cell r="A1">
            <v>0</v>
          </cell>
        </row>
      </sheetData>
      <sheetData sheetId="595">
        <row r="1">
          <cell r="A1">
            <v>0</v>
          </cell>
        </row>
      </sheetData>
      <sheetData sheetId="596">
        <row r="1">
          <cell r="A1">
            <v>0</v>
          </cell>
        </row>
      </sheetData>
      <sheetData sheetId="597">
        <row r="1">
          <cell r="A1">
            <v>0</v>
          </cell>
        </row>
      </sheetData>
      <sheetData sheetId="598">
        <row r="1">
          <cell r="A1">
            <v>0</v>
          </cell>
        </row>
      </sheetData>
      <sheetData sheetId="599">
        <row r="1">
          <cell r="A1">
            <v>0</v>
          </cell>
        </row>
      </sheetData>
      <sheetData sheetId="600">
        <row r="1">
          <cell r="A1">
            <v>0</v>
          </cell>
        </row>
      </sheetData>
      <sheetData sheetId="601">
        <row r="1">
          <cell r="A1">
            <v>0</v>
          </cell>
        </row>
      </sheetData>
      <sheetData sheetId="602">
        <row r="1">
          <cell r="A1">
            <v>0</v>
          </cell>
        </row>
      </sheetData>
      <sheetData sheetId="603">
        <row r="1">
          <cell r="A1">
            <v>0</v>
          </cell>
        </row>
      </sheetData>
      <sheetData sheetId="604">
        <row r="1">
          <cell r="A1">
            <v>0</v>
          </cell>
        </row>
      </sheetData>
      <sheetData sheetId="605">
        <row r="1">
          <cell r="A1">
            <v>0</v>
          </cell>
        </row>
      </sheetData>
      <sheetData sheetId="606">
        <row r="1">
          <cell r="A1">
            <v>0</v>
          </cell>
        </row>
      </sheetData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>
        <row r="2">
          <cell r="A2">
            <v>0</v>
          </cell>
        </row>
      </sheetData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1">
          <cell r="A1">
            <v>0</v>
          </cell>
        </row>
      </sheetData>
      <sheetData sheetId="667">
        <row r="1">
          <cell r="A1">
            <v>0</v>
          </cell>
        </row>
      </sheetData>
      <sheetData sheetId="668">
        <row r="1">
          <cell r="A1">
            <v>0</v>
          </cell>
        </row>
      </sheetData>
      <sheetData sheetId="669" refreshError="1"/>
      <sheetData sheetId="670" refreshError="1"/>
      <sheetData sheetId="671" refreshError="1"/>
      <sheetData sheetId="672">
        <row r="1">
          <cell r="A1">
            <v>0</v>
          </cell>
        </row>
      </sheetData>
      <sheetData sheetId="673">
        <row r="1">
          <cell r="A1">
            <v>0</v>
          </cell>
        </row>
      </sheetData>
      <sheetData sheetId="674" refreshError="1"/>
      <sheetData sheetId="675" refreshError="1"/>
      <sheetData sheetId="676" refreshError="1"/>
      <sheetData sheetId="677" refreshError="1"/>
      <sheetData sheetId="678">
        <row r="1">
          <cell r="A1">
            <v>0</v>
          </cell>
        </row>
      </sheetData>
      <sheetData sheetId="679">
        <row r="1">
          <cell r="A1">
            <v>0</v>
          </cell>
        </row>
      </sheetData>
      <sheetData sheetId="680">
        <row r="1">
          <cell r="A1">
            <v>0</v>
          </cell>
        </row>
      </sheetData>
      <sheetData sheetId="681" refreshError="1"/>
      <sheetData sheetId="682">
        <row r="1">
          <cell r="A1">
            <v>0</v>
          </cell>
        </row>
      </sheetData>
      <sheetData sheetId="683">
        <row r="1">
          <cell r="A1">
            <v>0</v>
          </cell>
        </row>
      </sheetData>
      <sheetData sheetId="684">
        <row r="1">
          <cell r="A1">
            <v>0</v>
          </cell>
        </row>
      </sheetData>
      <sheetData sheetId="685">
        <row r="1">
          <cell r="A1">
            <v>0</v>
          </cell>
        </row>
      </sheetData>
      <sheetData sheetId="686">
        <row r="1">
          <cell r="A1">
            <v>0</v>
          </cell>
        </row>
      </sheetData>
      <sheetData sheetId="687">
        <row r="1">
          <cell r="A1">
            <v>0</v>
          </cell>
        </row>
      </sheetData>
      <sheetData sheetId="688">
        <row r="1">
          <cell r="A1">
            <v>0</v>
          </cell>
        </row>
      </sheetData>
      <sheetData sheetId="689">
        <row r="1">
          <cell r="A1">
            <v>0</v>
          </cell>
        </row>
      </sheetData>
      <sheetData sheetId="690">
        <row r="1">
          <cell r="A1">
            <v>0</v>
          </cell>
        </row>
      </sheetData>
      <sheetData sheetId="691">
        <row r="1">
          <cell r="A1">
            <v>0</v>
          </cell>
        </row>
      </sheetData>
      <sheetData sheetId="692">
        <row r="1">
          <cell r="A1">
            <v>0</v>
          </cell>
        </row>
      </sheetData>
      <sheetData sheetId="693">
        <row r="1">
          <cell r="A1">
            <v>0</v>
          </cell>
        </row>
      </sheetData>
      <sheetData sheetId="694">
        <row r="1">
          <cell r="A1">
            <v>0</v>
          </cell>
        </row>
      </sheetData>
      <sheetData sheetId="695">
        <row r="1">
          <cell r="A1">
            <v>0</v>
          </cell>
        </row>
      </sheetData>
      <sheetData sheetId="696">
        <row r="1">
          <cell r="A1">
            <v>0</v>
          </cell>
        </row>
      </sheetData>
      <sheetData sheetId="697">
        <row r="1">
          <cell r="A1">
            <v>0</v>
          </cell>
        </row>
      </sheetData>
      <sheetData sheetId="698">
        <row r="1">
          <cell r="A1">
            <v>0</v>
          </cell>
        </row>
      </sheetData>
      <sheetData sheetId="699">
        <row r="1">
          <cell r="A1">
            <v>0</v>
          </cell>
        </row>
      </sheetData>
      <sheetData sheetId="700">
        <row r="1">
          <cell r="A1">
            <v>0</v>
          </cell>
        </row>
      </sheetData>
      <sheetData sheetId="701">
        <row r="1">
          <cell r="A1">
            <v>0</v>
          </cell>
        </row>
      </sheetData>
      <sheetData sheetId="702">
        <row r="1">
          <cell r="A1">
            <v>0</v>
          </cell>
        </row>
      </sheetData>
      <sheetData sheetId="703">
        <row r="1">
          <cell r="A1">
            <v>0</v>
          </cell>
        </row>
      </sheetData>
      <sheetData sheetId="704">
        <row r="1">
          <cell r="A1">
            <v>0</v>
          </cell>
        </row>
      </sheetData>
      <sheetData sheetId="705">
        <row r="1">
          <cell r="A1">
            <v>0</v>
          </cell>
        </row>
      </sheetData>
      <sheetData sheetId="706">
        <row r="1">
          <cell r="A1">
            <v>0</v>
          </cell>
        </row>
      </sheetData>
      <sheetData sheetId="707">
        <row r="1">
          <cell r="A1">
            <v>0</v>
          </cell>
        </row>
      </sheetData>
      <sheetData sheetId="708">
        <row r="1">
          <cell r="A1">
            <v>0</v>
          </cell>
        </row>
      </sheetData>
      <sheetData sheetId="709">
        <row r="1">
          <cell r="A1">
            <v>0</v>
          </cell>
        </row>
      </sheetData>
      <sheetData sheetId="710">
        <row r="1">
          <cell r="A1">
            <v>0</v>
          </cell>
        </row>
      </sheetData>
      <sheetData sheetId="711">
        <row r="1">
          <cell r="A1">
            <v>0</v>
          </cell>
        </row>
      </sheetData>
      <sheetData sheetId="712">
        <row r="1">
          <cell r="A1">
            <v>0</v>
          </cell>
        </row>
      </sheetData>
      <sheetData sheetId="713">
        <row r="1">
          <cell r="A1">
            <v>0</v>
          </cell>
        </row>
      </sheetData>
      <sheetData sheetId="714">
        <row r="1">
          <cell r="A1">
            <v>0</v>
          </cell>
        </row>
      </sheetData>
      <sheetData sheetId="715">
        <row r="1">
          <cell r="A1">
            <v>0</v>
          </cell>
        </row>
      </sheetData>
      <sheetData sheetId="716">
        <row r="1">
          <cell r="A1">
            <v>0</v>
          </cell>
        </row>
      </sheetData>
      <sheetData sheetId="717">
        <row r="1">
          <cell r="A1">
            <v>0</v>
          </cell>
        </row>
      </sheetData>
      <sheetData sheetId="718">
        <row r="1">
          <cell r="A1">
            <v>0</v>
          </cell>
        </row>
      </sheetData>
      <sheetData sheetId="719">
        <row r="1">
          <cell r="A1">
            <v>0</v>
          </cell>
        </row>
      </sheetData>
      <sheetData sheetId="720">
        <row r="1">
          <cell r="A1">
            <v>0</v>
          </cell>
        </row>
      </sheetData>
      <sheetData sheetId="721">
        <row r="1">
          <cell r="A1">
            <v>0</v>
          </cell>
        </row>
      </sheetData>
      <sheetData sheetId="722">
        <row r="1">
          <cell r="A1">
            <v>0</v>
          </cell>
        </row>
      </sheetData>
      <sheetData sheetId="723">
        <row r="1">
          <cell r="A1">
            <v>0</v>
          </cell>
        </row>
      </sheetData>
      <sheetData sheetId="724">
        <row r="1">
          <cell r="A1">
            <v>0</v>
          </cell>
        </row>
      </sheetData>
      <sheetData sheetId="725">
        <row r="1">
          <cell r="A1">
            <v>0</v>
          </cell>
        </row>
      </sheetData>
      <sheetData sheetId="726">
        <row r="1">
          <cell r="A1">
            <v>0</v>
          </cell>
        </row>
      </sheetData>
      <sheetData sheetId="727">
        <row r="1">
          <cell r="A1">
            <v>0</v>
          </cell>
        </row>
      </sheetData>
      <sheetData sheetId="728">
        <row r="1">
          <cell r="A1">
            <v>0</v>
          </cell>
        </row>
      </sheetData>
      <sheetData sheetId="729">
        <row r="1">
          <cell r="A1">
            <v>0</v>
          </cell>
        </row>
      </sheetData>
      <sheetData sheetId="730">
        <row r="1">
          <cell r="A1">
            <v>0</v>
          </cell>
        </row>
      </sheetData>
      <sheetData sheetId="731">
        <row r="1">
          <cell r="A1">
            <v>0</v>
          </cell>
        </row>
      </sheetData>
      <sheetData sheetId="732">
        <row r="1">
          <cell r="A1">
            <v>0</v>
          </cell>
        </row>
      </sheetData>
      <sheetData sheetId="733">
        <row r="1">
          <cell r="A1">
            <v>0</v>
          </cell>
        </row>
      </sheetData>
      <sheetData sheetId="734">
        <row r="1">
          <cell r="A1">
            <v>0</v>
          </cell>
        </row>
      </sheetData>
      <sheetData sheetId="735">
        <row r="1">
          <cell r="A1">
            <v>0</v>
          </cell>
        </row>
      </sheetData>
      <sheetData sheetId="736">
        <row r="1">
          <cell r="A1">
            <v>0</v>
          </cell>
        </row>
      </sheetData>
      <sheetData sheetId="737">
        <row r="1">
          <cell r="A1">
            <v>0</v>
          </cell>
        </row>
      </sheetData>
      <sheetData sheetId="738" refreshError="1"/>
      <sheetData sheetId="739" refreshError="1"/>
      <sheetData sheetId="740" refreshError="1"/>
      <sheetData sheetId="741">
        <row r="1">
          <cell r="A1">
            <v>0</v>
          </cell>
        </row>
      </sheetData>
      <sheetData sheetId="742">
        <row r="1">
          <cell r="A1">
            <v>0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>
        <row r="1">
          <cell r="A1">
            <v>0</v>
          </cell>
        </row>
      </sheetData>
      <sheetData sheetId="751">
        <row r="1">
          <cell r="A1">
            <v>0</v>
          </cell>
        </row>
      </sheetData>
      <sheetData sheetId="752">
        <row r="1">
          <cell r="A1">
            <v>0</v>
          </cell>
        </row>
      </sheetData>
      <sheetData sheetId="753">
        <row r="1">
          <cell r="A1">
            <v>0</v>
          </cell>
        </row>
      </sheetData>
      <sheetData sheetId="754">
        <row r="1">
          <cell r="A1">
            <v>0</v>
          </cell>
        </row>
      </sheetData>
      <sheetData sheetId="755">
        <row r="1">
          <cell r="A1">
            <v>0</v>
          </cell>
        </row>
      </sheetData>
      <sheetData sheetId="756">
        <row r="1">
          <cell r="A1">
            <v>0</v>
          </cell>
        </row>
      </sheetData>
      <sheetData sheetId="757">
        <row r="1">
          <cell r="A1">
            <v>0</v>
          </cell>
        </row>
      </sheetData>
      <sheetData sheetId="758">
        <row r="1">
          <cell r="A1">
            <v>0</v>
          </cell>
        </row>
      </sheetData>
      <sheetData sheetId="759">
        <row r="1">
          <cell r="A1">
            <v>0</v>
          </cell>
        </row>
      </sheetData>
      <sheetData sheetId="760">
        <row r="1">
          <cell r="A1">
            <v>0</v>
          </cell>
        </row>
      </sheetData>
      <sheetData sheetId="761">
        <row r="1">
          <cell r="A1">
            <v>0</v>
          </cell>
        </row>
      </sheetData>
      <sheetData sheetId="762">
        <row r="1">
          <cell r="A1">
            <v>0</v>
          </cell>
        </row>
      </sheetData>
      <sheetData sheetId="763">
        <row r="1">
          <cell r="A1">
            <v>0</v>
          </cell>
        </row>
      </sheetData>
      <sheetData sheetId="764">
        <row r="1">
          <cell r="A1">
            <v>0</v>
          </cell>
        </row>
      </sheetData>
      <sheetData sheetId="765">
        <row r="1">
          <cell r="A1">
            <v>0</v>
          </cell>
        </row>
      </sheetData>
      <sheetData sheetId="766">
        <row r="1">
          <cell r="A1">
            <v>0</v>
          </cell>
        </row>
      </sheetData>
      <sheetData sheetId="767">
        <row r="1">
          <cell r="A1">
            <v>0</v>
          </cell>
        </row>
      </sheetData>
      <sheetData sheetId="768">
        <row r="1">
          <cell r="A1">
            <v>0</v>
          </cell>
        </row>
      </sheetData>
      <sheetData sheetId="769">
        <row r="1">
          <cell r="A1">
            <v>0</v>
          </cell>
        </row>
      </sheetData>
      <sheetData sheetId="770">
        <row r="1">
          <cell r="A1">
            <v>0</v>
          </cell>
        </row>
      </sheetData>
      <sheetData sheetId="771">
        <row r="1">
          <cell r="A1">
            <v>0</v>
          </cell>
        </row>
      </sheetData>
      <sheetData sheetId="772">
        <row r="1">
          <cell r="A1">
            <v>0</v>
          </cell>
        </row>
      </sheetData>
      <sheetData sheetId="773">
        <row r="1">
          <cell r="A1">
            <v>0</v>
          </cell>
        </row>
      </sheetData>
      <sheetData sheetId="774">
        <row r="1">
          <cell r="A1">
            <v>0</v>
          </cell>
        </row>
      </sheetData>
      <sheetData sheetId="775">
        <row r="1">
          <cell r="A1">
            <v>0</v>
          </cell>
        </row>
      </sheetData>
      <sheetData sheetId="776">
        <row r="1">
          <cell r="A1">
            <v>0</v>
          </cell>
        </row>
      </sheetData>
      <sheetData sheetId="777">
        <row r="1">
          <cell r="A1">
            <v>0</v>
          </cell>
        </row>
      </sheetData>
      <sheetData sheetId="778">
        <row r="1">
          <cell r="A1">
            <v>0</v>
          </cell>
        </row>
      </sheetData>
      <sheetData sheetId="779">
        <row r="1">
          <cell r="A1">
            <v>0</v>
          </cell>
        </row>
      </sheetData>
      <sheetData sheetId="780">
        <row r="1">
          <cell r="A1">
            <v>0</v>
          </cell>
        </row>
      </sheetData>
      <sheetData sheetId="781">
        <row r="1">
          <cell r="A1">
            <v>0</v>
          </cell>
        </row>
      </sheetData>
      <sheetData sheetId="782">
        <row r="1">
          <cell r="A1">
            <v>0</v>
          </cell>
        </row>
      </sheetData>
      <sheetData sheetId="783">
        <row r="1">
          <cell r="A1">
            <v>0</v>
          </cell>
        </row>
      </sheetData>
      <sheetData sheetId="784">
        <row r="1">
          <cell r="A1">
            <v>0</v>
          </cell>
        </row>
      </sheetData>
      <sheetData sheetId="785">
        <row r="1">
          <cell r="A1">
            <v>0</v>
          </cell>
        </row>
      </sheetData>
      <sheetData sheetId="786">
        <row r="1">
          <cell r="A1">
            <v>0</v>
          </cell>
        </row>
      </sheetData>
      <sheetData sheetId="787">
        <row r="1">
          <cell r="A1">
            <v>0</v>
          </cell>
        </row>
      </sheetData>
      <sheetData sheetId="788">
        <row r="1">
          <cell r="A1">
            <v>0</v>
          </cell>
        </row>
      </sheetData>
      <sheetData sheetId="789">
        <row r="1">
          <cell r="A1">
            <v>0</v>
          </cell>
        </row>
      </sheetData>
      <sheetData sheetId="790">
        <row r="1">
          <cell r="A1">
            <v>0</v>
          </cell>
        </row>
      </sheetData>
      <sheetData sheetId="791">
        <row r="1">
          <cell r="A1">
            <v>0</v>
          </cell>
        </row>
      </sheetData>
      <sheetData sheetId="792">
        <row r="1">
          <cell r="A1">
            <v>0</v>
          </cell>
        </row>
      </sheetData>
      <sheetData sheetId="793">
        <row r="1">
          <cell r="A1">
            <v>0</v>
          </cell>
        </row>
      </sheetData>
      <sheetData sheetId="794">
        <row r="1">
          <cell r="A1">
            <v>0</v>
          </cell>
        </row>
      </sheetData>
      <sheetData sheetId="795">
        <row r="1">
          <cell r="A1">
            <v>0</v>
          </cell>
        </row>
      </sheetData>
      <sheetData sheetId="796">
        <row r="1">
          <cell r="A1">
            <v>0</v>
          </cell>
        </row>
      </sheetData>
      <sheetData sheetId="797">
        <row r="1">
          <cell r="A1">
            <v>0</v>
          </cell>
        </row>
      </sheetData>
      <sheetData sheetId="798">
        <row r="1">
          <cell r="A1">
            <v>0</v>
          </cell>
        </row>
      </sheetData>
      <sheetData sheetId="799">
        <row r="1">
          <cell r="A1">
            <v>0</v>
          </cell>
        </row>
      </sheetData>
      <sheetData sheetId="800">
        <row r="1">
          <cell r="A1">
            <v>0</v>
          </cell>
        </row>
      </sheetData>
      <sheetData sheetId="801">
        <row r="1">
          <cell r="A1">
            <v>0</v>
          </cell>
        </row>
      </sheetData>
      <sheetData sheetId="802">
        <row r="1">
          <cell r="A1">
            <v>0</v>
          </cell>
        </row>
      </sheetData>
      <sheetData sheetId="803">
        <row r="1">
          <cell r="A1">
            <v>0</v>
          </cell>
        </row>
      </sheetData>
      <sheetData sheetId="804">
        <row r="1">
          <cell r="A1">
            <v>0</v>
          </cell>
        </row>
      </sheetData>
      <sheetData sheetId="805">
        <row r="1">
          <cell r="A1">
            <v>0</v>
          </cell>
        </row>
      </sheetData>
      <sheetData sheetId="806">
        <row r="1">
          <cell r="A1">
            <v>0</v>
          </cell>
        </row>
      </sheetData>
      <sheetData sheetId="807">
        <row r="1">
          <cell r="A1">
            <v>0</v>
          </cell>
        </row>
      </sheetData>
      <sheetData sheetId="808">
        <row r="1">
          <cell r="A1">
            <v>0</v>
          </cell>
        </row>
      </sheetData>
      <sheetData sheetId="809">
        <row r="1">
          <cell r="A1">
            <v>0</v>
          </cell>
        </row>
      </sheetData>
      <sheetData sheetId="810">
        <row r="1">
          <cell r="A1">
            <v>0</v>
          </cell>
        </row>
      </sheetData>
      <sheetData sheetId="811">
        <row r="1">
          <cell r="A1">
            <v>0</v>
          </cell>
        </row>
      </sheetData>
      <sheetData sheetId="812">
        <row r="1">
          <cell r="A1">
            <v>0</v>
          </cell>
        </row>
      </sheetData>
      <sheetData sheetId="813">
        <row r="1">
          <cell r="A1">
            <v>0</v>
          </cell>
        </row>
      </sheetData>
      <sheetData sheetId="814">
        <row r="1">
          <cell r="A1">
            <v>0</v>
          </cell>
        </row>
      </sheetData>
      <sheetData sheetId="815">
        <row r="1">
          <cell r="A1">
            <v>0</v>
          </cell>
        </row>
      </sheetData>
      <sheetData sheetId="816">
        <row r="1">
          <cell r="A1">
            <v>0</v>
          </cell>
        </row>
      </sheetData>
      <sheetData sheetId="817">
        <row r="1">
          <cell r="A1">
            <v>0</v>
          </cell>
        </row>
      </sheetData>
      <sheetData sheetId="818">
        <row r="1">
          <cell r="A1">
            <v>0</v>
          </cell>
        </row>
      </sheetData>
      <sheetData sheetId="819">
        <row r="1">
          <cell r="A1">
            <v>0</v>
          </cell>
        </row>
      </sheetData>
      <sheetData sheetId="820">
        <row r="1">
          <cell r="A1">
            <v>0</v>
          </cell>
        </row>
      </sheetData>
      <sheetData sheetId="821">
        <row r="1">
          <cell r="A1">
            <v>0</v>
          </cell>
        </row>
      </sheetData>
      <sheetData sheetId="822">
        <row r="1">
          <cell r="A1">
            <v>0</v>
          </cell>
        </row>
      </sheetData>
      <sheetData sheetId="823">
        <row r="1">
          <cell r="A1">
            <v>0</v>
          </cell>
        </row>
      </sheetData>
      <sheetData sheetId="824">
        <row r="1">
          <cell r="A1">
            <v>0</v>
          </cell>
        </row>
      </sheetData>
      <sheetData sheetId="825">
        <row r="1">
          <cell r="A1">
            <v>0</v>
          </cell>
        </row>
      </sheetData>
      <sheetData sheetId="826">
        <row r="1">
          <cell r="A1">
            <v>0</v>
          </cell>
        </row>
      </sheetData>
      <sheetData sheetId="827">
        <row r="1">
          <cell r="A1">
            <v>0</v>
          </cell>
        </row>
      </sheetData>
      <sheetData sheetId="828">
        <row r="1">
          <cell r="A1">
            <v>0</v>
          </cell>
        </row>
      </sheetData>
      <sheetData sheetId="829">
        <row r="1">
          <cell r="A1">
            <v>0</v>
          </cell>
        </row>
      </sheetData>
      <sheetData sheetId="830">
        <row r="1">
          <cell r="A1">
            <v>0</v>
          </cell>
        </row>
      </sheetData>
      <sheetData sheetId="831">
        <row r="1">
          <cell r="A1">
            <v>0</v>
          </cell>
        </row>
      </sheetData>
      <sheetData sheetId="832">
        <row r="1">
          <cell r="A1">
            <v>0</v>
          </cell>
        </row>
      </sheetData>
      <sheetData sheetId="833">
        <row r="1">
          <cell r="A1">
            <v>0</v>
          </cell>
        </row>
      </sheetData>
      <sheetData sheetId="834">
        <row r="1">
          <cell r="A1">
            <v>0</v>
          </cell>
        </row>
      </sheetData>
      <sheetData sheetId="835">
        <row r="1">
          <cell r="A1">
            <v>0</v>
          </cell>
        </row>
      </sheetData>
      <sheetData sheetId="836">
        <row r="1">
          <cell r="A1">
            <v>0</v>
          </cell>
        </row>
      </sheetData>
      <sheetData sheetId="837">
        <row r="1">
          <cell r="A1">
            <v>0</v>
          </cell>
        </row>
      </sheetData>
      <sheetData sheetId="838">
        <row r="1">
          <cell r="A1">
            <v>0</v>
          </cell>
        </row>
      </sheetData>
      <sheetData sheetId="839">
        <row r="1">
          <cell r="A1">
            <v>0</v>
          </cell>
        </row>
      </sheetData>
      <sheetData sheetId="840">
        <row r="1">
          <cell r="A1">
            <v>0</v>
          </cell>
        </row>
      </sheetData>
      <sheetData sheetId="841">
        <row r="1">
          <cell r="A1">
            <v>0</v>
          </cell>
        </row>
      </sheetData>
      <sheetData sheetId="842">
        <row r="1">
          <cell r="A1">
            <v>0</v>
          </cell>
        </row>
      </sheetData>
      <sheetData sheetId="843">
        <row r="1">
          <cell r="A1">
            <v>0</v>
          </cell>
        </row>
      </sheetData>
      <sheetData sheetId="844">
        <row r="1">
          <cell r="A1">
            <v>0</v>
          </cell>
        </row>
      </sheetData>
      <sheetData sheetId="845">
        <row r="1">
          <cell r="A1">
            <v>0</v>
          </cell>
        </row>
      </sheetData>
      <sheetData sheetId="846">
        <row r="1">
          <cell r="A1">
            <v>0</v>
          </cell>
        </row>
      </sheetData>
      <sheetData sheetId="847">
        <row r="1">
          <cell r="A1">
            <v>0</v>
          </cell>
        </row>
      </sheetData>
      <sheetData sheetId="848">
        <row r="1">
          <cell r="A1">
            <v>0</v>
          </cell>
        </row>
      </sheetData>
      <sheetData sheetId="849">
        <row r="1">
          <cell r="A1">
            <v>0</v>
          </cell>
        </row>
      </sheetData>
      <sheetData sheetId="850">
        <row r="1">
          <cell r="A1">
            <v>0</v>
          </cell>
        </row>
      </sheetData>
      <sheetData sheetId="851">
        <row r="1">
          <cell r="A1">
            <v>0</v>
          </cell>
        </row>
      </sheetData>
      <sheetData sheetId="852">
        <row r="1">
          <cell r="A1">
            <v>0</v>
          </cell>
        </row>
      </sheetData>
      <sheetData sheetId="853">
        <row r="1">
          <cell r="A1">
            <v>0</v>
          </cell>
        </row>
      </sheetData>
      <sheetData sheetId="854">
        <row r="1">
          <cell r="A1">
            <v>0</v>
          </cell>
        </row>
      </sheetData>
      <sheetData sheetId="855">
        <row r="1">
          <cell r="A1">
            <v>0</v>
          </cell>
        </row>
      </sheetData>
      <sheetData sheetId="856">
        <row r="1">
          <cell r="A1">
            <v>0</v>
          </cell>
        </row>
      </sheetData>
      <sheetData sheetId="857">
        <row r="1">
          <cell r="A1">
            <v>0</v>
          </cell>
        </row>
      </sheetData>
      <sheetData sheetId="858">
        <row r="1">
          <cell r="A1">
            <v>0</v>
          </cell>
        </row>
      </sheetData>
      <sheetData sheetId="859">
        <row r="1">
          <cell r="A1">
            <v>0</v>
          </cell>
        </row>
      </sheetData>
      <sheetData sheetId="860">
        <row r="1">
          <cell r="A1">
            <v>0</v>
          </cell>
        </row>
      </sheetData>
      <sheetData sheetId="861">
        <row r="1">
          <cell r="A1">
            <v>0</v>
          </cell>
        </row>
      </sheetData>
      <sheetData sheetId="862">
        <row r="1">
          <cell r="A1">
            <v>0</v>
          </cell>
        </row>
      </sheetData>
      <sheetData sheetId="863">
        <row r="1">
          <cell r="A1">
            <v>0</v>
          </cell>
        </row>
      </sheetData>
      <sheetData sheetId="864">
        <row r="1">
          <cell r="A1">
            <v>0</v>
          </cell>
        </row>
      </sheetData>
      <sheetData sheetId="865">
        <row r="1">
          <cell r="A1">
            <v>0</v>
          </cell>
        </row>
      </sheetData>
      <sheetData sheetId="866">
        <row r="1">
          <cell r="A1">
            <v>0</v>
          </cell>
        </row>
      </sheetData>
      <sheetData sheetId="867">
        <row r="1">
          <cell r="A1">
            <v>0</v>
          </cell>
        </row>
      </sheetData>
      <sheetData sheetId="868">
        <row r="1">
          <cell r="A1">
            <v>0</v>
          </cell>
        </row>
      </sheetData>
      <sheetData sheetId="869">
        <row r="1">
          <cell r="A1">
            <v>0</v>
          </cell>
        </row>
      </sheetData>
      <sheetData sheetId="870">
        <row r="1">
          <cell r="A1">
            <v>0</v>
          </cell>
        </row>
      </sheetData>
      <sheetData sheetId="871">
        <row r="1">
          <cell r="A1">
            <v>0</v>
          </cell>
        </row>
      </sheetData>
      <sheetData sheetId="872">
        <row r="1">
          <cell r="A1">
            <v>0</v>
          </cell>
        </row>
      </sheetData>
      <sheetData sheetId="873">
        <row r="1">
          <cell r="A1">
            <v>0</v>
          </cell>
        </row>
      </sheetData>
      <sheetData sheetId="874">
        <row r="1">
          <cell r="A1">
            <v>0</v>
          </cell>
        </row>
      </sheetData>
      <sheetData sheetId="875">
        <row r="1">
          <cell r="A1">
            <v>0</v>
          </cell>
        </row>
      </sheetData>
      <sheetData sheetId="876">
        <row r="1">
          <cell r="A1">
            <v>0</v>
          </cell>
        </row>
      </sheetData>
      <sheetData sheetId="877">
        <row r="1">
          <cell r="A1">
            <v>0</v>
          </cell>
        </row>
      </sheetData>
      <sheetData sheetId="878">
        <row r="1">
          <cell r="A1">
            <v>0</v>
          </cell>
        </row>
      </sheetData>
      <sheetData sheetId="879">
        <row r="1">
          <cell r="A1">
            <v>0</v>
          </cell>
        </row>
      </sheetData>
      <sheetData sheetId="880">
        <row r="1">
          <cell r="A1">
            <v>0</v>
          </cell>
        </row>
      </sheetData>
      <sheetData sheetId="881">
        <row r="1">
          <cell r="A1">
            <v>0</v>
          </cell>
        </row>
      </sheetData>
      <sheetData sheetId="882">
        <row r="1">
          <cell r="A1">
            <v>0</v>
          </cell>
        </row>
      </sheetData>
      <sheetData sheetId="883">
        <row r="1">
          <cell r="A1">
            <v>0</v>
          </cell>
        </row>
      </sheetData>
      <sheetData sheetId="884">
        <row r="1">
          <cell r="A1">
            <v>0</v>
          </cell>
        </row>
      </sheetData>
      <sheetData sheetId="885">
        <row r="1">
          <cell r="A1">
            <v>0</v>
          </cell>
        </row>
      </sheetData>
      <sheetData sheetId="886">
        <row r="1">
          <cell r="A1">
            <v>0</v>
          </cell>
        </row>
      </sheetData>
      <sheetData sheetId="887">
        <row r="1">
          <cell r="A1">
            <v>0</v>
          </cell>
        </row>
      </sheetData>
      <sheetData sheetId="888">
        <row r="1">
          <cell r="A1">
            <v>0</v>
          </cell>
        </row>
      </sheetData>
      <sheetData sheetId="889">
        <row r="1">
          <cell r="A1">
            <v>0</v>
          </cell>
        </row>
      </sheetData>
      <sheetData sheetId="890">
        <row r="1">
          <cell r="A1">
            <v>0</v>
          </cell>
        </row>
      </sheetData>
      <sheetData sheetId="891">
        <row r="1">
          <cell r="A1">
            <v>0</v>
          </cell>
        </row>
      </sheetData>
      <sheetData sheetId="892">
        <row r="1">
          <cell r="A1">
            <v>0</v>
          </cell>
        </row>
      </sheetData>
      <sheetData sheetId="893">
        <row r="1">
          <cell r="A1">
            <v>0</v>
          </cell>
        </row>
      </sheetData>
      <sheetData sheetId="894">
        <row r="1">
          <cell r="A1">
            <v>0</v>
          </cell>
        </row>
      </sheetData>
      <sheetData sheetId="895">
        <row r="1">
          <cell r="A1">
            <v>0</v>
          </cell>
        </row>
      </sheetData>
      <sheetData sheetId="896">
        <row r="1">
          <cell r="A1">
            <v>0</v>
          </cell>
        </row>
      </sheetData>
      <sheetData sheetId="897">
        <row r="1">
          <cell r="A1">
            <v>0</v>
          </cell>
        </row>
      </sheetData>
      <sheetData sheetId="898">
        <row r="1">
          <cell r="A1">
            <v>0</v>
          </cell>
        </row>
      </sheetData>
      <sheetData sheetId="899">
        <row r="1">
          <cell r="A1">
            <v>0</v>
          </cell>
        </row>
      </sheetData>
      <sheetData sheetId="900">
        <row r="1">
          <cell r="A1">
            <v>0</v>
          </cell>
        </row>
      </sheetData>
      <sheetData sheetId="901">
        <row r="1">
          <cell r="A1">
            <v>0</v>
          </cell>
        </row>
      </sheetData>
      <sheetData sheetId="902">
        <row r="1">
          <cell r="A1">
            <v>0</v>
          </cell>
        </row>
      </sheetData>
      <sheetData sheetId="903">
        <row r="1">
          <cell r="A1">
            <v>0</v>
          </cell>
        </row>
      </sheetData>
      <sheetData sheetId="904">
        <row r="1">
          <cell r="A1">
            <v>0</v>
          </cell>
        </row>
      </sheetData>
      <sheetData sheetId="905">
        <row r="1">
          <cell r="A1">
            <v>0</v>
          </cell>
        </row>
      </sheetData>
      <sheetData sheetId="906">
        <row r="1">
          <cell r="A1">
            <v>0</v>
          </cell>
        </row>
      </sheetData>
      <sheetData sheetId="907">
        <row r="1">
          <cell r="A1">
            <v>0</v>
          </cell>
        </row>
      </sheetData>
      <sheetData sheetId="908">
        <row r="1">
          <cell r="A1">
            <v>0</v>
          </cell>
        </row>
      </sheetData>
      <sheetData sheetId="909">
        <row r="1">
          <cell r="A1">
            <v>0</v>
          </cell>
        </row>
      </sheetData>
      <sheetData sheetId="910">
        <row r="1">
          <cell r="A1">
            <v>0</v>
          </cell>
        </row>
      </sheetData>
      <sheetData sheetId="911">
        <row r="1">
          <cell r="A1">
            <v>0</v>
          </cell>
        </row>
      </sheetData>
      <sheetData sheetId="912">
        <row r="1">
          <cell r="A1">
            <v>0</v>
          </cell>
        </row>
      </sheetData>
      <sheetData sheetId="913">
        <row r="1">
          <cell r="A1">
            <v>0</v>
          </cell>
        </row>
      </sheetData>
      <sheetData sheetId="914">
        <row r="1">
          <cell r="A1">
            <v>0</v>
          </cell>
        </row>
      </sheetData>
      <sheetData sheetId="915">
        <row r="1">
          <cell r="A1">
            <v>0</v>
          </cell>
        </row>
      </sheetData>
      <sheetData sheetId="916">
        <row r="1">
          <cell r="A1">
            <v>0</v>
          </cell>
        </row>
      </sheetData>
      <sheetData sheetId="917">
        <row r="1">
          <cell r="A1">
            <v>0</v>
          </cell>
        </row>
      </sheetData>
      <sheetData sheetId="918">
        <row r="1">
          <cell r="A1">
            <v>0</v>
          </cell>
        </row>
      </sheetData>
      <sheetData sheetId="919">
        <row r="1">
          <cell r="A1">
            <v>0</v>
          </cell>
        </row>
      </sheetData>
      <sheetData sheetId="920">
        <row r="1">
          <cell r="A1">
            <v>0</v>
          </cell>
        </row>
      </sheetData>
      <sheetData sheetId="921">
        <row r="1">
          <cell r="A1">
            <v>0</v>
          </cell>
        </row>
      </sheetData>
      <sheetData sheetId="922">
        <row r="1">
          <cell r="A1">
            <v>0</v>
          </cell>
        </row>
      </sheetData>
      <sheetData sheetId="923">
        <row r="1">
          <cell r="A1">
            <v>0</v>
          </cell>
        </row>
      </sheetData>
      <sheetData sheetId="924">
        <row r="1">
          <cell r="A1">
            <v>0</v>
          </cell>
        </row>
      </sheetData>
      <sheetData sheetId="925">
        <row r="1">
          <cell r="A1">
            <v>0</v>
          </cell>
        </row>
      </sheetData>
      <sheetData sheetId="926">
        <row r="1">
          <cell r="A1">
            <v>0</v>
          </cell>
        </row>
      </sheetData>
      <sheetData sheetId="927">
        <row r="1">
          <cell r="A1">
            <v>0</v>
          </cell>
        </row>
      </sheetData>
      <sheetData sheetId="928">
        <row r="1">
          <cell r="A1">
            <v>0</v>
          </cell>
        </row>
      </sheetData>
      <sheetData sheetId="929">
        <row r="1">
          <cell r="A1">
            <v>0</v>
          </cell>
        </row>
      </sheetData>
      <sheetData sheetId="930">
        <row r="1">
          <cell r="A1">
            <v>0</v>
          </cell>
        </row>
      </sheetData>
      <sheetData sheetId="931">
        <row r="1">
          <cell r="A1">
            <v>0</v>
          </cell>
        </row>
      </sheetData>
      <sheetData sheetId="932">
        <row r="1">
          <cell r="A1">
            <v>0</v>
          </cell>
        </row>
      </sheetData>
      <sheetData sheetId="933">
        <row r="1">
          <cell r="A1">
            <v>0</v>
          </cell>
        </row>
      </sheetData>
      <sheetData sheetId="934">
        <row r="1">
          <cell r="A1">
            <v>0</v>
          </cell>
        </row>
      </sheetData>
      <sheetData sheetId="935">
        <row r="1">
          <cell r="A1">
            <v>0</v>
          </cell>
        </row>
      </sheetData>
      <sheetData sheetId="936">
        <row r="1">
          <cell r="A1">
            <v>0</v>
          </cell>
        </row>
      </sheetData>
      <sheetData sheetId="937">
        <row r="1">
          <cell r="A1">
            <v>0</v>
          </cell>
        </row>
      </sheetData>
      <sheetData sheetId="938">
        <row r="1">
          <cell r="A1">
            <v>0</v>
          </cell>
        </row>
      </sheetData>
      <sheetData sheetId="939">
        <row r="1">
          <cell r="A1">
            <v>0</v>
          </cell>
        </row>
      </sheetData>
      <sheetData sheetId="940">
        <row r="1">
          <cell r="A1">
            <v>0</v>
          </cell>
        </row>
      </sheetData>
      <sheetData sheetId="941">
        <row r="1">
          <cell r="A1">
            <v>0</v>
          </cell>
        </row>
      </sheetData>
      <sheetData sheetId="942">
        <row r="1">
          <cell r="A1">
            <v>0</v>
          </cell>
        </row>
      </sheetData>
      <sheetData sheetId="943">
        <row r="1">
          <cell r="A1">
            <v>0</v>
          </cell>
        </row>
      </sheetData>
      <sheetData sheetId="944">
        <row r="1">
          <cell r="A1">
            <v>0</v>
          </cell>
        </row>
      </sheetData>
      <sheetData sheetId="945">
        <row r="1">
          <cell r="A1">
            <v>0</v>
          </cell>
        </row>
      </sheetData>
      <sheetData sheetId="946">
        <row r="1">
          <cell r="A1">
            <v>0</v>
          </cell>
        </row>
      </sheetData>
      <sheetData sheetId="947">
        <row r="1">
          <cell r="A1">
            <v>0</v>
          </cell>
        </row>
      </sheetData>
      <sheetData sheetId="948">
        <row r="1">
          <cell r="A1">
            <v>0</v>
          </cell>
        </row>
      </sheetData>
      <sheetData sheetId="949">
        <row r="1">
          <cell r="A1">
            <v>0</v>
          </cell>
        </row>
      </sheetData>
      <sheetData sheetId="950">
        <row r="1">
          <cell r="A1">
            <v>0</v>
          </cell>
        </row>
      </sheetData>
      <sheetData sheetId="951">
        <row r="1">
          <cell r="A1">
            <v>0</v>
          </cell>
        </row>
      </sheetData>
      <sheetData sheetId="952">
        <row r="1">
          <cell r="A1">
            <v>0</v>
          </cell>
        </row>
      </sheetData>
      <sheetData sheetId="953">
        <row r="1">
          <cell r="A1">
            <v>0</v>
          </cell>
        </row>
      </sheetData>
      <sheetData sheetId="954">
        <row r="1">
          <cell r="A1">
            <v>0</v>
          </cell>
        </row>
      </sheetData>
      <sheetData sheetId="955">
        <row r="1">
          <cell r="A1">
            <v>0</v>
          </cell>
        </row>
      </sheetData>
      <sheetData sheetId="956">
        <row r="1">
          <cell r="A1">
            <v>0</v>
          </cell>
        </row>
      </sheetData>
      <sheetData sheetId="957">
        <row r="1">
          <cell r="A1">
            <v>0</v>
          </cell>
        </row>
      </sheetData>
      <sheetData sheetId="958">
        <row r="1">
          <cell r="A1">
            <v>0</v>
          </cell>
        </row>
      </sheetData>
      <sheetData sheetId="959">
        <row r="1">
          <cell r="A1">
            <v>0</v>
          </cell>
        </row>
      </sheetData>
      <sheetData sheetId="960">
        <row r="1">
          <cell r="A1">
            <v>0</v>
          </cell>
        </row>
      </sheetData>
      <sheetData sheetId="961">
        <row r="1">
          <cell r="A1">
            <v>0</v>
          </cell>
        </row>
      </sheetData>
      <sheetData sheetId="962">
        <row r="1">
          <cell r="A1">
            <v>0</v>
          </cell>
        </row>
      </sheetData>
      <sheetData sheetId="963">
        <row r="1">
          <cell r="A1">
            <v>0</v>
          </cell>
        </row>
      </sheetData>
      <sheetData sheetId="964">
        <row r="1">
          <cell r="A1">
            <v>0</v>
          </cell>
        </row>
      </sheetData>
      <sheetData sheetId="965">
        <row r="1">
          <cell r="A1">
            <v>0</v>
          </cell>
        </row>
      </sheetData>
      <sheetData sheetId="966">
        <row r="1">
          <cell r="A1">
            <v>0</v>
          </cell>
        </row>
      </sheetData>
      <sheetData sheetId="967">
        <row r="1">
          <cell r="A1">
            <v>0</v>
          </cell>
        </row>
      </sheetData>
      <sheetData sheetId="968">
        <row r="1">
          <cell r="A1">
            <v>0</v>
          </cell>
        </row>
      </sheetData>
      <sheetData sheetId="969">
        <row r="1">
          <cell r="A1">
            <v>0</v>
          </cell>
        </row>
      </sheetData>
      <sheetData sheetId="970">
        <row r="1">
          <cell r="A1">
            <v>0</v>
          </cell>
        </row>
      </sheetData>
      <sheetData sheetId="971">
        <row r="1">
          <cell r="A1">
            <v>0</v>
          </cell>
        </row>
      </sheetData>
      <sheetData sheetId="972">
        <row r="1">
          <cell r="A1">
            <v>0</v>
          </cell>
        </row>
      </sheetData>
      <sheetData sheetId="973">
        <row r="1">
          <cell r="A1">
            <v>0</v>
          </cell>
        </row>
      </sheetData>
      <sheetData sheetId="974">
        <row r="1">
          <cell r="A1">
            <v>0</v>
          </cell>
        </row>
      </sheetData>
      <sheetData sheetId="975">
        <row r="1">
          <cell r="A1">
            <v>0</v>
          </cell>
        </row>
      </sheetData>
      <sheetData sheetId="976">
        <row r="1">
          <cell r="A1">
            <v>0</v>
          </cell>
        </row>
      </sheetData>
      <sheetData sheetId="977">
        <row r="1">
          <cell r="A1">
            <v>0</v>
          </cell>
        </row>
      </sheetData>
      <sheetData sheetId="978">
        <row r="1">
          <cell r="A1">
            <v>0</v>
          </cell>
        </row>
      </sheetData>
      <sheetData sheetId="979">
        <row r="1">
          <cell r="A1">
            <v>0</v>
          </cell>
        </row>
      </sheetData>
      <sheetData sheetId="980">
        <row r="1">
          <cell r="A1">
            <v>0</v>
          </cell>
        </row>
      </sheetData>
      <sheetData sheetId="981">
        <row r="1">
          <cell r="A1">
            <v>0</v>
          </cell>
        </row>
      </sheetData>
      <sheetData sheetId="982">
        <row r="1">
          <cell r="A1">
            <v>0</v>
          </cell>
        </row>
      </sheetData>
      <sheetData sheetId="983">
        <row r="1">
          <cell r="A1">
            <v>0</v>
          </cell>
        </row>
      </sheetData>
      <sheetData sheetId="984">
        <row r="1">
          <cell r="A1">
            <v>0</v>
          </cell>
        </row>
      </sheetData>
      <sheetData sheetId="985">
        <row r="1">
          <cell r="A1">
            <v>0</v>
          </cell>
        </row>
      </sheetData>
      <sheetData sheetId="986">
        <row r="1">
          <cell r="A1">
            <v>0</v>
          </cell>
        </row>
      </sheetData>
      <sheetData sheetId="987">
        <row r="1">
          <cell r="A1">
            <v>0</v>
          </cell>
        </row>
      </sheetData>
      <sheetData sheetId="988">
        <row r="1">
          <cell r="A1">
            <v>0</v>
          </cell>
        </row>
      </sheetData>
      <sheetData sheetId="989">
        <row r="1">
          <cell r="A1">
            <v>0</v>
          </cell>
        </row>
      </sheetData>
      <sheetData sheetId="990">
        <row r="1">
          <cell r="A1">
            <v>0</v>
          </cell>
        </row>
      </sheetData>
      <sheetData sheetId="991">
        <row r="1">
          <cell r="A1">
            <v>0</v>
          </cell>
        </row>
      </sheetData>
      <sheetData sheetId="992">
        <row r="1">
          <cell r="A1">
            <v>0</v>
          </cell>
        </row>
      </sheetData>
      <sheetData sheetId="993">
        <row r="1">
          <cell r="A1">
            <v>0</v>
          </cell>
        </row>
      </sheetData>
      <sheetData sheetId="994">
        <row r="1">
          <cell r="A1">
            <v>0</v>
          </cell>
        </row>
      </sheetData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>
        <row r="1">
          <cell r="A1">
            <v>0</v>
          </cell>
        </row>
      </sheetData>
      <sheetData sheetId="1003">
        <row r="1">
          <cell r="A1">
            <v>0</v>
          </cell>
        </row>
      </sheetData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>
        <row r="2">
          <cell r="A2">
            <v>0</v>
          </cell>
        </row>
      </sheetData>
      <sheetData sheetId="1015">
        <row r="2">
          <cell r="A2">
            <v>0</v>
          </cell>
        </row>
      </sheetData>
      <sheetData sheetId="1016">
        <row r="2">
          <cell r="A2">
            <v>0</v>
          </cell>
        </row>
      </sheetData>
      <sheetData sheetId="1017">
        <row r="2">
          <cell r="A2">
            <v>0</v>
          </cell>
        </row>
      </sheetData>
      <sheetData sheetId="1018">
        <row r="2">
          <cell r="A2">
            <v>0</v>
          </cell>
        </row>
      </sheetData>
      <sheetData sheetId="1019">
        <row r="2">
          <cell r="A2">
            <v>0</v>
          </cell>
        </row>
      </sheetData>
      <sheetData sheetId="1020">
        <row r="2">
          <cell r="A2">
            <v>0</v>
          </cell>
        </row>
      </sheetData>
      <sheetData sheetId="1021">
        <row r="2">
          <cell r="A2">
            <v>0</v>
          </cell>
        </row>
      </sheetData>
      <sheetData sheetId="1022">
        <row r="2">
          <cell r="A2">
            <v>0</v>
          </cell>
        </row>
      </sheetData>
      <sheetData sheetId="1023">
        <row r="2">
          <cell r="A2">
            <v>0</v>
          </cell>
        </row>
      </sheetData>
      <sheetData sheetId="1024">
        <row r="2">
          <cell r="A2">
            <v>0</v>
          </cell>
        </row>
      </sheetData>
      <sheetData sheetId="1025">
        <row r="2">
          <cell r="A2">
            <v>0</v>
          </cell>
        </row>
      </sheetData>
      <sheetData sheetId="1026">
        <row r="2">
          <cell r="A2">
            <v>0</v>
          </cell>
        </row>
      </sheetData>
      <sheetData sheetId="1027">
        <row r="2">
          <cell r="A2">
            <v>0</v>
          </cell>
        </row>
      </sheetData>
      <sheetData sheetId="1028">
        <row r="2">
          <cell r="A2">
            <v>0</v>
          </cell>
        </row>
      </sheetData>
      <sheetData sheetId="1029">
        <row r="2">
          <cell r="A2">
            <v>0</v>
          </cell>
        </row>
      </sheetData>
      <sheetData sheetId="1030">
        <row r="2">
          <cell r="A2">
            <v>0</v>
          </cell>
        </row>
      </sheetData>
      <sheetData sheetId="1031">
        <row r="2">
          <cell r="A2">
            <v>0</v>
          </cell>
        </row>
      </sheetData>
      <sheetData sheetId="1032">
        <row r="2">
          <cell r="A2">
            <v>0</v>
          </cell>
        </row>
      </sheetData>
      <sheetData sheetId="1033">
        <row r="2">
          <cell r="A2">
            <v>0</v>
          </cell>
        </row>
      </sheetData>
      <sheetData sheetId="1034">
        <row r="2">
          <cell r="A2">
            <v>0</v>
          </cell>
        </row>
      </sheetData>
      <sheetData sheetId="1035">
        <row r="2">
          <cell r="A2">
            <v>0</v>
          </cell>
        </row>
      </sheetData>
      <sheetData sheetId="1036">
        <row r="2">
          <cell r="A2">
            <v>0</v>
          </cell>
        </row>
      </sheetData>
      <sheetData sheetId="1037">
        <row r="2">
          <cell r="A2">
            <v>0</v>
          </cell>
        </row>
      </sheetData>
      <sheetData sheetId="1038">
        <row r="2">
          <cell r="A2">
            <v>0</v>
          </cell>
        </row>
      </sheetData>
      <sheetData sheetId="1039">
        <row r="2">
          <cell r="A2">
            <v>0</v>
          </cell>
        </row>
      </sheetData>
      <sheetData sheetId="1040">
        <row r="2">
          <cell r="A2">
            <v>0</v>
          </cell>
        </row>
      </sheetData>
      <sheetData sheetId="1041">
        <row r="2">
          <cell r="A2">
            <v>0</v>
          </cell>
        </row>
      </sheetData>
      <sheetData sheetId="1042">
        <row r="2">
          <cell r="A2">
            <v>0</v>
          </cell>
        </row>
      </sheetData>
      <sheetData sheetId="1043">
        <row r="2">
          <cell r="A2">
            <v>0</v>
          </cell>
        </row>
      </sheetData>
      <sheetData sheetId="1044">
        <row r="2">
          <cell r="A2">
            <v>0</v>
          </cell>
        </row>
      </sheetData>
      <sheetData sheetId="1045">
        <row r="2">
          <cell r="A2">
            <v>0</v>
          </cell>
        </row>
      </sheetData>
      <sheetData sheetId="1046">
        <row r="2">
          <cell r="A2">
            <v>0</v>
          </cell>
        </row>
      </sheetData>
      <sheetData sheetId="1047">
        <row r="2">
          <cell r="A2">
            <v>0</v>
          </cell>
        </row>
      </sheetData>
      <sheetData sheetId="1048">
        <row r="2">
          <cell r="A2">
            <v>0</v>
          </cell>
        </row>
      </sheetData>
      <sheetData sheetId="1049">
        <row r="2">
          <cell r="A2">
            <v>0</v>
          </cell>
        </row>
      </sheetData>
      <sheetData sheetId="1050">
        <row r="2">
          <cell r="A2">
            <v>0</v>
          </cell>
        </row>
      </sheetData>
      <sheetData sheetId="1051">
        <row r="2">
          <cell r="A2">
            <v>0</v>
          </cell>
        </row>
      </sheetData>
      <sheetData sheetId="1052">
        <row r="2">
          <cell r="A2">
            <v>0</v>
          </cell>
        </row>
      </sheetData>
      <sheetData sheetId="1053">
        <row r="2">
          <cell r="A2">
            <v>0</v>
          </cell>
        </row>
      </sheetData>
      <sheetData sheetId="1054">
        <row r="2">
          <cell r="A2">
            <v>0</v>
          </cell>
        </row>
      </sheetData>
      <sheetData sheetId="1055">
        <row r="2">
          <cell r="A2">
            <v>0</v>
          </cell>
        </row>
      </sheetData>
      <sheetData sheetId="1056">
        <row r="2">
          <cell r="A2">
            <v>0</v>
          </cell>
        </row>
      </sheetData>
      <sheetData sheetId="1057">
        <row r="2">
          <cell r="A2">
            <v>0</v>
          </cell>
        </row>
      </sheetData>
      <sheetData sheetId="1058">
        <row r="2">
          <cell r="A2">
            <v>0</v>
          </cell>
        </row>
      </sheetData>
      <sheetData sheetId="1059">
        <row r="2">
          <cell r="A2">
            <v>0</v>
          </cell>
        </row>
      </sheetData>
      <sheetData sheetId="1060">
        <row r="2">
          <cell r="A2">
            <v>0</v>
          </cell>
        </row>
      </sheetData>
      <sheetData sheetId="1061">
        <row r="2">
          <cell r="A2">
            <v>0</v>
          </cell>
        </row>
      </sheetData>
      <sheetData sheetId="1062">
        <row r="2">
          <cell r="A2">
            <v>0</v>
          </cell>
        </row>
      </sheetData>
      <sheetData sheetId="1063">
        <row r="2">
          <cell r="A2">
            <v>0</v>
          </cell>
        </row>
      </sheetData>
      <sheetData sheetId="1064">
        <row r="2">
          <cell r="A2">
            <v>0</v>
          </cell>
        </row>
      </sheetData>
      <sheetData sheetId="1065">
        <row r="2">
          <cell r="A2">
            <v>0</v>
          </cell>
        </row>
      </sheetData>
      <sheetData sheetId="1066">
        <row r="2">
          <cell r="A2">
            <v>0</v>
          </cell>
        </row>
      </sheetData>
      <sheetData sheetId="1067">
        <row r="2">
          <cell r="A2">
            <v>0</v>
          </cell>
        </row>
      </sheetData>
      <sheetData sheetId="1068">
        <row r="2">
          <cell r="A2">
            <v>0</v>
          </cell>
        </row>
      </sheetData>
      <sheetData sheetId="1069">
        <row r="2">
          <cell r="A2">
            <v>0</v>
          </cell>
        </row>
      </sheetData>
      <sheetData sheetId="1070">
        <row r="2">
          <cell r="A2">
            <v>0</v>
          </cell>
        </row>
      </sheetData>
      <sheetData sheetId="1071">
        <row r="2">
          <cell r="A2">
            <v>0</v>
          </cell>
        </row>
      </sheetData>
      <sheetData sheetId="1072">
        <row r="2">
          <cell r="A2">
            <v>0</v>
          </cell>
        </row>
      </sheetData>
      <sheetData sheetId="1073">
        <row r="2">
          <cell r="A2">
            <v>0</v>
          </cell>
        </row>
      </sheetData>
      <sheetData sheetId="1074">
        <row r="2">
          <cell r="A2">
            <v>0</v>
          </cell>
        </row>
      </sheetData>
      <sheetData sheetId="1075">
        <row r="2">
          <cell r="A2">
            <v>0</v>
          </cell>
        </row>
      </sheetData>
      <sheetData sheetId="1076">
        <row r="2">
          <cell r="A2">
            <v>0</v>
          </cell>
        </row>
      </sheetData>
      <sheetData sheetId="1077">
        <row r="2">
          <cell r="A2">
            <v>0</v>
          </cell>
        </row>
      </sheetData>
      <sheetData sheetId="1078">
        <row r="2">
          <cell r="A2">
            <v>0</v>
          </cell>
        </row>
      </sheetData>
      <sheetData sheetId="1079">
        <row r="2">
          <cell r="A2">
            <v>0</v>
          </cell>
        </row>
      </sheetData>
      <sheetData sheetId="1080">
        <row r="2">
          <cell r="A2">
            <v>0</v>
          </cell>
        </row>
      </sheetData>
      <sheetData sheetId="1081">
        <row r="2">
          <cell r="A2">
            <v>0</v>
          </cell>
        </row>
      </sheetData>
      <sheetData sheetId="1082">
        <row r="2">
          <cell r="A2">
            <v>0</v>
          </cell>
        </row>
      </sheetData>
      <sheetData sheetId="1083">
        <row r="2">
          <cell r="A2">
            <v>0</v>
          </cell>
        </row>
      </sheetData>
      <sheetData sheetId="1084">
        <row r="2">
          <cell r="A2">
            <v>0</v>
          </cell>
        </row>
      </sheetData>
      <sheetData sheetId="1085">
        <row r="2">
          <cell r="A2">
            <v>0</v>
          </cell>
        </row>
      </sheetData>
      <sheetData sheetId="1086">
        <row r="2">
          <cell r="A2">
            <v>0</v>
          </cell>
        </row>
      </sheetData>
      <sheetData sheetId="1087">
        <row r="2">
          <cell r="A2">
            <v>0</v>
          </cell>
        </row>
      </sheetData>
      <sheetData sheetId="1088">
        <row r="2">
          <cell r="A2">
            <v>0</v>
          </cell>
        </row>
      </sheetData>
      <sheetData sheetId="1089">
        <row r="2">
          <cell r="A2">
            <v>0</v>
          </cell>
        </row>
      </sheetData>
      <sheetData sheetId="1090">
        <row r="2">
          <cell r="A2">
            <v>0</v>
          </cell>
        </row>
      </sheetData>
      <sheetData sheetId="1091">
        <row r="2">
          <cell r="A2">
            <v>0</v>
          </cell>
        </row>
      </sheetData>
      <sheetData sheetId="1092">
        <row r="2">
          <cell r="A2">
            <v>0</v>
          </cell>
        </row>
      </sheetData>
      <sheetData sheetId="1093">
        <row r="2">
          <cell r="A2">
            <v>0</v>
          </cell>
        </row>
      </sheetData>
      <sheetData sheetId="1094">
        <row r="2">
          <cell r="A2">
            <v>0</v>
          </cell>
        </row>
      </sheetData>
      <sheetData sheetId="1095">
        <row r="2">
          <cell r="A2">
            <v>0</v>
          </cell>
        </row>
      </sheetData>
      <sheetData sheetId="1096">
        <row r="2">
          <cell r="A2">
            <v>0</v>
          </cell>
        </row>
      </sheetData>
      <sheetData sheetId="1097">
        <row r="2">
          <cell r="A2">
            <v>0</v>
          </cell>
        </row>
      </sheetData>
      <sheetData sheetId="1098">
        <row r="2">
          <cell r="A2">
            <v>0</v>
          </cell>
        </row>
      </sheetData>
      <sheetData sheetId="1099">
        <row r="2">
          <cell r="A2">
            <v>0</v>
          </cell>
        </row>
      </sheetData>
      <sheetData sheetId="1100">
        <row r="2">
          <cell r="A2">
            <v>0</v>
          </cell>
        </row>
      </sheetData>
      <sheetData sheetId="1101">
        <row r="2">
          <cell r="A2">
            <v>0</v>
          </cell>
        </row>
      </sheetData>
      <sheetData sheetId="1102">
        <row r="2">
          <cell r="A2">
            <v>0</v>
          </cell>
        </row>
      </sheetData>
      <sheetData sheetId="1103">
        <row r="2">
          <cell r="A2">
            <v>0</v>
          </cell>
        </row>
      </sheetData>
      <sheetData sheetId="1104">
        <row r="2">
          <cell r="A2">
            <v>0</v>
          </cell>
        </row>
      </sheetData>
      <sheetData sheetId="1105">
        <row r="2">
          <cell r="A2">
            <v>0</v>
          </cell>
        </row>
      </sheetData>
      <sheetData sheetId="1106">
        <row r="2">
          <cell r="A2">
            <v>0</v>
          </cell>
        </row>
      </sheetData>
      <sheetData sheetId="1107">
        <row r="2">
          <cell r="A2">
            <v>0</v>
          </cell>
        </row>
      </sheetData>
      <sheetData sheetId="1108">
        <row r="2">
          <cell r="A2">
            <v>0</v>
          </cell>
        </row>
      </sheetData>
      <sheetData sheetId="1109">
        <row r="2">
          <cell r="A2">
            <v>0</v>
          </cell>
        </row>
      </sheetData>
      <sheetData sheetId="1110">
        <row r="2">
          <cell r="A2">
            <v>0</v>
          </cell>
        </row>
      </sheetData>
      <sheetData sheetId="1111">
        <row r="2">
          <cell r="A2">
            <v>0</v>
          </cell>
        </row>
      </sheetData>
      <sheetData sheetId="1112">
        <row r="2">
          <cell r="A2">
            <v>0</v>
          </cell>
        </row>
      </sheetData>
      <sheetData sheetId="1113">
        <row r="2">
          <cell r="A2">
            <v>0</v>
          </cell>
        </row>
      </sheetData>
      <sheetData sheetId="1114">
        <row r="2">
          <cell r="A2">
            <v>0</v>
          </cell>
        </row>
      </sheetData>
      <sheetData sheetId="1115">
        <row r="2">
          <cell r="A2">
            <v>0</v>
          </cell>
        </row>
      </sheetData>
      <sheetData sheetId="1116">
        <row r="2">
          <cell r="A2">
            <v>0</v>
          </cell>
        </row>
      </sheetData>
      <sheetData sheetId="1117">
        <row r="2">
          <cell r="A2">
            <v>0</v>
          </cell>
        </row>
      </sheetData>
      <sheetData sheetId="1118">
        <row r="2">
          <cell r="A2">
            <v>0</v>
          </cell>
        </row>
      </sheetData>
      <sheetData sheetId="1119">
        <row r="2">
          <cell r="A2">
            <v>0</v>
          </cell>
        </row>
      </sheetData>
      <sheetData sheetId="1120">
        <row r="2">
          <cell r="A2">
            <v>0</v>
          </cell>
        </row>
      </sheetData>
      <sheetData sheetId="1121">
        <row r="2">
          <cell r="A2">
            <v>0</v>
          </cell>
        </row>
      </sheetData>
      <sheetData sheetId="1122">
        <row r="2">
          <cell r="A2">
            <v>0</v>
          </cell>
        </row>
      </sheetData>
      <sheetData sheetId="1123">
        <row r="2">
          <cell r="A2">
            <v>0</v>
          </cell>
        </row>
      </sheetData>
      <sheetData sheetId="1124">
        <row r="2">
          <cell r="A2">
            <v>0</v>
          </cell>
        </row>
      </sheetData>
      <sheetData sheetId="1125">
        <row r="2">
          <cell r="A2">
            <v>0</v>
          </cell>
        </row>
      </sheetData>
      <sheetData sheetId="1126">
        <row r="2">
          <cell r="A2">
            <v>0</v>
          </cell>
        </row>
      </sheetData>
      <sheetData sheetId="1127">
        <row r="2">
          <cell r="A2">
            <v>0</v>
          </cell>
        </row>
      </sheetData>
      <sheetData sheetId="1128">
        <row r="2">
          <cell r="A2">
            <v>0</v>
          </cell>
        </row>
      </sheetData>
      <sheetData sheetId="1129">
        <row r="2">
          <cell r="A2">
            <v>0</v>
          </cell>
        </row>
      </sheetData>
      <sheetData sheetId="1130">
        <row r="2">
          <cell r="A2">
            <v>0</v>
          </cell>
        </row>
      </sheetData>
      <sheetData sheetId="1131">
        <row r="2">
          <cell r="A2">
            <v>0</v>
          </cell>
        </row>
      </sheetData>
      <sheetData sheetId="1132">
        <row r="2">
          <cell r="A2">
            <v>0</v>
          </cell>
        </row>
      </sheetData>
      <sheetData sheetId="1133">
        <row r="2">
          <cell r="A2">
            <v>0</v>
          </cell>
        </row>
      </sheetData>
      <sheetData sheetId="1134">
        <row r="2">
          <cell r="A2">
            <v>0</v>
          </cell>
        </row>
      </sheetData>
      <sheetData sheetId="1135">
        <row r="2">
          <cell r="A2">
            <v>0</v>
          </cell>
        </row>
      </sheetData>
      <sheetData sheetId="1136">
        <row r="2">
          <cell r="A2">
            <v>0</v>
          </cell>
        </row>
      </sheetData>
      <sheetData sheetId="1137">
        <row r="2">
          <cell r="A2">
            <v>0</v>
          </cell>
        </row>
      </sheetData>
      <sheetData sheetId="1138">
        <row r="2">
          <cell r="A2">
            <v>0</v>
          </cell>
        </row>
      </sheetData>
      <sheetData sheetId="1139">
        <row r="2">
          <cell r="A2">
            <v>0</v>
          </cell>
        </row>
      </sheetData>
      <sheetData sheetId="1140">
        <row r="2">
          <cell r="A2">
            <v>0</v>
          </cell>
        </row>
      </sheetData>
      <sheetData sheetId="1141">
        <row r="2">
          <cell r="A2">
            <v>0</v>
          </cell>
        </row>
      </sheetData>
      <sheetData sheetId="1142">
        <row r="2">
          <cell r="A2">
            <v>0</v>
          </cell>
        </row>
      </sheetData>
      <sheetData sheetId="1143">
        <row r="2">
          <cell r="A2">
            <v>0</v>
          </cell>
        </row>
      </sheetData>
      <sheetData sheetId="1144">
        <row r="2">
          <cell r="A2">
            <v>0</v>
          </cell>
        </row>
      </sheetData>
      <sheetData sheetId="1145">
        <row r="2">
          <cell r="A2">
            <v>0</v>
          </cell>
        </row>
      </sheetData>
      <sheetData sheetId="1146">
        <row r="2">
          <cell r="A2">
            <v>0</v>
          </cell>
        </row>
      </sheetData>
      <sheetData sheetId="1147">
        <row r="2">
          <cell r="A2">
            <v>0</v>
          </cell>
        </row>
      </sheetData>
      <sheetData sheetId="1148">
        <row r="2">
          <cell r="A2">
            <v>0</v>
          </cell>
        </row>
      </sheetData>
      <sheetData sheetId="1149">
        <row r="2">
          <cell r="A2">
            <v>0</v>
          </cell>
        </row>
      </sheetData>
      <sheetData sheetId="1150">
        <row r="2">
          <cell r="A2">
            <v>0</v>
          </cell>
        </row>
      </sheetData>
      <sheetData sheetId="1151">
        <row r="2">
          <cell r="A2">
            <v>0</v>
          </cell>
        </row>
      </sheetData>
      <sheetData sheetId="1152">
        <row r="2">
          <cell r="A2">
            <v>0</v>
          </cell>
        </row>
      </sheetData>
      <sheetData sheetId="1153">
        <row r="2">
          <cell r="A2">
            <v>0</v>
          </cell>
        </row>
      </sheetData>
      <sheetData sheetId="1154">
        <row r="2">
          <cell r="A2">
            <v>0</v>
          </cell>
        </row>
      </sheetData>
      <sheetData sheetId="1155">
        <row r="2">
          <cell r="A2">
            <v>0</v>
          </cell>
        </row>
      </sheetData>
      <sheetData sheetId="1156">
        <row r="2">
          <cell r="A2">
            <v>0</v>
          </cell>
        </row>
      </sheetData>
      <sheetData sheetId="1157">
        <row r="2">
          <cell r="A2">
            <v>0</v>
          </cell>
        </row>
      </sheetData>
      <sheetData sheetId="1158">
        <row r="2">
          <cell r="A2">
            <v>0</v>
          </cell>
        </row>
      </sheetData>
      <sheetData sheetId="1159">
        <row r="2">
          <cell r="A2">
            <v>0</v>
          </cell>
        </row>
      </sheetData>
      <sheetData sheetId="1160">
        <row r="2">
          <cell r="A2">
            <v>0</v>
          </cell>
        </row>
      </sheetData>
      <sheetData sheetId="1161">
        <row r="2">
          <cell r="A2">
            <v>0</v>
          </cell>
        </row>
      </sheetData>
      <sheetData sheetId="1162">
        <row r="2">
          <cell r="A2">
            <v>0</v>
          </cell>
        </row>
      </sheetData>
      <sheetData sheetId="1163">
        <row r="2">
          <cell r="A2">
            <v>0</v>
          </cell>
        </row>
      </sheetData>
      <sheetData sheetId="1164">
        <row r="2">
          <cell r="A2">
            <v>0</v>
          </cell>
        </row>
      </sheetData>
      <sheetData sheetId="1165">
        <row r="2">
          <cell r="A2">
            <v>0</v>
          </cell>
        </row>
      </sheetData>
      <sheetData sheetId="1166">
        <row r="2">
          <cell r="A2">
            <v>0</v>
          </cell>
        </row>
      </sheetData>
      <sheetData sheetId="1167">
        <row r="2">
          <cell r="A2">
            <v>0</v>
          </cell>
        </row>
      </sheetData>
      <sheetData sheetId="1168">
        <row r="2">
          <cell r="A2">
            <v>0</v>
          </cell>
        </row>
      </sheetData>
      <sheetData sheetId="1169">
        <row r="2">
          <cell r="A2">
            <v>0</v>
          </cell>
        </row>
      </sheetData>
      <sheetData sheetId="1170">
        <row r="2">
          <cell r="A2">
            <v>0</v>
          </cell>
        </row>
      </sheetData>
      <sheetData sheetId="1171">
        <row r="2">
          <cell r="A2">
            <v>0</v>
          </cell>
        </row>
      </sheetData>
      <sheetData sheetId="1172">
        <row r="2">
          <cell r="A2">
            <v>0</v>
          </cell>
        </row>
      </sheetData>
      <sheetData sheetId="1173">
        <row r="2">
          <cell r="A2">
            <v>0</v>
          </cell>
        </row>
      </sheetData>
      <sheetData sheetId="1174">
        <row r="2">
          <cell r="A2">
            <v>0</v>
          </cell>
        </row>
      </sheetData>
      <sheetData sheetId="1175">
        <row r="2">
          <cell r="A2">
            <v>0</v>
          </cell>
        </row>
      </sheetData>
      <sheetData sheetId="1176">
        <row r="2">
          <cell r="A2">
            <v>0</v>
          </cell>
        </row>
      </sheetData>
      <sheetData sheetId="1177">
        <row r="2">
          <cell r="A2">
            <v>0</v>
          </cell>
        </row>
      </sheetData>
      <sheetData sheetId="1178">
        <row r="2">
          <cell r="A2">
            <v>0</v>
          </cell>
        </row>
      </sheetData>
      <sheetData sheetId="1179">
        <row r="2">
          <cell r="A2">
            <v>0</v>
          </cell>
        </row>
      </sheetData>
      <sheetData sheetId="1180">
        <row r="2">
          <cell r="A2">
            <v>0</v>
          </cell>
        </row>
      </sheetData>
      <sheetData sheetId="1181">
        <row r="2">
          <cell r="A2">
            <v>0</v>
          </cell>
        </row>
      </sheetData>
      <sheetData sheetId="1182">
        <row r="2">
          <cell r="A2">
            <v>0</v>
          </cell>
        </row>
      </sheetData>
      <sheetData sheetId="1183">
        <row r="2">
          <cell r="A2">
            <v>0</v>
          </cell>
        </row>
      </sheetData>
      <sheetData sheetId="1184">
        <row r="2">
          <cell r="A2">
            <v>0</v>
          </cell>
        </row>
      </sheetData>
      <sheetData sheetId="1185">
        <row r="2">
          <cell r="A2">
            <v>0</v>
          </cell>
        </row>
      </sheetData>
      <sheetData sheetId="1186">
        <row r="2">
          <cell r="A2">
            <v>0</v>
          </cell>
        </row>
      </sheetData>
      <sheetData sheetId="1187">
        <row r="2">
          <cell r="A2">
            <v>0</v>
          </cell>
        </row>
      </sheetData>
      <sheetData sheetId="1188">
        <row r="2">
          <cell r="A2">
            <v>0</v>
          </cell>
        </row>
      </sheetData>
      <sheetData sheetId="1189">
        <row r="2">
          <cell r="A2">
            <v>0</v>
          </cell>
        </row>
      </sheetData>
      <sheetData sheetId="1190">
        <row r="2">
          <cell r="A2">
            <v>0</v>
          </cell>
        </row>
      </sheetData>
      <sheetData sheetId="1191">
        <row r="2">
          <cell r="A2">
            <v>0</v>
          </cell>
        </row>
      </sheetData>
      <sheetData sheetId="1192">
        <row r="2">
          <cell r="A2">
            <v>0</v>
          </cell>
        </row>
      </sheetData>
      <sheetData sheetId="1193">
        <row r="2">
          <cell r="A2">
            <v>0</v>
          </cell>
        </row>
      </sheetData>
      <sheetData sheetId="1194">
        <row r="2">
          <cell r="A2">
            <v>0</v>
          </cell>
        </row>
      </sheetData>
      <sheetData sheetId="1195">
        <row r="2">
          <cell r="A2">
            <v>0</v>
          </cell>
        </row>
      </sheetData>
      <sheetData sheetId="1196">
        <row r="2">
          <cell r="A2">
            <v>0</v>
          </cell>
        </row>
      </sheetData>
      <sheetData sheetId="1197">
        <row r="2">
          <cell r="A2">
            <v>0</v>
          </cell>
        </row>
      </sheetData>
      <sheetData sheetId="1198">
        <row r="2">
          <cell r="A2">
            <v>0</v>
          </cell>
        </row>
      </sheetData>
      <sheetData sheetId="1199">
        <row r="2">
          <cell r="A2">
            <v>0</v>
          </cell>
        </row>
      </sheetData>
      <sheetData sheetId="1200">
        <row r="2">
          <cell r="A2">
            <v>0</v>
          </cell>
        </row>
      </sheetData>
      <sheetData sheetId="1201">
        <row r="2">
          <cell r="A2">
            <v>0</v>
          </cell>
        </row>
      </sheetData>
      <sheetData sheetId="1202">
        <row r="2">
          <cell r="A2">
            <v>0</v>
          </cell>
        </row>
      </sheetData>
      <sheetData sheetId="1203">
        <row r="2">
          <cell r="A2">
            <v>0</v>
          </cell>
        </row>
      </sheetData>
      <sheetData sheetId="1204">
        <row r="2">
          <cell r="A2">
            <v>0</v>
          </cell>
        </row>
      </sheetData>
      <sheetData sheetId="1205">
        <row r="2">
          <cell r="A2">
            <v>0</v>
          </cell>
        </row>
      </sheetData>
      <sheetData sheetId="1206">
        <row r="2">
          <cell r="A2">
            <v>0</v>
          </cell>
        </row>
      </sheetData>
      <sheetData sheetId="1207">
        <row r="2">
          <cell r="A2">
            <v>0</v>
          </cell>
        </row>
      </sheetData>
      <sheetData sheetId="1208">
        <row r="2">
          <cell r="A2">
            <v>0</v>
          </cell>
        </row>
      </sheetData>
      <sheetData sheetId="1209">
        <row r="2">
          <cell r="A2">
            <v>0</v>
          </cell>
        </row>
      </sheetData>
      <sheetData sheetId="1210">
        <row r="2">
          <cell r="A2">
            <v>0</v>
          </cell>
        </row>
      </sheetData>
      <sheetData sheetId="1211">
        <row r="2">
          <cell r="A2">
            <v>0</v>
          </cell>
        </row>
      </sheetData>
      <sheetData sheetId="1212">
        <row r="2">
          <cell r="A2">
            <v>0</v>
          </cell>
        </row>
      </sheetData>
      <sheetData sheetId="1213">
        <row r="2">
          <cell r="A2">
            <v>0</v>
          </cell>
        </row>
      </sheetData>
      <sheetData sheetId="1214">
        <row r="2">
          <cell r="A2">
            <v>0</v>
          </cell>
        </row>
      </sheetData>
      <sheetData sheetId="1215">
        <row r="2">
          <cell r="A2">
            <v>0</v>
          </cell>
        </row>
      </sheetData>
      <sheetData sheetId="1216">
        <row r="2">
          <cell r="A2">
            <v>0</v>
          </cell>
        </row>
      </sheetData>
      <sheetData sheetId="1217">
        <row r="2">
          <cell r="A2">
            <v>0</v>
          </cell>
        </row>
      </sheetData>
      <sheetData sheetId="1218">
        <row r="2">
          <cell r="A2">
            <v>0</v>
          </cell>
        </row>
      </sheetData>
      <sheetData sheetId="1219">
        <row r="2">
          <cell r="A2">
            <v>0</v>
          </cell>
        </row>
      </sheetData>
      <sheetData sheetId="1220">
        <row r="2">
          <cell r="A2">
            <v>0</v>
          </cell>
        </row>
      </sheetData>
      <sheetData sheetId="1221">
        <row r="2">
          <cell r="A2">
            <v>0</v>
          </cell>
        </row>
      </sheetData>
      <sheetData sheetId="1222">
        <row r="2">
          <cell r="A2">
            <v>0</v>
          </cell>
        </row>
      </sheetData>
      <sheetData sheetId="1223">
        <row r="2">
          <cell r="A2">
            <v>0</v>
          </cell>
        </row>
      </sheetData>
      <sheetData sheetId="1224">
        <row r="2">
          <cell r="A2">
            <v>0</v>
          </cell>
        </row>
      </sheetData>
      <sheetData sheetId="1225">
        <row r="2">
          <cell r="A2">
            <v>0</v>
          </cell>
        </row>
      </sheetData>
      <sheetData sheetId="1226">
        <row r="2">
          <cell r="A2">
            <v>0</v>
          </cell>
        </row>
      </sheetData>
      <sheetData sheetId="1227">
        <row r="2">
          <cell r="A2">
            <v>0</v>
          </cell>
        </row>
      </sheetData>
      <sheetData sheetId="1228">
        <row r="2">
          <cell r="A2">
            <v>0</v>
          </cell>
        </row>
      </sheetData>
      <sheetData sheetId="1229">
        <row r="2">
          <cell r="A2">
            <v>0</v>
          </cell>
        </row>
      </sheetData>
      <sheetData sheetId="1230">
        <row r="2">
          <cell r="A2">
            <v>0</v>
          </cell>
        </row>
      </sheetData>
      <sheetData sheetId="1231">
        <row r="2">
          <cell r="A2">
            <v>0</v>
          </cell>
        </row>
      </sheetData>
      <sheetData sheetId="1232">
        <row r="2">
          <cell r="A2">
            <v>0</v>
          </cell>
        </row>
      </sheetData>
      <sheetData sheetId="1233">
        <row r="2">
          <cell r="A2">
            <v>0</v>
          </cell>
        </row>
      </sheetData>
      <sheetData sheetId="1234">
        <row r="2">
          <cell r="A2">
            <v>0</v>
          </cell>
        </row>
      </sheetData>
      <sheetData sheetId="1235">
        <row r="2">
          <cell r="A2">
            <v>0</v>
          </cell>
        </row>
      </sheetData>
      <sheetData sheetId="1236">
        <row r="2">
          <cell r="A2">
            <v>0</v>
          </cell>
        </row>
      </sheetData>
      <sheetData sheetId="1237">
        <row r="2">
          <cell r="A2">
            <v>0</v>
          </cell>
        </row>
      </sheetData>
      <sheetData sheetId="1238">
        <row r="2">
          <cell r="A2">
            <v>0</v>
          </cell>
        </row>
      </sheetData>
      <sheetData sheetId="1239">
        <row r="2">
          <cell r="A2">
            <v>0</v>
          </cell>
        </row>
      </sheetData>
      <sheetData sheetId="1240">
        <row r="2">
          <cell r="A2">
            <v>0</v>
          </cell>
        </row>
      </sheetData>
      <sheetData sheetId="1241">
        <row r="2">
          <cell r="A2">
            <v>0</v>
          </cell>
        </row>
      </sheetData>
      <sheetData sheetId="1242">
        <row r="2">
          <cell r="A2">
            <v>0</v>
          </cell>
        </row>
      </sheetData>
      <sheetData sheetId="1243">
        <row r="2">
          <cell r="A2">
            <v>0</v>
          </cell>
        </row>
      </sheetData>
      <sheetData sheetId="1244">
        <row r="2">
          <cell r="A2">
            <v>0</v>
          </cell>
        </row>
      </sheetData>
      <sheetData sheetId="1245">
        <row r="2">
          <cell r="A2">
            <v>0</v>
          </cell>
        </row>
      </sheetData>
      <sheetData sheetId="1246">
        <row r="2">
          <cell r="A2">
            <v>0</v>
          </cell>
        </row>
      </sheetData>
      <sheetData sheetId="1247">
        <row r="2">
          <cell r="A2">
            <v>0</v>
          </cell>
        </row>
      </sheetData>
      <sheetData sheetId="1248">
        <row r="2">
          <cell r="A2">
            <v>0</v>
          </cell>
        </row>
      </sheetData>
      <sheetData sheetId="1249">
        <row r="2">
          <cell r="A2">
            <v>0</v>
          </cell>
        </row>
      </sheetData>
      <sheetData sheetId="1250">
        <row r="2">
          <cell r="A2">
            <v>0</v>
          </cell>
        </row>
      </sheetData>
      <sheetData sheetId="1251">
        <row r="2">
          <cell r="A2">
            <v>0</v>
          </cell>
        </row>
      </sheetData>
      <sheetData sheetId="1252">
        <row r="2">
          <cell r="A2">
            <v>0</v>
          </cell>
        </row>
      </sheetData>
      <sheetData sheetId="1253">
        <row r="2">
          <cell r="A2">
            <v>0</v>
          </cell>
        </row>
      </sheetData>
      <sheetData sheetId="1254">
        <row r="2">
          <cell r="A2">
            <v>0</v>
          </cell>
        </row>
      </sheetData>
      <sheetData sheetId="1255">
        <row r="2">
          <cell r="A2">
            <v>0</v>
          </cell>
        </row>
      </sheetData>
      <sheetData sheetId="1256">
        <row r="2">
          <cell r="A2">
            <v>0</v>
          </cell>
        </row>
      </sheetData>
      <sheetData sheetId="1257">
        <row r="2">
          <cell r="A2">
            <v>0</v>
          </cell>
        </row>
      </sheetData>
      <sheetData sheetId="1258">
        <row r="2">
          <cell r="A2">
            <v>0</v>
          </cell>
        </row>
      </sheetData>
      <sheetData sheetId="1259">
        <row r="2">
          <cell r="A2">
            <v>0</v>
          </cell>
        </row>
      </sheetData>
      <sheetData sheetId="1260">
        <row r="2">
          <cell r="A2">
            <v>0</v>
          </cell>
        </row>
      </sheetData>
      <sheetData sheetId="1261">
        <row r="2">
          <cell r="A2">
            <v>0</v>
          </cell>
        </row>
      </sheetData>
      <sheetData sheetId="1262">
        <row r="2">
          <cell r="A2">
            <v>0</v>
          </cell>
        </row>
      </sheetData>
      <sheetData sheetId="1263">
        <row r="2">
          <cell r="A2">
            <v>0</v>
          </cell>
        </row>
      </sheetData>
      <sheetData sheetId="1264">
        <row r="2">
          <cell r="A2">
            <v>0</v>
          </cell>
        </row>
      </sheetData>
      <sheetData sheetId="1265">
        <row r="2">
          <cell r="A2">
            <v>0</v>
          </cell>
        </row>
      </sheetData>
      <sheetData sheetId="1266">
        <row r="2">
          <cell r="A2">
            <v>0</v>
          </cell>
        </row>
      </sheetData>
      <sheetData sheetId="1267">
        <row r="2">
          <cell r="A2">
            <v>0</v>
          </cell>
        </row>
      </sheetData>
      <sheetData sheetId="1268">
        <row r="2">
          <cell r="A2">
            <v>0</v>
          </cell>
        </row>
      </sheetData>
      <sheetData sheetId="1269">
        <row r="2">
          <cell r="A2">
            <v>0</v>
          </cell>
        </row>
      </sheetData>
      <sheetData sheetId="1270">
        <row r="2">
          <cell r="A2">
            <v>0</v>
          </cell>
        </row>
      </sheetData>
      <sheetData sheetId="1271">
        <row r="2">
          <cell r="A2">
            <v>0</v>
          </cell>
        </row>
      </sheetData>
      <sheetData sheetId="1272">
        <row r="2">
          <cell r="A2">
            <v>0</v>
          </cell>
        </row>
      </sheetData>
      <sheetData sheetId="1273">
        <row r="2">
          <cell r="A2">
            <v>0</v>
          </cell>
        </row>
      </sheetData>
      <sheetData sheetId="1274">
        <row r="2">
          <cell r="A2">
            <v>0</v>
          </cell>
        </row>
      </sheetData>
      <sheetData sheetId="1275">
        <row r="2">
          <cell r="A2">
            <v>0</v>
          </cell>
        </row>
      </sheetData>
      <sheetData sheetId="1276">
        <row r="2">
          <cell r="A2">
            <v>0</v>
          </cell>
        </row>
      </sheetData>
      <sheetData sheetId="1277">
        <row r="2">
          <cell r="A2">
            <v>0</v>
          </cell>
        </row>
      </sheetData>
      <sheetData sheetId="1278">
        <row r="2">
          <cell r="A2">
            <v>0</v>
          </cell>
        </row>
      </sheetData>
      <sheetData sheetId="1279">
        <row r="2">
          <cell r="A2">
            <v>0</v>
          </cell>
        </row>
      </sheetData>
      <sheetData sheetId="1280">
        <row r="2">
          <cell r="A2">
            <v>0</v>
          </cell>
        </row>
      </sheetData>
      <sheetData sheetId="1281">
        <row r="2">
          <cell r="A2">
            <v>0</v>
          </cell>
        </row>
      </sheetData>
      <sheetData sheetId="1282">
        <row r="2">
          <cell r="A2">
            <v>0</v>
          </cell>
        </row>
      </sheetData>
      <sheetData sheetId="1283">
        <row r="2">
          <cell r="A2">
            <v>0</v>
          </cell>
        </row>
      </sheetData>
      <sheetData sheetId="1284">
        <row r="2">
          <cell r="A2">
            <v>0</v>
          </cell>
        </row>
      </sheetData>
      <sheetData sheetId="1285">
        <row r="2">
          <cell r="A2">
            <v>0</v>
          </cell>
        </row>
      </sheetData>
      <sheetData sheetId="1286">
        <row r="2">
          <cell r="A2">
            <v>0</v>
          </cell>
        </row>
      </sheetData>
      <sheetData sheetId="1287">
        <row r="2">
          <cell r="A2">
            <v>0</v>
          </cell>
        </row>
      </sheetData>
      <sheetData sheetId="1288">
        <row r="2">
          <cell r="A2">
            <v>0</v>
          </cell>
        </row>
      </sheetData>
      <sheetData sheetId="1289">
        <row r="2">
          <cell r="A2">
            <v>0</v>
          </cell>
        </row>
      </sheetData>
      <sheetData sheetId="1290">
        <row r="2">
          <cell r="A2">
            <v>0</v>
          </cell>
        </row>
      </sheetData>
      <sheetData sheetId="1291">
        <row r="2">
          <cell r="A2">
            <v>0</v>
          </cell>
        </row>
      </sheetData>
      <sheetData sheetId="1292">
        <row r="2">
          <cell r="A2">
            <v>0</v>
          </cell>
        </row>
      </sheetData>
      <sheetData sheetId="1293">
        <row r="2">
          <cell r="A2">
            <v>0</v>
          </cell>
        </row>
      </sheetData>
      <sheetData sheetId="1294">
        <row r="2">
          <cell r="A2">
            <v>0</v>
          </cell>
        </row>
      </sheetData>
      <sheetData sheetId="1295">
        <row r="2">
          <cell r="A2">
            <v>0</v>
          </cell>
        </row>
      </sheetData>
      <sheetData sheetId="1296">
        <row r="2">
          <cell r="A2">
            <v>0</v>
          </cell>
        </row>
      </sheetData>
      <sheetData sheetId="1297">
        <row r="2">
          <cell r="A2">
            <v>0</v>
          </cell>
        </row>
      </sheetData>
      <sheetData sheetId="1298">
        <row r="2">
          <cell r="A2">
            <v>0</v>
          </cell>
        </row>
      </sheetData>
      <sheetData sheetId="1299">
        <row r="2">
          <cell r="A2">
            <v>0</v>
          </cell>
        </row>
      </sheetData>
      <sheetData sheetId="1300">
        <row r="2">
          <cell r="A2">
            <v>0</v>
          </cell>
        </row>
      </sheetData>
      <sheetData sheetId="1301">
        <row r="2">
          <cell r="A2">
            <v>0</v>
          </cell>
        </row>
      </sheetData>
      <sheetData sheetId="1302">
        <row r="2">
          <cell r="A2">
            <v>0</v>
          </cell>
        </row>
      </sheetData>
      <sheetData sheetId="1303">
        <row r="2">
          <cell r="A2">
            <v>0</v>
          </cell>
        </row>
      </sheetData>
      <sheetData sheetId="1304">
        <row r="2">
          <cell r="A2">
            <v>0</v>
          </cell>
        </row>
      </sheetData>
      <sheetData sheetId="1305">
        <row r="2">
          <cell r="A2">
            <v>0</v>
          </cell>
        </row>
      </sheetData>
      <sheetData sheetId="1306">
        <row r="2">
          <cell r="A2">
            <v>0</v>
          </cell>
        </row>
      </sheetData>
      <sheetData sheetId="1307">
        <row r="2">
          <cell r="A2">
            <v>0</v>
          </cell>
        </row>
      </sheetData>
      <sheetData sheetId="1308">
        <row r="2">
          <cell r="A2">
            <v>0</v>
          </cell>
        </row>
      </sheetData>
      <sheetData sheetId="1309">
        <row r="2">
          <cell r="A2">
            <v>0</v>
          </cell>
        </row>
      </sheetData>
      <sheetData sheetId="1310">
        <row r="2">
          <cell r="A2">
            <v>0</v>
          </cell>
        </row>
      </sheetData>
      <sheetData sheetId="1311">
        <row r="2">
          <cell r="A2">
            <v>0</v>
          </cell>
        </row>
      </sheetData>
      <sheetData sheetId="1312">
        <row r="2">
          <cell r="A2">
            <v>0</v>
          </cell>
        </row>
      </sheetData>
      <sheetData sheetId="1313">
        <row r="2">
          <cell r="A2">
            <v>0</v>
          </cell>
        </row>
      </sheetData>
      <sheetData sheetId="1314">
        <row r="2">
          <cell r="A2">
            <v>0</v>
          </cell>
        </row>
      </sheetData>
      <sheetData sheetId="1315">
        <row r="2">
          <cell r="A2">
            <v>0</v>
          </cell>
        </row>
      </sheetData>
      <sheetData sheetId="1316">
        <row r="2">
          <cell r="A2">
            <v>0</v>
          </cell>
        </row>
      </sheetData>
      <sheetData sheetId="1317">
        <row r="2">
          <cell r="A2">
            <v>0</v>
          </cell>
        </row>
      </sheetData>
      <sheetData sheetId="1318">
        <row r="2">
          <cell r="A2">
            <v>0</v>
          </cell>
        </row>
      </sheetData>
      <sheetData sheetId="1319">
        <row r="2">
          <cell r="A2">
            <v>0</v>
          </cell>
        </row>
      </sheetData>
      <sheetData sheetId="1320">
        <row r="2">
          <cell r="A2">
            <v>0</v>
          </cell>
        </row>
      </sheetData>
      <sheetData sheetId="1321">
        <row r="2">
          <cell r="A2">
            <v>0</v>
          </cell>
        </row>
      </sheetData>
      <sheetData sheetId="1322">
        <row r="2">
          <cell r="A2">
            <v>0</v>
          </cell>
        </row>
      </sheetData>
      <sheetData sheetId="1323">
        <row r="2">
          <cell r="A2">
            <v>0</v>
          </cell>
        </row>
      </sheetData>
      <sheetData sheetId="1324">
        <row r="2">
          <cell r="A2">
            <v>0</v>
          </cell>
        </row>
      </sheetData>
      <sheetData sheetId="1325">
        <row r="2">
          <cell r="A2">
            <v>0</v>
          </cell>
        </row>
      </sheetData>
      <sheetData sheetId="1326">
        <row r="2">
          <cell r="A2">
            <v>0</v>
          </cell>
        </row>
      </sheetData>
      <sheetData sheetId="1327">
        <row r="2">
          <cell r="A2">
            <v>0</v>
          </cell>
        </row>
      </sheetData>
      <sheetData sheetId="1328">
        <row r="2">
          <cell r="A2">
            <v>0</v>
          </cell>
        </row>
      </sheetData>
      <sheetData sheetId="1329">
        <row r="2">
          <cell r="A2">
            <v>0</v>
          </cell>
        </row>
      </sheetData>
      <sheetData sheetId="1330">
        <row r="2">
          <cell r="A2">
            <v>0</v>
          </cell>
        </row>
      </sheetData>
      <sheetData sheetId="1331">
        <row r="2">
          <cell r="A2">
            <v>0</v>
          </cell>
        </row>
      </sheetData>
      <sheetData sheetId="1332">
        <row r="2">
          <cell r="A2">
            <v>0</v>
          </cell>
        </row>
      </sheetData>
      <sheetData sheetId="1333">
        <row r="2">
          <cell r="A2">
            <v>0</v>
          </cell>
        </row>
      </sheetData>
      <sheetData sheetId="1334">
        <row r="2">
          <cell r="A2">
            <v>0</v>
          </cell>
        </row>
      </sheetData>
      <sheetData sheetId="1335">
        <row r="2">
          <cell r="A2">
            <v>0</v>
          </cell>
        </row>
      </sheetData>
      <sheetData sheetId="1336">
        <row r="2">
          <cell r="A2">
            <v>0</v>
          </cell>
        </row>
      </sheetData>
      <sheetData sheetId="1337">
        <row r="2">
          <cell r="A2">
            <v>0</v>
          </cell>
        </row>
      </sheetData>
      <sheetData sheetId="1338">
        <row r="2">
          <cell r="A2">
            <v>0</v>
          </cell>
        </row>
      </sheetData>
      <sheetData sheetId="1339">
        <row r="2">
          <cell r="A2">
            <v>0</v>
          </cell>
        </row>
      </sheetData>
      <sheetData sheetId="1340">
        <row r="2">
          <cell r="A2">
            <v>0</v>
          </cell>
        </row>
      </sheetData>
      <sheetData sheetId="1341">
        <row r="2">
          <cell r="A2">
            <v>0</v>
          </cell>
        </row>
      </sheetData>
      <sheetData sheetId="1342">
        <row r="2">
          <cell r="A2">
            <v>0</v>
          </cell>
        </row>
      </sheetData>
      <sheetData sheetId="1343">
        <row r="2">
          <cell r="A2">
            <v>0</v>
          </cell>
        </row>
      </sheetData>
      <sheetData sheetId="1344">
        <row r="2">
          <cell r="A2">
            <v>0</v>
          </cell>
        </row>
      </sheetData>
      <sheetData sheetId="1345">
        <row r="2">
          <cell r="A2">
            <v>0</v>
          </cell>
        </row>
      </sheetData>
      <sheetData sheetId="1346">
        <row r="2">
          <cell r="A2">
            <v>0</v>
          </cell>
        </row>
      </sheetData>
      <sheetData sheetId="1347">
        <row r="2">
          <cell r="A2">
            <v>0</v>
          </cell>
        </row>
      </sheetData>
      <sheetData sheetId="1348">
        <row r="2">
          <cell r="A2">
            <v>0</v>
          </cell>
        </row>
      </sheetData>
      <sheetData sheetId="1349">
        <row r="2">
          <cell r="A2">
            <v>0</v>
          </cell>
        </row>
      </sheetData>
      <sheetData sheetId="1350">
        <row r="2">
          <cell r="A2">
            <v>0</v>
          </cell>
        </row>
      </sheetData>
      <sheetData sheetId="1351">
        <row r="2">
          <cell r="A2">
            <v>0</v>
          </cell>
        </row>
      </sheetData>
      <sheetData sheetId="1352">
        <row r="2">
          <cell r="A2">
            <v>0</v>
          </cell>
        </row>
      </sheetData>
      <sheetData sheetId="1353">
        <row r="2">
          <cell r="A2">
            <v>0</v>
          </cell>
        </row>
      </sheetData>
      <sheetData sheetId="1354">
        <row r="2">
          <cell r="A2">
            <v>0</v>
          </cell>
        </row>
      </sheetData>
      <sheetData sheetId="1355">
        <row r="2">
          <cell r="A2">
            <v>0</v>
          </cell>
        </row>
      </sheetData>
      <sheetData sheetId="1356">
        <row r="2">
          <cell r="A2">
            <v>0</v>
          </cell>
        </row>
      </sheetData>
      <sheetData sheetId="1357">
        <row r="2">
          <cell r="A2">
            <v>0</v>
          </cell>
        </row>
      </sheetData>
      <sheetData sheetId="1358">
        <row r="2">
          <cell r="A2">
            <v>0</v>
          </cell>
        </row>
      </sheetData>
      <sheetData sheetId="1359">
        <row r="2">
          <cell r="A2">
            <v>0</v>
          </cell>
        </row>
      </sheetData>
      <sheetData sheetId="1360">
        <row r="2">
          <cell r="A2">
            <v>0</v>
          </cell>
        </row>
      </sheetData>
      <sheetData sheetId="1361">
        <row r="2">
          <cell r="A2">
            <v>0</v>
          </cell>
        </row>
      </sheetData>
      <sheetData sheetId="1362">
        <row r="2">
          <cell r="A2">
            <v>0</v>
          </cell>
        </row>
      </sheetData>
      <sheetData sheetId="1363">
        <row r="2">
          <cell r="A2">
            <v>0</v>
          </cell>
        </row>
      </sheetData>
      <sheetData sheetId="1364">
        <row r="2">
          <cell r="A2">
            <v>0</v>
          </cell>
        </row>
      </sheetData>
      <sheetData sheetId="1365">
        <row r="2">
          <cell r="A2">
            <v>0</v>
          </cell>
        </row>
      </sheetData>
      <sheetData sheetId="1366">
        <row r="2">
          <cell r="A2">
            <v>0</v>
          </cell>
        </row>
      </sheetData>
      <sheetData sheetId="1367">
        <row r="2">
          <cell r="A2">
            <v>0</v>
          </cell>
        </row>
      </sheetData>
      <sheetData sheetId="1368">
        <row r="2">
          <cell r="A2">
            <v>0</v>
          </cell>
        </row>
      </sheetData>
      <sheetData sheetId="1369">
        <row r="2">
          <cell r="A2">
            <v>0</v>
          </cell>
        </row>
      </sheetData>
      <sheetData sheetId="1370">
        <row r="2">
          <cell r="A2">
            <v>0</v>
          </cell>
        </row>
      </sheetData>
      <sheetData sheetId="1371">
        <row r="2">
          <cell r="A2">
            <v>0</v>
          </cell>
        </row>
      </sheetData>
      <sheetData sheetId="1372">
        <row r="2">
          <cell r="A2">
            <v>0</v>
          </cell>
        </row>
      </sheetData>
      <sheetData sheetId="1373">
        <row r="2">
          <cell r="A2">
            <v>0</v>
          </cell>
        </row>
      </sheetData>
      <sheetData sheetId="1374">
        <row r="2">
          <cell r="A2">
            <v>0</v>
          </cell>
        </row>
      </sheetData>
      <sheetData sheetId="1375">
        <row r="2">
          <cell r="A2">
            <v>0</v>
          </cell>
        </row>
      </sheetData>
      <sheetData sheetId="1376">
        <row r="2">
          <cell r="A2">
            <v>0</v>
          </cell>
        </row>
      </sheetData>
      <sheetData sheetId="1377">
        <row r="2">
          <cell r="A2">
            <v>0</v>
          </cell>
        </row>
      </sheetData>
      <sheetData sheetId="1378">
        <row r="2">
          <cell r="A2">
            <v>0</v>
          </cell>
        </row>
      </sheetData>
      <sheetData sheetId="1379">
        <row r="2">
          <cell r="A2">
            <v>0</v>
          </cell>
        </row>
      </sheetData>
      <sheetData sheetId="1380">
        <row r="2">
          <cell r="A2">
            <v>0</v>
          </cell>
        </row>
      </sheetData>
      <sheetData sheetId="1381">
        <row r="2">
          <cell r="A2">
            <v>0</v>
          </cell>
        </row>
      </sheetData>
      <sheetData sheetId="1382">
        <row r="2">
          <cell r="A2">
            <v>0</v>
          </cell>
        </row>
      </sheetData>
      <sheetData sheetId="1383">
        <row r="2">
          <cell r="A2">
            <v>0</v>
          </cell>
        </row>
      </sheetData>
      <sheetData sheetId="1384">
        <row r="2">
          <cell r="A2">
            <v>0</v>
          </cell>
        </row>
      </sheetData>
      <sheetData sheetId="1385">
        <row r="2">
          <cell r="A2">
            <v>0</v>
          </cell>
        </row>
      </sheetData>
      <sheetData sheetId="1386">
        <row r="2">
          <cell r="A2">
            <v>0</v>
          </cell>
        </row>
      </sheetData>
      <sheetData sheetId="1387">
        <row r="2">
          <cell r="A2">
            <v>0</v>
          </cell>
        </row>
      </sheetData>
      <sheetData sheetId="1388">
        <row r="2">
          <cell r="A2">
            <v>0</v>
          </cell>
        </row>
      </sheetData>
      <sheetData sheetId="1389">
        <row r="2">
          <cell r="A2">
            <v>0</v>
          </cell>
        </row>
      </sheetData>
      <sheetData sheetId="1390">
        <row r="2">
          <cell r="A2">
            <v>0</v>
          </cell>
        </row>
      </sheetData>
      <sheetData sheetId="1391">
        <row r="2">
          <cell r="A2">
            <v>0</v>
          </cell>
        </row>
      </sheetData>
      <sheetData sheetId="1392">
        <row r="2">
          <cell r="A2">
            <v>0</v>
          </cell>
        </row>
      </sheetData>
      <sheetData sheetId="1393">
        <row r="2">
          <cell r="A2">
            <v>0</v>
          </cell>
        </row>
      </sheetData>
      <sheetData sheetId="1394">
        <row r="2">
          <cell r="A2">
            <v>0</v>
          </cell>
        </row>
      </sheetData>
      <sheetData sheetId="1395">
        <row r="2">
          <cell r="A2">
            <v>0</v>
          </cell>
        </row>
      </sheetData>
      <sheetData sheetId="1396">
        <row r="2">
          <cell r="A2">
            <v>0</v>
          </cell>
        </row>
      </sheetData>
      <sheetData sheetId="1397">
        <row r="2">
          <cell r="A2">
            <v>0</v>
          </cell>
        </row>
      </sheetData>
      <sheetData sheetId="1398">
        <row r="2">
          <cell r="A2">
            <v>0</v>
          </cell>
        </row>
      </sheetData>
      <sheetData sheetId="1399">
        <row r="2">
          <cell r="A2">
            <v>0</v>
          </cell>
        </row>
      </sheetData>
      <sheetData sheetId="1400">
        <row r="2">
          <cell r="A2">
            <v>0</v>
          </cell>
        </row>
      </sheetData>
      <sheetData sheetId="1401">
        <row r="2">
          <cell r="A2">
            <v>0</v>
          </cell>
        </row>
      </sheetData>
      <sheetData sheetId="1402">
        <row r="2">
          <cell r="A2">
            <v>0</v>
          </cell>
        </row>
      </sheetData>
      <sheetData sheetId="1403">
        <row r="2">
          <cell r="A2">
            <v>0</v>
          </cell>
        </row>
      </sheetData>
      <sheetData sheetId="1404">
        <row r="2">
          <cell r="A2">
            <v>0</v>
          </cell>
        </row>
      </sheetData>
      <sheetData sheetId="1405">
        <row r="2">
          <cell r="A2">
            <v>0</v>
          </cell>
        </row>
      </sheetData>
      <sheetData sheetId="1406">
        <row r="2">
          <cell r="A2">
            <v>0</v>
          </cell>
        </row>
      </sheetData>
      <sheetData sheetId="1407">
        <row r="2">
          <cell r="A2">
            <v>0</v>
          </cell>
        </row>
      </sheetData>
      <sheetData sheetId="1408">
        <row r="2">
          <cell r="A2">
            <v>0</v>
          </cell>
        </row>
      </sheetData>
      <sheetData sheetId="1409">
        <row r="2">
          <cell r="A2">
            <v>0</v>
          </cell>
        </row>
      </sheetData>
      <sheetData sheetId="1410">
        <row r="2">
          <cell r="A2">
            <v>0</v>
          </cell>
        </row>
      </sheetData>
      <sheetData sheetId="1411">
        <row r="2">
          <cell r="A2">
            <v>0</v>
          </cell>
        </row>
      </sheetData>
      <sheetData sheetId="1412">
        <row r="2">
          <cell r="A2">
            <v>0</v>
          </cell>
        </row>
      </sheetData>
      <sheetData sheetId="1413">
        <row r="2">
          <cell r="A2">
            <v>0</v>
          </cell>
        </row>
      </sheetData>
      <sheetData sheetId="1414">
        <row r="2">
          <cell r="A2">
            <v>0</v>
          </cell>
        </row>
      </sheetData>
      <sheetData sheetId="1415">
        <row r="2">
          <cell r="A2">
            <v>0</v>
          </cell>
        </row>
      </sheetData>
      <sheetData sheetId="1416">
        <row r="2">
          <cell r="A2">
            <v>0</v>
          </cell>
        </row>
      </sheetData>
      <sheetData sheetId="1417">
        <row r="2">
          <cell r="A2">
            <v>0</v>
          </cell>
        </row>
      </sheetData>
      <sheetData sheetId="1418">
        <row r="2">
          <cell r="A2">
            <v>0</v>
          </cell>
        </row>
      </sheetData>
      <sheetData sheetId="1419">
        <row r="2">
          <cell r="A2">
            <v>0</v>
          </cell>
        </row>
      </sheetData>
      <sheetData sheetId="1420">
        <row r="2">
          <cell r="A2">
            <v>0</v>
          </cell>
        </row>
      </sheetData>
      <sheetData sheetId="1421">
        <row r="2">
          <cell r="A2">
            <v>0</v>
          </cell>
        </row>
      </sheetData>
      <sheetData sheetId="1422">
        <row r="2">
          <cell r="A2">
            <v>0</v>
          </cell>
        </row>
      </sheetData>
      <sheetData sheetId="1423">
        <row r="2">
          <cell r="A2">
            <v>0</v>
          </cell>
        </row>
      </sheetData>
      <sheetData sheetId="1424">
        <row r="2">
          <cell r="A2">
            <v>0</v>
          </cell>
        </row>
      </sheetData>
      <sheetData sheetId="1425">
        <row r="2">
          <cell r="A2">
            <v>0</v>
          </cell>
        </row>
      </sheetData>
      <sheetData sheetId="1426">
        <row r="2">
          <cell r="A2">
            <v>0</v>
          </cell>
        </row>
      </sheetData>
      <sheetData sheetId="1427">
        <row r="2">
          <cell r="A2">
            <v>0</v>
          </cell>
        </row>
      </sheetData>
      <sheetData sheetId="1428">
        <row r="2">
          <cell r="A2">
            <v>0</v>
          </cell>
        </row>
      </sheetData>
      <sheetData sheetId="1429">
        <row r="2">
          <cell r="A2">
            <v>0</v>
          </cell>
        </row>
      </sheetData>
      <sheetData sheetId="1430">
        <row r="2">
          <cell r="A2">
            <v>0</v>
          </cell>
        </row>
      </sheetData>
      <sheetData sheetId="1431">
        <row r="2">
          <cell r="A2">
            <v>0</v>
          </cell>
        </row>
      </sheetData>
      <sheetData sheetId="1432">
        <row r="2">
          <cell r="A2">
            <v>0</v>
          </cell>
        </row>
      </sheetData>
      <sheetData sheetId="1433">
        <row r="2">
          <cell r="A2">
            <v>0</v>
          </cell>
        </row>
      </sheetData>
      <sheetData sheetId="1434">
        <row r="2">
          <cell r="A2">
            <v>0</v>
          </cell>
        </row>
      </sheetData>
      <sheetData sheetId="1435">
        <row r="2">
          <cell r="A2">
            <v>0</v>
          </cell>
        </row>
      </sheetData>
      <sheetData sheetId="1436">
        <row r="2">
          <cell r="A2">
            <v>0</v>
          </cell>
        </row>
      </sheetData>
      <sheetData sheetId="1437">
        <row r="2">
          <cell r="A2">
            <v>0</v>
          </cell>
        </row>
      </sheetData>
      <sheetData sheetId="1438">
        <row r="2">
          <cell r="A2">
            <v>0</v>
          </cell>
        </row>
      </sheetData>
      <sheetData sheetId="1439">
        <row r="2">
          <cell r="A2">
            <v>0</v>
          </cell>
        </row>
      </sheetData>
      <sheetData sheetId="1440">
        <row r="2">
          <cell r="A2">
            <v>0</v>
          </cell>
        </row>
      </sheetData>
      <sheetData sheetId="1441">
        <row r="2">
          <cell r="A2">
            <v>0</v>
          </cell>
        </row>
      </sheetData>
      <sheetData sheetId="1442">
        <row r="2">
          <cell r="A2">
            <v>0</v>
          </cell>
        </row>
      </sheetData>
      <sheetData sheetId="1443">
        <row r="2">
          <cell r="A2">
            <v>0</v>
          </cell>
        </row>
      </sheetData>
      <sheetData sheetId="1444">
        <row r="2">
          <cell r="A2">
            <v>0</v>
          </cell>
        </row>
      </sheetData>
      <sheetData sheetId="1445">
        <row r="2">
          <cell r="A2">
            <v>0</v>
          </cell>
        </row>
      </sheetData>
      <sheetData sheetId="1446">
        <row r="2">
          <cell r="A2">
            <v>0</v>
          </cell>
        </row>
      </sheetData>
      <sheetData sheetId="1447">
        <row r="2">
          <cell r="A2">
            <v>0</v>
          </cell>
        </row>
      </sheetData>
      <sheetData sheetId="1448">
        <row r="2">
          <cell r="A2">
            <v>0</v>
          </cell>
        </row>
      </sheetData>
      <sheetData sheetId="1449">
        <row r="2">
          <cell r="A2">
            <v>0</v>
          </cell>
        </row>
      </sheetData>
      <sheetData sheetId="1450">
        <row r="2">
          <cell r="A2">
            <v>0</v>
          </cell>
        </row>
      </sheetData>
      <sheetData sheetId="1451">
        <row r="2">
          <cell r="A2">
            <v>0</v>
          </cell>
        </row>
      </sheetData>
      <sheetData sheetId="1452">
        <row r="2">
          <cell r="A2">
            <v>0</v>
          </cell>
        </row>
      </sheetData>
      <sheetData sheetId="1453">
        <row r="2">
          <cell r="A2">
            <v>0</v>
          </cell>
        </row>
      </sheetData>
      <sheetData sheetId="1454">
        <row r="2">
          <cell r="A2">
            <v>0</v>
          </cell>
        </row>
      </sheetData>
      <sheetData sheetId="1455">
        <row r="2">
          <cell r="A2">
            <v>0</v>
          </cell>
        </row>
      </sheetData>
      <sheetData sheetId="1456">
        <row r="2">
          <cell r="A2">
            <v>0</v>
          </cell>
        </row>
      </sheetData>
      <sheetData sheetId="1457">
        <row r="2">
          <cell r="A2">
            <v>0</v>
          </cell>
        </row>
      </sheetData>
      <sheetData sheetId="1458">
        <row r="2">
          <cell r="A2">
            <v>0</v>
          </cell>
        </row>
      </sheetData>
      <sheetData sheetId="1459">
        <row r="2">
          <cell r="A2">
            <v>0</v>
          </cell>
        </row>
      </sheetData>
      <sheetData sheetId="1460">
        <row r="2">
          <cell r="A2">
            <v>0</v>
          </cell>
        </row>
      </sheetData>
      <sheetData sheetId="1461">
        <row r="2">
          <cell r="A2">
            <v>0</v>
          </cell>
        </row>
      </sheetData>
      <sheetData sheetId="1462">
        <row r="2">
          <cell r="A2">
            <v>0</v>
          </cell>
        </row>
      </sheetData>
      <sheetData sheetId="1463">
        <row r="2">
          <cell r="A2">
            <v>0</v>
          </cell>
        </row>
      </sheetData>
      <sheetData sheetId="1464">
        <row r="2">
          <cell r="A2">
            <v>0</v>
          </cell>
        </row>
      </sheetData>
      <sheetData sheetId="1465">
        <row r="2">
          <cell r="A2">
            <v>0</v>
          </cell>
        </row>
      </sheetData>
      <sheetData sheetId="1466">
        <row r="2">
          <cell r="A2">
            <v>0</v>
          </cell>
        </row>
      </sheetData>
      <sheetData sheetId="1467">
        <row r="2">
          <cell r="A2">
            <v>0</v>
          </cell>
        </row>
      </sheetData>
      <sheetData sheetId="1468">
        <row r="2">
          <cell r="A2">
            <v>0</v>
          </cell>
        </row>
      </sheetData>
      <sheetData sheetId="1469">
        <row r="2">
          <cell r="A2">
            <v>0</v>
          </cell>
        </row>
      </sheetData>
      <sheetData sheetId="1470">
        <row r="2">
          <cell r="A2">
            <v>0</v>
          </cell>
        </row>
      </sheetData>
      <sheetData sheetId="1471">
        <row r="2">
          <cell r="A2">
            <v>0</v>
          </cell>
        </row>
      </sheetData>
      <sheetData sheetId="1472">
        <row r="2">
          <cell r="A2">
            <v>0</v>
          </cell>
        </row>
      </sheetData>
      <sheetData sheetId="1473">
        <row r="2">
          <cell r="A2">
            <v>0</v>
          </cell>
        </row>
      </sheetData>
      <sheetData sheetId="1474">
        <row r="2">
          <cell r="A2">
            <v>0</v>
          </cell>
        </row>
      </sheetData>
      <sheetData sheetId="1475">
        <row r="2">
          <cell r="A2">
            <v>0</v>
          </cell>
        </row>
      </sheetData>
      <sheetData sheetId="1476">
        <row r="2">
          <cell r="A2">
            <v>0</v>
          </cell>
        </row>
      </sheetData>
      <sheetData sheetId="1477">
        <row r="2">
          <cell r="A2">
            <v>0</v>
          </cell>
        </row>
      </sheetData>
      <sheetData sheetId="1478">
        <row r="2">
          <cell r="A2">
            <v>0</v>
          </cell>
        </row>
      </sheetData>
      <sheetData sheetId="1479">
        <row r="2">
          <cell r="A2">
            <v>0</v>
          </cell>
        </row>
      </sheetData>
      <sheetData sheetId="1480">
        <row r="2">
          <cell r="A2">
            <v>0</v>
          </cell>
        </row>
      </sheetData>
      <sheetData sheetId="1481">
        <row r="2">
          <cell r="A2">
            <v>0</v>
          </cell>
        </row>
      </sheetData>
      <sheetData sheetId="1482">
        <row r="2">
          <cell r="A2">
            <v>0</v>
          </cell>
        </row>
      </sheetData>
      <sheetData sheetId="1483">
        <row r="2">
          <cell r="A2">
            <v>0</v>
          </cell>
        </row>
      </sheetData>
      <sheetData sheetId="1484">
        <row r="2">
          <cell r="A2">
            <v>0</v>
          </cell>
        </row>
      </sheetData>
      <sheetData sheetId="1485">
        <row r="2">
          <cell r="A2">
            <v>0</v>
          </cell>
        </row>
      </sheetData>
      <sheetData sheetId="1486">
        <row r="2">
          <cell r="A2">
            <v>0</v>
          </cell>
        </row>
      </sheetData>
      <sheetData sheetId="1487">
        <row r="2">
          <cell r="A2">
            <v>0</v>
          </cell>
        </row>
      </sheetData>
      <sheetData sheetId="1488">
        <row r="2">
          <cell r="A2">
            <v>0</v>
          </cell>
        </row>
      </sheetData>
      <sheetData sheetId="1489">
        <row r="2">
          <cell r="A2">
            <v>0</v>
          </cell>
        </row>
      </sheetData>
      <sheetData sheetId="1490">
        <row r="2">
          <cell r="A2">
            <v>0</v>
          </cell>
        </row>
      </sheetData>
      <sheetData sheetId="1491">
        <row r="2">
          <cell r="A2">
            <v>0</v>
          </cell>
        </row>
      </sheetData>
      <sheetData sheetId="1492">
        <row r="2">
          <cell r="A2">
            <v>0</v>
          </cell>
        </row>
      </sheetData>
      <sheetData sheetId="1493">
        <row r="2">
          <cell r="A2">
            <v>0</v>
          </cell>
        </row>
      </sheetData>
      <sheetData sheetId="1494">
        <row r="2">
          <cell r="A2">
            <v>0</v>
          </cell>
        </row>
      </sheetData>
      <sheetData sheetId="1495">
        <row r="2">
          <cell r="A2">
            <v>0</v>
          </cell>
        </row>
      </sheetData>
      <sheetData sheetId="1496">
        <row r="2">
          <cell r="A2">
            <v>0</v>
          </cell>
        </row>
      </sheetData>
      <sheetData sheetId="1497">
        <row r="2">
          <cell r="A2">
            <v>0</v>
          </cell>
        </row>
      </sheetData>
      <sheetData sheetId="1498">
        <row r="2">
          <cell r="A2">
            <v>0</v>
          </cell>
        </row>
      </sheetData>
      <sheetData sheetId="1499">
        <row r="2">
          <cell r="A2">
            <v>0</v>
          </cell>
        </row>
      </sheetData>
      <sheetData sheetId="1500">
        <row r="2">
          <cell r="A2">
            <v>0</v>
          </cell>
        </row>
      </sheetData>
      <sheetData sheetId="1501">
        <row r="2">
          <cell r="A2">
            <v>0</v>
          </cell>
        </row>
      </sheetData>
      <sheetData sheetId="1502">
        <row r="2">
          <cell r="A2">
            <v>0</v>
          </cell>
        </row>
      </sheetData>
      <sheetData sheetId="1503">
        <row r="2">
          <cell r="A2">
            <v>0</v>
          </cell>
        </row>
      </sheetData>
      <sheetData sheetId="1504">
        <row r="2">
          <cell r="A2">
            <v>0</v>
          </cell>
        </row>
      </sheetData>
      <sheetData sheetId="1505">
        <row r="2">
          <cell r="A2">
            <v>0</v>
          </cell>
        </row>
      </sheetData>
      <sheetData sheetId="1506">
        <row r="2">
          <cell r="A2">
            <v>0</v>
          </cell>
        </row>
      </sheetData>
      <sheetData sheetId="1507">
        <row r="2">
          <cell r="A2">
            <v>0</v>
          </cell>
        </row>
      </sheetData>
      <sheetData sheetId="1508">
        <row r="2">
          <cell r="A2">
            <v>0</v>
          </cell>
        </row>
      </sheetData>
      <sheetData sheetId="1509">
        <row r="2">
          <cell r="A2">
            <v>0</v>
          </cell>
        </row>
      </sheetData>
      <sheetData sheetId="1510">
        <row r="2">
          <cell r="A2">
            <v>0</v>
          </cell>
        </row>
      </sheetData>
      <sheetData sheetId="1511">
        <row r="2">
          <cell r="A2">
            <v>0</v>
          </cell>
        </row>
      </sheetData>
      <sheetData sheetId="1512">
        <row r="2">
          <cell r="A2">
            <v>0</v>
          </cell>
        </row>
      </sheetData>
      <sheetData sheetId="1513">
        <row r="2">
          <cell r="A2">
            <v>0</v>
          </cell>
        </row>
      </sheetData>
      <sheetData sheetId="1514">
        <row r="2">
          <cell r="A2">
            <v>0</v>
          </cell>
        </row>
      </sheetData>
      <sheetData sheetId="1515">
        <row r="2">
          <cell r="A2">
            <v>0</v>
          </cell>
        </row>
      </sheetData>
      <sheetData sheetId="1516">
        <row r="2">
          <cell r="A2">
            <v>0</v>
          </cell>
        </row>
      </sheetData>
      <sheetData sheetId="1517">
        <row r="2">
          <cell r="A2">
            <v>0</v>
          </cell>
        </row>
      </sheetData>
      <sheetData sheetId="1518">
        <row r="2">
          <cell r="A2">
            <v>0</v>
          </cell>
        </row>
      </sheetData>
      <sheetData sheetId="1519">
        <row r="2">
          <cell r="A2">
            <v>0</v>
          </cell>
        </row>
      </sheetData>
      <sheetData sheetId="1520">
        <row r="2">
          <cell r="A2">
            <v>0</v>
          </cell>
        </row>
      </sheetData>
      <sheetData sheetId="1521">
        <row r="2">
          <cell r="A2">
            <v>0</v>
          </cell>
        </row>
      </sheetData>
      <sheetData sheetId="1522">
        <row r="2">
          <cell r="A2">
            <v>0</v>
          </cell>
        </row>
      </sheetData>
      <sheetData sheetId="1523">
        <row r="2">
          <cell r="A2">
            <v>0</v>
          </cell>
        </row>
      </sheetData>
      <sheetData sheetId="1524">
        <row r="2">
          <cell r="A2">
            <v>0</v>
          </cell>
        </row>
      </sheetData>
      <sheetData sheetId="1525">
        <row r="2">
          <cell r="A2">
            <v>0</v>
          </cell>
        </row>
      </sheetData>
      <sheetData sheetId="1526">
        <row r="2">
          <cell r="A2">
            <v>0</v>
          </cell>
        </row>
      </sheetData>
      <sheetData sheetId="1527">
        <row r="2">
          <cell r="A2">
            <v>0</v>
          </cell>
        </row>
      </sheetData>
      <sheetData sheetId="1528">
        <row r="2">
          <cell r="A2">
            <v>0</v>
          </cell>
        </row>
      </sheetData>
      <sheetData sheetId="1529">
        <row r="2">
          <cell r="A2">
            <v>0</v>
          </cell>
        </row>
      </sheetData>
      <sheetData sheetId="1530">
        <row r="2">
          <cell r="A2">
            <v>0</v>
          </cell>
        </row>
      </sheetData>
      <sheetData sheetId="1531">
        <row r="2">
          <cell r="A2">
            <v>0</v>
          </cell>
        </row>
      </sheetData>
      <sheetData sheetId="1532">
        <row r="2">
          <cell r="A2">
            <v>0</v>
          </cell>
        </row>
      </sheetData>
      <sheetData sheetId="1533">
        <row r="2">
          <cell r="A2">
            <v>0</v>
          </cell>
        </row>
      </sheetData>
      <sheetData sheetId="1534">
        <row r="2">
          <cell r="A2">
            <v>0</v>
          </cell>
        </row>
      </sheetData>
      <sheetData sheetId="1535">
        <row r="2">
          <cell r="A2">
            <v>0</v>
          </cell>
        </row>
      </sheetData>
      <sheetData sheetId="1536">
        <row r="2">
          <cell r="A2">
            <v>0</v>
          </cell>
        </row>
      </sheetData>
      <sheetData sheetId="1537">
        <row r="2">
          <cell r="A2">
            <v>0</v>
          </cell>
        </row>
      </sheetData>
      <sheetData sheetId="1538">
        <row r="2">
          <cell r="A2">
            <v>0</v>
          </cell>
        </row>
      </sheetData>
      <sheetData sheetId="1539">
        <row r="2">
          <cell r="A2">
            <v>0</v>
          </cell>
        </row>
      </sheetData>
      <sheetData sheetId="1540">
        <row r="2">
          <cell r="A2">
            <v>0</v>
          </cell>
        </row>
      </sheetData>
      <sheetData sheetId="1541">
        <row r="2">
          <cell r="A2">
            <v>0</v>
          </cell>
        </row>
      </sheetData>
      <sheetData sheetId="1542">
        <row r="2">
          <cell r="A2">
            <v>0</v>
          </cell>
        </row>
      </sheetData>
      <sheetData sheetId="1543">
        <row r="2">
          <cell r="A2">
            <v>0</v>
          </cell>
        </row>
      </sheetData>
      <sheetData sheetId="1544">
        <row r="2">
          <cell r="A2">
            <v>0</v>
          </cell>
        </row>
      </sheetData>
      <sheetData sheetId="1545">
        <row r="2">
          <cell r="A2">
            <v>0</v>
          </cell>
        </row>
      </sheetData>
      <sheetData sheetId="1546">
        <row r="2">
          <cell r="A2">
            <v>0</v>
          </cell>
        </row>
      </sheetData>
      <sheetData sheetId="1547">
        <row r="2">
          <cell r="A2">
            <v>0</v>
          </cell>
        </row>
      </sheetData>
      <sheetData sheetId="1548">
        <row r="2">
          <cell r="A2">
            <v>0</v>
          </cell>
        </row>
      </sheetData>
      <sheetData sheetId="1549">
        <row r="2">
          <cell r="A2">
            <v>0</v>
          </cell>
        </row>
      </sheetData>
      <sheetData sheetId="1550">
        <row r="2">
          <cell r="A2">
            <v>0</v>
          </cell>
        </row>
      </sheetData>
      <sheetData sheetId="1551">
        <row r="2">
          <cell r="A2">
            <v>0</v>
          </cell>
        </row>
      </sheetData>
      <sheetData sheetId="1552">
        <row r="2">
          <cell r="A2">
            <v>0</v>
          </cell>
        </row>
      </sheetData>
      <sheetData sheetId="1553">
        <row r="2">
          <cell r="A2">
            <v>0</v>
          </cell>
        </row>
      </sheetData>
      <sheetData sheetId="1554">
        <row r="2">
          <cell r="A2">
            <v>0</v>
          </cell>
        </row>
      </sheetData>
      <sheetData sheetId="1555">
        <row r="2">
          <cell r="A2">
            <v>0</v>
          </cell>
        </row>
      </sheetData>
      <sheetData sheetId="1556">
        <row r="2">
          <cell r="A2">
            <v>0</v>
          </cell>
        </row>
      </sheetData>
      <sheetData sheetId="1557">
        <row r="2">
          <cell r="A2">
            <v>0</v>
          </cell>
        </row>
      </sheetData>
      <sheetData sheetId="1558">
        <row r="2">
          <cell r="A2">
            <v>0</v>
          </cell>
        </row>
      </sheetData>
      <sheetData sheetId="1559">
        <row r="2">
          <cell r="A2">
            <v>0</v>
          </cell>
        </row>
      </sheetData>
      <sheetData sheetId="1560">
        <row r="2">
          <cell r="A2">
            <v>0</v>
          </cell>
        </row>
      </sheetData>
      <sheetData sheetId="1561">
        <row r="2">
          <cell r="A2">
            <v>0</v>
          </cell>
        </row>
      </sheetData>
      <sheetData sheetId="1562">
        <row r="2">
          <cell r="A2">
            <v>0</v>
          </cell>
        </row>
      </sheetData>
      <sheetData sheetId="1563">
        <row r="2">
          <cell r="A2">
            <v>0</v>
          </cell>
        </row>
      </sheetData>
      <sheetData sheetId="1564">
        <row r="2">
          <cell r="A2">
            <v>0</v>
          </cell>
        </row>
      </sheetData>
      <sheetData sheetId="1565">
        <row r="2">
          <cell r="A2">
            <v>0</v>
          </cell>
        </row>
      </sheetData>
      <sheetData sheetId="1566">
        <row r="2">
          <cell r="A2">
            <v>0</v>
          </cell>
        </row>
      </sheetData>
      <sheetData sheetId="1567">
        <row r="2">
          <cell r="A2">
            <v>0</v>
          </cell>
        </row>
      </sheetData>
      <sheetData sheetId="1568">
        <row r="2">
          <cell r="A2">
            <v>0</v>
          </cell>
        </row>
      </sheetData>
      <sheetData sheetId="1569">
        <row r="2">
          <cell r="A2">
            <v>0</v>
          </cell>
        </row>
      </sheetData>
      <sheetData sheetId="1570">
        <row r="2">
          <cell r="A2">
            <v>0</v>
          </cell>
        </row>
      </sheetData>
      <sheetData sheetId="1571">
        <row r="2">
          <cell r="A2">
            <v>0</v>
          </cell>
        </row>
      </sheetData>
      <sheetData sheetId="1572">
        <row r="2">
          <cell r="A2">
            <v>0</v>
          </cell>
        </row>
      </sheetData>
      <sheetData sheetId="1573">
        <row r="2">
          <cell r="A2">
            <v>0</v>
          </cell>
        </row>
      </sheetData>
      <sheetData sheetId="1574">
        <row r="2">
          <cell r="A2">
            <v>0</v>
          </cell>
        </row>
      </sheetData>
      <sheetData sheetId="1575">
        <row r="2">
          <cell r="A2">
            <v>0</v>
          </cell>
        </row>
      </sheetData>
      <sheetData sheetId="1576">
        <row r="2">
          <cell r="A2">
            <v>0</v>
          </cell>
        </row>
      </sheetData>
      <sheetData sheetId="1577">
        <row r="2">
          <cell r="A2">
            <v>0</v>
          </cell>
        </row>
      </sheetData>
      <sheetData sheetId="1578">
        <row r="2">
          <cell r="A2">
            <v>0</v>
          </cell>
        </row>
      </sheetData>
      <sheetData sheetId="1579">
        <row r="2">
          <cell r="A2">
            <v>0</v>
          </cell>
        </row>
      </sheetData>
      <sheetData sheetId="1580">
        <row r="2">
          <cell r="A2">
            <v>0</v>
          </cell>
        </row>
      </sheetData>
      <sheetData sheetId="1581">
        <row r="2">
          <cell r="A2">
            <v>0</v>
          </cell>
        </row>
      </sheetData>
      <sheetData sheetId="1582">
        <row r="2">
          <cell r="A2">
            <v>0</v>
          </cell>
        </row>
      </sheetData>
      <sheetData sheetId="1583">
        <row r="2">
          <cell r="A2">
            <v>0</v>
          </cell>
        </row>
      </sheetData>
      <sheetData sheetId="1584">
        <row r="2">
          <cell r="A2">
            <v>0</v>
          </cell>
        </row>
      </sheetData>
      <sheetData sheetId="1585">
        <row r="2">
          <cell r="A2">
            <v>0</v>
          </cell>
        </row>
      </sheetData>
      <sheetData sheetId="1586">
        <row r="2">
          <cell r="A2">
            <v>0</v>
          </cell>
        </row>
      </sheetData>
      <sheetData sheetId="1587">
        <row r="2">
          <cell r="A2">
            <v>0</v>
          </cell>
        </row>
      </sheetData>
      <sheetData sheetId="1588">
        <row r="2">
          <cell r="A2">
            <v>0</v>
          </cell>
        </row>
      </sheetData>
      <sheetData sheetId="1589">
        <row r="2">
          <cell r="A2">
            <v>0</v>
          </cell>
        </row>
      </sheetData>
      <sheetData sheetId="1590">
        <row r="2">
          <cell r="A2">
            <v>0</v>
          </cell>
        </row>
      </sheetData>
      <sheetData sheetId="1591">
        <row r="2">
          <cell r="A2">
            <v>0</v>
          </cell>
        </row>
      </sheetData>
      <sheetData sheetId="1592">
        <row r="2">
          <cell r="A2">
            <v>0</v>
          </cell>
        </row>
      </sheetData>
      <sheetData sheetId="1593">
        <row r="2">
          <cell r="A2">
            <v>0</v>
          </cell>
        </row>
      </sheetData>
      <sheetData sheetId="1594">
        <row r="2">
          <cell r="A2">
            <v>0</v>
          </cell>
        </row>
      </sheetData>
      <sheetData sheetId="1595">
        <row r="2">
          <cell r="A2">
            <v>0</v>
          </cell>
        </row>
      </sheetData>
      <sheetData sheetId="1596">
        <row r="2">
          <cell r="A2">
            <v>0</v>
          </cell>
        </row>
      </sheetData>
      <sheetData sheetId="1597">
        <row r="2">
          <cell r="A2">
            <v>0</v>
          </cell>
        </row>
      </sheetData>
      <sheetData sheetId="1598">
        <row r="2">
          <cell r="A2">
            <v>0</v>
          </cell>
        </row>
      </sheetData>
      <sheetData sheetId="1599">
        <row r="2">
          <cell r="A2">
            <v>0</v>
          </cell>
        </row>
      </sheetData>
      <sheetData sheetId="1600">
        <row r="2">
          <cell r="A2">
            <v>0</v>
          </cell>
        </row>
      </sheetData>
      <sheetData sheetId="1601">
        <row r="2">
          <cell r="A2">
            <v>0</v>
          </cell>
        </row>
      </sheetData>
      <sheetData sheetId="1602">
        <row r="2">
          <cell r="A2">
            <v>0</v>
          </cell>
        </row>
      </sheetData>
      <sheetData sheetId="1603">
        <row r="2">
          <cell r="A2">
            <v>0</v>
          </cell>
        </row>
      </sheetData>
      <sheetData sheetId="1604">
        <row r="2">
          <cell r="A2">
            <v>0</v>
          </cell>
        </row>
      </sheetData>
      <sheetData sheetId="1605">
        <row r="2">
          <cell r="A2">
            <v>0</v>
          </cell>
        </row>
      </sheetData>
      <sheetData sheetId="1606">
        <row r="2">
          <cell r="A2">
            <v>0</v>
          </cell>
        </row>
      </sheetData>
      <sheetData sheetId="1607">
        <row r="2">
          <cell r="A2">
            <v>0</v>
          </cell>
        </row>
      </sheetData>
      <sheetData sheetId="1608">
        <row r="2">
          <cell r="A2">
            <v>0</v>
          </cell>
        </row>
      </sheetData>
      <sheetData sheetId="1609">
        <row r="2">
          <cell r="A2">
            <v>0</v>
          </cell>
        </row>
      </sheetData>
      <sheetData sheetId="1610">
        <row r="2">
          <cell r="A2">
            <v>0</v>
          </cell>
        </row>
      </sheetData>
      <sheetData sheetId="1611">
        <row r="2">
          <cell r="A2">
            <v>0</v>
          </cell>
        </row>
      </sheetData>
      <sheetData sheetId="1612">
        <row r="2">
          <cell r="A2">
            <v>0</v>
          </cell>
        </row>
      </sheetData>
      <sheetData sheetId="1613">
        <row r="2">
          <cell r="A2">
            <v>0</v>
          </cell>
        </row>
      </sheetData>
      <sheetData sheetId="1614">
        <row r="2">
          <cell r="A2">
            <v>0</v>
          </cell>
        </row>
      </sheetData>
      <sheetData sheetId="1615">
        <row r="2">
          <cell r="A2">
            <v>0</v>
          </cell>
        </row>
      </sheetData>
      <sheetData sheetId="1616">
        <row r="2">
          <cell r="A2">
            <v>0</v>
          </cell>
        </row>
      </sheetData>
      <sheetData sheetId="1617">
        <row r="2">
          <cell r="A2">
            <v>0</v>
          </cell>
        </row>
      </sheetData>
      <sheetData sheetId="1618">
        <row r="2">
          <cell r="A2">
            <v>0</v>
          </cell>
        </row>
      </sheetData>
      <sheetData sheetId="1619">
        <row r="2">
          <cell r="A2">
            <v>0</v>
          </cell>
        </row>
      </sheetData>
      <sheetData sheetId="1620">
        <row r="2">
          <cell r="A2">
            <v>0</v>
          </cell>
        </row>
      </sheetData>
      <sheetData sheetId="1621">
        <row r="2">
          <cell r="A2">
            <v>0</v>
          </cell>
        </row>
      </sheetData>
      <sheetData sheetId="1622">
        <row r="2">
          <cell r="A2">
            <v>0</v>
          </cell>
        </row>
      </sheetData>
      <sheetData sheetId="1623">
        <row r="2">
          <cell r="A2">
            <v>0</v>
          </cell>
        </row>
      </sheetData>
      <sheetData sheetId="1624">
        <row r="2">
          <cell r="A2">
            <v>0</v>
          </cell>
        </row>
      </sheetData>
      <sheetData sheetId="1625">
        <row r="2">
          <cell r="A2">
            <v>0</v>
          </cell>
        </row>
      </sheetData>
      <sheetData sheetId="1626">
        <row r="2">
          <cell r="A2">
            <v>0</v>
          </cell>
        </row>
      </sheetData>
      <sheetData sheetId="1627">
        <row r="2">
          <cell r="A2">
            <v>0</v>
          </cell>
        </row>
      </sheetData>
      <sheetData sheetId="1628">
        <row r="2">
          <cell r="A2">
            <v>0</v>
          </cell>
        </row>
      </sheetData>
      <sheetData sheetId="1629">
        <row r="2">
          <cell r="A2">
            <v>0</v>
          </cell>
        </row>
      </sheetData>
      <sheetData sheetId="1630">
        <row r="2">
          <cell r="A2">
            <v>0</v>
          </cell>
        </row>
      </sheetData>
      <sheetData sheetId="1631">
        <row r="2">
          <cell r="A2">
            <v>0</v>
          </cell>
        </row>
      </sheetData>
      <sheetData sheetId="1632">
        <row r="2">
          <cell r="A2">
            <v>0</v>
          </cell>
        </row>
      </sheetData>
      <sheetData sheetId="1633">
        <row r="2">
          <cell r="A2">
            <v>0</v>
          </cell>
        </row>
      </sheetData>
      <sheetData sheetId="1634">
        <row r="2">
          <cell r="A2">
            <v>0</v>
          </cell>
        </row>
      </sheetData>
      <sheetData sheetId="1635">
        <row r="2">
          <cell r="A2">
            <v>0</v>
          </cell>
        </row>
      </sheetData>
      <sheetData sheetId="1636">
        <row r="2">
          <cell r="A2">
            <v>0</v>
          </cell>
        </row>
      </sheetData>
      <sheetData sheetId="1637">
        <row r="2">
          <cell r="A2">
            <v>0</v>
          </cell>
        </row>
      </sheetData>
      <sheetData sheetId="1638">
        <row r="2">
          <cell r="A2">
            <v>0</v>
          </cell>
        </row>
      </sheetData>
      <sheetData sheetId="1639">
        <row r="2">
          <cell r="A2">
            <v>0</v>
          </cell>
        </row>
      </sheetData>
      <sheetData sheetId="1640">
        <row r="2">
          <cell r="A2">
            <v>0</v>
          </cell>
        </row>
      </sheetData>
      <sheetData sheetId="1641">
        <row r="2">
          <cell r="A2">
            <v>0</v>
          </cell>
        </row>
      </sheetData>
      <sheetData sheetId="1642">
        <row r="2">
          <cell r="A2">
            <v>0</v>
          </cell>
        </row>
      </sheetData>
      <sheetData sheetId="1643">
        <row r="2">
          <cell r="A2">
            <v>0</v>
          </cell>
        </row>
      </sheetData>
      <sheetData sheetId="1644">
        <row r="2">
          <cell r="A2">
            <v>0</v>
          </cell>
        </row>
      </sheetData>
      <sheetData sheetId="1645">
        <row r="2">
          <cell r="A2">
            <v>0</v>
          </cell>
        </row>
      </sheetData>
      <sheetData sheetId="1646">
        <row r="2">
          <cell r="A2">
            <v>0</v>
          </cell>
        </row>
      </sheetData>
      <sheetData sheetId="1647">
        <row r="2">
          <cell r="A2">
            <v>0</v>
          </cell>
        </row>
      </sheetData>
      <sheetData sheetId="1648">
        <row r="2">
          <cell r="A2">
            <v>0</v>
          </cell>
        </row>
      </sheetData>
      <sheetData sheetId="1649">
        <row r="2">
          <cell r="A2">
            <v>0</v>
          </cell>
        </row>
      </sheetData>
      <sheetData sheetId="1650">
        <row r="2">
          <cell r="A2">
            <v>0</v>
          </cell>
        </row>
      </sheetData>
      <sheetData sheetId="1651">
        <row r="2">
          <cell r="A2">
            <v>0</v>
          </cell>
        </row>
      </sheetData>
      <sheetData sheetId="1652">
        <row r="2">
          <cell r="A2">
            <v>0</v>
          </cell>
        </row>
      </sheetData>
      <sheetData sheetId="1653">
        <row r="2">
          <cell r="A2">
            <v>0</v>
          </cell>
        </row>
      </sheetData>
      <sheetData sheetId="1654">
        <row r="2">
          <cell r="A2">
            <v>0</v>
          </cell>
        </row>
      </sheetData>
      <sheetData sheetId="1655">
        <row r="2">
          <cell r="A2">
            <v>0</v>
          </cell>
        </row>
      </sheetData>
      <sheetData sheetId="1656">
        <row r="2">
          <cell r="A2">
            <v>0</v>
          </cell>
        </row>
      </sheetData>
      <sheetData sheetId="1657">
        <row r="2">
          <cell r="A2">
            <v>0</v>
          </cell>
        </row>
      </sheetData>
      <sheetData sheetId="1658">
        <row r="2">
          <cell r="A2">
            <v>0</v>
          </cell>
        </row>
      </sheetData>
      <sheetData sheetId="1659">
        <row r="2">
          <cell r="A2">
            <v>0</v>
          </cell>
        </row>
      </sheetData>
      <sheetData sheetId="1660">
        <row r="2">
          <cell r="A2">
            <v>0</v>
          </cell>
        </row>
      </sheetData>
      <sheetData sheetId="1661">
        <row r="2">
          <cell r="A2">
            <v>0</v>
          </cell>
        </row>
      </sheetData>
      <sheetData sheetId="1662">
        <row r="2">
          <cell r="A2">
            <v>0</v>
          </cell>
        </row>
      </sheetData>
      <sheetData sheetId="1663">
        <row r="2">
          <cell r="A2">
            <v>0</v>
          </cell>
        </row>
      </sheetData>
      <sheetData sheetId="1664">
        <row r="2">
          <cell r="A2">
            <v>0</v>
          </cell>
        </row>
      </sheetData>
      <sheetData sheetId="1665">
        <row r="2">
          <cell r="A2">
            <v>0</v>
          </cell>
        </row>
      </sheetData>
      <sheetData sheetId="1666">
        <row r="2">
          <cell r="A2">
            <v>0</v>
          </cell>
        </row>
      </sheetData>
      <sheetData sheetId="1667">
        <row r="2">
          <cell r="A2">
            <v>0</v>
          </cell>
        </row>
      </sheetData>
      <sheetData sheetId="1668">
        <row r="2">
          <cell r="A2">
            <v>0</v>
          </cell>
        </row>
      </sheetData>
      <sheetData sheetId="1669">
        <row r="2">
          <cell r="A2">
            <v>0</v>
          </cell>
        </row>
      </sheetData>
      <sheetData sheetId="1670">
        <row r="2">
          <cell r="A2">
            <v>0</v>
          </cell>
        </row>
      </sheetData>
      <sheetData sheetId="1671">
        <row r="2">
          <cell r="A2">
            <v>0</v>
          </cell>
        </row>
      </sheetData>
      <sheetData sheetId="1672">
        <row r="2">
          <cell r="A2">
            <v>0</v>
          </cell>
        </row>
      </sheetData>
      <sheetData sheetId="1673">
        <row r="2">
          <cell r="A2">
            <v>0</v>
          </cell>
        </row>
      </sheetData>
      <sheetData sheetId="1674">
        <row r="2">
          <cell r="A2">
            <v>0</v>
          </cell>
        </row>
      </sheetData>
      <sheetData sheetId="1675">
        <row r="2">
          <cell r="A2">
            <v>0</v>
          </cell>
        </row>
      </sheetData>
      <sheetData sheetId="1676">
        <row r="2">
          <cell r="A2">
            <v>0</v>
          </cell>
        </row>
      </sheetData>
      <sheetData sheetId="1677">
        <row r="2">
          <cell r="A2">
            <v>0</v>
          </cell>
        </row>
      </sheetData>
      <sheetData sheetId="1678">
        <row r="2">
          <cell r="A2">
            <v>0</v>
          </cell>
        </row>
      </sheetData>
      <sheetData sheetId="1679">
        <row r="2">
          <cell r="A2">
            <v>0</v>
          </cell>
        </row>
      </sheetData>
      <sheetData sheetId="1680">
        <row r="2">
          <cell r="A2">
            <v>0</v>
          </cell>
        </row>
      </sheetData>
      <sheetData sheetId="1681">
        <row r="2">
          <cell r="A2">
            <v>0</v>
          </cell>
        </row>
      </sheetData>
      <sheetData sheetId="1682">
        <row r="2">
          <cell r="A2">
            <v>0</v>
          </cell>
        </row>
      </sheetData>
      <sheetData sheetId="1683">
        <row r="2">
          <cell r="A2">
            <v>0</v>
          </cell>
        </row>
      </sheetData>
      <sheetData sheetId="1684">
        <row r="2">
          <cell r="A2">
            <v>0</v>
          </cell>
        </row>
      </sheetData>
      <sheetData sheetId="1685">
        <row r="2">
          <cell r="A2">
            <v>0</v>
          </cell>
        </row>
      </sheetData>
      <sheetData sheetId="1686">
        <row r="2">
          <cell r="A2">
            <v>0</v>
          </cell>
        </row>
      </sheetData>
      <sheetData sheetId="1687">
        <row r="2">
          <cell r="A2">
            <v>0</v>
          </cell>
        </row>
      </sheetData>
      <sheetData sheetId="1688">
        <row r="2">
          <cell r="A2">
            <v>0</v>
          </cell>
        </row>
      </sheetData>
      <sheetData sheetId="1689">
        <row r="2">
          <cell r="A2">
            <v>0</v>
          </cell>
        </row>
      </sheetData>
      <sheetData sheetId="1690">
        <row r="2">
          <cell r="A2">
            <v>0</v>
          </cell>
        </row>
      </sheetData>
      <sheetData sheetId="1691">
        <row r="2">
          <cell r="A2">
            <v>0</v>
          </cell>
        </row>
      </sheetData>
      <sheetData sheetId="1692">
        <row r="2">
          <cell r="A2">
            <v>0</v>
          </cell>
        </row>
      </sheetData>
      <sheetData sheetId="1693">
        <row r="2">
          <cell r="A2">
            <v>0</v>
          </cell>
        </row>
      </sheetData>
      <sheetData sheetId="1694">
        <row r="2">
          <cell r="A2">
            <v>0</v>
          </cell>
        </row>
      </sheetData>
      <sheetData sheetId="1695">
        <row r="2">
          <cell r="A2">
            <v>0</v>
          </cell>
        </row>
      </sheetData>
      <sheetData sheetId="1696">
        <row r="2">
          <cell r="A2">
            <v>0</v>
          </cell>
        </row>
      </sheetData>
      <sheetData sheetId="1697">
        <row r="2">
          <cell r="A2">
            <v>0</v>
          </cell>
        </row>
      </sheetData>
      <sheetData sheetId="1698">
        <row r="2">
          <cell r="A2">
            <v>0</v>
          </cell>
        </row>
      </sheetData>
      <sheetData sheetId="1699">
        <row r="2">
          <cell r="A2">
            <v>0</v>
          </cell>
        </row>
      </sheetData>
      <sheetData sheetId="1700">
        <row r="2">
          <cell r="A2">
            <v>0</v>
          </cell>
        </row>
      </sheetData>
      <sheetData sheetId="1701">
        <row r="2">
          <cell r="A2">
            <v>0</v>
          </cell>
        </row>
      </sheetData>
      <sheetData sheetId="1702">
        <row r="2">
          <cell r="A2">
            <v>0</v>
          </cell>
        </row>
      </sheetData>
      <sheetData sheetId="1703">
        <row r="2">
          <cell r="A2">
            <v>0</v>
          </cell>
        </row>
      </sheetData>
      <sheetData sheetId="1704">
        <row r="2">
          <cell r="A2">
            <v>0</v>
          </cell>
        </row>
      </sheetData>
      <sheetData sheetId="1705">
        <row r="2">
          <cell r="A2">
            <v>0</v>
          </cell>
        </row>
      </sheetData>
      <sheetData sheetId="1706">
        <row r="2">
          <cell r="A2">
            <v>0</v>
          </cell>
        </row>
      </sheetData>
      <sheetData sheetId="1707">
        <row r="2">
          <cell r="A2">
            <v>0</v>
          </cell>
        </row>
      </sheetData>
      <sheetData sheetId="1708">
        <row r="2">
          <cell r="A2">
            <v>0</v>
          </cell>
        </row>
      </sheetData>
      <sheetData sheetId="1709">
        <row r="2">
          <cell r="A2">
            <v>0</v>
          </cell>
        </row>
      </sheetData>
      <sheetData sheetId="1710">
        <row r="2">
          <cell r="A2">
            <v>0</v>
          </cell>
        </row>
      </sheetData>
      <sheetData sheetId="1711">
        <row r="2">
          <cell r="A2">
            <v>0</v>
          </cell>
        </row>
      </sheetData>
      <sheetData sheetId="1712">
        <row r="2">
          <cell r="A2">
            <v>0</v>
          </cell>
        </row>
      </sheetData>
      <sheetData sheetId="1713">
        <row r="2">
          <cell r="A2">
            <v>0</v>
          </cell>
        </row>
      </sheetData>
      <sheetData sheetId="1714">
        <row r="2">
          <cell r="A2">
            <v>0</v>
          </cell>
        </row>
      </sheetData>
      <sheetData sheetId="1715">
        <row r="2">
          <cell r="A2">
            <v>0</v>
          </cell>
        </row>
      </sheetData>
      <sheetData sheetId="1716">
        <row r="2">
          <cell r="A2">
            <v>0</v>
          </cell>
        </row>
      </sheetData>
      <sheetData sheetId="1717">
        <row r="2">
          <cell r="A2">
            <v>0</v>
          </cell>
        </row>
      </sheetData>
      <sheetData sheetId="1718">
        <row r="2">
          <cell r="A2">
            <v>0</v>
          </cell>
        </row>
      </sheetData>
      <sheetData sheetId="1719">
        <row r="2">
          <cell r="A2">
            <v>0</v>
          </cell>
        </row>
      </sheetData>
      <sheetData sheetId="1720">
        <row r="2">
          <cell r="A2">
            <v>0</v>
          </cell>
        </row>
      </sheetData>
      <sheetData sheetId="1721">
        <row r="2">
          <cell r="A2">
            <v>0</v>
          </cell>
        </row>
      </sheetData>
      <sheetData sheetId="1722">
        <row r="2">
          <cell r="A2">
            <v>0</v>
          </cell>
        </row>
      </sheetData>
      <sheetData sheetId="1723">
        <row r="2">
          <cell r="A2">
            <v>0</v>
          </cell>
        </row>
      </sheetData>
      <sheetData sheetId="1724">
        <row r="2">
          <cell r="A2">
            <v>0</v>
          </cell>
        </row>
      </sheetData>
      <sheetData sheetId="1725">
        <row r="2">
          <cell r="A2">
            <v>0</v>
          </cell>
        </row>
      </sheetData>
      <sheetData sheetId="1726">
        <row r="2">
          <cell r="A2">
            <v>0</v>
          </cell>
        </row>
      </sheetData>
      <sheetData sheetId="1727">
        <row r="2">
          <cell r="A2">
            <v>0</v>
          </cell>
        </row>
      </sheetData>
      <sheetData sheetId="1728">
        <row r="2">
          <cell r="A2">
            <v>0</v>
          </cell>
        </row>
      </sheetData>
      <sheetData sheetId="1729">
        <row r="2">
          <cell r="A2">
            <v>0</v>
          </cell>
        </row>
      </sheetData>
      <sheetData sheetId="1730">
        <row r="2">
          <cell r="A2">
            <v>0</v>
          </cell>
        </row>
      </sheetData>
      <sheetData sheetId="1731">
        <row r="2">
          <cell r="A2">
            <v>0</v>
          </cell>
        </row>
      </sheetData>
      <sheetData sheetId="1732">
        <row r="2">
          <cell r="A2">
            <v>0</v>
          </cell>
        </row>
      </sheetData>
      <sheetData sheetId="1733">
        <row r="2">
          <cell r="A2">
            <v>0</v>
          </cell>
        </row>
      </sheetData>
      <sheetData sheetId="1734">
        <row r="2">
          <cell r="A2">
            <v>0</v>
          </cell>
        </row>
      </sheetData>
      <sheetData sheetId="1735">
        <row r="2">
          <cell r="A2">
            <v>0</v>
          </cell>
        </row>
      </sheetData>
      <sheetData sheetId="1736">
        <row r="2">
          <cell r="A2">
            <v>0</v>
          </cell>
        </row>
      </sheetData>
      <sheetData sheetId="1737">
        <row r="2">
          <cell r="A2">
            <v>0</v>
          </cell>
        </row>
      </sheetData>
      <sheetData sheetId="1738">
        <row r="2">
          <cell r="A2">
            <v>0</v>
          </cell>
        </row>
      </sheetData>
      <sheetData sheetId="1739">
        <row r="2">
          <cell r="A2">
            <v>0</v>
          </cell>
        </row>
      </sheetData>
      <sheetData sheetId="1740">
        <row r="2">
          <cell r="A2">
            <v>0</v>
          </cell>
        </row>
      </sheetData>
      <sheetData sheetId="1741">
        <row r="2">
          <cell r="A2">
            <v>0</v>
          </cell>
        </row>
      </sheetData>
      <sheetData sheetId="1742">
        <row r="2">
          <cell r="A2">
            <v>0</v>
          </cell>
        </row>
      </sheetData>
      <sheetData sheetId="1743">
        <row r="2">
          <cell r="A2">
            <v>0</v>
          </cell>
        </row>
      </sheetData>
      <sheetData sheetId="1744">
        <row r="2">
          <cell r="A2">
            <v>0</v>
          </cell>
        </row>
      </sheetData>
      <sheetData sheetId="1745">
        <row r="2">
          <cell r="A2">
            <v>0</v>
          </cell>
        </row>
      </sheetData>
      <sheetData sheetId="1746">
        <row r="2">
          <cell r="A2">
            <v>0</v>
          </cell>
        </row>
      </sheetData>
      <sheetData sheetId="1747">
        <row r="2">
          <cell r="A2">
            <v>0</v>
          </cell>
        </row>
      </sheetData>
      <sheetData sheetId="1748">
        <row r="2">
          <cell r="A2">
            <v>0</v>
          </cell>
        </row>
      </sheetData>
      <sheetData sheetId="1749">
        <row r="2">
          <cell r="A2">
            <v>0</v>
          </cell>
        </row>
      </sheetData>
      <sheetData sheetId="1750">
        <row r="2">
          <cell r="A2">
            <v>0</v>
          </cell>
        </row>
      </sheetData>
      <sheetData sheetId="1751">
        <row r="2">
          <cell r="A2">
            <v>0</v>
          </cell>
        </row>
      </sheetData>
      <sheetData sheetId="1752">
        <row r="2">
          <cell r="A2">
            <v>0</v>
          </cell>
        </row>
      </sheetData>
      <sheetData sheetId="1753">
        <row r="2">
          <cell r="A2">
            <v>0</v>
          </cell>
        </row>
      </sheetData>
      <sheetData sheetId="1754">
        <row r="2">
          <cell r="A2">
            <v>0</v>
          </cell>
        </row>
      </sheetData>
      <sheetData sheetId="1755">
        <row r="2">
          <cell r="A2">
            <v>0</v>
          </cell>
        </row>
      </sheetData>
      <sheetData sheetId="1756">
        <row r="2">
          <cell r="A2">
            <v>0</v>
          </cell>
        </row>
      </sheetData>
      <sheetData sheetId="1757">
        <row r="2">
          <cell r="A2">
            <v>0</v>
          </cell>
        </row>
      </sheetData>
      <sheetData sheetId="1758">
        <row r="2">
          <cell r="A2">
            <v>0</v>
          </cell>
        </row>
      </sheetData>
      <sheetData sheetId="1759">
        <row r="2">
          <cell r="A2">
            <v>0</v>
          </cell>
        </row>
      </sheetData>
      <sheetData sheetId="1760">
        <row r="2">
          <cell r="A2">
            <v>0</v>
          </cell>
        </row>
      </sheetData>
      <sheetData sheetId="1761">
        <row r="2">
          <cell r="A2">
            <v>0</v>
          </cell>
        </row>
      </sheetData>
      <sheetData sheetId="1762">
        <row r="2">
          <cell r="A2">
            <v>0</v>
          </cell>
        </row>
      </sheetData>
      <sheetData sheetId="1763">
        <row r="2">
          <cell r="A2">
            <v>0</v>
          </cell>
        </row>
      </sheetData>
      <sheetData sheetId="1764">
        <row r="2">
          <cell r="A2">
            <v>0</v>
          </cell>
        </row>
      </sheetData>
      <sheetData sheetId="1765">
        <row r="2">
          <cell r="A2">
            <v>0</v>
          </cell>
        </row>
      </sheetData>
      <sheetData sheetId="1766">
        <row r="2">
          <cell r="A2">
            <v>0</v>
          </cell>
        </row>
      </sheetData>
      <sheetData sheetId="1767">
        <row r="2">
          <cell r="A2">
            <v>0</v>
          </cell>
        </row>
      </sheetData>
      <sheetData sheetId="1768">
        <row r="2">
          <cell r="A2">
            <v>0</v>
          </cell>
        </row>
      </sheetData>
      <sheetData sheetId="1769">
        <row r="2">
          <cell r="A2">
            <v>0</v>
          </cell>
        </row>
      </sheetData>
      <sheetData sheetId="1770">
        <row r="2">
          <cell r="A2">
            <v>0</v>
          </cell>
        </row>
      </sheetData>
      <sheetData sheetId="1771">
        <row r="2">
          <cell r="A2">
            <v>0</v>
          </cell>
        </row>
      </sheetData>
      <sheetData sheetId="1772">
        <row r="2">
          <cell r="A2">
            <v>0</v>
          </cell>
        </row>
      </sheetData>
      <sheetData sheetId="1773">
        <row r="2">
          <cell r="A2">
            <v>0</v>
          </cell>
        </row>
      </sheetData>
      <sheetData sheetId="1774">
        <row r="2">
          <cell r="A2">
            <v>0</v>
          </cell>
        </row>
      </sheetData>
      <sheetData sheetId="1775">
        <row r="2">
          <cell r="A2">
            <v>0</v>
          </cell>
        </row>
      </sheetData>
      <sheetData sheetId="1776">
        <row r="2">
          <cell r="A2">
            <v>0</v>
          </cell>
        </row>
      </sheetData>
      <sheetData sheetId="1777">
        <row r="2">
          <cell r="A2">
            <v>0</v>
          </cell>
        </row>
      </sheetData>
      <sheetData sheetId="1778">
        <row r="2">
          <cell r="A2">
            <v>0</v>
          </cell>
        </row>
      </sheetData>
      <sheetData sheetId="1779">
        <row r="2">
          <cell r="A2">
            <v>0</v>
          </cell>
        </row>
      </sheetData>
      <sheetData sheetId="1780">
        <row r="2">
          <cell r="A2">
            <v>0</v>
          </cell>
        </row>
      </sheetData>
      <sheetData sheetId="1781">
        <row r="2">
          <cell r="A2">
            <v>0</v>
          </cell>
        </row>
      </sheetData>
      <sheetData sheetId="1782">
        <row r="2">
          <cell r="A2">
            <v>0</v>
          </cell>
        </row>
      </sheetData>
      <sheetData sheetId="1783">
        <row r="2">
          <cell r="A2">
            <v>0</v>
          </cell>
        </row>
      </sheetData>
      <sheetData sheetId="1784">
        <row r="2">
          <cell r="A2">
            <v>0</v>
          </cell>
        </row>
      </sheetData>
      <sheetData sheetId="1785">
        <row r="2">
          <cell r="A2">
            <v>0</v>
          </cell>
        </row>
      </sheetData>
      <sheetData sheetId="1786">
        <row r="2">
          <cell r="A2">
            <v>0</v>
          </cell>
        </row>
      </sheetData>
      <sheetData sheetId="1787">
        <row r="2">
          <cell r="A2">
            <v>0</v>
          </cell>
        </row>
      </sheetData>
      <sheetData sheetId="1788">
        <row r="2">
          <cell r="A2">
            <v>0</v>
          </cell>
        </row>
      </sheetData>
      <sheetData sheetId="1789">
        <row r="2">
          <cell r="A2">
            <v>0</v>
          </cell>
        </row>
      </sheetData>
      <sheetData sheetId="1790">
        <row r="2">
          <cell r="A2">
            <v>0</v>
          </cell>
        </row>
      </sheetData>
      <sheetData sheetId="1791">
        <row r="2">
          <cell r="A2">
            <v>0</v>
          </cell>
        </row>
      </sheetData>
      <sheetData sheetId="1792">
        <row r="2">
          <cell r="A2">
            <v>0</v>
          </cell>
        </row>
      </sheetData>
      <sheetData sheetId="1793">
        <row r="2">
          <cell r="A2">
            <v>0</v>
          </cell>
        </row>
      </sheetData>
      <sheetData sheetId="1794">
        <row r="2">
          <cell r="A2">
            <v>0</v>
          </cell>
        </row>
      </sheetData>
      <sheetData sheetId="1795">
        <row r="2">
          <cell r="A2">
            <v>0</v>
          </cell>
        </row>
      </sheetData>
      <sheetData sheetId="1796">
        <row r="2">
          <cell r="A2">
            <v>0</v>
          </cell>
        </row>
      </sheetData>
      <sheetData sheetId="1797">
        <row r="2">
          <cell r="A2">
            <v>0</v>
          </cell>
        </row>
      </sheetData>
      <sheetData sheetId="1798">
        <row r="2">
          <cell r="A2">
            <v>0</v>
          </cell>
        </row>
      </sheetData>
      <sheetData sheetId="1799">
        <row r="2">
          <cell r="A2">
            <v>0</v>
          </cell>
        </row>
      </sheetData>
      <sheetData sheetId="1800">
        <row r="2">
          <cell r="A2">
            <v>0</v>
          </cell>
        </row>
      </sheetData>
      <sheetData sheetId="1801">
        <row r="2">
          <cell r="A2">
            <v>0</v>
          </cell>
        </row>
      </sheetData>
      <sheetData sheetId="1802">
        <row r="2">
          <cell r="A2">
            <v>0</v>
          </cell>
        </row>
      </sheetData>
      <sheetData sheetId="1803">
        <row r="2">
          <cell r="A2">
            <v>0</v>
          </cell>
        </row>
      </sheetData>
      <sheetData sheetId="1804">
        <row r="2">
          <cell r="A2">
            <v>0</v>
          </cell>
        </row>
      </sheetData>
      <sheetData sheetId="1805">
        <row r="2">
          <cell r="A2">
            <v>0</v>
          </cell>
        </row>
      </sheetData>
      <sheetData sheetId="1806">
        <row r="2">
          <cell r="A2">
            <v>0</v>
          </cell>
        </row>
      </sheetData>
      <sheetData sheetId="1807">
        <row r="2">
          <cell r="A2">
            <v>0</v>
          </cell>
        </row>
      </sheetData>
      <sheetData sheetId="1808">
        <row r="2">
          <cell r="A2">
            <v>0</v>
          </cell>
        </row>
      </sheetData>
      <sheetData sheetId="1809">
        <row r="2">
          <cell r="A2">
            <v>0</v>
          </cell>
        </row>
      </sheetData>
      <sheetData sheetId="1810">
        <row r="2">
          <cell r="A2">
            <v>0</v>
          </cell>
        </row>
      </sheetData>
      <sheetData sheetId="1811">
        <row r="2">
          <cell r="A2">
            <v>0</v>
          </cell>
        </row>
      </sheetData>
      <sheetData sheetId="1812">
        <row r="2">
          <cell r="A2">
            <v>0</v>
          </cell>
        </row>
      </sheetData>
      <sheetData sheetId="1813">
        <row r="2">
          <cell r="A2">
            <v>0</v>
          </cell>
        </row>
      </sheetData>
      <sheetData sheetId="1814">
        <row r="2">
          <cell r="A2">
            <v>0</v>
          </cell>
        </row>
      </sheetData>
      <sheetData sheetId="1815">
        <row r="2">
          <cell r="A2">
            <v>0</v>
          </cell>
        </row>
      </sheetData>
      <sheetData sheetId="1816">
        <row r="2">
          <cell r="A2">
            <v>0</v>
          </cell>
        </row>
      </sheetData>
      <sheetData sheetId="1817">
        <row r="2">
          <cell r="A2">
            <v>0</v>
          </cell>
        </row>
      </sheetData>
      <sheetData sheetId="1818">
        <row r="2">
          <cell r="A2">
            <v>0</v>
          </cell>
        </row>
      </sheetData>
      <sheetData sheetId="1819">
        <row r="2">
          <cell r="A2">
            <v>0</v>
          </cell>
        </row>
      </sheetData>
      <sheetData sheetId="1820">
        <row r="2">
          <cell r="A2">
            <v>0</v>
          </cell>
        </row>
      </sheetData>
      <sheetData sheetId="1821">
        <row r="2">
          <cell r="A2">
            <v>0</v>
          </cell>
        </row>
      </sheetData>
      <sheetData sheetId="1822">
        <row r="2">
          <cell r="A2">
            <v>0</v>
          </cell>
        </row>
      </sheetData>
      <sheetData sheetId="1823">
        <row r="2">
          <cell r="A2">
            <v>0</v>
          </cell>
        </row>
      </sheetData>
      <sheetData sheetId="1824">
        <row r="2">
          <cell r="A2">
            <v>0</v>
          </cell>
        </row>
      </sheetData>
      <sheetData sheetId="1825">
        <row r="2">
          <cell r="A2">
            <v>0</v>
          </cell>
        </row>
      </sheetData>
      <sheetData sheetId="1826">
        <row r="2">
          <cell r="A2">
            <v>0</v>
          </cell>
        </row>
      </sheetData>
      <sheetData sheetId="1827">
        <row r="2">
          <cell r="A2">
            <v>0</v>
          </cell>
        </row>
      </sheetData>
      <sheetData sheetId="1828">
        <row r="2">
          <cell r="A2">
            <v>0</v>
          </cell>
        </row>
      </sheetData>
      <sheetData sheetId="1829">
        <row r="2">
          <cell r="A2">
            <v>0</v>
          </cell>
        </row>
      </sheetData>
      <sheetData sheetId="1830">
        <row r="2">
          <cell r="A2">
            <v>0</v>
          </cell>
        </row>
      </sheetData>
      <sheetData sheetId="1831">
        <row r="2">
          <cell r="A2">
            <v>0</v>
          </cell>
        </row>
      </sheetData>
      <sheetData sheetId="1832">
        <row r="2">
          <cell r="A2">
            <v>0</v>
          </cell>
        </row>
      </sheetData>
      <sheetData sheetId="1833">
        <row r="2">
          <cell r="A2">
            <v>0</v>
          </cell>
        </row>
      </sheetData>
      <sheetData sheetId="1834">
        <row r="2">
          <cell r="A2">
            <v>0</v>
          </cell>
        </row>
      </sheetData>
      <sheetData sheetId="1835">
        <row r="2">
          <cell r="A2">
            <v>0</v>
          </cell>
        </row>
      </sheetData>
      <sheetData sheetId="1836">
        <row r="2">
          <cell r="A2">
            <v>0</v>
          </cell>
        </row>
      </sheetData>
      <sheetData sheetId="1837">
        <row r="2">
          <cell r="A2">
            <v>0</v>
          </cell>
        </row>
      </sheetData>
      <sheetData sheetId="1838">
        <row r="2">
          <cell r="A2">
            <v>0</v>
          </cell>
        </row>
      </sheetData>
      <sheetData sheetId="1839">
        <row r="2">
          <cell r="A2">
            <v>0</v>
          </cell>
        </row>
      </sheetData>
      <sheetData sheetId="1840">
        <row r="2">
          <cell r="A2">
            <v>0</v>
          </cell>
        </row>
      </sheetData>
      <sheetData sheetId="1841">
        <row r="2">
          <cell r="A2">
            <v>0</v>
          </cell>
        </row>
      </sheetData>
      <sheetData sheetId="1842">
        <row r="2">
          <cell r="A2">
            <v>0</v>
          </cell>
        </row>
      </sheetData>
      <sheetData sheetId="1843">
        <row r="2">
          <cell r="A2">
            <v>0</v>
          </cell>
        </row>
      </sheetData>
      <sheetData sheetId="1844">
        <row r="2">
          <cell r="A2">
            <v>0</v>
          </cell>
        </row>
      </sheetData>
      <sheetData sheetId="1845">
        <row r="2">
          <cell r="A2">
            <v>0</v>
          </cell>
        </row>
      </sheetData>
      <sheetData sheetId="1846">
        <row r="2">
          <cell r="A2">
            <v>0</v>
          </cell>
        </row>
      </sheetData>
      <sheetData sheetId="1847">
        <row r="2">
          <cell r="A2">
            <v>0</v>
          </cell>
        </row>
      </sheetData>
      <sheetData sheetId="1848">
        <row r="2">
          <cell r="A2">
            <v>0</v>
          </cell>
        </row>
      </sheetData>
      <sheetData sheetId="1849">
        <row r="2">
          <cell r="A2">
            <v>0</v>
          </cell>
        </row>
      </sheetData>
      <sheetData sheetId="1850">
        <row r="2">
          <cell r="A2">
            <v>0</v>
          </cell>
        </row>
      </sheetData>
      <sheetData sheetId="1851">
        <row r="2">
          <cell r="A2">
            <v>0</v>
          </cell>
        </row>
      </sheetData>
      <sheetData sheetId="1852">
        <row r="2">
          <cell r="A2">
            <v>0</v>
          </cell>
        </row>
      </sheetData>
      <sheetData sheetId="1853">
        <row r="2">
          <cell r="A2">
            <v>0</v>
          </cell>
        </row>
      </sheetData>
      <sheetData sheetId="1854">
        <row r="2">
          <cell r="A2">
            <v>0</v>
          </cell>
        </row>
      </sheetData>
      <sheetData sheetId="1855">
        <row r="2">
          <cell r="A2">
            <v>0</v>
          </cell>
        </row>
      </sheetData>
      <sheetData sheetId="1856">
        <row r="2">
          <cell r="A2">
            <v>0</v>
          </cell>
        </row>
      </sheetData>
      <sheetData sheetId="1857">
        <row r="2">
          <cell r="A2">
            <v>0</v>
          </cell>
        </row>
      </sheetData>
      <sheetData sheetId="1858">
        <row r="2">
          <cell r="A2">
            <v>0</v>
          </cell>
        </row>
      </sheetData>
      <sheetData sheetId="1859">
        <row r="2">
          <cell r="A2">
            <v>0</v>
          </cell>
        </row>
      </sheetData>
      <sheetData sheetId="1860">
        <row r="2">
          <cell r="A2">
            <v>0</v>
          </cell>
        </row>
      </sheetData>
      <sheetData sheetId="1861">
        <row r="2">
          <cell r="A2">
            <v>0</v>
          </cell>
        </row>
      </sheetData>
      <sheetData sheetId="1862">
        <row r="2">
          <cell r="A2">
            <v>0</v>
          </cell>
        </row>
      </sheetData>
      <sheetData sheetId="1863">
        <row r="2">
          <cell r="A2">
            <v>0</v>
          </cell>
        </row>
      </sheetData>
      <sheetData sheetId="1864">
        <row r="2">
          <cell r="A2">
            <v>0</v>
          </cell>
        </row>
      </sheetData>
      <sheetData sheetId="1865">
        <row r="2">
          <cell r="A2">
            <v>0</v>
          </cell>
        </row>
      </sheetData>
      <sheetData sheetId="1866">
        <row r="2">
          <cell r="A2">
            <v>0</v>
          </cell>
        </row>
      </sheetData>
      <sheetData sheetId="1867">
        <row r="2">
          <cell r="A2">
            <v>0</v>
          </cell>
        </row>
      </sheetData>
      <sheetData sheetId="1868">
        <row r="2">
          <cell r="A2">
            <v>0</v>
          </cell>
        </row>
      </sheetData>
      <sheetData sheetId="1869">
        <row r="2">
          <cell r="A2">
            <v>0</v>
          </cell>
        </row>
      </sheetData>
      <sheetData sheetId="1870">
        <row r="2">
          <cell r="A2">
            <v>0</v>
          </cell>
        </row>
      </sheetData>
      <sheetData sheetId="1871">
        <row r="2">
          <cell r="A2">
            <v>0</v>
          </cell>
        </row>
      </sheetData>
      <sheetData sheetId="1872">
        <row r="2">
          <cell r="A2">
            <v>0</v>
          </cell>
        </row>
      </sheetData>
      <sheetData sheetId="1873">
        <row r="2">
          <cell r="A2">
            <v>0</v>
          </cell>
        </row>
      </sheetData>
      <sheetData sheetId="1874">
        <row r="2">
          <cell r="A2">
            <v>0</v>
          </cell>
        </row>
      </sheetData>
      <sheetData sheetId="1875">
        <row r="2">
          <cell r="A2">
            <v>0</v>
          </cell>
        </row>
      </sheetData>
      <sheetData sheetId="1876">
        <row r="2">
          <cell r="A2">
            <v>0</v>
          </cell>
        </row>
      </sheetData>
      <sheetData sheetId="1877">
        <row r="2">
          <cell r="A2">
            <v>0</v>
          </cell>
        </row>
      </sheetData>
      <sheetData sheetId="1878">
        <row r="2">
          <cell r="A2">
            <v>0</v>
          </cell>
        </row>
      </sheetData>
      <sheetData sheetId="1879">
        <row r="2">
          <cell r="A2">
            <v>0</v>
          </cell>
        </row>
      </sheetData>
      <sheetData sheetId="1880">
        <row r="2">
          <cell r="A2">
            <v>0</v>
          </cell>
        </row>
      </sheetData>
      <sheetData sheetId="1881">
        <row r="2">
          <cell r="A2">
            <v>0</v>
          </cell>
        </row>
      </sheetData>
      <sheetData sheetId="1882">
        <row r="2">
          <cell r="A2">
            <v>0</v>
          </cell>
        </row>
      </sheetData>
      <sheetData sheetId="1883">
        <row r="2">
          <cell r="A2">
            <v>0</v>
          </cell>
        </row>
      </sheetData>
      <sheetData sheetId="1884">
        <row r="2">
          <cell r="A2">
            <v>0</v>
          </cell>
        </row>
      </sheetData>
      <sheetData sheetId="1885">
        <row r="2">
          <cell r="A2">
            <v>0</v>
          </cell>
        </row>
      </sheetData>
      <sheetData sheetId="1886">
        <row r="2">
          <cell r="A2">
            <v>0</v>
          </cell>
        </row>
      </sheetData>
      <sheetData sheetId="1887">
        <row r="2">
          <cell r="A2">
            <v>0</v>
          </cell>
        </row>
      </sheetData>
      <sheetData sheetId="1888">
        <row r="2">
          <cell r="A2">
            <v>0</v>
          </cell>
        </row>
      </sheetData>
      <sheetData sheetId="1889">
        <row r="2">
          <cell r="A2">
            <v>0</v>
          </cell>
        </row>
      </sheetData>
      <sheetData sheetId="1890">
        <row r="2">
          <cell r="A2">
            <v>0</v>
          </cell>
        </row>
      </sheetData>
      <sheetData sheetId="1891">
        <row r="2">
          <cell r="A2">
            <v>0</v>
          </cell>
        </row>
      </sheetData>
      <sheetData sheetId="1892">
        <row r="2">
          <cell r="A2">
            <v>0</v>
          </cell>
        </row>
      </sheetData>
      <sheetData sheetId="1893">
        <row r="2">
          <cell r="A2">
            <v>0</v>
          </cell>
        </row>
      </sheetData>
      <sheetData sheetId="1894">
        <row r="2">
          <cell r="A2">
            <v>0</v>
          </cell>
        </row>
      </sheetData>
      <sheetData sheetId="1895">
        <row r="2">
          <cell r="A2">
            <v>0</v>
          </cell>
        </row>
      </sheetData>
      <sheetData sheetId="1896">
        <row r="2">
          <cell r="A2">
            <v>0</v>
          </cell>
        </row>
      </sheetData>
      <sheetData sheetId="1897">
        <row r="2">
          <cell r="A2">
            <v>0</v>
          </cell>
        </row>
      </sheetData>
      <sheetData sheetId="1898">
        <row r="2">
          <cell r="A2">
            <v>0</v>
          </cell>
        </row>
      </sheetData>
      <sheetData sheetId="1899">
        <row r="2">
          <cell r="A2">
            <v>0</v>
          </cell>
        </row>
      </sheetData>
      <sheetData sheetId="1900">
        <row r="2">
          <cell r="A2">
            <v>0</v>
          </cell>
        </row>
      </sheetData>
      <sheetData sheetId="1901">
        <row r="2">
          <cell r="A2">
            <v>0</v>
          </cell>
        </row>
      </sheetData>
      <sheetData sheetId="1902">
        <row r="2">
          <cell r="A2">
            <v>0</v>
          </cell>
        </row>
      </sheetData>
      <sheetData sheetId="1903">
        <row r="2">
          <cell r="A2">
            <v>0</v>
          </cell>
        </row>
      </sheetData>
      <sheetData sheetId="1904">
        <row r="2">
          <cell r="A2">
            <v>0</v>
          </cell>
        </row>
      </sheetData>
      <sheetData sheetId="1905">
        <row r="2">
          <cell r="A2">
            <v>0</v>
          </cell>
        </row>
      </sheetData>
      <sheetData sheetId="1906">
        <row r="2">
          <cell r="A2">
            <v>0</v>
          </cell>
        </row>
      </sheetData>
      <sheetData sheetId="1907">
        <row r="2">
          <cell r="A2">
            <v>0</v>
          </cell>
        </row>
      </sheetData>
      <sheetData sheetId="1908">
        <row r="2">
          <cell r="A2">
            <v>0</v>
          </cell>
        </row>
      </sheetData>
      <sheetData sheetId="1909">
        <row r="2">
          <cell r="A2">
            <v>0</v>
          </cell>
        </row>
      </sheetData>
      <sheetData sheetId="1910">
        <row r="2">
          <cell r="A2">
            <v>0</v>
          </cell>
        </row>
      </sheetData>
      <sheetData sheetId="1911">
        <row r="2">
          <cell r="A2">
            <v>0</v>
          </cell>
        </row>
      </sheetData>
      <sheetData sheetId="1912">
        <row r="2">
          <cell r="A2">
            <v>0</v>
          </cell>
        </row>
      </sheetData>
      <sheetData sheetId="1913">
        <row r="2">
          <cell r="A2">
            <v>0</v>
          </cell>
        </row>
      </sheetData>
      <sheetData sheetId="1914">
        <row r="2">
          <cell r="A2">
            <v>0</v>
          </cell>
        </row>
      </sheetData>
      <sheetData sheetId="1915">
        <row r="2">
          <cell r="A2">
            <v>0</v>
          </cell>
        </row>
      </sheetData>
      <sheetData sheetId="1916">
        <row r="2">
          <cell r="A2">
            <v>0</v>
          </cell>
        </row>
      </sheetData>
      <sheetData sheetId="1917">
        <row r="2">
          <cell r="A2">
            <v>0</v>
          </cell>
        </row>
      </sheetData>
      <sheetData sheetId="1918">
        <row r="2">
          <cell r="A2">
            <v>0</v>
          </cell>
        </row>
      </sheetData>
      <sheetData sheetId="1919">
        <row r="2">
          <cell r="A2">
            <v>0</v>
          </cell>
        </row>
      </sheetData>
      <sheetData sheetId="1920">
        <row r="2">
          <cell r="A2">
            <v>0</v>
          </cell>
        </row>
      </sheetData>
      <sheetData sheetId="1921">
        <row r="2">
          <cell r="A2">
            <v>0</v>
          </cell>
        </row>
      </sheetData>
      <sheetData sheetId="1922">
        <row r="2">
          <cell r="A2">
            <v>0</v>
          </cell>
        </row>
      </sheetData>
      <sheetData sheetId="1923">
        <row r="2">
          <cell r="A2">
            <v>0</v>
          </cell>
        </row>
      </sheetData>
      <sheetData sheetId="1924">
        <row r="2">
          <cell r="A2">
            <v>0</v>
          </cell>
        </row>
      </sheetData>
      <sheetData sheetId="1925">
        <row r="2">
          <cell r="A2">
            <v>0</v>
          </cell>
        </row>
      </sheetData>
      <sheetData sheetId="1926">
        <row r="2">
          <cell r="A2">
            <v>0</v>
          </cell>
        </row>
      </sheetData>
      <sheetData sheetId="1927">
        <row r="2">
          <cell r="A2">
            <v>0</v>
          </cell>
        </row>
      </sheetData>
      <sheetData sheetId="1928">
        <row r="2">
          <cell r="A2">
            <v>0</v>
          </cell>
        </row>
      </sheetData>
      <sheetData sheetId="1929">
        <row r="2">
          <cell r="A2">
            <v>0</v>
          </cell>
        </row>
      </sheetData>
      <sheetData sheetId="1930">
        <row r="2">
          <cell r="A2">
            <v>0</v>
          </cell>
        </row>
      </sheetData>
      <sheetData sheetId="1931">
        <row r="2">
          <cell r="A2">
            <v>0</v>
          </cell>
        </row>
      </sheetData>
      <sheetData sheetId="1932">
        <row r="2">
          <cell r="A2">
            <v>0</v>
          </cell>
        </row>
      </sheetData>
      <sheetData sheetId="1933">
        <row r="2">
          <cell r="A2">
            <v>0</v>
          </cell>
        </row>
      </sheetData>
      <sheetData sheetId="1934">
        <row r="2">
          <cell r="A2">
            <v>0</v>
          </cell>
        </row>
      </sheetData>
      <sheetData sheetId="1935">
        <row r="2">
          <cell r="A2">
            <v>0</v>
          </cell>
        </row>
      </sheetData>
      <sheetData sheetId="1936">
        <row r="2">
          <cell r="A2">
            <v>0</v>
          </cell>
        </row>
      </sheetData>
      <sheetData sheetId="1937">
        <row r="2">
          <cell r="A2">
            <v>0</v>
          </cell>
        </row>
      </sheetData>
      <sheetData sheetId="1938">
        <row r="2">
          <cell r="A2">
            <v>0</v>
          </cell>
        </row>
      </sheetData>
      <sheetData sheetId="1939">
        <row r="2">
          <cell r="A2">
            <v>0</v>
          </cell>
        </row>
      </sheetData>
      <sheetData sheetId="1940">
        <row r="2">
          <cell r="A2">
            <v>0</v>
          </cell>
        </row>
      </sheetData>
      <sheetData sheetId="1941">
        <row r="2">
          <cell r="A2">
            <v>0</v>
          </cell>
        </row>
      </sheetData>
      <sheetData sheetId="1942">
        <row r="2">
          <cell r="A2">
            <v>0</v>
          </cell>
        </row>
      </sheetData>
      <sheetData sheetId="1943">
        <row r="2">
          <cell r="A2">
            <v>0</v>
          </cell>
        </row>
      </sheetData>
      <sheetData sheetId="1944">
        <row r="2">
          <cell r="A2">
            <v>0</v>
          </cell>
        </row>
      </sheetData>
      <sheetData sheetId="1945">
        <row r="2">
          <cell r="A2">
            <v>0</v>
          </cell>
        </row>
      </sheetData>
      <sheetData sheetId="1946">
        <row r="2">
          <cell r="A2">
            <v>0</v>
          </cell>
        </row>
      </sheetData>
      <sheetData sheetId="1947">
        <row r="2">
          <cell r="A2">
            <v>0</v>
          </cell>
        </row>
      </sheetData>
      <sheetData sheetId="1948">
        <row r="2">
          <cell r="A2">
            <v>0</v>
          </cell>
        </row>
      </sheetData>
      <sheetData sheetId="1949">
        <row r="2">
          <cell r="A2">
            <v>0</v>
          </cell>
        </row>
      </sheetData>
      <sheetData sheetId="1950">
        <row r="2">
          <cell r="A2">
            <v>0</v>
          </cell>
        </row>
      </sheetData>
      <sheetData sheetId="1951">
        <row r="2">
          <cell r="A2">
            <v>0</v>
          </cell>
        </row>
      </sheetData>
      <sheetData sheetId="1952">
        <row r="2">
          <cell r="A2">
            <v>0</v>
          </cell>
        </row>
      </sheetData>
      <sheetData sheetId="1953">
        <row r="2">
          <cell r="A2">
            <v>0</v>
          </cell>
        </row>
      </sheetData>
      <sheetData sheetId="1954">
        <row r="2">
          <cell r="A2">
            <v>0</v>
          </cell>
        </row>
      </sheetData>
      <sheetData sheetId="1955">
        <row r="2">
          <cell r="A2">
            <v>0</v>
          </cell>
        </row>
      </sheetData>
      <sheetData sheetId="1956">
        <row r="2">
          <cell r="A2">
            <v>0</v>
          </cell>
        </row>
      </sheetData>
      <sheetData sheetId="1957">
        <row r="2">
          <cell r="A2">
            <v>0</v>
          </cell>
        </row>
      </sheetData>
      <sheetData sheetId="1958">
        <row r="2">
          <cell r="A2">
            <v>0</v>
          </cell>
        </row>
      </sheetData>
      <sheetData sheetId="1959">
        <row r="2">
          <cell r="A2">
            <v>0</v>
          </cell>
        </row>
      </sheetData>
      <sheetData sheetId="1960">
        <row r="2">
          <cell r="A2">
            <v>0</v>
          </cell>
        </row>
      </sheetData>
      <sheetData sheetId="1961">
        <row r="2">
          <cell r="A2">
            <v>0</v>
          </cell>
        </row>
      </sheetData>
      <sheetData sheetId="1962">
        <row r="2">
          <cell r="A2">
            <v>0</v>
          </cell>
        </row>
      </sheetData>
      <sheetData sheetId="1963">
        <row r="2">
          <cell r="A2">
            <v>0</v>
          </cell>
        </row>
      </sheetData>
      <sheetData sheetId="1964">
        <row r="2">
          <cell r="A2">
            <v>0</v>
          </cell>
        </row>
      </sheetData>
      <sheetData sheetId="1965">
        <row r="2">
          <cell r="A2">
            <v>0</v>
          </cell>
        </row>
      </sheetData>
      <sheetData sheetId="1966">
        <row r="2">
          <cell r="A2">
            <v>0</v>
          </cell>
        </row>
      </sheetData>
      <sheetData sheetId="1967">
        <row r="2">
          <cell r="A2">
            <v>0</v>
          </cell>
        </row>
      </sheetData>
      <sheetData sheetId="1968">
        <row r="2">
          <cell r="A2">
            <v>0</v>
          </cell>
        </row>
      </sheetData>
      <sheetData sheetId="1969">
        <row r="2">
          <cell r="A2">
            <v>0</v>
          </cell>
        </row>
      </sheetData>
      <sheetData sheetId="1970">
        <row r="2">
          <cell r="A2">
            <v>0</v>
          </cell>
        </row>
      </sheetData>
      <sheetData sheetId="1971">
        <row r="2">
          <cell r="A2">
            <v>0</v>
          </cell>
        </row>
      </sheetData>
      <sheetData sheetId="1972">
        <row r="2">
          <cell r="A2">
            <v>0</v>
          </cell>
        </row>
      </sheetData>
      <sheetData sheetId="1973">
        <row r="2">
          <cell r="A2">
            <v>0</v>
          </cell>
        </row>
      </sheetData>
      <sheetData sheetId="1974">
        <row r="2">
          <cell r="A2">
            <v>0</v>
          </cell>
        </row>
      </sheetData>
      <sheetData sheetId="1975">
        <row r="2">
          <cell r="A2">
            <v>0</v>
          </cell>
        </row>
      </sheetData>
      <sheetData sheetId="1976">
        <row r="2">
          <cell r="A2">
            <v>0</v>
          </cell>
        </row>
      </sheetData>
      <sheetData sheetId="1977">
        <row r="2">
          <cell r="A2">
            <v>0</v>
          </cell>
        </row>
      </sheetData>
      <sheetData sheetId="1978">
        <row r="2">
          <cell r="A2">
            <v>0</v>
          </cell>
        </row>
      </sheetData>
      <sheetData sheetId="1979">
        <row r="2">
          <cell r="A2">
            <v>0</v>
          </cell>
        </row>
      </sheetData>
      <sheetData sheetId="1980">
        <row r="2">
          <cell r="A2">
            <v>0</v>
          </cell>
        </row>
      </sheetData>
      <sheetData sheetId="1981">
        <row r="2">
          <cell r="A2">
            <v>0</v>
          </cell>
        </row>
      </sheetData>
      <sheetData sheetId="1982">
        <row r="2">
          <cell r="A2">
            <v>0</v>
          </cell>
        </row>
      </sheetData>
      <sheetData sheetId="1983">
        <row r="2">
          <cell r="A2">
            <v>0</v>
          </cell>
        </row>
      </sheetData>
      <sheetData sheetId="1984">
        <row r="2">
          <cell r="A2">
            <v>0</v>
          </cell>
        </row>
      </sheetData>
      <sheetData sheetId="1985">
        <row r="2">
          <cell r="A2">
            <v>0</v>
          </cell>
        </row>
      </sheetData>
      <sheetData sheetId="1986">
        <row r="2">
          <cell r="A2">
            <v>0</v>
          </cell>
        </row>
      </sheetData>
      <sheetData sheetId="1987">
        <row r="2">
          <cell r="A2">
            <v>0</v>
          </cell>
        </row>
      </sheetData>
      <sheetData sheetId="1988">
        <row r="2">
          <cell r="A2">
            <v>0</v>
          </cell>
        </row>
      </sheetData>
      <sheetData sheetId="1989">
        <row r="2">
          <cell r="A2">
            <v>0</v>
          </cell>
        </row>
      </sheetData>
      <sheetData sheetId="1990">
        <row r="2">
          <cell r="A2">
            <v>0</v>
          </cell>
        </row>
      </sheetData>
      <sheetData sheetId="1991">
        <row r="2">
          <cell r="A2">
            <v>0</v>
          </cell>
        </row>
      </sheetData>
      <sheetData sheetId="1992">
        <row r="2">
          <cell r="A2">
            <v>0</v>
          </cell>
        </row>
      </sheetData>
      <sheetData sheetId="1993">
        <row r="2">
          <cell r="A2">
            <v>0</v>
          </cell>
        </row>
      </sheetData>
      <sheetData sheetId="1994">
        <row r="2">
          <cell r="A2">
            <v>0</v>
          </cell>
        </row>
      </sheetData>
      <sheetData sheetId="1995">
        <row r="2">
          <cell r="A2">
            <v>0</v>
          </cell>
        </row>
      </sheetData>
      <sheetData sheetId="1996">
        <row r="2">
          <cell r="A2">
            <v>0</v>
          </cell>
        </row>
      </sheetData>
      <sheetData sheetId="1997">
        <row r="2">
          <cell r="A2">
            <v>0</v>
          </cell>
        </row>
      </sheetData>
      <sheetData sheetId="1998">
        <row r="2">
          <cell r="A2">
            <v>0</v>
          </cell>
        </row>
      </sheetData>
      <sheetData sheetId="1999">
        <row r="2">
          <cell r="A2">
            <v>0</v>
          </cell>
        </row>
      </sheetData>
      <sheetData sheetId="2000">
        <row r="2">
          <cell r="A2">
            <v>0</v>
          </cell>
        </row>
      </sheetData>
      <sheetData sheetId="2001">
        <row r="2">
          <cell r="A2">
            <v>0</v>
          </cell>
        </row>
      </sheetData>
      <sheetData sheetId="2002">
        <row r="2">
          <cell r="A2">
            <v>0</v>
          </cell>
        </row>
      </sheetData>
      <sheetData sheetId="2003">
        <row r="2">
          <cell r="A2">
            <v>0</v>
          </cell>
        </row>
      </sheetData>
      <sheetData sheetId="2004">
        <row r="2">
          <cell r="A2">
            <v>0</v>
          </cell>
        </row>
      </sheetData>
      <sheetData sheetId="2005">
        <row r="2">
          <cell r="A2">
            <v>0</v>
          </cell>
        </row>
      </sheetData>
      <sheetData sheetId="2006">
        <row r="2">
          <cell r="A2">
            <v>0</v>
          </cell>
        </row>
      </sheetData>
      <sheetData sheetId="2007">
        <row r="2">
          <cell r="A2">
            <v>0</v>
          </cell>
        </row>
      </sheetData>
      <sheetData sheetId="2008">
        <row r="2">
          <cell r="A2">
            <v>0</v>
          </cell>
        </row>
      </sheetData>
      <sheetData sheetId="2009">
        <row r="2">
          <cell r="A2">
            <v>0</v>
          </cell>
        </row>
      </sheetData>
      <sheetData sheetId="2010">
        <row r="2">
          <cell r="A2">
            <v>0</v>
          </cell>
        </row>
      </sheetData>
      <sheetData sheetId="2011">
        <row r="2">
          <cell r="A2">
            <v>0</v>
          </cell>
        </row>
      </sheetData>
      <sheetData sheetId="2012">
        <row r="2">
          <cell r="A2">
            <v>0</v>
          </cell>
        </row>
      </sheetData>
      <sheetData sheetId="2013">
        <row r="2">
          <cell r="A2">
            <v>0</v>
          </cell>
        </row>
      </sheetData>
      <sheetData sheetId="2014">
        <row r="2">
          <cell r="A2">
            <v>0</v>
          </cell>
        </row>
      </sheetData>
      <sheetData sheetId="2015">
        <row r="2">
          <cell r="A2">
            <v>0</v>
          </cell>
        </row>
      </sheetData>
      <sheetData sheetId="2016">
        <row r="2">
          <cell r="A2">
            <v>0</v>
          </cell>
        </row>
      </sheetData>
      <sheetData sheetId="2017">
        <row r="2">
          <cell r="A2">
            <v>0</v>
          </cell>
        </row>
      </sheetData>
      <sheetData sheetId="2018">
        <row r="2">
          <cell r="A2">
            <v>0</v>
          </cell>
        </row>
      </sheetData>
      <sheetData sheetId="2019">
        <row r="2">
          <cell r="A2">
            <v>0</v>
          </cell>
        </row>
      </sheetData>
      <sheetData sheetId="2020">
        <row r="2">
          <cell r="A2">
            <v>0</v>
          </cell>
        </row>
      </sheetData>
      <sheetData sheetId="2021">
        <row r="2">
          <cell r="A2">
            <v>0</v>
          </cell>
        </row>
      </sheetData>
      <sheetData sheetId="2022">
        <row r="2">
          <cell r="A2">
            <v>0</v>
          </cell>
        </row>
      </sheetData>
      <sheetData sheetId="2023">
        <row r="2">
          <cell r="A2">
            <v>0</v>
          </cell>
        </row>
      </sheetData>
      <sheetData sheetId="2024">
        <row r="2">
          <cell r="A2">
            <v>0</v>
          </cell>
        </row>
      </sheetData>
      <sheetData sheetId="2025">
        <row r="2">
          <cell r="A2">
            <v>0</v>
          </cell>
        </row>
      </sheetData>
      <sheetData sheetId="2026">
        <row r="2">
          <cell r="A2">
            <v>0</v>
          </cell>
        </row>
      </sheetData>
      <sheetData sheetId="2027">
        <row r="2">
          <cell r="A2">
            <v>0</v>
          </cell>
        </row>
      </sheetData>
      <sheetData sheetId="2028">
        <row r="2">
          <cell r="A2">
            <v>0</v>
          </cell>
        </row>
      </sheetData>
      <sheetData sheetId="2029">
        <row r="2">
          <cell r="A2">
            <v>0</v>
          </cell>
        </row>
      </sheetData>
      <sheetData sheetId="2030">
        <row r="2">
          <cell r="A2">
            <v>0</v>
          </cell>
        </row>
      </sheetData>
      <sheetData sheetId="2031">
        <row r="2">
          <cell r="A2">
            <v>0</v>
          </cell>
        </row>
      </sheetData>
      <sheetData sheetId="2032">
        <row r="2">
          <cell r="A2">
            <v>0</v>
          </cell>
        </row>
      </sheetData>
      <sheetData sheetId="2033">
        <row r="2">
          <cell r="A2">
            <v>0</v>
          </cell>
        </row>
      </sheetData>
      <sheetData sheetId="2034">
        <row r="2">
          <cell r="A2">
            <v>0</v>
          </cell>
        </row>
      </sheetData>
      <sheetData sheetId="2035">
        <row r="2">
          <cell r="A2">
            <v>0</v>
          </cell>
        </row>
      </sheetData>
      <sheetData sheetId="2036">
        <row r="2">
          <cell r="A2">
            <v>0</v>
          </cell>
        </row>
      </sheetData>
      <sheetData sheetId="2037">
        <row r="2">
          <cell r="A2">
            <v>0</v>
          </cell>
        </row>
      </sheetData>
      <sheetData sheetId="2038">
        <row r="2">
          <cell r="A2">
            <v>0</v>
          </cell>
        </row>
      </sheetData>
      <sheetData sheetId="2039">
        <row r="2">
          <cell r="A2">
            <v>0</v>
          </cell>
        </row>
      </sheetData>
      <sheetData sheetId="2040">
        <row r="2">
          <cell r="A2">
            <v>0</v>
          </cell>
        </row>
      </sheetData>
      <sheetData sheetId="2041">
        <row r="2">
          <cell r="A2">
            <v>0</v>
          </cell>
        </row>
      </sheetData>
      <sheetData sheetId="2042">
        <row r="2">
          <cell r="A2">
            <v>0</v>
          </cell>
        </row>
      </sheetData>
      <sheetData sheetId="2043">
        <row r="2">
          <cell r="A2">
            <v>0</v>
          </cell>
        </row>
      </sheetData>
      <sheetData sheetId="2044">
        <row r="2">
          <cell r="A2">
            <v>0</v>
          </cell>
        </row>
      </sheetData>
      <sheetData sheetId="2045">
        <row r="2">
          <cell r="A2">
            <v>0</v>
          </cell>
        </row>
      </sheetData>
      <sheetData sheetId="2046">
        <row r="2">
          <cell r="A2">
            <v>0</v>
          </cell>
        </row>
      </sheetData>
      <sheetData sheetId="2047">
        <row r="2">
          <cell r="A2">
            <v>0</v>
          </cell>
        </row>
      </sheetData>
      <sheetData sheetId="2048">
        <row r="2">
          <cell r="A2">
            <v>0</v>
          </cell>
        </row>
      </sheetData>
      <sheetData sheetId="2049">
        <row r="2">
          <cell r="A2">
            <v>0</v>
          </cell>
        </row>
      </sheetData>
      <sheetData sheetId="2050">
        <row r="2">
          <cell r="A2">
            <v>0</v>
          </cell>
        </row>
      </sheetData>
      <sheetData sheetId="2051">
        <row r="2">
          <cell r="A2">
            <v>0</v>
          </cell>
        </row>
      </sheetData>
      <sheetData sheetId="2052">
        <row r="2">
          <cell r="A2">
            <v>0</v>
          </cell>
        </row>
      </sheetData>
      <sheetData sheetId="2053">
        <row r="2">
          <cell r="A2">
            <v>0</v>
          </cell>
        </row>
      </sheetData>
      <sheetData sheetId="2054">
        <row r="2">
          <cell r="A2">
            <v>0</v>
          </cell>
        </row>
      </sheetData>
      <sheetData sheetId="2055">
        <row r="2">
          <cell r="A2">
            <v>0</v>
          </cell>
        </row>
      </sheetData>
      <sheetData sheetId="2056">
        <row r="2">
          <cell r="A2">
            <v>0</v>
          </cell>
        </row>
      </sheetData>
      <sheetData sheetId="2057">
        <row r="2">
          <cell r="A2">
            <v>0</v>
          </cell>
        </row>
      </sheetData>
      <sheetData sheetId="2058">
        <row r="2">
          <cell r="A2">
            <v>0</v>
          </cell>
        </row>
      </sheetData>
      <sheetData sheetId="2059">
        <row r="2">
          <cell r="A2">
            <v>0</v>
          </cell>
        </row>
      </sheetData>
      <sheetData sheetId="2060">
        <row r="2">
          <cell r="A2">
            <v>0</v>
          </cell>
        </row>
      </sheetData>
      <sheetData sheetId="2061">
        <row r="2">
          <cell r="A2">
            <v>0</v>
          </cell>
        </row>
      </sheetData>
      <sheetData sheetId="2062">
        <row r="2">
          <cell r="A2">
            <v>0</v>
          </cell>
        </row>
      </sheetData>
      <sheetData sheetId="2063">
        <row r="2">
          <cell r="A2">
            <v>0</v>
          </cell>
        </row>
      </sheetData>
      <sheetData sheetId="2064">
        <row r="2">
          <cell r="A2">
            <v>0</v>
          </cell>
        </row>
      </sheetData>
      <sheetData sheetId="2065">
        <row r="2">
          <cell r="A2">
            <v>0</v>
          </cell>
        </row>
      </sheetData>
      <sheetData sheetId="2066">
        <row r="2">
          <cell r="A2">
            <v>0</v>
          </cell>
        </row>
      </sheetData>
      <sheetData sheetId="2067">
        <row r="2">
          <cell r="A2">
            <v>0</v>
          </cell>
        </row>
      </sheetData>
      <sheetData sheetId="2068">
        <row r="2">
          <cell r="A2">
            <v>0</v>
          </cell>
        </row>
      </sheetData>
      <sheetData sheetId="2069">
        <row r="2">
          <cell r="A2">
            <v>0</v>
          </cell>
        </row>
      </sheetData>
      <sheetData sheetId="2070">
        <row r="2">
          <cell r="A2">
            <v>0</v>
          </cell>
        </row>
      </sheetData>
      <sheetData sheetId="2071">
        <row r="2">
          <cell r="A2">
            <v>0</v>
          </cell>
        </row>
      </sheetData>
      <sheetData sheetId="2072">
        <row r="2">
          <cell r="A2">
            <v>0</v>
          </cell>
        </row>
      </sheetData>
      <sheetData sheetId="2073">
        <row r="2">
          <cell r="A2">
            <v>0</v>
          </cell>
        </row>
      </sheetData>
      <sheetData sheetId="2074">
        <row r="2">
          <cell r="A2">
            <v>0</v>
          </cell>
        </row>
      </sheetData>
      <sheetData sheetId="2075">
        <row r="2">
          <cell r="A2">
            <v>0</v>
          </cell>
        </row>
      </sheetData>
      <sheetData sheetId="2076">
        <row r="2">
          <cell r="A2">
            <v>0</v>
          </cell>
        </row>
      </sheetData>
      <sheetData sheetId="2077">
        <row r="2">
          <cell r="A2">
            <v>0</v>
          </cell>
        </row>
      </sheetData>
      <sheetData sheetId="2078">
        <row r="2">
          <cell r="A2">
            <v>0</v>
          </cell>
        </row>
      </sheetData>
      <sheetData sheetId="2079">
        <row r="2">
          <cell r="A2">
            <v>0</v>
          </cell>
        </row>
      </sheetData>
      <sheetData sheetId="2080">
        <row r="2">
          <cell r="A2">
            <v>0</v>
          </cell>
        </row>
      </sheetData>
      <sheetData sheetId="2081">
        <row r="2">
          <cell r="A2">
            <v>0</v>
          </cell>
        </row>
      </sheetData>
      <sheetData sheetId="2082">
        <row r="2">
          <cell r="A2">
            <v>0</v>
          </cell>
        </row>
      </sheetData>
      <sheetData sheetId="2083">
        <row r="2">
          <cell r="A2">
            <v>0</v>
          </cell>
        </row>
      </sheetData>
      <sheetData sheetId="2084">
        <row r="2">
          <cell r="A2">
            <v>0</v>
          </cell>
        </row>
      </sheetData>
      <sheetData sheetId="2085">
        <row r="2">
          <cell r="A2">
            <v>0</v>
          </cell>
        </row>
      </sheetData>
      <sheetData sheetId="2086">
        <row r="2">
          <cell r="A2">
            <v>0</v>
          </cell>
        </row>
      </sheetData>
      <sheetData sheetId="2087">
        <row r="2">
          <cell r="A2">
            <v>0</v>
          </cell>
        </row>
      </sheetData>
      <sheetData sheetId="2088">
        <row r="2">
          <cell r="A2">
            <v>0</v>
          </cell>
        </row>
      </sheetData>
      <sheetData sheetId="2089">
        <row r="2">
          <cell r="A2">
            <v>0</v>
          </cell>
        </row>
      </sheetData>
      <sheetData sheetId="2090">
        <row r="2">
          <cell r="A2">
            <v>0</v>
          </cell>
        </row>
      </sheetData>
      <sheetData sheetId="2091">
        <row r="2">
          <cell r="A2">
            <v>0</v>
          </cell>
        </row>
      </sheetData>
      <sheetData sheetId="2092">
        <row r="2">
          <cell r="A2">
            <v>0</v>
          </cell>
        </row>
      </sheetData>
      <sheetData sheetId="2093">
        <row r="2">
          <cell r="A2">
            <v>0</v>
          </cell>
        </row>
      </sheetData>
      <sheetData sheetId="2094">
        <row r="2">
          <cell r="A2">
            <v>0</v>
          </cell>
        </row>
      </sheetData>
      <sheetData sheetId="2095">
        <row r="2">
          <cell r="A2">
            <v>0</v>
          </cell>
        </row>
      </sheetData>
      <sheetData sheetId="2096">
        <row r="2">
          <cell r="A2">
            <v>0</v>
          </cell>
        </row>
      </sheetData>
      <sheetData sheetId="2097">
        <row r="2">
          <cell r="A2">
            <v>0</v>
          </cell>
        </row>
      </sheetData>
      <sheetData sheetId="2098">
        <row r="2">
          <cell r="A2">
            <v>0</v>
          </cell>
        </row>
      </sheetData>
      <sheetData sheetId="2099">
        <row r="2">
          <cell r="A2">
            <v>0</v>
          </cell>
        </row>
      </sheetData>
      <sheetData sheetId="2100">
        <row r="2">
          <cell r="A2">
            <v>0</v>
          </cell>
        </row>
      </sheetData>
      <sheetData sheetId="2101">
        <row r="2">
          <cell r="A2">
            <v>0</v>
          </cell>
        </row>
      </sheetData>
      <sheetData sheetId="2102">
        <row r="2">
          <cell r="A2">
            <v>0</v>
          </cell>
        </row>
      </sheetData>
      <sheetData sheetId="2103">
        <row r="2">
          <cell r="A2">
            <v>0</v>
          </cell>
        </row>
      </sheetData>
      <sheetData sheetId="2104">
        <row r="2">
          <cell r="A2">
            <v>0</v>
          </cell>
        </row>
      </sheetData>
      <sheetData sheetId="2105">
        <row r="2">
          <cell r="A2">
            <v>0</v>
          </cell>
        </row>
      </sheetData>
      <sheetData sheetId="2106">
        <row r="2">
          <cell r="A2">
            <v>0</v>
          </cell>
        </row>
      </sheetData>
      <sheetData sheetId="2107">
        <row r="2">
          <cell r="A2">
            <v>0</v>
          </cell>
        </row>
      </sheetData>
      <sheetData sheetId="2108">
        <row r="2">
          <cell r="A2">
            <v>0</v>
          </cell>
        </row>
      </sheetData>
      <sheetData sheetId="2109">
        <row r="2">
          <cell r="A2">
            <v>0</v>
          </cell>
        </row>
      </sheetData>
      <sheetData sheetId="2110">
        <row r="2">
          <cell r="A2">
            <v>0</v>
          </cell>
        </row>
      </sheetData>
      <sheetData sheetId="2111">
        <row r="2">
          <cell r="A2">
            <v>0</v>
          </cell>
        </row>
      </sheetData>
      <sheetData sheetId="2112">
        <row r="2">
          <cell r="A2">
            <v>0</v>
          </cell>
        </row>
      </sheetData>
      <sheetData sheetId="2113">
        <row r="2">
          <cell r="A2">
            <v>0</v>
          </cell>
        </row>
      </sheetData>
      <sheetData sheetId="2114">
        <row r="2">
          <cell r="A2">
            <v>0</v>
          </cell>
        </row>
      </sheetData>
      <sheetData sheetId="2115">
        <row r="2">
          <cell r="A2">
            <v>0</v>
          </cell>
        </row>
      </sheetData>
      <sheetData sheetId="2116">
        <row r="2">
          <cell r="A2">
            <v>0</v>
          </cell>
        </row>
      </sheetData>
      <sheetData sheetId="2117">
        <row r="2">
          <cell r="A2">
            <v>0</v>
          </cell>
        </row>
      </sheetData>
      <sheetData sheetId="2118">
        <row r="2">
          <cell r="A2">
            <v>0</v>
          </cell>
        </row>
      </sheetData>
      <sheetData sheetId="2119">
        <row r="2">
          <cell r="A2">
            <v>0</v>
          </cell>
        </row>
      </sheetData>
      <sheetData sheetId="2120">
        <row r="2">
          <cell r="A2">
            <v>0</v>
          </cell>
        </row>
      </sheetData>
      <sheetData sheetId="2121">
        <row r="2">
          <cell r="A2">
            <v>0</v>
          </cell>
        </row>
      </sheetData>
      <sheetData sheetId="2122">
        <row r="2">
          <cell r="A2">
            <v>0</v>
          </cell>
        </row>
      </sheetData>
      <sheetData sheetId="2123">
        <row r="2">
          <cell r="A2">
            <v>0</v>
          </cell>
        </row>
      </sheetData>
      <sheetData sheetId="2124">
        <row r="2">
          <cell r="A2">
            <v>0</v>
          </cell>
        </row>
      </sheetData>
      <sheetData sheetId="2125">
        <row r="2">
          <cell r="A2">
            <v>0</v>
          </cell>
        </row>
      </sheetData>
      <sheetData sheetId="2126">
        <row r="2">
          <cell r="A2">
            <v>0</v>
          </cell>
        </row>
      </sheetData>
      <sheetData sheetId="2127">
        <row r="2">
          <cell r="A2">
            <v>0</v>
          </cell>
        </row>
      </sheetData>
      <sheetData sheetId="2128">
        <row r="2">
          <cell r="A2">
            <v>0</v>
          </cell>
        </row>
      </sheetData>
      <sheetData sheetId="2129">
        <row r="2">
          <cell r="A2">
            <v>0</v>
          </cell>
        </row>
      </sheetData>
      <sheetData sheetId="2130">
        <row r="2">
          <cell r="A2">
            <v>0</v>
          </cell>
        </row>
      </sheetData>
      <sheetData sheetId="2131">
        <row r="2">
          <cell r="A2">
            <v>0</v>
          </cell>
        </row>
      </sheetData>
      <sheetData sheetId="2132">
        <row r="2">
          <cell r="A2">
            <v>0</v>
          </cell>
        </row>
      </sheetData>
      <sheetData sheetId="2133">
        <row r="2">
          <cell r="A2">
            <v>0</v>
          </cell>
        </row>
      </sheetData>
      <sheetData sheetId="2134">
        <row r="2">
          <cell r="A2">
            <v>0</v>
          </cell>
        </row>
      </sheetData>
      <sheetData sheetId="2135">
        <row r="2">
          <cell r="A2">
            <v>0</v>
          </cell>
        </row>
      </sheetData>
      <sheetData sheetId="2136">
        <row r="2">
          <cell r="A2">
            <v>0</v>
          </cell>
        </row>
      </sheetData>
      <sheetData sheetId="2137">
        <row r="2">
          <cell r="A2">
            <v>0</v>
          </cell>
        </row>
      </sheetData>
      <sheetData sheetId="2138">
        <row r="2">
          <cell r="A2">
            <v>0</v>
          </cell>
        </row>
      </sheetData>
      <sheetData sheetId="2139">
        <row r="2">
          <cell r="A2">
            <v>0</v>
          </cell>
        </row>
      </sheetData>
      <sheetData sheetId="2140">
        <row r="2">
          <cell r="A2">
            <v>0</v>
          </cell>
        </row>
      </sheetData>
      <sheetData sheetId="2141">
        <row r="2">
          <cell r="A2">
            <v>0</v>
          </cell>
        </row>
      </sheetData>
      <sheetData sheetId="2142">
        <row r="2">
          <cell r="A2">
            <v>0</v>
          </cell>
        </row>
      </sheetData>
      <sheetData sheetId="2143">
        <row r="2">
          <cell r="A2">
            <v>0</v>
          </cell>
        </row>
      </sheetData>
      <sheetData sheetId="2144">
        <row r="2">
          <cell r="A2">
            <v>0</v>
          </cell>
        </row>
      </sheetData>
      <sheetData sheetId="2145">
        <row r="2">
          <cell r="A2">
            <v>0</v>
          </cell>
        </row>
      </sheetData>
      <sheetData sheetId="2146">
        <row r="2">
          <cell r="A2">
            <v>0</v>
          </cell>
        </row>
      </sheetData>
      <sheetData sheetId="2147">
        <row r="2">
          <cell r="A2">
            <v>0</v>
          </cell>
        </row>
      </sheetData>
      <sheetData sheetId="2148">
        <row r="2">
          <cell r="A2">
            <v>0</v>
          </cell>
        </row>
      </sheetData>
      <sheetData sheetId="2149">
        <row r="2">
          <cell r="A2">
            <v>0</v>
          </cell>
        </row>
      </sheetData>
      <sheetData sheetId="2150">
        <row r="2">
          <cell r="A2">
            <v>0</v>
          </cell>
        </row>
      </sheetData>
      <sheetData sheetId="2151">
        <row r="2">
          <cell r="A2">
            <v>0</v>
          </cell>
        </row>
      </sheetData>
      <sheetData sheetId="2152">
        <row r="2">
          <cell r="A2">
            <v>0</v>
          </cell>
        </row>
      </sheetData>
      <sheetData sheetId="2153">
        <row r="2">
          <cell r="A2">
            <v>0</v>
          </cell>
        </row>
      </sheetData>
      <sheetData sheetId="2154">
        <row r="2">
          <cell r="A2">
            <v>0</v>
          </cell>
        </row>
      </sheetData>
      <sheetData sheetId="2155">
        <row r="2">
          <cell r="A2">
            <v>0</v>
          </cell>
        </row>
      </sheetData>
      <sheetData sheetId="2156">
        <row r="2">
          <cell r="A2">
            <v>0</v>
          </cell>
        </row>
      </sheetData>
      <sheetData sheetId="2157">
        <row r="2">
          <cell r="A2">
            <v>0</v>
          </cell>
        </row>
      </sheetData>
      <sheetData sheetId="2158">
        <row r="2">
          <cell r="A2">
            <v>0</v>
          </cell>
        </row>
      </sheetData>
      <sheetData sheetId="2159">
        <row r="2">
          <cell r="A2">
            <v>0</v>
          </cell>
        </row>
      </sheetData>
      <sheetData sheetId="2160">
        <row r="2">
          <cell r="A2">
            <v>0</v>
          </cell>
        </row>
      </sheetData>
      <sheetData sheetId="2161">
        <row r="2">
          <cell r="A2">
            <v>0</v>
          </cell>
        </row>
      </sheetData>
      <sheetData sheetId="2162">
        <row r="2">
          <cell r="A2">
            <v>0</v>
          </cell>
        </row>
      </sheetData>
      <sheetData sheetId="2163">
        <row r="2">
          <cell r="A2">
            <v>0</v>
          </cell>
        </row>
      </sheetData>
      <sheetData sheetId="2164">
        <row r="2">
          <cell r="A2">
            <v>0</v>
          </cell>
        </row>
      </sheetData>
      <sheetData sheetId="2165">
        <row r="2">
          <cell r="A2">
            <v>0</v>
          </cell>
        </row>
      </sheetData>
      <sheetData sheetId="2166">
        <row r="2">
          <cell r="A2">
            <v>0</v>
          </cell>
        </row>
      </sheetData>
      <sheetData sheetId="2167">
        <row r="2">
          <cell r="A2">
            <v>0</v>
          </cell>
        </row>
      </sheetData>
      <sheetData sheetId="2168">
        <row r="2">
          <cell r="A2">
            <v>0</v>
          </cell>
        </row>
      </sheetData>
      <sheetData sheetId="2169">
        <row r="2">
          <cell r="A2">
            <v>0</v>
          </cell>
        </row>
      </sheetData>
      <sheetData sheetId="2170">
        <row r="2">
          <cell r="A2">
            <v>0</v>
          </cell>
        </row>
      </sheetData>
      <sheetData sheetId="2171">
        <row r="2">
          <cell r="A2">
            <v>0</v>
          </cell>
        </row>
      </sheetData>
      <sheetData sheetId="2172">
        <row r="2">
          <cell r="A2">
            <v>0</v>
          </cell>
        </row>
      </sheetData>
      <sheetData sheetId="2173">
        <row r="2">
          <cell r="A2">
            <v>0</v>
          </cell>
        </row>
      </sheetData>
      <sheetData sheetId="2174">
        <row r="2">
          <cell r="A2">
            <v>0</v>
          </cell>
        </row>
      </sheetData>
      <sheetData sheetId="2175">
        <row r="2">
          <cell r="A2">
            <v>0</v>
          </cell>
        </row>
      </sheetData>
      <sheetData sheetId="2176">
        <row r="2">
          <cell r="A2">
            <v>0</v>
          </cell>
        </row>
      </sheetData>
      <sheetData sheetId="2177" refreshError="1"/>
      <sheetData sheetId="2178" refreshError="1"/>
      <sheetData sheetId="2179">
        <row r="2">
          <cell r="A2">
            <v>0</v>
          </cell>
        </row>
      </sheetData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>
        <row r="1">
          <cell r="A1">
            <v>0</v>
          </cell>
        </row>
      </sheetData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>
        <row r="1">
          <cell r="A1">
            <v>0</v>
          </cell>
        </row>
      </sheetData>
      <sheetData sheetId="2195" refreshError="1"/>
      <sheetData sheetId="2196">
        <row r="1">
          <cell r="A1">
            <v>0</v>
          </cell>
        </row>
      </sheetData>
      <sheetData sheetId="2197">
        <row r="1">
          <cell r="A1">
            <v>0</v>
          </cell>
        </row>
      </sheetData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>
        <row r="2">
          <cell r="A2">
            <v>0</v>
          </cell>
        </row>
      </sheetData>
      <sheetData sheetId="2206" refreshError="1"/>
      <sheetData sheetId="2207" refreshError="1"/>
      <sheetData sheetId="2208">
        <row r="8">
          <cell r="D8">
            <v>15739</v>
          </cell>
        </row>
      </sheetData>
      <sheetData sheetId="2209">
        <row r="2">
          <cell r="A2">
            <v>0</v>
          </cell>
        </row>
      </sheetData>
      <sheetData sheetId="2210">
        <row r="4">
          <cell r="E4">
            <v>0</v>
          </cell>
        </row>
      </sheetData>
      <sheetData sheetId="2211">
        <row r="2">
          <cell r="A2">
            <v>0</v>
          </cell>
        </row>
      </sheetData>
      <sheetData sheetId="2212">
        <row r="2">
          <cell r="A2">
            <v>0</v>
          </cell>
        </row>
      </sheetData>
      <sheetData sheetId="2213">
        <row r="2">
          <cell r="A2">
            <v>0</v>
          </cell>
        </row>
      </sheetData>
      <sheetData sheetId="2214">
        <row r="2">
          <cell r="A2">
            <v>0</v>
          </cell>
        </row>
      </sheetData>
      <sheetData sheetId="2215">
        <row r="2">
          <cell r="A2">
            <v>0</v>
          </cell>
        </row>
      </sheetData>
      <sheetData sheetId="2216">
        <row r="2">
          <cell r="A2">
            <v>0</v>
          </cell>
        </row>
      </sheetData>
      <sheetData sheetId="2217">
        <row r="2">
          <cell r="A2">
            <v>0</v>
          </cell>
        </row>
      </sheetData>
      <sheetData sheetId="2218">
        <row r="2">
          <cell r="A2">
            <v>0</v>
          </cell>
        </row>
      </sheetData>
      <sheetData sheetId="2219">
        <row r="2">
          <cell r="A2">
            <v>0</v>
          </cell>
        </row>
      </sheetData>
      <sheetData sheetId="2220">
        <row r="2">
          <cell r="A2">
            <v>0</v>
          </cell>
        </row>
      </sheetData>
      <sheetData sheetId="2221">
        <row r="8">
          <cell r="D8">
            <v>15739</v>
          </cell>
        </row>
      </sheetData>
      <sheetData sheetId="2222">
        <row r="2">
          <cell r="A2">
            <v>0</v>
          </cell>
        </row>
      </sheetData>
      <sheetData sheetId="2223">
        <row r="2">
          <cell r="A2">
            <v>0</v>
          </cell>
        </row>
      </sheetData>
      <sheetData sheetId="2224">
        <row r="2">
          <cell r="A2">
            <v>0</v>
          </cell>
        </row>
      </sheetData>
      <sheetData sheetId="2225">
        <row r="2">
          <cell r="A2">
            <v>0</v>
          </cell>
        </row>
      </sheetData>
      <sheetData sheetId="2226">
        <row r="2">
          <cell r="A2">
            <v>0</v>
          </cell>
        </row>
      </sheetData>
      <sheetData sheetId="2227">
        <row r="2">
          <cell r="A2">
            <v>0</v>
          </cell>
        </row>
      </sheetData>
      <sheetData sheetId="2228">
        <row r="2">
          <cell r="A2">
            <v>0</v>
          </cell>
        </row>
      </sheetData>
      <sheetData sheetId="2229">
        <row r="2">
          <cell r="A2">
            <v>0</v>
          </cell>
        </row>
      </sheetData>
      <sheetData sheetId="2230">
        <row r="2">
          <cell r="A2">
            <v>0</v>
          </cell>
        </row>
      </sheetData>
      <sheetData sheetId="2231">
        <row r="2">
          <cell r="A2">
            <v>0</v>
          </cell>
        </row>
      </sheetData>
      <sheetData sheetId="2232">
        <row r="2">
          <cell r="A2">
            <v>0</v>
          </cell>
        </row>
      </sheetData>
      <sheetData sheetId="2233">
        <row r="2">
          <cell r="A2">
            <v>0</v>
          </cell>
        </row>
      </sheetData>
      <sheetData sheetId="2234">
        <row r="2">
          <cell r="A2">
            <v>0</v>
          </cell>
        </row>
      </sheetData>
      <sheetData sheetId="2235">
        <row r="2">
          <cell r="A2">
            <v>0</v>
          </cell>
        </row>
      </sheetData>
      <sheetData sheetId="2236">
        <row r="2">
          <cell r="A2">
            <v>0</v>
          </cell>
        </row>
      </sheetData>
      <sheetData sheetId="2237">
        <row r="2">
          <cell r="A2">
            <v>0</v>
          </cell>
        </row>
      </sheetData>
      <sheetData sheetId="2238">
        <row r="2">
          <cell r="A2">
            <v>0</v>
          </cell>
        </row>
      </sheetData>
      <sheetData sheetId="2239">
        <row r="2">
          <cell r="A2">
            <v>0</v>
          </cell>
        </row>
      </sheetData>
      <sheetData sheetId="2240">
        <row r="2">
          <cell r="A2">
            <v>0</v>
          </cell>
        </row>
      </sheetData>
      <sheetData sheetId="2241">
        <row r="2">
          <cell r="A2">
            <v>0</v>
          </cell>
        </row>
      </sheetData>
      <sheetData sheetId="2242">
        <row r="2">
          <cell r="A2">
            <v>0</v>
          </cell>
        </row>
      </sheetData>
      <sheetData sheetId="2243">
        <row r="2">
          <cell r="A2">
            <v>0</v>
          </cell>
        </row>
      </sheetData>
      <sheetData sheetId="2244">
        <row r="2">
          <cell r="A2">
            <v>0</v>
          </cell>
        </row>
      </sheetData>
      <sheetData sheetId="2245">
        <row r="2">
          <cell r="A2">
            <v>0</v>
          </cell>
        </row>
      </sheetData>
      <sheetData sheetId="2246">
        <row r="2">
          <cell r="A2">
            <v>0</v>
          </cell>
        </row>
      </sheetData>
      <sheetData sheetId="2247">
        <row r="2">
          <cell r="A2">
            <v>0</v>
          </cell>
        </row>
      </sheetData>
      <sheetData sheetId="2248">
        <row r="2">
          <cell r="A2">
            <v>0</v>
          </cell>
        </row>
      </sheetData>
      <sheetData sheetId="2249">
        <row r="2">
          <cell r="A2">
            <v>0</v>
          </cell>
        </row>
      </sheetData>
      <sheetData sheetId="2250">
        <row r="2">
          <cell r="A2">
            <v>0</v>
          </cell>
        </row>
      </sheetData>
      <sheetData sheetId="2251">
        <row r="2">
          <cell r="A2">
            <v>0</v>
          </cell>
        </row>
      </sheetData>
      <sheetData sheetId="2252">
        <row r="2">
          <cell r="A2">
            <v>0</v>
          </cell>
        </row>
      </sheetData>
      <sheetData sheetId="2253">
        <row r="2">
          <cell r="A2">
            <v>0</v>
          </cell>
        </row>
      </sheetData>
      <sheetData sheetId="2254">
        <row r="2">
          <cell r="A2">
            <v>0</v>
          </cell>
        </row>
      </sheetData>
      <sheetData sheetId="2255">
        <row r="2">
          <cell r="A2">
            <v>0</v>
          </cell>
        </row>
      </sheetData>
      <sheetData sheetId="2256">
        <row r="2">
          <cell r="A2">
            <v>0</v>
          </cell>
        </row>
      </sheetData>
      <sheetData sheetId="2257">
        <row r="2">
          <cell r="A2">
            <v>0</v>
          </cell>
        </row>
      </sheetData>
      <sheetData sheetId="2258">
        <row r="2">
          <cell r="A2">
            <v>0</v>
          </cell>
        </row>
      </sheetData>
      <sheetData sheetId="2259">
        <row r="2">
          <cell r="A2">
            <v>0</v>
          </cell>
        </row>
      </sheetData>
      <sheetData sheetId="2260">
        <row r="2">
          <cell r="A2">
            <v>0</v>
          </cell>
        </row>
      </sheetData>
      <sheetData sheetId="2261">
        <row r="2">
          <cell r="A2">
            <v>0</v>
          </cell>
        </row>
      </sheetData>
      <sheetData sheetId="2262">
        <row r="2">
          <cell r="A2">
            <v>0</v>
          </cell>
        </row>
      </sheetData>
      <sheetData sheetId="2263">
        <row r="2">
          <cell r="A2">
            <v>0</v>
          </cell>
        </row>
      </sheetData>
      <sheetData sheetId="2264">
        <row r="2">
          <cell r="A2">
            <v>0</v>
          </cell>
        </row>
      </sheetData>
      <sheetData sheetId="2265">
        <row r="2">
          <cell r="A2">
            <v>0</v>
          </cell>
        </row>
      </sheetData>
      <sheetData sheetId="2266">
        <row r="2">
          <cell r="A2">
            <v>0</v>
          </cell>
        </row>
      </sheetData>
      <sheetData sheetId="2267">
        <row r="2">
          <cell r="A2">
            <v>0</v>
          </cell>
        </row>
      </sheetData>
      <sheetData sheetId="2268">
        <row r="2">
          <cell r="A2">
            <v>0</v>
          </cell>
        </row>
      </sheetData>
      <sheetData sheetId="2269">
        <row r="2">
          <cell r="A2">
            <v>0</v>
          </cell>
        </row>
      </sheetData>
      <sheetData sheetId="2270">
        <row r="2">
          <cell r="A2">
            <v>0</v>
          </cell>
        </row>
      </sheetData>
      <sheetData sheetId="2271">
        <row r="2">
          <cell r="A2">
            <v>0</v>
          </cell>
        </row>
      </sheetData>
      <sheetData sheetId="2272">
        <row r="2">
          <cell r="A2">
            <v>0</v>
          </cell>
        </row>
      </sheetData>
      <sheetData sheetId="2273">
        <row r="2">
          <cell r="A2">
            <v>0</v>
          </cell>
        </row>
      </sheetData>
      <sheetData sheetId="2274">
        <row r="2">
          <cell r="A2">
            <v>0</v>
          </cell>
        </row>
      </sheetData>
      <sheetData sheetId="2275">
        <row r="2">
          <cell r="A2">
            <v>0</v>
          </cell>
        </row>
      </sheetData>
      <sheetData sheetId="2276">
        <row r="2">
          <cell r="A2">
            <v>0</v>
          </cell>
        </row>
      </sheetData>
      <sheetData sheetId="2277">
        <row r="2">
          <cell r="A2">
            <v>0</v>
          </cell>
        </row>
      </sheetData>
      <sheetData sheetId="2278">
        <row r="2">
          <cell r="A2">
            <v>0</v>
          </cell>
        </row>
      </sheetData>
      <sheetData sheetId="2279">
        <row r="2">
          <cell r="A2">
            <v>0</v>
          </cell>
        </row>
      </sheetData>
      <sheetData sheetId="2280">
        <row r="2">
          <cell r="A2">
            <v>0</v>
          </cell>
        </row>
      </sheetData>
      <sheetData sheetId="2281">
        <row r="2">
          <cell r="A2">
            <v>0</v>
          </cell>
        </row>
      </sheetData>
      <sheetData sheetId="2282">
        <row r="2">
          <cell r="A2">
            <v>0</v>
          </cell>
        </row>
      </sheetData>
      <sheetData sheetId="2283">
        <row r="2">
          <cell r="A2">
            <v>0</v>
          </cell>
        </row>
      </sheetData>
      <sheetData sheetId="2284">
        <row r="2">
          <cell r="A2">
            <v>0</v>
          </cell>
        </row>
      </sheetData>
      <sheetData sheetId="2285">
        <row r="2">
          <cell r="A2">
            <v>0</v>
          </cell>
        </row>
      </sheetData>
      <sheetData sheetId="2286">
        <row r="2">
          <cell r="A2">
            <v>0</v>
          </cell>
        </row>
      </sheetData>
      <sheetData sheetId="2287">
        <row r="2">
          <cell r="A2">
            <v>0</v>
          </cell>
        </row>
      </sheetData>
      <sheetData sheetId="2288">
        <row r="2">
          <cell r="A2">
            <v>0</v>
          </cell>
        </row>
      </sheetData>
      <sheetData sheetId="2289">
        <row r="2">
          <cell r="A2">
            <v>0</v>
          </cell>
        </row>
      </sheetData>
      <sheetData sheetId="2290">
        <row r="2">
          <cell r="A2">
            <v>0</v>
          </cell>
        </row>
      </sheetData>
      <sheetData sheetId="2291">
        <row r="2">
          <cell r="A2">
            <v>0</v>
          </cell>
        </row>
      </sheetData>
      <sheetData sheetId="2292">
        <row r="2">
          <cell r="A2">
            <v>0</v>
          </cell>
        </row>
      </sheetData>
      <sheetData sheetId="2293">
        <row r="2">
          <cell r="A2">
            <v>0</v>
          </cell>
        </row>
      </sheetData>
      <sheetData sheetId="2294">
        <row r="2">
          <cell r="A2">
            <v>0</v>
          </cell>
        </row>
      </sheetData>
      <sheetData sheetId="2295">
        <row r="2">
          <cell r="A2">
            <v>0</v>
          </cell>
        </row>
      </sheetData>
      <sheetData sheetId="2296">
        <row r="2">
          <cell r="A2">
            <v>0</v>
          </cell>
        </row>
      </sheetData>
      <sheetData sheetId="2297">
        <row r="2">
          <cell r="A2">
            <v>0</v>
          </cell>
        </row>
      </sheetData>
      <sheetData sheetId="2298">
        <row r="2">
          <cell r="A2">
            <v>0</v>
          </cell>
        </row>
      </sheetData>
      <sheetData sheetId="2299">
        <row r="2">
          <cell r="A2">
            <v>0</v>
          </cell>
        </row>
      </sheetData>
      <sheetData sheetId="2300">
        <row r="2">
          <cell r="A2">
            <v>0</v>
          </cell>
        </row>
      </sheetData>
      <sheetData sheetId="2301">
        <row r="2">
          <cell r="A2">
            <v>0</v>
          </cell>
        </row>
      </sheetData>
      <sheetData sheetId="2302">
        <row r="2">
          <cell r="A2">
            <v>0</v>
          </cell>
        </row>
      </sheetData>
      <sheetData sheetId="2303">
        <row r="2">
          <cell r="A2">
            <v>0</v>
          </cell>
        </row>
      </sheetData>
      <sheetData sheetId="2304">
        <row r="2">
          <cell r="A2">
            <v>0</v>
          </cell>
        </row>
      </sheetData>
      <sheetData sheetId="2305">
        <row r="2">
          <cell r="A2">
            <v>0</v>
          </cell>
        </row>
      </sheetData>
      <sheetData sheetId="2306">
        <row r="2">
          <cell r="A2">
            <v>0</v>
          </cell>
        </row>
      </sheetData>
      <sheetData sheetId="2307">
        <row r="2">
          <cell r="A2">
            <v>0</v>
          </cell>
        </row>
      </sheetData>
      <sheetData sheetId="2308">
        <row r="2">
          <cell r="A2">
            <v>0</v>
          </cell>
        </row>
      </sheetData>
      <sheetData sheetId="2309">
        <row r="2">
          <cell r="A2">
            <v>0</v>
          </cell>
        </row>
      </sheetData>
      <sheetData sheetId="2310">
        <row r="2">
          <cell r="A2">
            <v>0</v>
          </cell>
        </row>
      </sheetData>
      <sheetData sheetId="2311">
        <row r="2">
          <cell r="A2">
            <v>0</v>
          </cell>
        </row>
      </sheetData>
      <sheetData sheetId="2312">
        <row r="2">
          <cell r="A2">
            <v>0</v>
          </cell>
        </row>
      </sheetData>
      <sheetData sheetId="2313">
        <row r="2">
          <cell r="A2">
            <v>0</v>
          </cell>
        </row>
      </sheetData>
      <sheetData sheetId="2314">
        <row r="2">
          <cell r="A2">
            <v>0</v>
          </cell>
        </row>
      </sheetData>
      <sheetData sheetId="2315">
        <row r="2">
          <cell r="A2">
            <v>0</v>
          </cell>
        </row>
      </sheetData>
      <sheetData sheetId="2316">
        <row r="2">
          <cell r="A2">
            <v>0</v>
          </cell>
        </row>
      </sheetData>
      <sheetData sheetId="2317">
        <row r="2">
          <cell r="A2">
            <v>0</v>
          </cell>
        </row>
      </sheetData>
      <sheetData sheetId="2318">
        <row r="2">
          <cell r="A2">
            <v>0</v>
          </cell>
        </row>
      </sheetData>
      <sheetData sheetId="2319">
        <row r="2">
          <cell r="A2">
            <v>0</v>
          </cell>
        </row>
      </sheetData>
      <sheetData sheetId="2320">
        <row r="2">
          <cell r="A2">
            <v>0</v>
          </cell>
        </row>
      </sheetData>
      <sheetData sheetId="2321">
        <row r="2">
          <cell r="A2">
            <v>0</v>
          </cell>
        </row>
      </sheetData>
      <sheetData sheetId="2322">
        <row r="2">
          <cell r="A2">
            <v>0</v>
          </cell>
        </row>
      </sheetData>
      <sheetData sheetId="2323">
        <row r="2">
          <cell r="A2">
            <v>0</v>
          </cell>
        </row>
      </sheetData>
      <sheetData sheetId="2324">
        <row r="2">
          <cell r="A2">
            <v>0</v>
          </cell>
        </row>
      </sheetData>
      <sheetData sheetId="2325">
        <row r="2">
          <cell r="A2">
            <v>0</v>
          </cell>
        </row>
      </sheetData>
      <sheetData sheetId="2326">
        <row r="2">
          <cell r="A2">
            <v>0</v>
          </cell>
        </row>
      </sheetData>
      <sheetData sheetId="2327">
        <row r="2">
          <cell r="A2">
            <v>0</v>
          </cell>
        </row>
      </sheetData>
      <sheetData sheetId="2328">
        <row r="2">
          <cell r="A2">
            <v>0</v>
          </cell>
        </row>
      </sheetData>
      <sheetData sheetId="2329">
        <row r="2">
          <cell r="A2">
            <v>0</v>
          </cell>
        </row>
      </sheetData>
      <sheetData sheetId="2330">
        <row r="2">
          <cell r="A2">
            <v>0</v>
          </cell>
        </row>
      </sheetData>
      <sheetData sheetId="2331">
        <row r="2">
          <cell r="A2">
            <v>0</v>
          </cell>
        </row>
      </sheetData>
      <sheetData sheetId="2332">
        <row r="2">
          <cell r="A2">
            <v>0</v>
          </cell>
        </row>
      </sheetData>
      <sheetData sheetId="2333">
        <row r="2">
          <cell r="A2">
            <v>0</v>
          </cell>
        </row>
      </sheetData>
      <sheetData sheetId="2334">
        <row r="2">
          <cell r="A2">
            <v>0</v>
          </cell>
        </row>
      </sheetData>
      <sheetData sheetId="2335">
        <row r="2">
          <cell r="A2">
            <v>0</v>
          </cell>
        </row>
      </sheetData>
      <sheetData sheetId="2336">
        <row r="2">
          <cell r="A2">
            <v>0</v>
          </cell>
        </row>
      </sheetData>
      <sheetData sheetId="2337">
        <row r="2">
          <cell r="A2">
            <v>0</v>
          </cell>
        </row>
      </sheetData>
      <sheetData sheetId="2338">
        <row r="2">
          <cell r="A2">
            <v>0</v>
          </cell>
        </row>
      </sheetData>
      <sheetData sheetId="2339">
        <row r="2">
          <cell r="A2">
            <v>0</v>
          </cell>
        </row>
      </sheetData>
      <sheetData sheetId="2340">
        <row r="2">
          <cell r="A2">
            <v>0</v>
          </cell>
        </row>
      </sheetData>
      <sheetData sheetId="2341">
        <row r="2">
          <cell r="A2">
            <v>0</v>
          </cell>
        </row>
      </sheetData>
      <sheetData sheetId="2342">
        <row r="2">
          <cell r="A2">
            <v>0</v>
          </cell>
        </row>
      </sheetData>
      <sheetData sheetId="2343">
        <row r="2">
          <cell r="A2">
            <v>0</v>
          </cell>
        </row>
      </sheetData>
      <sheetData sheetId="2344">
        <row r="2">
          <cell r="A2">
            <v>0</v>
          </cell>
        </row>
      </sheetData>
      <sheetData sheetId="2345">
        <row r="2">
          <cell r="A2">
            <v>0</v>
          </cell>
        </row>
      </sheetData>
      <sheetData sheetId="2346">
        <row r="2">
          <cell r="A2">
            <v>0</v>
          </cell>
        </row>
      </sheetData>
      <sheetData sheetId="2347">
        <row r="2">
          <cell r="A2">
            <v>0</v>
          </cell>
        </row>
      </sheetData>
      <sheetData sheetId="2348">
        <row r="2">
          <cell r="A2">
            <v>0</v>
          </cell>
        </row>
      </sheetData>
      <sheetData sheetId="2349">
        <row r="2">
          <cell r="A2">
            <v>0</v>
          </cell>
        </row>
      </sheetData>
      <sheetData sheetId="2350">
        <row r="2">
          <cell r="A2">
            <v>0</v>
          </cell>
        </row>
      </sheetData>
      <sheetData sheetId="2351">
        <row r="2">
          <cell r="A2">
            <v>0</v>
          </cell>
        </row>
      </sheetData>
      <sheetData sheetId="2352">
        <row r="2">
          <cell r="A2">
            <v>0</v>
          </cell>
        </row>
      </sheetData>
      <sheetData sheetId="2353">
        <row r="2">
          <cell r="A2">
            <v>0</v>
          </cell>
        </row>
      </sheetData>
      <sheetData sheetId="2354">
        <row r="2">
          <cell r="A2">
            <v>0</v>
          </cell>
        </row>
      </sheetData>
      <sheetData sheetId="2355">
        <row r="2">
          <cell r="A2">
            <v>0</v>
          </cell>
        </row>
      </sheetData>
      <sheetData sheetId="2356">
        <row r="2">
          <cell r="A2">
            <v>0</v>
          </cell>
        </row>
      </sheetData>
      <sheetData sheetId="2357">
        <row r="2">
          <cell r="A2">
            <v>0</v>
          </cell>
        </row>
      </sheetData>
      <sheetData sheetId="2358">
        <row r="2">
          <cell r="A2">
            <v>0</v>
          </cell>
        </row>
      </sheetData>
      <sheetData sheetId="2359">
        <row r="2">
          <cell r="A2">
            <v>0</v>
          </cell>
        </row>
      </sheetData>
      <sheetData sheetId="2360">
        <row r="2">
          <cell r="A2">
            <v>0</v>
          </cell>
        </row>
      </sheetData>
      <sheetData sheetId="2361">
        <row r="2">
          <cell r="A2">
            <v>0</v>
          </cell>
        </row>
      </sheetData>
      <sheetData sheetId="2362">
        <row r="2">
          <cell r="A2">
            <v>0</v>
          </cell>
        </row>
      </sheetData>
      <sheetData sheetId="2363">
        <row r="2">
          <cell r="A2">
            <v>0</v>
          </cell>
        </row>
      </sheetData>
      <sheetData sheetId="2364">
        <row r="2">
          <cell r="A2">
            <v>0</v>
          </cell>
        </row>
      </sheetData>
      <sheetData sheetId="2365">
        <row r="2">
          <cell r="A2">
            <v>0</v>
          </cell>
        </row>
      </sheetData>
      <sheetData sheetId="2366">
        <row r="2">
          <cell r="A2">
            <v>0</v>
          </cell>
        </row>
      </sheetData>
      <sheetData sheetId="2367">
        <row r="2">
          <cell r="A2">
            <v>0</v>
          </cell>
        </row>
      </sheetData>
      <sheetData sheetId="2368">
        <row r="2">
          <cell r="A2">
            <v>0</v>
          </cell>
        </row>
      </sheetData>
      <sheetData sheetId="2369">
        <row r="2">
          <cell r="A2">
            <v>0</v>
          </cell>
        </row>
      </sheetData>
      <sheetData sheetId="2370">
        <row r="2">
          <cell r="A2">
            <v>0</v>
          </cell>
        </row>
      </sheetData>
      <sheetData sheetId="2371">
        <row r="2">
          <cell r="A2">
            <v>0</v>
          </cell>
        </row>
      </sheetData>
      <sheetData sheetId="2372">
        <row r="2">
          <cell r="A2">
            <v>0</v>
          </cell>
        </row>
      </sheetData>
      <sheetData sheetId="2373">
        <row r="2">
          <cell r="A2">
            <v>0</v>
          </cell>
        </row>
      </sheetData>
      <sheetData sheetId="2374">
        <row r="2">
          <cell r="A2">
            <v>0</v>
          </cell>
        </row>
      </sheetData>
      <sheetData sheetId="2375">
        <row r="2">
          <cell r="A2">
            <v>0</v>
          </cell>
        </row>
      </sheetData>
      <sheetData sheetId="2376">
        <row r="2">
          <cell r="A2">
            <v>0</v>
          </cell>
        </row>
      </sheetData>
      <sheetData sheetId="2377">
        <row r="2">
          <cell r="A2">
            <v>0</v>
          </cell>
        </row>
      </sheetData>
      <sheetData sheetId="2378">
        <row r="2">
          <cell r="A2">
            <v>0</v>
          </cell>
        </row>
      </sheetData>
      <sheetData sheetId="2379">
        <row r="2">
          <cell r="A2">
            <v>0</v>
          </cell>
        </row>
      </sheetData>
      <sheetData sheetId="2380">
        <row r="2">
          <cell r="A2">
            <v>0</v>
          </cell>
        </row>
      </sheetData>
      <sheetData sheetId="2381">
        <row r="2">
          <cell r="A2">
            <v>0</v>
          </cell>
        </row>
      </sheetData>
      <sheetData sheetId="2382">
        <row r="2">
          <cell r="A2">
            <v>0</v>
          </cell>
        </row>
      </sheetData>
      <sheetData sheetId="2383">
        <row r="2">
          <cell r="A2">
            <v>0</v>
          </cell>
        </row>
      </sheetData>
      <sheetData sheetId="2384">
        <row r="2">
          <cell r="A2">
            <v>0</v>
          </cell>
        </row>
      </sheetData>
      <sheetData sheetId="2385">
        <row r="2">
          <cell r="A2">
            <v>0</v>
          </cell>
        </row>
      </sheetData>
      <sheetData sheetId="2386">
        <row r="2">
          <cell r="A2">
            <v>0</v>
          </cell>
        </row>
      </sheetData>
      <sheetData sheetId="2387">
        <row r="2">
          <cell r="A2">
            <v>0</v>
          </cell>
        </row>
      </sheetData>
      <sheetData sheetId="2388">
        <row r="2">
          <cell r="A2">
            <v>0</v>
          </cell>
        </row>
      </sheetData>
      <sheetData sheetId="2389">
        <row r="2">
          <cell r="A2">
            <v>0</v>
          </cell>
        </row>
      </sheetData>
      <sheetData sheetId="2390">
        <row r="2">
          <cell r="A2">
            <v>0</v>
          </cell>
        </row>
      </sheetData>
      <sheetData sheetId="2391">
        <row r="2">
          <cell r="A2">
            <v>0</v>
          </cell>
        </row>
      </sheetData>
      <sheetData sheetId="2392">
        <row r="2">
          <cell r="A2">
            <v>0</v>
          </cell>
        </row>
      </sheetData>
      <sheetData sheetId="2393">
        <row r="2">
          <cell r="A2">
            <v>0</v>
          </cell>
        </row>
      </sheetData>
      <sheetData sheetId="2394">
        <row r="2">
          <cell r="A2">
            <v>0</v>
          </cell>
        </row>
      </sheetData>
      <sheetData sheetId="2395">
        <row r="2">
          <cell r="A2">
            <v>0</v>
          </cell>
        </row>
      </sheetData>
      <sheetData sheetId="2396">
        <row r="2">
          <cell r="A2">
            <v>0</v>
          </cell>
        </row>
      </sheetData>
      <sheetData sheetId="2397">
        <row r="2">
          <cell r="A2">
            <v>0</v>
          </cell>
        </row>
      </sheetData>
      <sheetData sheetId="2398">
        <row r="2">
          <cell r="A2">
            <v>0</v>
          </cell>
        </row>
      </sheetData>
      <sheetData sheetId="2399">
        <row r="2">
          <cell r="A2">
            <v>0</v>
          </cell>
        </row>
      </sheetData>
      <sheetData sheetId="2400">
        <row r="2">
          <cell r="A2">
            <v>0</v>
          </cell>
        </row>
      </sheetData>
      <sheetData sheetId="2401">
        <row r="2">
          <cell r="A2">
            <v>0</v>
          </cell>
        </row>
      </sheetData>
      <sheetData sheetId="2402">
        <row r="2">
          <cell r="A2">
            <v>0</v>
          </cell>
        </row>
      </sheetData>
      <sheetData sheetId="2403">
        <row r="2">
          <cell r="A2">
            <v>0</v>
          </cell>
        </row>
      </sheetData>
      <sheetData sheetId="2404">
        <row r="2">
          <cell r="A2">
            <v>0</v>
          </cell>
        </row>
      </sheetData>
      <sheetData sheetId="2405">
        <row r="2">
          <cell r="A2">
            <v>0</v>
          </cell>
        </row>
      </sheetData>
      <sheetData sheetId="2406">
        <row r="2">
          <cell r="A2">
            <v>0</v>
          </cell>
        </row>
      </sheetData>
      <sheetData sheetId="2407">
        <row r="2">
          <cell r="A2">
            <v>0</v>
          </cell>
        </row>
      </sheetData>
      <sheetData sheetId="2408">
        <row r="2">
          <cell r="A2">
            <v>0</v>
          </cell>
        </row>
      </sheetData>
      <sheetData sheetId="2409">
        <row r="2">
          <cell r="A2">
            <v>0</v>
          </cell>
        </row>
      </sheetData>
      <sheetData sheetId="2410">
        <row r="2">
          <cell r="A2">
            <v>0</v>
          </cell>
        </row>
      </sheetData>
      <sheetData sheetId="2411">
        <row r="2">
          <cell r="A2">
            <v>0</v>
          </cell>
        </row>
      </sheetData>
      <sheetData sheetId="2412">
        <row r="2">
          <cell r="A2">
            <v>0</v>
          </cell>
        </row>
      </sheetData>
      <sheetData sheetId="2413">
        <row r="2">
          <cell r="A2">
            <v>0</v>
          </cell>
        </row>
      </sheetData>
      <sheetData sheetId="2414">
        <row r="2">
          <cell r="A2">
            <v>0</v>
          </cell>
        </row>
      </sheetData>
      <sheetData sheetId="2415">
        <row r="2">
          <cell r="A2">
            <v>0</v>
          </cell>
        </row>
      </sheetData>
      <sheetData sheetId="2416">
        <row r="2">
          <cell r="A2">
            <v>0</v>
          </cell>
        </row>
      </sheetData>
      <sheetData sheetId="2417">
        <row r="2">
          <cell r="A2">
            <v>0</v>
          </cell>
        </row>
      </sheetData>
      <sheetData sheetId="2418">
        <row r="2">
          <cell r="A2">
            <v>0</v>
          </cell>
        </row>
      </sheetData>
      <sheetData sheetId="2419">
        <row r="2">
          <cell r="A2">
            <v>0</v>
          </cell>
        </row>
      </sheetData>
      <sheetData sheetId="2420">
        <row r="2">
          <cell r="A2">
            <v>0</v>
          </cell>
        </row>
      </sheetData>
      <sheetData sheetId="2421">
        <row r="2">
          <cell r="A2">
            <v>0</v>
          </cell>
        </row>
      </sheetData>
      <sheetData sheetId="2422">
        <row r="2">
          <cell r="A2">
            <v>0</v>
          </cell>
        </row>
      </sheetData>
      <sheetData sheetId="2423">
        <row r="2">
          <cell r="A2">
            <v>0</v>
          </cell>
        </row>
      </sheetData>
      <sheetData sheetId="2424">
        <row r="2">
          <cell r="A2">
            <v>0</v>
          </cell>
        </row>
      </sheetData>
      <sheetData sheetId="2425">
        <row r="2">
          <cell r="A2">
            <v>0</v>
          </cell>
        </row>
      </sheetData>
      <sheetData sheetId="2426">
        <row r="2">
          <cell r="A2">
            <v>0</v>
          </cell>
        </row>
      </sheetData>
      <sheetData sheetId="2427">
        <row r="2">
          <cell r="A2">
            <v>0</v>
          </cell>
        </row>
      </sheetData>
      <sheetData sheetId="2428">
        <row r="2">
          <cell r="A2">
            <v>0</v>
          </cell>
        </row>
      </sheetData>
      <sheetData sheetId="2429">
        <row r="2">
          <cell r="A2">
            <v>0</v>
          </cell>
        </row>
      </sheetData>
      <sheetData sheetId="2430">
        <row r="2">
          <cell r="A2">
            <v>0</v>
          </cell>
        </row>
      </sheetData>
      <sheetData sheetId="2431">
        <row r="2">
          <cell r="A2">
            <v>0</v>
          </cell>
        </row>
      </sheetData>
      <sheetData sheetId="2432">
        <row r="2">
          <cell r="A2">
            <v>0</v>
          </cell>
        </row>
      </sheetData>
      <sheetData sheetId="2433">
        <row r="2">
          <cell r="A2">
            <v>0</v>
          </cell>
        </row>
      </sheetData>
      <sheetData sheetId="2434">
        <row r="2">
          <cell r="A2">
            <v>0</v>
          </cell>
        </row>
      </sheetData>
      <sheetData sheetId="2435">
        <row r="2">
          <cell r="A2">
            <v>0</v>
          </cell>
        </row>
      </sheetData>
      <sheetData sheetId="2436">
        <row r="2">
          <cell r="A2">
            <v>0</v>
          </cell>
        </row>
      </sheetData>
      <sheetData sheetId="2437">
        <row r="2">
          <cell r="A2">
            <v>0</v>
          </cell>
        </row>
      </sheetData>
      <sheetData sheetId="2438">
        <row r="2">
          <cell r="A2">
            <v>0</v>
          </cell>
        </row>
      </sheetData>
      <sheetData sheetId="2439">
        <row r="2">
          <cell r="A2">
            <v>0</v>
          </cell>
        </row>
      </sheetData>
      <sheetData sheetId="2440">
        <row r="2">
          <cell r="A2">
            <v>0</v>
          </cell>
        </row>
      </sheetData>
      <sheetData sheetId="2441">
        <row r="2">
          <cell r="A2">
            <v>0</v>
          </cell>
        </row>
      </sheetData>
      <sheetData sheetId="2442">
        <row r="2">
          <cell r="A2">
            <v>0</v>
          </cell>
        </row>
      </sheetData>
      <sheetData sheetId="2443">
        <row r="2">
          <cell r="A2">
            <v>0</v>
          </cell>
        </row>
      </sheetData>
      <sheetData sheetId="2444">
        <row r="2">
          <cell r="A2">
            <v>0</v>
          </cell>
        </row>
      </sheetData>
      <sheetData sheetId="2445">
        <row r="2">
          <cell r="A2">
            <v>0</v>
          </cell>
        </row>
      </sheetData>
      <sheetData sheetId="2446">
        <row r="2">
          <cell r="A2">
            <v>0</v>
          </cell>
        </row>
      </sheetData>
      <sheetData sheetId="2447">
        <row r="2">
          <cell r="A2">
            <v>0</v>
          </cell>
        </row>
      </sheetData>
      <sheetData sheetId="2448">
        <row r="2">
          <cell r="A2">
            <v>0</v>
          </cell>
        </row>
      </sheetData>
      <sheetData sheetId="2449">
        <row r="2">
          <cell r="A2">
            <v>0</v>
          </cell>
        </row>
      </sheetData>
      <sheetData sheetId="2450">
        <row r="2">
          <cell r="A2">
            <v>0</v>
          </cell>
        </row>
      </sheetData>
      <sheetData sheetId="2451">
        <row r="2">
          <cell r="A2">
            <v>0</v>
          </cell>
        </row>
      </sheetData>
      <sheetData sheetId="2452">
        <row r="2">
          <cell r="A2">
            <v>0</v>
          </cell>
        </row>
      </sheetData>
      <sheetData sheetId="2453">
        <row r="2">
          <cell r="A2">
            <v>0</v>
          </cell>
        </row>
      </sheetData>
      <sheetData sheetId="2454">
        <row r="2">
          <cell r="A2">
            <v>0</v>
          </cell>
        </row>
      </sheetData>
      <sheetData sheetId="2455">
        <row r="2">
          <cell r="A2">
            <v>0</v>
          </cell>
        </row>
      </sheetData>
      <sheetData sheetId="2456">
        <row r="2">
          <cell r="A2">
            <v>0</v>
          </cell>
        </row>
      </sheetData>
      <sheetData sheetId="2457">
        <row r="2">
          <cell r="A2">
            <v>0</v>
          </cell>
        </row>
      </sheetData>
      <sheetData sheetId="2458">
        <row r="2">
          <cell r="A2">
            <v>0</v>
          </cell>
        </row>
      </sheetData>
      <sheetData sheetId="2459">
        <row r="2">
          <cell r="A2">
            <v>0</v>
          </cell>
        </row>
      </sheetData>
      <sheetData sheetId="2460">
        <row r="2">
          <cell r="A2">
            <v>0</v>
          </cell>
        </row>
      </sheetData>
      <sheetData sheetId="2461">
        <row r="2">
          <cell r="A2">
            <v>0</v>
          </cell>
        </row>
      </sheetData>
      <sheetData sheetId="2462">
        <row r="2">
          <cell r="A2">
            <v>0</v>
          </cell>
        </row>
      </sheetData>
      <sheetData sheetId="2463">
        <row r="2">
          <cell r="A2">
            <v>0</v>
          </cell>
        </row>
      </sheetData>
      <sheetData sheetId="2464">
        <row r="2">
          <cell r="A2">
            <v>0</v>
          </cell>
        </row>
      </sheetData>
      <sheetData sheetId="2465">
        <row r="2">
          <cell r="A2">
            <v>0</v>
          </cell>
        </row>
      </sheetData>
      <sheetData sheetId="2466">
        <row r="2">
          <cell r="A2">
            <v>0</v>
          </cell>
        </row>
      </sheetData>
      <sheetData sheetId="2467">
        <row r="2">
          <cell r="A2">
            <v>0</v>
          </cell>
        </row>
      </sheetData>
      <sheetData sheetId="2468">
        <row r="2">
          <cell r="A2">
            <v>0</v>
          </cell>
        </row>
      </sheetData>
      <sheetData sheetId="2469">
        <row r="2">
          <cell r="A2">
            <v>0</v>
          </cell>
        </row>
      </sheetData>
      <sheetData sheetId="2470">
        <row r="2">
          <cell r="A2">
            <v>0</v>
          </cell>
        </row>
      </sheetData>
      <sheetData sheetId="2471">
        <row r="2">
          <cell r="A2">
            <v>0</v>
          </cell>
        </row>
      </sheetData>
      <sheetData sheetId="2472">
        <row r="2">
          <cell r="A2">
            <v>0</v>
          </cell>
        </row>
      </sheetData>
      <sheetData sheetId="2473">
        <row r="2">
          <cell r="A2">
            <v>0</v>
          </cell>
        </row>
      </sheetData>
      <sheetData sheetId="2474">
        <row r="2">
          <cell r="A2">
            <v>0</v>
          </cell>
        </row>
      </sheetData>
      <sheetData sheetId="2475">
        <row r="2">
          <cell r="A2">
            <v>0</v>
          </cell>
        </row>
      </sheetData>
      <sheetData sheetId="2476">
        <row r="2">
          <cell r="A2">
            <v>0</v>
          </cell>
        </row>
      </sheetData>
      <sheetData sheetId="2477">
        <row r="2">
          <cell r="A2">
            <v>0</v>
          </cell>
        </row>
      </sheetData>
      <sheetData sheetId="2478">
        <row r="2">
          <cell r="A2">
            <v>0</v>
          </cell>
        </row>
      </sheetData>
      <sheetData sheetId="2479">
        <row r="2">
          <cell r="A2">
            <v>0</v>
          </cell>
        </row>
      </sheetData>
      <sheetData sheetId="2480">
        <row r="2">
          <cell r="A2">
            <v>0</v>
          </cell>
        </row>
      </sheetData>
      <sheetData sheetId="2481">
        <row r="2">
          <cell r="A2">
            <v>0</v>
          </cell>
        </row>
      </sheetData>
      <sheetData sheetId="2482">
        <row r="2">
          <cell r="A2">
            <v>0</v>
          </cell>
        </row>
      </sheetData>
      <sheetData sheetId="2483">
        <row r="2">
          <cell r="A2">
            <v>0</v>
          </cell>
        </row>
      </sheetData>
      <sheetData sheetId="2484">
        <row r="2">
          <cell r="A2">
            <v>0</v>
          </cell>
        </row>
      </sheetData>
      <sheetData sheetId="2485">
        <row r="2">
          <cell r="A2">
            <v>0</v>
          </cell>
        </row>
      </sheetData>
      <sheetData sheetId="2486">
        <row r="2">
          <cell r="A2">
            <v>0</v>
          </cell>
        </row>
      </sheetData>
      <sheetData sheetId="2487">
        <row r="2">
          <cell r="A2">
            <v>0</v>
          </cell>
        </row>
      </sheetData>
      <sheetData sheetId="2488">
        <row r="2">
          <cell r="A2">
            <v>0</v>
          </cell>
        </row>
      </sheetData>
      <sheetData sheetId="2489">
        <row r="2">
          <cell r="A2">
            <v>0</v>
          </cell>
        </row>
      </sheetData>
      <sheetData sheetId="2490">
        <row r="2">
          <cell r="A2">
            <v>0</v>
          </cell>
        </row>
      </sheetData>
      <sheetData sheetId="2491">
        <row r="2">
          <cell r="A2">
            <v>0</v>
          </cell>
        </row>
      </sheetData>
      <sheetData sheetId="2492">
        <row r="2">
          <cell r="A2">
            <v>0</v>
          </cell>
        </row>
      </sheetData>
      <sheetData sheetId="2493">
        <row r="2">
          <cell r="A2">
            <v>0</v>
          </cell>
        </row>
      </sheetData>
      <sheetData sheetId="2494">
        <row r="2">
          <cell r="A2">
            <v>0</v>
          </cell>
        </row>
      </sheetData>
      <sheetData sheetId="2495">
        <row r="2">
          <cell r="A2">
            <v>0</v>
          </cell>
        </row>
      </sheetData>
      <sheetData sheetId="2496">
        <row r="2">
          <cell r="A2">
            <v>0</v>
          </cell>
        </row>
      </sheetData>
      <sheetData sheetId="2497">
        <row r="2">
          <cell r="A2">
            <v>0</v>
          </cell>
        </row>
      </sheetData>
      <sheetData sheetId="2498">
        <row r="2">
          <cell r="A2">
            <v>0</v>
          </cell>
        </row>
      </sheetData>
      <sheetData sheetId="2499">
        <row r="2">
          <cell r="A2">
            <v>0</v>
          </cell>
        </row>
      </sheetData>
      <sheetData sheetId="2500">
        <row r="2">
          <cell r="A2">
            <v>0</v>
          </cell>
        </row>
      </sheetData>
      <sheetData sheetId="2501">
        <row r="2">
          <cell r="A2">
            <v>0</v>
          </cell>
        </row>
      </sheetData>
      <sheetData sheetId="2502">
        <row r="2">
          <cell r="A2">
            <v>0</v>
          </cell>
        </row>
      </sheetData>
      <sheetData sheetId="2503">
        <row r="2">
          <cell r="A2">
            <v>0</v>
          </cell>
        </row>
      </sheetData>
      <sheetData sheetId="2504">
        <row r="2">
          <cell r="A2">
            <v>0</v>
          </cell>
        </row>
      </sheetData>
      <sheetData sheetId="2505">
        <row r="2">
          <cell r="A2">
            <v>0</v>
          </cell>
        </row>
      </sheetData>
      <sheetData sheetId="2506">
        <row r="2">
          <cell r="A2">
            <v>0</v>
          </cell>
        </row>
      </sheetData>
      <sheetData sheetId="2507">
        <row r="2">
          <cell r="A2">
            <v>0</v>
          </cell>
        </row>
      </sheetData>
      <sheetData sheetId="2508">
        <row r="2">
          <cell r="A2">
            <v>0</v>
          </cell>
        </row>
      </sheetData>
      <sheetData sheetId="2509">
        <row r="2">
          <cell r="A2">
            <v>0</v>
          </cell>
        </row>
      </sheetData>
      <sheetData sheetId="2510">
        <row r="2">
          <cell r="A2">
            <v>0</v>
          </cell>
        </row>
      </sheetData>
      <sheetData sheetId="2511">
        <row r="2">
          <cell r="A2">
            <v>0</v>
          </cell>
        </row>
      </sheetData>
      <sheetData sheetId="2512">
        <row r="2">
          <cell r="A2">
            <v>0</v>
          </cell>
        </row>
      </sheetData>
      <sheetData sheetId="2513">
        <row r="2">
          <cell r="A2">
            <v>0</v>
          </cell>
        </row>
      </sheetData>
      <sheetData sheetId="2514">
        <row r="2">
          <cell r="A2">
            <v>0</v>
          </cell>
        </row>
      </sheetData>
      <sheetData sheetId="2515">
        <row r="2">
          <cell r="A2">
            <v>0</v>
          </cell>
        </row>
      </sheetData>
      <sheetData sheetId="2516">
        <row r="2">
          <cell r="A2">
            <v>0</v>
          </cell>
        </row>
      </sheetData>
      <sheetData sheetId="2517">
        <row r="2">
          <cell r="A2">
            <v>0</v>
          </cell>
        </row>
      </sheetData>
      <sheetData sheetId="2518">
        <row r="2">
          <cell r="A2">
            <v>0</v>
          </cell>
        </row>
      </sheetData>
      <sheetData sheetId="2519">
        <row r="2">
          <cell r="A2">
            <v>0</v>
          </cell>
        </row>
      </sheetData>
      <sheetData sheetId="2520">
        <row r="2">
          <cell r="A2">
            <v>0</v>
          </cell>
        </row>
      </sheetData>
      <sheetData sheetId="2521">
        <row r="2">
          <cell r="A2">
            <v>0</v>
          </cell>
        </row>
      </sheetData>
      <sheetData sheetId="2522">
        <row r="2">
          <cell r="A2">
            <v>0</v>
          </cell>
        </row>
      </sheetData>
      <sheetData sheetId="2523">
        <row r="2">
          <cell r="A2">
            <v>0</v>
          </cell>
        </row>
      </sheetData>
      <sheetData sheetId="2524">
        <row r="2">
          <cell r="A2">
            <v>0</v>
          </cell>
        </row>
      </sheetData>
      <sheetData sheetId="2525">
        <row r="2">
          <cell r="A2">
            <v>0</v>
          </cell>
        </row>
      </sheetData>
      <sheetData sheetId="2526">
        <row r="2">
          <cell r="A2">
            <v>0</v>
          </cell>
        </row>
      </sheetData>
      <sheetData sheetId="2527">
        <row r="2">
          <cell r="A2">
            <v>0</v>
          </cell>
        </row>
      </sheetData>
      <sheetData sheetId="2528">
        <row r="2">
          <cell r="A2">
            <v>0</v>
          </cell>
        </row>
      </sheetData>
      <sheetData sheetId="2529">
        <row r="2">
          <cell r="A2">
            <v>0</v>
          </cell>
        </row>
      </sheetData>
      <sheetData sheetId="2530">
        <row r="2">
          <cell r="A2">
            <v>0</v>
          </cell>
        </row>
      </sheetData>
      <sheetData sheetId="2531">
        <row r="2">
          <cell r="A2">
            <v>0</v>
          </cell>
        </row>
      </sheetData>
      <sheetData sheetId="2532">
        <row r="2">
          <cell r="A2">
            <v>0</v>
          </cell>
        </row>
      </sheetData>
      <sheetData sheetId="2533">
        <row r="2">
          <cell r="A2">
            <v>0</v>
          </cell>
        </row>
      </sheetData>
      <sheetData sheetId="2534">
        <row r="2">
          <cell r="A2">
            <v>0</v>
          </cell>
        </row>
      </sheetData>
      <sheetData sheetId="2535">
        <row r="2">
          <cell r="A2">
            <v>0</v>
          </cell>
        </row>
      </sheetData>
      <sheetData sheetId="2536">
        <row r="2">
          <cell r="A2">
            <v>0</v>
          </cell>
        </row>
      </sheetData>
      <sheetData sheetId="2537">
        <row r="2">
          <cell r="A2">
            <v>0</v>
          </cell>
        </row>
      </sheetData>
      <sheetData sheetId="2538">
        <row r="2">
          <cell r="A2">
            <v>0</v>
          </cell>
        </row>
      </sheetData>
      <sheetData sheetId="2539">
        <row r="2">
          <cell r="A2">
            <v>0</v>
          </cell>
        </row>
      </sheetData>
      <sheetData sheetId="2540">
        <row r="2">
          <cell r="A2">
            <v>0</v>
          </cell>
        </row>
      </sheetData>
      <sheetData sheetId="2541">
        <row r="2">
          <cell r="A2">
            <v>0</v>
          </cell>
        </row>
      </sheetData>
      <sheetData sheetId="2542">
        <row r="2">
          <cell r="A2">
            <v>0</v>
          </cell>
        </row>
      </sheetData>
      <sheetData sheetId="2543">
        <row r="2">
          <cell r="A2">
            <v>0</v>
          </cell>
        </row>
      </sheetData>
      <sheetData sheetId="2544">
        <row r="2">
          <cell r="A2">
            <v>0</v>
          </cell>
        </row>
      </sheetData>
      <sheetData sheetId="2545">
        <row r="2">
          <cell r="A2">
            <v>0</v>
          </cell>
        </row>
      </sheetData>
      <sheetData sheetId="2546">
        <row r="2">
          <cell r="A2">
            <v>0</v>
          </cell>
        </row>
      </sheetData>
      <sheetData sheetId="2547">
        <row r="2">
          <cell r="A2">
            <v>0</v>
          </cell>
        </row>
      </sheetData>
      <sheetData sheetId="2548">
        <row r="2">
          <cell r="A2">
            <v>0</v>
          </cell>
        </row>
      </sheetData>
      <sheetData sheetId="2549">
        <row r="2">
          <cell r="A2">
            <v>0</v>
          </cell>
        </row>
      </sheetData>
      <sheetData sheetId="2550">
        <row r="2">
          <cell r="A2">
            <v>0</v>
          </cell>
        </row>
      </sheetData>
      <sheetData sheetId="2551">
        <row r="2">
          <cell r="A2">
            <v>0</v>
          </cell>
        </row>
      </sheetData>
      <sheetData sheetId="2552">
        <row r="2">
          <cell r="A2">
            <v>0</v>
          </cell>
        </row>
      </sheetData>
      <sheetData sheetId="2553">
        <row r="2">
          <cell r="A2">
            <v>0</v>
          </cell>
        </row>
      </sheetData>
      <sheetData sheetId="2554">
        <row r="2">
          <cell r="A2">
            <v>0</v>
          </cell>
        </row>
      </sheetData>
      <sheetData sheetId="2555">
        <row r="2">
          <cell r="A2">
            <v>0</v>
          </cell>
        </row>
      </sheetData>
      <sheetData sheetId="2556">
        <row r="2">
          <cell r="A2">
            <v>0</v>
          </cell>
        </row>
      </sheetData>
      <sheetData sheetId="2557">
        <row r="2">
          <cell r="A2">
            <v>0</v>
          </cell>
        </row>
      </sheetData>
      <sheetData sheetId="2558">
        <row r="2">
          <cell r="A2">
            <v>0</v>
          </cell>
        </row>
      </sheetData>
      <sheetData sheetId="2559">
        <row r="2">
          <cell r="A2">
            <v>0</v>
          </cell>
        </row>
      </sheetData>
      <sheetData sheetId="2560">
        <row r="2">
          <cell r="A2">
            <v>0</v>
          </cell>
        </row>
      </sheetData>
      <sheetData sheetId="2561">
        <row r="2">
          <cell r="A2">
            <v>0</v>
          </cell>
        </row>
      </sheetData>
      <sheetData sheetId="2562">
        <row r="2">
          <cell r="A2">
            <v>0</v>
          </cell>
        </row>
      </sheetData>
      <sheetData sheetId="2563">
        <row r="2">
          <cell r="A2">
            <v>0</v>
          </cell>
        </row>
      </sheetData>
      <sheetData sheetId="2564">
        <row r="2">
          <cell r="A2">
            <v>0</v>
          </cell>
        </row>
      </sheetData>
      <sheetData sheetId="2565">
        <row r="2">
          <cell r="A2">
            <v>0</v>
          </cell>
        </row>
      </sheetData>
      <sheetData sheetId="2566">
        <row r="2">
          <cell r="A2">
            <v>0</v>
          </cell>
        </row>
      </sheetData>
      <sheetData sheetId="2567">
        <row r="2">
          <cell r="A2">
            <v>0</v>
          </cell>
        </row>
      </sheetData>
      <sheetData sheetId="2568">
        <row r="2">
          <cell r="A2">
            <v>0</v>
          </cell>
        </row>
      </sheetData>
      <sheetData sheetId="2569">
        <row r="2">
          <cell r="A2">
            <v>0</v>
          </cell>
        </row>
      </sheetData>
      <sheetData sheetId="2570">
        <row r="2">
          <cell r="A2">
            <v>0</v>
          </cell>
        </row>
      </sheetData>
      <sheetData sheetId="2571">
        <row r="2">
          <cell r="A2">
            <v>0</v>
          </cell>
        </row>
      </sheetData>
      <sheetData sheetId="2572">
        <row r="2">
          <cell r="A2">
            <v>0</v>
          </cell>
        </row>
      </sheetData>
      <sheetData sheetId="2573">
        <row r="2">
          <cell r="A2">
            <v>0</v>
          </cell>
        </row>
      </sheetData>
      <sheetData sheetId="2574">
        <row r="2">
          <cell r="A2">
            <v>0</v>
          </cell>
        </row>
      </sheetData>
      <sheetData sheetId="2575">
        <row r="2">
          <cell r="A2">
            <v>0</v>
          </cell>
        </row>
      </sheetData>
      <sheetData sheetId="2576">
        <row r="2">
          <cell r="A2">
            <v>0</v>
          </cell>
        </row>
      </sheetData>
      <sheetData sheetId="2577">
        <row r="2">
          <cell r="A2">
            <v>0</v>
          </cell>
        </row>
      </sheetData>
      <sheetData sheetId="2578">
        <row r="2">
          <cell r="A2">
            <v>0</v>
          </cell>
        </row>
      </sheetData>
      <sheetData sheetId="2579">
        <row r="2">
          <cell r="A2">
            <v>0</v>
          </cell>
        </row>
      </sheetData>
      <sheetData sheetId="2580">
        <row r="2">
          <cell r="A2">
            <v>0</v>
          </cell>
        </row>
      </sheetData>
      <sheetData sheetId="2581">
        <row r="2">
          <cell r="A2">
            <v>0</v>
          </cell>
        </row>
      </sheetData>
      <sheetData sheetId="2582">
        <row r="2">
          <cell r="A2">
            <v>0</v>
          </cell>
        </row>
      </sheetData>
      <sheetData sheetId="2583">
        <row r="2">
          <cell r="A2">
            <v>0</v>
          </cell>
        </row>
      </sheetData>
      <sheetData sheetId="2584">
        <row r="2">
          <cell r="A2">
            <v>0</v>
          </cell>
        </row>
      </sheetData>
      <sheetData sheetId="2585">
        <row r="2">
          <cell r="A2">
            <v>0</v>
          </cell>
        </row>
      </sheetData>
      <sheetData sheetId="2586">
        <row r="2">
          <cell r="A2">
            <v>0</v>
          </cell>
        </row>
      </sheetData>
      <sheetData sheetId="2587">
        <row r="2">
          <cell r="A2">
            <v>0</v>
          </cell>
        </row>
      </sheetData>
      <sheetData sheetId="2588">
        <row r="2">
          <cell r="A2">
            <v>0</v>
          </cell>
        </row>
      </sheetData>
      <sheetData sheetId="2589">
        <row r="2">
          <cell r="A2">
            <v>0</v>
          </cell>
        </row>
      </sheetData>
      <sheetData sheetId="2590">
        <row r="2">
          <cell r="A2">
            <v>0</v>
          </cell>
        </row>
      </sheetData>
      <sheetData sheetId="2591">
        <row r="2">
          <cell r="A2">
            <v>0</v>
          </cell>
        </row>
      </sheetData>
      <sheetData sheetId="2592">
        <row r="2">
          <cell r="A2">
            <v>0</v>
          </cell>
        </row>
      </sheetData>
      <sheetData sheetId="2593">
        <row r="2">
          <cell r="A2">
            <v>0</v>
          </cell>
        </row>
      </sheetData>
      <sheetData sheetId="2594">
        <row r="2">
          <cell r="A2">
            <v>0</v>
          </cell>
        </row>
      </sheetData>
      <sheetData sheetId="2595">
        <row r="2">
          <cell r="A2">
            <v>0</v>
          </cell>
        </row>
      </sheetData>
      <sheetData sheetId="2596">
        <row r="2">
          <cell r="A2">
            <v>0</v>
          </cell>
        </row>
      </sheetData>
      <sheetData sheetId="2597">
        <row r="2">
          <cell r="A2">
            <v>0</v>
          </cell>
        </row>
      </sheetData>
      <sheetData sheetId="2598">
        <row r="2">
          <cell r="A2">
            <v>0</v>
          </cell>
        </row>
      </sheetData>
      <sheetData sheetId="2599">
        <row r="2">
          <cell r="A2">
            <v>0</v>
          </cell>
        </row>
      </sheetData>
      <sheetData sheetId="2600">
        <row r="2">
          <cell r="A2">
            <v>0</v>
          </cell>
        </row>
      </sheetData>
      <sheetData sheetId="2601">
        <row r="2">
          <cell r="A2">
            <v>0</v>
          </cell>
        </row>
      </sheetData>
      <sheetData sheetId="2602">
        <row r="2">
          <cell r="A2">
            <v>0</v>
          </cell>
        </row>
      </sheetData>
      <sheetData sheetId="2603">
        <row r="2">
          <cell r="A2">
            <v>0</v>
          </cell>
        </row>
      </sheetData>
      <sheetData sheetId="2604">
        <row r="2">
          <cell r="A2">
            <v>0</v>
          </cell>
        </row>
      </sheetData>
      <sheetData sheetId="2605">
        <row r="2">
          <cell r="A2">
            <v>0</v>
          </cell>
        </row>
      </sheetData>
      <sheetData sheetId="2606">
        <row r="2">
          <cell r="A2">
            <v>0</v>
          </cell>
        </row>
      </sheetData>
      <sheetData sheetId="2607">
        <row r="2">
          <cell r="A2">
            <v>0</v>
          </cell>
        </row>
      </sheetData>
      <sheetData sheetId="2608">
        <row r="2">
          <cell r="A2">
            <v>0</v>
          </cell>
        </row>
      </sheetData>
      <sheetData sheetId="2609">
        <row r="2">
          <cell r="A2">
            <v>0</v>
          </cell>
        </row>
      </sheetData>
      <sheetData sheetId="2610">
        <row r="2">
          <cell r="A2">
            <v>0</v>
          </cell>
        </row>
      </sheetData>
      <sheetData sheetId="2611">
        <row r="2">
          <cell r="A2">
            <v>0</v>
          </cell>
        </row>
      </sheetData>
      <sheetData sheetId="2612">
        <row r="2">
          <cell r="A2">
            <v>0</v>
          </cell>
        </row>
      </sheetData>
      <sheetData sheetId="2613">
        <row r="2">
          <cell r="A2">
            <v>0</v>
          </cell>
        </row>
      </sheetData>
      <sheetData sheetId="2614">
        <row r="2">
          <cell r="A2">
            <v>0</v>
          </cell>
        </row>
      </sheetData>
      <sheetData sheetId="2615">
        <row r="2">
          <cell r="A2">
            <v>0</v>
          </cell>
        </row>
      </sheetData>
      <sheetData sheetId="2616">
        <row r="2">
          <cell r="A2">
            <v>0</v>
          </cell>
        </row>
      </sheetData>
      <sheetData sheetId="2617">
        <row r="2">
          <cell r="A2">
            <v>0</v>
          </cell>
        </row>
      </sheetData>
      <sheetData sheetId="2618">
        <row r="2">
          <cell r="A2">
            <v>0</v>
          </cell>
        </row>
      </sheetData>
      <sheetData sheetId="2619">
        <row r="2">
          <cell r="A2">
            <v>0</v>
          </cell>
        </row>
      </sheetData>
      <sheetData sheetId="2620">
        <row r="2">
          <cell r="A2">
            <v>0</v>
          </cell>
        </row>
      </sheetData>
      <sheetData sheetId="2621">
        <row r="2">
          <cell r="A2">
            <v>0</v>
          </cell>
        </row>
      </sheetData>
      <sheetData sheetId="2622">
        <row r="2">
          <cell r="A2">
            <v>0</v>
          </cell>
        </row>
      </sheetData>
      <sheetData sheetId="2623">
        <row r="2">
          <cell r="A2">
            <v>0</v>
          </cell>
        </row>
      </sheetData>
      <sheetData sheetId="2624">
        <row r="2">
          <cell r="A2">
            <v>0</v>
          </cell>
        </row>
      </sheetData>
      <sheetData sheetId="2625">
        <row r="2">
          <cell r="A2">
            <v>0</v>
          </cell>
        </row>
      </sheetData>
      <sheetData sheetId="2626">
        <row r="2">
          <cell r="A2">
            <v>0</v>
          </cell>
        </row>
      </sheetData>
      <sheetData sheetId="2627">
        <row r="2">
          <cell r="A2">
            <v>0</v>
          </cell>
        </row>
      </sheetData>
      <sheetData sheetId="2628">
        <row r="2">
          <cell r="A2">
            <v>0</v>
          </cell>
        </row>
      </sheetData>
      <sheetData sheetId="2629">
        <row r="2">
          <cell r="A2">
            <v>0</v>
          </cell>
        </row>
      </sheetData>
      <sheetData sheetId="2630">
        <row r="2">
          <cell r="A2">
            <v>0</v>
          </cell>
        </row>
      </sheetData>
      <sheetData sheetId="2631">
        <row r="2">
          <cell r="A2">
            <v>0</v>
          </cell>
        </row>
      </sheetData>
      <sheetData sheetId="2632">
        <row r="2">
          <cell r="A2">
            <v>0</v>
          </cell>
        </row>
      </sheetData>
      <sheetData sheetId="2633">
        <row r="2">
          <cell r="A2">
            <v>0</v>
          </cell>
        </row>
      </sheetData>
      <sheetData sheetId="2634">
        <row r="2">
          <cell r="A2">
            <v>0</v>
          </cell>
        </row>
      </sheetData>
      <sheetData sheetId="2635">
        <row r="2">
          <cell r="A2">
            <v>0</v>
          </cell>
        </row>
      </sheetData>
      <sheetData sheetId="2636">
        <row r="2">
          <cell r="A2">
            <v>0</v>
          </cell>
        </row>
      </sheetData>
      <sheetData sheetId="2637">
        <row r="2">
          <cell r="A2">
            <v>0</v>
          </cell>
        </row>
      </sheetData>
      <sheetData sheetId="2638">
        <row r="2">
          <cell r="A2">
            <v>0</v>
          </cell>
        </row>
      </sheetData>
      <sheetData sheetId="2639">
        <row r="2">
          <cell r="A2">
            <v>0</v>
          </cell>
        </row>
      </sheetData>
      <sheetData sheetId="2640">
        <row r="2">
          <cell r="A2">
            <v>0</v>
          </cell>
        </row>
      </sheetData>
      <sheetData sheetId="2641">
        <row r="2">
          <cell r="A2">
            <v>0</v>
          </cell>
        </row>
      </sheetData>
      <sheetData sheetId="2642">
        <row r="2">
          <cell r="A2">
            <v>0</v>
          </cell>
        </row>
      </sheetData>
      <sheetData sheetId="2643">
        <row r="2">
          <cell r="A2">
            <v>0</v>
          </cell>
        </row>
      </sheetData>
      <sheetData sheetId="2644">
        <row r="2">
          <cell r="A2">
            <v>0</v>
          </cell>
        </row>
      </sheetData>
      <sheetData sheetId="2645">
        <row r="2">
          <cell r="A2">
            <v>0</v>
          </cell>
        </row>
      </sheetData>
      <sheetData sheetId="2646">
        <row r="2">
          <cell r="A2">
            <v>0</v>
          </cell>
        </row>
      </sheetData>
      <sheetData sheetId="2647">
        <row r="2">
          <cell r="A2">
            <v>0</v>
          </cell>
        </row>
      </sheetData>
      <sheetData sheetId="2648">
        <row r="2">
          <cell r="A2">
            <v>0</v>
          </cell>
        </row>
      </sheetData>
      <sheetData sheetId="2649">
        <row r="2">
          <cell r="A2">
            <v>0</v>
          </cell>
        </row>
      </sheetData>
      <sheetData sheetId="2650">
        <row r="2">
          <cell r="A2">
            <v>0</v>
          </cell>
        </row>
      </sheetData>
      <sheetData sheetId="2651">
        <row r="2">
          <cell r="A2">
            <v>0</v>
          </cell>
        </row>
      </sheetData>
      <sheetData sheetId="2652">
        <row r="2">
          <cell r="A2">
            <v>0</v>
          </cell>
        </row>
      </sheetData>
      <sheetData sheetId="2653">
        <row r="2">
          <cell r="A2">
            <v>0</v>
          </cell>
        </row>
      </sheetData>
      <sheetData sheetId="2654">
        <row r="2">
          <cell r="A2">
            <v>0</v>
          </cell>
        </row>
      </sheetData>
      <sheetData sheetId="2655">
        <row r="2">
          <cell r="A2">
            <v>0</v>
          </cell>
        </row>
      </sheetData>
      <sheetData sheetId="2656">
        <row r="2">
          <cell r="A2">
            <v>0</v>
          </cell>
        </row>
      </sheetData>
      <sheetData sheetId="2657">
        <row r="2">
          <cell r="A2">
            <v>0</v>
          </cell>
        </row>
      </sheetData>
      <sheetData sheetId="2658">
        <row r="2">
          <cell r="A2">
            <v>0</v>
          </cell>
        </row>
      </sheetData>
      <sheetData sheetId="2659">
        <row r="2">
          <cell r="A2">
            <v>0</v>
          </cell>
        </row>
      </sheetData>
      <sheetData sheetId="2660">
        <row r="2">
          <cell r="A2">
            <v>0</v>
          </cell>
        </row>
      </sheetData>
      <sheetData sheetId="2661">
        <row r="2">
          <cell r="A2">
            <v>0</v>
          </cell>
        </row>
      </sheetData>
      <sheetData sheetId="2662">
        <row r="2">
          <cell r="A2">
            <v>0</v>
          </cell>
        </row>
      </sheetData>
      <sheetData sheetId="2663">
        <row r="2">
          <cell r="A2">
            <v>0</v>
          </cell>
        </row>
      </sheetData>
      <sheetData sheetId="2664">
        <row r="2">
          <cell r="A2">
            <v>0</v>
          </cell>
        </row>
      </sheetData>
      <sheetData sheetId="2665">
        <row r="2">
          <cell r="A2">
            <v>0</v>
          </cell>
        </row>
      </sheetData>
      <sheetData sheetId="2666">
        <row r="2">
          <cell r="A2">
            <v>0</v>
          </cell>
        </row>
      </sheetData>
      <sheetData sheetId="2667">
        <row r="2">
          <cell r="A2">
            <v>0</v>
          </cell>
        </row>
      </sheetData>
      <sheetData sheetId="2668">
        <row r="2">
          <cell r="A2">
            <v>0</v>
          </cell>
        </row>
      </sheetData>
      <sheetData sheetId="2669">
        <row r="2">
          <cell r="A2">
            <v>0</v>
          </cell>
        </row>
      </sheetData>
      <sheetData sheetId="2670">
        <row r="2">
          <cell r="A2">
            <v>0</v>
          </cell>
        </row>
      </sheetData>
      <sheetData sheetId="2671">
        <row r="2">
          <cell r="A2">
            <v>0</v>
          </cell>
        </row>
      </sheetData>
      <sheetData sheetId="2672">
        <row r="2">
          <cell r="A2">
            <v>0</v>
          </cell>
        </row>
      </sheetData>
      <sheetData sheetId="2673">
        <row r="2">
          <cell r="A2">
            <v>0</v>
          </cell>
        </row>
      </sheetData>
      <sheetData sheetId="2674">
        <row r="2">
          <cell r="A2">
            <v>0</v>
          </cell>
        </row>
      </sheetData>
      <sheetData sheetId="2675">
        <row r="2">
          <cell r="A2">
            <v>0</v>
          </cell>
        </row>
      </sheetData>
      <sheetData sheetId="2676">
        <row r="2">
          <cell r="A2">
            <v>0</v>
          </cell>
        </row>
      </sheetData>
      <sheetData sheetId="2677">
        <row r="2">
          <cell r="A2">
            <v>0</v>
          </cell>
        </row>
      </sheetData>
      <sheetData sheetId="2678">
        <row r="2">
          <cell r="A2">
            <v>0</v>
          </cell>
        </row>
      </sheetData>
      <sheetData sheetId="2679">
        <row r="2">
          <cell r="A2">
            <v>0</v>
          </cell>
        </row>
      </sheetData>
      <sheetData sheetId="2680">
        <row r="2">
          <cell r="A2">
            <v>0</v>
          </cell>
        </row>
      </sheetData>
      <sheetData sheetId="2681">
        <row r="2">
          <cell r="A2">
            <v>0</v>
          </cell>
        </row>
      </sheetData>
      <sheetData sheetId="2682">
        <row r="2">
          <cell r="A2">
            <v>0</v>
          </cell>
        </row>
      </sheetData>
      <sheetData sheetId="2683">
        <row r="2">
          <cell r="A2">
            <v>0</v>
          </cell>
        </row>
      </sheetData>
      <sheetData sheetId="2684">
        <row r="2">
          <cell r="A2">
            <v>0</v>
          </cell>
        </row>
      </sheetData>
      <sheetData sheetId="2685">
        <row r="2">
          <cell r="A2">
            <v>0</v>
          </cell>
        </row>
      </sheetData>
      <sheetData sheetId="2686">
        <row r="2">
          <cell r="A2">
            <v>0</v>
          </cell>
        </row>
      </sheetData>
      <sheetData sheetId="2687">
        <row r="2">
          <cell r="A2">
            <v>0</v>
          </cell>
        </row>
      </sheetData>
      <sheetData sheetId="2688">
        <row r="2">
          <cell r="A2">
            <v>0</v>
          </cell>
        </row>
      </sheetData>
      <sheetData sheetId="2689">
        <row r="2">
          <cell r="A2">
            <v>0</v>
          </cell>
        </row>
      </sheetData>
      <sheetData sheetId="2690">
        <row r="2">
          <cell r="A2">
            <v>0</v>
          </cell>
        </row>
      </sheetData>
      <sheetData sheetId="2691">
        <row r="2">
          <cell r="A2">
            <v>0</v>
          </cell>
        </row>
      </sheetData>
      <sheetData sheetId="2692">
        <row r="2">
          <cell r="A2">
            <v>0</v>
          </cell>
        </row>
      </sheetData>
      <sheetData sheetId="2693">
        <row r="2">
          <cell r="A2">
            <v>0</v>
          </cell>
        </row>
      </sheetData>
      <sheetData sheetId="2694">
        <row r="2">
          <cell r="A2">
            <v>0</v>
          </cell>
        </row>
      </sheetData>
      <sheetData sheetId="2695">
        <row r="2">
          <cell r="A2">
            <v>0</v>
          </cell>
        </row>
      </sheetData>
      <sheetData sheetId="2696">
        <row r="2">
          <cell r="A2">
            <v>0</v>
          </cell>
        </row>
      </sheetData>
      <sheetData sheetId="2697">
        <row r="2">
          <cell r="A2">
            <v>0</v>
          </cell>
        </row>
      </sheetData>
      <sheetData sheetId="2698">
        <row r="2">
          <cell r="A2">
            <v>0</v>
          </cell>
        </row>
      </sheetData>
      <sheetData sheetId="2699">
        <row r="2">
          <cell r="A2">
            <v>0</v>
          </cell>
        </row>
      </sheetData>
      <sheetData sheetId="2700">
        <row r="2">
          <cell r="A2">
            <v>0</v>
          </cell>
        </row>
      </sheetData>
      <sheetData sheetId="2701">
        <row r="2">
          <cell r="A2">
            <v>0</v>
          </cell>
        </row>
      </sheetData>
      <sheetData sheetId="2702">
        <row r="2">
          <cell r="A2">
            <v>0</v>
          </cell>
        </row>
      </sheetData>
      <sheetData sheetId="2703">
        <row r="2">
          <cell r="A2">
            <v>0</v>
          </cell>
        </row>
      </sheetData>
      <sheetData sheetId="2704">
        <row r="2">
          <cell r="A2">
            <v>0</v>
          </cell>
        </row>
      </sheetData>
      <sheetData sheetId="2705">
        <row r="2">
          <cell r="A2">
            <v>0</v>
          </cell>
        </row>
      </sheetData>
      <sheetData sheetId="2706">
        <row r="2">
          <cell r="A2">
            <v>0</v>
          </cell>
        </row>
      </sheetData>
      <sheetData sheetId="2707">
        <row r="2">
          <cell r="A2">
            <v>0</v>
          </cell>
        </row>
      </sheetData>
      <sheetData sheetId="2708">
        <row r="2">
          <cell r="A2">
            <v>0</v>
          </cell>
        </row>
      </sheetData>
      <sheetData sheetId="2709">
        <row r="2">
          <cell r="A2">
            <v>0</v>
          </cell>
        </row>
      </sheetData>
      <sheetData sheetId="2710">
        <row r="2">
          <cell r="A2">
            <v>0</v>
          </cell>
        </row>
      </sheetData>
      <sheetData sheetId="2711">
        <row r="2">
          <cell r="A2">
            <v>0</v>
          </cell>
        </row>
      </sheetData>
      <sheetData sheetId="2712">
        <row r="2">
          <cell r="A2">
            <v>0</v>
          </cell>
        </row>
      </sheetData>
      <sheetData sheetId="2713">
        <row r="2">
          <cell r="A2">
            <v>0</v>
          </cell>
        </row>
      </sheetData>
      <sheetData sheetId="2714">
        <row r="2">
          <cell r="A2">
            <v>0</v>
          </cell>
        </row>
      </sheetData>
      <sheetData sheetId="2715">
        <row r="2">
          <cell r="A2">
            <v>0</v>
          </cell>
        </row>
      </sheetData>
      <sheetData sheetId="2716">
        <row r="2">
          <cell r="A2">
            <v>0</v>
          </cell>
        </row>
      </sheetData>
      <sheetData sheetId="2717">
        <row r="2">
          <cell r="A2">
            <v>0</v>
          </cell>
        </row>
      </sheetData>
      <sheetData sheetId="2718">
        <row r="2">
          <cell r="A2">
            <v>0</v>
          </cell>
        </row>
      </sheetData>
      <sheetData sheetId="2719">
        <row r="2">
          <cell r="A2">
            <v>0</v>
          </cell>
        </row>
      </sheetData>
      <sheetData sheetId="2720">
        <row r="2">
          <cell r="A2">
            <v>0</v>
          </cell>
        </row>
      </sheetData>
      <sheetData sheetId="2721">
        <row r="2">
          <cell r="A2">
            <v>0</v>
          </cell>
        </row>
      </sheetData>
      <sheetData sheetId="2722">
        <row r="2">
          <cell r="A2">
            <v>0</v>
          </cell>
        </row>
      </sheetData>
      <sheetData sheetId="2723">
        <row r="2">
          <cell r="A2">
            <v>0</v>
          </cell>
        </row>
      </sheetData>
      <sheetData sheetId="2724">
        <row r="2">
          <cell r="A2">
            <v>0</v>
          </cell>
        </row>
      </sheetData>
      <sheetData sheetId="2725">
        <row r="2">
          <cell r="A2">
            <v>0</v>
          </cell>
        </row>
      </sheetData>
      <sheetData sheetId="2726">
        <row r="2">
          <cell r="A2">
            <v>0</v>
          </cell>
        </row>
      </sheetData>
      <sheetData sheetId="2727">
        <row r="2">
          <cell r="A2">
            <v>0</v>
          </cell>
        </row>
      </sheetData>
      <sheetData sheetId="2728">
        <row r="2">
          <cell r="A2">
            <v>0</v>
          </cell>
        </row>
      </sheetData>
      <sheetData sheetId="2729">
        <row r="2">
          <cell r="A2">
            <v>0</v>
          </cell>
        </row>
      </sheetData>
      <sheetData sheetId="2730">
        <row r="2">
          <cell r="A2">
            <v>0</v>
          </cell>
        </row>
      </sheetData>
      <sheetData sheetId="2731">
        <row r="2">
          <cell r="A2">
            <v>0</v>
          </cell>
        </row>
      </sheetData>
      <sheetData sheetId="2732">
        <row r="2">
          <cell r="A2">
            <v>0</v>
          </cell>
        </row>
      </sheetData>
      <sheetData sheetId="2733">
        <row r="2">
          <cell r="A2">
            <v>0</v>
          </cell>
        </row>
      </sheetData>
      <sheetData sheetId="2734">
        <row r="2">
          <cell r="A2">
            <v>0</v>
          </cell>
        </row>
      </sheetData>
      <sheetData sheetId="2735">
        <row r="2">
          <cell r="A2">
            <v>0</v>
          </cell>
        </row>
      </sheetData>
      <sheetData sheetId="2736">
        <row r="2">
          <cell r="A2">
            <v>0</v>
          </cell>
        </row>
      </sheetData>
      <sheetData sheetId="2737">
        <row r="2">
          <cell r="A2">
            <v>0</v>
          </cell>
        </row>
      </sheetData>
      <sheetData sheetId="2738">
        <row r="2">
          <cell r="A2">
            <v>0</v>
          </cell>
        </row>
      </sheetData>
      <sheetData sheetId="2739">
        <row r="2">
          <cell r="A2">
            <v>0</v>
          </cell>
        </row>
      </sheetData>
      <sheetData sheetId="2740">
        <row r="2">
          <cell r="A2">
            <v>0</v>
          </cell>
        </row>
      </sheetData>
      <sheetData sheetId="2741">
        <row r="2">
          <cell r="A2">
            <v>0</v>
          </cell>
        </row>
      </sheetData>
      <sheetData sheetId="2742">
        <row r="2">
          <cell r="A2">
            <v>0</v>
          </cell>
        </row>
      </sheetData>
      <sheetData sheetId="2743">
        <row r="2">
          <cell r="A2">
            <v>0</v>
          </cell>
        </row>
      </sheetData>
      <sheetData sheetId="2744">
        <row r="2">
          <cell r="A2">
            <v>0</v>
          </cell>
        </row>
      </sheetData>
      <sheetData sheetId="2745">
        <row r="2">
          <cell r="A2">
            <v>0</v>
          </cell>
        </row>
      </sheetData>
      <sheetData sheetId="2746">
        <row r="2">
          <cell r="A2">
            <v>0</v>
          </cell>
        </row>
      </sheetData>
      <sheetData sheetId="2747">
        <row r="2">
          <cell r="A2">
            <v>0</v>
          </cell>
        </row>
      </sheetData>
      <sheetData sheetId="2748">
        <row r="2">
          <cell r="A2">
            <v>0</v>
          </cell>
        </row>
      </sheetData>
      <sheetData sheetId="2749">
        <row r="2">
          <cell r="A2">
            <v>0</v>
          </cell>
        </row>
      </sheetData>
      <sheetData sheetId="2750">
        <row r="2">
          <cell r="A2">
            <v>0</v>
          </cell>
        </row>
      </sheetData>
      <sheetData sheetId="2751">
        <row r="2">
          <cell r="A2">
            <v>0</v>
          </cell>
        </row>
      </sheetData>
      <sheetData sheetId="2752">
        <row r="2">
          <cell r="A2">
            <v>0</v>
          </cell>
        </row>
      </sheetData>
      <sheetData sheetId="2753">
        <row r="2">
          <cell r="A2">
            <v>0</v>
          </cell>
        </row>
      </sheetData>
      <sheetData sheetId="2754">
        <row r="2">
          <cell r="A2">
            <v>0</v>
          </cell>
        </row>
      </sheetData>
      <sheetData sheetId="2755">
        <row r="2">
          <cell r="A2">
            <v>0</v>
          </cell>
        </row>
      </sheetData>
      <sheetData sheetId="2756">
        <row r="2">
          <cell r="A2">
            <v>0</v>
          </cell>
        </row>
      </sheetData>
      <sheetData sheetId="2757">
        <row r="2">
          <cell r="A2">
            <v>0</v>
          </cell>
        </row>
      </sheetData>
      <sheetData sheetId="2758">
        <row r="2">
          <cell r="A2">
            <v>0</v>
          </cell>
        </row>
      </sheetData>
      <sheetData sheetId="2759">
        <row r="2">
          <cell r="A2">
            <v>0</v>
          </cell>
        </row>
      </sheetData>
      <sheetData sheetId="2760">
        <row r="2">
          <cell r="A2">
            <v>0</v>
          </cell>
        </row>
      </sheetData>
      <sheetData sheetId="2761">
        <row r="2">
          <cell r="A2">
            <v>0</v>
          </cell>
        </row>
      </sheetData>
      <sheetData sheetId="2762">
        <row r="2">
          <cell r="A2">
            <v>0</v>
          </cell>
        </row>
      </sheetData>
      <sheetData sheetId="2763">
        <row r="2">
          <cell r="A2">
            <v>0</v>
          </cell>
        </row>
      </sheetData>
      <sheetData sheetId="2764">
        <row r="2">
          <cell r="A2">
            <v>0</v>
          </cell>
        </row>
      </sheetData>
      <sheetData sheetId="2765">
        <row r="2">
          <cell r="A2">
            <v>0</v>
          </cell>
        </row>
      </sheetData>
      <sheetData sheetId="2766">
        <row r="2">
          <cell r="A2">
            <v>0</v>
          </cell>
        </row>
      </sheetData>
      <sheetData sheetId="2767">
        <row r="2">
          <cell r="A2">
            <v>0</v>
          </cell>
        </row>
      </sheetData>
      <sheetData sheetId="2768">
        <row r="2">
          <cell r="A2">
            <v>0</v>
          </cell>
        </row>
      </sheetData>
      <sheetData sheetId="2769">
        <row r="2">
          <cell r="A2">
            <v>0</v>
          </cell>
        </row>
      </sheetData>
      <sheetData sheetId="2770">
        <row r="2">
          <cell r="A2">
            <v>0</v>
          </cell>
        </row>
      </sheetData>
      <sheetData sheetId="2771">
        <row r="2">
          <cell r="A2">
            <v>0</v>
          </cell>
        </row>
      </sheetData>
      <sheetData sheetId="2772">
        <row r="2">
          <cell r="A2">
            <v>0</v>
          </cell>
        </row>
      </sheetData>
      <sheetData sheetId="2773">
        <row r="2">
          <cell r="A2">
            <v>0</v>
          </cell>
        </row>
      </sheetData>
      <sheetData sheetId="2774">
        <row r="2">
          <cell r="A2">
            <v>0</v>
          </cell>
        </row>
      </sheetData>
      <sheetData sheetId="2775">
        <row r="2">
          <cell r="A2">
            <v>0</v>
          </cell>
        </row>
      </sheetData>
      <sheetData sheetId="2776">
        <row r="2">
          <cell r="A2">
            <v>0</v>
          </cell>
        </row>
      </sheetData>
      <sheetData sheetId="2777">
        <row r="2">
          <cell r="A2">
            <v>0</v>
          </cell>
        </row>
      </sheetData>
      <sheetData sheetId="2778">
        <row r="2">
          <cell r="A2">
            <v>0</v>
          </cell>
        </row>
      </sheetData>
      <sheetData sheetId="2779">
        <row r="2">
          <cell r="A2">
            <v>0</v>
          </cell>
        </row>
      </sheetData>
      <sheetData sheetId="2780">
        <row r="2">
          <cell r="A2">
            <v>0</v>
          </cell>
        </row>
      </sheetData>
      <sheetData sheetId="2781">
        <row r="2">
          <cell r="A2">
            <v>0</v>
          </cell>
        </row>
      </sheetData>
      <sheetData sheetId="2782">
        <row r="2">
          <cell r="A2">
            <v>0</v>
          </cell>
        </row>
      </sheetData>
      <sheetData sheetId="2783">
        <row r="2">
          <cell r="A2">
            <v>0</v>
          </cell>
        </row>
      </sheetData>
      <sheetData sheetId="2784">
        <row r="2">
          <cell r="A2">
            <v>0</v>
          </cell>
        </row>
      </sheetData>
      <sheetData sheetId="2785">
        <row r="2">
          <cell r="A2">
            <v>0</v>
          </cell>
        </row>
      </sheetData>
      <sheetData sheetId="2786">
        <row r="2">
          <cell r="A2">
            <v>0</v>
          </cell>
        </row>
      </sheetData>
      <sheetData sheetId="2787">
        <row r="2">
          <cell r="A2">
            <v>0</v>
          </cell>
        </row>
      </sheetData>
      <sheetData sheetId="2788">
        <row r="2">
          <cell r="A2">
            <v>0</v>
          </cell>
        </row>
      </sheetData>
      <sheetData sheetId="2789">
        <row r="2">
          <cell r="A2">
            <v>0</v>
          </cell>
        </row>
      </sheetData>
      <sheetData sheetId="2790">
        <row r="2">
          <cell r="A2">
            <v>0</v>
          </cell>
        </row>
      </sheetData>
      <sheetData sheetId="2791">
        <row r="2">
          <cell r="A2">
            <v>0</v>
          </cell>
        </row>
      </sheetData>
      <sheetData sheetId="2792">
        <row r="2">
          <cell r="A2">
            <v>0</v>
          </cell>
        </row>
      </sheetData>
      <sheetData sheetId="2793">
        <row r="2">
          <cell r="A2">
            <v>0</v>
          </cell>
        </row>
      </sheetData>
      <sheetData sheetId="2794">
        <row r="2">
          <cell r="A2">
            <v>0</v>
          </cell>
        </row>
      </sheetData>
      <sheetData sheetId="2795">
        <row r="2">
          <cell r="A2">
            <v>0</v>
          </cell>
        </row>
      </sheetData>
      <sheetData sheetId="2796">
        <row r="2">
          <cell r="A2">
            <v>0</v>
          </cell>
        </row>
      </sheetData>
      <sheetData sheetId="2797">
        <row r="2">
          <cell r="A2">
            <v>0</v>
          </cell>
        </row>
      </sheetData>
      <sheetData sheetId="2798">
        <row r="2">
          <cell r="A2">
            <v>0</v>
          </cell>
        </row>
      </sheetData>
      <sheetData sheetId="2799">
        <row r="2">
          <cell r="A2">
            <v>0</v>
          </cell>
        </row>
      </sheetData>
      <sheetData sheetId="2800">
        <row r="2">
          <cell r="A2">
            <v>0</v>
          </cell>
        </row>
      </sheetData>
      <sheetData sheetId="2801">
        <row r="2">
          <cell r="A2">
            <v>0</v>
          </cell>
        </row>
      </sheetData>
      <sheetData sheetId="2802">
        <row r="2">
          <cell r="A2">
            <v>0</v>
          </cell>
        </row>
      </sheetData>
      <sheetData sheetId="2803">
        <row r="2">
          <cell r="A2">
            <v>0</v>
          </cell>
        </row>
      </sheetData>
      <sheetData sheetId="2804">
        <row r="2">
          <cell r="A2">
            <v>0</v>
          </cell>
        </row>
      </sheetData>
      <sheetData sheetId="2805">
        <row r="2">
          <cell r="A2">
            <v>0</v>
          </cell>
        </row>
      </sheetData>
      <sheetData sheetId="2806">
        <row r="2">
          <cell r="A2">
            <v>0</v>
          </cell>
        </row>
      </sheetData>
      <sheetData sheetId="2807">
        <row r="2">
          <cell r="A2">
            <v>0</v>
          </cell>
        </row>
      </sheetData>
      <sheetData sheetId="2808">
        <row r="2">
          <cell r="A2">
            <v>0</v>
          </cell>
        </row>
      </sheetData>
      <sheetData sheetId="2809">
        <row r="2">
          <cell r="A2">
            <v>0</v>
          </cell>
        </row>
      </sheetData>
      <sheetData sheetId="2810">
        <row r="2">
          <cell r="A2">
            <v>0</v>
          </cell>
        </row>
      </sheetData>
      <sheetData sheetId="2811">
        <row r="2">
          <cell r="A2">
            <v>0</v>
          </cell>
        </row>
      </sheetData>
      <sheetData sheetId="2812">
        <row r="2">
          <cell r="A2">
            <v>0</v>
          </cell>
        </row>
      </sheetData>
      <sheetData sheetId="2813">
        <row r="2">
          <cell r="A2">
            <v>0</v>
          </cell>
        </row>
      </sheetData>
      <sheetData sheetId="2814">
        <row r="2">
          <cell r="A2">
            <v>0</v>
          </cell>
        </row>
      </sheetData>
      <sheetData sheetId="2815">
        <row r="2">
          <cell r="A2">
            <v>0</v>
          </cell>
        </row>
      </sheetData>
      <sheetData sheetId="2816">
        <row r="2">
          <cell r="A2">
            <v>0</v>
          </cell>
        </row>
      </sheetData>
      <sheetData sheetId="2817">
        <row r="2">
          <cell r="A2">
            <v>0</v>
          </cell>
        </row>
      </sheetData>
      <sheetData sheetId="2818">
        <row r="2">
          <cell r="A2">
            <v>0</v>
          </cell>
        </row>
      </sheetData>
      <sheetData sheetId="2819">
        <row r="2">
          <cell r="A2">
            <v>0</v>
          </cell>
        </row>
      </sheetData>
      <sheetData sheetId="2820">
        <row r="2">
          <cell r="A2">
            <v>0</v>
          </cell>
        </row>
      </sheetData>
      <sheetData sheetId="2821">
        <row r="2">
          <cell r="A2">
            <v>0</v>
          </cell>
        </row>
      </sheetData>
      <sheetData sheetId="2822">
        <row r="2">
          <cell r="A2">
            <v>0</v>
          </cell>
        </row>
      </sheetData>
      <sheetData sheetId="2823">
        <row r="2">
          <cell r="A2">
            <v>0</v>
          </cell>
        </row>
      </sheetData>
      <sheetData sheetId="2824">
        <row r="2">
          <cell r="A2">
            <v>0</v>
          </cell>
        </row>
      </sheetData>
      <sheetData sheetId="2825">
        <row r="2">
          <cell r="A2">
            <v>0</v>
          </cell>
        </row>
      </sheetData>
      <sheetData sheetId="2826">
        <row r="2">
          <cell r="A2">
            <v>0</v>
          </cell>
        </row>
      </sheetData>
      <sheetData sheetId="2827">
        <row r="2">
          <cell r="A2">
            <v>0</v>
          </cell>
        </row>
      </sheetData>
      <sheetData sheetId="2828">
        <row r="2">
          <cell r="A2">
            <v>0</v>
          </cell>
        </row>
      </sheetData>
      <sheetData sheetId="2829">
        <row r="2">
          <cell r="A2">
            <v>0</v>
          </cell>
        </row>
      </sheetData>
      <sheetData sheetId="2830">
        <row r="2">
          <cell r="A2">
            <v>0</v>
          </cell>
        </row>
      </sheetData>
      <sheetData sheetId="2831">
        <row r="2">
          <cell r="A2">
            <v>0</v>
          </cell>
        </row>
      </sheetData>
      <sheetData sheetId="2832">
        <row r="2">
          <cell r="A2">
            <v>0</v>
          </cell>
        </row>
      </sheetData>
      <sheetData sheetId="2833">
        <row r="2">
          <cell r="A2">
            <v>0</v>
          </cell>
        </row>
      </sheetData>
      <sheetData sheetId="2834">
        <row r="2">
          <cell r="A2">
            <v>0</v>
          </cell>
        </row>
      </sheetData>
      <sheetData sheetId="2835">
        <row r="2">
          <cell r="A2">
            <v>0</v>
          </cell>
        </row>
      </sheetData>
      <sheetData sheetId="2836">
        <row r="2">
          <cell r="A2">
            <v>0</v>
          </cell>
        </row>
      </sheetData>
      <sheetData sheetId="2837">
        <row r="2">
          <cell r="A2">
            <v>0</v>
          </cell>
        </row>
      </sheetData>
      <sheetData sheetId="2838">
        <row r="2">
          <cell r="A2">
            <v>0</v>
          </cell>
        </row>
      </sheetData>
      <sheetData sheetId="2839">
        <row r="2">
          <cell r="A2">
            <v>0</v>
          </cell>
        </row>
      </sheetData>
      <sheetData sheetId="2840">
        <row r="2">
          <cell r="A2">
            <v>0</v>
          </cell>
        </row>
      </sheetData>
      <sheetData sheetId="2841">
        <row r="2">
          <cell r="A2">
            <v>0</v>
          </cell>
        </row>
      </sheetData>
      <sheetData sheetId="2842">
        <row r="2">
          <cell r="A2">
            <v>0</v>
          </cell>
        </row>
      </sheetData>
      <sheetData sheetId="2843">
        <row r="2">
          <cell r="A2">
            <v>0</v>
          </cell>
        </row>
      </sheetData>
      <sheetData sheetId="2844">
        <row r="2">
          <cell r="A2">
            <v>0</v>
          </cell>
        </row>
      </sheetData>
      <sheetData sheetId="2845">
        <row r="2">
          <cell r="A2">
            <v>0</v>
          </cell>
        </row>
      </sheetData>
      <sheetData sheetId="2846">
        <row r="2">
          <cell r="A2">
            <v>0</v>
          </cell>
        </row>
      </sheetData>
      <sheetData sheetId="2847">
        <row r="2">
          <cell r="A2">
            <v>0</v>
          </cell>
        </row>
      </sheetData>
      <sheetData sheetId="2848">
        <row r="2">
          <cell r="A2">
            <v>0</v>
          </cell>
        </row>
      </sheetData>
      <sheetData sheetId="2849">
        <row r="2">
          <cell r="A2">
            <v>0</v>
          </cell>
        </row>
      </sheetData>
      <sheetData sheetId="2850">
        <row r="2">
          <cell r="A2">
            <v>0</v>
          </cell>
        </row>
      </sheetData>
      <sheetData sheetId="2851">
        <row r="2">
          <cell r="A2">
            <v>0</v>
          </cell>
        </row>
      </sheetData>
      <sheetData sheetId="2852">
        <row r="2">
          <cell r="A2">
            <v>0</v>
          </cell>
        </row>
      </sheetData>
      <sheetData sheetId="2853">
        <row r="2">
          <cell r="A2">
            <v>0</v>
          </cell>
        </row>
      </sheetData>
      <sheetData sheetId="2854">
        <row r="2">
          <cell r="A2">
            <v>0</v>
          </cell>
        </row>
      </sheetData>
      <sheetData sheetId="2855">
        <row r="2">
          <cell r="A2">
            <v>0</v>
          </cell>
        </row>
      </sheetData>
      <sheetData sheetId="2856">
        <row r="2">
          <cell r="A2">
            <v>0</v>
          </cell>
        </row>
      </sheetData>
      <sheetData sheetId="2857">
        <row r="2">
          <cell r="A2">
            <v>0</v>
          </cell>
        </row>
      </sheetData>
      <sheetData sheetId="2858">
        <row r="2">
          <cell r="A2">
            <v>0</v>
          </cell>
        </row>
      </sheetData>
      <sheetData sheetId="2859">
        <row r="2">
          <cell r="A2">
            <v>0</v>
          </cell>
        </row>
      </sheetData>
      <sheetData sheetId="2860">
        <row r="2">
          <cell r="A2">
            <v>0</v>
          </cell>
        </row>
      </sheetData>
      <sheetData sheetId="2861">
        <row r="2">
          <cell r="A2">
            <v>0</v>
          </cell>
        </row>
      </sheetData>
      <sheetData sheetId="2862">
        <row r="2">
          <cell r="A2">
            <v>0</v>
          </cell>
        </row>
      </sheetData>
      <sheetData sheetId="2863">
        <row r="2">
          <cell r="A2">
            <v>0</v>
          </cell>
        </row>
      </sheetData>
      <sheetData sheetId="2864">
        <row r="2">
          <cell r="A2">
            <v>0</v>
          </cell>
        </row>
      </sheetData>
      <sheetData sheetId="2865">
        <row r="2">
          <cell r="A2">
            <v>0</v>
          </cell>
        </row>
      </sheetData>
      <sheetData sheetId="2866">
        <row r="2">
          <cell r="A2">
            <v>0</v>
          </cell>
        </row>
      </sheetData>
      <sheetData sheetId="2867">
        <row r="2">
          <cell r="A2">
            <v>0</v>
          </cell>
        </row>
      </sheetData>
      <sheetData sheetId="2868">
        <row r="2">
          <cell r="A2">
            <v>0</v>
          </cell>
        </row>
      </sheetData>
      <sheetData sheetId="2869">
        <row r="2">
          <cell r="A2">
            <v>0</v>
          </cell>
        </row>
      </sheetData>
      <sheetData sheetId="2870">
        <row r="2">
          <cell r="A2">
            <v>0</v>
          </cell>
        </row>
      </sheetData>
      <sheetData sheetId="2871">
        <row r="2">
          <cell r="A2">
            <v>0</v>
          </cell>
        </row>
      </sheetData>
      <sheetData sheetId="2872">
        <row r="2">
          <cell r="A2">
            <v>0</v>
          </cell>
        </row>
      </sheetData>
      <sheetData sheetId="2873">
        <row r="2">
          <cell r="A2">
            <v>0</v>
          </cell>
        </row>
      </sheetData>
      <sheetData sheetId="2874">
        <row r="2">
          <cell r="A2">
            <v>0</v>
          </cell>
        </row>
      </sheetData>
      <sheetData sheetId="2875">
        <row r="2">
          <cell r="A2">
            <v>0</v>
          </cell>
        </row>
      </sheetData>
      <sheetData sheetId="2876">
        <row r="2">
          <cell r="A2">
            <v>0</v>
          </cell>
        </row>
      </sheetData>
      <sheetData sheetId="2877">
        <row r="2">
          <cell r="A2">
            <v>0</v>
          </cell>
        </row>
      </sheetData>
      <sheetData sheetId="2878">
        <row r="2">
          <cell r="A2">
            <v>0</v>
          </cell>
        </row>
      </sheetData>
      <sheetData sheetId="2879">
        <row r="2">
          <cell r="A2">
            <v>0</v>
          </cell>
        </row>
      </sheetData>
      <sheetData sheetId="2880">
        <row r="2">
          <cell r="A2">
            <v>0</v>
          </cell>
        </row>
      </sheetData>
      <sheetData sheetId="2881">
        <row r="2">
          <cell r="A2">
            <v>0</v>
          </cell>
        </row>
      </sheetData>
      <sheetData sheetId="2882">
        <row r="2">
          <cell r="A2">
            <v>0</v>
          </cell>
        </row>
      </sheetData>
      <sheetData sheetId="2883">
        <row r="2">
          <cell r="A2">
            <v>0</v>
          </cell>
        </row>
      </sheetData>
      <sheetData sheetId="2884">
        <row r="2">
          <cell r="A2">
            <v>0</v>
          </cell>
        </row>
      </sheetData>
      <sheetData sheetId="2885">
        <row r="2">
          <cell r="A2">
            <v>0</v>
          </cell>
        </row>
      </sheetData>
      <sheetData sheetId="2886">
        <row r="2">
          <cell r="A2">
            <v>0</v>
          </cell>
        </row>
      </sheetData>
      <sheetData sheetId="2887">
        <row r="2">
          <cell r="A2">
            <v>0</v>
          </cell>
        </row>
      </sheetData>
      <sheetData sheetId="2888">
        <row r="2">
          <cell r="A2">
            <v>0</v>
          </cell>
        </row>
      </sheetData>
      <sheetData sheetId="2889">
        <row r="2">
          <cell r="A2">
            <v>0</v>
          </cell>
        </row>
      </sheetData>
      <sheetData sheetId="2890">
        <row r="2">
          <cell r="A2">
            <v>0</v>
          </cell>
        </row>
      </sheetData>
      <sheetData sheetId="2891">
        <row r="2">
          <cell r="A2">
            <v>0</v>
          </cell>
        </row>
      </sheetData>
      <sheetData sheetId="2892">
        <row r="2">
          <cell r="A2">
            <v>0</v>
          </cell>
        </row>
      </sheetData>
      <sheetData sheetId="2893">
        <row r="2">
          <cell r="A2">
            <v>0</v>
          </cell>
        </row>
      </sheetData>
      <sheetData sheetId="2894">
        <row r="2">
          <cell r="A2">
            <v>0</v>
          </cell>
        </row>
      </sheetData>
      <sheetData sheetId="2895">
        <row r="2">
          <cell r="A2">
            <v>0</v>
          </cell>
        </row>
      </sheetData>
      <sheetData sheetId="2896">
        <row r="2">
          <cell r="A2">
            <v>0</v>
          </cell>
        </row>
      </sheetData>
      <sheetData sheetId="2897">
        <row r="2">
          <cell r="A2">
            <v>0</v>
          </cell>
        </row>
      </sheetData>
      <sheetData sheetId="2898">
        <row r="2">
          <cell r="A2">
            <v>0</v>
          </cell>
        </row>
      </sheetData>
      <sheetData sheetId="2899">
        <row r="2">
          <cell r="A2">
            <v>0</v>
          </cell>
        </row>
      </sheetData>
      <sheetData sheetId="2900">
        <row r="2">
          <cell r="A2">
            <v>0</v>
          </cell>
        </row>
      </sheetData>
      <sheetData sheetId="2901">
        <row r="2">
          <cell r="A2">
            <v>0</v>
          </cell>
        </row>
      </sheetData>
      <sheetData sheetId="2902">
        <row r="2">
          <cell r="A2">
            <v>0</v>
          </cell>
        </row>
      </sheetData>
      <sheetData sheetId="2903">
        <row r="2">
          <cell r="A2">
            <v>0</v>
          </cell>
        </row>
      </sheetData>
      <sheetData sheetId="2904">
        <row r="2">
          <cell r="A2">
            <v>0</v>
          </cell>
        </row>
      </sheetData>
      <sheetData sheetId="2905">
        <row r="2">
          <cell r="A2">
            <v>0</v>
          </cell>
        </row>
      </sheetData>
      <sheetData sheetId="2906">
        <row r="2">
          <cell r="A2">
            <v>0</v>
          </cell>
        </row>
      </sheetData>
      <sheetData sheetId="2907">
        <row r="2">
          <cell r="A2">
            <v>0</v>
          </cell>
        </row>
      </sheetData>
      <sheetData sheetId="2908">
        <row r="2">
          <cell r="A2">
            <v>0</v>
          </cell>
        </row>
      </sheetData>
      <sheetData sheetId="2909">
        <row r="2">
          <cell r="A2">
            <v>0</v>
          </cell>
        </row>
      </sheetData>
      <sheetData sheetId="2910">
        <row r="2">
          <cell r="A2">
            <v>0</v>
          </cell>
        </row>
      </sheetData>
      <sheetData sheetId="2911">
        <row r="2">
          <cell r="A2">
            <v>0</v>
          </cell>
        </row>
      </sheetData>
      <sheetData sheetId="2912">
        <row r="2">
          <cell r="A2">
            <v>0</v>
          </cell>
        </row>
      </sheetData>
      <sheetData sheetId="2913">
        <row r="2">
          <cell r="A2">
            <v>0</v>
          </cell>
        </row>
      </sheetData>
      <sheetData sheetId="2914">
        <row r="2">
          <cell r="A2">
            <v>0</v>
          </cell>
        </row>
      </sheetData>
      <sheetData sheetId="2915">
        <row r="2">
          <cell r="A2">
            <v>0</v>
          </cell>
        </row>
      </sheetData>
      <sheetData sheetId="2916">
        <row r="2">
          <cell r="A2">
            <v>0</v>
          </cell>
        </row>
      </sheetData>
      <sheetData sheetId="2917">
        <row r="2">
          <cell r="A2">
            <v>0</v>
          </cell>
        </row>
      </sheetData>
      <sheetData sheetId="2918">
        <row r="2">
          <cell r="A2">
            <v>0</v>
          </cell>
        </row>
      </sheetData>
      <sheetData sheetId="2919">
        <row r="2">
          <cell r="A2">
            <v>0</v>
          </cell>
        </row>
      </sheetData>
      <sheetData sheetId="2920">
        <row r="2">
          <cell r="A2">
            <v>0</v>
          </cell>
        </row>
      </sheetData>
      <sheetData sheetId="2921">
        <row r="2">
          <cell r="A2">
            <v>0</v>
          </cell>
        </row>
      </sheetData>
      <sheetData sheetId="2922">
        <row r="2">
          <cell r="A2">
            <v>0</v>
          </cell>
        </row>
      </sheetData>
      <sheetData sheetId="2923">
        <row r="2">
          <cell r="A2">
            <v>0</v>
          </cell>
        </row>
      </sheetData>
      <sheetData sheetId="2924">
        <row r="2">
          <cell r="A2">
            <v>0</v>
          </cell>
        </row>
      </sheetData>
      <sheetData sheetId="2925">
        <row r="2">
          <cell r="A2">
            <v>0</v>
          </cell>
        </row>
      </sheetData>
      <sheetData sheetId="2926">
        <row r="2">
          <cell r="A2">
            <v>0</v>
          </cell>
        </row>
      </sheetData>
      <sheetData sheetId="2927">
        <row r="2">
          <cell r="A2">
            <v>0</v>
          </cell>
        </row>
      </sheetData>
      <sheetData sheetId="2928">
        <row r="2">
          <cell r="A2">
            <v>0</v>
          </cell>
        </row>
      </sheetData>
      <sheetData sheetId="2929">
        <row r="2">
          <cell r="A2">
            <v>0</v>
          </cell>
        </row>
      </sheetData>
      <sheetData sheetId="2930">
        <row r="2">
          <cell r="A2">
            <v>0</v>
          </cell>
        </row>
      </sheetData>
      <sheetData sheetId="2931">
        <row r="2">
          <cell r="A2">
            <v>0</v>
          </cell>
        </row>
      </sheetData>
      <sheetData sheetId="2932">
        <row r="2">
          <cell r="A2">
            <v>0</v>
          </cell>
        </row>
      </sheetData>
      <sheetData sheetId="2933">
        <row r="2">
          <cell r="A2">
            <v>0</v>
          </cell>
        </row>
      </sheetData>
      <sheetData sheetId="2934">
        <row r="2">
          <cell r="A2">
            <v>0</v>
          </cell>
        </row>
      </sheetData>
      <sheetData sheetId="2935">
        <row r="2">
          <cell r="A2">
            <v>0</v>
          </cell>
        </row>
      </sheetData>
      <sheetData sheetId="2936">
        <row r="2">
          <cell r="A2">
            <v>0</v>
          </cell>
        </row>
      </sheetData>
      <sheetData sheetId="2937">
        <row r="2">
          <cell r="A2">
            <v>0</v>
          </cell>
        </row>
      </sheetData>
      <sheetData sheetId="2938">
        <row r="2">
          <cell r="A2">
            <v>0</v>
          </cell>
        </row>
      </sheetData>
      <sheetData sheetId="2939">
        <row r="2">
          <cell r="A2">
            <v>0</v>
          </cell>
        </row>
      </sheetData>
      <sheetData sheetId="2940">
        <row r="2">
          <cell r="A2">
            <v>0</v>
          </cell>
        </row>
      </sheetData>
      <sheetData sheetId="2941">
        <row r="2">
          <cell r="A2">
            <v>0</v>
          </cell>
        </row>
      </sheetData>
      <sheetData sheetId="2942">
        <row r="2">
          <cell r="A2">
            <v>0</v>
          </cell>
        </row>
      </sheetData>
      <sheetData sheetId="2943">
        <row r="2">
          <cell r="A2">
            <v>0</v>
          </cell>
        </row>
      </sheetData>
      <sheetData sheetId="2944">
        <row r="2">
          <cell r="A2">
            <v>0</v>
          </cell>
        </row>
      </sheetData>
      <sheetData sheetId="2945">
        <row r="2">
          <cell r="A2">
            <v>0</v>
          </cell>
        </row>
      </sheetData>
      <sheetData sheetId="2946">
        <row r="2">
          <cell r="A2">
            <v>0</v>
          </cell>
        </row>
      </sheetData>
      <sheetData sheetId="2947">
        <row r="2">
          <cell r="A2">
            <v>0</v>
          </cell>
        </row>
      </sheetData>
      <sheetData sheetId="2948">
        <row r="2">
          <cell r="A2">
            <v>0</v>
          </cell>
        </row>
      </sheetData>
      <sheetData sheetId="2949">
        <row r="2">
          <cell r="A2">
            <v>0</v>
          </cell>
        </row>
      </sheetData>
      <sheetData sheetId="2950">
        <row r="2">
          <cell r="A2">
            <v>0</v>
          </cell>
        </row>
      </sheetData>
      <sheetData sheetId="2951">
        <row r="2">
          <cell r="A2">
            <v>0</v>
          </cell>
        </row>
      </sheetData>
      <sheetData sheetId="2952">
        <row r="2">
          <cell r="A2">
            <v>0</v>
          </cell>
        </row>
      </sheetData>
      <sheetData sheetId="2953">
        <row r="2">
          <cell r="A2">
            <v>0</v>
          </cell>
        </row>
      </sheetData>
      <sheetData sheetId="2954">
        <row r="2">
          <cell r="A2">
            <v>0</v>
          </cell>
        </row>
      </sheetData>
      <sheetData sheetId="2955">
        <row r="2">
          <cell r="A2">
            <v>0</v>
          </cell>
        </row>
      </sheetData>
      <sheetData sheetId="2956">
        <row r="2">
          <cell r="A2">
            <v>0</v>
          </cell>
        </row>
      </sheetData>
      <sheetData sheetId="2957">
        <row r="2">
          <cell r="A2">
            <v>0</v>
          </cell>
        </row>
      </sheetData>
      <sheetData sheetId="2958">
        <row r="2">
          <cell r="A2">
            <v>0</v>
          </cell>
        </row>
      </sheetData>
      <sheetData sheetId="2959">
        <row r="2">
          <cell r="A2">
            <v>0</v>
          </cell>
        </row>
      </sheetData>
      <sheetData sheetId="2960">
        <row r="2">
          <cell r="A2">
            <v>0</v>
          </cell>
        </row>
      </sheetData>
      <sheetData sheetId="2961">
        <row r="2">
          <cell r="A2">
            <v>0</v>
          </cell>
        </row>
      </sheetData>
      <sheetData sheetId="2962">
        <row r="2">
          <cell r="A2">
            <v>0</v>
          </cell>
        </row>
      </sheetData>
      <sheetData sheetId="2963">
        <row r="2">
          <cell r="A2">
            <v>0</v>
          </cell>
        </row>
      </sheetData>
      <sheetData sheetId="2964">
        <row r="2">
          <cell r="A2">
            <v>0</v>
          </cell>
        </row>
      </sheetData>
      <sheetData sheetId="2965">
        <row r="2">
          <cell r="A2">
            <v>0</v>
          </cell>
        </row>
      </sheetData>
      <sheetData sheetId="2966">
        <row r="2">
          <cell r="A2">
            <v>0</v>
          </cell>
        </row>
      </sheetData>
      <sheetData sheetId="2967">
        <row r="2">
          <cell r="A2">
            <v>0</v>
          </cell>
        </row>
      </sheetData>
      <sheetData sheetId="2968">
        <row r="2">
          <cell r="A2">
            <v>0</v>
          </cell>
        </row>
      </sheetData>
      <sheetData sheetId="2969">
        <row r="2">
          <cell r="A2">
            <v>0</v>
          </cell>
        </row>
      </sheetData>
      <sheetData sheetId="2970">
        <row r="2">
          <cell r="A2">
            <v>0</v>
          </cell>
        </row>
      </sheetData>
      <sheetData sheetId="2971">
        <row r="2">
          <cell r="A2">
            <v>0</v>
          </cell>
        </row>
      </sheetData>
      <sheetData sheetId="2972">
        <row r="2">
          <cell r="A2">
            <v>0</v>
          </cell>
        </row>
      </sheetData>
      <sheetData sheetId="2973">
        <row r="2">
          <cell r="A2">
            <v>0</v>
          </cell>
        </row>
      </sheetData>
      <sheetData sheetId="2974">
        <row r="2">
          <cell r="A2">
            <v>0</v>
          </cell>
        </row>
      </sheetData>
      <sheetData sheetId="2975">
        <row r="2">
          <cell r="A2">
            <v>0</v>
          </cell>
        </row>
      </sheetData>
      <sheetData sheetId="2976">
        <row r="2">
          <cell r="A2">
            <v>0</v>
          </cell>
        </row>
      </sheetData>
      <sheetData sheetId="2977">
        <row r="2">
          <cell r="A2">
            <v>0</v>
          </cell>
        </row>
      </sheetData>
      <sheetData sheetId="2978">
        <row r="2">
          <cell r="A2">
            <v>0</v>
          </cell>
        </row>
      </sheetData>
      <sheetData sheetId="2979">
        <row r="2">
          <cell r="A2">
            <v>0</v>
          </cell>
        </row>
      </sheetData>
      <sheetData sheetId="2980">
        <row r="2">
          <cell r="A2">
            <v>0</v>
          </cell>
        </row>
      </sheetData>
      <sheetData sheetId="2981">
        <row r="2">
          <cell r="A2">
            <v>0</v>
          </cell>
        </row>
      </sheetData>
      <sheetData sheetId="2982">
        <row r="2">
          <cell r="A2">
            <v>0</v>
          </cell>
        </row>
      </sheetData>
      <sheetData sheetId="2983">
        <row r="2">
          <cell r="A2">
            <v>0</v>
          </cell>
        </row>
      </sheetData>
      <sheetData sheetId="2984">
        <row r="2">
          <cell r="A2">
            <v>0</v>
          </cell>
        </row>
      </sheetData>
      <sheetData sheetId="2985">
        <row r="2">
          <cell r="A2">
            <v>0</v>
          </cell>
        </row>
      </sheetData>
      <sheetData sheetId="2986">
        <row r="2">
          <cell r="A2">
            <v>0</v>
          </cell>
        </row>
      </sheetData>
      <sheetData sheetId="2987">
        <row r="2">
          <cell r="A2">
            <v>0</v>
          </cell>
        </row>
      </sheetData>
      <sheetData sheetId="2988">
        <row r="2">
          <cell r="A2">
            <v>0</v>
          </cell>
        </row>
      </sheetData>
      <sheetData sheetId="2989">
        <row r="2">
          <cell r="A2">
            <v>0</v>
          </cell>
        </row>
      </sheetData>
      <sheetData sheetId="2990">
        <row r="2">
          <cell r="A2">
            <v>0</v>
          </cell>
        </row>
      </sheetData>
      <sheetData sheetId="2991">
        <row r="2">
          <cell r="A2">
            <v>0</v>
          </cell>
        </row>
      </sheetData>
      <sheetData sheetId="2992">
        <row r="2">
          <cell r="A2">
            <v>0</v>
          </cell>
        </row>
      </sheetData>
      <sheetData sheetId="2993">
        <row r="2">
          <cell r="A2">
            <v>0</v>
          </cell>
        </row>
      </sheetData>
      <sheetData sheetId="2994">
        <row r="2">
          <cell r="A2">
            <v>0</v>
          </cell>
        </row>
      </sheetData>
      <sheetData sheetId="2995">
        <row r="2">
          <cell r="A2">
            <v>0</v>
          </cell>
        </row>
      </sheetData>
      <sheetData sheetId="2996">
        <row r="2">
          <cell r="A2">
            <v>0</v>
          </cell>
        </row>
      </sheetData>
      <sheetData sheetId="2997">
        <row r="2">
          <cell r="A2">
            <v>0</v>
          </cell>
        </row>
      </sheetData>
      <sheetData sheetId="2998">
        <row r="2">
          <cell r="A2">
            <v>0</v>
          </cell>
        </row>
      </sheetData>
      <sheetData sheetId="2999">
        <row r="2">
          <cell r="A2">
            <v>0</v>
          </cell>
        </row>
      </sheetData>
      <sheetData sheetId="3000">
        <row r="2">
          <cell r="A2">
            <v>0</v>
          </cell>
        </row>
      </sheetData>
      <sheetData sheetId="3001">
        <row r="2">
          <cell r="A2">
            <v>0</v>
          </cell>
        </row>
      </sheetData>
      <sheetData sheetId="3002">
        <row r="2">
          <cell r="A2">
            <v>0</v>
          </cell>
        </row>
      </sheetData>
      <sheetData sheetId="3003">
        <row r="2">
          <cell r="A2">
            <v>0</v>
          </cell>
        </row>
      </sheetData>
      <sheetData sheetId="3004">
        <row r="2">
          <cell r="A2">
            <v>0</v>
          </cell>
        </row>
      </sheetData>
      <sheetData sheetId="3005">
        <row r="2">
          <cell r="A2">
            <v>0</v>
          </cell>
        </row>
      </sheetData>
      <sheetData sheetId="3006">
        <row r="2">
          <cell r="A2">
            <v>0</v>
          </cell>
        </row>
      </sheetData>
      <sheetData sheetId="3007">
        <row r="2">
          <cell r="A2">
            <v>0</v>
          </cell>
        </row>
      </sheetData>
      <sheetData sheetId="3008">
        <row r="2">
          <cell r="A2">
            <v>0</v>
          </cell>
        </row>
      </sheetData>
      <sheetData sheetId="3009">
        <row r="2">
          <cell r="A2">
            <v>0</v>
          </cell>
        </row>
      </sheetData>
      <sheetData sheetId="3010">
        <row r="2">
          <cell r="A2">
            <v>0</v>
          </cell>
        </row>
      </sheetData>
      <sheetData sheetId="3011">
        <row r="2">
          <cell r="A2">
            <v>0</v>
          </cell>
        </row>
      </sheetData>
      <sheetData sheetId="3012">
        <row r="2">
          <cell r="A2">
            <v>0</v>
          </cell>
        </row>
      </sheetData>
      <sheetData sheetId="3013">
        <row r="2">
          <cell r="A2">
            <v>0</v>
          </cell>
        </row>
      </sheetData>
      <sheetData sheetId="3014">
        <row r="2">
          <cell r="A2">
            <v>0</v>
          </cell>
        </row>
      </sheetData>
      <sheetData sheetId="3015">
        <row r="2">
          <cell r="A2">
            <v>0</v>
          </cell>
        </row>
      </sheetData>
      <sheetData sheetId="3016">
        <row r="2">
          <cell r="A2">
            <v>0</v>
          </cell>
        </row>
      </sheetData>
      <sheetData sheetId="3017">
        <row r="2">
          <cell r="A2">
            <v>0</v>
          </cell>
        </row>
      </sheetData>
      <sheetData sheetId="3018">
        <row r="2">
          <cell r="A2">
            <v>0</v>
          </cell>
        </row>
      </sheetData>
      <sheetData sheetId="3019">
        <row r="2">
          <cell r="A2">
            <v>0</v>
          </cell>
        </row>
      </sheetData>
      <sheetData sheetId="3020">
        <row r="2">
          <cell r="A2">
            <v>0</v>
          </cell>
        </row>
      </sheetData>
      <sheetData sheetId="3021">
        <row r="2">
          <cell r="A2">
            <v>0</v>
          </cell>
        </row>
      </sheetData>
      <sheetData sheetId="3022">
        <row r="2">
          <cell r="A2">
            <v>0</v>
          </cell>
        </row>
      </sheetData>
      <sheetData sheetId="3023">
        <row r="2">
          <cell r="A2">
            <v>0</v>
          </cell>
        </row>
      </sheetData>
      <sheetData sheetId="3024">
        <row r="2">
          <cell r="A2">
            <v>0</v>
          </cell>
        </row>
      </sheetData>
      <sheetData sheetId="3025">
        <row r="2">
          <cell r="A2">
            <v>0</v>
          </cell>
        </row>
      </sheetData>
      <sheetData sheetId="3026">
        <row r="2">
          <cell r="A2">
            <v>0</v>
          </cell>
        </row>
      </sheetData>
      <sheetData sheetId="3027">
        <row r="2">
          <cell r="A2">
            <v>0</v>
          </cell>
        </row>
      </sheetData>
      <sheetData sheetId="3028">
        <row r="2">
          <cell r="A2">
            <v>0</v>
          </cell>
        </row>
      </sheetData>
      <sheetData sheetId="3029">
        <row r="2">
          <cell r="A2">
            <v>0</v>
          </cell>
        </row>
      </sheetData>
      <sheetData sheetId="3030">
        <row r="2">
          <cell r="A2">
            <v>0</v>
          </cell>
        </row>
      </sheetData>
      <sheetData sheetId="3031">
        <row r="2">
          <cell r="A2">
            <v>0</v>
          </cell>
        </row>
      </sheetData>
      <sheetData sheetId="3032">
        <row r="2">
          <cell r="A2">
            <v>0</v>
          </cell>
        </row>
      </sheetData>
      <sheetData sheetId="3033">
        <row r="2">
          <cell r="A2">
            <v>0</v>
          </cell>
        </row>
      </sheetData>
      <sheetData sheetId="3034">
        <row r="2">
          <cell r="A2">
            <v>0</v>
          </cell>
        </row>
      </sheetData>
      <sheetData sheetId="3035">
        <row r="2">
          <cell r="A2">
            <v>0</v>
          </cell>
        </row>
      </sheetData>
      <sheetData sheetId="3036">
        <row r="2">
          <cell r="A2">
            <v>0</v>
          </cell>
        </row>
      </sheetData>
      <sheetData sheetId="3037">
        <row r="2">
          <cell r="A2">
            <v>0</v>
          </cell>
        </row>
      </sheetData>
      <sheetData sheetId="3038">
        <row r="2">
          <cell r="A2">
            <v>0</v>
          </cell>
        </row>
      </sheetData>
      <sheetData sheetId="3039">
        <row r="2">
          <cell r="A2">
            <v>0</v>
          </cell>
        </row>
      </sheetData>
      <sheetData sheetId="3040">
        <row r="2">
          <cell r="A2">
            <v>0</v>
          </cell>
        </row>
      </sheetData>
      <sheetData sheetId="3041">
        <row r="2">
          <cell r="A2">
            <v>0</v>
          </cell>
        </row>
      </sheetData>
      <sheetData sheetId="3042">
        <row r="2">
          <cell r="A2">
            <v>0</v>
          </cell>
        </row>
      </sheetData>
      <sheetData sheetId="3043">
        <row r="2">
          <cell r="A2">
            <v>0</v>
          </cell>
        </row>
      </sheetData>
      <sheetData sheetId="3044">
        <row r="2">
          <cell r="A2">
            <v>0</v>
          </cell>
        </row>
      </sheetData>
      <sheetData sheetId="3045">
        <row r="2">
          <cell r="A2">
            <v>0</v>
          </cell>
        </row>
      </sheetData>
      <sheetData sheetId="3046">
        <row r="2">
          <cell r="A2">
            <v>0</v>
          </cell>
        </row>
      </sheetData>
      <sheetData sheetId="3047">
        <row r="2">
          <cell r="A2">
            <v>0</v>
          </cell>
        </row>
      </sheetData>
      <sheetData sheetId="3048">
        <row r="2">
          <cell r="A2">
            <v>0</v>
          </cell>
        </row>
      </sheetData>
      <sheetData sheetId="3049">
        <row r="2">
          <cell r="A2">
            <v>0</v>
          </cell>
        </row>
      </sheetData>
      <sheetData sheetId="3050">
        <row r="2">
          <cell r="A2">
            <v>0</v>
          </cell>
        </row>
      </sheetData>
      <sheetData sheetId="3051">
        <row r="2">
          <cell r="A2">
            <v>0</v>
          </cell>
        </row>
      </sheetData>
      <sheetData sheetId="3052">
        <row r="2">
          <cell r="A2">
            <v>0</v>
          </cell>
        </row>
      </sheetData>
      <sheetData sheetId="3053">
        <row r="2">
          <cell r="A2">
            <v>0</v>
          </cell>
        </row>
      </sheetData>
      <sheetData sheetId="3054">
        <row r="2">
          <cell r="A2">
            <v>0</v>
          </cell>
        </row>
      </sheetData>
      <sheetData sheetId="3055">
        <row r="2">
          <cell r="A2">
            <v>0</v>
          </cell>
        </row>
      </sheetData>
      <sheetData sheetId="3056">
        <row r="2">
          <cell r="A2">
            <v>0</v>
          </cell>
        </row>
      </sheetData>
      <sheetData sheetId="3057">
        <row r="2">
          <cell r="A2">
            <v>0</v>
          </cell>
        </row>
      </sheetData>
      <sheetData sheetId="3058">
        <row r="2">
          <cell r="A2">
            <v>0</v>
          </cell>
        </row>
      </sheetData>
      <sheetData sheetId="3059">
        <row r="2">
          <cell r="A2">
            <v>0</v>
          </cell>
        </row>
      </sheetData>
      <sheetData sheetId="3060">
        <row r="2">
          <cell r="A2">
            <v>0</v>
          </cell>
        </row>
      </sheetData>
      <sheetData sheetId="3061">
        <row r="2">
          <cell r="A2">
            <v>0</v>
          </cell>
        </row>
      </sheetData>
      <sheetData sheetId="3062">
        <row r="2">
          <cell r="A2">
            <v>0</v>
          </cell>
        </row>
      </sheetData>
      <sheetData sheetId="3063">
        <row r="2">
          <cell r="A2">
            <v>0</v>
          </cell>
        </row>
      </sheetData>
      <sheetData sheetId="3064">
        <row r="2">
          <cell r="A2">
            <v>0</v>
          </cell>
        </row>
      </sheetData>
      <sheetData sheetId="3065">
        <row r="2">
          <cell r="A2">
            <v>0</v>
          </cell>
        </row>
      </sheetData>
      <sheetData sheetId="3066">
        <row r="2">
          <cell r="A2">
            <v>0</v>
          </cell>
        </row>
      </sheetData>
      <sheetData sheetId="3067">
        <row r="2">
          <cell r="A2">
            <v>0</v>
          </cell>
        </row>
      </sheetData>
      <sheetData sheetId="3068">
        <row r="2">
          <cell r="A2">
            <v>0</v>
          </cell>
        </row>
      </sheetData>
      <sheetData sheetId="3069">
        <row r="2">
          <cell r="A2">
            <v>0</v>
          </cell>
        </row>
      </sheetData>
      <sheetData sheetId="3070">
        <row r="2">
          <cell r="A2">
            <v>0</v>
          </cell>
        </row>
      </sheetData>
      <sheetData sheetId="3071">
        <row r="2">
          <cell r="A2">
            <v>0</v>
          </cell>
        </row>
      </sheetData>
      <sheetData sheetId="3072">
        <row r="2">
          <cell r="A2">
            <v>0</v>
          </cell>
        </row>
      </sheetData>
      <sheetData sheetId="3073">
        <row r="2">
          <cell r="A2">
            <v>0</v>
          </cell>
        </row>
      </sheetData>
      <sheetData sheetId="3074">
        <row r="2">
          <cell r="A2">
            <v>0</v>
          </cell>
        </row>
      </sheetData>
      <sheetData sheetId="3075">
        <row r="2">
          <cell r="A2">
            <v>0</v>
          </cell>
        </row>
      </sheetData>
      <sheetData sheetId="3076">
        <row r="2">
          <cell r="A2">
            <v>0</v>
          </cell>
        </row>
      </sheetData>
      <sheetData sheetId="3077">
        <row r="2">
          <cell r="A2">
            <v>0</v>
          </cell>
        </row>
      </sheetData>
      <sheetData sheetId="3078">
        <row r="2">
          <cell r="A2">
            <v>0</v>
          </cell>
        </row>
      </sheetData>
      <sheetData sheetId="3079">
        <row r="2">
          <cell r="A2">
            <v>0</v>
          </cell>
        </row>
      </sheetData>
      <sheetData sheetId="3080">
        <row r="2">
          <cell r="A2">
            <v>0</v>
          </cell>
        </row>
      </sheetData>
      <sheetData sheetId="3081">
        <row r="2">
          <cell r="A2">
            <v>0</v>
          </cell>
        </row>
      </sheetData>
      <sheetData sheetId="3082">
        <row r="2">
          <cell r="A2">
            <v>0</v>
          </cell>
        </row>
      </sheetData>
      <sheetData sheetId="3083">
        <row r="2">
          <cell r="A2">
            <v>0</v>
          </cell>
        </row>
      </sheetData>
      <sheetData sheetId="3084">
        <row r="2">
          <cell r="A2">
            <v>0</v>
          </cell>
        </row>
      </sheetData>
      <sheetData sheetId="3085">
        <row r="2">
          <cell r="A2">
            <v>0</v>
          </cell>
        </row>
      </sheetData>
      <sheetData sheetId="3086">
        <row r="2">
          <cell r="A2">
            <v>0</v>
          </cell>
        </row>
      </sheetData>
      <sheetData sheetId="3087">
        <row r="2">
          <cell r="A2">
            <v>0</v>
          </cell>
        </row>
      </sheetData>
      <sheetData sheetId="3088">
        <row r="2">
          <cell r="A2">
            <v>0</v>
          </cell>
        </row>
      </sheetData>
      <sheetData sheetId="3089">
        <row r="2">
          <cell r="A2">
            <v>0</v>
          </cell>
        </row>
      </sheetData>
      <sheetData sheetId="3090">
        <row r="2">
          <cell r="A2">
            <v>0</v>
          </cell>
        </row>
      </sheetData>
      <sheetData sheetId="3091">
        <row r="2">
          <cell r="A2">
            <v>0</v>
          </cell>
        </row>
      </sheetData>
      <sheetData sheetId="3092">
        <row r="2">
          <cell r="A2">
            <v>0</v>
          </cell>
        </row>
      </sheetData>
      <sheetData sheetId="3093">
        <row r="2">
          <cell r="A2">
            <v>0</v>
          </cell>
        </row>
      </sheetData>
      <sheetData sheetId="3094">
        <row r="2">
          <cell r="A2">
            <v>0</v>
          </cell>
        </row>
      </sheetData>
      <sheetData sheetId="3095">
        <row r="2">
          <cell r="A2">
            <v>0</v>
          </cell>
        </row>
      </sheetData>
      <sheetData sheetId="3096">
        <row r="2">
          <cell r="A2">
            <v>0</v>
          </cell>
        </row>
      </sheetData>
      <sheetData sheetId="3097">
        <row r="2">
          <cell r="A2">
            <v>0</v>
          </cell>
        </row>
      </sheetData>
      <sheetData sheetId="3098">
        <row r="2">
          <cell r="A2">
            <v>0</v>
          </cell>
        </row>
      </sheetData>
      <sheetData sheetId="3099">
        <row r="2">
          <cell r="A2">
            <v>0</v>
          </cell>
        </row>
      </sheetData>
      <sheetData sheetId="3100">
        <row r="2">
          <cell r="A2">
            <v>0</v>
          </cell>
        </row>
      </sheetData>
      <sheetData sheetId="3101">
        <row r="2">
          <cell r="A2">
            <v>0</v>
          </cell>
        </row>
      </sheetData>
      <sheetData sheetId="3102">
        <row r="2">
          <cell r="A2">
            <v>0</v>
          </cell>
        </row>
      </sheetData>
      <sheetData sheetId="3103">
        <row r="2">
          <cell r="A2">
            <v>0</v>
          </cell>
        </row>
      </sheetData>
      <sheetData sheetId="3104">
        <row r="2">
          <cell r="A2">
            <v>0</v>
          </cell>
        </row>
      </sheetData>
      <sheetData sheetId="3105">
        <row r="2">
          <cell r="A2">
            <v>0</v>
          </cell>
        </row>
      </sheetData>
      <sheetData sheetId="3106">
        <row r="2">
          <cell r="A2">
            <v>0</v>
          </cell>
        </row>
      </sheetData>
      <sheetData sheetId="3107">
        <row r="2">
          <cell r="A2">
            <v>0</v>
          </cell>
        </row>
      </sheetData>
      <sheetData sheetId="3108">
        <row r="2">
          <cell r="A2">
            <v>0</v>
          </cell>
        </row>
      </sheetData>
      <sheetData sheetId="3109">
        <row r="2">
          <cell r="A2">
            <v>0</v>
          </cell>
        </row>
      </sheetData>
      <sheetData sheetId="3110">
        <row r="2">
          <cell r="A2">
            <v>0</v>
          </cell>
        </row>
      </sheetData>
      <sheetData sheetId="3111">
        <row r="2">
          <cell r="A2">
            <v>0</v>
          </cell>
        </row>
      </sheetData>
      <sheetData sheetId="3112">
        <row r="2">
          <cell r="A2">
            <v>0</v>
          </cell>
        </row>
      </sheetData>
      <sheetData sheetId="3113">
        <row r="2">
          <cell r="A2">
            <v>0</v>
          </cell>
        </row>
      </sheetData>
      <sheetData sheetId="3114">
        <row r="2">
          <cell r="A2">
            <v>0</v>
          </cell>
        </row>
      </sheetData>
      <sheetData sheetId="3115">
        <row r="2">
          <cell r="A2">
            <v>0</v>
          </cell>
        </row>
      </sheetData>
      <sheetData sheetId="3116">
        <row r="2">
          <cell r="A2">
            <v>0</v>
          </cell>
        </row>
      </sheetData>
      <sheetData sheetId="3117">
        <row r="2">
          <cell r="A2">
            <v>0</v>
          </cell>
        </row>
      </sheetData>
      <sheetData sheetId="3118">
        <row r="2">
          <cell r="A2">
            <v>0</v>
          </cell>
        </row>
      </sheetData>
      <sheetData sheetId="3119">
        <row r="2">
          <cell r="A2">
            <v>0</v>
          </cell>
        </row>
      </sheetData>
      <sheetData sheetId="3120">
        <row r="2">
          <cell r="A2">
            <v>0</v>
          </cell>
        </row>
      </sheetData>
      <sheetData sheetId="3121">
        <row r="2">
          <cell r="A2">
            <v>0</v>
          </cell>
        </row>
      </sheetData>
      <sheetData sheetId="3122">
        <row r="2">
          <cell r="A2">
            <v>0</v>
          </cell>
        </row>
      </sheetData>
      <sheetData sheetId="3123">
        <row r="2">
          <cell r="A2">
            <v>0</v>
          </cell>
        </row>
      </sheetData>
      <sheetData sheetId="3124">
        <row r="2">
          <cell r="A2">
            <v>0</v>
          </cell>
        </row>
      </sheetData>
      <sheetData sheetId="3125">
        <row r="2">
          <cell r="A2">
            <v>0</v>
          </cell>
        </row>
      </sheetData>
      <sheetData sheetId="3126">
        <row r="2">
          <cell r="A2">
            <v>0</v>
          </cell>
        </row>
      </sheetData>
      <sheetData sheetId="3127">
        <row r="2">
          <cell r="A2">
            <v>0</v>
          </cell>
        </row>
      </sheetData>
      <sheetData sheetId="3128">
        <row r="2">
          <cell r="A2">
            <v>0</v>
          </cell>
        </row>
      </sheetData>
      <sheetData sheetId="3129">
        <row r="2">
          <cell r="A2">
            <v>0</v>
          </cell>
        </row>
      </sheetData>
      <sheetData sheetId="3130">
        <row r="2">
          <cell r="A2">
            <v>0</v>
          </cell>
        </row>
      </sheetData>
      <sheetData sheetId="3131">
        <row r="2">
          <cell r="A2">
            <v>0</v>
          </cell>
        </row>
      </sheetData>
      <sheetData sheetId="3132">
        <row r="2">
          <cell r="A2">
            <v>0</v>
          </cell>
        </row>
      </sheetData>
      <sheetData sheetId="3133">
        <row r="2">
          <cell r="A2">
            <v>0</v>
          </cell>
        </row>
      </sheetData>
      <sheetData sheetId="3134">
        <row r="2">
          <cell r="A2">
            <v>0</v>
          </cell>
        </row>
      </sheetData>
      <sheetData sheetId="3135">
        <row r="2">
          <cell r="A2">
            <v>0</v>
          </cell>
        </row>
      </sheetData>
      <sheetData sheetId="3136">
        <row r="2">
          <cell r="A2">
            <v>0</v>
          </cell>
        </row>
      </sheetData>
      <sheetData sheetId="3137">
        <row r="2">
          <cell r="A2">
            <v>0</v>
          </cell>
        </row>
      </sheetData>
      <sheetData sheetId="3138">
        <row r="2">
          <cell r="A2">
            <v>0</v>
          </cell>
        </row>
      </sheetData>
      <sheetData sheetId="3139">
        <row r="2">
          <cell r="A2">
            <v>0</v>
          </cell>
        </row>
      </sheetData>
      <sheetData sheetId="3140">
        <row r="2">
          <cell r="A2">
            <v>0</v>
          </cell>
        </row>
      </sheetData>
      <sheetData sheetId="3141">
        <row r="2">
          <cell r="A2">
            <v>0</v>
          </cell>
        </row>
      </sheetData>
      <sheetData sheetId="3142">
        <row r="2">
          <cell r="A2">
            <v>0</v>
          </cell>
        </row>
      </sheetData>
      <sheetData sheetId="3143">
        <row r="2">
          <cell r="A2">
            <v>0</v>
          </cell>
        </row>
      </sheetData>
      <sheetData sheetId="3144">
        <row r="2">
          <cell r="A2">
            <v>0</v>
          </cell>
        </row>
      </sheetData>
      <sheetData sheetId="3145">
        <row r="2">
          <cell r="A2">
            <v>0</v>
          </cell>
        </row>
      </sheetData>
      <sheetData sheetId="3146">
        <row r="2">
          <cell r="A2">
            <v>0</v>
          </cell>
        </row>
      </sheetData>
      <sheetData sheetId="3147">
        <row r="2">
          <cell r="A2">
            <v>0</v>
          </cell>
        </row>
      </sheetData>
      <sheetData sheetId="3148">
        <row r="2">
          <cell r="A2">
            <v>0</v>
          </cell>
        </row>
      </sheetData>
      <sheetData sheetId="3149">
        <row r="2">
          <cell r="A2">
            <v>0</v>
          </cell>
        </row>
      </sheetData>
      <sheetData sheetId="3150">
        <row r="2">
          <cell r="A2">
            <v>0</v>
          </cell>
        </row>
      </sheetData>
      <sheetData sheetId="3151">
        <row r="2">
          <cell r="A2">
            <v>0</v>
          </cell>
        </row>
      </sheetData>
      <sheetData sheetId="3152">
        <row r="2">
          <cell r="A2">
            <v>0</v>
          </cell>
        </row>
      </sheetData>
      <sheetData sheetId="3153">
        <row r="2">
          <cell r="A2">
            <v>0</v>
          </cell>
        </row>
      </sheetData>
      <sheetData sheetId="3154">
        <row r="2">
          <cell r="A2">
            <v>0</v>
          </cell>
        </row>
      </sheetData>
      <sheetData sheetId="3155">
        <row r="2">
          <cell r="A2">
            <v>0</v>
          </cell>
        </row>
      </sheetData>
      <sheetData sheetId="3156">
        <row r="2">
          <cell r="A2">
            <v>0</v>
          </cell>
        </row>
      </sheetData>
      <sheetData sheetId="3157">
        <row r="2">
          <cell r="A2">
            <v>0</v>
          </cell>
        </row>
      </sheetData>
      <sheetData sheetId="3158">
        <row r="2">
          <cell r="A2">
            <v>0</v>
          </cell>
        </row>
      </sheetData>
      <sheetData sheetId="3159">
        <row r="2">
          <cell r="A2">
            <v>0</v>
          </cell>
        </row>
      </sheetData>
      <sheetData sheetId="3160">
        <row r="2">
          <cell r="A2">
            <v>0</v>
          </cell>
        </row>
      </sheetData>
      <sheetData sheetId="3161">
        <row r="2">
          <cell r="A2">
            <v>0</v>
          </cell>
        </row>
      </sheetData>
      <sheetData sheetId="3162">
        <row r="2">
          <cell r="A2">
            <v>0</v>
          </cell>
        </row>
      </sheetData>
      <sheetData sheetId="3163">
        <row r="2">
          <cell r="A2">
            <v>0</v>
          </cell>
        </row>
      </sheetData>
      <sheetData sheetId="3164">
        <row r="2">
          <cell r="A2">
            <v>0</v>
          </cell>
        </row>
      </sheetData>
      <sheetData sheetId="3165">
        <row r="2">
          <cell r="A2">
            <v>0</v>
          </cell>
        </row>
      </sheetData>
      <sheetData sheetId="3166">
        <row r="2">
          <cell r="A2">
            <v>0</v>
          </cell>
        </row>
      </sheetData>
      <sheetData sheetId="3167">
        <row r="2">
          <cell r="A2">
            <v>0</v>
          </cell>
        </row>
      </sheetData>
      <sheetData sheetId="3168">
        <row r="2">
          <cell r="A2">
            <v>0</v>
          </cell>
        </row>
      </sheetData>
      <sheetData sheetId="3169">
        <row r="2">
          <cell r="A2">
            <v>0</v>
          </cell>
        </row>
      </sheetData>
      <sheetData sheetId="3170">
        <row r="2">
          <cell r="A2">
            <v>0</v>
          </cell>
        </row>
      </sheetData>
      <sheetData sheetId="3171">
        <row r="2">
          <cell r="A2">
            <v>0</v>
          </cell>
        </row>
      </sheetData>
      <sheetData sheetId="3172">
        <row r="2">
          <cell r="A2">
            <v>0</v>
          </cell>
        </row>
      </sheetData>
      <sheetData sheetId="3173">
        <row r="2">
          <cell r="A2">
            <v>0</v>
          </cell>
        </row>
      </sheetData>
      <sheetData sheetId="3174">
        <row r="2">
          <cell r="A2">
            <v>0</v>
          </cell>
        </row>
      </sheetData>
      <sheetData sheetId="3175">
        <row r="2">
          <cell r="A2">
            <v>0</v>
          </cell>
        </row>
      </sheetData>
      <sheetData sheetId="3176">
        <row r="2">
          <cell r="A2">
            <v>0</v>
          </cell>
        </row>
      </sheetData>
      <sheetData sheetId="3177">
        <row r="2">
          <cell r="A2">
            <v>0</v>
          </cell>
        </row>
      </sheetData>
      <sheetData sheetId="3178">
        <row r="2">
          <cell r="A2">
            <v>0</v>
          </cell>
        </row>
      </sheetData>
      <sheetData sheetId="3179">
        <row r="2">
          <cell r="A2">
            <v>0</v>
          </cell>
        </row>
      </sheetData>
      <sheetData sheetId="3180">
        <row r="2">
          <cell r="A2">
            <v>0</v>
          </cell>
        </row>
      </sheetData>
      <sheetData sheetId="3181">
        <row r="2">
          <cell r="A2">
            <v>0</v>
          </cell>
        </row>
      </sheetData>
      <sheetData sheetId="3182">
        <row r="2">
          <cell r="A2">
            <v>0</v>
          </cell>
        </row>
      </sheetData>
      <sheetData sheetId="3183">
        <row r="2">
          <cell r="A2">
            <v>0</v>
          </cell>
        </row>
      </sheetData>
      <sheetData sheetId="3184">
        <row r="2">
          <cell r="A2">
            <v>0</v>
          </cell>
        </row>
      </sheetData>
      <sheetData sheetId="3185">
        <row r="2">
          <cell r="A2">
            <v>0</v>
          </cell>
        </row>
      </sheetData>
      <sheetData sheetId="3186">
        <row r="2">
          <cell r="A2">
            <v>0</v>
          </cell>
        </row>
      </sheetData>
      <sheetData sheetId="3187">
        <row r="2">
          <cell r="A2">
            <v>0</v>
          </cell>
        </row>
      </sheetData>
      <sheetData sheetId="3188">
        <row r="2">
          <cell r="A2">
            <v>0</v>
          </cell>
        </row>
      </sheetData>
      <sheetData sheetId="3189">
        <row r="2">
          <cell r="A2">
            <v>0</v>
          </cell>
        </row>
      </sheetData>
      <sheetData sheetId="3190">
        <row r="2">
          <cell r="A2">
            <v>0</v>
          </cell>
        </row>
      </sheetData>
      <sheetData sheetId="3191">
        <row r="2">
          <cell r="A2">
            <v>0</v>
          </cell>
        </row>
      </sheetData>
      <sheetData sheetId="3192">
        <row r="2">
          <cell r="A2">
            <v>0</v>
          </cell>
        </row>
      </sheetData>
      <sheetData sheetId="3193">
        <row r="2">
          <cell r="A2">
            <v>0</v>
          </cell>
        </row>
      </sheetData>
      <sheetData sheetId="3194">
        <row r="2">
          <cell r="A2">
            <v>0</v>
          </cell>
        </row>
      </sheetData>
      <sheetData sheetId="3195">
        <row r="2">
          <cell r="A2">
            <v>0</v>
          </cell>
        </row>
      </sheetData>
      <sheetData sheetId="3196">
        <row r="2">
          <cell r="A2">
            <v>0</v>
          </cell>
        </row>
      </sheetData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>
        <row r="2">
          <cell r="A2">
            <v>0</v>
          </cell>
        </row>
      </sheetData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>
        <row r="2">
          <cell r="A2">
            <v>0</v>
          </cell>
        </row>
      </sheetData>
      <sheetData sheetId="3213" refreshError="1"/>
      <sheetData sheetId="3214" refreshError="1"/>
      <sheetData sheetId="3215" refreshError="1"/>
      <sheetData sheetId="3216">
        <row r="2">
          <cell r="A2" t="str">
            <v>Прогноз СН и НВВ на 2025 год</v>
          </cell>
        </row>
      </sheetData>
      <sheetData sheetId="3217" refreshError="1"/>
      <sheetData sheetId="3218">
        <row r="2">
          <cell r="A2">
            <v>0</v>
          </cell>
        </row>
      </sheetData>
      <sheetData sheetId="3219">
        <row r="2">
          <cell r="A2">
            <v>0</v>
          </cell>
        </row>
      </sheetData>
      <sheetData sheetId="3220">
        <row r="2">
          <cell r="A2">
            <v>0</v>
          </cell>
        </row>
      </sheetData>
      <sheetData sheetId="3221">
        <row r="2">
          <cell r="A2">
            <v>0</v>
          </cell>
        </row>
      </sheetData>
      <sheetData sheetId="3222">
        <row r="2">
          <cell r="A2">
            <v>0</v>
          </cell>
        </row>
      </sheetData>
      <sheetData sheetId="3223">
        <row r="2">
          <cell r="A2">
            <v>0</v>
          </cell>
        </row>
      </sheetData>
      <sheetData sheetId="3224">
        <row r="2">
          <cell r="A2">
            <v>0</v>
          </cell>
        </row>
      </sheetData>
      <sheetData sheetId="3225">
        <row r="2">
          <cell r="A2">
            <v>0</v>
          </cell>
        </row>
      </sheetData>
      <sheetData sheetId="3226">
        <row r="2">
          <cell r="A2">
            <v>0</v>
          </cell>
        </row>
      </sheetData>
      <sheetData sheetId="3227">
        <row r="2">
          <cell r="A2">
            <v>0</v>
          </cell>
        </row>
      </sheetData>
      <sheetData sheetId="3228">
        <row r="2">
          <cell r="A2">
            <v>0</v>
          </cell>
        </row>
      </sheetData>
      <sheetData sheetId="3229">
        <row r="2">
          <cell r="A2">
            <v>0</v>
          </cell>
        </row>
      </sheetData>
      <sheetData sheetId="3230">
        <row r="2">
          <cell r="A2">
            <v>0</v>
          </cell>
        </row>
      </sheetData>
      <sheetData sheetId="3231">
        <row r="2">
          <cell r="A2">
            <v>0</v>
          </cell>
        </row>
      </sheetData>
      <sheetData sheetId="3232">
        <row r="2">
          <cell r="A2">
            <v>0</v>
          </cell>
        </row>
      </sheetData>
      <sheetData sheetId="3233">
        <row r="2">
          <cell r="A2">
            <v>0</v>
          </cell>
        </row>
      </sheetData>
      <sheetData sheetId="3234">
        <row r="2">
          <cell r="A2">
            <v>0</v>
          </cell>
        </row>
      </sheetData>
      <sheetData sheetId="3235">
        <row r="2">
          <cell r="A2">
            <v>0</v>
          </cell>
        </row>
      </sheetData>
      <sheetData sheetId="3236">
        <row r="2">
          <cell r="A2">
            <v>0</v>
          </cell>
        </row>
      </sheetData>
      <sheetData sheetId="3237">
        <row r="2">
          <cell r="A2">
            <v>0</v>
          </cell>
        </row>
      </sheetData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>
        <row r="7">
          <cell r="D7">
            <v>0</v>
          </cell>
        </row>
      </sheetData>
      <sheetData sheetId="3293">
        <row r="7">
          <cell r="D7">
            <v>0</v>
          </cell>
        </row>
      </sheetData>
      <sheetData sheetId="3294">
        <row r="7">
          <cell r="D7">
            <v>0</v>
          </cell>
        </row>
      </sheetData>
      <sheetData sheetId="3295">
        <row r="7">
          <cell r="D7">
            <v>0</v>
          </cell>
        </row>
      </sheetData>
      <sheetData sheetId="3296">
        <row r="7">
          <cell r="D7">
            <v>0</v>
          </cell>
        </row>
      </sheetData>
      <sheetData sheetId="3297">
        <row r="7">
          <cell r="D7">
            <v>0</v>
          </cell>
        </row>
      </sheetData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>
        <row r="2">
          <cell r="A2">
            <v>0</v>
          </cell>
        </row>
      </sheetData>
      <sheetData sheetId="3319">
        <row r="2">
          <cell r="A2">
            <v>0</v>
          </cell>
        </row>
      </sheetData>
      <sheetData sheetId="3320">
        <row r="2">
          <cell r="A2">
            <v>0</v>
          </cell>
        </row>
      </sheetData>
      <sheetData sheetId="3321">
        <row r="2">
          <cell r="A2">
            <v>0</v>
          </cell>
        </row>
      </sheetData>
      <sheetData sheetId="3322">
        <row r="2">
          <cell r="A2">
            <v>0</v>
          </cell>
        </row>
      </sheetData>
      <sheetData sheetId="3323">
        <row r="7">
          <cell r="D7">
            <v>0</v>
          </cell>
        </row>
      </sheetData>
      <sheetData sheetId="3324">
        <row r="7">
          <cell r="D7">
            <v>0</v>
          </cell>
        </row>
      </sheetData>
      <sheetData sheetId="3325">
        <row r="2">
          <cell r="A2">
            <v>0</v>
          </cell>
        </row>
      </sheetData>
      <sheetData sheetId="3326">
        <row r="7">
          <cell r="D7">
            <v>0</v>
          </cell>
        </row>
      </sheetData>
      <sheetData sheetId="3327">
        <row r="7">
          <cell r="D7">
            <v>0</v>
          </cell>
        </row>
      </sheetData>
      <sheetData sheetId="3328">
        <row r="7">
          <cell r="D7">
            <v>0</v>
          </cell>
        </row>
      </sheetData>
      <sheetData sheetId="3329">
        <row r="7">
          <cell r="D7">
            <v>0</v>
          </cell>
        </row>
      </sheetData>
      <sheetData sheetId="3330">
        <row r="7">
          <cell r="D7">
            <v>0</v>
          </cell>
        </row>
      </sheetData>
      <sheetData sheetId="3331">
        <row r="7">
          <cell r="D7">
            <v>0</v>
          </cell>
        </row>
      </sheetData>
      <sheetData sheetId="3332">
        <row r="7">
          <cell r="D7">
            <v>0</v>
          </cell>
        </row>
      </sheetData>
      <sheetData sheetId="3333">
        <row r="7">
          <cell r="D7">
            <v>0</v>
          </cell>
        </row>
      </sheetData>
      <sheetData sheetId="3334">
        <row r="7">
          <cell r="D7">
            <v>0</v>
          </cell>
        </row>
      </sheetData>
      <sheetData sheetId="3335">
        <row r="7">
          <cell r="D7">
            <v>0</v>
          </cell>
        </row>
      </sheetData>
      <sheetData sheetId="3336">
        <row r="7">
          <cell r="D7">
            <v>0</v>
          </cell>
        </row>
      </sheetData>
      <sheetData sheetId="3337">
        <row r="7">
          <cell r="D7">
            <v>0</v>
          </cell>
        </row>
      </sheetData>
      <sheetData sheetId="3338">
        <row r="7">
          <cell r="D7">
            <v>0</v>
          </cell>
        </row>
      </sheetData>
      <sheetData sheetId="3339">
        <row r="7">
          <cell r="D7">
            <v>0</v>
          </cell>
        </row>
      </sheetData>
      <sheetData sheetId="3340">
        <row r="7">
          <cell r="D7">
            <v>0</v>
          </cell>
        </row>
      </sheetData>
      <sheetData sheetId="3341">
        <row r="7">
          <cell r="D7">
            <v>0</v>
          </cell>
        </row>
      </sheetData>
      <sheetData sheetId="3342">
        <row r="7">
          <cell r="D7">
            <v>0</v>
          </cell>
        </row>
      </sheetData>
      <sheetData sheetId="3343">
        <row r="7">
          <cell r="D7">
            <v>0</v>
          </cell>
        </row>
      </sheetData>
      <sheetData sheetId="3344">
        <row r="7">
          <cell r="D7">
            <v>0</v>
          </cell>
        </row>
      </sheetData>
      <sheetData sheetId="3345">
        <row r="7">
          <cell r="D7">
            <v>0</v>
          </cell>
        </row>
      </sheetData>
      <sheetData sheetId="3346">
        <row r="7">
          <cell r="D7">
            <v>0</v>
          </cell>
        </row>
      </sheetData>
      <sheetData sheetId="3347">
        <row r="7">
          <cell r="D7">
            <v>0</v>
          </cell>
        </row>
      </sheetData>
      <sheetData sheetId="3348">
        <row r="7">
          <cell r="D7">
            <v>0</v>
          </cell>
        </row>
      </sheetData>
      <sheetData sheetId="3349">
        <row r="7">
          <cell r="D7">
            <v>0</v>
          </cell>
        </row>
      </sheetData>
      <sheetData sheetId="3350">
        <row r="7">
          <cell r="D7">
            <v>0</v>
          </cell>
        </row>
      </sheetData>
      <sheetData sheetId="3351">
        <row r="7">
          <cell r="D7">
            <v>0</v>
          </cell>
        </row>
      </sheetData>
      <sheetData sheetId="3352">
        <row r="7">
          <cell r="D7">
            <v>0</v>
          </cell>
        </row>
      </sheetData>
      <sheetData sheetId="3353">
        <row r="7">
          <cell r="D7">
            <v>0</v>
          </cell>
        </row>
      </sheetData>
      <sheetData sheetId="3354">
        <row r="7">
          <cell r="D7">
            <v>0</v>
          </cell>
        </row>
      </sheetData>
      <sheetData sheetId="3355">
        <row r="2">
          <cell r="A2">
            <v>0</v>
          </cell>
        </row>
      </sheetData>
      <sheetData sheetId="3356"/>
      <sheetData sheetId="3357"/>
      <sheetData sheetId="3358">
        <row r="8">
          <cell r="D8">
            <v>15739</v>
          </cell>
        </row>
      </sheetData>
      <sheetData sheetId="3359">
        <row r="8">
          <cell r="D8">
            <v>15739</v>
          </cell>
        </row>
      </sheetData>
      <sheetData sheetId="3360"/>
      <sheetData sheetId="3361"/>
      <sheetData sheetId="3362"/>
      <sheetData sheetId="3363"/>
      <sheetData sheetId="3364"/>
      <sheetData sheetId="3365">
        <row r="1">
          <cell r="A1">
            <v>0</v>
          </cell>
        </row>
      </sheetData>
      <sheetData sheetId="3366"/>
      <sheetData sheetId="3367"/>
      <sheetData sheetId="3368"/>
      <sheetData sheetId="3369">
        <row r="1">
          <cell r="A1">
            <v>0</v>
          </cell>
        </row>
      </sheetData>
      <sheetData sheetId="3370">
        <row r="1">
          <cell r="A1">
            <v>0</v>
          </cell>
        </row>
      </sheetData>
      <sheetData sheetId="3371">
        <row r="1">
          <cell r="A1">
            <v>0</v>
          </cell>
        </row>
      </sheetData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>
        <row r="1">
          <cell r="A1">
            <v>0</v>
          </cell>
        </row>
      </sheetData>
      <sheetData sheetId="3400">
        <row r="1">
          <cell r="A1">
            <v>0</v>
          </cell>
        </row>
      </sheetData>
      <sheetData sheetId="3401">
        <row r="1">
          <cell r="A1">
            <v>0</v>
          </cell>
        </row>
      </sheetData>
      <sheetData sheetId="3402"/>
      <sheetData sheetId="3403"/>
      <sheetData sheetId="3404">
        <row r="1">
          <cell r="A1">
            <v>0</v>
          </cell>
        </row>
      </sheetData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>
        <row r="1">
          <cell r="A1">
            <v>0</v>
          </cell>
        </row>
      </sheetData>
      <sheetData sheetId="3435">
        <row r="1">
          <cell r="A1">
            <v>0</v>
          </cell>
        </row>
      </sheetData>
      <sheetData sheetId="3436">
        <row r="1">
          <cell r="A1">
            <v>0</v>
          </cell>
        </row>
      </sheetData>
      <sheetData sheetId="3437">
        <row r="1">
          <cell r="A1">
            <v>0</v>
          </cell>
        </row>
      </sheetData>
      <sheetData sheetId="3438">
        <row r="1">
          <cell r="A1">
            <v>0</v>
          </cell>
        </row>
      </sheetData>
      <sheetData sheetId="3439">
        <row r="1">
          <cell r="A1">
            <v>0</v>
          </cell>
        </row>
      </sheetData>
      <sheetData sheetId="3440">
        <row r="1">
          <cell r="A1">
            <v>0</v>
          </cell>
        </row>
      </sheetData>
      <sheetData sheetId="3441">
        <row r="1">
          <cell r="A1">
            <v>0</v>
          </cell>
        </row>
      </sheetData>
      <sheetData sheetId="3442">
        <row r="1">
          <cell r="A1">
            <v>0</v>
          </cell>
        </row>
      </sheetData>
      <sheetData sheetId="3443">
        <row r="1">
          <cell r="A1">
            <v>0</v>
          </cell>
        </row>
      </sheetData>
      <sheetData sheetId="3444">
        <row r="1">
          <cell r="A1">
            <v>0</v>
          </cell>
        </row>
      </sheetData>
      <sheetData sheetId="3445">
        <row r="1">
          <cell r="A1">
            <v>0</v>
          </cell>
        </row>
      </sheetData>
      <sheetData sheetId="3446">
        <row r="1">
          <cell r="A1">
            <v>0</v>
          </cell>
        </row>
      </sheetData>
      <sheetData sheetId="3447">
        <row r="1">
          <cell r="A1">
            <v>0</v>
          </cell>
        </row>
      </sheetData>
      <sheetData sheetId="3448">
        <row r="1">
          <cell r="A1">
            <v>0</v>
          </cell>
        </row>
      </sheetData>
      <sheetData sheetId="3449">
        <row r="1">
          <cell r="A1">
            <v>0</v>
          </cell>
        </row>
      </sheetData>
      <sheetData sheetId="3450">
        <row r="1">
          <cell r="A1">
            <v>0</v>
          </cell>
        </row>
      </sheetData>
      <sheetData sheetId="3451">
        <row r="1">
          <cell r="A1">
            <v>0</v>
          </cell>
        </row>
      </sheetData>
      <sheetData sheetId="3452">
        <row r="1">
          <cell r="A1">
            <v>0</v>
          </cell>
        </row>
      </sheetData>
      <sheetData sheetId="3453">
        <row r="1">
          <cell r="A1">
            <v>0</v>
          </cell>
        </row>
      </sheetData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>
        <row r="1">
          <cell r="A1">
            <v>0</v>
          </cell>
        </row>
      </sheetData>
      <sheetData sheetId="3473">
        <row r="1">
          <cell r="A1">
            <v>0</v>
          </cell>
        </row>
      </sheetData>
      <sheetData sheetId="3474">
        <row r="1">
          <cell r="A1">
            <v>0</v>
          </cell>
        </row>
      </sheetData>
      <sheetData sheetId="3475"/>
      <sheetData sheetId="3476">
        <row r="1">
          <cell r="A1">
            <v>0</v>
          </cell>
        </row>
      </sheetData>
      <sheetData sheetId="3477">
        <row r="1">
          <cell r="A1">
            <v>0</v>
          </cell>
        </row>
      </sheetData>
      <sheetData sheetId="3478">
        <row r="1">
          <cell r="A1">
            <v>0</v>
          </cell>
        </row>
      </sheetData>
      <sheetData sheetId="3479">
        <row r="1">
          <cell r="A1">
            <v>0</v>
          </cell>
        </row>
      </sheetData>
      <sheetData sheetId="3480">
        <row r="1">
          <cell r="A1">
            <v>0</v>
          </cell>
        </row>
      </sheetData>
      <sheetData sheetId="3481">
        <row r="1">
          <cell r="A1">
            <v>0</v>
          </cell>
        </row>
      </sheetData>
      <sheetData sheetId="3482">
        <row r="1">
          <cell r="A1">
            <v>0</v>
          </cell>
        </row>
      </sheetData>
      <sheetData sheetId="3483">
        <row r="1">
          <cell r="A1">
            <v>0</v>
          </cell>
        </row>
      </sheetData>
      <sheetData sheetId="3484">
        <row r="1">
          <cell r="A1">
            <v>0</v>
          </cell>
        </row>
      </sheetData>
      <sheetData sheetId="3485">
        <row r="1">
          <cell r="A1">
            <v>0</v>
          </cell>
        </row>
      </sheetData>
      <sheetData sheetId="3486">
        <row r="1">
          <cell r="A1">
            <v>0</v>
          </cell>
        </row>
      </sheetData>
      <sheetData sheetId="3487">
        <row r="1">
          <cell r="A1">
            <v>0</v>
          </cell>
        </row>
      </sheetData>
      <sheetData sheetId="3488">
        <row r="1">
          <cell r="A1">
            <v>0</v>
          </cell>
        </row>
      </sheetData>
      <sheetData sheetId="3489">
        <row r="1">
          <cell r="A1">
            <v>0</v>
          </cell>
        </row>
      </sheetData>
      <sheetData sheetId="3490">
        <row r="1">
          <cell r="A1">
            <v>0</v>
          </cell>
        </row>
      </sheetData>
      <sheetData sheetId="3491">
        <row r="1">
          <cell r="A1">
            <v>0</v>
          </cell>
        </row>
      </sheetData>
      <sheetData sheetId="3492">
        <row r="1">
          <cell r="A1">
            <v>0</v>
          </cell>
        </row>
      </sheetData>
      <sheetData sheetId="3493">
        <row r="1">
          <cell r="A1">
            <v>0</v>
          </cell>
        </row>
      </sheetData>
      <sheetData sheetId="3494">
        <row r="1">
          <cell r="A1">
            <v>0</v>
          </cell>
        </row>
      </sheetData>
      <sheetData sheetId="3495">
        <row r="1">
          <cell r="A1">
            <v>0</v>
          </cell>
        </row>
      </sheetData>
      <sheetData sheetId="3496">
        <row r="1">
          <cell r="A1">
            <v>0</v>
          </cell>
        </row>
      </sheetData>
      <sheetData sheetId="3497">
        <row r="1">
          <cell r="A1">
            <v>0</v>
          </cell>
        </row>
      </sheetData>
      <sheetData sheetId="3498">
        <row r="1">
          <cell r="A1">
            <v>0</v>
          </cell>
        </row>
      </sheetData>
      <sheetData sheetId="3499">
        <row r="1">
          <cell r="A1">
            <v>0</v>
          </cell>
        </row>
      </sheetData>
      <sheetData sheetId="3500">
        <row r="1">
          <cell r="A1">
            <v>0</v>
          </cell>
        </row>
      </sheetData>
      <sheetData sheetId="3501">
        <row r="1">
          <cell r="A1">
            <v>0</v>
          </cell>
        </row>
      </sheetData>
      <sheetData sheetId="3502">
        <row r="1">
          <cell r="A1">
            <v>0</v>
          </cell>
        </row>
      </sheetData>
      <sheetData sheetId="3503">
        <row r="1">
          <cell r="A1">
            <v>0</v>
          </cell>
        </row>
      </sheetData>
      <sheetData sheetId="3504">
        <row r="1">
          <cell r="A1">
            <v>0</v>
          </cell>
        </row>
      </sheetData>
      <sheetData sheetId="3505">
        <row r="1">
          <cell r="A1">
            <v>0</v>
          </cell>
        </row>
      </sheetData>
      <sheetData sheetId="3506">
        <row r="1">
          <cell r="A1">
            <v>0</v>
          </cell>
        </row>
      </sheetData>
      <sheetData sheetId="3507">
        <row r="1">
          <cell r="A1">
            <v>0</v>
          </cell>
        </row>
      </sheetData>
      <sheetData sheetId="3508">
        <row r="1">
          <cell r="A1">
            <v>0</v>
          </cell>
        </row>
      </sheetData>
      <sheetData sheetId="3509">
        <row r="1">
          <cell r="A1">
            <v>0</v>
          </cell>
        </row>
      </sheetData>
      <sheetData sheetId="3510">
        <row r="1">
          <cell r="A1">
            <v>0</v>
          </cell>
        </row>
      </sheetData>
      <sheetData sheetId="3511"/>
      <sheetData sheetId="3512"/>
      <sheetData sheetId="3513"/>
      <sheetData sheetId="3514"/>
      <sheetData sheetId="3515"/>
      <sheetData sheetId="3516">
        <row r="1">
          <cell r="A1">
            <v>0</v>
          </cell>
        </row>
      </sheetData>
      <sheetData sheetId="3517"/>
      <sheetData sheetId="3518"/>
      <sheetData sheetId="3519"/>
      <sheetData sheetId="3520"/>
      <sheetData sheetId="3521"/>
      <sheetData sheetId="3522">
        <row r="2">
          <cell r="A2">
            <v>0</v>
          </cell>
        </row>
      </sheetData>
      <sheetData sheetId="3523"/>
      <sheetData sheetId="3524"/>
      <sheetData sheetId="3525"/>
      <sheetData sheetId="3526">
        <row r="2">
          <cell r="A2">
            <v>0</v>
          </cell>
        </row>
      </sheetData>
      <sheetData sheetId="3527"/>
      <sheetData sheetId="3528">
        <row r="4">
          <cell r="E4">
            <v>0</v>
          </cell>
        </row>
      </sheetData>
      <sheetData sheetId="3529"/>
      <sheetData sheetId="3530"/>
      <sheetData sheetId="3531"/>
      <sheetData sheetId="3532">
        <row r="2">
          <cell r="A2" t="str">
            <v>Прогноз СН и НВВ на 2025 год</v>
          </cell>
        </row>
      </sheetData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  <sheetName val="Сводная"/>
      <sheetName val="незав. Домодедово"/>
      <sheetName val="Титульный"/>
      <sheetName val="Инструкция"/>
      <sheetName val="20 25 лет непр ст"/>
      <sheetName val="Constants"/>
      <sheetName val="NIUs"/>
      <sheetName val="Списки"/>
      <sheetName val="2.Инфо"/>
      <sheetName val="Вводные_данные_систем1"/>
      <sheetName val="Вводные_данные_систем"/>
      <sheetName val="_REF"/>
      <sheetName val="Ген__не_уч__ОРЭМ"/>
      <sheetName val="1_6"/>
      <sheetName val="незав__Домодедово"/>
      <sheetName val="20_25_лет_непр_ст"/>
      <sheetName val="Ген__не_уч__ОРЭМ1"/>
      <sheetName val="1_61"/>
      <sheetName val="незав__Домодедово1"/>
      <sheetName val="20_25_лет_непр_ст1"/>
      <sheetName val="Вводные_данные_систем2"/>
      <sheetName val="Ген__не_уч__ОРЭМ2"/>
      <sheetName val="1_62"/>
      <sheetName val="незав__Домодедово2"/>
      <sheetName val="20_25_лет_непр_ст2"/>
      <sheetName val="Вводные_данные_систем3"/>
      <sheetName val="Ген__не_уч__ОРЭМ3"/>
      <sheetName val="1_63"/>
      <sheetName val="незав__Домодедово3"/>
      <sheetName val="20_25_лет_непр_ст3"/>
      <sheetName val="SHPZ"/>
      <sheetName val="Настройки"/>
      <sheetName val="Dati Caricati"/>
      <sheetName val="Вводные_данные_систем4"/>
      <sheetName val="Ген__не_уч__ОРЭМ4"/>
      <sheetName val="1_64"/>
      <sheetName val="незав__Домодедово4"/>
      <sheetName val="20_25_лет_непр_ст4"/>
      <sheetName val="Вводные_данные_систем5"/>
      <sheetName val="Ген__не_уч__ОРЭМ5"/>
      <sheetName val="1_65"/>
      <sheetName val="незав__Домодедово5"/>
      <sheetName val="20_25_лет_непр_ст5"/>
      <sheetName val="2_Инфо"/>
      <sheetName val="Вводные_данные_систем6"/>
      <sheetName val="Ген__не_уч__ОРЭМ6"/>
      <sheetName val="1_66"/>
      <sheetName val="незав__Домодедово6"/>
      <sheetName val="20_25_лет_непр_ст6"/>
      <sheetName val="2_Инфо1"/>
      <sheetName val="Вводные_данные_систем7"/>
      <sheetName val="Ген__не_уч__ОРЭМ7"/>
      <sheetName val="1_67"/>
      <sheetName val="незав__Домодедово7"/>
      <sheetName val="20_25_лет_непр_ст7"/>
      <sheetName val="2_Инфо2"/>
      <sheetName val="структура"/>
      <sheetName val="Т11"/>
      <sheetName val="Параметры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  <sheetName val="14б ДПН отчет"/>
      <sheetName val="16а Сводный анализ"/>
      <sheetName val="Титульный"/>
      <sheetName val="Лист1"/>
      <sheetName val="А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верь"/>
      <sheetName val="TEHSHEET"/>
    </sheetNames>
    <sheetDataSet>
      <sheetData sheetId="0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ню"/>
      <sheetName val="Контроль"/>
      <sheetName val="Предприятие"/>
      <sheetName val="Ф1"/>
      <sheetName val="Ф2(отг)"/>
      <sheetName val="Ф2(опл)"/>
      <sheetName val="Ф3"/>
      <sheetName val="Ф4"/>
      <sheetName val="Ф5"/>
      <sheetName val="Ф6"/>
      <sheetName val="Ф11"/>
      <sheetName val="Ф11(1)"/>
      <sheetName val="Ф11(2)"/>
      <sheetName val="Ф11(3)"/>
      <sheetName val="Ф11(4)"/>
      <sheetName val="Ф11(5)"/>
      <sheetName val="с_в"/>
      <sheetName val="спр_в"/>
      <sheetName val="2-2"/>
      <sheetName val="с_и"/>
      <sheetName val="241"/>
      <sheetName val="р_241"/>
      <sheetName val="246"/>
      <sheetName val="с_д"/>
      <sheetName val="р_дз"/>
      <sheetName val="п_дк"/>
      <sheetName val="628"/>
      <sheetName val="р_433"/>
      <sheetName val="р_476"/>
      <sheetName val="100_отг"/>
      <sheetName val="100_опл"/>
      <sheetName val="120_отг"/>
      <sheetName val="120_опл"/>
      <sheetName val="130_отг"/>
      <sheetName val="130_опл"/>
      <sheetName val="150_отг"/>
      <sheetName val="150_опл"/>
      <sheetName val="090_отг"/>
      <sheetName val="090_опл"/>
      <sheetName val="030"/>
      <sheetName val="250"/>
      <sheetName val="TEHSHEET"/>
    </sheetNames>
    <sheetDataSet>
      <sheetData sheetId="0"/>
      <sheetData sheetId="1">
        <row r="1">
          <cell r="E1" t="str">
            <v>Информация не представлена!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  <sheetName val="I"/>
      <sheetName val="MTO REV.0"/>
      <sheetName val="Баланс мощности 2007"/>
      <sheetName val="Dati Caricati"/>
      <sheetName val="Списки"/>
      <sheetName val="F5"/>
      <sheetName val="Лист3"/>
      <sheetName val="Данные"/>
      <sheetName val="ИТ-бюджет"/>
      <sheetName val="Параметры"/>
      <sheetName val="5"/>
      <sheetName val=""/>
      <sheetName val="main gate house"/>
      <sheetName val="на 1 тут"/>
      <sheetName val="Тср 19"/>
      <sheetName val="Тср 20"/>
      <sheetName val="Тср 20-24"/>
      <sheetName val="ТБР"/>
      <sheetName val="24"/>
      <sheetName val="16"/>
      <sheetName val="П1.4, П1.5 -Томская обл"/>
      <sheetName val="Таб1.1"/>
      <sheetName val="Лист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Справочник ЦФО"/>
      <sheetName val="Титульный"/>
      <sheetName val="Контакты"/>
      <sheetName val="TECHSHEET"/>
      <sheetName val="REESTR_MO"/>
      <sheetName val="тех.лист"/>
      <sheetName val="Оперативный факт за январь 2010"/>
      <sheetName val="уф-61"/>
      <sheetName val="Служебный лист"/>
      <sheetName val="см-2 шатурс сети  проект работы"/>
      <sheetName val="fes"/>
      <sheetName val="Инструкция"/>
      <sheetName val="Анализ ФД"/>
      <sheetName val="ТАРИФ"/>
      <sheetName val="2_РПП"/>
      <sheetName val="ФАКТ 2020 прокуратура"/>
      <sheetName val="ПО 2020"/>
      <sheetName val="амортизация"/>
      <sheetName val="Стоимость мероприятий"/>
      <sheetName val="2 ИП ТС"/>
      <sheetName val="ТАРИФ архив"/>
      <sheetName val="Анализ ФД архив"/>
      <sheetName val="Статистика ДТП от 15 до 150 кВт"/>
      <sheetName val="ОСВ"/>
      <sheetName val="rje"/>
      <sheetName val="Отопление"/>
      <sheetName val="Контроль"/>
      <sheetName val="АХД нат"/>
      <sheetName val="анализ "/>
      <sheetName val="par diff expl "/>
      <sheetName val="Dimensions"/>
      <sheetName val="final schedule"/>
      <sheetName val="pppi"/>
      <sheetName val="Восстановл_Лист10"/>
      <sheetName val="Восстановл_Лист11"/>
      <sheetName val="cb rus prelim"/>
      <sheetName val="Настройки регулятора"/>
      <sheetName val="отчет_2007"/>
      <sheetName val="Вводные_данные_систем"/>
      <sheetName val="Опросный_лист_МЭ_РФ"/>
      <sheetName val="Баланс_по_уровням_U_квартальный"/>
      <sheetName val="расчет_стоимостных_показателей"/>
      <sheetName val="Тарифно-договорная_модель"/>
      <sheetName val="Передача_эл_энергии"/>
      <sheetName val="Тср_12-17"/>
      <sheetName val="расшир_сс"/>
      <sheetName val="12_прибыль"/>
      <sheetName val="спорт_культ_проф_маст"/>
      <sheetName val="прочие_прочие"/>
      <sheetName val="возм_пр_ущерба"/>
      <sheetName val="реал__ОС,_МПЗ,_пр_"/>
      <sheetName val="РТ_передача"/>
      <sheetName val="Баланс_ээ"/>
      <sheetName val="Баланс_мощности"/>
      <sheetName val="Расчет_НВВ_общий"/>
      <sheetName val="Ген__не_уч__ОРЭМ"/>
      <sheetName val="Прилож_1"/>
      <sheetName val="group structure"/>
      <sheetName val="Исходные данные"/>
      <sheetName val="MAIN"/>
      <sheetName val="ФР"/>
      <sheetName val="Покукп ТЭ в ФР"/>
      <sheetName val="Покукп ТЭ в тариф"/>
      <sheetName val="Котел 1 Факт"/>
      <sheetName val="Прокуратура_выпадающие"/>
      <sheetName val="ЭЭ Факт"/>
      <sheetName val="ЭЭ в тариф"/>
      <sheetName val="Доходы от эл. и теплоэнергии"/>
      <sheetName val="MTO_REV_0"/>
      <sheetName val="Dati_Caricati"/>
      <sheetName val="Баланс_мощности_2007"/>
      <sheetName val="Тср_19"/>
      <sheetName val="Тср_20"/>
      <sheetName val="Тср_20-24"/>
      <sheetName val="main_gate_house"/>
      <sheetName val="на_1_тут"/>
      <sheetName val="Таб1_1"/>
      <sheetName val="Производство_электроэнергии"/>
      <sheetName val="П1_4,_П1_5_-Томская_обл"/>
      <sheetName val="Справочник_ЦФО"/>
      <sheetName val="тех_лист"/>
      <sheetName val="Оперативный_факт_за_январь_2010"/>
      <sheetName val="Служебный_лист"/>
      <sheetName val="см-2_шатурс_сети__проект_работы"/>
      <sheetName val="АХД_нат"/>
      <sheetName val="анализ_"/>
      <sheetName val="par_diff_expl_"/>
      <sheetName val="final_schedule"/>
      <sheetName val="cb_rus_prelim"/>
      <sheetName val="Настройки_регулятора"/>
      <sheetName val="14б ДПН отчет"/>
      <sheetName val="16а Сводный анализ"/>
      <sheetName val="иртышская"/>
      <sheetName val="таврическая"/>
      <sheetName val="сибирь"/>
      <sheetName val="ФедД"/>
      <sheetName val="Управление"/>
      <sheetName val="Tier 31.12.08"/>
      <sheetName val="форма сетевой график эрсб"/>
      <sheetName val="Причины корр"/>
      <sheetName val="Справочники БУ"/>
      <sheetName val="4"/>
      <sheetName val="6"/>
      <sheetName val="Лист4"/>
      <sheetName val="Лист5"/>
      <sheetName val="Перечень"/>
      <sheetName val="Таб гвс"/>
      <sheetName val="Анкета"/>
      <sheetName val="П.1.1."/>
      <sheetName val="П.1.2."/>
      <sheetName val="П.1.3."/>
      <sheetName val="П.3.1."/>
      <sheetName val="П.1.2.1."/>
      <sheetName val="П.4.1"/>
      <sheetName val="П.4.1а"/>
      <sheetName val="П.4.3."/>
      <sheetName val="П.4.3.а"/>
      <sheetName val="П.4.3.б"/>
      <sheetName val="П.4.4."/>
      <sheetName val="П.4.5."/>
      <sheetName val="П.4.6."/>
      <sheetName val="П.4.6.1."/>
      <sheetName val="П.4.6.2."/>
      <sheetName val="П.4.7.1."/>
      <sheetName val="П.4.7.2"/>
      <sheetName val="П.4.7.3."/>
      <sheetName val="П.4.8."/>
      <sheetName val="П.4.9"/>
      <sheetName val="П.4.9.1"/>
      <sheetName val="П.4.10."/>
      <sheetName val="П.4.10.1"/>
      <sheetName val="Закупки"/>
      <sheetName val="ОПР (25 счет)"/>
      <sheetName val="ОХР(26 счет)"/>
      <sheetName val="П.8."/>
      <sheetName val="П.9."/>
      <sheetName val="П.10."/>
      <sheetName val="П.11."/>
      <sheetName val="П.4.11"/>
      <sheetName val="П.4.11.1."/>
      <sheetName val="П.4.12"/>
      <sheetName val="П.12."/>
      <sheetName val="Расчет долг. парам.&quot;"/>
      <sheetName val="П.5.2."/>
      <sheetName val="П.5.3."/>
      <sheetName val="П.5.4."/>
      <sheetName val="6.1"/>
      <sheetName val="6.2"/>
      <sheetName val="Усл ед"/>
      <sheetName val="Усл ед ГВС"/>
      <sheetName val="анализ объемов ГВС"/>
      <sheetName val="анализ объемов ГВС (а)"/>
      <sheetName val="расчет тарифа на ГВС"/>
      <sheetName val="заключение 2015"/>
      <sheetName val="заключение 2015-2017"/>
      <sheetName val="заключение 2015-2017 (передача)"/>
      <sheetName val="Прил 1"/>
      <sheetName val="REESTR"/>
      <sheetName val="сбыт"/>
      <sheetName val="Рег генер"/>
      <sheetName val="сети"/>
      <sheetName val="слесаря"/>
      <sheetName val="СЛ7"/>
      <sheetName val="СЛ3"/>
      <sheetName val="ф-1"/>
      <sheetName val="бюджет цтв"/>
      <sheetName val="расчет"/>
      <sheetName val="расходы"/>
      <sheetName val="пол отпуск"/>
      <sheetName val="БЗ"/>
      <sheetName val="отчет_20071"/>
      <sheetName val="Вводные_данные_систем1"/>
      <sheetName val="Опросный_лист_МЭ_РФ1"/>
      <sheetName val="Баланс_по_уровням_U_квартальны1"/>
      <sheetName val="расчет_стоимостных_показателей1"/>
      <sheetName val="Тарифно-договорная_модель1"/>
      <sheetName val="Передача_эл_энергии1"/>
      <sheetName val="Тср_12-171"/>
      <sheetName val="расшир_сс1"/>
      <sheetName val="12_прибыль1"/>
      <sheetName val="спорт_культ_проф_маст1"/>
      <sheetName val="прочие_прочие1"/>
      <sheetName val="возм_пр_ущерба1"/>
      <sheetName val="реал__ОС,_МПЗ,_пр_1"/>
      <sheetName val="РТ_передача1"/>
      <sheetName val="Баланс_ээ1"/>
      <sheetName val="Баланс_мощности1"/>
      <sheetName val="Расчет_НВВ_общий1"/>
      <sheetName val="Ген__не_уч__ОРЭМ1"/>
      <sheetName val="MTO_REV_01"/>
      <sheetName val="Dati_Caricati1"/>
      <sheetName val="Прилож_11"/>
      <sheetName val="Баланс_мощности_20071"/>
      <sheetName val="main_gate_house1"/>
      <sheetName val="Тср_191"/>
      <sheetName val="Тср_201"/>
      <sheetName val="Тср_20-241"/>
      <sheetName val="на_1_тут1"/>
      <sheetName val="Производство_электроэнергии1"/>
      <sheetName val="Таб1_11"/>
      <sheetName val="П1_4,_П1_5_-Томская_обл1"/>
      <sheetName val="Справочник_ЦФО1"/>
      <sheetName val="тех_лист1"/>
      <sheetName val="Оперативный_факт_за_январь_2011"/>
      <sheetName val="Служебный_лист1"/>
      <sheetName val="см-2_шатурс_сети__проект_работ1"/>
      <sheetName val="отчет_20072"/>
      <sheetName val="Вводные_данные_систем2"/>
      <sheetName val="Опросный_лист_МЭ_РФ2"/>
      <sheetName val="Баланс_по_уровням_U_квартальны2"/>
      <sheetName val="расчет_стоимостных_показателей2"/>
      <sheetName val="Тарифно-договорная_модель2"/>
      <sheetName val="Передача_эл_энергии2"/>
      <sheetName val="Тср_12-172"/>
      <sheetName val="расшир_сс2"/>
      <sheetName val="12_прибыль2"/>
      <sheetName val="спорт_культ_проф_маст2"/>
      <sheetName val="прочие_прочие2"/>
      <sheetName val="возм_пр_ущерба2"/>
      <sheetName val="реал__ОС,_МПЗ,_пр_2"/>
      <sheetName val="РТ_передача2"/>
      <sheetName val="Баланс_ээ2"/>
      <sheetName val="Баланс_мощности2"/>
      <sheetName val="Расчет_НВВ_общий2"/>
      <sheetName val="Ген__не_уч__ОРЭМ2"/>
      <sheetName val="MTO_REV_02"/>
      <sheetName val="Dati_Caricati2"/>
      <sheetName val="Прилож_12"/>
      <sheetName val="Баланс_мощности_20072"/>
      <sheetName val="main_gate_house2"/>
      <sheetName val="Тср_192"/>
      <sheetName val="Тср_202"/>
      <sheetName val="Тср_20-242"/>
      <sheetName val="на_1_тут2"/>
      <sheetName val="Производство_электроэнергии2"/>
      <sheetName val="Таб1_12"/>
      <sheetName val="П1_4,_П1_5_-Томская_обл2"/>
      <sheetName val="Справочник_ЦФО2"/>
      <sheetName val="тех_лист2"/>
      <sheetName val="Оперативный_факт_за_январь_2012"/>
      <sheetName val="Служебный_лист2"/>
      <sheetName val="см-2_шатурс_сети__проект_работ2"/>
      <sheetName val="отчет_20073"/>
      <sheetName val="Вводные_данные_систем3"/>
      <sheetName val="Опросный_лист_МЭ_РФ3"/>
      <sheetName val="Баланс_по_уровням_U_квартальны3"/>
      <sheetName val="расчет_стоимостных_показателей3"/>
      <sheetName val="Тарифно-договорная_модель3"/>
      <sheetName val="Передача_эл_энергии3"/>
      <sheetName val="Тср_12-173"/>
      <sheetName val="расшир_сс3"/>
      <sheetName val="12_прибыль3"/>
      <sheetName val="спорт_культ_проф_маст3"/>
      <sheetName val="прочие_прочие3"/>
      <sheetName val="возм_пр_ущерба3"/>
      <sheetName val="реал__ОС,_МПЗ,_пр_3"/>
      <sheetName val="РТ_передача3"/>
      <sheetName val="Баланс_ээ3"/>
      <sheetName val="Баланс_мощности3"/>
      <sheetName val="Расчет_НВВ_общий3"/>
      <sheetName val="Ген__не_уч__ОРЭМ3"/>
      <sheetName val="MTO_REV_03"/>
      <sheetName val="Dati_Caricati3"/>
      <sheetName val="Прилож_13"/>
      <sheetName val="Баланс_мощности_20073"/>
      <sheetName val="main_gate_house3"/>
      <sheetName val="Тср_193"/>
      <sheetName val="Тср_203"/>
      <sheetName val="Тср_20-243"/>
      <sheetName val="на_1_тут3"/>
      <sheetName val="Производство_электроэнергии3"/>
      <sheetName val="Таб1_13"/>
      <sheetName val="П1_4,_П1_5_-Томская_обл3"/>
      <sheetName val="Справочник_ЦФО3"/>
      <sheetName val="тех_лист3"/>
      <sheetName val="Оперативный_факт_за_январь_2013"/>
      <sheetName val="Служебный_лист3"/>
      <sheetName val="см-2_шатурс_сети__проект_работ3"/>
      <sheetName val="отчет_20074"/>
      <sheetName val="Вводные_данные_систем4"/>
      <sheetName val="Опросный_лист_МЭ_РФ4"/>
      <sheetName val="Баланс_по_уровням_U_квартальны4"/>
      <sheetName val="расчет_стоимостных_показателей4"/>
      <sheetName val="Тарифно-договорная_модель4"/>
      <sheetName val="Передача_эл_энергии4"/>
      <sheetName val="Тср_12-174"/>
      <sheetName val="расшир_сс4"/>
      <sheetName val="12_прибыль4"/>
      <sheetName val="спорт_культ_проф_маст4"/>
      <sheetName val="прочие_прочие4"/>
      <sheetName val="возм_пр_ущерба4"/>
      <sheetName val="реал__ОС,_МПЗ,_пр_4"/>
      <sheetName val="РТ_передача4"/>
      <sheetName val="Баланс_ээ4"/>
      <sheetName val="Баланс_мощности4"/>
      <sheetName val="Расчет_НВВ_общий4"/>
      <sheetName val="Ген__не_уч__ОРЭМ4"/>
      <sheetName val="MTO_REV_04"/>
      <sheetName val="Dati_Caricati4"/>
      <sheetName val="Прилож_14"/>
      <sheetName val="Баланс_мощности_20074"/>
      <sheetName val="main_gate_house4"/>
      <sheetName val="Тср_194"/>
      <sheetName val="Тср_204"/>
      <sheetName val="Тср_20-244"/>
      <sheetName val="на_1_тут4"/>
      <sheetName val="Производство_электроэнергии4"/>
      <sheetName val="Таб1_14"/>
      <sheetName val="П1_4,_П1_5_-Томская_обл4"/>
      <sheetName val="Справочник_ЦФО4"/>
      <sheetName val="тех_лист4"/>
      <sheetName val="Оперативный_факт_за_январь_2014"/>
      <sheetName val="Служебный_лист4"/>
      <sheetName val="см-2_шатурс_сети__проект_работ4"/>
      <sheetName val="1999-veca"/>
      <sheetName val="XLR_NoRangeSheet"/>
      <sheetName val="Riders for Info Pack"/>
      <sheetName val="a"/>
      <sheetName val="7"/>
      <sheetName val="Продажи реальные и прогноз 20 л"/>
      <sheetName val="TSheet"/>
      <sheetName val="финотчет_итоговый"/>
      <sheetName val="фин_план_2021_2022_2023"/>
      <sheetName val="Легенда"/>
      <sheetName val="НСИ"/>
      <sheetName val="APP"/>
      <sheetName val="БФ-2-13-П"/>
      <sheetName val="перекрестка"/>
      <sheetName val="18.2"/>
      <sheetName val="15"/>
      <sheetName val="17.1"/>
      <sheetName val="2.3"/>
      <sheetName val="20"/>
      <sheetName val="27"/>
      <sheetName val="P2.1"/>
      <sheetName val="vec"/>
      <sheetName val="Статистика_ДТП_от_15_до_150_кВт"/>
      <sheetName val="Статистика_ДТП_от_15_до_150_кВ1"/>
      <sheetName val="Статистика_ДТП_от_15_до_150_кВ2"/>
      <sheetName val="Статистика_ДТП_от_15_до_150_кВ3"/>
      <sheetName val="Статистика_ДТП_от_15_до_150_кВ4"/>
      <sheetName val="отчет_20075"/>
      <sheetName val="Расчет_НВВ_общий5"/>
      <sheetName val="Ген__не_уч__ОРЭМ5"/>
      <sheetName val="Прилож_15"/>
      <sheetName val="Вводные_данные_систем5"/>
      <sheetName val="Опросный_лист_МЭ_РФ5"/>
      <sheetName val="Баланс_по_уровням_U_квартальны5"/>
      <sheetName val="расчет_стоимостных_показателей5"/>
      <sheetName val="Тарифно-договорная_модель5"/>
      <sheetName val="Передача_эл_энергии5"/>
      <sheetName val="Тср_12-175"/>
      <sheetName val="расшир_сс5"/>
      <sheetName val="12_прибыль5"/>
      <sheetName val="спорт_культ_проф_маст5"/>
      <sheetName val="прочие_прочие5"/>
      <sheetName val="возм_пр_ущерба5"/>
      <sheetName val="реал__ОС,_МПЗ,_пр_5"/>
      <sheetName val="РТ_передача5"/>
      <sheetName val="Баланс_ээ5"/>
      <sheetName val="Баланс_мощности5"/>
      <sheetName val="MTO_REV_05"/>
      <sheetName val="Статистика_ДТП_от_15_до_150_кВ5"/>
      <sheetName val="Баланс_мощности_20075"/>
      <sheetName val="Dati_Caricati5"/>
      <sheetName val="на_1_тут5"/>
      <sheetName val="main_gate_house5"/>
      <sheetName val="Тср_195"/>
      <sheetName val="Тср_205"/>
      <sheetName val="Тср_20-245"/>
      <sheetName val="отчет_20076"/>
      <sheetName val="Расчет_НВВ_общий6"/>
      <sheetName val="Ген__не_уч__ОРЭМ6"/>
      <sheetName val="Прилож_16"/>
      <sheetName val="Вводные_данные_систем6"/>
      <sheetName val="Опросный_лист_МЭ_РФ6"/>
      <sheetName val="Баланс_по_уровням_U_квартальны6"/>
      <sheetName val="расчет_стоимостных_показателей6"/>
      <sheetName val="Тарифно-договорная_модель6"/>
      <sheetName val="Передача_эл_энергии6"/>
      <sheetName val="Тср_12-176"/>
      <sheetName val="расшир_сс6"/>
      <sheetName val="12_прибыль6"/>
      <sheetName val="спорт_культ_проф_маст6"/>
      <sheetName val="прочие_прочие6"/>
      <sheetName val="возм_пр_ущерба6"/>
      <sheetName val="реал__ОС,_МПЗ,_пр_6"/>
      <sheetName val="РТ_передача6"/>
      <sheetName val="Баланс_ээ6"/>
      <sheetName val="Баланс_мощности6"/>
      <sheetName val="MTO_REV_06"/>
      <sheetName val="Статистика_ДТП_от_15_до_150_кВ6"/>
      <sheetName val="Баланс_мощности_20076"/>
      <sheetName val="Dati_Caricati6"/>
      <sheetName val="на_1_тут6"/>
      <sheetName val="main_gate_house6"/>
      <sheetName val="Тср_196"/>
      <sheetName val="Тср_206"/>
      <sheetName val="Тср_20-246"/>
      <sheetName val="отчет_20077"/>
      <sheetName val="Расчет_НВВ_общий7"/>
      <sheetName val="Ген__не_уч__ОРЭМ7"/>
      <sheetName val="Прилож_17"/>
      <sheetName val="Вводные_данные_систем7"/>
      <sheetName val="Опросный_лист_МЭ_РФ7"/>
      <sheetName val="Баланс_по_уровням_U_квартальны7"/>
      <sheetName val="расчет_стоимостных_показателей7"/>
      <sheetName val="Тарифно-договорная_модель7"/>
      <sheetName val="Передача_эл_энергии7"/>
      <sheetName val="Тср_12-177"/>
      <sheetName val="расшир_сс7"/>
      <sheetName val="12_прибыль7"/>
      <sheetName val="спорт_культ_проф_маст7"/>
      <sheetName val="прочие_прочие7"/>
      <sheetName val="возм_пр_ущерба7"/>
      <sheetName val="реал__ОС,_МПЗ,_пр_7"/>
      <sheetName val="РТ_передача7"/>
      <sheetName val="Баланс_ээ7"/>
      <sheetName val="Баланс_мощности7"/>
      <sheetName val="MTO_REV_07"/>
      <sheetName val="Статистика_ДТП_от_15_до_150_кВ7"/>
      <sheetName val="Баланс_мощности_20077"/>
      <sheetName val="Dati_Caricati7"/>
      <sheetName val="на_1_тут7"/>
      <sheetName val="main_gate_house7"/>
      <sheetName val="Тср_197"/>
      <sheetName val="Тср_207"/>
      <sheetName val="Тср_20-247"/>
      <sheetName val="отчет_20078"/>
      <sheetName val="Расчет_НВВ_общий8"/>
      <sheetName val="Ген__не_уч__ОРЭМ8"/>
      <sheetName val="Прилож_18"/>
      <sheetName val="Вводные_данные_систем8"/>
      <sheetName val="Опросный_лист_МЭ_РФ8"/>
      <sheetName val="Баланс_по_уровням_U_квартальны8"/>
      <sheetName val="расчет_стоимостных_показателей8"/>
      <sheetName val="Тарифно-договорная_модель8"/>
      <sheetName val="Передача_эл_энергии8"/>
      <sheetName val="Тср_12-178"/>
      <sheetName val="расшир_сс8"/>
      <sheetName val="12_прибыль8"/>
      <sheetName val="спорт_культ_проф_маст8"/>
      <sheetName val="прочие_прочие8"/>
      <sheetName val="возм_пр_ущерба8"/>
      <sheetName val="реал__ОС,_МПЗ,_пр_8"/>
      <sheetName val="РТ_передача8"/>
      <sheetName val="Баланс_ээ8"/>
      <sheetName val="Баланс_мощности8"/>
      <sheetName val="MTO_REV_08"/>
      <sheetName val="Статистика_ДТП_от_15_до_150_кВ8"/>
      <sheetName val="Баланс_мощности_20078"/>
      <sheetName val="Dati_Caricati8"/>
      <sheetName val="на_1_тут8"/>
      <sheetName val="main_gate_house8"/>
      <sheetName val="Тср_198"/>
      <sheetName val="Тср_208"/>
      <sheetName val="Тср_20-248"/>
      <sheetName val="T25"/>
      <sheetName val="T31"/>
      <sheetName val="расчет НВВ РСК по RAB"/>
      <sheetName val="справочник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>
        <row r="5">
          <cell r="G5">
            <v>16503137.241579933</v>
          </cell>
        </row>
      </sheetData>
      <sheetData sheetId="37">
        <row r="5">
          <cell r="G5">
            <v>16503137.241579933</v>
          </cell>
        </row>
      </sheetData>
      <sheetData sheetId="38">
        <row r="5">
          <cell r="G5">
            <v>16503137.241579933</v>
          </cell>
        </row>
      </sheetData>
      <sheetData sheetId="39">
        <row r="5">
          <cell r="G5">
            <v>16503137.241579933</v>
          </cell>
        </row>
      </sheetData>
      <sheetData sheetId="40">
        <row r="5">
          <cell r="G5">
            <v>16503137.241579933</v>
          </cell>
        </row>
      </sheetData>
      <sheetData sheetId="41">
        <row r="5">
          <cell r="G5">
            <v>16503137.241579933</v>
          </cell>
        </row>
      </sheetData>
      <sheetData sheetId="42">
        <row r="5">
          <cell r="G5">
            <v>16503137.241579933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5">
          <cell r="G5">
            <v>4551113.38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7">
          <cell r="G7">
            <v>0</v>
          </cell>
        </row>
      </sheetData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  <sheetData sheetId="68">
        <row r="7">
          <cell r="G7">
            <v>0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5">
          <cell r="G5">
            <v>16503137.241579933</v>
          </cell>
        </row>
      </sheetData>
      <sheetData sheetId="97">
        <row r="5">
          <cell r="G5" t="str">
            <v>БДР на 2021</v>
          </cell>
        </row>
      </sheetData>
      <sheetData sheetId="98">
        <row r="5">
          <cell r="G5" t="str">
            <v>БДР на 2021</v>
          </cell>
        </row>
      </sheetData>
      <sheetData sheetId="99">
        <row r="5">
          <cell r="G5" t="str">
            <v>БДР на 2021</v>
          </cell>
        </row>
      </sheetData>
      <sheetData sheetId="100">
        <row r="5">
          <cell r="G5" t="str">
            <v>БДР на 2021</v>
          </cell>
        </row>
      </sheetData>
      <sheetData sheetId="101">
        <row r="5">
          <cell r="G5" t="str">
            <v>БДР на 2021</v>
          </cell>
        </row>
      </sheetData>
      <sheetData sheetId="102">
        <row r="5">
          <cell r="G5" t="str">
            <v>БДР на 2021</v>
          </cell>
        </row>
      </sheetData>
      <sheetData sheetId="103">
        <row r="5">
          <cell r="G5" t="str">
            <v>БДР на 2021</v>
          </cell>
        </row>
      </sheetData>
      <sheetData sheetId="104">
        <row r="5">
          <cell r="G5" t="str">
            <v>БДР на 2021</v>
          </cell>
        </row>
      </sheetData>
      <sheetData sheetId="105">
        <row r="5">
          <cell r="G5" t="str">
            <v>БДР на 2021</v>
          </cell>
        </row>
      </sheetData>
      <sheetData sheetId="106">
        <row r="5">
          <cell r="G5" t="str">
            <v>БДР на 2021</v>
          </cell>
        </row>
      </sheetData>
      <sheetData sheetId="107" refreshError="1"/>
      <sheetData sheetId="108">
        <row r="5">
          <cell r="G5">
            <v>16503137.241579933</v>
          </cell>
        </row>
      </sheetData>
      <sheetData sheetId="109">
        <row r="5">
          <cell r="G5">
            <v>16503137.241579933</v>
          </cell>
        </row>
      </sheetData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>
        <row r="5">
          <cell r="G5">
            <v>16503137.241579933</v>
          </cell>
        </row>
      </sheetData>
      <sheetData sheetId="123">
        <row r="5">
          <cell r="G5">
            <v>16503137.241579933</v>
          </cell>
        </row>
      </sheetData>
      <sheetData sheetId="124">
        <row r="5">
          <cell r="G5">
            <v>16503137.241579933</v>
          </cell>
        </row>
      </sheetData>
      <sheetData sheetId="125">
        <row r="5">
          <cell r="G5">
            <v>16503137.241579933</v>
          </cell>
        </row>
      </sheetData>
      <sheetData sheetId="126">
        <row r="5">
          <cell r="G5">
            <v>16503137.241579933</v>
          </cell>
        </row>
      </sheetData>
      <sheetData sheetId="127">
        <row r="5">
          <cell r="G5">
            <v>16503137.241579933</v>
          </cell>
        </row>
      </sheetData>
      <sheetData sheetId="128">
        <row r="5">
          <cell r="G5">
            <v>16503137.241579933</v>
          </cell>
        </row>
      </sheetData>
      <sheetData sheetId="129">
        <row r="5">
          <cell r="G5">
            <v>16503137.241579933</v>
          </cell>
        </row>
      </sheetData>
      <sheetData sheetId="130">
        <row r="5">
          <cell r="G5">
            <v>16503137.241579933</v>
          </cell>
        </row>
      </sheetData>
      <sheetData sheetId="131">
        <row r="5">
          <cell r="G5">
            <v>16503137.241579933</v>
          </cell>
        </row>
      </sheetData>
      <sheetData sheetId="132">
        <row r="5">
          <cell r="G5">
            <v>16503137.241579933</v>
          </cell>
        </row>
      </sheetData>
      <sheetData sheetId="133">
        <row r="5">
          <cell r="G5">
            <v>16503137.241579933</v>
          </cell>
        </row>
      </sheetData>
      <sheetData sheetId="134">
        <row r="5">
          <cell r="G5">
            <v>16503137.241579933</v>
          </cell>
        </row>
      </sheetData>
      <sheetData sheetId="135">
        <row r="5">
          <cell r="G5">
            <v>16503137.241579933</v>
          </cell>
        </row>
      </sheetData>
      <sheetData sheetId="136">
        <row r="5">
          <cell r="G5">
            <v>16503137.241579933</v>
          </cell>
        </row>
      </sheetData>
      <sheetData sheetId="137">
        <row r="5">
          <cell r="G5">
            <v>16503137.241579933</v>
          </cell>
        </row>
      </sheetData>
      <sheetData sheetId="138">
        <row r="5">
          <cell r="G5">
            <v>16503137.241579933</v>
          </cell>
        </row>
      </sheetData>
      <sheetData sheetId="139">
        <row r="5">
          <cell r="G5">
            <v>16503137.241579933</v>
          </cell>
        </row>
      </sheetData>
      <sheetData sheetId="140">
        <row r="5">
          <cell r="G5">
            <v>16503137.241579933</v>
          </cell>
        </row>
      </sheetData>
      <sheetData sheetId="141">
        <row r="5">
          <cell r="G5">
            <v>16503137.241579933</v>
          </cell>
        </row>
      </sheetData>
      <sheetData sheetId="142">
        <row r="5">
          <cell r="G5">
            <v>16503137.241579933</v>
          </cell>
        </row>
      </sheetData>
      <sheetData sheetId="143">
        <row r="5">
          <cell r="G5">
            <v>16503137.241579933</v>
          </cell>
        </row>
      </sheetData>
      <sheetData sheetId="144" refreshError="1"/>
      <sheetData sheetId="145">
        <row r="7">
          <cell r="G7">
            <v>0</v>
          </cell>
        </row>
      </sheetData>
      <sheetData sheetId="146">
        <row r="7">
          <cell r="G7">
            <v>0</v>
          </cell>
        </row>
      </sheetData>
      <sheetData sheetId="147">
        <row r="7">
          <cell r="G7">
            <v>0</v>
          </cell>
        </row>
      </sheetData>
      <sheetData sheetId="148">
        <row r="7">
          <cell r="G7">
            <v>0</v>
          </cell>
        </row>
      </sheetData>
      <sheetData sheetId="149">
        <row r="7">
          <cell r="G7">
            <v>0</v>
          </cell>
        </row>
      </sheetData>
      <sheetData sheetId="150">
        <row r="7">
          <cell r="G7">
            <v>0</v>
          </cell>
        </row>
      </sheetData>
      <sheetData sheetId="151">
        <row r="7">
          <cell r="G7">
            <v>0</v>
          </cell>
        </row>
      </sheetData>
      <sheetData sheetId="152" refreshError="1"/>
      <sheetData sheetId="153">
        <row r="5">
          <cell r="G5">
            <v>16503137.241579933</v>
          </cell>
        </row>
      </sheetData>
      <sheetData sheetId="154">
        <row r="5">
          <cell r="G5">
            <v>16503137.241579933</v>
          </cell>
        </row>
      </sheetData>
      <sheetData sheetId="155">
        <row r="5">
          <cell r="G5">
            <v>16503137.241579933</v>
          </cell>
        </row>
      </sheetData>
      <sheetData sheetId="156">
        <row r="5">
          <cell r="G5">
            <v>16503137.241579933</v>
          </cell>
        </row>
      </sheetData>
      <sheetData sheetId="157">
        <row r="5">
          <cell r="G5">
            <v>16503137.241579933</v>
          </cell>
        </row>
      </sheetData>
      <sheetData sheetId="158">
        <row r="5">
          <cell r="G5">
            <v>16503137.241579933</v>
          </cell>
        </row>
      </sheetData>
      <sheetData sheetId="159">
        <row r="5">
          <cell r="G5">
            <v>16503137.241579933</v>
          </cell>
        </row>
      </sheetData>
      <sheetData sheetId="160">
        <row r="5">
          <cell r="G5">
            <v>16503137.241579933</v>
          </cell>
        </row>
      </sheetData>
      <sheetData sheetId="161">
        <row r="5">
          <cell r="G5">
            <v>16503137.241579933</v>
          </cell>
        </row>
      </sheetData>
      <sheetData sheetId="162">
        <row r="5">
          <cell r="G5">
            <v>16503137.241579933</v>
          </cell>
        </row>
      </sheetData>
      <sheetData sheetId="163">
        <row r="5">
          <cell r="G5">
            <v>16503137.241579933</v>
          </cell>
        </row>
      </sheetData>
      <sheetData sheetId="164">
        <row r="5">
          <cell r="G5">
            <v>16503137.241579933</v>
          </cell>
        </row>
      </sheetData>
      <sheetData sheetId="165">
        <row r="5">
          <cell r="G5">
            <v>16503137.241579933</v>
          </cell>
        </row>
      </sheetData>
      <sheetData sheetId="166">
        <row r="5">
          <cell r="G5">
            <v>16503137.241579933</v>
          </cell>
        </row>
      </sheetData>
      <sheetData sheetId="167">
        <row r="5">
          <cell r="G5">
            <v>16503137.241579933</v>
          </cell>
        </row>
      </sheetData>
      <sheetData sheetId="168">
        <row r="5">
          <cell r="G5">
            <v>16503137.241579933</v>
          </cell>
        </row>
      </sheetData>
      <sheetData sheetId="169">
        <row r="5">
          <cell r="G5">
            <v>16503137.241579933</v>
          </cell>
        </row>
      </sheetData>
      <sheetData sheetId="170">
        <row r="5">
          <cell r="G5">
            <v>16503137.241579933</v>
          </cell>
        </row>
      </sheetData>
      <sheetData sheetId="171">
        <row r="5">
          <cell r="G5">
            <v>16503137.241579933</v>
          </cell>
        </row>
      </sheetData>
      <sheetData sheetId="172">
        <row r="5">
          <cell r="G5">
            <v>16503137.241579933</v>
          </cell>
        </row>
      </sheetData>
      <sheetData sheetId="173">
        <row r="5">
          <cell r="G5">
            <v>16503137.241579933</v>
          </cell>
        </row>
      </sheetData>
      <sheetData sheetId="174">
        <row r="5">
          <cell r="G5">
            <v>16503137.241579933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>
        <row r="5">
          <cell r="G5">
            <v>4551113.38</v>
          </cell>
        </row>
      </sheetData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 refreshError="1"/>
      <sheetData sheetId="210"/>
      <sheetData sheetId="211"/>
      <sheetData sheetId="212"/>
      <sheetData sheetId="213"/>
      <sheetData sheetId="214"/>
      <sheetData sheetId="215">
        <row r="5">
          <cell r="G5" t="str">
            <v>БДР на 2021</v>
          </cell>
        </row>
      </sheetData>
      <sheetData sheetId="216">
        <row r="5">
          <cell r="G5">
            <v>16503137.241579933</v>
          </cell>
        </row>
      </sheetData>
      <sheetData sheetId="217">
        <row r="5">
          <cell r="G5">
            <v>16503137.241579933</v>
          </cell>
        </row>
      </sheetData>
      <sheetData sheetId="218">
        <row r="5">
          <cell r="G5">
            <v>16503137.241579933</v>
          </cell>
        </row>
      </sheetData>
      <sheetData sheetId="219">
        <row r="5">
          <cell r="G5">
            <v>16503137.241579933</v>
          </cell>
        </row>
      </sheetData>
      <sheetData sheetId="220">
        <row r="5">
          <cell r="G5">
            <v>16503137.241579933</v>
          </cell>
        </row>
      </sheetData>
      <sheetData sheetId="221">
        <row r="5">
          <cell r="G5">
            <v>16503137.241579933</v>
          </cell>
        </row>
      </sheetData>
      <sheetData sheetId="222">
        <row r="5">
          <cell r="G5">
            <v>16503137.241579933</v>
          </cell>
        </row>
      </sheetData>
      <sheetData sheetId="223">
        <row r="5">
          <cell r="G5">
            <v>16503137.241579933</v>
          </cell>
        </row>
      </sheetData>
      <sheetData sheetId="224">
        <row r="5">
          <cell r="G5">
            <v>16503137.241579933</v>
          </cell>
        </row>
      </sheetData>
      <sheetData sheetId="225">
        <row r="5">
          <cell r="G5">
            <v>16503137.241579933</v>
          </cell>
        </row>
      </sheetData>
      <sheetData sheetId="226">
        <row r="5">
          <cell r="G5">
            <v>16503137.241579933</v>
          </cell>
        </row>
      </sheetData>
      <sheetData sheetId="227">
        <row r="5">
          <cell r="G5">
            <v>16503137.241579933</v>
          </cell>
        </row>
      </sheetData>
      <sheetData sheetId="228">
        <row r="5">
          <cell r="G5">
            <v>16503137.241579933</v>
          </cell>
        </row>
      </sheetData>
      <sheetData sheetId="229">
        <row r="5">
          <cell r="G5">
            <v>16503137.241579933</v>
          </cell>
        </row>
      </sheetData>
      <sheetData sheetId="230">
        <row r="7">
          <cell r="G7">
            <v>0</v>
          </cell>
        </row>
      </sheetData>
      <sheetData sheetId="231">
        <row r="7">
          <cell r="G7">
            <v>0</v>
          </cell>
        </row>
      </sheetData>
      <sheetData sheetId="232">
        <row r="7">
          <cell r="G7">
            <v>0</v>
          </cell>
        </row>
      </sheetData>
      <sheetData sheetId="233">
        <row r="5">
          <cell r="G5">
            <v>16503137.241579933</v>
          </cell>
        </row>
      </sheetData>
      <sheetData sheetId="234">
        <row r="5">
          <cell r="G5">
            <v>16503137.241579933</v>
          </cell>
        </row>
      </sheetData>
      <sheetData sheetId="235">
        <row r="5">
          <cell r="G5">
            <v>16503137.241579933</v>
          </cell>
        </row>
      </sheetData>
      <sheetData sheetId="236">
        <row r="5">
          <cell r="G5">
            <v>16503137.241579933</v>
          </cell>
        </row>
      </sheetData>
      <sheetData sheetId="237">
        <row r="5">
          <cell r="G5">
            <v>16503137.241579933</v>
          </cell>
        </row>
      </sheetData>
      <sheetData sheetId="238"/>
      <sheetData sheetId="239"/>
      <sheetData sheetId="240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>
        <row r="5">
          <cell r="G5">
            <v>16503137.241579933</v>
          </cell>
        </row>
      </sheetData>
      <sheetData sheetId="256">
        <row r="5">
          <cell r="G5">
            <v>16503137.241579933</v>
          </cell>
        </row>
      </sheetData>
      <sheetData sheetId="257">
        <row r="5">
          <cell r="G5">
            <v>16503137.241579933</v>
          </cell>
        </row>
      </sheetData>
      <sheetData sheetId="258">
        <row r="5">
          <cell r="G5">
            <v>16503137.241579933</v>
          </cell>
        </row>
      </sheetData>
      <sheetData sheetId="259">
        <row r="5">
          <cell r="G5">
            <v>16503137.241579933</v>
          </cell>
        </row>
      </sheetData>
      <sheetData sheetId="260">
        <row r="5">
          <cell r="G5">
            <v>16503137.241579933</v>
          </cell>
        </row>
      </sheetData>
      <sheetData sheetId="261">
        <row r="5">
          <cell r="G5">
            <v>16503137.241579933</v>
          </cell>
        </row>
      </sheetData>
      <sheetData sheetId="262">
        <row r="5">
          <cell r="G5">
            <v>16503137.241579933</v>
          </cell>
        </row>
      </sheetData>
      <sheetData sheetId="263">
        <row r="5">
          <cell r="G5">
            <v>16503137.241579933</v>
          </cell>
        </row>
      </sheetData>
      <sheetData sheetId="264">
        <row r="5">
          <cell r="G5">
            <v>16503137.241579933</v>
          </cell>
        </row>
      </sheetData>
      <sheetData sheetId="265">
        <row r="5">
          <cell r="G5">
            <v>16503137.241579933</v>
          </cell>
        </row>
      </sheetData>
      <sheetData sheetId="266">
        <row r="5">
          <cell r="G5">
            <v>16503137.241579933</v>
          </cell>
        </row>
      </sheetData>
      <sheetData sheetId="267">
        <row r="5">
          <cell r="G5">
            <v>16503137.241579933</v>
          </cell>
        </row>
      </sheetData>
      <sheetData sheetId="268">
        <row r="5">
          <cell r="G5">
            <v>16503137.241579933</v>
          </cell>
        </row>
      </sheetData>
      <sheetData sheetId="269">
        <row r="5">
          <cell r="G5">
            <v>16503137.241579933</v>
          </cell>
        </row>
      </sheetData>
      <sheetData sheetId="270"/>
      <sheetData sheetId="271"/>
      <sheetData sheetId="272">
        <row r="7">
          <cell r="G7">
            <v>0</v>
          </cell>
        </row>
      </sheetData>
      <sheetData sheetId="273">
        <row r="7">
          <cell r="G7">
            <v>0</v>
          </cell>
        </row>
      </sheetData>
      <sheetData sheetId="274">
        <row r="7">
          <cell r="G7">
            <v>0</v>
          </cell>
        </row>
      </sheetData>
      <sheetData sheetId="275"/>
      <sheetData sheetId="276"/>
      <sheetData sheetId="277"/>
      <sheetData sheetId="278"/>
      <sheetData sheetId="279">
        <row r="7">
          <cell r="G7">
            <v>0</v>
          </cell>
        </row>
      </sheetData>
      <sheetData sheetId="280">
        <row r="7">
          <cell r="G7">
            <v>0</v>
          </cell>
        </row>
      </sheetData>
      <sheetData sheetId="281">
        <row r="7">
          <cell r="G7">
            <v>0</v>
          </cell>
        </row>
      </sheetData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5">
          <cell r="G5">
            <v>16503137.241579933</v>
          </cell>
        </row>
      </sheetData>
      <sheetData sheetId="292">
        <row r="5">
          <cell r="G5">
            <v>16503137.241579933</v>
          </cell>
        </row>
      </sheetData>
      <sheetData sheetId="293">
        <row r="5">
          <cell r="G5">
            <v>16503137.241579933</v>
          </cell>
        </row>
      </sheetData>
      <sheetData sheetId="294">
        <row r="5">
          <cell r="G5">
            <v>16503137.241579933</v>
          </cell>
        </row>
      </sheetData>
      <sheetData sheetId="295">
        <row r="5">
          <cell r="G5">
            <v>16503137.241579933</v>
          </cell>
        </row>
      </sheetData>
      <sheetData sheetId="296">
        <row r="5">
          <cell r="G5">
            <v>16503137.241579933</v>
          </cell>
        </row>
      </sheetData>
      <sheetData sheetId="297">
        <row r="5">
          <cell r="G5">
            <v>16503137.241579933</v>
          </cell>
        </row>
      </sheetData>
      <sheetData sheetId="298">
        <row r="5">
          <cell r="G5">
            <v>16503137.241579933</v>
          </cell>
        </row>
      </sheetData>
      <sheetData sheetId="299">
        <row r="5">
          <cell r="G5">
            <v>16503137.241579933</v>
          </cell>
        </row>
      </sheetData>
      <sheetData sheetId="300">
        <row r="5">
          <cell r="G5">
            <v>16503137.241579933</v>
          </cell>
        </row>
      </sheetData>
      <sheetData sheetId="301">
        <row r="5">
          <cell r="G5">
            <v>16503137.241579933</v>
          </cell>
        </row>
      </sheetData>
      <sheetData sheetId="302">
        <row r="5">
          <cell r="G5">
            <v>16503137.241579933</v>
          </cell>
        </row>
      </sheetData>
      <sheetData sheetId="303">
        <row r="5">
          <cell r="G5">
            <v>16503137.241579933</v>
          </cell>
        </row>
      </sheetData>
      <sheetData sheetId="304">
        <row r="5">
          <cell r="G5">
            <v>16503137.241579933</v>
          </cell>
        </row>
      </sheetData>
      <sheetData sheetId="305">
        <row r="5">
          <cell r="G5">
            <v>16503137.241579933</v>
          </cell>
        </row>
      </sheetData>
      <sheetData sheetId="306"/>
      <sheetData sheetId="307"/>
      <sheetData sheetId="308">
        <row r="7">
          <cell r="G7">
            <v>0</v>
          </cell>
        </row>
      </sheetData>
      <sheetData sheetId="309">
        <row r="7">
          <cell r="G7">
            <v>0</v>
          </cell>
        </row>
      </sheetData>
      <sheetData sheetId="310">
        <row r="7">
          <cell r="G7">
            <v>0</v>
          </cell>
        </row>
      </sheetData>
      <sheetData sheetId="311"/>
      <sheetData sheetId="312"/>
      <sheetData sheetId="313"/>
      <sheetData sheetId="314"/>
      <sheetData sheetId="315">
        <row r="7">
          <cell r="G7">
            <v>0</v>
          </cell>
        </row>
      </sheetData>
      <sheetData sheetId="316">
        <row r="7">
          <cell r="G7">
            <v>0</v>
          </cell>
        </row>
      </sheetData>
      <sheetData sheetId="317">
        <row r="7">
          <cell r="G7">
            <v>0</v>
          </cell>
        </row>
      </sheetData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>
        <row r="5">
          <cell r="G5">
            <v>16503137.241579933</v>
          </cell>
        </row>
      </sheetData>
      <sheetData sheetId="332">
        <row r="5">
          <cell r="G5">
            <v>16503137.241579933</v>
          </cell>
        </row>
      </sheetData>
      <sheetData sheetId="333">
        <row r="5">
          <cell r="G5">
            <v>16503137.241579933</v>
          </cell>
        </row>
      </sheetData>
      <sheetData sheetId="334">
        <row r="5">
          <cell r="G5">
            <v>16503137.241579933</v>
          </cell>
        </row>
      </sheetData>
      <sheetData sheetId="335">
        <row r="5">
          <cell r="G5">
            <v>16503137.241579933</v>
          </cell>
        </row>
      </sheetData>
      <sheetData sheetId="336">
        <row r="5">
          <cell r="G5">
            <v>16503137.241579933</v>
          </cell>
        </row>
      </sheetData>
      <sheetData sheetId="337">
        <row r="5">
          <cell r="G5">
            <v>16503137.241579933</v>
          </cell>
        </row>
      </sheetData>
      <sheetData sheetId="338">
        <row r="5">
          <cell r="G5">
            <v>16503137.241579933</v>
          </cell>
        </row>
      </sheetData>
      <sheetData sheetId="339">
        <row r="5">
          <cell r="G5">
            <v>16503137.241579933</v>
          </cell>
        </row>
      </sheetData>
      <sheetData sheetId="340"/>
      <sheetData sheetId="341"/>
      <sheetData sheetId="342"/>
      <sheetData sheetId="343"/>
      <sheetData sheetId="344">
        <row r="7">
          <cell r="G7">
            <v>0</v>
          </cell>
        </row>
      </sheetData>
      <sheetData sheetId="345">
        <row r="7">
          <cell r="G7">
            <v>0</v>
          </cell>
        </row>
      </sheetData>
      <sheetData sheetId="346">
        <row r="7">
          <cell r="G7">
            <v>0</v>
          </cell>
        </row>
      </sheetData>
      <sheetData sheetId="347"/>
      <sheetData sheetId="348"/>
      <sheetData sheetId="349"/>
      <sheetData sheetId="350"/>
      <sheetData sheetId="351">
        <row r="7">
          <cell r="G7">
            <v>0</v>
          </cell>
        </row>
      </sheetData>
      <sheetData sheetId="352">
        <row r="7">
          <cell r="G7">
            <v>0</v>
          </cell>
        </row>
      </sheetData>
      <sheetData sheetId="353">
        <row r="7">
          <cell r="G7">
            <v>0</v>
          </cell>
        </row>
      </sheetData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>
        <row r="5">
          <cell r="G5">
            <v>16503137.241579933</v>
          </cell>
        </row>
      </sheetData>
      <sheetData sheetId="368">
        <row r="5">
          <cell r="G5">
            <v>16503137.241579933</v>
          </cell>
        </row>
      </sheetData>
      <sheetData sheetId="369">
        <row r="5">
          <cell r="G5">
            <v>16503137.241579933</v>
          </cell>
        </row>
      </sheetData>
      <sheetData sheetId="370">
        <row r="5">
          <cell r="G5">
            <v>16503137.241579933</v>
          </cell>
        </row>
      </sheetData>
      <sheetData sheetId="371">
        <row r="5">
          <cell r="G5">
            <v>16503137.241579933</v>
          </cell>
        </row>
      </sheetData>
      <sheetData sheetId="372">
        <row r="5">
          <cell r="G5">
            <v>16503137.241579933</v>
          </cell>
        </row>
      </sheetData>
      <sheetData sheetId="373">
        <row r="5">
          <cell r="G5">
            <v>16503137.241579933</v>
          </cell>
        </row>
      </sheetData>
      <sheetData sheetId="374">
        <row r="5">
          <cell r="G5">
            <v>16503137.241579933</v>
          </cell>
        </row>
      </sheetData>
      <sheetData sheetId="375">
        <row r="5">
          <cell r="G5">
            <v>16503137.241579933</v>
          </cell>
        </row>
      </sheetData>
      <sheetData sheetId="376"/>
      <sheetData sheetId="377"/>
      <sheetData sheetId="378"/>
      <sheetData sheetId="379"/>
      <sheetData sheetId="380">
        <row r="7">
          <cell r="G7">
            <v>0</v>
          </cell>
        </row>
      </sheetData>
      <sheetData sheetId="381">
        <row r="7">
          <cell r="G7">
            <v>0</v>
          </cell>
        </row>
      </sheetData>
      <sheetData sheetId="382">
        <row r="7">
          <cell r="G7">
            <v>0</v>
          </cell>
        </row>
      </sheetData>
      <sheetData sheetId="383"/>
      <sheetData sheetId="384"/>
      <sheetData sheetId="385"/>
      <sheetData sheetId="386"/>
      <sheetData sheetId="387">
        <row r="7">
          <cell r="G7">
            <v>0</v>
          </cell>
        </row>
      </sheetData>
      <sheetData sheetId="388">
        <row r="7">
          <cell r="G7">
            <v>0</v>
          </cell>
        </row>
      </sheetData>
      <sheetData sheetId="389">
        <row r="7">
          <cell r="G7">
            <v>0</v>
          </cell>
        </row>
      </sheetData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>
        <row r="52">
          <cell r="G52">
            <v>0</v>
          </cell>
        </row>
      </sheetData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>
        <row r="5">
          <cell r="G5">
            <v>16503137.241579933</v>
          </cell>
        </row>
      </sheetData>
      <sheetData sheetId="434">
        <row r="5">
          <cell r="G5">
            <v>16503137.241579933</v>
          </cell>
        </row>
      </sheetData>
      <sheetData sheetId="435">
        <row r="5">
          <cell r="G5">
            <v>16503137.241579933</v>
          </cell>
        </row>
      </sheetData>
      <sheetData sheetId="436">
        <row r="5">
          <cell r="G5">
            <v>16503137.241579933</v>
          </cell>
        </row>
      </sheetData>
      <sheetData sheetId="437">
        <row r="5">
          <cell r="G5">
            <v>16503137.241579933</v>
          </cell>
        </row>
      </sheetData>
      <sheetData sheetId="438">
        <row r="5">
          <cell r="G5">
            <v>16503137.241579933</v>
          </cell>
        </row>
      </sheetData>
      <sheetData sheetId="439">
        <row r="5">
          <cell r="G5">
            <v>16503137.241579933</v>
          </cell>
        </row>
      </sheetData>
      <sheetData sheetId="440">
        <row r="5">
          <cell r="G5">
            <v>16503137.241579933</v>
          </cell>
        </row>
      </sheetData>
      <sheetData sheetId="441">
        <row r="5">
          <cell r="G5">
            <v>16503137.241579933</v>
          </cell>
        </row>
      </sheetData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>
        <row r="5">
          <cell r="G5">
            <v>16503137.241579933</v>
          </cell>
        </row>
      </sheetData>
      <sheetData sheetId="463">
        <row r="5">
          <cell r="G5">
            <v>16503137.241579933</v>
          </cell>
        </row>
      </sheetData>
      <sheetData sheetId="464">
        <row r="5">
          <cell r="G5">
            <v>16503137.241579933</v>
          </cell>
        </row>
      </sheetData>
      <sheetData sheetId="465">
        <row r="5">
          <cell r="G5">
            <v>16503137.241579933</v>
          </cell>
        </row>
      </sheetData>
      <sheetData sheetId="466">
        <row r="5">
          <cell r="G5">
            <v>16503137.241579933</v>
          </cell>
        </row>
      </sheetData>
      <sheetData sheetId="467">
        <row r="5">
          <cell r="G5">
            <v>16503137.241579933</v>
          </cell>
        </row>
      </sheetData>
      <sheetData sheetId="468">
        <row r="5">
          <cell r="G5">
            <v>16503137.241579933</v>
          </cell>
        </row>
      </sheetData>
      <sheetData sheetId="469">
        <row r="5">
          <cell r="G5">
            <v>16503137.241579933</v>
          </cell>
        </row>
      </sheetData>
      <sheetData sheetId="470">
        <row r="5">
          <cell r="G5">
            <v>16503137.241579933</v>
          </cell>
        </row>
      </sheetData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>
        <row r="5">
          <cell r="G5">
            <v>16503137.241579933</v>
          </cell>
        </row>
      </sheetData>
      <sheetData sheetId="492">
        <row r="5">
          <cell r="G5">
            <v>16503137.241579933</v>
          </cell>
        </row>
      </sheetData>
      <sheetData sheetId="493">
        <row r="5">
          <cell r="G5">
            <v>16503137.241579933</v>
          </cell>
        </row>
      </sheetData>
      <sheetData sheetId="494">
        <row r="5">
          <cell r="G5">
            <v>16503137.241579933</v>
          </cell>
        </row>
      </sheetData>
      <sheetData sheetId="495">
        <row r="5">
          <cell r="G5">
            <v>16503137.241579933</v>
          </cell>
        </row>
      </sheetData>
      <sheetData sheetId="496">
        <row r="5">
          <cell r="G5">
            <v>16503137.241579933</v>
          </cell>
        </row>
      </sheetData>
      <sheetData sheetId="497">
        <row r="5">
          <cell r="G5">
            <v>16503137.241579933</v>
          </cell>
        </row>
      </sheetData>
      <sheetData sheetId="498">
        <row r="5">
          <cell r="G5">
            <v>16503137.241579933</v>
          </cell>
        </row>
      </sheetData>
      <sheetData sheetId="499">
        <row r="5">
          <cell r="G5">
            <v>16503137.241579933</v>
          </cell>
        </row>
      </sheetData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>
        <row r="5">
          <cell r="G5">
            <v>16503137.241579933</v>
          </cell>
        </row>
      </sheetData>
      <sheetData sheetId="521">
        <row r="5">
          <cell r="G5">
            <v>16503137.241579933</v>
          </cell>
        </row>
      </sheetData>
      <sheetData sheetId="522">
        <row r="5">
          <cell r="G5">
            <v>16503137.241579933</v>
          </cell>
        </row>
      </sheetData>
      <sheetData sheetId="523">
        <row r="5">
          <cell r="G5">
            <v>16503137.241579933</v>
          </cell>
        </row>
      </sheetData>
      <sheetData sheetId="524">
        <row r="5">
          <cell r="G5">
            <v>16503137.241579933</v>
          </cell>
        </row>
      </sheetData>
      <sheetData sheetId="525">
        <row r="5">
          <cell r="G5">
            <v>16503137.241579933</v>
          </cell>
        </row>
      </sheetData>
      <sheetData sheetId="526">
        <row r="5">
          <cell r="G5">
            <v>16503137.241579933</v>
          </cell>
        </row>
      </sheetData>
      <sheetData sheetId="527">
        <row r="5">
          <cell r="G5">
            <v>16503137.241579933</v>
          </cell>
        </row>
      </sheetData>
      <sheetData sheetId="528">
        <row r="5">
          <cell r="G5">
            <v>16503137.241579933</v>
          </cell>
        </row>
      </sheetData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 refreshError="1"/>
      <sheetData sheetId="543" refreshError="1"/>
      <sheetData sheetId="544" refreshError="1"/>
      <sheetData sheetId="54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Регионы"/>
      <sheetName val="Лист1"/>
      <sheetName val="план 2000"/>
      <sheetName val="FST5"/>
      <sheetName val="Контроль"/>
      <sheetName val="Исходные"/>
      <sheetName val="29"/>
      <sheetName val="20"/>
      <sheetName val="21"/>
      <sheetName val="26"/>
      <sheetName val="27"/>
      <sheetName val="28"/>
      <sheetName val="19"/>
      <sheetName val="22"/>
      <sheetName val="Списки"/>
      <sheetName val="ЭСО"/>
      <sheetName val="сбыт"/>
      <sheetName val="Ген. не уч. ОРЭМ"/>
      <sheetName val="Вводные данные систем"/>
      <sheetName val="База"/>
      <sheetName val="17_1"/>
      <sheetName val="P2_1"/>
      <sheetName val="P2_2"/>
      <sheetName val="Ф-1_(для_АО-энерго)"/>
      <sheetName val="Ф-2_(для_АО-энерго)"/>
      <sheetName val="план_2000"/>
      <sheetName val="Ген__не_уч__ОРЭМ"/>
      <sheetName val="Вводные_данные_систем"/>
      <sheetName val="Лист17"/>
      <sheetName val="t_настройки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10. БДР"/>
      <sheetName val="8.ОФР"/>
      <sheetName val="9. Смета затрат"/>
      <sheetName val="6.ИПР"/>
      <sheetName val="11.БДДС (ДПН)"/>
      <sheetName val="3.Программа реализации"/>
      <sheetName val="2.Оценочные показатели"/>
      <sheetName val="7.Затраты на персонал"/>
      <sheetName val="12.Прогнозный баланс"/>
      <sheetName val="TSET.NET.2009"/>
      <sheetName val="Заголовок2"/>
      <sheetName val="共機J"/>
      <sheetName val="18.2"/>
      <sheetName val="6"/>
      <sheetName val="анализ"/>
      <sheetName val="ликв акт __"/>
      <sheetName val="кредиторы __"/>
      <sheetName val="капитал __"/>
      <sheetName val="14"/>
      <sheetName val="Архангельский "/>
      <sheetName val="Lists"/>
      <sheetName val="экология"/>
      <sheetName val="страховые"/>
      <sheetName val="НИОКР"/>
      <sheetName val="аренда"/>
      <sheetName val="выпадающие"/>
      <sheetName val="материалы"/>
      <sheetName val="ремонты"/>
      <sheetName val="РБП"/>
      <sheetName val="Рейтинг"/>
      <sheetName val="15"/>
      <sheetName val="2.3"/>
      <sheetName val="расчет НВВ РСК по RAB"/>
      <sheetName val="на 1 тут"/>
    </sheetNames>
    <sheetDataSet>
      <sheetData sheetId="0" refreshError="1"/>
      <sheetData sheetId="1"/>
      <sheetData sheetId="2" refreshError="1">
        <row r="13">
          <cell r="E13" t="str">
            <v>Белгородская область</v>
          </cell>
        </row>
        <row r="21">
          <cell r="D21" t="str">
            <v>Филиал ОАО "МРСК Центра" - "Белгородэнерго"</v>
          </cell>
          <cell r="F21">
            <v>30.347799999999999</v>
          </cell>
          <cell r="G21">
            <v>9.6034000000000006</v>
          </cell>
          <cell r="H21">
            <v>31.383299999999998</v>
          </cell>
          <cell r="I21" t="str">
            <v>3123117903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4">
          <cell r="E14">
            <v>0</v>
          </cell>
          <cell r="F14">
            <v>0</v>
          </cell>
        </row>
        <row r="15">
          <cell r="F15">
            <v>0</v>
          </cell>
          <cell r="G15">
            <v>1648.5738902300704</v>
          </cell>
          <cell r="H15">
            <v>2093.4586093168364</v>
          </cell>
          <cell r="L15">
            <v>1174.4970531203201</v>
          </cell>
          <cell r="M15">
            <v>2019.31682303768</v>
          </cell>
          <cell r="Q15">
            <v>2026.7442880387787</v>
          </cell>
          <cell r="R15">
            <v>1128.9960632779289</v>
          </cell>
          <cell r="V15">
            <v>2131.7444577038782</v>
          </cell>
          <cell r="W15">
            <v>1233.9960218430288</v>
          </cell>
          <cell r="AA15">
            <v>2464.4652743438992</v>
          </cell>
          <cell r="AB15">
            <v>1267.6629326561006</v>
          </cell>
        </row>
        <row r="16">
          <cell r="F16">
            <v>0</v>
          </cell>
          <cell r="H16">
            <v>1515.9527860570197</v>
          </cell>
          <cell r="M16">
            <v>1300.6527614203203</v>
          </cell>
          <cell r="R16">
            <v>2286.5503949657277</v>
          </cell>
          <cell r="W16">
            <v>2391.5503535308271</v>
          </cell>
          <cell r="AB16">
            <v>2425.2172643438994</v>
          </cell>
        </row>
        <row r="17">
          <cell r="F17">
            <v>0</v>
          </cell>
          <cell r="I17">
            <v>2287.1231251999998</v>
          </cell>
          <cell r="N17">
            <v>2443.1314800000005</v>
          </cell>
          <cell r="S17">
            <v>2448.8531332406001</v>
          </cell>
          <cell r="X17">
            <v>2658.8531251999998</v>
          </cell>
          <cell r="AC17">
            <v>2624.1803020000002</v>
          </cell>
        </row>
        <row r="18">
          <cell r="F18">
            <v>412.01</v>
          </cell>
          <cell r="G18">
            <v>161.15</v>
          </cell>
          <cell r="K18">
            <v>411.37848063999985</v>
          </cell>
          <cell r="L18">
            <v>52.336688000000002</v>
          </cell>
          <cell r="M18">
            <v>255.07233950200001</v>
          </cell>
          <cell r="P18">
            <v>816.69</v>
          </cell>
          <cell r="Q18">
            <v>69.94</v>
          </cell>
          <cell r="U18">
            <v>816.69</v>
          </cell>
          <cell r="V18">
            <v>69.94</v>
          </cell>
          <cell r="Z18">
            <v>816.69</v>
          </cell>
          <cell r="AA18">
            <v>69.94</v>
          </cell>
        </row>
        <row r="19">
          <cell r="F19">
            <v>9505.3402774253209</v>
          </cell>
          <cell r="K19">
            <v>8840.8692717180002</v>
          </cell>
          <cell r="L19">
            <v>497.89583429999999</v>
          </cell>
          <cell r="M19">
            <v>280.47815204</v>
          </cell>
          <cell r="P19">
            <v>8708.8827474379796</v>
          </cell>
          <cell r="Q19">
            <v>575</v>
          </cell>
          <cell r="R19">
            <v>534</v>
          </cell>
          <cell r="U19">
            <v>8958.8673145681787</v>
          </cell>
          <cell r="V19">
            <v>575</v>
          </cell>
          <cell r="W19">
            <v>534</v>
          </cell>
          <cell r="Z19">
            <v>9805.3712169999999</v>
          </cell>
          <cell r="AA19">
            <v>575</v>
          </cell>
          <cell r="AB19">
            <v>534</v>
          </cell>
        </row>
        <row r="20">
          <cell r="F20">
            <v>0</v>
          </cell>
          <cell r="G20">
            <v>62.55</v>
          </cell>
          <cell r="K20">
            <v>497.78821679999999</v>
          </cell>
          <cell r="L20">
            <v>23.649946</v>
          </cell>
          <cell r="Q20">
            <v>21</v>
          </cell>
          <cell r="R20">
            <v>8.5</v>
          </cell>
          <cell r="V20">
            <v>21</v>
          </cell>
          <cell r="W20">
            <v>8.5</v>
          </cell>
          <cell r="AA20">
            <v>21</v>
          </cell>
          <cell r="AB20">
            <v>8.5</v>
          </cell>
        </row>
        <row r="25">
          <cell r="F25">
            <v>2905.35</v>
          </cell>
          <cell r="G25">
            <v>66.95</v>
          </cell>
          <cell r="H25">
            <v>1070.5500200000001</v>
          </cell>
          <cell r="I25">
            <v>2000.8</v>
          </cell>
          <cell r="K25">
            <v>5493.6975269999994</v>
          </cell>
          <cell r="L25">
            <v>262.27428399999997</v>
          </cell>
          <cell r="M25">
            <v>1165.6785969999999</v>
          </cell>
          <cell r="N25">
            <v>2195.6444800000004</v>
          </cell>
          <cell r="P25">
            <v>3731.7383199999999</v>
          </cell>
          <cell r="Q25">
            <v>77.78</v>
          </cell>
          <cell r="R25">
            <v>1257.4550748292002</v>
          </cell>
          <cell r="S25">
            <v>2162.5300080406</v>
          </cell>
          <cell r="U25">
            <v>5494.7350000000006</v>
          </cell>
          <cell r="V25">
            <v>281.99</v>
          </cell>
          <cell r="W25">
            <v>1257.4549999999999</v>
          </cell>
          <cell r="X25">
            <v>2372.5299999999997</v>
          </cell>
          <cell r="Z25">
            <v>5978.3000099999999</v>
          </cell>
          <cell r="AA25">
            <v>504.41000999999994</v>
          </cell>
          <cell r="AB25">
            <v>1340.899895</v>
          </cell>
          <cell r="AC25">
            <v>2338.3003020000001</v>
          </cell>
        </row>
        <row r="29">
          <cell r="F29">
            <v>3068.4599428571428</v>
          </cell>
          <cell r="G29">
            <v>218.94</v>
          </cell>
          <cell r="K29">
            <v>875.43456600000013</v>
          </cell>
          <cell r="L29">
            <v>99.102475999999996</v>
          </cell>
          <cell r="P29">
            <v>2436.5739111000003</v>
          </cell>
          <cell r="Q29">
            <v>257.9227889</v>
          </cell>
          <cell r="R29">
            <v>0</v>
          </cell>
          <cell r="S29">
            <v>0</v>
          </cell>
          <cell r="U29">
            <v>713.57399999999996</v>
          </cell>
          <cell r="V29">
            <v>53.713000000000001</v>
          </cell>
          <cell r="W29">
            <v>0</v>
          </cell>
          <cell r="X29">
            <v>0</v>
          </cell>
          <cell r="Z29">
            <v>713.72299999999996</v>
          </cell>
          <cell r="AA29">
            <v>106.27800000000001</v>
          </cell>
          <cell r="AB29">
            <v>0</v>
          </cell>
          <cell r="AC29">
            <v>0</v>
          </cell>
        </row>
      </sheetData>
      <sheetData sheetId="6" refreshError="1">
        <row r="8">
          <cell r="E8">
            <v>4041802.541460678</v>
          </cell>
        </row>
        <row r="14">
          <cell r="F14">
            <v>1249865.8892136381</v>
          </cell>
          <cell r="G14">
            <v>1101178.3180533787</v>
          </cell>
          <cell r="H14">
            <v>1165973.1079475279</v>
          </cell>
          <cell r="I14">
            <v>1136233.4538618275</v>
          </cell>
        </row>
        <row r="15">
          <cell r="F15">
            <v>223207.26315789483</v>
          </cell>
          <cell r="G15">
            <v>182.39089999999999</v>
          </cell>
          <cell r="H15">
            <v>288.08710000000002</v>
          </cell>
          <cell r="I15">
            <v>1761347.5472143777</v>
          </cell>
          <cell r="K15">
            <v>0</v>
          </cell>
          <cell r="L15">
            <v>115.97</v>
          </cell>
          <cell r="M15">
            <v>267.55588112887875</v>
          </cell>
          <cell r="Q15">
            <v>171.61970667181902</v>
          </cell>
          <cell r="R15">
            <v>451.69231673355705</v>
          </cell>
          <cell r="V15">
            <v>212.46791643582648</v>
          </cell>
          <cell r="W15">
            <v>509.23231698355698</v>
          </cell>
          <cell r="AA15">
            <v>147.10958210249299</v>
          </cell>
          <cell r="AB15">
            <v>443.592315983557</v>
          </cell>
        </row>
        <row r="16">
          <cell r="F16">
            <v>15255.042173804606</v>
          </cell>
          <cell r="G16">
            <v>43258.186723366103</v>
          </cell>
          <cell r="H16">
            <v>158.3048</v>
          </cell>
          <cell r="I16">
            <v>128572.84549423734</v>
          </cell>
          <cell r="M16">
            <v>112.54479106952296</v>
          </cell>
          <cell r="R16">
            <v>190</v>
          </cell>
          <cell r="W16">
            <v>247.54000024999993</v>
          </cell>
          <cell r="AB16">
            <v>181.89999924999995</v>
          </cell>
        </row>
        <row r="17">
          <cell r="F17">
            <v>124145.76702056637</v>
          </cell>
          <cell r="G17">
            <v>174489.78768914408</v>
          </cell>
          <cell r="H17">
            <v>167561.25276880449</v>
          </cell>
          <cell r="I17">
            <v>276.32889999999998</v>
          </cell>
          <cell r="N17">
            <v>278.89999999999998</v>
          </cell>
          <cell r="S17">
            <v>453.01434698498502</v>
          </cell>
          <cell r="X17">
            <v>529.66434673498497</v>
          </cell>
          <cell r="AC17">
            <v>448.86434673498502</v>
          </cell>
        </row>
        <row r="18">
          <cell r="F18">
            <v>55.136600000000001</v>
          </cell>
          <cell r="G18">
            <v>21.684200000000001</v>
          </cell>
          <cell r="K18">
            <v>46.96101377168948</v>
          </cell>
          <cell r="L18">
            <v>5.9745077625570779</v>
          </cell>
          <cell r="M18">
            <v>29.117846975114155</v>
          </cell>
          <cell r="P18">
            <v>117</v>
          </cell>
          <cell r="Q18">
            <v>12</v>
          </cell>
          <cell r="U18">
            <v>117</v>
          </cell>
          <cell r="V18">
            <v>22</v>
          </cell>
          <cell r="Z18">
            <v>117</v>
          </cell>
          <cell r="AA18">
            <v>22</v>
          </cell>
        </row>
        <row r="19">
          <cell r="F19">
            <v>1112.787</v>
          </cell>
          <cell r="G19">
            <v>19211.444106272564</v>
          </cell>
          <cell r="H19">
            <v>18321.017898885602</v>
          </cell>
          <cell r="I19">
            <v>177072.09789054148</v>
          </cell>
          <cell r="K19">
            <v>1425.193327249227</v>
          </cell>
          <cell r="L19">
            <v>78.896328140002367</v>
          </cell>
          <cell r="M19">
            <v>32.047734251141556</v>
          </cell>
          <cell r="P19">
            <v>1490.3229124301099</v>
          </cell>
          <cell r="Q19">
            <v>77</v>
          </cell>
          <cell r="R19">
            <v>72</v>
          </cell>
          <cell r="U19">
            <v>1460.46</v>
          </cell>
          <cell r="V19">
            <v>77</v>
          </cell>
          <cell r="W19">
            <v>72</v>
          </cell>
          <cell r="Z19">
            <v>1396.459998</v>
          </cell>
          <cell r="AA19">
            <v>77</v>
          </cell>
          <cell r="AB19">
            <v>72</v>
          </cell>
        </row>
        <row r="20">
          <cell r="F20">
            <v>6.6276999999999999</v>
          </cell>
          <cell r="G20">
            <v>0.78900000000000003</v>
          </cell>
          <cell r="H20">
            <v>149240.2348699189</v>
          </cell>
          <cell r="I20">
            <v>1032551.3665924305</v>
          </cell>
          <cell r="K20">
            <v>56.825138904109593</v>
          </cell>
          <cell r="L20">
            <v>2.699765525114155</v>
          </cell>
          <cell r="Q20">
            <v>2.8</v>
          </cell>
          <cell r="R20">
            <v>1.1399999999999999</v>
          </cell>
          <cell r="V20">
            <v>2.8</v>
          </cell>
          <cell r="W20">
            <v>1.1399999999999999</v>
          </cell>
          <cell r="AA20">
            <v>2.8</v>
          </cell>
          <cell r="AB20">
            <v>1.1399999999999999</v>
          </cell>
        </row>
        <row r="21">
          <cell r="F21">
            <v>30.347799999999999</v>
          </cell>
          <cell r="G21">
            <v>9.6034000000000006</v>
          </cell>
          <cell r="H21">
            <v>31.383299999999998</v>
          </cell>
          <cell r="I21">
            <v>29.279699999999998</v>
          </cell>
          <cell r="K21">
            <v>40.683821014784499</v>
          </cell>
          <cell r="L21">
            <v>18.780063094804614</v>
          </cell>
          <cell r="M21">
            <v>28.164155251141523</v>
          </cell>
          <cell r="N21">
            <v>28.251940639269403</v>
          </cell>
          <cell r="P21">
            <v>39.908100163950103</v>
          </cell>
          <cell r="Q21">
            <v>14.159583102493087</v>
          </cell>
          <cell r="R21">
            <v>43.917969748571934</v>
          </cell>
          <cell r="S21">
            <v>44.014346984985039</v>
          </cell>
          <cell r="U21">
            <v>34.758099913950062</v>
          </cell>
          <cell r="V21">
            <v>9.0095828524930504</v>
          </cell>
          <cell r="W21">
            <v>38.767969498571894</v>
          </cell>
          <cell r="X21">
            <v>38.864346734984998</v>
          </cell>
          <cell r="Z21">
            <v>34.758099913950062</v>
          </cell>
          <cell r="AA21">
            <v>9.0095828524930504</v>
          </cell>
          <cell r="AB21">
            <v>38.767969498571894</v>
          </cell>
          <cell r="AC21">
            <v>38.864346734984998</v>
          </cell>
        </row>
        <row r="23">
          <cell r="F23">
            <v>4591117.2621852839</v>
          </cell>
          <cell r="G23">
            <v>5738752.9299865318</v>
          </cell>
          <cell r="H23">
            <v>5841343.5041678734</v>
          </cell>
          <cell r="I23">
            <v>8126419.3821858056</v>
          </cell>
        </row>
        <row r="25">
          <cell r="F25">
            <v>298.7824</v>
          </cell>
          <cell r="G25">
            <v>9.3000000000000007</v>
          </cell>
          <cell r="H25">
            <v>138.6797</v>
          </cell>
          <cell r="I25">
            <v>247.04920000000001</v>
          </cell>
          <cell r="K25">
            <v>964.76977778136256</v>
          </cell>
          <cell r="L25">
            <v>52.216193337358888</v>
          </cell>
          <cell r="M25">
            <v>134.20209817351596</v>
          </cell>
          <cell r="N25">
            <v>250.64434703196352</v>
          </cell>
          <cell r="P25">
            <v>618.1</v>
          </cell>
          <cell r="Q25">
            <v>15.5</v>
          </cell>
          <cell r="R25">
            <v>217.9</v>
          </cell>
          <cell r="S25">
            <v>409</v>
          </cell>
          <cell r="U25">
            <v>609.63499999999999</v>
          </cell>
          <cell r="V25">
            <v>7.0350000000000108</v>
          </cell>
          <cell r="W25">
            <v>261.48</v>
          </cell>
          <cell r="X25">
            <v>490.79999999999995</v>
          </cell>
          <cell r="Z25">
            <v>802</v>
          </cell>
          <cell r="AA25">
            <v>46</v>
          </cell>
          <cell r="AB25">
            <v>211</v>
          </cell>
          <cell r="AC25">
            <v>410</v>
          </cell>
        </row>
        <row r="27">
          <cell r="F27" t="str">
            <v>Предложение регионального регулятора</v>
          </cell>
          <cell r="G27">
            <v>356957.46855182247</v>
          </cell>
          <cell r="H27">
            <v>367602.54010855372</v>
          </cell>
          <cell r="I27">
            <v>652540.9696877033</v>
          </cell>
        </row>
        <row r="28">
          <cell r="F28">
            <v>1615755.7840376634</v>
          </cell>
          <cell r="G28">
            <v>2033092.1282878504</v>
          </cell>
          <cell r="H28">
            <v>2098061.5246751476</v>
          </cell>
          <cell r="I28">
            <v>3805128.408345235</v>
          </cell>
        </row>
        <row r="29">
          <cell r="F29">
            <v>374.96420000000001</v>
          </cell>
          <cell r="G29">
            <v>27.655899999999999</v>
          </cell>
          <cell r="H29">
            <v>0</v>
          </cell>
          <cell r="I29">
            <v>0</v>
          </cell>
          <cell r="K29">
            <v>140</v>
          </cell>
          <cell r="L29">
            <v>20</v>
          </cell>
          <cell r="M29">
            <v>0</v>
          </cell>
          <cell r="N29">
            <v>0</v>
          </cell>
          <cell r="P29">
            <v>326.04000000000002</v>
          </cell>
          <cell r="Q29">
            <v>43.75</v>
          </cell>
          <cell r="U29">
            <v>211.36666666666665</v>
          </cell>
          <cell r="V29">
            <v>50.683333333333337</v>
          </cell>
          <cell r="Z29">
            <v>86</v>
          </cell>
          <cell r="AA29">
            <v>12</v>
          </cell>
        </row>
        <row r="30">
          <cell r="F30">
            <v>2336.8063547773568</v>
          </cell>
          <cell r="G30">
            <v>2896.5892828204705</v>
          </cell>
          <cell r="H30">
            <v>3129.9045814043684</v>
          </cell>
          <cell r="I30">
            <v>2788.466243071035</v>
          </cell>
        </row>
        <row r="31">
          <cell r="F31">
            <v>848.51069586711549</v>
          </cell>
          <cell r="G31">
            <v>1329.174470554311</v>
          </cell>
          <cell r="H31">
            <v>1587.2026813183184</v>
          </cell>
          <cell r="I31">
            <v>1309.764344984985</v>
          </cell>
        </row>
      </sheetData>
      <sheetData sheetId="7"/>
      <sheetData sheetId="8" refreshError="1"/>
      <sheetData sheetId="9" refreshError="1">
        <row r="4">
          <cell r="C4" t="str">
            <v>31 декабря</v>
          </cell>
        </row>
        <row r="9">
          <cell r="E9">
            <v>2805</v>
          </cell>
          <cell r="F9">
            <v>2788</v>
          </cell>
          <cell r="G9">
            <v>2818</v>
          </cell>
          <cell r="H9">
            <v>2824</v>
          </cell>
          <cell r="I9">
            <v>2831</v>
          </cell>
        </row>
        <row r="11">
          <cell r="E11">
            <v>2805</v>
          </cell>
          <cell r="F11">
            <v>2788</v>
          </cell>
          <cell r="G11">
            <v>2818</v>
          </cell>
          <cell r="H11">
            <v>2824</v>
          </cell>
          <cell r="I11">
            <v>2831</v>
          </cell>
        </row>
        <row r="13">
          <cell r="E13">
            <v>2805</v>
          </cell>
          <cell r="F13">
            <v>2788</v>
          </cell>
          <cell r="G13">
            <v>2818</v>
          </cell>
          <cell r="H13">
            <v>2824</v>
          </cell>
          <cell r="I13">
            <v>2831</v>
          </cell>
        </row>
        <row r="16">
          <cell r="E16">
            <v>2805</v>
          </cell>
          <cell r="F16">
            <v>2788</v>
          </cell>
          <cell r="G16">
            <v>2818</v>
          </cell>
          <cell r="H16">
            <v>2824</v>
          </cell>
          <cell r="I16">
            <v>2831</v>
          </cell>
        </row>
        <row r="18">
          <cell r="E18">
            <v>2425.8440000000001</v>
          </cell>
          <cell r="F18">
            <v>2425.8440000000001</v>
          </cell>
          <cell r="G18">
            <v>3112.53</v>
          </cell>
          <cell r="H18">
            <v>3253.6169999999997</v>
          </cell>
          <cell r="I18">
            <v>3191.2991999999999</v>
          </cell>
        </row>
        <row r="20">
          <cell r="E20">
            <v>3.04</v>
          </cell>
          <cell r="F20">
            <v>3.0789499999999999</v>
          </cell>
          <cell r="G20">
            <v>3.04</v>
          </cell>
          <cell r="H20">
            <v>3.1299934811011867</v>
          </cell>
          <cell r="I20">
            <v>3.2</v>
          </cell>
        </row>
        <row r="23">
          <cell r="E23">
            <v>12.5</v>
          </cell>
          <cell r="F23">
            <v>13.7</v>
          </cell>
          <cell r="G23">
            <v>12.5</v>
          </cell>
          <cell r="H23">
            <v>11.57</v>
          </cell>
          <cell r="I23">
            <v>13.64</v>
          </cell>
        </row>
        <row r="26">
          <cell r="E26">
            <v>50</v>
          </cell>
          <cell r="F26">
            <v>62</v>
          </cell>
          <cell r="G26">
            <v>65</v>
          </cell>
          <cell r="H26">
            <v>68.510000000000005</v>
          </cell>
          <cell r="I26">
            <v>75</v>
          </cell>
        </row>
        <row r="29">
          <cell r="E29">
            <v>21.4</v>
          </cell>
          <cell r="F29">
            <v>19.149999999999999</v>
          </cell>
          <cell r="G29">
            <v>15</v>
          </cell>
          <cell r="H29">
            <v>16.53</v>
          </cell>
          <cell r="I29">
            <v>18.77</v>
          </cell>
        </row>
        <row r="32">
          <cell r="E32">
            <v>10</v>
          </cell>
          <cell r="F32">
            <v>23.206</v>
          </cell>
          <cell r="G32">
            <v>12.531808</v>
          </cell>
          <cell r="H32">
            <v>14.05</v>
          </cell>
          <cell r="I32">
            <v>33</v>
          </cell>
        </row>
        <row r="34">
          <cell r="B34" t="str">
            <v>Выплаты прочие:</v>
          </cell>
        </row>
        <row r="35">
          <cell r="E35">
            <v>13.905727000000001</v>
          </cell>
          <cell r="F35">
            <v>40.692380999999997</v>
          </cell>
          <cell r="H35">
            <v>11.387369</v>
          </cell>
          <cell r="I35">
            <v>4.0000160571481267</v>
          </cell>
        </row>
        <row r="37">
          <cell r="B37" t="str">
            <v>Выплаты &lt;______________&gt;:</v>
          </cell>
        </row>
        <row r="38">
          <cell r="E38">
            <v>0</v>
          </cell>
        </row>
        <row r="41">
          <cell r="E41">
            <v>6825</v>
          </cell>
        </row>
        <row r="45">
          <cell r="E45">
            <v>301347</v>
          </cell>
        </row>
        <row r="46">
          <cell r="E46">
            <v>0</v>
          </cell>
        </row>
        <row r="47">
          <cell r="E47">
            <v>4038</v>
          </cell>
          <cell r="F47">
            <v>6507.4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  <row r="56">
          <cell r="E56">
            <v>4363768</v>
          </cell>
        </row>
        <row r="57">
          <cell r="E57">
            <v>0</v>
          </cell>
        </row>
        <row r="59">
          <cell r="E59">
            <v>44349</v>
          </cell>
        </row>
      </sheetData>
      <sheetData sheetId="10" refreshError="1">
        <row r="5">
          <cell r="C5" t="str">
            <v>31 декабря</v>
          </cell>
        </row>
        <row r="9">
          <cell r="E9">
            <v>619973</v>
          </cell>
          <cell r="F9">
            <v>619973</v>
          </cell>
          <cell r="G9">
            <v>789711</v>
          </cell>
          <cell r="H9">
            <v>659248</v>
          </cell>
          <cell r="J9">
            <v>48772815</v>
          </cell>
        </row>
        <row r="10">
          <cell r="E10">
            <v>93417</v>
          </cell>
          <cell r="F10">
            <v>93417</v>
          </cell>
          <cell r="G10">
            <v>156357.79999999999</v>
          </cell>
          <cell r="H10">
            <v>103550.53432017456</v>
          </cell>
        </row>
        <row r="11">
          <cell r="E11">
            <v>12524130</v>
          </cell>
          <cell r="F11">
            <v>12524130</v>
          </cell>
          <cell r="G11">
            <v>15259122.4</v>
          </cell>
          <cell r="H11">
            <v>13822080.465679826</v>
          </cell>
        </row>
        <row r="13">
          <cell r="E13">
            <v>4231279</v>
          </cell>
          <cell r="F13">
            <v>4301190.36093025</v>
          </cell>
          <cell r="G13">
            <v>5709375</v>
          </cell>
          <cell r="H13">
            <v>4949064.5141820209</v>
          </cell>
        </row>
        <row r="14">
          <cell r="E14">
            <v>140971</v>
          </cell>
          <cell r="F14">
            <v>143300.19513501669</v>
          </cell>
          <cell r="G14">
            <v>81902</v>
          </cell>
          <cell r="H14">
            <v>171884.59261751676</v>
          </cell>
        </row>
        <row r="15">
          <cell r="E15">
            <v>61052</v>
          </cell>
          <cell r="F15">
            <v>62060.732444141264</v>
          </cell>
          <cell r="G15">
            <v>207614.8</v>
          </cell>
          <cell r="H15">
            <v>151927.14725003205</v>
          </cell>
        </row>
        <row r="16">
          <cell r="E16">
            <v>11482</v>
          </cell>
          <cell r="F16">
            <v>11671.711490592117</v>
          </cell>
          <cell r="G16">
            <v>70246.2</v>
          </cell>
          <cell r="H16">
            <v>47058.745950430515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E18">
            <v>127312</v>
          </cell>
          <cell r="F18">
            <v>127614</v>
          </cell>
          <cell r="G18">
            <v>135736</v>
          </cell>
          <cell r="H18">
            <v>131790</v>
          </cell>
        </row>
        <row r="19">
          <cell r="E19">
            <v>1946</v>
          </cell>
          <cell r="F19">
            <v>1946</v>
          </cell>
          <cell r="G19">
            <v>4980</v>
          </cell>
          <cell r="H19">
            <v>4058.6957483260062</v>
          </cell>
        </row>
        <row r="20">
          <cell r="E20">
            <v>13827</v>
          </cell>
          <cell r="F20">
            <v>15087</v>
          </cell>
          <cell r="G20">
            <v>27741</v>
          </cell>
          <cell r="H20">
            <v>21252.304251673995</v>
          </cell>
        </row>
        <row r="21">
          <cell r="E21">
            <v>35630</v>
          </cell>
          <cell r="F21">
            <v>35671</v>
          </cell>
          <cell r="G21">
            <v>92194</v>
          </cell>
          <cell r="H21">
            <v>35377</v>
          </cell>
        </row>
        <row r="24">
          <cell r="E24">
            <v>24855</v>
          </cell>
          <cell r="F24">
            <v>43988</v>
          </cell>
          <cell r="G24">
            <v>0</v>
          </cell>
          <cell r="H24">
            <v>0</v>
          </cell>
        </row>
        <row r="25">
          <cell r="E25">
            <v>6140</v>
          </cell>
          <cell r="F25">
            <v>10751.485281773113</v>
          </cell>
          <cell r="G25">
            <v>67300</v>
          </cell>
          <cell r="H25">
            <v>67300</v>
          </cell>
        </row>
        <row r="26">
          <cell r="E26">
            <v>786439.91399999999</v>
          </cell>
          <cell r="F26">
            <v>1377100.5147182269</v>
          </cell>
          <cell r="G26">
            <v>2970778.2</v>
          </cell>
          <cell r="H26">
            <v>2970778.2</v>
          </cell>
        </row>
        <row r="28">
          <cell r="E28">
            <v>155620</v>
          </cell>
          <cell r="F28">
            <v>648181.23631680617</v>
          </cell>
          <cell r="G28">
            <v>419000</v>
          </cell>
          <cell r="H28">
            <v>419000</v>
          </cell>
        </row>
        <row r="29">
          <cell r="E29">
            <v>6866</v>
          </cell>
          <cell r="F29">
            <v>28597.946077311346</v>
          </cell>
          <cell r="G29">
            <v>5000</v>
          </cell>
          <cell r="H29">
            <v>5000</v>
          </cell>
        </row>
        <row r="30">
          <cell r="E30">
            <v>21586</v>
          </cell>
          <cell r="F30">
            <v>89909.010198782795</v>
          </cell>
          <cell r="G30">
            <v>459443</v>
          </cell>
          <cell r="H30">
            <v>459443</v>
          </cell>
        </row>
        <row r="31">
          <cell r="E31">
            <v>8500</v>
          </cell>
          <cell r="F31">
            <v>35403.807407099681</v>
          </cell>
          <cell r="G31">
            <v>3000</v>
          </cell>
          <cell r="H31">
            <v>3000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E33">
            <v>32500</v>
          </cell>
          <cell r="F33">
            <v>31848</v>
          </cell>
          <cell r="G33">
            <v>0</v>
          </cell>
          <cell r="H33">
            <v>0</v>
          </cell>
        </row>
        <row r="34">
          <cell r="E34">
            <v>1537</v>
          </cell>
          <cell r="F34">
            <v>2437.3332201634885</v>
          </cell>
          <cell r="G34">
            <v>0</v>
          </cell>
          <cell r="H34">
            <v>0</v>
          </cell>
        </row>
        <row r="35">
          <cell r="E35">
            <v>7050</v>
          </cell>
          <cell r="F35">
            <v>7112.6667798365115</v>
          </cell>
          <cell r="G35">
            <v>0</v>
          </cell>
          <cell r="H35">
            <v>0</v>
          </cell>
        </row>
        <row r="36">
          <cell r="E36">
            <v>50990</v>
          </cell>
          <cell r="F36">
            <v>242</v>
          </cell>
          <cell r="G36">
            <v>0</v>
          </cell>
          <cell r="H36">
            <v>0</v>
          </cell>
        </row>
        <row r="39">
          <cell r="E39">
            <v>0</v>
          </cell>
          <cell r="F39">
            <v>4713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617.95096159855495</v>
          </cell>
          <cell r="G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79150.049038401441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3">
          <cell r="E43">
            <v>0</v>
          </cell>
          <cell r="F43">
            <v>307.08306503541536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E44">
            <v>0</v>
          </cell>
          <cell r="F44">
            <v>13.548594811291364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E45">
            <v>0</v>
          </cell>
          <cell r="F45">
            <v>42.59539289200923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E46">
            <v>0</v>
          </cell>
          <cell r="F46">
            <v>16.772947261284095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E48">
            <v>0</v>
          </cell>
          <cell r="F48">
            <v>27672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E49">
            <v>0</v>
          </cell>
          <cell r="F49">
            <v>324.63747183748245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E50">
            <v>0</v>
          </cell>
          <cell r="F50">
            <v>947.36252816251761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536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4">
          <cell r="E54">
            <v>620099.5</v>
          </cell>
          <cell r="F54">
            <v>639610.5</v>
          </cell>
          <cell r="G54">
            <v>789711</v>
          </cell>
          <cell r="H54">
            <v>659248</v>
          </cell>
        </row>
        <row r="55">
          <cell r="E55">
            <v>96548</v>
          </cell>
          <cell r="F55">
            <v>98483.767160087285</v>
          </cell>
          <cell r="G55">
            <v>190095.3</v>
          </cell>
          <cell r="H55">
            <v>137200.53432017454</v>
          </cell>
        </row>
        <row r="56">
          <cell r="E56">
            <v>12962424.957</v>
          </cell>
          <cell r="F56">
            <v>13173105.232839912</v>
          </cell>
          <cell r="G56">
            <v>16730789.699999999</v>
          </cell>
          <cell r="H56">
            <v>15307469.565679826</v>
          </cell>
        </row>
        <row r="58">
          <cell r="E58">
            <v>4309089</v>
          </cell>
          <cell r="F58">
            <v>4625127.4375561355</v>
          </cell>
          <cell r="G58">
            <v>5914612.75</v>
          </cell>
          <cell r="H58">
            <v>5158564.5141820209</v>
          </cell>
        </row>
        <row r="59">
          <cell r="E59">
            <v>144404</v>
          </cell>
          <cell r="F59">
            <v>157592.39387626672</v>
          </cell>
          <cell r="G59">
            <v>84402</v>
          </cell>
          <cell r="H59">
            <v>174384.59261751676</v>
          </cell>
        </row>
        <row r="60">
          <cell r="E60">
            <v>71845</v>
          </cell>
          <cell r="F60">
            <v>106993.93984708664</v>
          </cell>
          <cell r="G60">
            <v>399766.42500000005</v>
          </cell>
          <cell r="H60">
            <v>381648.64725003205</v>
          </cell>
        </row>
        <row r="61">
          <cell r="E61">
            <v>15732</v>
          </cell>
          <cell r="F61">
            <v>29365.228720511317</v>
          </cell>
          <cell r="G61">
            <v>71746.2</v>
          </cell>
          <cell r="H61">
            <v>48558.745950430515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E63">
            <v>143562</v>
          </cell>
          <cell r="F63">
            <v>129702</v>
          </cell>
          <cell r="G63">
            <v>135736</v>
          </cell>
          <cell r="H63">
            <v>131790</v>
          </cell>
        </row>
        <row r="64">
          <cell r="E64">
            <v>2714.5</v>
          </cell>
          <cell r="F64">
            <v>3002.3478741630029</v>
          </cell>
          <cell r="G64">
            <v>4980</v>
          </cell>
          <cell r="H64">
            <v>4058.6957483260062</v>
          </cell>
        </row>
        <row r="65">
          <cell r="E65">
            <v>17352</v>
          </cell>
          <cell r="F65">
            <v>18169.652125836994</v>
          </cell>
          <cell r="G65">
            <v>27741</v>
          </cell>
          <cell r="H65">
            <v>21252.304251673995</v>
          </cell>
        </row>
        <row r="66">
          <cell r="E66">
            <v>61125</v>
          </cell>
          <cell r="F66">
            <v>35524</v>
          </cell>
          <cell r="G66">
            <v>92194</v>
          </cell>
          <cell r="H66">
            <v>35377</v>
          </cell>
        </row>
        <row r="69">
          <cell r="E69">
            <v>3.45</v>
          </cell>
          <cell r="F69">
            <v>3.6433195691483262</v>
          </cell>
          <cell r="G69">
            <v>3.4156192014118041</v>
          </cell>
          <cell r="H69">
            <v>3.9468960332221945</v>
          </cell>
          <cell r="I69">
            <v>2.8571428571428572</v>
          </cell>
          <cell r="J69">
            <v>2.8571428571428572</v>
          </cell>
          <cell r="K69">
            <v>2.8571428571428572</v>
          </cell>
          <cell r="L69">
            <v>2.8571428571428572</v>
          </cell>
          <cell r="M69">
            <v>2.8571428571428572</v>
          </cell>
        </row>
        <row r="70">
          <cell r="E70">
            <v>3.83</v>
          </cell>
          <cell r="F70">
            <v>4.0455854144169576</v>
          </cell>
          <cell r="G70">
            <v>3.7927442158647295</v>
          </cell>
          <cell r="H70">
            <v>4.3826803334620665</v>
          </cell>
        </row>
        <row r="71">
          <cell r="E71">
            <v>2.8</v>
          </cell>
          <cell r="F71">
            <v>3.2267702475034596</v>
          </cell>
          <cell r="G71">
            <v>3.0251033999999999</v>
          </cell>
          <cell r="H71">
            <v>3.4956380982434507</v>
          </cell>
        </row>
        <row r="72">
          <cell r="E72">
            <v>3.5</v>
          </cell>
          <cell r="F72">
            <v>4.497354568180965</v>
          </cell>
          <cell r="G72">
            <v>4.480266231971056</v>
          </cell>
          <cell r="H72">
            <v>5.177141822904848</v>
          </cell>
        </row>
        <row r="73">
          <cell r="E73">
            <v>3.1462235000000001</v>
          </cell>
          <cell r="F73">
            <v>3.9825116868977357</v>
          </cell>
          <cell r="G73">
            <v>3.7336124733067653</v>
          </cell>
          <cell r="H73">
            <v>4.3143510419406121</v>
          </cell>
        </row>
        <row r="74">
          <cell r="E74">
            <v>6.05</v>
          </cell>
          <cell r="F74">
            <v>7.8971278578279289</v>
          </cell>
          <cell r="G74">
            <v>7.4035727679816379</v>
          </cell>
          <cell r="H74">
            <v>8.5551492325433678</v>
          </cell>
        </row>
        <row r="75">
          <cell r="E75">
            <v>18.5</v>
          </cell>
          <cell r="F75">
            <v>12.294062197481988</v>
          </cell>
          <cell r="G75">
            <v>11.525707286469691</v>
          </cell>
          <cell r="H75">
            <v>13.318454337721347</v>
          </cell>
        </row>
        <row r="76">
          <cell r="E76">
            <v>8.4929281992285297</v>
          </cell>
          <cell r="F76">
            <v>24.892824744267593</v>
          </cell>
          <cell r="G76">
            <v>23.3370717446493</v>
          </cell>
          <cell r="H76">
            <v>26.966997918827122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E78">
            <v>8.1369000000000007</v>
          </cell>
          <cell r="F78">
            <v>6.7364926270839023</v>
          </cell>
          <cell r="G78">
            <v>6.3154749756457811</v>
          </cell>
          <cell r="H78">
            <v>7.2978050711822027</v>
          </cell>
        </row>
        <row r="79">
          <cell r="E79">
            <v>26.5</v>
          </cell>
          <cell r="F79">
            <v>18.095318763540121</v>
          </cell>
          <cell r="G79">
            <v>16.964396630972196</v>
          </cell>
          <cell r="H79">
            <v>19.603095608877123</v>
          </cell>
        </row>
        <row r="80">
          <cell r="E80">
            <v>5</v>
          </cell>
          <cell r="F80">
            <v>4.200884156498228</v>
          </cell>
          <cell r="G80">
            <v>3.9383370894352141</v>
          </cell>
          <cell r="H80">
            <v>4.5509192094243653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</row>
      </sheetData>
      <sheetData sheetId="11" refreshError="1">
        <row r="6">
          <cell r="C6" t="str">
            <v>Алтайский край</v>
          </cell>
        </row>
        <row r="14">
          <cell r="E14">
            <v>0</v>
          </cell>
          <cell r="F14">
            <v>0</v>
          </cell>
        </row>
        <row r="15">
          <cell r="E15">
            <v>0</v>
          </cell>
          <cell r="F15">
            <v>0</v>
          </cell>
        </row>
        <row r="16">
          <cell r="E16">
            <v>0</v>
          </cell>
          <cell r="F16">
            <v>0</v>
          </cell>
        </row>
        <row r="17">
          <cell r="E17">
            <v>0</v>
          </cell>
          <cell r="F17">
            <v>0</v>
          </cell>
          <cell r="I17">
            <v>2287.1231251999998</v>
          </cell>
        </row>
        <row r="19">
          <cell r="F19">
            <v>9505.3402774253209</v>
          </cell>
        </row>
        <row r="20">
          <cell r="F20">
            <v>0</v>
          </cell>
        </row>
      </sheetData>
      <sheetData sheetId="12" refreshError="1">
        <row r="8">
          <cell r="E8">
            <v>4041802.541460678</v>
          </cell>
          <cell r="F8">
            <v>4367909.9990273891</v>
          </cell>
          <cell r="G8">
            <v>4845864.7707760055</v>
          </cell>
          <cell r="H8">
            <v>5004432.7783941887</v>
          </cell>
          <cell r="I8">
            <v>6365071.8349714279</v>
          </cell>
          <cell r="J8">
            <v>1.313505872750993</v>
          </cell>
        </row>
        <row r="9">
          <cell r="E9">
            <v>1289135.160601588</v>
          </cell>
          <cell r="F9">
            <v>1252835.4396617394</v>
          </cell>
          <cell r="G9">
            <v>1529126.6435720976</v>
          </cell>
          <cell r="H9">
            <v>1540356.8584317637</v>
          </cell>
          <cell r="I9">
            <v>1980792.4675596342</v>
          </cell>
          <cell r="J9">
            <v>1.2953750272328184</v>
          </cell>
        </row>
        <row r="10">
          <cell r="E10">
            <v>1644083.3711492892</v>
          </cell>
          <cell r="F10">
            <v>1865208.6701520111</v>
          </cell>
          <cell r="G10">
            <v>2215559.8091505286</v>
          </cell>
          <cell r="H10">
            <v>2298102.8120148969</v>
          </cell>
          <cell r="I10">
            <v>3248045.9135499662</v>
          </cell>
          <cell r="J10">
            <v>1.4660159026784769</v>
          </cell>
        </row>
        <row r="12">
          <cell r="E12">
            <v>309537.41121159104</v>
          </cell>
          <cell r="F12">
            <v>351448.22777568386</v>
          </cell>
          <cell r="G12">
            <v>337746.02444554993</v>
          </cell>
          <cell r="H12">
            <v>349281.52220966812</v>
          </cell>
          <cell r="I12">
            <v>475468.87179716182</v>
          </cell>
          <cell r="J12">
            <v>1.4077704469732848</v>
          </cell>
        </row>
        <row r="13">
          <cell r="E13">
            <v>1334545.9599376982</v>
          </cell>
          <cell r="F13">
            <v>1513760.4423763272</v>
          </cell>
          <cell r="G13">
            <v>1877813.7847049788</v>
          </cell>
          <cell r="H13">
            <v>1948821.2898052288</v>
          </cell>
          <cell r="I13">
            <v>2772577.0417528045</v>
          </cell>
          <cell r="J13">
            <v>1.4764920059357223</v>
          </cell>
        </row>
        <row r="14">
          <cell r="E14">
            <v>1108584.0097098008</v>
          </cell>
          <cell r="F14">
            <v>1249865.8892136381</v>
          </cell>
          <cell r="G14">
            <v>1101178.3180533787</v>
          </cell>
          <cell r="H14">
            <v>1165973.1079475279</v>
          </cell>
          <cell r="I14">
            <v>1136233.4538618275</v>
          </cell>
          <cell r="J14">
            <v>1.0318342045368436</v>
          </cell>
        </row>
        <row r="15">
          <cell r="E15">
            <v>412474.98910231574</v>
          </cell>
          <cell r="F15">
            <v>223207.26315789483</v>
          </cell>
          <cell r="G15">
            <v>892888.15921052627</v>
          </cell>
          <cell r="H15">
            <v>836910.72577368445</v>
          </cell>
          <cell r="I15">
            <v>1761347.5472143777</v>
          </cell>
          <cell r="J15">
            <v>1.972640726663601</v>
          </cell>
        </row>
        <row r="16">
          <cell r="E16">
            <v>46685.392518770423</v>
          </cell>
          <cell r="F16">
            <v>15255.042173804606</v>
          </cell>
          <cell r="G16">
            <v>43258.186723366103</v>
          </cell>
          <cell r="H16">
            <v>42021.870084162481</v>
          </cell>
          <cell r="I16">
            <v>128572.84549423734</v>
          </cell>
          <cell r="J16">
            <v>2.972219948017103</v>
          </cell>
        </row>
        <row r="17">
          <cell r="E17">
            <v>205362.554095253</v>
          </cell>
          <cell r="F17">
            <v>124145.76702056637</v>
          </cell>
          <cell r="G17">
            <v>174489.78768914408</v>
          </cell>
          <cell r="H17">
            <v>167561.25276880449</v>
          </cell>
          <cell r="I17">
            <v>1209623.4644829719</v>
          </cell>
          <cell r="J17">
            <v>6.9323453280711904</v>
          </cell>
        </row>
        <row r="18">
          <cell r="F18">
            <v>55.136600000000001</v>
          </cell>
          <cell r="G18">
            <v>21.684200000000001</v>
          </cell>
        </row>
        <row r="19">
          <cell r="E19">
            <v>41105.604963930804</v>
          </cell>
          <cell r="F19">
            <v>22150.425359230139</v>
          </cell>
          <cell r="G19">
            <v>19211.444106272564</v>
          </cell>
          <cell r="H19">
            <v>18321.017898885602</v>
          </cell>
          <cell r="I19">
            <v>177072.09789054148</v>
          </cell>
          <cell r="J19">
            <v>9.2170113246576388</v>
          </cell>
        </row>
        <row r="20">
          <cell r="E20">
            <v>164256.94913132221</v>
          </cell>
          <cell r="F20">
            <v>101995.34166133624</v>
          </cell>
          <cell r="G20">
            <v>155278.34358287152</v>
          </cell>
          <cell r="H20">
            <v>149240.2348699189</v>
          </cell>
          <cell r="I20">
            <v>1032551.3665924305</v>
          </cell>
          <cell r="J20">
            <v>6.649680456189059</v>
          </cell>
        </row>
        <row r="21">
          <cell r="E21">
            <v>160427.0424882923</v>
          </cell>
          <cell r="F21">
            <v>83806.453963523847</v>
          </cell>
          <cell r="G21">
            <v>675140.1847980161</v>
          </cell>
          <cell r="H21">
            <v>627327.60292071744</v>
          </cell>
          <cell r="I21">
            <v>423151.23723716836</v>
          </cell>
          <cell r="J21">
            <v>0.62676055545969889</v>
          </cell>
        </row>
        <row r="22">
          <cell r="E22">
            <v>10.20522365630584</v>
          </cell>
          <cell r="F22">
            <v>5.1101616839082498</v>
          </cell>
          <cell r="G22">
            <v>18.425775407421064</v>
          </cell>
          <cell r="H22">
            <v>16.723388300606381</v>
          </cell>
          <cell r="I22">
            <v>27.672076496247183</v>
          </cell>
          <cell r="J22">
            <v>1.5018134045583846</v>
          </cell>
        </row>
        <row r="23">
          <cell r="E23">
            <v>4454277.5305629941</v>
          </cell>
          <cell r="F23">
            <v>4591117.2621852839</v>
          </cell>
          <cell r="G23">
            <v>5738752.9299865318</v>
          </cell>
          <cell r="H23">
            <v>5841343.5041678734</v>
          </cell>
          <cell r="I23">
            <v>8126419.3821858056</v>
          </cell>
          <cell r="J23">
            <v>1.416060158248506</v>
          </cell>
        </row>
        <row r="24">
          <cell r="E24">
            <v>1335820.5531203584</v>
          </cell>
          <cell r="F24">
            <v>1268090.4818355441</v>
          </cell>
          <cell r="G24">
            <v>1572384.8302954638</v>
          </cell>
          <cell r="H24">
            <v>1582378.7285159263</v>
          </cell>
          <cell r="I24">
            <v>2109365.3130538715</v>
          </cell>
          <cell r="J24">
            <v>1.3415070359445689</v>
          </cell>
        </row>
        <row r="25">
          <cell r="E25">
            <v>1849445.9252445423</v>
          </cell>
          <cell r="F25">
            <v>1989354.4371725775</v>
          </cell>
          <cell r="G25">
            <v>2390049.5968396729</v>
          </cell>
          <cell r="H25">
            <v>2465664.0647837012</v>
          </cell>
          <cell r="I25">
            <v>4457669.3780329376</v>
          </cell>
          <cell r="J25">
            <v>1.8650949268698223</v>
          </cell>
        </row>
        <row r="27">
          <cell r="E27">
            <v>350643.01617552183</v>
          </cell>
          <cell r="F27">
            <v>373598.653134914</v>
          </cell>
          <cell r="G27">
            <v>356957.46855182247</v>
          </cell>
          <cell r="H27">
            <v>367602.54010855372</v>
          </cell>
          <cell r="I27">
            <v>652540.9696877033</v>
          </cell>
          <cell r="J27">
            <v>1.8280636411252691</v>
          </cell>
        </row>
        <row r="28">
          <cell r="E28">
            <v>1498802.9090690203</v>
          </cell>
          <cell r="F28">
            <v>1615755.7840376634</v>
          </cell>
          <cell r="G28">
            <v>2033092.1282878504</v>
          </cell>
          <cell r="H28">
            <v>2098061.5246751476</v>
          </cell>
          <cell r="I28">
            <v>3805128.408345235</v>
          </cell>
          <cell r="J28">
            <v>1.8715966460160802</v>
          </cell>
        </row>
        <row r="29">
          <cell r="E29">
            <v>1269011.0521980932</v>
          </cell>
          <cell r="F29">
            <v>1333672.3431771621</v>
          </cell>
          <cell r="G29">
            <v>1776318.5028513949</v>
          </cell>
          <cell r="H29">
            <v>1793300.7108682455</v>
          </cell>
          <cell r="I29">
            <v>1559384.691098996</v>
          </cell>
          <cell r="J29">
            <v>0.87787448511954869</v>
          </cell>
        </row>
        <row r="30">
          <cell r="E30">
            <v>2001.5219999999999</v>
          </cell>
          <cell r="F30">
            <v>2336.8063547773568</v>
          </cell>
          <cell r="G30">
            <v>2896.5892828204705</v>
          </cell>
          <cell r="H30">
            <v>3129.9045814043684</v>
          </cell>
          <cell r="I30">
            <v>2788.466243071035</v>
          </cell>
          <cell r="J30">
            <v>0.96267229172229973</v>
          </cell>
        </row>
        <row r="31">
          <cell r="E31">
            <v>857.31849999999986</v>
          </cell>
          <cell r="F31">
            <v>848.51069586711549</v>
          </cell>
          <cell r="G31">
            <v>1329.174470554311</v>
          </cell>
          <cell r="H31">
            <v>1587.2026813183184</v>
          </cell>
          <cell r="I31">
            <v>1309.764344984985</v>
          </cell>
          <cell r="J31">
            <v>0.98539685647044406</v>
          </cell>
        </row>
        <row r="32">
          <cell r="E32">
            <v>662.05780000000004</v>
          </cell>
          <cell r="F32">
            <v>663.75015753424645</v>
          </cell>
          <cell r="G32">
            <v>1079.9143469849851</v>
          </cell>
          <cell r="H32">
            <v>1281.9443477349851</v>
          </cell>
          <cell r="I32">
            <v>1069.8643457349849</v>
          </cell>
          <cell r="J32">
            <v>0.99069370522017897</v>
          </cell>
        </row>
        <row r="33">
          <cell r="E33">
            <v>247.04919999999998</v>
          </cell>
          <cell r="F33">
            <v>250.64805936073057</v>
          </cell>
          <cell r="G33">
            <v>409</v>
          </cell>
          <cell r="H33">
            <v>490.79999999999995</v>
          </cell>
          <cell r="I33">
            <v>410</v>
          </cell>
          <cell r="J33">
            <v>1.0024449877750612</v>
          </cell>
        </row>
        <row r="34">
          <cell r="J34">
            <v>0</v>
          </cell>
        </row>
        <row r="35">
          <cell r="E35">
            <v>97288.969511714065</v>
          </cell>
          <cell r="F35">
            <v>71003.504032932105</v>
          </cell>
          <cell r="G35">
            <v>83597.569811046502</v>
          </cell>
          <cell r="H35">
            <v>85476.587560849308</v>
          </cell>
          <cell r="I35">
            <v>118874.83405682362</v>
          </cell>
          <cell r="J35">
            <v>1.4219891119504242</v>
          </cell>
        </row>
        <row r="38">
          <cell r="E38">
            <v>240519.87033916608</v>
          </cell>
          <cell r="F38">
            <v>213073.08266416658</v>
          </cell>
          <cell r="G38">
            <v>176893.87692234447</v>
          </cell>
          <cell r="H38">
            <v>159846.83169615641</v>
          </cell>
          <cell r="I38">
            <v>299566.65913263639</v>
          </cell>
          <cell r="J38">
            <v>1.6934823541921955</v>
          </cell>
        </row>
        <row r="39">
          <cell r="E39">
            <v>460236.56496464607</v>
          </cell>
          <cell r="F39">
            <v>429975.76563081559</v>
          </cell>
          <cell r="G39">
            <v>358904.37913718756</v>
          </cell>
          <cell r="H39">
            <v>326026.95907205692</v>
          </cell>
          <cell r="I39">
            <v>643036.97387851123</v>
          </cell>
          <cell r="J39">
            <v>1.7916665587206917</v>
          </cell>
        </row>
        <row r="40">
          <cell r="E40">
            <v>942838.8545802494</v>
          </cell>
          <cell r="F40">
            <v>921848.76098851243</v>
          </cell>
          <cell r="G40">
            <v>759450.79425224313</v>
          </cell>
          <cell r="H40">
            <v>656329.63024981413</v>
          </cell>
          <cell r="I40">
            <v>1020939.255662518</v>
          </cell>
          <cell r="J40">
            <v>1.3443125787599406</v>
          </cell>
        </row>
        <row r="41">
          <cell r="J41">
            <v>0</v>
          </cell>
        </row>
        <row r="42">
          <cell r="E42">
            <v>131.67096988961947</v>
          </cell>
          <cell r="F42">
            <v>147.79255489150142</v>
          </cell>
          <cell r="G42">
            <v>153.54827694380739</v>
          </cell>
          <cell r="H42">
            <v>135.64354644416676</v>
          </cell>
          <cell r="I42">
            <v>189.28958101557879</v>
          </cell>
          <cell r="J42">
            <v>1.2327691640906613</v>
          </cell>
        </row>
        <row r="43">
          <cell r="J43">
            <v>0</v>
          </cell>
        </row>
        <row r="45">
          <cell r="E45">
            <v>373.09293544792138</v>
          </cell>
          <cell r="F45">
            <v>510.95682852419748</v>
          </cell>
          <cell r="G45">
            <v>374.65147937526393</v>
          </cell>
          <cell r="H45">
            <v>329.79482628809353</v>
          </cell>
          <cell r="I45">
            <v>341.41556955787445</v>
          </cell>
          <cell r="J45">
            <v>0.91128845968308791</v>
          </cell>
        </row>
        <row r="46">
          <cell r="E46">
            <v>715.43189088906979</v>
          </cell>
          <cell r="F46">
            <v>594.02634715873819</v>
          </cell>
          <cell r="G46">
            <v>746.31944262135119</v>
          </cell>
          <cell r="H46">
            <v>813.54350740021516</v>
          </cell>
          <cell r="I46">
            <v>1214.2365167836713</v>
          </cell>
          <cell r="J46">
            <v>1.6269662123752551</v>
          </cell>
        </row>
        <row r="47">
          <cell r="E47">
            <v>1397.0067058354673</v>
          </cell>
          <cell r="F47">
            <v>1262.8065219020718</v>
          </cell>
          <cell r="G47">
            <v>1723.6220927945756</v>
          </cell>
          <cell r="H47">
            <v>1629.281395944121</v>
          </cell>
          <cell r="I47">
            <v>2148.1505748270602</v>
          </cell>
          <cell r="J47">
            <v>1.2463002091973536</v>
          </cell>
        </row>
        <row r="49">
          <cell r="E49">
            <v>549243.20400810626</v>
          </cell>
          <cell r="F49">
            <v>326780.17736961844</v>
          </cell>
          <cell r="G49">
            <v>625251.11555864627</v>
          </cell>
          <cell r="H49">
            <v>740261.6783346876</v>
          </cell>
          <cell r="I49">
            <v>842635.08134435909</v>
          </cell>
          <cell r="J49">
            <v>1.3476746548328598</v>
          </cell>
        </row>
        <row r="52">
          <cell r="E52">
            <v>212925.92278049581</v>
          </cell>
          <cell r="F52">
            <v>98811.316352389724</v>
          </cell>
          <cell r="G52">
            <v>172153.60689202612</v>
          </cell>
          <cell r="H52">
            <v>217932.38955717755</v>
          </cell>
          <cell r="I52">
            <v>209851.52592723025</v>
          </cell>
          <cell r="J52">
            <v>1.2189783863131494</v>
          </cell>
        </row>
        <row r="53">
          <cell r="E53">
            <v>336317.28122761042</v>
          </cell>
          <cell r="F53">
            <v>227968.86101722872</v>
          </cell>
          <cell r="G53">
            <v>453097.50866662012</v>
          </cell>
          <cell r="H53">
            <v>522329.28877751005</v>
          </cell>
          <cell r="I53">
            <v>632783.55541712884</v>
          </cell>
          <cell r="J53">
            <v>1.3965725772346236</v>
          </cell>
        </row>
        <row r="59">
          <cell r="E59">
            <v>456905.39964081137</v>
          </cell>
          <cell r="F59">
            <v>287762.04629535368</v>
          </cell>
          <cell r="G59">
            <v>403339.52895206166</v>
          </cell>
          <cell r="H59">
            <v>474821.81709633942</v>
          </cell>
          <cell r="I59">
            <v>653894.10085861862</v>
          </cell>
          <cell r="J59">
            <v>1.6212001401338878</v>
          </cell>
        </row>
        <row r="66">
          <cell r="E66">
            <v>1526119.9648375106</v>
          </cell>
          <cell r="F66">
            <v>1439042.8924132129</v>
          </cell>
          <cell r="G66">
            <v>1951065.9953386141</v>
          </cell>
          <cell r="H66">
            <v>2072218.2794510599</v>
          </cell>
          <cell r="I66">
            <v>3463636.4467605921</v>
          </cell>
          <cell r="J66">
            <v>1.7752533512632238</v>
          </cell>
        </row>
      </sheetData>
      <sheetData sheetId="13" refreshError="1">
        <row r="8">
          <cell r="E8">
            <v>793.96759289266697</v>
          </cell>
          <cell r="F8">
            <v>841.86308368846358</v>
          </cell>
          <cell r="G8">
            <v>908.78682921752238</v>
          </cell>
          <cell r="H8">
            <v>908.78682921752238</v>
          </cell>
          <cell r="I8">
            <v>1258.2</v>
          </cell>
        </row>
      </sheetData>
      <sheetData sheetId="14"/>
      <sheetData sheetId="15"/>
      <sheetData sheetId="16"/>
      <sheetData sheetId="17" refreshError="1">
        <row r="4">
          <cell r="C4" t="str">
            <v>31 декабря</v>
          </cell>
          <cell r="D4" t="str">
            <v>2007г.</v>
          </cell>
        </row>
        <row r="7">
          <cell r="C7" t="str">
            <v>ОАО "Белгородэнерго"</v>
          </cell>
        </row>
        <row r="8">
          <cell r="C8" t="str">
            <v>______________3123117903______________________________</v>
          </cell>
        </row>
        <row r="9">
          <cell r="C9" t="str">
            <v>оказание услуг по передаче и распределению электрической энергии</v>
          </cell>
          <cell r="E9">
            <v>2805</v>
          </cell>
        </row>
        <row r="10">
          <cell r="C10" t="str">
            <v>Открытое акционерное общество</v>
          </cell>
        </row>
        <row r="11">
          <cell r="A11" t="str">
            <v>_________________________________________________________________________________________________</v>
          </cell>
          <cell r="E11">
            <v>2805</v>
          </cell>
        </row>
        <row r="13">
          <cell r="C13" t="str">
            <v>г. Белгород, ул. Преображенская, 42</v>
          </cell>
          <cell r="E13">
            <v>2805</v>
          </cell>
        </row>
        <row r="14">
          <cell r="A14" t="str">
            <v>_________________________________________________________________________________________________</v>
          </cell>
        </row>
        <row r="16">
          <cell r="E16">
            <v>2805</v>
          </cell>
        </row>
        <row r="23">
          <cell r="C23" t="str">
            <v>110</v>
          </cell>
          <cell r="D23">
            <v>148</v>
          </cell>
          <cell r="E23">
            <v>12836</v>
          </cell>
        </row>
        <row r="24">
          <cell r="C24" t="str">
            <v>120</v>
          </cell>
          <cell r="D24">
            <v>7527380</v>
          </cell>
          <cell r="E24">
            <v>9062549</v>
          </cell>
        </row>
        <row r="25">
          <cell r="C25" t="str">
            <v>130</v>
          </cell>
          <cell r="D25">
            <v>23565</v>
          </cell>
          <cell r="E25">
            <v>47076</v>
          </cell>
        </row>
        <row r="26">
          <cell r="C26" t="str">
            <v>135</v>
          </cell>
          <cell r="D26">
            <v>0</v>
          </cell>
          <cell r="E26">
            <v>0</v>
          </cell>
        </row>
        <row r="27">
          <cell r="C27" t="str">
            <v>140</v>
          </cell>
          <cell r="D27">
            <v>25290</v>
          </cell>
          <cell r="E27">
            <v>0</v>
          </cell>
        </row>
        <row r="28">
          <cell r="C28" t="str">
            <v>145</v>
          </cell>
          <cell r="D28">
            <v>3996</v>
          </cell>
          <cell r="E28">
            <v>2709</v>
          </cell>
        </row>
        <row r="29">
          <cell r="C29" t="str">
            <v>150</v>
          </cell>
          <cell r="D29">
            <v>0</v>
          </cell>
          <cell r="E29">
            <v>0</v>
          </cell>
        </row>
        <row r="30">
          <cell r="C30" t="str">
            <v>190</v>
          </cell>
          <cell r="D30">
            <v>7580379</v>
          </cell>
          <cell r="E30">
            <v>9125170</v>
          </cell>
        </row>
        <row r="32">
          <cell r="C32" t="str">
            <v>210</v>
          </cell>
          <cell r="D32">
            <v>77366</v>
          </cell>
          <cell r="E32">
            <v>159066</v>
          </cell>
        </row>
        <row r="34">
          <cell r="D34">
            <v>50924</v>
          </cell>
          <cell r="E34">
            <v>75654</v>
          </cell>
        </row>
        <row r="35">
          <cell r="D35">
            <v>0</v>
          </cell>
          <cell r="E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11389</v>
          </cell>
          <cell r="E37">
            <v>11406</v>
          </cell>
        </row>
        <row r="38">
          <cell r="D38">
            <v>0</v>
          </cell>
          <cell r="E38">
            <v>0</v>
          </cell>
        </row>
        <row r="39">
          <cell r="D39">
            <v>15053</v>
          </cell>
          <cell r="E39">
            <v>72006</v>
          </cell>
        </row>
        <row r="40">
          <cell r="D40">
            <v>0</v>
          </cell>
          <cell r="E40">
            <v>0</v>
          </cell>
        </row>
        <row r="41">
          <cell r="C41" t="str">
            <v>220</v>
          </cell>
          <cell r="D41">
            <v>2030</v>
          </cell>
          <cell r="E41">
            <v>6825</v>
          </cell>
        </row>
        <row r="42">
          <cell r="C42">
            <v>230</v>
          </cell>
          <cell r="D42">
            <v>1794</v>
          </cell>
          <cell r="E42">
            <v>1791</v>
          </cell>
        </row>
        <row r="43">
          <cell r="D43">
            <v>0</v>
          </cell>
          <cell r="E43">
            <v>0</v>
          </cell>
        </row>
        <row r="44">
          <cell r="C44" t="str">
            <v>240</v>
          </cell>
          <cell r="D44">
            <v>235751</v>
          </cell>
          <cell r="E44">
            <v>388374</v>
          </cell>
        </row>
        <row r="45">
          <cell r="D45">
            <v>174152</v>
          </cell>
          <cell r="E45">
            <v>301347</v>
          </cell>
        </row>
        <row r="46">
          <cell r="C46" t="str">
            <v>250</v>
          </cell>
          <cell r="D46">
            <v>0</v>
          </cell>
          <cell r="E46">
            <v>0</v>
          </cell>
        </row>
        <row r="47">
          <cell r="C47" t="str">
            <v>260</v>
          </cell>
          <cell r="D47">
            <v>579</v>
          </cell>
          <cell r="E47">
            <v>4038</v>
          </cell>
        </row>
        <row r="48">
          <cell r="C48" t="str">
            <v>270</v>
          </cell>
          <cell r="D48">
            <v>0</v>
          </cell>
          <cell r="E48">
            <v>0</v>
          </cell>
        </row>
        <row r="49">
          <cell r="C49" t="str">
            <v>290</v>
          </cell>
          <cell r="D49">
            <v>317520</v>
          </cell>
          <cell r="E49">
            <v>560094</v>
          </cell>
        </row>
        <row r="50">
          <cell r="C50" t="str">
            <v>300</v>
          </cell>
          <cell r="D50">
            <v>7897899</v>
          </cell>
          <cell r="E50">
            <v>9685264</v>
          </cell>
        </row>
        <row r="54">
          <cell r="C54" t="str">
            <v>2</v>
          </cell>
        </row>
        <row r="56">
          <cell r="C56" t="str">
            <v>410</v>
          </cell>
          <cell r="D56">
            <v>4363768</v>
          </cell>
          <cell r="E56">
            <v>4363768</v>
          </cell>
        </row>
        <row r="57">
          <cell r="D57">
            <v>0</v>
          </cell>
          <cell r="E57">
            <v>0</v>
          </cell>
        </row>
        <row r="58">
          <cell r="C58" t="str">
            <v>420</v>
          </cell>
          <cell r="D58">
            <v>1385273</v>
          </cell>
          <cell r="E58">
            <v>1382383</v>
          </cell>
        </row>
        <row r="59">
          <cell r="C59" t="str">
            <v>430</v>
          </cell>
          <cell r="D59">
            <v>18802</v>
          </cell>
          <cell r="E59">
            <v>44349</v>
          </cell>
        </row>
        <row r="61">
          <cell r="D61">
            <v>18802</v>
          </cell>
          <cell r="E61">
            <v>44349</v>
          </cell>
        </row>
        <row r="62">
          <cell r="D62">
            <v>0</v>
          </cell>
          <cell r="E62">
            <v>0</v>
          </cell>
        </row>
        <row r="63">
          <cell r="C63" t="str">
            <v>470</v>
          </cell>
          <cell r="D63">
            <v>888293</v>
          </cell>
          <cell r="E63">
            <v>2148680</v>
          </cell>
        </row>
        <row r="64">
          <cell r="C64" t="str">
            <v>490</v>
          </cell>
          <cell r="D64">
            <v>6656136</v>
          </cell>
          <cell r="E64">
            <v>7939180</v>
          </cell>
        </row>
        <row r="66">
          <cell r="C66" t="str">
            <v>510</v>
          </cell>
          <cell r="D66">
            <v>342981</v>
          </cell>
          <cell r="E66">
            <v>983143</v>
          </cell>
        </row>
        <row r="67">
          <cell r="C67" t="str">
            <v>515</v>
          </cell>
          <cell r="D67">
            <v>268772</v>
          </cell>
          <cell r="E67">
            <v>351974</v>
          </cell>
        </row>
        <row r="68">
          <cell r="C68" t="str">
            <v>520</v>
          </cell>
          <cell r="D68">
            <v>0</v>
          </cell>
          <cell r="E68">
            <v>0</v>
          </cell>
        </row>
        <row r="69">
          <cell r="C69" t="str">
            <v>590</v>
          </cell>
          <cell r="D69">
            <v>611753</v>
          </cell>
          <cell r="E69">
            <v>1335117</v>
          </cell>
        </row>
        <row r="71">
          <cell r="C71" t="str">
            <v>610</v>
          </cell>
          <cell r="D71">
            <v>252211</v>
          </cell>
          <cell r="E71">
            <v>0</v>
          </cell>
        </row>
        <row r="72">
          <cell r="C72" t="str">
            <v>620</v>
          </cell>
          <cell r="D72">
            <v>363404</v>
          </cell>
          <cell r="E72">
            <v>398548</v>
          </cell>
        </row>
        <row r="74">
          <cell r="C74" t="str">
            <v>621</v>
          </cell>
          <cell r="D74">
            <v>122426</v>
          </cell>
          <cell r="E74">
            <v>220033</v>
          </cell>
        </row>
        <row r="75">
          <cell r="C75" t="str">
            <v>624</v>
          </cell>
          <cell r="D75">
            <v>20773</v>
          </cell>
          <cell r="E75">
            <v>23443</v>
          </cell>
        </row>
        <row r="76">
          <cell r="C76" t="str">
            <v>625</v>
          </cell>
          <cell r="D76">
            <v>6909</v>
          </cell>
          <cell r="E76">
            <v>7355</v>
          </cell>
        </row>
        <row r="77">
          <cell r="C77" t="str">
            <v>626</v>
          </cell>
          <cell r="D77">
            <v>45819</v>
          </cell>
          <cell r="E77">
            <v>79266</v>
          </cell>
        </row>
        <row r="78">
          <cell r="D78">
            <v>167477</v>
          </cell>
          <cell r="E78">
            <v>68451</v>
          </cell>
        </row>
        <row r="79">
          <cell r="C79">
            <v>630</v>
          </cell>
          <cell r="D79">
            <v>0</v>
          </cell>
          <cell r="E79">
            <v>0</v>
          </cell>
        </row>
        <row r="80">
          <cell r="C80">
            <v>640</v>
          </cell>
          <cell r="D80">
            <v>14395</v>
          </cell>
          <cell r="E80">
            <v>12419</v>
          </cell>
        </row>
        <row r="81">
          <cell r="C81">
            <v>650</v>
          </cell>
          <cell r="D81">
            <v>0</v>
          </cell>
          <cell r="E81">
            <v>0</v>
          </cell>
        </row>
        <row r="82">
          <cell r="C82">
            <v>660</v>
          </cell>
          <cell r="D82">
            <v>0</v>
          </cell>
          <cell r="E82">
            <v>0</v>
          </cell>
        </row>
        <row r="83">
          <cell r="C83" t="str">
            <v>690</v>
          </cell>
          <cell r="D83">
            <v>630010</v>
          </cell>
          <cell r="E83">
            <v>410967</v>
          </cell>
        </row>
        <row r="84">
          <cell r="C84" t="str">
            <v>700</v>
          </cell>
          <cell r="D84">
            <v>7897899</v>
          </cell>
          <cell r="E84">
            <v>9685264</v>
          </cell>
        </row>
        <row r="86">
          <cell r="C86">
            <v>910</v>
          </cell>
          <cell r="D86">
            <v>2750004</v>
          </cell>
          <cell r="E86">
            <v>2914823</v>
          </cell>
        </row>
        <row r="87">
          <cell r="C87">
            <v>911</v>
          </cell>
          <cell r="D87">
            <v>1924247</v>
          </cell>
          <cell r="E87">
            <v>2138179</v>
          </cell>
        </row>
        <row r="88">
          <cell r="C88" t="str">
            <v>920</v>
          </cell>
          <cell r="D88">
            <v>0</v>
          </cell>
          <cell r="E88">
            <v>0</v>
          </cell>
        </row>
        <row r="89">
          <cell r="C89" t="str">
            <v>930</v>
          </cell>
          <cell r="D89">
            <v>0</v>
          </cell>
          <cell r="E89">
            <v>0</v>
          </cell>
        </row>
        <row r="90">
          <cell r="C90">
            <v>940</v>
          </cell>
          <cell r="D90">
            <v>2358</v>
          </cell>
          <cell r="E90">
            <v>2358</v>
          </cell>
        </row>
        <row r="91">
          <cell r="C91" t="str">
            <v>950</v>
          </cell>
          <cell r="D91">
            <v>0</v>
          </cell>
          <cell r="E91">
            <v>0</v>
          </cell>
        </row>
        <row r="92">
          <cell r="C92">
            <v>960</v>
          </cell>
          <cell r="D92">
            <v>1109952</v>
          </cell>
          <cell r="E92">
            <v>1154523</v>
          </cell>
        </row>
        <row r="93">
          <cell r="C93" t="str">
            <v>970</v>
          </cell>
          <cell r="D93">
            <v>0</v>
          </cell>
          <cell r="E93">
            <v>0</v>
          </cell>
        </row>
        <row r="94">
          <cell r="C94" t="str">
            <v>980</v>
          </cell>
          <cell r="D94">
            <v>0</v>
          </cell>
          <cell r="E94">
            <v>0</v>
          </cell>
        </row>
        <row r="95">
          <cell r="C95" t="str">
            <v>995</v>
          </cell>
          <cell r="D95">
            <v>0</v>
          </cell>
          <cell r="E95">
            <v>0</v>
          </cell>
        </row>
      </sheetData>
      <sheetData sheetId="18" refreshError="1">
        <row r="5">
          <cell r="C5" t="str">
            <v>31 декабря</v>
          </cell>
          <cell r="D5" t="str">
            <v>2007г.</v>
          </cell>
        </row>
        <row r="8">
          <cell r="C8" t="str">
            <v>ОАО "Белгородэнерго"</v>
          </cell>
        </row>
        <row r="9">
          <cell r="C9" t="str">
            <v>______________3123117903______________________________</v>
          </cell>
          <cell r="E9">
            <v>619973</v>
          </cell>
        </row>
        <row r="10">
          <cell r="C10" t="str">
            <v>оказание услуг по передаче и распределению электрической энергии</v>
          </cell>
          <cell r="E10">
            <v>93417</v>
          </cell>
        </row>
        <row r="11">
          <cell r="C11" t="str">
            <v>Открытое акционерное общество</v>
          </cell>
          <cell r="E11">
            <v>12524130</v>
          </cell>
        </row>
        <row r="12">
          <cell r="A12" t="str">
            <v>_________________________________________________________________________________________________</v>
          </cell>
        </row>
        <row r="21">
          <cell r="C21" t="str">
            <v>010</v>
          </cell>
          <cell r="D21">
            <v>6952788</v>
          </cell>
          <cell r="E21">
            <v>4524926</v>
          </cell>
        </row>
        <row r="22">
          <cell r="C22" t="str">
            <v>020</v>
          </cell>
          <cell r="D22">
            <v>-4328399</v>
          </cell>
          <cell r="E22">
            <v>-4151368</v>
          </cell>
        </row>
        <row r="23">
          <cell r="C23" t="str">
            <v>029</v>
          </cell>
          <cell r="D23">
            <v>2624389</v>
          </cell>
          <cell r="E23">
            <v>373558</v>
          </cell>
        </row>
        <row r="24">
          <cell r="C24" t="str">
            <v>030</v>
          </cell>
          <cell r="D24">
            <v>0</v>
          </cell>
          <cell r="E24">
            <v>0</v>
          </cell>
        </row>
        <row r="25">
          <cell r="C25" t="str">
            <v>040</v>
          </cell>
          <cell r="D25">
            <v>-634212</v>
          </cell>
          <cell r="E25">
            <v>0</v>
          </cell>
        </row>
        <row r="26">
          <cell r="C26" t="str">
            <v>050</v>
          </cell>
          <cell r="D26">
            <v>1990177</v>
          </cell>
          <cell r="E26">
            <v>373558</v>
          </cell>
        </row>
        <row r="28">
          <cell r="C28" t="str">
            <v>060</v>
          </cell>
          <cell r="D28">
            <v>720</v>
          </cell>
          <cell r="E28">
            <v>230</v>
          </cell>
        </row>
        <row r="29">
          <cell r="C29" t="str">
            <v>070</v>
          </cell>
          <cell r="D29">
            <v>-53948</v>
          </cell>
          <cell r="E29">
            <v>-24201</v>
          </cell>
        </row>
        <row r="30">
          <cell r="C30" t="str">
            <v>080</v>
          </cell>
          <cell r="D30">
            <v>1563</v>
          </cell>
          <cell r="E30">
            <v>89</v>
          </cell>
        </row>
        <row r="31">
          <cell r="C31" t="str">
            <v>090</v>
          </cell>
          <cell r="D31">
            <v>278416</v>
          </cell>
          <cell r="E31">
            <v>600797</v>
          </cell>
        </row>
        <row r="32">
          <cell r="C32" t="str">
            <v>100</v>
          </cell>
          <cell r="D32">
            <v>-220178</v>
          </cell>
          <cell r="E32">
            <v>-160045</v>
          </cell>
        </row>
        <row r="33">
          <cell r="E33">
            <v>32500</v>
          </cell>
        </row>
        <row r="34">
          <cell r="C34" t="str">
            <v>143</v>
          </cell>
          <cell r="D34">
            <v>-1237</v>
          </cell>
          <cell r="E34">
            <v>-5</v>
          </cell>
        </row>
        <row r="35">
          <cell r="C35" t="str">
            <v>144</v>
          </cell>
          <cell r="D35">
            <v>-83987</v>
          </cell>
          <cell r="E35">
            <v>-56659</v>
          </cell>
        </row>
        <row r="36">
          <cell r="C36" t="str">
            <v>145</v>
          </cell>
          <cell r="D36">
            <v>-499516</v>
          </cell>
          <cell r="E36">
            <v>-225845</v>
          </cell>
        </row>
        <row r="39">
          <cell r="E39">
            <v>0</v>
          </cell>
        </row>
        <row r="40">
          <cell r="C40" t="str">
            <v>200</v>
          </cell>
          <cell r="D40">
            <v>105520</v>
          </cell>
          <cell r="E40">
            <v>92806</v>
          </cell>
        </row>
        <row r="41">
          <cell r="C41" t="str">
            <v>201</v>
          </cell>
          <cell r="D41">
            <v>1418.71</v>
          </cell>
          <cell r="E41">
            <v>513.07000000000005</v>
          </cell>
        </row>
        <row r="42">
          <cell r="C42" t="str">
            <v>202</v>
          </cell>
          <cell r="D42">
            <v>1418.71</v>
          </cell>
          <cell r="E42">
            <v>513.07000000000005</v>
          </cell>
        </row>
        <row r="52">
          <cell r="D52">
            <v>1911</v>
          </cell>
          <cell r="E52">
            <v>10</v>
          </cell>
          <cell r="F52">
            <v>0</v>
          </cell>
          <cell r="G52">
            <v>0</v>
          </cell>
        </row>
        <row r="53">
          <cell r="D53">
            <v>3100</v>
          </cell>
          <cell r="E53">
            <v>1813</v>
          </cell>
          <cell r="F53">
            <v>29</v>
          </cell>
          <cell r="G53">
            <v>103</v>
          </cell>
        </row>
        <row r="54">
          <cell r="D54">
            <v>0</v>
          </cell>
          <cell r="E54">
            <v>50</v>
          </cell>
          <cell r="F54">
            <v>0</v>
          </cell>
          <cell r="G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  <cell r="G56">
            <v>16730789.699999999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50</v>
          </cell>
        </row>
      </sheetData>
      <sheetData sheetId="19" refreshError="1">
        <row r="6">
          <cell r="C6" t="str">
            <v>Алтайский край</v>
          </cell>
          <cell r="K6" t="str">
            <v>Предложение организации</v>
          </cell>
        </row>
        <row r="7">
          <cell r="C7" t="str">
            <v>Амурская область</v>
          </cell>
          <cell r="K7" t="str">
            <v>Предложение регионального регулятора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>
        <row r="4">
          <cell r="C4" t="str">
            <v>Признак</v>
          </cell>
        </row>
      </sheetData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Стоимость ЭЭ"/>
      <sheetName val="БП 2015"/>
    </sheetNames>
    <sheetDataSet>
      <sheetData sheetId="0" refreshError="1"/>
      <sheetData sheetId="1" refreshError="1"/>
      <sheetData sheetId="2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 refreshError="1"/>
      <sheetData sheetId="2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"/>
      <sheetName val="Сводка - лизинг"/>
      <sheetName val="ФБР"/>
      <sheetName val="План на 2008-2010(13.7)"/>
      <sheetName val="2006"/>
      <sheetName val="I"/>
      <sheetName val="REESTR_MO"/>
      <sheetName val="FES"/>
      <sheetName val="13"/>
      <sheetName val="2.1"/>
      <sheetName val="2.2"/>
      <sheetName val="6"/>
      <sheetName val="0.1"/>
      <sheetName val="15"/>
      <sheetName val="24.1"/>
      <sheetName val="6.1"/>
      <sheetName val="2008_-2010"/>
      <sheetName val="Ф-1_(для_АО-энерго)"/>
      <sheetName val="Ф-2_(для_АО-энерго)"/>
      <sheetName val="17_1"/>
      <sheetName val="ПЗ_корр_план"/>
      <sheetName val="потоки_передача"/>
      <sheetName val="2014-2012_Анализ_отклонений"/>
      <sheetName val="2013_корр_Анализ_откл_"/>
      <sheetName val="Темп_РОР"/>
      <sheetName val="ТБР_2010-2013"/>
      <sheetName val="Инфа_к_Презе"/>
      <sheetName val="Общая_числ_"/>
      <sheetName val="1__УЕ"/>
      <sheetName val="1__УЕ_(наш_первонач)"/>
      <sheetName val="2__Рабочие"/>
      <sheetName val="3__АТЦ"/>
      <sheetName val="4_Цеховые"/>
      <sheetName val="1_Расчет_по_АУП_(2)"/>
      <sheetName val="5__АУП"/>
      <sheetName val="6__МОП"/>
      <sheetName val="2__Рабочий_персонал_(2)"/>
      <sheetName val="П2_1_(МО_и_ДО)"/>
      <sheetName val="П2_2_(МО_и_ДО)"/>
      <sheetName val="Ср_разряд"/>
      <sheetName val="Заболоченность,_расстояние_"/>
      <sheetName val="Сценарные_условия"/>
      <sheetName val="Список_ДЗО"/>
      <sheetName val="Содержание_расшир__формат"/>
      <sheetName val="Содержание_агрегир_формат"/>
      <sheetName val="1_Общие_сведения"/>
      <sheetName val="2_Оценочные_показатели"/>
      <sheetName val="3_Программа_реализации"/>
      <sheetName val="4__Затраты_на_персонал"/>
      <sheetName val="5_ИПР"/>
      <sheetName val="6_ОФР"/>
      <sheetName val="7__Смета_затрат"/>
      <sheetName val="8_БДР"/>
      <sheetName val="9_БДДС_(ДПН)"/>
      <sheetName val="10_Прогнозный_баланс"/>
      <sheetName val="11_ПУЭ"/>
      <sheetName val="Сводка_-_лизинг"/>
      <sheetName val="Титульный"/>
      <sheetName val="Инструкция"/>
      <sheetName val="2008_-20101"/>
      <sheetName val="Ф-1_(для_АО-энерго)1"/>
      <sheetName val="Ф-2_(для_АО-энерго)1"/>
      <sheetName val="17_11"/>
      <sheetName val="ПЗ_корр_план1"/>
      <sheetName val="потоки_передача1"/>
      <sheetName val="2014-2012_Анализ_отклонений1"/>
      <sheetName val="2013_корр_Анализ_откл_1"/>
      <sheetName val="Темп_РОР1"/>
      <sheetName val="ТБР_2010-20131"/>
      <sheetName val="Инфа_к_Презе1"/>
      <sheetName val="Общая_числ_1"/>
      <sheetName val="1__УЕ1"/>
      <sheetName val="1__УЕ_(наш_первонач)1"/>
      <sheetName val="2__Рабочие1"/>
      <sheetName val="3__АТЦ1"/>
      <sheetName val="4_Цеховые1"/>
      <sheetName val="1_Расчет_по_АУП_(2)1"/>
      <sheetName val="5__АУП1"/>
      <sheetName val="6__МОП1"/>
      <sheetName val="2__Рабочий_персонал_(2)1"/>
      <sheetName val="П2_1_(МО_и_ДО)1"/>
      <sheetName val="П2_2_(МО_и_ДО)1"/>
      <sheetName val="Ср_разряд1"/>
      <sheetName val="Заболоченность,_расстояние_1"/>
      <sheetName val="Сценарные_условия1"/>
      <sheetName val="Список_ДЗО1"/>
      <sheetName val="Содержание_расшир__формат1"/>
      <sheetName val="Содержание_агрегир_формат1"/>
      <sheetName val="1_Общие_сведения1"/>
      <sheetName val="2_Оценочные_показатели1"/>
      <sheetName val="3_Программа_реализации1"/>
      <sheetName val="4__Затраты_на_персонал1"/>
      <sheetName val="5_ИПР1"/>
      <sheetName val="6_ОФР1"/>
      <sheetName val="7__Смета_затрат1"/>
      <sheetName val="8_БДР1"/>
      <sheetName val="9_БДДС_(ДПН)1"/>
      <sheetName val="10_Прогнозный_баланс1"/>
      <sheetName val="11_ПУЭ1"/>
      <sheetName val="Сводка_-_лизинг1"/>
      <sheetName val="2008_-20102"/>
      <sheetName val="Ф-1_(для_АО-энерго)2"/>
      <sheetName val="Ф-2_(для_АО-энерго)2"/>
      <sheetName val="17_12"/>
      <sheetName val="ПЗ_корр_план2"/>
      <sheetName val="потоки_передача2"/>
      <sheetName val="2014-2012_Анализ_отклонений2"/>
      <sheetName val="2013_корр_Анализ_откл_2"/>
      <sheetName val="Темп_РОР2"/>
      <sheetName val="ТБР_2010-20132"/>
      <sheetName val="Инфа_к_Презе2"/>
      <sheetName val="Общая_числ_2"/>
      <sheetName val="1__УЕ2"/>
      <sheetName val="1__УЕ_(наш_первонач)2"/>
      <sheetName val="2__Рабочие2"/>
      <sheetName val="3__АТЦ2"/>
      <sheetName val="4_Цеховые2"/>
      <sheetName val="1_Расчет_по_АУП_(2)2"/>
      <sheetName val="5__АУП2"/>
      <sheetName val="6__МОП2"/>
      <sheetName val="2__Рабочий_персонал_(2)2"/>
      <sheetName val="П2_1_(МО_и_ДО)2"/>
      <sheetName val="П2_2_(МО_и_ДО)2"/>
      <sheetName val="Ср_разряд2"/>
      <sheetName val="Заболоченность,_расстояние_2"/>
      <sheetName val="Сценарные_условия2"/>
      <sheetName val="Список_ДЗО2"/>
      <sheetName val="Содержание_расшир__формат2"/>
      <sheetName val="Содержание_агрегир_формат2"/>
      <sheetName val="1_Общие_сведения2"/>
      <sheetName val="2_Оценочные_показатели2"/>
      <sheetName val="3_Программа_реализации2"/>
      <sheetName val="4__Затраты_на_персонал2"/>
      <sheetName val="5_ИПР2"/>
      <sheetName val="6_ОФР2"/>
      <sheetName val="7__Смета_затрат2"/>
      <sheetName val="8_БДР2"/>
      <sheetName val="9_БДДС_(ДПН)2"/>
      <sheetName val="10_Прогнозный_баланс2"/>
      <sheetName val="11_ПУЭ2"/>
      <sheetName val="Сводка_-_лизинг2"/>
      <sheetName val="сбыт"/>
      <sheetName val="мощность"/>
      <sheetName val="финотчет_итоговый"/>
      <sheetName val="фин_план_2021_2022_2023"/>
      <sheetName val="ИТ-бюджет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Форма 7 (Скважины)"/>
      <sheetName val="18.2"/>
      <sheetName val="2008_-20103"/>
      <sheetName val="Ф-1_(для_АО-энерго)3"/>
      <sheetName val="Ф-2_(для_АО-энерго)3"/>
      <sheetName val="17_13"/>
      <sheetName val="ПЗ_корр_план3"/>
      <sheetName val="потоки_передача3"/>
      <sheetName val="2014-2012_Анализ_отклонений3"/>
      <sheetName val="2013_корр_Анализ_откл_3"/>
      <sheetName val="Темп_РОР3"/>
      <sheetName val="ТБР_2010-20133"/>
      <sheetName val="Инфа_к_Презе3"/>
      <sheetName val="Общая_числ_3"/>
      <sheetName val="1__УЕ3"/>
      <sheetName val="1__УЕ_(наш_первонач)3"/>
      <sheetName val="2__Рабочие3"/>
      <sheetName val="3__АТЦ3"/>
      <sheetName val="4_Цеховые3"/>
      <sheetName val="1_Расчет_по_АУП_(2)3"/>
      <sheetName val="5__АУП3"/>
      <sheetName val="6__МОП3"/>
      <sheetName val="2__Рабочий_персонал_(2)3"/>
      <sheetName val="П2_1_(МО_и_ДО)3"/>
      <sheetName val="П2_2_(МО_и_ДО)3"/>
      <sheetName val="Ср_разряд3"/>
      <sheetName val="Заболоченность,_расстояние_3"/>
      <sheetName val="Сценарные_условия3"/>
      <sheetName val="Список_ДЗО3"/>
      <sheetName val="Содержание_расшир__формат3"/>
      <sheetName val="Содержание_агрегир_формат3"/>
      <sheetName val="1_Общие_сведения3"/>
      <sheetName val="2_Оценочные_показатели3"/>
      <sheetName val="3_Программа_реализации3"/>
      <sheetName val="4__Затраты_на_персонал3"/>
      <sheetName val="5_ИПР3"/>
      <sheetName val="6_ОФР3"/>
      <sheetName val="7__Смета_затрат3"/>
      <sheetName val="8_БДР3"/>
      <sheetName val="9_БДДС_(ДПН)3"/>
      <sheetName val="10_Прогнозный_баланс3"/>
      <sheetName val="11_ПУЭ3"/>
      <sheetName val="Сводка_-_лизинг3"/>
      <sheetName val="2008_-20104"/>
      <sheetName val="Ф-1_(для_АО-энерго)4"/>
      <sheetName val="Ф-2_(для_АО-энерго)4"/>
      <sheetName val="17_14"/>
      <sheetName val="ПЗ_корр_план4"/>
      <sheetName val="потоки_передача4"/>
      <sheetName val="2014-2012_Анализ_отклонений4"/>
      <sheetName val="2013_корр_Анализ_откл_4"/>
      <sheetName val="Темп_РОР4"/>
      <sheetName val="ТБР_2010-20134"/>
      <sheetName val="Инфа_к_Презе4"/>
      <sheetName val="Общая_числ_4"/>
      <sheetName val="1__УЕ4"/>
      <sheetName val="1__УЕ_(наш_первонач)4"/>
      <sheetName val="2__Рабочие4"/>
      <sheetName val="3__АТЦ4"/>
      <sheetName val="4_Цеховые4"/>
      <sheetName val="1_Расчет_по_АУП_(2)4"/>
      <sheetName val="5__АУП4"/>
      <sheetName val="6__МОП4"/>
      <sheetName val="2__Рабочий_персонал_(2)4"/>
      <sheetName val="П2_1_(МО_и_ДО)4"/>
      <sheetName val="П2_2_(МО_и_ДО)4"/>
      <sheetName val="Ср_разряд4"/>
      <sheetName val="Заболоченность,_расстояние_4"/>
      <sheetName val="Сценарные_условия4"/>
      <sheetName val="Список_ДЗО4"/>
      <sheetName val="Содержание_расшир__формат4"/>
      <sheetName val="Содержание_агрегир_формат4"/>
      <sheetName val="1_Общие_сведения4"/>
      <sheetName val="2_Оценочные_показатели4"/>
      <sheetName val="3_Программа_реализации4"/>
      <sheetName val="4__Затраты_на_персонал4"/>
      <sheetName val="5_ИПР4"/>
      <sheetName val="6_ОФР4"/>
      <sheetName val="7__Смета_затрат4"/>
      <sheetName val="8_БДР4"/>
      <sheetName val="9_БДДС_(ДПН)4"/>
      <sheetName val="10_Прогнозный_баланс4"/>
      <sheetName val="11_ПУЭ4"/>
      <sheetName val="Сводка_-_лизинг4"/>
      <sheetName val="План_на_2008-2010(13_7)"/>
      <sheetName val="2_1"/>
      <sheetName val="2_2"/>
      <sheetName val="0_1"/>
      <sheetName val="24_1"/>
      <sheetName val="6_1"/>
      <sheetName val="2008_-20105"/>
      <sheetName val="Ф-1_(для_АО-энерго)5"/>
      <sheetName val="Ф-2_(для_АО-энерго)5"/>
      <sheetName val="17_15"/>
      <sheetName val="ПЗ_корр_план5"/>
      <sheetName val="потоки_передача5"/>
      <sheetName val="2014-2012_Анализ_отклонений5"/>
      <sheetName val="2013_корр_Анализ_откл_5"/>
      <sheetName val="Темп_РОР5"/>
      <sheetName val="ТБР_2010-20135"/>
      <sheetName val="Инфа_к_Презе5"/>
      <sheetName val="Общая_числ_5"/>
      <sheetName val="1__УЕ5"/>
      <sheetName val="1__УЕ_(наш_первонач)5"/>
      <sheetName val="2__Рабочие5"/>
      <sheetName val="3__АТЦ5"/>
      <sheetName val="4_Цеховые5"/>
      <sheetName val="1_Расчет_по_АУП_(2)5"/>
      <sheetName val="5__АУП5"/>
      <sheetName val="6__МОП5"/>
      <sheetName val="2__Рабочий_персонал_(2)5"/>
      <sheetName val="П2_1_(МО_и_ДО)5"/>
      <sheetName val="П2_2_(МО_и_ДО)5"/>
      <sheetName val="Ср_разряд5"/>
      <sheetName val="Заболоченность,_расстояние_5"/>
      <sheetName val="Сценарные_условия5"/>
      <sheetName val="Список_ДЗО5"/>
      <sheetName val="Содержание_расшир__формат5"/>
      <sheetName val="Содержание_агрегир_формат5"/>
      <sheetName val="1_Общие_сведения5"/>
      <sheetName val="2_Оценочные_показатели5"/>
      <sheetName val="3_Программа_реализации5"/>
      <sheetName val="4__Затраты_на_персонал5"/>
      <sheetName val="5_ИПР5"/>
      <sheetName val="6_ОФР5"/>
      <sheetName val="7__Смета_затрат5"/>
      <sheetName val="8_БДР5"/>
      <sheetName val="9_БДДС_(ДПН)5"/>
      <sheetName val="10_Прогнозный_баланс5"/>
      <sheetName val="11_ПУЭ5"/>
      <sheetName val="Сводка_-_лизинг5"/>
      <sheetName val="План_на_2008-2010(13_7)1"/>
      <sheetName val="2_11"/>
      <sheetName val="2_21"/>
      <sheetName val="0_11"/>
      <sheetName val="24_11"/>
      <sheetName val="6_11"/>
      <sheetName val="2008_-20106"/>
      <sheetName val="Ф-1_(для_АО-энерго)6"/>
      <sheetName val="Ф-2_(для_АО-энерго)6"/>
      <sheetName val="17_16"/>
      <sheetName val="ПЗ_корр_план6"/>
      <sheetName val="потоки_передача6"/>
      <sheetName val="2014-2012_Анализ_отклонений6"/>
      <sheetName val="2013_корр_Анализ_откл_6"/>
      <sheetName val="Темп_РОР6"/>
      <sheetName val="ТБР_2010-20136"/>
      <sheetName val="Инфа_к_Презе6"/>
      <sheetName val="Общая_числ_6"/>
      <sheetName val="1__УЕ6"/>
      <sheetName val="1__УЕ_(наш_первонач)6"/>
      <sheetName val="2__Рабочие6"/>
      <sheetName val="3__АТЦ6"/>
      <sheetName val="4_Цеховые6"/>
      <sheetName val="1_Расчет_по_АУП_(2)6"/>
      <sheetName val="5__АУП6"/>
      <sheetName val="6__МОП6"/>
      <sheetName val="2__Рабочий_персонал_(2)6"/>
      <sheetName val="П2_1_(МО_и_ДО)6"/>
      <sheetName val="П2_2_(МО_и_ДО)6"/>
      <sheetName val="Ср_разряд6"/>
      <sheetName val="Заболоченность,_расстояние_6"/>
      <sheetName val="Сценарные_условия6"/>
      <sheetName val="Список_ДЗО6"/>
      <sheetName val="Содержание_расшир__формат6"/>
      <sheetName val="Содержание_агрегир_формат6"/>
      <sheetName val="1_Общие_сведения6"/>
      <sheetName val="2_Оценочные_показатели6"/>
      <sheetName val="3_Программа_реализации6"/>
      <sheetName val="4__Затраты_на_персонал6"/>
      <sheetName val="5_ИПР6"/>
      <sheetName val="6_ОФР6"/>
      <sheetName val="7__Смета_затрат6"/>
      <sheetName val="8_БДР6"/>
      <sheetName val="9_БДДС_(ДПН)6"/>
      <sheetName val="10_Прогнозный_баланс6"/>
      <sheetName val="11_ПУЭ6"/>
      <sheetName val="Сводка_-_лизинг6"/>
      <sheetName val="План_на_2008-2010(13_7)2"/>
      <sheetName val="2_12"/>
      <sheetName val="2_22"/>
      <sheetName val="0_12"/>
      <sheetName val="24_12"/>
      <sheetName val="6_12"/>
      <sheetName val="29"/>
      <sheetName val="20"/>
      <sheetName val="21"/>
      <sheetName val="23"/>
      <sheetName val="26"/>
      <sheetName val="27"/>
      <sheetName val="28"/>
      <sheetName val="19"/>
      <sheetName val="22"/>
    </sheetNames>
    <sheetDataSet>
      <sheetData sheetId="0">
        <row r="5">
          <cell r="G5">
            <v>2222938.4948999998</v>
          </cell>
        </row>
      </sheetData>
      <sheetData sheetId="1">
        <row r="5">
          <cell r="G5">
            <v>2222938.4948999998</v>
          </cell>
        </row>
      </sheetData>
      <sheetData sheetId="2"/>
      <sheetData sheetId="3">
        <row r="5">
          <cell r="G5">
            <v>2222938.4948999998</v>
          </cell>
        </row>
      </sheetData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 refreshError="1"/>
      <sheetData sheetId="41" refreshError="1"/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>
        <row r="5">
          <cell r="G5">
            <v>2222938.4948999998</v>
          </cell>
        </row>
      </sheetData>
      <sheetData sheetId="56">
        <row r="5">
          <cell r="G5">
            <v>2222938.4948999998</v>
          </cell>
        </row>
      </sheetData>
      <sheetData sheetId="57">
        <row r="5">
          <cell r="G5">
            <v>2222938.4948999998</v>
          </cell>
        </row>
      </sheetData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>
        <row r="5">
          <cell r="G5">
            <v>2222938.4948999998</v>
          </cell>
        </row>
      </sheetData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>
        <row r="5">
          <cell r="G5">
            <v>2222938.4948999998</v>
          </cell>
        </row>
      </sheetData>
      <sheetData sheetId="119">
        <row r="5">
          <cell r="G5">
            <v>2222938.4948999998</v>
          </cell>
        </row>
      </sheetData>
      <sheetData sheetId="120">
        <row r="5">
          <cell r="G5">
            <v>2222938.4948999998</v>
          </cell>
        </row>
      </sheetData>
      <sheetData sheetId="121">
        <row r="5">
          <cell r="G5">
            <v>2222938.4948999998</v>
          </cell>
        </row>
      </sheetData>
      <sheetData sheetId="122">
        <row r="5">
          <cell r="G5">
            <v>2222938.4948999998</v>
          </cell>
        </row>
      </sheetData>
      <sheetData sheetId="123">
        <row r="5">
          <cell r="G5">
            <v>2222938.4948999998</v>
          </cell>
        </row>
      </sheetData>
      <sheetData sheetId="124">
        <row r="5">
          <cell r="G5">
            <v>2222938.4948999998</v>
          </cell>
        </row>
      </sheetData>
      <sheetData sheetId="125">
        <row r="5">
          <cell r="G5">
            <v>2222938.4948999998</v>
          </cell>
        </row>
      </sheetData>
      <sheetData sheetId="126">
        <row r="5">
          <cell r="G5">
            <v>2222938.4948999998</v>
          </cell>
        </row>
      </sheetData>
      <sheetData sheetId="127">
        <row r="5">
          <cell r="G5">
            <v>2222938.4948999998</v>
          </cell>
        </row>
      </sheetData>
      <sheetData sheetId="128">
        <row r="5">
          <cell r="G5">
            <v>2222938.4948999998</v>
          </cell>
        </row>
      </sheetData>
      <sheetData sheetId="129">
        <row r="5">
          <cell r="G5">
            <v>2222938.4948999998</v>
          </cell>
        </row>
      </sheetData>
      <sheetData sheetId="130">
        <row r="5">
          <cell r="G5">
            <v>2222938.4948999998</v>
          </cell>
        </row>
      </sheetData>
      <sheetData sheetId="131">
        <row r="5">
          <cell r="G5">
            <v>2222938.4948999998</v>
          </cell>
        </row>
      </sheetData>
      <sheetData sheetId="132">
        <row r="5">
          <cell r="G5">
            <v>2222938.4948999998</v>
          </cell>
        </row>
      </sheetData>
      <sheetData sheetId="133">
        <row r="5">
          <cell r="G5">
            <v>2222938.4948999998</v>
          </cell>
        </row>
      </sheetData>
      <sheetData sheetId="134">
        <row r="5">
          <cell r="G5">
            <v>2222938.4948999998</v>
          </cell>
        </row>
      </sheetData>
      <sheetData sheetId="135">
        <row r="5">
          <cell r="G5">
            <v>2222938.4948999998</v>
          </cell>
        </row>
      </sheetData>
      <sheetData sheetId="136">
        <row r="5">
          <cell r="G5">
            <v>2222938.4948999998</v>
          </cell>
        </row>
      </sheetData>
      <sheetData sheetId="137">
        <row r="5">
          <cell r="G5">
            <v>2222938.4948999998</v>
          </cell>
        </row>
      </sheetData>
      <sheetData sheetId="138">
        <row r="5">
          <cell r="G5">
            <v>2222938.4948999998</v>
          </cell>
        </row>
      </sheetData>
      <sheetData sheetId="139">
        <row r="5">
          <cell r="G5">
            <v>2222938.4948999998</v>
          </cell>
        </row>
      </sheetData>
      <sheetData sheetId="140">
        <row r="5">
          <cell r="G5">
            <v>2222938.4948999998</v>
          </cell>
        </row>
      </sheetData>
      <sheetData sheetId="141">
        <row r="5">
          <cell r="G5">
            <v>2222938.4948999998</v>
          </cell>
        </row>
      </sheetData>
      <sheetData sheetId="142">
        <row r="5">
          <cell r="G5">
            <v>2222938.4948999998</v>
          </cell>
        </row>
      </sheetData>
      <sheetData sheetId="143">
        <row r="5">
          <cell r="G5">
            <v>2222938.4948999998</v>
          </cell>
        </row>
      </sheetData>
      <sheetData sheetId="144">
        <row r="5">
          <cell r="G5">
            <v>2222938.4948999998</v>
          </cell>
        </row>
      </sheetData>
      <sheetData sheetId="145">
        <row r="5">
          <cell r="G5">
            <v>2222938.4948999998</v>
          </cell>
        </row>
      </sheetData>
      <sheetData sheetId="146">
        <row r="5">
          <cell r="G5">
            <v>2222938.4948999998</v>
          </cell>
        </row>
      </sheetData>
      <sheetData sheetId="147">
        <row r="5">
          <cell r="G5">
            <v>2222938.4948999998</v>
          </cell>
        </row>
      </sheetData>
      <sheetData sheetId="148">
        <row r="5">
          <cell r="G5">
            <v>2222938.4948999998</v>
          </cell>
        </row>
      </sheetData>
      <sheetData sheetId="149">
        <row r="5">
          <cell r="G5">
            <v>2222938.4948999998</v>
          </cell>
        </row>
      </sheetData>
      <sheetData sheetId="150">
        <row r="5">
          <cell r="G5">
            <v>2222938.4948999998</v>
          </cell>
        </row>
      </sheetData>
      <sheetData sheetId="151">
        <row r="5">
          <cell r="G5">
            <v>2222938.4948999998</v>
          </cell>
        </row>
      </sheetData>
      <sheetData sheetId="152">
        <row r="5">
          <cell r="G5">
            <v>2222938.4948999998</v>
          </cell>
        </row>
      </sheetData>
      <sheetData sheetId="153">
        <row r="5">
          <cell r="G5">
            <v>2222938.4948999998</v>
          </cell>
        </row>
      </sheetData>
      <sheetData sheetId="154">
        <row r="5">
          <cell r="G5">
            <v>2222938.4948999998</v>
          </cell>
        </row>
      </sheetData>
      <sheetData sheetId="155">
        <row r="5">
          <cell r="G5">
            <v>2222938.4948999998</v>
          </cell>
        </row>
      </sheetData>
      <sheetData sheetId="156">
        <row r="5">
          <cell r="G5">
            <v>2222938.4948999998</v>
          </cell>
        </row>
      </sheetData>
      <sheetData sheetId="157">
        <row r="5">
          <cell r="G5">
            <v>2222938.4948999998</v>
          </cell>
        </row>
      </sheetData>
      <sheetData sheetId="158">
        <row r="5">
          <cell r="G5">
            <v>2222938.4948999998</v>
          </cell>
        </row>
      </sheetData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5">
          <cell r="G5">
            <v>2222938.4948999998</v>
          </cell>
        </row>
      </sheetData>
      <sheetData sheetId="170">
        <row r="5">
          <cell r="G5">
            <v>2222938.4948999998</v>
          </cell>
        </row>
      </sheetData>
      <sheetData sheetId="171">
        <row r="5">
          <cell r="G5">
            <v>2222938.4948999998</v>
          </cell>
        </row>
      </sheetData>
      <sheetData sheetId="172">
        <row r="5">
          <cell r="G5">
            <v>2222938.4948999998</v>
          </cell>
        </row>
      </sheetData>
      <sheetData sheetId="173">
        <row r="5">
          <cell r="G5">
            <v>2222938.4948999998</v>
          </cell>
        </row>
      </sheetData>
      <sheetData sheetId="174">
        <row r="5">
          <cell r="G5">
            <v>2222938.4948999998</v>
          </cell>
        </row>
      </sheetData>
      <sheetData sheetId="175">
        <row r="5">
          <cell r="G5">
            <v>2222938.4948999998</v>
          </cell>
        </row>
      </sheetData>
      <sheetData sheetId="176">
        <row r="5">
          <cell r="G5">
            <v>2222938.4948999998</v>
          </cell>
        </row>
      </sheetData>
      <sheetData sheetId="177">
        <row r="5">
          <cell r="G5">
            <v>2222938.4948999998</v>
          </cell>
        </row>
      </sheetData>
      <sheetData sheetId="178">
        <row r="5">
          <cell r="G5">
            <v>2222938.4948999998</v>
          </cell>
        </row>
      </sheetData>
      <sheetData sheetId="179">
        <row r="5">
          <cell r="G5">
            <v>2222938.4948999998</v>
          </cell>
        </row>
      </sheetData>
      <sheetData sheetId="180">
        <row r="5">
          <cell r="G5">
            <v>2222938.4948999998</v>
          </cell>
        </row>
      </sheetData>
      <sheetData sheetId="181">
        <row r="5">
          <cell r="G5">
            <v>2222938.4948999998</v>
          </cell>
        </row>
      </sheetData>
      <sheetData sheetId="182">
        <row r="5">
          <cell r="G5">
            <v>2222938.4948999998</v>
          </cell>
        </row>
      </sheetData>
      <sheetData sheetId="183">
        <row r="5">
          <cell r="G5">
            <v>2222938.4948999998</v>
          </cell>
        </row>
      </sheetData>
      <sheetData sheetId="184">
        <row r="5">
          <cell r="G5">
            <v>2222938.4948999998</v>
          </cell>
        </row>
      </sheetData>
      <sheetData sheetId="185">
        <row r="5">
          <cell r="G5">
            <v>2222938.4948999998</v>
          </cell>
        </row>
      </sheetData>
      <sheetData sheetId="186">
        <row r="5">
          <cell r="G5">
            <v>2222938.4948999998</v>
          </cell>
        </row>
      </sheetData>
      <sheetData sheetId="187">
        <row r="5">
          <cell r="G5">
            <v>2222938.4948999998</v>
          </cell>
        </row>
      </sheetData>
      <sheetData sheetId="188">
        <row r="5">
          <cell r="G5">
            <v>2222938.4948999998</v>
          </cell>
        </row>
      </sheetData>
      <sheetData sheetId="189">
        <row r="5">
          <cell r="G5">
            <v>2222938.4948999998</v>
          </cell>
        </row>
      </sheetData>
      <sheetData sheetId="190">
        <row r="5">
          <cell r="G5">
            <v>2222938.4948999998</v>
          </cell>
        </row>
      </sheetData>
      <sheetData sheetId="191">
        <row r="5">
          <cell r="G5">
            <v>2222938.4948999998</v>
          </cell>
        </row>
      </sheetData>
      <sheetData sheetId="192">
        <row r="5">
          <cell r="G5">
            <v>2222938.4948999998</v>
          </cell>
        </row>
      </sheetData>
      <sheetData sheetId="193">
        <row r="5">
          <cell r="G5">
            <v>2222938.4948999998</v>
          </cell>
        </row>
      </sheetData>
      <sheetData sheetId="194">
        <row r="5">
          <cell r="G5">
            <v>2222938.4948999998</v>
          </cell>
        </row>
      </sheetData>
      <sheetData sheetId="195">
        <row r="5">
          <cell r="G5">
            <v>2222938.4948999998</v>
          </cell>
        </row>
      </sheetData>
      <sheetData sheetId="196">
        <row r="5">
          <cell r="G5">
            <v>2222938.4948999998</v>
          </cell>
        </row>
      </sheetData>
      <sheetData sheetId="197">
        <row r="5">
          <cell r="G5">
            <v>2222938.4948999998</v>
          </cell>
        </row>
      </sheetData>
      <sheetData sheetId="198">
        <row r="5">
          <cell r="G5">
            <v>2222938.4948999998</v>
          </cell>
        </row>
      </sheetData>
      <sheetData sheetId="199">
        <row r="5">
          <cell r="G5">
            <v>2222938.4948999998</v>
          </cell>
        </row>
      </sheetData>
      <sheetData sheetId="200">
        <row r="5">
          <cell r="G5">
            <v>2222938.4948999998</v>
          </cell>
        </row>
      </sheetData>
      <sheetData sheetId="201">
        <row r="5">
          <cell r="G5">
            <v>2222938.4948999998</v>
          </cell>
        </row>
      </sheetData>
      <sheetData sheetId="202">
        <row r="5">
          <cell r="G5">
            <v>2222938.4948999998</v>
          </cell>
        </row>
      </sheetData>
      <sheetData sheetId="203">
        <row r="5">
          <cell r="G5">
            <v>2222938.4948999998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>
        <row r="5">
          <cell r="G5">
            <v>2222938.4948999998</v>
          </cell>
        </row>
      </sheetData>
      <sheetData sheetId="211">
        <row r="5">
          <cell r="G5">
            <v>2222938.4948999998</v>
          </cell>
        </row>
      </sheetData>
      <sheetData sheetId="212">
        <row r="5">
          <cell r="G5">
            <v>2222938.4948999998</v>
          </cell>
        </row>
      </sheetData>
      <sheetData sheetId="213">
        <row r="5">
          <cell r="G5">
            <v>2222938.4948999998</v>
          </cell>
        </row>
      </sheetData>
      <sheetData sheetId="214">
        <row r="5">
          <cell r="G5">
            <v>2222938.4948999998</v>
          </cell>
        </row>
      </sheetData>
      <sheetData sheetId="215">
        <row r="5">
          <cell r="G5">
            <v>2222938.4948999998</v>
          </cell>
        </row>
      </sheetData>
      <sheetData sheetId="216">
        <row r="5">
          <cell r="G5">
            <v>2222938.4948999998</v>
          </cell>
        </row>
      </sheetData>
      <sheetData sheetId="217">
        <row r="5">
          <cell r="G5">
            <v>2222938.4948999998</v>
          </cell>
        </row>
      </sheetData>
      <sheetData sheetId="218">
        <row r="5">
          <cell r="G5">
            <v>2222938.4948999998</v>
          </cell>
        </row>
      </sheetData>
      <sheetData sheetId="219">
        <row r="5">
          <cell r="G5">
            <v>2222938.4948999998</v>
          </cell>
        </row>
      </sheetData>
      <sheetData sheetId="220">
        <row r="5">
          <cell r="G5">
            <v>2222938.4948999998</v>
          </cell>
        </row>
      </sheetData>
      <sheetData sheetId="221">
        <row r="5">
          <cell r="G5">
            <v>2222938.4948999998</v>
          </cell>
        </row>
      </sheetData>
      <sheetData sheetId="222">
        <row r="5">
          <cell r="G5">
            <v>2222938.4948999998</v>
          </cell>
        </row>
      </sheetData>
      <sheetData sheetId="223">
        <row r="5">
          <cell r="G5">
            <v>2222938.4948999998</v>
          </cell>
        </row>
      </sheetData>
      <sheetData sheetId="224">
        <row r="5">
          <cell r="G5">
            <v>2222938.4948999998</v>
          </cell>
        </row>
      </sheetData>
      <sheetData sheetId="225">
        <row r="5">
          <cell r="G5">
            <v>2222938.4948999998</v>
          </cell>
        </row>
      </sheetData>
      <sheetData sheetId="226">
        <row r="5">
          <cell r="G5">
            <v>2222938.4948999998</v>
          </cell>
        </row>
      </sheetData>
      <sheetData sheetId="227">
        <row r="5">
          <cell r="G5">
            <v>2222938.4948999998</v>
          </cell>
        </row>
      </sheetData>
      <sheetData sheetId="228">
        <row r="5">
          <cell r="G5">
            <v>2222938.4948999998</v>
          </cell>
        </row>
      </sheetData>
      <sheetData sheetId="229">
        <row r="5">
          <cell r="G5">
            <v>2222938.4948999998</v>
          </cell>
        </row>
      </sheetData>
      <sheetData sheetId="230">
        <row r="5">
          <cell r="G5">
            <v>2222938.4948999998</v>
          </cell>
        </row>
      </sheetData>
      <sheetData sheetId="231">
        <row r="5">
          <cell r="G5">
            <v>2222938.4948999998</v>
          </cell>
        </row>
      </sheetData>
      <sheetData sheetId="232">
        <row r="5">
          <cell r="G5">
            <v>2222938.4948999998</v>
          </cell>
        </row>
      </sheetData>
      <sheetData sheetId="233">
        <row r="5">
          <cell r="G5">
            <v>2222938.4948999998</v>
          </cell>
        </row>
      </sheetData>
      <sheetData sheetId="234">
        <row r="5">
          <cell r="G5">
            <v>2222938.4948999998</v>
          </cell>
        </row>
      </sheetData>
      <sheetData sheetId="235">
        <row r="5">
          <cell r="G5">
            <v>2222938.4948999998</v>
          </cell>
        </row>
      </sheetData>
      <sheetData sheetId="236">
        <row r="5">
          <cell r="G5">
            <v>2222938.4948999998</v>
          </cell>
        </row>
      </sheetData>
      <sheetData sheetId="237">
        <row r="5">
          <cell r="G5">
            <v>2222938.4948999998</v>
          </cell>
        </row>
      </sheetData>
      <sheetData sheetId="238">
        <row r="5">
          <cell r="G5">
            <v>2222938.4948999998</v>
          </cell>
        </row>
      </sheetData>
      <sheetData sheetId="239">
        <row r="5">
          <cell r="G5">
            <v>2222938.4948999998</v>
          </cell>
        </row>
      </sheetData>
      <sheetData sheetId="240">
        <row r="5">
          <cell r="G5">
            <v>2222938.4948999998</v>
          </cell>
        </row>
      </sheetData>
      <sheetData sheetId="241">
        <row r="5">
          <cell r="G5">
            <v>2222938.4948999998</v>
          </cell>
        </row>
      </sheetData>
      <sheetData sheetId="242">
        <row r="5">
          <cell r="G5">
            <v>2222938.4948999998</v>
          </cell>
        </row>
      </sheetData>
      <sheetData sheetId="243" refreshError="1"/>
      <sheetData sheetId="244" refreshError="1"/>
      <sheetData sheetId="245">
        <row r="5">
          <cell r="G5">
            <v>2222938.4948999998</v>
          </cell>
        </row>
      </sheetData>
      <sheetData sheetId="246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>
        <row r="5">
          <cell r="G5">
            <v>2222938.4948999998</v>
          </cell>
        </row>
      </sheetData>
      <sheetData sheetId="270">
        <row r="5">
          <cell r="G5">
            <v>2222938.4948999998</v>
          </cell>
        </row>
      </sheetData>
      <sheetData sheetId="271">
        <row r="5">
          <cell r="G5">
            <v>2222938.4948999998</v>
          </cell>
        </row>
      </sheetData>
      <sheetData sheetId="272">
        <row r="5">
          <cell r="G5">
            <v>2222938.4948999998</v>
          </cell>
        </row>
      </sheetData>
      <sheetData sheetId="273">
        <row r="5">
          <cell r="G5">
            <v>2222938.4948999998</v>
          </cell>
        </row>
      </sheetData>
      <sheetData sheetId="274">
        <row r="5">
          <cell r="G5">
            <v>2222938.4948999998</v>
          </cell>
        </row>
      </sheetData>
      <sheetData sheetId="275">
        <row r="5">
          <cell r="G5">
            <v>2222938.4948999998</v>
          </cell>
        </row>
      </sheetData>
      <sheetData sheetId="276">
        <row r="5">
          <cell r="G5">
            <v>2222938.4948999998</v>
          </cell>
        </row>
      </sheetData>
      <sheetData sheetId="277">
        <row r="5">
          <cell r="G5">
            <v>2222938.4948999998</v>
          </cell>
        </row>
      </sheetData>
      <sheetData sheetId="278">
        <row r="5">
          <cell r="G5">
            <v>2222938.4948999998</v>
          </cell>
        </row>
      </sheetData>
      <sheetData sheetId="279">
        <row r="5">
          <cell r="G5">
            <v>2222938.4948999998</v>
          </cell>
        </row>
      </sheetData>
      <sheetData sheetId="280">
        <row r="5">
          <cell r="G5">
            <v>2222938.4948999998</v>
          </cell>
        </row>
      </sheetData>
      <sheetData sheetId="281">
        <row r="5">
          <cell r="G5">
            <v>2222938.4948999998</v>
          </cell>
        </row>
      </sheetData>
      <sheetData sheetId="282">
        <row r="5">
          <cell r="G5">
            <v>2222938.4948999998</v>
          </cell>
        </row>
      </sheetData>
      <sheetData sheetId="283"/>
      <sheetData sheetId="284">
        <row r="5">
          <cell r="G5">
            <v>2222938.4948999998</v>
          </cell>
        </row>
      </sheetData>
      <sheetData sheetId="285">
        <row r="5">
          <cell r="G5">
            <v>2222938.4948999998</v>
          </cell>
        </row>
      </sheetData>
      <sheetData sheetId="286">
        <row r="5">
          <cell r="G5">
            <v>2222938.4948999998</v>
          </cell>
        </row>
      </sheetData>
      <sheetData sheetId="287">
        <row r="5">
          <cell r="G5">
            <v>2222938.4948999998</v>
          </cell>
        </row>
      </sheetData>
      <sheetData sheetId="288">
        <row r="5">
          <cell r="G5">
            <v>2222938.4948999998</v>
          </cell>
        </row>
      </sheetData>
      <sheetData sheetId="289">
        <row r="5">
          <cell r="G5">
            <v>2222938.4948999998</v>
          </cell>
        </row>
      </sheetData>
      <sheetData sheetId="290">
        <row r="5">
          <cell r="G5">
            <v>2222938.4948999998</v>
          </cell>
        </row>
      </sheetData>
      <sheetData sheetId="291">
        <row r="5">
          <cell r="G5">
            <v>2222938.4948999998</v>
          </cell>
        </row>
      </sheetData>
      <sheetData sheetId="292">
        <row r="5">
          <cell r="G5">
            <v>2222938.4948999998</v>
          </cell>
        </row>
      </sheetData>
      <sheetData sheetId="293">
        <row r="5">
          <cell r="G5">
            <v>2222938.4948999998</v>
          </cell>
        </row>
      </sheetData>
      <sheetData sheetId="294">
        <row r="5">
          <cell r="G5">
            <v>2222938.4948999998</v>
          </cell>
        </row>
      </sheetData>
      <sheetData sheetId="295">
        <row r="5">
          <cell r="G5">
            <v>2222938.4948999998</v>
          </cell>
        </row>
      </sheetData>
      <sheetData sheetId="296">
        <row r="5">
          <cell r="G5">
            <v>2222938.4948999998</v>
          </cell>
        </row>
      </sheetData>
      <sheetData sheetId="297">
        <row r="5">
          <cell r="G5">
            <v>2222938.4948999998</v>
          </cell>
        </row>
      </sheetData>
      <sheetData sheetId="298">
        <row r="5">
          <cell r="G5">
            <v>2222938.4948999998</v>
          </cell>
        </row>
      </sheetData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>
        <row r="5">
          <cell r="G5">
            <v>2222938.4948999998</v>
          </cell>
        </row>
      </sheetData>
      <sheetData sheetId="311">
        <row r="5">
          <cell r="G5">
            <v>2222938.4948999998</v>
          </cell>
        </row>
      </sheetData>
      <sheetData sheetId="312">
        <row r="5">
          <cell r="G5">
            <v>2222938.4948999998</v>
          </cell>
        </row>
      </sheetData>
      <sheetData sheetId="313">
        <row r="5">
          <cell r="G5">
            <v>2222938.4948999998</v>
          </cell>
        </row>
      </sheetData>
      <sheetData sheetId="314">
        <row r="5">
          <cell r="G5">
            <v>2222938.4948999998</v>
          </cell>
        </row>
      </sheetData>
      <sheetData sheetId="315">
        <row r="5">
          <cell r="G5">
            <v>2222938.4948999998</v>
          </cell>
        </row>
      </sheetData>
      <sheetData sheetId="316">
        <row r="5">
          <cell r="G5">
            <v>2222938.4948999998</v>
          </cell>
        </row>
      </sheetData>
      <sheetData sheetId="317">
        <row r="5">
          <cell r="G5">
            <v>2222938.4948999998</v>
          </cell>
        </row>
      </sheetData>
      <sheetData sheetId="318">
        <row r="5">
          <cell r="G5">
            <v>2222938.4948999998</v>
          </cell>
        </row>
      </sheetData>
      <sheetData sheetId="319">
        <row r="5">
          <cell r="G5">
            <v>2222938.4948999998</v>
          </cell>
        </row>
      </sheetData>
      <sheetData sheetId="320">
        <row r="5">
          <cell r="G5">
            <v>2222938.4948999998</v>
          </cell>
        </row>
      </sheetData>
      <sheetData sheetId="321">
        <row r="5">
          <cell r="G5">
            <v>2222938.4948999998</v>
          </cell>
        </row>
      </sheetData>
      <sheetData sheetId="322">
        <row r="5">
          <cell r="G5">
            <v>2222938.4948999998</v>
          </cell>
        </row>
      </sheetData>
      <sheetData sheetId="323">
        <row r="5">
          <cell r="G5">
            <v>2222938.4948999998</v>
          </cell>
        </row>
      </sheetData>
      <sheetData sheetId="324"/>
      <sheetData sheetId="325">
        <row r="5">
          <cell r="G5">
            <v>2222938.4948999998</v>
          </cell>
        </row>
      </sheetData>
      <sheetData sheetId="326">
        <row r="5">
          <cell r="G5">
            <v>2222938.4948999998</v>
          </cell>
        </row>
      </sheetData>
      <sheetData sheetId="327">
        <row r="5">
          <cell r="G5">
            <v>2222938.4948999998</v>
          </cell>
        </row>
      </sheetData>
      <sheetData sheetId="328">
        <row r="5">
          <cell r="G5">
            <v>2222938.4948999998</v>
          </cell>
        </row>
      </sheetData>
      <sheetData sheetId="329">
        <row r="5">
          <cell r="G5">
            <v>2222938.4948999998</v>
          </cell>
        </row>
      </sheetData>
      <sheetData sheetId="330">
        <row r="5">
          <cell r="G5">
            <v>2222938.4948999998</v>
          </cell>
        </row>
      </sheetData>
      <sheetData sheetId="331">
        <row r="5">
          <cell r="G5">
            <v>2222938.4948999998</v>
          </cell>
        </row>
      </sheetData>
      <sheetData sheetId="332">
        <row r="5">
          <cell r="G5">
            <v>2222938.4948999998</v>
          </cell>
        </row>
      </sheetData>
      <sheetData sheetId="333">
        <row r="5">
          <cell r="G5">
            <v>2222938.4948999998</v>
          </cell>
        </row>
      </sheetData>
      <sheetData sheetId="334">
        <row r="5">
          <cell r="G5">
            <v>2222938.4948999998</v>
          </cell>
        </row>
      </sheetData>
      <sheetData sheetId="335">
        <row r="5">
          <cell r="G5">
            <v>2222938.4948999998</v>
          </cell>
        </row>
      </sheetData>
      <sheetData sheetId="336">
        <row r="5">
          <cell r="G5">
            <v>2222938.4948999998</v>
          </cell>
        </row>
      </sheetData>
      <sheetData sheetId="337">
        <row r="5">
          <cell r="G5">
            <v>2222938.4948999998</v>
          </cell>
        </row>
      </sheetData>
      <sheetData sheetId="338">
        <row r="5">
          <cell r="G5">
            <v>2222938.4948999998</v>
          </cell>
        </row>
      </sheetData>
      <sheetData sheetId="339">
        <row r="5">
          <cell r="G5">
            <v>2222938.4948999998</v>
          </cell>
        </row>
      </sheetData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>
        <row r="5">
          <cell r="G5">
            <v>2222938.4948999998</v>
          </cell>
        </row>
      </sheetData>
      <sheetData sheetId="358">
        <row r="5">
          <cell r="G5">
            <v>2222938.4948999998</v>
          </cell>
        </row>
      </sheetData>
      <sheetData sheetId="359">
        <row r="5">
          <cell r="G5">
            <v>2222938.4948999998</v>
          </cell>
        </row>
      </sheetData>
      <sheetData sheetId="360">
        <row r="5">
          <cell r="G5">
            <v>2222938.4948999998</v>
          </cell>
        </row>
      </sheetData>
      <sheetData sheetId="361">
        <row r="5">
          <cell r="G5">
            <v>2222938.4948999998</v>
          </cell>
        </row>
      </sheetData>
      <sheetData sheetId="362">
        <row r="5">
          <cell r="G5">
            <v>2222938.4948999998</v>
          </cell>
        </row>
      </sheetData>
      <sheetData sheetId="363">
        <row r="5">
          <cell r="G5">
            <v>2222938.4948999998</v>
          </cell>
        </row>
      </sheetData>
      <sheetData sheetId="364">
        <row r="5">
          <cell r="G5">
            <v>2222938.4948999998</v>
          </cell>
        </row>
      </sheetData>
      <sheetData sheetId="365">
        <row r="5">
          <cell r="G5">
            <v>2222938.4948999998</v>
          </cell>
        </row>
      </sheetData>
      <sheetData sheetId="366">
        <row r="5">
          <cell r="G5">
            <v>2222938.4948999998</v>
          </cell>
        </row>
      </sheetData>
      <sheetData sheetId="367">
        <row r="5">
          <cell r="G5">
            <v>2222938.4948999998</v>
          </cell>
        </row>
      </sheetData>
      <sheetData sheetId="368">
        <row r="5">
          <cell r="G5">
            <v>2222938.4948999998</v>
          </cell>
        </row>
      </sheetData>
      <sheetData sheetId="369">
        <row r="5">
          <cell r="G5">
            <v>2222938.4948999998</v>
          </cell>
        </row>
      </sheetData>
      <sheetData sheetId="370">
        <row r="5">
          <cell r="G5">
            <v>2222938.4948999998</v>
          </cell>
        </row>
      </sheetData>
      <sheetData sheetId="371"/>
      <sheetData sheetId="372">
        <row r="5">
          <cell r="G5">
            <v>2222938.4948999998</v>
          </cell>
        </row>
      </sheetData>
      <sheetData sheetId="373">
        <row r="5">
          <cell r="G5">
            <v>2222938.4948999998</v>
          </cell>
        </row>
      </sheetData>
      <sheetData sheetId="374">
        <row r="5">
          <cell r="G5">
            <v>2222938.4948999998</v>
          </cell>
        </row>
      </sheetData>
      <sheetData sheetId="375">
        <row r="5">
          <cell r="G5">
            <v>2222938.4948999998</v>
          </cell>
        </row>
      </sheetData>
      <sheetData sheetId="376">
        <row r="5">
          <cell r="G5">
            <v>2222938.4948999998</v>
          </cell>
        </row>
      </sheetData>
      <sheetData sheetId="377">
        <row r="5">
          <cell r="G5">
            <v>2222938.4948999998</v>
          </cell>
        </row>
      </sheetData>
      <sheetData sheetId="378">
        <row r="5">
          <cell r="G5">
            <v>2222938.4948999998</v>
          </cell>
        </row>
      </sheetData>
      <sheetData sheetId="379">
        <row r="5">
          <cell r="G5">
            <v>2222938.4948999998</v>
          </cell>
        </row>
      </sheetData>
      <sheetData sheetId="380">
        <row r="5">
          <cell r="G5">
            <v>2222938.4948999998</v>
          </cell>
        </row>
      </sheetData>
      <sheetData sheetId="381">
        <row r="5">
          <cell r="G5">
            <v>2222938.4948999998</v>
          </cell>
        </row>
      </sheetData>
      <sheetData sheetId="382">
        <row r="5">
          <cell r="G5">
            <v>2222938.4948999998</v>
          </cell>
        </row>
      </sheetData>
      <sheetData sheetId="383">
        <row r="5">
          <cell r="G5">
            <v>2222938.4948999998</v>
          </cell>
        </row>
      </sheetData>
      <sheetData sheetId="384">
        <row r="5">
          <cell r="G5">
            <v>2222938.4948999998</v>
          </cell>
        </row>
      </sheetData>
      <sheetData sheetId="385">
        <row r="5">
          <cell r="G5">
            <v>2222938.4948999998</v>
          </cell>
        </row>
      </sheetData>
      <sheetData sheetId="386">
        <row r="5">
          <cell r="G5">
            <v>2222938.4948999998</v>
          </cell>
        </row>
      </sheetData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>
        <row r="5">
          <cell r="G5">
            <v>2222938.4948999998</v>
          </cell>
        </row>
      </sheetData>
      <sheetData sheetId="405">
        <row r="5">
          <cell r="G5">
            <v>2222938.4948999998</v>
          </cell>
        </row>
      </sheetData>
      <sheetData sheetId="406">
        <row r="5">
          <cell r="G5">
            <v>2222938.4948999998</v>
          </cell>
        </row>
      </sheetData>
      <sheetData sheetId="407">
        <row r="5">
          <cell r="G5">
            <v>2222938.4948999998</v>
          </cell>
        </row>
      </sheetData>
      <sheetData sheetId="408">
        <row r="5">
          <cell r="G5">
            <v>2222938.4948999998</v>
          </cell>
        </row>
      </sheetData>
      <sheetData sheetId="409">
        <row r="5">
          <cell r="G5">
            <v>2222938.4948999998</v>
          </cell>
        </row>
      </sheetData>
      <sheetData sheetId="410">
        <row r="5">
          <cell r="G5">
            <v>2222938.4948999998</v>
          </cell>
        </row>
      </sheetData>
      <sheetData sheetId="411">
        <row r="5">
          <cell r="G5">
            <v>2222938.4948999998</v>
          </cell>
        </row>
      </sheetData>
      <sheetData sheetId="412">
        <row r="5">
          <cell r="G5">
            <v>2222938.4948999998</v>
          </cell>
        </row>
      </sheetData>
      <sheetData sheetId="413">
        <row r="5">
          <cell r="G5">
            <v>2222938.4948999998</v>
          </cell>
        </row>
      </sheetData>
      <sheetData sheetId="414">
        <row r="5">
          <cell r="G5">
            <v>2222938.4948999998</v>
          </cell>
        </row>
      </sheetData>
      <sheetData sheetId="415">
        <row r="5">
          <cell r="G5">
            <v>2222938.4948999998</v>
          </cell>
        </row>
      </sheetData>
      <sheetData sheetId="416">
        <row r="5">
          <cell r="G5">
            <v>2222938.4948999998</v>
          </cell>
        </row>
      </sheetData>
      <sheetData sheetId="417">
        <row r="5">
          <cell r="G5">
            <v>2222938.4948999998</v>
          </cell>
        </row>
      </sheetData>
      <sheetData sheetId="418"/>
      <sheetData sheetId="419">
        <row r="5">
          <cell r="G5">
            <v>2222938.4948999998</v>
          </cell>
        </row>
      </sheetData>
      <sheetData sheetId="420">
        <row r="5">
          <cell r="G5">
            <v>2222938.4948999998</v>
          </cell>
        </row>
      </sheetData>
      <sheetData sheetId="421">
        <row r="5">
          <cell r="G5">
            <v>2222938.4948999998</v>
          </cell>
        </row>
      </sheetData>
      <sheetData sheetId="422">
        <row r="5">
          <cell r="G5">
            <v>2222938.4948999998</v>
          </cell>
        </row>
      </sheetData>
      <sheetData sheetId="423">
        <row r="5">
          <cell r="G5">
            <v>2222938.4948999998</v>
          </cell>
        </row>
      </sheetData>
      <sheetData sheetId="424">
        <row r="5">
          <cell r="G5">
            <v>2222938.4948999998</v>
          </cell>
        </row>
      </sheetData>
      <sheetData sheetId="425">
        <row r="5">
          <cell r="G5">
            <v>2222938.4948999998</v>
          </cell>
        </row>
      </sheetData>
      <sheetData sheetId="426">
        <row r="5">
          <cell r="G5">
            <v>2222938.4948999998</v>
          </cell>
        </row>
      </sheetData>
      <sheetData sheetId="427">
        <row r="5">
          <cell r="G5">
            <v>2222938.4948999998</v>
          </cell>
        </row>
      </sheetData>
      <sheetData sheetId="428">
        <row r="5">
          <cell r="G5">
            <v>2222938.4948999998</v>
          </cell>
        </row>
      </sheetData>
      <sheetData sheetId="429">
        <row r="5">
          <cell r="G5">
            <v>2222938.4948999998</v>
          </cell>
        </row>
      </sheetData>
      <sheetData sheetId="430">
        <row r="5">
          <cell r="G5">
            <v>2222938.4948999998</v>
          </cell>
        </row>
      </sheetData>
      <sheetData sheetId="431">
        <row r="5">
          <cell r="G5">
            <v>2222938.4948999998</v>
          </cell>
        </row>
      </sheetData>
      <sheetData sheetId="432">
        <row r="5">
          <cell r="G5">
            <v>2222938.4948999998</v>
          </cell>
        </row>
      </sheetData>
      <sheetData sheetId="433">
        <row r="5">
          <cell r="G5">
            <v>2222938.4948999998</v>
          </cell>
        </row>
      </sheetData>
      <sheetData sheetId="434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язи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2007 (Min)"/>
      <sheetName val="2007 (Max)"/>
      <sheetName val="Справочники"/>
      <sheetName val="Ф-1 (для АО-энерго)"/>
      <sheetName val="Ф-2 (для АО-энерго)"/>
      <sheetName val="перекрестка"/>
      <sheetName val="TEHSHEET"/>
      <sheetName val="FST5"/>
      <sheetName val="Регионы"/>
      <sheetName val="Свод"/>
      <sheetName val="18.2"/>
      <sheetName val="21.3"/>
      <sheetName val="2.3"/>
      <sheetName val="P2.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2">
          <cell r="A2" t="str">
            <v>7500_1710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RAB_МСК_от 16.11.2010"/>
      <sheetName val="TDSheet"/>
      <sheetName val="Свод"/>
      <sheetName val="Регионы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  <sheetName val="числ факт"/>
      <sheetName val="FST5"/>
      <sheetName val="Структура"/>
      <sheetName val="Данные МРСК мощность"/>
      <sheetName val="Данные МРСК энергия"/>
      <sheetName val="ФБР"/>
      <sheetName val="ДКС"/>
      <sheetName val="ДИП"/>
      <sheetName val="fes"/>
      <sheetName val="Расчёт НВВ по RAB"/>
      <sheetName val="Расчёт расходов по RAB"/>
      <sheetName val="Титульный"/>
      <sheetName val="2.1"/>
      <sheetName val="2.2"/>
      <sheetName val="Параметры"/>
      <sheetName val=""/>
      <sheetName val="топливо2009"/>
      <sheetName val="2009"/>
      <sheetName val="2022_СВОД"/>
      <sheetName val="1_матер обобщ"/>
      <sheetName val="1_матер"/>
      <sheetName val="Расчет матер.РВД+НВД"/>
      <sheetName val="Расчет матер.РВД"/>
      <sheetName val="Расчет инстр."/>
      <sheetName val="Расчет матер.НВД"/>
      <sheetName val="2_электроэнер"/>
      <sheetName val="Анализ по электроэнергии"/>
      <sheetName val="4_топл"/>
      <sheetName val="Расч. топл. в рамках защиты"/>
      <sheetName val="Расчет топливо"/>
      <sheetName val="3_водоснаб"/>
      <sheetName val="5_спецод"/>
      <sheetName val="Расчет спец."/>
      <sheetName val="6_транспор_грузов"/>
      <sheetName val="Расчет транс. груз."/>
      <sheetName val="7_прирохр"/>
      <sheetName val="8_др_производст"/>
      <sheetName val="9_пр налоги"/>
      <sheetName val="Расчет трансп. налога"/>
      <sheetName val="Расчет трансп. налога_ДОП"/>
      <sheetName val="Расчет водного налога"/>
      <sheetName val="10_связь"/>
      <sheetName val="11_ПО"/>
      <sheetName val="11_тех поддер"/>
      <sheetName val="12_проч_информ"/>
      <sheetName val="13_нотар"/>
      <sheetName val="14_тран услуги"/>
      <sheetName val="Расчет транспортных расход"/>
      <sheetName val="16_др_ОХД "/>
      <sheetName val="17_охрана  уточ РВД+НВД"/>
      <sheetName val="17_охрана  уточ РВД"/>
      <sheetName val="Охрана по ФС"/>
      <sheetName val="18_содерж_транс"/>
      <sheetName val="19_коммун"/>
      <sheetName val="20_аренда пр"/>
      <sheetName val="аренда кроме офисов 16"/>
      <sheetName val="22_аренда зданий"/>
      <sheetName val="аренда '20"/>
      <sheetName val="23_арен_земли"/>
      <sheetName val="24 регистр."/>
      <sheetName val="25_обучение в лимите"/>
      <sheetName val="26_команд лимит"/>
      <sheetName val="26_команд лимит и доп"/>
      <sheetName val="Расчет по команд"/>
      <sheetName val="27_совещ"/>
      <sheetName val="28_тех_безоп"/>
      <sheetName val="29_канц"/>
      <sheetName val="30_литер"/>
      <sheetName val="31_Радиоч."/>
      <sheetName val="33_банк"/>
      <sheetName val="35_приоб_ОС "/>
      <sheetName val="working - noprint"/>
      <sheetName val="5 - capex &amp; wrk captl"/>
      <sheetName val="2 - prices &amp; other assmpt"/>
      <sheetName val="1 полугодие2014 г."/>
      <sheetName val="приложение 2"/>
      <sheetName val="Инструкция"/>
      <sheetName val="Лист4"/>
      <sheetName val="Лист5"/>
      <sheetName val="на 1 тут"/>
      <sheetName val="Служебный лист"/>
      <sheetName val="исправления_30_05_20061"/>
      <sheetName val="17_11"/>
      <sheetName val="18_21"/>
      <sheetName val="20_11"/>
      <sheetName val="21_31"/>
      <sheetName val="P2_11"/>
      <sheetName val="P2_21"/>
      <sheetName val="2_31"/>
      <sheetName val="RAB_МСК_от_16_11_20101"/>
      <sheetName val="Ф-1_(для_АО-энерго)1"/>
      <sheetName val="Ф-2_(для_АО-энерго)1"/>
      <sheetName val="ИПР_20121"/>
      <sheetName val="ИПР_2012-20171"/>
      <sheetName val="прил__1_11"/>
      <sheetName val="прил__1_2_1"/>
      <sheetName val="прил__1_31"/>
      <sheetName val="прил__1_41"/>
      <sheetName val="прил__2_21"/>
      <sheetName val="прил__4_21"/>
      <sheetName val="1_21"/>
      <sheetName val="стадия_реализации1"/>
      <sheetName val="2_2_прил_1"/>
      <sheetName val="2008_-20101"/>
      <sheetName val="24_1"/>
      <sheetName val="4_1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Форма_4"/>
      <sheetName val="числ_факт"/>
      <sheetName val="Данные_МРСК_мощность"/>
      <sheetName val="Данные_МРСК_энергия"/>
      <sheetName val="исправления_30_05_20062"/>
      <sheetName val="17_12"/>
      <sheetName val="18_22"/>
      <sheetName val="20_12"/>
      <sheetName val="21_32"/>
      <sheetName val="P2_12"/>
      <sheetName val="P2_22"/>
      <sheetName val="2_32"/>
      <sheetName val="RAB_МСК_от_16_11_20102"/>
      <sheetName val="Ф-1_(для_АО-энерго)2"/>
      <sheetName val="Ф-2_(для_АО-энерго)2"/>
      <sheetName val="ИПР_20122"/>
      <sheetName val="ИПР_2012-20172"/>
      <sheetName val="прил__1_12"/>
      <sheetName val="прил__1_2_2"/>
      <sheetName val="прил__1_32"/>
      <sheetName val="прил__1_42"/>
      <sheetName val="прил__2_22"/>
      <sheetName val="прил__4_22"/>
      <sheetName val="1_22"/>
      <sheetName val="стадия_реализации2"/>
      <sheetName val="2_2_прил_2"/>
      <sheetName val="2008_-20102"/>
      <sheetName val="24_11"/>
      <sheetName val="4_1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Форма_41"/>
      <sheetName val="Данные_МРСК_мощность1"/>
      <sheetName val="Данные_МРСК_энергия1"/>
      <sheetName val="числ_факт1"/>
      <sheetName val="исправления_30_05_20063"/>
      <sheetName val="17_13"/>
      <sheetName val="18_23"/>
      <sheetName val="20_13"/>
      <sheetName val="21_33"/>
      <sheetName val="P2_13"/>
      <sheetName val="P2_23"/>
      <sheetName val="2_33"/>
      <sheetName val="RAB_МСК_от_16_11_20103"/>
      <sheetName val="Ф-1_(для_АО-энерго)3"/>
      <sheetName val="Ф-2_(для_АО-энерго)3"/>
      <sheetName val="ИПР_20123"/>
      <sheetName val="ИПР_2012-20173"/>
      <sheetName val="прил__1_13"/>
      <sheetName val="прил__1_2_3"/>
      <sheetName val="прил__1_33"/>
      <sheetName val="прил__1_43"/>
      <sheetName val="прил__2_23"/>
      <sheetName val="прил__4_23"/>
      <sheetName val="1_23"/>
      <sheetName val="стадия_реализации3"/>
      <sheetName val="2_2_прил_3"/>
      <sheetName val="2008_-20103"/>
      <sheetName val="24_12"/>
      <sheetName val="4_1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Форма_42"/>
      <sheetName val="Данные_МРСК_мощность2"/>
      <sheetName val="Данные_МРСК_энергия2"/>
      <sheetName val="числ_факт2"/>
      <sheetName val="исправления_30_05_20064"/>
      <sheetName val="17_14"/>
      <sheetName val="18_24"/>
      <sheetName val="20_14"/>
      <sheetName val="21_34"/>
      <sheetName val="P2_14"/>
      <sheetName val="P2_24"/>
      <sheetName val="2_34"/>
      <sheetName val="RAB_МСК_от_16_11_20104"/>
      <sheetName val="Ф-1_(для_АО-энерго)4"/>
      <sheetName val="Ф-2_(для_АО-энерго)4"/>
      <sheetName val="ИПР_20124"/>
      <sheetName val="ИПР_2012-20174"/>
      <sheetName val="прил__1_14"/>
      <sheetName val="прил__1_2_4"/>
      <sheetName val="прил__1_34"/>
      <sheetName val="прил__1_44"/>
      <sheetName val="прил__2_24"/>
      <sheetName val="прил__4_24"/>
      <sheetName val="1_24"/>
      <sheetName val="стадия_реализации4"/>
      <sheetName val="2_2_прил_4"/>
      <sheetName val="2008_-20104"/>
      <sheetName val="24_13"/>
      <sheetName val="4_1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Форма_43"/>
      <sheetName val="Данные_МРСК_мощность3"/>
      <sheetName val="Данные_МРСК_энергия3"/>
      <sheetName val="числ_факт3"/>
      <sheetName val="исправления_30_05_20065"/>
      <sheetName val="17_15"/>
      <sheetName val="18_25"/>
      <sheetName val="20_15"/>
      <sheetName val="21_35"/>
      <sheetName val="P2_15"/>
      <sheetName val="P2_25"/>
      <sheetName val="2_35"/>
      <sheetName val="RAB_МСК_от_16_11_20105"/>
      <sheetName val="Ф-1_(для_АО-энерго)5"/>
      <sheetName val="Ф-2_(для_АО-энерго)5"/>
      <sheetName val="ИПР_20125"/>
      <sheetName val="ИПР_2012-20175"/>
      <sheetName val="прил__1_15"/>
      <sheetName val="прил__1_2_5"/>
      <sheetName val="прил__1_35"/>
      <sheetName val="прил__1_45"/>
      <sheetName val="прил__2_25"/>
      <sheetName val="прил__4_25"/>
      <sheetName val="1_25"/>
      <sheetName val="стадия_реализации5"/>
      <sheetName val="2_2_прил_5"/>
      <sheetName val="2008_-20105"/>
      <sheetName val="24_14"/>
      <sheetName val="4_1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Форма_44"/>
      <sheetName val="Данные_МРСК_мощность4"/>
      <sheetName val="Данные_МРСК_энергия4"/>
      <sheetName val="числ_факт4"/>
      <sheetName val="Баланс по ТЭЦ-1"/>
      <sheetName val="Настройки"/>
      <sheetName val="Динамика пакета"/>
      <sheetName val="30"/>
      <sheetName val="9.3"/>
      <sheetName val="СписочнаяЧисленность"/>
      <sheetName val="Оборудование_стоим"/>
      <sheetName val="эл ст"/>
      <sheetName val="исправления_30_05_20066"/>
      <sheetName val="17_16"/>
      <sheetName val="18_26"/>
      <sheetName val="20_16"/>
      <sheetName val="21_36"/>
      <sheetName val="P2_16"/>
      <sheetName val="P2_26"/>
      <sheetName val="2_36"/>
      <sheetName val="RAB_МСК_от_16_11_20106"/>
      <sheetName val="Ф-1_(для_АО-энерго)6"/>
      <sheetName val="Ф-2_(для_АО-энерго)6"/>
      <sheetName val="ИПР_20126"/>
      <sheetName val="ИПР_2012-20176"/>
      <sheetName val="прил__1_16"/>
      <sheetName val="прил__1_2_6"/>
      <sheetName val="прил__1_36"/>
      <sheetName val="прил__1_46"/>
      <sheetName val="прил__2_26"/>
      <sheetName val="прил__4_26"/>
      <sheetName val="1_26"/>
      <sheetName val="стадия_реализации6"/>
      <sheetName val="2_2_прил_6"/>
      <sheetName val="2008_-20106"/>
      <sheetName val="24_15"/>
      <sheetName val="4_1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Форма_45"/>
      <sheetName val="Данные_МРСК_мощность5"/>
      <sheetName val="Данные_МРСК_энергия5"/>
      <sheetName val="числ_факт5"/>
      <sheetName val="исправления_30_05_20067"/>
      <sheetName val="17_17"/>
      <sheetName val="18_27"/>
      <sheetName val="20_17"/>
      <sheetName val="21_37"/>
      <sheetName val="P2_17"/>
      <sheetName val="P2_27"/>
      <sheetName val="2_37"/>
      <sheetName val="RAB_МСК_от_16_11_20107"/>
      <sheetName val="Ф-1_(для_АО-энерго)7"/>
      <sheetName val="Ф-2_(для_АО-энерго)7"/>
      <sheetName val="ИПР_20127"/>
      <sheetName val="ИПР_2012-20177"/>
      <sheetName val="прил__1_17"/>
      <sheetName val="прил__1_2_7"/>
      <sheetName val="прил__1_37"/>
      <sheetName val="прил__1_47"/>
      <sheetName val="прил__2_27"/>
      <sheetName val="прил__4_27"/>
      <sheetName val="1_27"/>
      <sheetName val="стадия_реализации7"/>
      <sheetName val="2_2_прил_7"/>
      <sheetName val="2008_-20107"/>
      <sheetName val="24_16"/>
      <sheetName val="4_16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Форма_46"/>
      <sheetName val="Данные_МРСК_мощность6"/>
      <sheetName val="Данные_МРСК_энергия6"/>
      <sheetName val="числ_факт6"/>
      <sheetName val="working_-_noprint"/>
      <sheetName val="5_-_capex_&amp;_wrk_captl"/>
      <sheetName val="2_-_prices_&amp;_other_assmpt"/>
      <sheetName val="2_1"/>
      <sheetName val="2_2"/>
      <sheetName val="1_полугодие2014_г_"/>
      <sheetName val="Расчёт_НВВ_по_RAB"/>
      <sheetName val="Расчёт_расходов_по_RAB"/>
      <sheetName val="исправления_30_05_20068"/>
      <sheetName val="17_18"/>
      <sheetName val="18_28"/>
      <sheetName val="20_18"/>
      <sheetName val="21_38"/>
      <sheetName val="P2_18"/>
      <sheetName val="P2_28"/>
      <sheetName val="2_38"/>
      <sheetName val="RAB_МСК_от_16_11_20108"/>
      <sheetName val="Ф-1_(для_АО-энерго)8"/>
      <sheetName val="Ф-2_(для_АО-энерго)8"/>
      <sheetName val="ИПР_20128"/>
      <sheetName val="ИПР_2012-20178"/>
      <sheetName val="прил__1_18"/>
      <sheetName val="прил__1_2_8"/>
      <sheetName val="прил__1_38"/>
      <sheetName val="прил__1_48"/>
      <sheetName val="прил__2_28"/>
      <sheetName val="прил__4_28"/>
      <sheetName val="1_28"/>
      <sheetName val="стадия_реализации8"/>
      <sheetName val="2_2_прил_8"/>
      <sheetName val="2008_-20108"/>
      <sheetName val="24_17"/>
      <sheetName val="4_17"/>
      <sheetName val="услуги_непроизводств_7"/>
      <sheetName val="другие_затраты_с-ст7"/>
      <sheetName val="налоги_в_с-ст7"/>
      <sheetName val="%_за_кредит7"/>
      <sheetName val="поощрение_(ДВ)7"/>
      <sheetName val="другие_из_прибыли7"/>
      <sheetName val="Форма_47"/>
      <sheetName val="Данные_МРСК_мощность7"/>
      <sheetName val="Данные_МРСК_энергия7"/>
      <sheetName val="числ_факт7"/>
      <sheetName val="working_-_noprint1"/>
      <sheetName val="5_-_capex_&amp;_wrk_captl1"/>
      <sheetName val="2_-_prices_&amp;_other_assmpt1"/>
      <sheetName val="2_11"/>
      <sheetName val="2_21"/>
      <sheetName val="1_полугодие2014_г_1"/>
      <sheetName val="Расчёт_НВВ_по_RAB1"/>
      <sheetName val="Расчёт_расходов_по_RAB1"/>
      <sheetName val="исправления_30_05_20069"/>
      <sheetName val="17_19"/>
      <sheetName val="18_29"/>
      <sheetName val="20_19"/>
      <sheetName val="21_39"/>
      <sheetName val="P2_19"/>
      <sheetName val="P2_29"/>
      <sheetName val="2_39"/>
      <sheetName val="RAB_МСК_от_16_11_20109"/>
      <sheetName val="Ф-1_(для_АО-энерго)9"/>
      <sheetName val="Ф-2_(для_АО-энерго)9"/>
      <sheetName val="ИПР_20129"/>
      <sheetName val="ИПР_2012-20179"/>
      <sheetName val="прил__1_19"/>
      <sheetName val="прил__1_2_9"/>
      <sheetName val="прил__1_39"/>
      <sheetName val="прил__1_49"/>
      <sheetName val="прил__2_29"/>
      <sheetName val="прил__4_29"/>
      <sheetName val="1_29"/>
      <sheetName val="стадия_реализации9"/>
      <sheetName val="2_2_прил_9"/>
      <sheetName val="2008_-20109"/>
      <sheetName val="24_18"/>
      <sheetName val="4_18"/>
      <sheetName val="услуги_непроизводств_8"/>
      <sheetName val="другие_затраты_с-ст8"/>
      <sheetName val="налоги_в_с-ст8"/>
      <sheetName val="%_за_кредит8"/>
      <sheetName val="поощрение_(ДВ)8"/>
      <sheetName val="другие_из_прибыли8"/>
      <sheetName val="Форма_48"/>
      <sheetName val="Данные_МРСК_мощность8"/>
      <sheetName val="Данные_МРСК_энергия8"/>
      <sheetName val="числ_факт8"/>
      <sheetName val="working_-_noprint2"/>
      <sheetName val="5_-_capex_&amp;_wrk_captl2"/>
      <sheetName val="2_-_prices_&amp;_other_assmpt2"/>
      <sheetName val="2_12"/>
      <sheetName val="2_22"/>
      <sheetName val="1_полугодие2014_г_2"/>
      <sheetName val="Расчёт_НВВ_по_RAB2"/>
      <sheetName val="Расчёт_расходов_по_RAB2"/>
      <sheetName val="техлист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 refreshError="1">
        <row r="4">
          <cell r="K4" t="str">
            <v>Проектная мощность/
протяженность сетей (корректировка)</v>
          </cell>
        </row>
        <row r="12"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 refreshError="1">
        <row r="7">
          <cell r="G7">
            <v>884</v>
          </cell>
        </row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</row>
        <row r="11">
          <cell r="B11" t="str">
            <v>БП №2</v>
          </cell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</row>
        <row r="12">
          <cell r="B12" t="str">
            <v>БП №3</v>
          </cell>
          <cell r="E12">
            <v>0</v>
          </cell>
          <cell r="F12">
            <v>334</v>
          </cell>
          <cell r="G12">
            <v>7000</v>
          </cell>
          <cell r="H12">
            <v>124.88</v>
          </cell>
        </row>
        <row r="13">
          <cell r="B13" t="str">
            <v>БП №4</v>
          </cell>
        </row>
        <row r="14">
          <cell r="B14" t="str">
            <v>БП №5</v>
          </cell>
          <cell r="G14">
            <v>1.6240000000000001</v>
          </cell>
          <cell r="H14">
            <v>1.77</v>
          </cell>
        </row>
        <row r="15">
          <cell r="B15" t="str">
            <v>БП №6</v>
          </cell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</row>
        <row r="16">
          <cell r="B16" t="str">
            <v>БП №7</v>
          </cell>
          <cell r="G16">
            <v>36320</v>
          </cell>
          <cell r="H16">
            <v>30033</v>
          </cell>
        </row>
        <row r="17">
          <cell r="B17" t="str">
            <v>БП №8</v>
          </cell>
          <cell r="E17">
            <v>4587</v>
          </cell>
          <cell r="F17">
            <v>4939</v>
          </cell>
          <cell r="G17">
            <v>5279</v>
          </cell>
          <cell r="H17">
            <v>4735</v>
          </cell>
        </row>
        <row r="18">
          <cell r="B18" t="str">
            <v>БП №9</v>
          </cell>
        </row>
        <row r="19">
          <cell r="B19" t="str">
            <v>БП №10</v>
          </cell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</row>
        <row r="21">
          <cell r="E21">
            <v>1484</v>
          </cell>
          <cell r="F21">
            <v>1413</v>
          </cell>
          <cell r="G21">
            <v>0.16</v>
          </cell>
          <cell r="H21">
            <v>182.4</v>
          </cell>
          <cell r="M21">
            <v>0.02</v>
          </cell>
          <cell r="N21">
            <v>22.817</v>
          </cell>
        </row>
        <row r="22">
          <cell r="E22">
            <v>199.18299999999999</v>
          </cell>
          <cell r="F22">
            <v>3.0459999999999998</v>
          </cell>
          <cell r="G22">
            <v>37.488</v>
          </cell>
          <cell r="H22">
            <v>35.479999999999997</v>
          </cell>
          <cell r="K22">
            <v>24.54</v>
          </cell>
          <cell r="L22">
            <v>0.45</v>
          </cell>
          <cell r="M22">
            <v>5.77</v>
          </cell>
          <cell r="N22">
            <v>6.4710000000000001</v>
          </cell>
        </row>
        <row r="23">
          <cell r="E23">
            <v>8.9429999999999996</v>
          </cell>
          <cell r="F23">
            <v>1.6990000000000001</v>
          </cell>
          <cell r="G23">
            <v>7.7919999999999998</v>
          </cell>
          <cell r="H23">
            <v>12.705</v>
          </cell>
          <cell r="K23">
            <v>1.71</v>
          </cell>
          <cell r="L23">
            <v>0.25</v>
          </cell>
          <cell r="M23">
            <v>1.24</v>
          </cell>
          <cell r="N23">
            <v>3.05</v>
          </cell>
        </row>
        <row r="57">
          <cell r="G57">
            <v>1.0660000000000001</v>
          </cell>
          <cell r="H57">
            <v>90.832999999999998</v>
          </cell>
          <cell r="M57">
            <v>0.122</v>
          </cell>
          <cell r="N57">
            <v>10.4</v>
          </cell>
        </row>
        <row r="58">
          <cell r="E58">
            <v>220.67099999999999</v>
          </cell>
          <cell r="F58">
            <v>24.190999999999999</v>
          </cell>
          <cell r="G58">
            <v>59.931999999999995</v>
          </cell>
          <cell r="H58">
            <v>35.808999999999997</v>
          </cell>
          <cell r="K58">
            <v>31.178000000000001</v>
          </cell>
          <cell r="L58">
            <v>2.766</v>
          </cell>
          <cell r="M58">
            <v>6.8609999999999998</v>
          </cell>
          <cell r="N58">
            <v>4.1009999999999991</v>
          </cell>
        </row>
        <row r="59">
          <cell r="E59">
            <v>8.6590000000000007</v>
          </cell>
          <cell r="F59">
            <v>0.9</v>
          </cell>
          <cell r="G59">
            <v>2.6389999999999998</v>
          </cell>
          <cell r="H59">
            <v>3.9020000000000001</v>
          </cell>
          <cell r="K59">
            <v>0.98799999999999999</v>
          </cell>
          <cell r="L59">
            <v>0.10299999999999999</v>
          </cell>
          <cell r="M59">
            <v>0.30099999999999999</v>
          </cell>
          <cell r="N59">
            <v>0.44500000000000001</v>
          </cell>
        </row>
      </sheetData>
      <sheetData sheetId="7" refreshError="1"/>
      <sheetData sheetId="8" refreshError="1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 refreshError="1"/>
      <sheetData sheetId="11" refreshError="1">
        <row r="6">
          <cell r="F6">
            <v>17217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</sheetData>
      <sheetData sheetId="12" refreshError="1"/>
      <sheetData sheetId="13">
        <row r="6">
          <cell r="F6">
            <v>17217</v>
          </cell>
        </row>
      </sheetData>
      <sheetData sheetId="14" refreshError="1"/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 refreshError="1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 refreshError="1"/>
      <sheetData sheetId="21" refreshError="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>
        <row r="10">
          <cell r="B10">
            <v>0</v>
          </cell>
        </row>
      </sheetData>
      <sheetData sheetId="62">
        <row r="11">
          <cell r="L11">
            <v>14851</v>
          </cell>
        </row>
      </sheetData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>
        <row r="10">
          <cell r="G10" t="str">
            <v>Наименование обязательства</v>
          </cell>
        </row>
      </sheetData>
      <sheetData sheetId="113">
        <row r="10">
          <cell r="B10" t="str">
            <v>Наименование контрагента, (сторона по договору)</v>
          </cell>
        </row>
      </sheetData>
      <sheetData sheetId="114">
        <row r="10">
          <cell r="G10" t="str">
            <v>Наименование обязательства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>
        <row r="10">
          <cell r="B10" t="str">
            <v>Городское население с газовыми плитами, рассчитывающееся по трёхзонным тарифам</v>
          </cell>
        </row>
      </sheetData>
      <sheetData sheetId="182" refreshError="1"/>
      <sheetData sheetId="183" refreshError="1"/>
      <sheetData sheetId="184">
        <row r="10">
          <cell r="B10" t="str">
            <v>Городское население с газовыми плитами, рассчитывающееся по трёхзонным тарифам</v>
          </cell>
        </row>
      </sheetData>
      <sheetData sheetId="185"/>
      <sheetData sheetId="186" refreshError="1"/>
      <sheetData sheetId="187" refreshError="1"/>
      <sheetData sheetId="188">
        <row r="6">
          <cell r="F6">
            <v>17217</v>
          </cell>
        </row>
      </sheetData>
      <sheetData sheetId="189">
        <row r="6">
          <cell r="F6">
            <v>17217</v>
          </cell>
        </row>
      </sheetData>
      <sheetData sheetId="190">
        <row r="6">
          <cell r="F6">
            <v>17217</v>
          </cell>
        </row>
      </sheetData>
      <sheetData sheetId="191">
        <row r="6">
          <cell r="F6">
            <v>17217</v>
          </cell>
        </row>
      </sheetData>
      <sheetData sheetId="192">
        <row r="6">
          <cell r="F6">
            <v>17217</v>
          </cell>
        </row>
      </sheetData>
      <sheetData sheetId="193"/>
      <sheetData sheetId="194">
        <row r="11">
          <cell r="F11">
            <v>230</v>
          </cell>
        </row>
      </sheetData>
      <sheetData sheetId="195">
        <row r="11">
          <cell r="F11">
            <v>230</v>
          </cell>
        </row>
      </sheetData>
      <sheetData sheetId="196"/>
      <sheetData sheetId="197"/>
      <sheetData sheetId="198"/>
      <sheetData sheetId="199">
        <row r="10">
          <cell r="B10">
            <v>0</v>
          </cell>
        </row>
      </sheetData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>
        <row r="10">
          <cell r="B10">
            <v>0</v>
          </cell>
        </row>
      </sheetData>
      <sheetData sheetId="219">
        <row r="10">
          <cell r="B10">
            <v>0</v>
          </cell>
        </row>
      </sheetData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>
        <row r="10">
          <cell r="B10">
            <v>0</v>
          </cell>
        </row>
      </sheetData>
      <sheetData sheetId="235"/>
      <sheetData sheetId="236"/>
      <sheetData sheetId="237"/>
      <sheetData sheetId="238"/>
      <sheetData sheetId="239"/>
      <sheetData sheetId="240">
        <row r="6">
          <cell r="F6">
            <v>17217</v>
          </cell>
        </row>
      </sheetData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>
        <row r="10">
          <cell r="B10">
            <v>0</v>
          </cell>
        </row>
      </sheetData>
      <sheetData sheetId="254">
        <row r="10">
          <cell r="B10">
            <v>0</v>
          </cell>
        </row>
      </sheetData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>
        <row r="10">
          <cell r="B10">
            <v>0</v>
          </cell>
        </row>
      </sheetData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>
        <row r="10">
          <cell r="B10">
            <v>0</v>
          </cell>
        </row>
      </sheetData>
      <sheetData sheetId="289">
        <row r="10">
          <cell r="B10">
            <v>0</v>
          </cell>
        </row>
      </sheetData>
      <sheetData sheetId="290"/>
      <sheetData sheetId="291"/>
      <sheetData sheetId="292"/>
      <sheetData sheetId="293"/>
      <sheetData sheetId="294">
        <row r="6">
          <cell r="F6">
            <v>17217</v>
          </cell>
        </row>
      </sheetData>
      <sheetData sheetId="295">
        <row r="6">
          <cell r="F6">
            <v>17217</v>
          </cell>
        </row>
      </sheetData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>
        <row r="10">
          <cell r="B10">
            <v>0</v>
          </cell>
        </row>
      </sheetData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>
        <row r="10">
          <cell r="B10">
            <v>0</v>
          </cell>
        </row>
      </sheetData>
      <sheetData sheetId="324">
        <row r="10">
          <cell r="B10">
            <v>0</v>
          </cell>
        </row>
      </sheetData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>
        <row r="10">
          <cell r="B10">
            <v>0</v>
          </cell>
        </row>
      </sheetData>
      <sheetData sheetId="359">
        <row r="10">
          <cell r="B10">
            <v>0</v>
          </cell>
        </row>
      </sheetData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>
        <row r="10">
          <cell r="B10">
            <v>0</v>
          </cell>
        </row>
      </sheetData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>
        <row r="10">
          <cell r="B10">
            <v>0</v>
          </cell>
        </row>
      </sheetData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>
        <row r="10">
          <cell r="B10">
            <v>0</v>
          </cell>
        </row>
      </sheetData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>
        <row r="10">
          <cell r="B10">
            <v>0</v>
          </cell>
        </row>
      </sheetData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 2 (2.103)"/>
      <sheetName val="Приложение 3 (2.100 ДКС) "/>
      <sheetName val="Книга1"/>
      <sheetName val="Приложение 2 (2.100 ДКС) "/>
    </sheetNames>
    <definedNames>
      <definedName name="________M8" refersTo="#ССЫЛКА!"/>
      <definedName name="________M9" refersTo="#ССЫЛКА!"/>
      <definedName name="________q11" refersTo="#ССЫЛКА!"/>
      <definedName name="________q15" refersTo="#ССЫЛКА!"/>
      <definedName name="________q17" refersTo="#ССЫЛКА!"/>
      <definedName name="________q2" refersTo="#ССЫЛКА!"/>
      <definedName name="________q3" refersTo="#ССЫЛКА!"/>
      <definedName name="________q4" refersTo="#ССЫЛКА!"/>
      <definedName name="________q5" refersTo="#ССЫЛКА!"/>
      <definedName name="________q6" refersTo="#ССЫЛКА!"/>
      <definedName name="________q7" refersTo="#ССЫЛКА!"/>
      <definedName name="________q8" refersTo="#ССЫЛКА!"/>
      <definedName name="________q9" refersTo="#ССЫЛКА!"/>
      <definedName name="_______M8" refersTo="#ССЫЛКА!"/>
      <definedName name="_______M9" refersTo="#ССЫЛКА!"/>
      <definedName name="_______q11" refersTo="#ССЫЛКА!"/>
      <definedName name="_______q15" refersTo="#ССЫЛКА!"/>
      <definedName name="_______q17" refersTo="#ССЫЛКА!"/>
      <definedName name="_______q2" refersTo="#ССЫЛКА!"/>
      <definedName name="_______q3" refersTo="#ССЫЛКА!"/>
      <definedName name="_______q4" refersTo="#ССЫЛКА!"/>
      <definedName name="_______q5" refersTo="#ССЫЛКА!"/>
      <definedName name="_______q6" refersTo="#ССЫЛКА!"/>
      <definedName name="_______q7" refersTo="#ССЫЛКА!"/>
      <definedName name="_______q8" refersTo="#ССЫЛКА!"/>
      <definedName name="_______q9" refersTo="#ССЫЛКА!"/>
      <definedName name="______M8" refersTo="#ССЫЛКА!"/>
      <definedName name="______M9" refersTo="#ССЫЛКА!"/>
      <definedName name="______q11" refersTo="#ССЫЛКА!"/>
      <definedName name="______q15" refersTo="#ССЫЛКА!"/>
      <definedName name="______q17" refersTo="#ССЫЛКА!"/>
      <definedName name="______q2" refersTo="#ССЫЛКА!"/>
      <definedName name="______q3" refersTo="#ССЫЛКА!"/>
      <definedName name="______q4" refersTo="#ССЫЛКА!"/>
      <definedName name="______q5" refersTo="#ССЫЛКА!"/>
      <definedName name="______q6" refersTo="#ССЫЛКА!"/>
      <definedName name="______q7" refersTo="#ССЫЛКА!"/>
      <definedName name="______q8" refersTo="#ССЫЛКА!"/>
      <definedName name="______q9" refersTo="#ССЫЛКА!"/>
      <definedName name="_____FY1" refersTo="#ССЫЛКА!"/>
      <definedName name="_____M8" refersTo="#ССЫЛКА!"/>
      <definedName name="_____M9" refersTo="#ССЫЛКА!"/>
      <definedName name="_____q11" refersTo="#ССЫЛКА!"/>
      <definedName name="_____q15" refersTo="#ССЫЛКА!"/>
      <definedName name="_____q17" refersTo="#ССЫЛКА!"/>
      <definedName name="_____q2" refersTo="#ССЫЛКА!"/>
      <definedName name="_____q3" refersTo="#ССЫЛКА!"/>
      <definedName name="_____q4" refersTo="#ССЫЛКА!"/>
      <definedName name="_____q5" refersTo="#ССЫЛКА!"/>
      <definedName name="_____q6" refersTo="#ССЫЛКА!"/>
      <definedName name="_____q7" refersTo="#ССЫЛКА!"/>
      <definedName name="_____q8" refersTo="#ССЫЛКА!"/>
      <definedName name="_____q9" refersTo="#ССЫЛКА!"/>
      <definedName name="____FY1" refersTo="#ССЫЛКА!"/>
      <definedName name="____M8" refersTo="#ССЫЛКА!"/>
      <definedName name="____M9" refersTo="#ССЫЛКА!"/>
      <definedName name="____q11" refersTo="#ССЫЛКА!"/>
      <definedName name="____q15" refersTo="#ССЫЛКА!"/>
      <definedName name="____q17" refersTo="#ССЫЛКА!"/>
      <definedName name="____q2" refersTo="#ССЫЛКА!"/>
      <definedName name="____q3" refersTo="#ССЫЛКА!"/>
      <definedName name="____q4" refersTo="#ССЫЛКА!"/>
      <definedName name="____q5" refersTo="#ССЫЛКА!"/>
      <definedName name="____q6" refersTo="#ССЫЛКА!"/>
      <definedName name="____q7" refersTo="#ССЫЛКА!"/>
      <definedName name="____q8" refersTo="#ССЫЛКА!"/>
      <definedName name="____q9" refersTo="#ССЫЛКА!"/>
      <definedName name="___FY1" refersTo="#ССЫЛКА!"/>
      <definedName name="__ew1" refersTo="#ССЫЛКА!"/>
      <definedName name="__fg1" refersTo="#ССЫЛКА!"/>
      <definedName name="__FY1" refersTo="#ССЫЛКА!"/>
      <definedName name="__k1" refersTo="#ССЫЛКА!"/>
      <definedName name="__M8" refersTo="#ССЫЛКА!"/>
      <definedName name="__M9" refersTo="#ССЫЛКА!"/>
      <definedName name="__q11" refersTo="#ССЫЛКА!"/>
      <definedName name="__q15" refersTo="#ССЫЛКА!"/>
      <definedName name="__q17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_ew1" refersTo="#ССЫЛКА!"/>
      <definedName name="_fg1" refersTo="#ССЫЛКА!"/>
      <definedName name="_k1" refersTo="#ССЫЛКА!"/>
      <definedName name="_M8" refersTo="#ССЫЛКА!"/>
      <definedName name="_M9" refersTo="#ССЫЛКА!"/>
      <definedName name="_q11" refersTo="#ССЫЛКА!"/>
      <definedName name="_q15" refersTo="#ССЫЛКА!"/>
      <definedName name="_q17" refersTo="#ССЫЛКА!"/>
      <definedName name="_q2" refersTo="#ССЫЛКА!"/>
      <definedName name="_q3" refersTo="#ССЫЛКА!"/>
      <definedName name="_q4" refersTo="#ССЫЛКА!"/>
      <definedName name="_q5" refersTo="#ССЫЛКА!"/>
      <definedName name="_q6" refersTo="#ССЫЛКА!"/>
      <definedName name="_q7" refersTo="#ССЫЛКА!"/>
      <definedName name="_q8" refersTo="#ССЫЛКА!"/>
      <definedName name="_q9" refersTo="#ССЫЛКА!"/>
      <definedName name="àî" refersTo="#ССЫЛКА!"/>
      <definedName name="cd" refersTo="#ССЫЛКА!"/>
      <definedName name="com" refersTo="#ССЫЛКА!"/>
      <definedName name="CompOt" refersTo="#ССЫЛКА!"/>
      <definedName name="compOT1" refersTo="#ССЫЛКА!"/>
      <definedName name="CompOt2" refersTo="#ССЫЛКА!"/>
      <definedName name="CompRas" refersTo="#ССЫЛКА!"/>
      <definedName name="CompRas1" refersTo="#ССЫЛКА!"/>
      <definedName name="ct" refersTo="#ССЫЛКА!"/>
      <definedName name="cv" refersTo="#ССЫЛКА!"/>
      <definedName name="ď" refersTo="#ССЫЛКА!"/>
      <definedName name="ďď" refersTo="#ССЫЛКА!"/>
      <definedName name="đđ" refersTo="#ССЫЛКА!"/>
      <definedName name="đđđ" refersTo="#ССЫЛКА!"/>
      <definedName name="dfrgtt" refersTo="#ССЫЛКА!"/>
      <definedName name="dsragh" refersTo="#ССЫЛКА!"/>
      <definedName name="ęĺ" refersTo="#ССЫЛКА!"/>
      <definedName name="ew" refersTo="#ССЫЛКА!"/>
      <definedName name="ffff" refersTo="#ССЫЛКА!"/>
      <definedName name="fffff" refersTo="#ССЫЛКА!"/>
      <definedName name="ffffffff" refersTo="#ССЫЛКА!"/>
      <definedName name="ffffffffff" refersTo="#ССЫЛКА!"/>
      <definedName name="fffffffffff" refersTo="#ССЫЛКА!"/>
      <definedName name="ffffffffffff" refersTo="#ССЫЛКА!"/>
      <definedName name="fffffffffffff" refersTo="#ССЫЛКА!"/>
      <definedName name="ffffffffffffff" refersTo="#ССЫЛКА!"/>
      <definedName name="fg" refersTo="#ССЫЛКА!"/>
      <definedName name="gfg" refersTo="#ССЫЛКА!"/>
      <definedName name="gh" refersTo="#ССЫЛКА!"/>
      <definedName name="h" refersTo="#ССЫЛКА!"/>
      <definedName name="hhh" refersTo="#ССЫЛКА!"/>
      <definedName name="hhhhhhhhhhhhhhhhhhhhhhhhhhhhhhhhhhhhhhhhhhhhhhhhhhhhhhhhhhhhhh" refersTo="#ССЫЛКА!"/>
      <definedName name="hhy" refersTo="#ССЫЛКА!"/>
      <definedName name="îî" refersTo="#ССЫЛКА!"/>
      <definedName name="iiiiiiii" refersTo="#ССЫЛКА!"/>
      <definedName name="j" refersTo="#ССЫЛКА!"/>
      <definedName name="k" refersTo="#ССЫЛКА!"/>
      <definedName name="nfyz" refersTo="#ССЫЛКА!"/>
      <definedName name="o" refersTo="#ССЫЛКА!"/>
      <definedName name="öó" refersTo="#ССЫЛКА!"/>
      <definedName name="P1_dip" refersTo="#ССЫЛКА!"/>
      <definedName name="P1_SCOPE_DOP" refersTo="#ССЫЛКА!"/>
      <definedName name="P1_ДиапазонЗащиты"/>
      <definedName name="P2_dip" refersTo="#ССЫЛКА!"/>
      <definedName name="P2_ДиапазонЗащиты"/>
      <definedName name="P3_dip" refersTo="#ССЫЛКА!"/>
      <definedName name="P3_T21_Protection"/>
      <definedName name="P3_ДиапазонЗащиты"/>
      <definedName name="P4_dip" refersTo="#ССЫЛКА!"/>
      <definedName name="P4_ДиапазонЗащиты"/>
      <definedName name="P6_T17_Protection"/>
      <definedName name="P6_T28?axis?R?ПЭ"/>
      <definedName name="P6_T28?axis?R?ПЭ?"/>
      <definedName name="qq" refersTo="#ССЫЛКА!"/>
      <definedName name="rr" refersTo="#ССЫЛКА!"/>
      <definedName name="ŕŕ" refersTo="#ССЫЛКА!"/>
      <definedName name="rt" refersTo="#ССЫЛКА!"/>
      <definedName name="upr" refersTo="#ССЫЛКА!"/>
      <definedName name="ůůů" refersTo="#ССЫЛКА!"/>
      <definedName name="v" refersTo="#ССЫЛКА!"/>
      <definedName name="VV" refersTo="#ССЫЛКА!"/>
      <definedName name="vvv" refersTo="#ССЫЛКА!"/>
      <definedName name="vvvvvv" refersTo="#ССЫЛКА!"/>
      <definedName name="vvvvvvvv" refersTo="#ССЫЛКА!"/>
      <definedName name="vvvvvvvvv" refersTo="#ССЫЛКА!"/>
      <definedName name="vvvvvvvvvvvvv" refersTo="#ССЫЛКА!"/>
      <definedName name="vvvvvvvvvvvvvv" refersTo="#ССЫЛКА!"/>
      <definedName name="vvvvvvvvvvvvvvvvv" refersTo="#ССЫЛКА!"/>
      <definedName name="we" refersTo="#ССЫЛКА!"/>
      <definedName name="www" refersTo="#ССЫЛКА!"/>
      <definedName name="wwww" refersTo="#ССЫЛКА!"/>
      <definedName name="wwwwww" refersTo="#ССЫЛКА!"/>
      <definedName name="wwwwwww" refersTo="#ССЫЛКА!"/>
      <definedName name="wwwwwwww" refersTo="#ССЫЛКА!"/>
      <definedName name="wwwwwwwwww" refersTo="#ССЫЛКА!"/>
      <definedName name="wwwwwwwwwww" refersTo="#ССЫЛКА!"/>
      <definedName name="wwwwwwwwwwww" refersTo="#ССЫЛКА!"/>
      <definedName name="wwwwwwwwwwwww" refersTo="#ССЫЛКА!"/>
      <definedName name="аа" refersTo="#ССЫЛКА!"/>
      <definedName name="АААААААА" refersTo="#ССЫЛКА!"/>
      <definedName name="ав" refersTo="#ССЫЛКА!"/>
      <definedName name="ап" refersTo="#ССЫЛКА!"/>
      <definedName name="аяыпамыпмипи" refersTo="#ССЫЛКА!"/>
      <definedName name="бб" refersTo="#ССЫЛКА!"/>
      <definedName name="в" refersTo="#ССЫЛКА!"/>
      <definedName name="в23ё" refersTo="#ССЫЛКА!"/>
      <definedName name="в23е1" refersTo="#ССЫЛКА!"/>
      <definedName name="вап" refersTo="#ССЫЛКА!"/>
      <definedName name="Вар.их" refersTo="#ССЫЛКА!"/>
      <definedName name="Вар.КАЛМЭ" refersTo="#ССЫЛКА!"/>
      <definedName name="вв" refersTo="#ССЫЛКА!"/>
      <definedName name="вв1" refersTo="#ССЫЛКА!"/>
      <definedName name="вм" refersTo="#ССЫЛКА!"/>
      <definedName name="вмивртвр" refersTo="#ССЫЛКА!"/>
      <definedName name="вртт" refersTo="#ССЫЛКА!"/>
      <definedName name="выручка" refersTo="#ССЫЛКА!"/>
      <definedName name="гнлзщ" refersTo="#ССЫЛКА!"/>
      <definedName name="гш" refersTo="#ССЫЛКА!"/>
      <definedName name="дж" refersTo="#ССЫЛКА!"/>
      <definedName name="доопатмо" refersTo="#ССЫЛКА!"/>
      <definedName name="Дополнение" refersTo="#ССЫЛКА!"/>
      <definedName name="дщ" refersTo="#ССЫЛКА!"/>
      <definedName name="дщл" refersTo="#ССЫЛКА!"/>
      <definedName name="епке" refersTo="#ССЫЛКА!"/>
      <definedName name="еще" refersTo="#ССЫЛКА!"/>
      <definedName name="ж" refersTo="#ССЫЛКА!"/>
      <definedName name="жд" refersTo="#ССЫЛКА!"/>
      <definedName name="зщ" refersTo="#ССЫЛКА!"/>
      <definedName name="ий" refersTo="#ССЫЛКА!"/>
      <definedName name="й" refersTo="#ССЫЛКА!"/>
      <definedName name="й1" refersTo="#ССЫЛКА!"/>
      <definedName name="йй" refersTo="#ССЫЛКА!"/>
      <definedName name="йй1" refersTo="#ССЫЛКА!"/>
      <definedName name="йфц" refersTo="#ССЫЛКА!"/>
      <definedName name="йц" refersTo="#ССЫЛКА!"/>
      <definedName name="ке" refersTo="#ССЫЛКА!"/>
      <definedName name="ке1" refersTo="#ССЫЛКА!"/>
      <definedName name="компенсация" refersTo="#ССЫЛКА!"/>
      <definedName name="кп" refersTo="#ССЫЛКА!"/>
      <definedName name="кпнрг" refersTo="#ССЫЛКА!"/>
      <definedName name="ктджщз" refersTo="#ССЫЛКА!"/>
      <definedName name="лара" refersTo="#ССЫЛКА!"/>
      <definedName name="ло" refersTo="#ССЫЛКА!"/>
      <definedName name="лор" refersTo="#ССЫЛКА!"/>
      <definedName name="лщд" refersTo="#ССЫЛКА!"/>
      <definedName name="мам" refersTo="#ССЫЛКА!"/>
      <definedName name="мым" refersTo="#ССЫЛКА!"/>
      <definedName name="мым1" refersTo="#ССЫЛКА!"/>
      <definedName name="нгг" refersTo="#ССЫЛКА!"/>
      <definedName name="Нояб" refersTo="#ССЫЛКА!"/>
      <definedName name="Ноябрь" refersTo="#ССЫЛКА!"/>
      <definedName name="олло" refersTo="#ССЫЛКА!"/>
      <definedName name="олрлпо" refersTo="#ССЫЛКА!"/>
      <definedName name="олс" refersTo="#ССЫЛКА!"/>
      <definedName name="ооо" refersTo="#ССЫЛКА!"/>
      <definedName name="отпуск" refersTo="#ССЫЛКА!"/>
      <definedName name="план56" refersTo="#ССЫЛКА!"/>
      <definedName name="ПМС" refersTo="#ССЫЛКА!"/>
      <definedName name="ПМС1" refersTo="#ССЫЛКА!"/>
      <definedName name="пппп" refersTo="#ССЫЛКА!"/>
      <definedName name="пр" refersTo="#ССЫЛКА!"/>
      <definedName name="про" refersTo="#ССЫЛКА!"/>
      <definedName name="ропопопмо" refersTo="#ССЫЛКА!"/>
      <definedName name="рсср" refersTo="#ССЫЛКА!"/>
      <definedName name="с" refersTo="#ССЫЛКА!"/>
      <definedName name="с1" refersTo="#ССЫЛКА!"/>
      <definedName name="сваеррта" refersTo="#ССЫЛКА!"/>
      <definedName name="свмпвппв" refersTo="#ССЫЛКА!"/>
      <definedName name="свод" refersTo="#ССЫЛКА!"/>
      <definedName name="себестоимость2" refersTo="#ССЫЛКА!"/>
      <definedName name="ск" refersTo="#ССЫЛКА!"/>
      <definedName name="сокращение" refersTo="#ССЫЛКА!"/>
      <definedName name="сомп" refersTo="#ССЫЛКА!"/>
      <definedName name="сомпас" refersTo="#ССЫЛКА!"/>
      <definedName name="сс" refersTo="#ССЫЛКА!"/>
      <definedName name="сс1" refersTo="#ССЫЛКА!"/>
      <definedName name="сссс" refersTo="#ССЫЛКА!"/>
      <definedName name="сссс1" refersTo="#ССЫЛКА!"/>
      <definedName name="ссы" refersTo="#ССЫЛКА!"/>
      <definedName name="ссы1" refersTo="#ССЫЛКА!"/>
      <definedName name="ссы2" refersTo="#ССЫЛКА!"/>
      <definedName name="таня" refersTo="#ССЫЛКА!"/>
      <definedName name="тепло" refersTo="#ССЫЛКА!"/>
      <definedName name="ть" refersTo="#ССЫЛКА!"/>
      <definedName name="у" refersTo="#ССЫЛКА!"/>
      <definedName name="у1" refersTo="#ССЫЛКА!"/>
      <definedName name="ук" refersTo="#ССЫЛКА!"/>
      <definedName name="уу" refersTo="#ССЫЛКА!"/>
      <definedName name="УФ" refersTo="#ССЫЛКА!"/>
      <definedName name="уыукпе" refersTo="#ССЫЛКА!"/>
      <definedName name="фам" refersTo="#ССЫЛКА!"/>
      <definedName name="Форма" refersTo="#ССЫЛКА!"/>
      <definedName name="фф" refersTo="#ССЫЛКА!"/>
      <definedName name="фыаспит" refersTo="#ССЫЛКА!"/>
      <definedName name="ц" refersTo="#ССЫЛКА!"/>
      <definedName name="ц1" refersTo="#ССЫЛКА!"/>
      <definedName name="цу" refersTo="#ССЫЛКА!"/>
      <definedName name="цуа" refersTo="#ССЫЛКА!"/>
      <definedName name="черновик" refersTo="#ССЫЛКА!"/>
      <definedName name="щ" refersTo="#ССЫЛКА!"/>
      <definedName name="ыаппр" refersTo="#ССЫЛКА!"/>
      <definedName name="ыаупп" refersTo="#ССЫЛКА!"/>
      <definedName name="ыаыыа" refersTo="#ССЫЛКА!"/>
      <definedName name="ыв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ыыыы" refersTo="#ССЫЛКА!"/>
      <definedName name="ю" refersTo="#ССЫЛКА!"/>
      <definedName name="ююююююю" refersTo="#ССЫЛКА!"/>
      <definedName name="я" refersTo="#ССЫЛКА!"/>
      <definedName name="яя" refersTo="#ССЫЛКА!"/>
      <definedName name="яяя" refersTo="#ССЫЛКА!"/>
    </defined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  <sheetName val="2:3"/>
      <sheetName val="FST5"/>
      <sheetName val="tehsheet"/>
      <sheetName val="топливо2009"/>
      <sheetName val="2009"/>
      <sheetName val="Титульный"/>
      <sheetName val="Параметры"/>
      <sheetName val="Производство электроэнергии"/>
      <sheetName val="структура"/>
      <sheetName val="Т11"/>
      <sheetName val="Т1"/>
      <sheetName val="Т2"/>
      <sheetName val="Т6"/>
      <sheetName val="Т7"/>
      <sheetName val="Т8"/>
      <sheetName val="Ш_Передача_ЭЭ"/>
      <sheetName val="Проверка"/>
      <sheetName val="Рейтинг"/>
      <sheetName val="Анализ ФД"/>
      <sheetName val="ТАРИФ"/>
      <sheetName val="2_РПП"/>
      <sheetName val="ФАКТ 2020 прокуратура"/>
      <sheetName val="ПО 2020"/>
      <sheetName val="амортизация"/>
      <sheetName val="Стоимость мероприятий"/>
      <sheetName val="2 ИП ТС"/>
      <sheetName val="ТАРИФ архив"/>
      <sheetName val="Анализ ФД архив"/>
      <sheetName val="REESTR_MO"/>
      <sheetName val="списки"/>
      <sheetName val="сиз"/>
      <sheetName val="ras bs"/>
      <sheetName val="Valuations"/>
      <sheetName val="variables"/>
      <sheetName val="Проводки_02"/>
      <sheetName val="АКРасч"/>
      <sheetName val="Управление"/>
      <sheetName val="справочники"/>
      <sheetName val="4_11"/>
      <sheetName val="17_11"/>
      <sheetName val="24_11"/>
      <sheetName val="income statement"/>
      <sheetName val="IS-$"/>
      <sheetName val="расходы"/>
      <sheetName val="пол отпуск"/>
      <sheetName val="TECHSHEET"/>
      <sheetName val="Баланс"/>
      <sheetName val="исходные данные"/>
      <sheetName val="final schedule"/>
      <sheetName val="Проводки'02"/>
      <sheetName val="pppi"/>
      <sheetName val="6_11"/>
      <sheetName val="18_21"/>
      <sheetName val="21_31"/>
      <sheetName val="2_3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2_21"/>
      <sheetName val="20_11"/>
      <sheetName val="25_11"/>
      <sheetName val="28_11"/>
      <sheetName val="28_21"/>
      <sheetName val="P2_11"/>
      <sheetName val="P2_21"/>
      <sheetName val="Вводные данные систем"/>
      <sheetName val="БДР 2020"/>
      <sheetName val="БДР"/>
      <sheetName val="БДДС"/>
      <sheetName val="ПБ"/>
      <sheetName val="ПЗ Выручка"/>
      <sheetName val="ПЗ БДР"/>
      <sheetName val="ПЗ БДДС"/>
      <sheetName val="ЕТС"/>
      <sheetName val="ШР"/>
      <sheetName val="ФОТ"/>
      <sheetName val="АНАЛИЗ ШР и ФЗП"/>
      <sheetName val="БДР_на 05.02.21"/>
      <sheetName val="выгр04.02.21"/>
      <sheetName val="выгр02.02.21"/>
      <sheetName val="заявк02.02.21"/>
      <sheetName val="проектБДР_25.11.20"/>
      <sheetName val="выгр30.01.21 (2)"/>
      <sheetName val="заявк31.01.21"/>
      <sheetName val="БДДС_26.11.20"/>
      <sheetName val="БДР_на 22.11.20"/>
      <sheetName val="БДР 2020 (2)"/>
      <sheetName val="статьи"/>
      <sheetName val="ввод 2021_не акту"/>
      <sheetName val="gkn (2)"/>
      <sheetName val="group structure"/>
      <sheetName val="Лист3"/>
      <sheetName val="Лист4"/>
      <sheetName val="Лист5"/>
      <sheetName val="Лист1"/>
      <sheetName val="расчет расх. по rab "/>
      <sheetName val="расчет нвв по rab"/>
      <sheetName val="Справочник"/>
      <sheetName val="Краткие сведения по организации"/>
      <sheetName val="Ф-1 (для АО-энерго)"/>
      <sheetName val="Ф-2 (для АО-энерго)"/>
      <sheetName val="Функции"/>
      <sheetName val="Модули"/>
      <sheetName val="вводные_данные_систем"/>
      <sheetName val="4_12"/>
      <sheetName val="6_12"/>
      <sheetName val="17_12"/>
      <sheetName val="24_12"/>
      <sheetName val="18_22"/>
      <sheetName val="21_32"/>
      <sheetName val="2_3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2_22"/>
      <sheetName val="20_12"/>
      <sheetName val="25_12"/>
      <sheetName val="28_12"/>
      <sheetName val="28_22"/>
      <sheetName val="P2_12"/>
      <sheetName val="P2_22"/>
      <sheetName val="вводные_данные_систем1"/>
      <sheetName val="4_13"/>
      <sheetName val="6_13"/>
      <sheetName val="17_13"/>
      <sheetName val="24_13"/>
      <sheetName val="18_23"/>
      <sheetName val="21_33"/>
      <sheetName val="2_3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2_23"/>
      <sheetName val="20_13"/>
      <sheetName val="25_13"/>
      <sheetName val="28_13"/>
      <sheetName val="28_23"/>
      <sheetName val="P2_13"/>
      <sheetName val="P2_23"/>
      <sheetName val="вводные_данные_систем2"/>
      <sheetName val="4_14"/>
      <sheetName val="6_14"/>
      <sheetName val="17_14"/>
      <sheetName val="24_14"/>
      <sheetName val="18_24"/>
      <sheetName val="21_34"/>
      <sheetName val="2_3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2_24"/>
      <sheetName val="20_14"/>
      <sheetName val="25_14"/>
      <sheetName val="28_14"/>
      <sheetName val="28_24"/>
      <sheetName val="P2_14"/>
      <sheetName val="P2_24"/>
      <sheetName val="вводные_данные_систем3"/>
      <sheetName val="4_15"/>
      <sheetName val="6_15"/>
      <sheetName val="17_15"/>
      <sheetName val="24_15"/>
      <sheetName val="18_25"/>
      <sheetName val="21_35"/>
      <sheetName val="2_3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2_25"/>
      <sheetName val="20_15"/>
      <sheetName val="25_15"/>
      <sheetName val="28_15"/>
      <sheetName val="28_25"/>
      <sheetName val="P2_15"/>
      <sheetName val="P2_25"/>
      <sheetName val="вводные_данные_систем4"/>
      <sheetName val="ФЭ модель"/>
      <sheetName val="Options"/>
      <sheetName val="альт"/>
      <sheetName val="Language"/>
      <sheetName val="НВВ"/>
      <sheetName val="Распределение котлов"/>
      <sheetName val="ФСК"/>
      <sheetName val="Плановый баланс "/>
      <sheetName val="Факт_2020"/>
      <sheetName val="Аренда э.сет."/>
      <sheetName val="Раздел_1"/>
      <sheetName val="Раздел_2"/>
      <sheetName val="Раздел_3"/>
      <sheetName val="прил 25.3 МЭС Центр"/>
      <sheetName val="на 1 тут"/>
      <sheetName val="База"/>
      <sheetName val="КУ1"/>
      <sheetName val="Input Sheet"/>
      <sheetName val="Input"/>
      <sheetName val="comps"/>
      <sheetName val="4_16"/>
      <sheetName val="6_16"/>
      <sheetName val="17_16"/>
      <sheetName val="24_16"/>
      <sheetName val="18_26"/>
      <sheetName val="21_36"/>
      <sheetName val="2_3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2_26"/>
      <sheetName val="20_16"/>
      <sheetName val="25_16"/>
      <sheetName val="28_16"/>
      <sheetName val="28_26"/>
      <sheetName val="P2_16"/>
      <sheetName val="P2_26"/>
      <sheetName val="вводные_данные_систем5"/>
      <sheetName val="4_17"/>
      <sheetName val="6_17"/>
      <sheetName val="17_17"/>
      <sheetName val="24_17"/>
      <sheetName val="18_27"/>
      <sheetName val="21_37"/>
      <sheetName val="2_37"/>
      <sheetName val="18_17"/>
      <sheetName val="19_1_17"/>
      <sheetName val="19_1_27"/>
      <sheetName val="19_27"/>
      <sheetName val="2_17"/>
      <sheetName val="21_17"/>
      <sheetName val="21_2_17"/>
      <sheetName val="21_2_27"/>
      <sheetName val="21_47"/>
      <sheetName val="28_37"/>
      <sheetName val="1_17"/>
      <sheetName val="1_27"/>
      <sheetName val="2_27"/>
      <sheetName val="20_17"/>
      <sheetName val="25_17"/>
      <sheetName val="28_17"/>
      <sheetName val="28_27"/>
      <sheetName val="P2_17"/>
      <sheetName val="P2_27"/>
      <sheetName val="вводные_данные_систем6"/>
      <sheetName val="4_18"/>
      <sheetName val="6_18"/>
      <sheetName val="17_18"/>
      <sheetName val="24_18"/>
      <sheetName val="18_28"/>
      <sheetName val="21_38"/>
      <sheetName val="2_38"/>
      <sheetName val="18_18"/>
      <sheetName val="19_1_18"/>
      <sheetName val="19_1_28"/>
      <sheetName val="19_28"/>
      <sheetName val="2_18"/>
      <sheetName val="21_18"/>
      <sheetName val="21_2_18"/>
      <sheetName val="21_2_28"/>
      <sheetName val="21_48"/>
      <sheetName val="28_38"/>
      <sheetName val="1_18"/>
      <sheetName val="1_28"/>
      <sheetName val="2_28"/>
      <sheetName val="20_18"/>
      <sheetName val="25_18"/>
      <sheetName val="28_18"/>
      <sheetName val="28_28"/>
      <sheetName val="P2_18"/>
      <sheetName val="P2_28"/>
      <sheetName val="вводные_данные_систем7"/>
      <sheetName val="4_19"/>
      <sheetName val="6_19"/>
      <sheetName val="17_19"/>
      <sheetName val="24_19"/>
      <sheetName val="18_29"/>
      <sheetName val="21_39"/>
      <sheetName val="2_39"/>
      <sheetName val="18_19"/>
      <sheetName val="19_1_19"/>
      <sheetName val="19_1_29"/>
      <sheetName val="19_29"/>
      <sheetName val="2_19"/>
      <sheetName val="21_19"/>
      <sheetName val="21_2_19"/>
      <sheetName val="21_2_29"/>
      <sheetName val="21_49"/>
      <sheetName val="28_39"/>
      <sheetName val="1_19"/>
      <sheetName val="1_29"/>
      <sheetName val="2_29"/>
      <sheetName val="20_19"/>
      <sheetName val="25_19"/>
      <sheetName val="28_19"/>
      <sheetName val="28_29"/>
      <sheetName val="P2_19"/>
      <sheetName val="P2_29"/>
      <sheetName val="вводные_данные_систем8"/>
      <sheetName val="Здания"/>
      <sheetName val="REESTR"/>
      <sheetName val="Инструкция"/>
      <sheetName val="side-by-side"/>
      <sheetName val="прогноз_1"/>
      <sheetName val="Опции"/>
      <sheetName val="Проект"/>
      <sheetName val="Анализ"/>
      <sheetName val="rsoilbal"/>
      <sheetName val="дебиторы"/>
      <sheetName val="t_настройки"/>
      <sheetName val="структура затрат"/>
      <sheetName val="adjustment schedule"/>
      <sheetName val="Контакты"/>
      <sheetName val="реализация рег"/>
      <sheetName val="реализация нерег"/>
      <sheetName val="уравнения"/>
      <sheetName val="расчет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>
        <row r="4">
          <cell r="E4">
            <v>2019</v>
          </cell>
        </row>
      </sheetData>
      <sheetData sheetId="110" refreshError="1"/>
      <sheetData sheetId="111">
        <row r="4">
          <cell r="E4">
            <v>2019</v>
          </cell>
        </row>
      </sheetData>
      <sheetData sheetId="112">
        <row r="4">
          <cell r="E4">
            <v>2019</v>
          </cell>
        </row>
      </sheetData>
      <sheetData sheetId="113">
        <row r="4">
          <cell r="E4">
            <v>2019</v>
          </cell>
        </row>
      </sheetData>
      <sheetData sheetId="114">
        <row r="4">
          <cell r="E4">
            <v>2019</v>
          </cell>
        </row>
      </sheetData>
      <sheetData sheetId="115">
        <row r="4">
          <cell r="E4">
            <v>2019</v>
          </cell>
        </row>
      </sheetData>
      <sheetData sheetId="116">
        <row r="4">
          <cell r="E4">
            <v>0</v>
          </cell>
        </row>
      </sheetData>
      <sheetData sheetId="117">
        <row r="4">
          <cell r="E4">
            <v>2019</v>
          </cell>
        </row>
      </sheetData>
      <sheetData sheetId="118">
        <row r="4">
          <cell r="E4">
            <v>0</v>
          </cell>
        </row>
      </sheetData>
      <sheetData sheetId="119">
        <row r="4">
          <cell r="E4">
            <v>0</v>
          </cell>
        </row>
      </sheetData>
      <sheetData sheetId="120">
        <row r="4">
          <cell r="E4">
            <v>2019</v>
          </cell>
        </row>
      </sheetData>
      <sheetData sheetId="121" refreshError="1"/>
      <sheetData sheetId="122">
        <row r="4">
          <cell r="E4">
            <v>0</v>
          </cell>
        </row>
      </sheetData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>
        <row r="4">
          <cell r="E4">
            <v>0</v>
          </cell>
        </row>
      </sheetData>
      <sheetData sheetId="132">
        <row r="4">
          <cell r="E4">
            <v>0</v>
          </cell>
        </row>
      </sheetData>
      <sheetData sheetId="133">
        <row r="4">
          <cell r="E4">
            <v>0</v>
          </cell>
        </row>
      </sheetData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4">
          <cell r="E4">
            <v>0</v>
          </cell>
        </row>
      </sheetData>
      <sheetData sheetId="145">
        <row r="4">
          <cell r="E4">
            <v>0</v>
          </cell>
        </row>
      </sheetData>
      <sheetData sheetId="146">
        <row r="4">
          <cell r="E4">
            <v>0</v>
          </cell>
        </row>
      </sheetData>
      <sheetData sheetId="147">
        <row r="4">
          <cell r="E4">
            <v>0</v>
          </cell>
        </row>
      </sheetData>
      <sheetData sheetId="148">
        <row r="4">
          <cell r="E4">
            <v>0</v>
          </cell>
        </row>
      </sheetData>
      <sheetData sheetId="149">
        <row r="4">
          <cell r="E4">
            <v>0</v>
          </cell>
        </row>
      </sheetData>
      <sheetData sheetId="150">
        <row r="4">
          <cell r="E4">
            <v>0</v>
          </cell>
        </row>
      </sheetData>
      <sheetData sheetId="151">
        <row r="4">
          <cell r="E4">
            <v>0</v>
          </cell>
        </row>
      </sheetData>
      <sheetData sheetId="152">
        <row r="4">
          <cell r="E4">
            <v>0</v>
          </cell>
        </row>
      </sheetData>
      <sheetData sheetId="153">
        <row r="4">
          <cell r="E4">
            <v>0</v>
          </cell>
        </row>
      </sheetData>
      <sheetData sheetId="154">
        <row r="4">
          <cell r="E4">
            <v>0</v>
          </cell>
        </row>
      </sheetData>
      <sheetData sheetId="155">
        <row r="4">
          <cell r="E4">
            <v>0</v>
          </cell>
        </row>
      </sheetData>
      <sheetData sheetId="156">
        <row r="4">
          <cell r="E4">
            <v>0</v>
          </cell>
        </row>
      </sheetData>
      <sheetData sheetId="157">
        <row r="4">
          <cell r="E4">
            <v>0</v>
          </cell>
        </row>
      </sheetData>
      <sheetData sheetId="158">
        <row r="4">
          <cell r="E4">
            <v>0</v>
          </cell>
        </row>
      </sheetData>
      <sheetData sheetId="159">
        <row r="4">
          <cell r="E4">
            <v>0</v>
          </cell>
        </row>
      </sheetData>
      <sheetData sheetId="160">
        <row r="4">
          <cell r="E4">
            <v>0</v>
          </cell>
        </row>
      </sheetData>
      <sheetData sheetId="161">
        <row r="4">
          <cell r="E4">
            <v>0</v>
          </cell>
        </row>
      </sheetData>
      <sheetData sheetId="162">
        <row r="4">
          <cell r="E4">
            <v>0</v>
          </cell>
        </row>
      </sheetData>
      <sheetData sheetId="163">
        <row r="4">
          <cell r="E4">
            <v>0</v>
          </cell>
        </row>
      </sheetData>
      <sheetData sheetId="164">
        <row r="4">
          <cell r="E4">
            <v>0</v>
          </cell>
        </row>
      </sheetData>
      <sheetData sheetId="165">
        <row r="4">
          <cell r="E4">
            <v>0</v>
          </cell>
        </row>
      </sheetData>
      <sheetData sheetId="166">
        <row r="4">
          <cell r="E4">
            <v>0</v>
          </cell>
        </row>
      </sheetData>
      <sheetData sheetId="167" refreshError="1"/>
      <sheetData sheetId="168">
        <row r="4">
          <cell r="E4">
            <v>0</v>
          </cell>
        </row>
      </sheetData>
      <sheetData sheetId="169">
        <row r="4">
          <cell r="E4">
            <v>0</v>
          </cell>
        </row>
      </sheetData>
      <sheetData sheetId="170">
        <row r="4">
          <cell r="E4">
            <v>0</v>
          </cell>
        </row>
      </sheetData>
      <sheetData sheetId="171">
        <row r="4">
          <cell r="E4">
            <v>0</v>
          </cell>
        </row>
      </sheetData>
      <sheetData sheetId="172">
        <row r="4">
          <cell r="E4">
            <v>0</v>
          </cell>
        </row>
      </sheetData>
      <sheetData sheetId="173">
        <row r="4">
          <cell r="E4">
            <v>0</v>
          </cell>
        </row>
      </sheetData>
      <sheetData sheetId="174">
        <row r="4">
          <cell r="E4">
            <v>0</v>
          </cell>
        </row>
      </sheetData>
      <sheetData sheetId="175">
        <row r="4">
          <cell r="E4">
            <v>0</v>
          </cell>
        </row>
      </sheetData>
      <sheetData sheetId="176">
        <row r="4">
          <cell r="E4">
            <v>0</v>
          </cell>
        </row>
      </sheetData>
      <sheetData sheetId="177">
        <row r="4">
          <cell r="E4">
            <v>0</v>
          </cell>
        </row>
      </sheetData>
      <sheetData sheetId="178">
        <row r="4">
          <cell r="E4">
            <v>0</v>
          </cell>
        </row>
      </sheetData>
      <sheetData sheetId="179">
        <row r="4">
          <cell r="E4">
            <v>0</v>
          </cell>
        </row>
      </sheetData>
      <sheetData sheetId="180">
        <row r="4">
          <cell r="E4">
            <v>0</v>
          </cell>
        </row>
      </sheetData>
      <sheetData sheetId="181">
        <row r="4">
          <cell r="E4">
            <v>0</v>
          </cell>
        </row>
      </sheetData>
      <sheetData sheetId="182">
        <row r="4">
          <cell r="E4">
            <v>0</v>
          </cell>
        </row>
      </sheetData>
      <sheetData sheetId="183">
        <row r="4">
          <cell r="E4">
            <v>0</v>
          </cell>
        </row>
      </sheetData>
      <sheetData sheetId="184">
        <row r="4">
          <cell r="E4">
            <v>0</v>
          </cell>
        </row>
      </sheetData>
      <sheetData sheetId="185">
        <row r="4">
          <cell r="E4">
            <v>0</v>
          </cell>
        </row>
      </sheetData>
      <sheetData sheetId="186">
        <row r="4">
          <cell r="E4">
            <v>0</v>
          </cell>
        </row>
      </sheetData>
      <sheetData sheetId="187">
        <row r="4">
          <cell r="E4">
            <v>0</v>
          </cell>
        </row>
      </sheetData>
      <sheetData sheetId="188">
        <row r="4">
          <cell r="E4">
            <v>0</v>
          </cell>
        </row>
      </sheetData>
      <sheetData sheetId="189">
        <row r="4">
          <cell r="E4">
            <v>0</v>
          </cell>
        </row>
      </sheetData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>
        <row r="4">
          <cell r="F4" t="str">
            <v>Ф</v>
          </cell>
        </row>
      </sheetData>
      <sheetData sheetId="204" refreshError="1"/>
      <sheetData sheetId="205">
        <row r="4">
          <cell r="F4" t="str">
            <v>Ф</v>
          </cell>
        </row>
      </sheetData>
      <sheetData sheetId="206">
        <row r="6">
          <cell r="D6">
            <v>0</v>
          </cell>
        </row>
      </sheetData>
      <sheetData sheetId="207">
        <row r="4">
          <cell r="F4" t="str">
            <v>Ф</v>
          </cell>
        </row>
      </sheetData>
      <sheetData sheetId="208">
        <row r="6">
          <cell r="D6">
            <v>0</v>
          </cell>
        </row>
      </sheetData>
      <sheetData sheetId="209">
        <row r="6">
          <cell r="D6">
            <v>0</v>
          </cell>
        </row>
      </sheetData>
      <sheetData sheetId="210">
        <row r="6">
          <cell r="D6">
            <v>0</v>
          </cell>
        </row>
      </sheetData>
      <sheetData sheetId="211">
        <row r="6">
          <cell r="D6">
            <v>0</v>
          </cell>
        </row>
      </sheetData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>
        <row r="6">
          <cell r="D6">
            <v>0</v>
          </cell>
        </row>
      </sheetData>
      <sheetData sheetId="233">
        <row r="6">
          <cell r="D6">
            <v>0</v>
          </cell>
        </row>
      </sheetData>
      <sheetData sheetId="234">
        <row r="6">
          <cell r="D6">
            <v>0</v>
          </cell>
        </row>
      </sheetData>
      <sheetData sheetId="235">
        <row r="6">
          <cell r="D6">
            <v>0</v>
          </cell>
        </row>
      </sheetData>
      <sheetData sheetId="236">
        <row r="6">
          <cell r="D6">
            <v>0</v>
          </cell>
        </row>
      </sheetData>
      <sheetData sheetId="237">
        <row r="6">
          <cell r="D6">
            <v>0</v>
          </cell>
        </row>
      </sheetData>
      <sheetData sheetId="238">
        <row r="6">
          <cell r="D6">
            <v>0</v>
          </cell>
        </row>
      </sheetData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>
        <row r="6">
          <cell r="D6">
            <v>0</v>
          </cell>
        </row>
      </sheetData>
      <sheetData sheetId="260">
        <row r="6">
          <cell r="D6">
            <v>0</v>
          </cell>
        </row>
      </sheetData>
      <sheetData sheetId="261">
        <row r="6">
          <cell r="D6">
            <v>0</v>
          </cell>
        </row>
      </sheetData>
      <sheetData sheetId="262">
        <row r="6">
          <cell r="D6">
            <v>0</v>
          </cell>
        </row>
      </sheetData>
      <sheetData sheetId="263">
        <row r="6">
          <cell r="D6">
            <v>0</v>
          </cell>
        </row>
      </sheetData>
      <sheetData sheetId="264">
        <row r="6">
          <cell r="D6">
            <v>0</v>
          </cell>
        </row>
      </sheetData>
      <sheetData sheetId="265">
        <row r="6">
          <cell r="D6">
            <v>0</v>
          </cell>
        </row>
      </sheetData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>
        <row r="6">
          <cell r="D6">
            <v>0</v>
          </cell>
        </row>
      </sheetData>
      <sheetData sheetId="287">
        <row r="6">
          <cell r="D6">
            <v>0</v>
          </cell>
        </row>
      </sheetData>
      <sheetData sheetId="288">
        <row r="6">
          <cell r="D6">
            <v>0</v>
          </cell>
        </row>
      </sheetData>
      <sheetData sheetId="289">
        <row r="6">
          <cell r="D6">
            <v>0</v>
          </cell>
        </row>
      </sheetData>
      <sheetData sheetId="290">
        <row r="6">
          <cell r="D6">
            <v>0</v>
          </cell>
        </row>
      </sheetData>
      <sheetData sheetId="291">
        <row r="6">
          <cell r="D6">
            <v>0</v>
          </cell>
        </row>
      </sheetData>
      <sheetData sheetId="292">
        <row r="6">
          <cell r="D6">
            <v>0</v>
          </cell>
        </row>
      </sheetData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>
        <row r="4">
          <cell r="E4">
            <v>0.03</v>
          </cell>
        </row>
      </sheetData>
      <sheetData sheetId="319"/>
      <sheetData sheetId="320"/>
      <sheetData sheetId="321"/>
      <sheetData sheetId="322">
        <row r="4">
          <cell r="E4">
            <v>0.03</v>
          </cell>
        </row>
      </sheetData>
      <sheetData sheetId="323"/>
      <sheetData sheetId="324"/>
      <sheetData sheetId="325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>
        <row r="6">
          <cell r="D6">
            <v>0</v>
          </cell>
        </row>
      </sheetData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>
        <row r="6">
          <cell r="D6">
            <v>0</v>
          </cell>
        </row>
      </sheetData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>
        <row r="6">
          <cell r="D6">
            <v>0</v>
          </cell>
        </row>
      </sheetData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>
        <row r="6">
          <cell r="D6">
            <v>0</v>
          </cell>
        </row>
      </sheetData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>
        <row r="4">
          <cell r="E4" t="str">
            <v>Утверждено 2018 
Лист 503</v>
          </cell>
        </row>
      </sheetData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Справочники"/>
      <sheetName val="21.3"/>
      <sheetName val="P2.2"/>
      <sheetName val="2006"/>
      <sheetName val="P2.1 усл. единицы"/>
      <sheetName val="Расчет НВВ РСК по RAB"/>
      <sheetName val="База"/>
      <sheetName val="Лист2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БДР"/>
      <sheetName val="БДР план"/>
      <sheetName val=""/>
      <sheetName val="20020431 Командировочные по СПб"/>
      <sheetName val="14б дпн отчет"/>
      <sheetName val="16а сводный анализ"/>
      <sheetName val="регионы"/>
      <sheetName val="共機J"/>
      <sheetName val="fes"/>
      <sheetName val="20.1"/>
      <sheetName val="Доходы от эл. и теплоэнергии"/>
      <sheetName val="FST5"/>
      <sheetName val="TECHSHEET"/>
      <sheetName val="vec"/>
      <sheetName val="топливо2009"/>
      <sheetName val="2009"/>
      <sheetName val="mto rev.2(armor)"/>
      <sheetName val="pbc - tb"/>
      <sheetName val="ээ"/>
      <sheetName val="REESTR_MO"/>
      <sheetName val="Инструкция"/>
      <sheetName val="XR"/>
      <sheetName val="Производство электроэнергии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Input"/>
      <sheetName val="ras bs"/>
      <sheetName val="Assumptions"/>
      <sheetName val="уф-61"/>
      <sheetName val="1_Основной"/>
      <sheetName val="2_Движение_денег"/>
      <sheetName val="3_Отчеты_о_затратах"/>
      <sheetName val="4_Сводка"/>
      <sheetName val="5_Распределение_по_статьям_затр"/>
      <sheetName val="6_Списки"/>
      <sheetName val="7_анализ_затрат"/>
      <sheetName val="18_2"/>
      <sheetName val="17_1"/>
      <sheetName val="2_3"/>
      <sheetName val="P2_1"/>
      <sheetName val="24_1"/>
      <sheetName val="4_1"/>
      <sheetName val="21_3"/>
      <sheetName val="P2_2"/>
      <sheetName val="P2_1_усл__единицы"/>
      <sheetName val="Расчет_НВВ_РСК_по_RAB"/>
      <sheetName val="Сводка_-_лизинг"/>
      <sheetName val="2_квартал_2015г__(понед)"/>
      <sheetName val="2008_-2010"/>
      <sheetName val="Ф-1_(для_АО-энерго)"/>
      <sheetName val="Ф-2_(для_АО-энерго)"/>
      <sheetName val="20020431_Командировочные_по_СПб"/>
      <sheetName val="БДР_план"/>
      <sheetName val="14б_дпн_отчет"/>
      <sheetName val="16а_сводный_анализ"/>
      <sheetName val="20_1"/>
      <sheetName val="Доходы_от_эл__и_теплоэнергии"/>
      <sheetName val="mto_rev_2(armor)"/>
      <sheetName val="pbc_-_tb"/>
      <sheetName val="1_Основной1"/>
      <sheetName val="2_Движение_денег1"/>
      <sheetName val="3_Отчеты_о_затратах1"/>
      <sheetName val="4_Сводка1"/>
      <sheetName val="5_Распределение_по_статьям_зат1"/>
      <sheetName val="6_Списки1"/>
      <sheetName val="7_анализ_затрат1"/>
      <sheetName val="18_21"/>
      <sheetName val="17_11"/>
      <sheetName val="2_31"/>
      <sheetName val="P2_11"/>
      <sheetName val="24_11"/>
      <sheetName val="4_11"/>
      <sheetName val="21_31"/>
      <sheetName val="P2_21"/>
      <sheetName val="P2_1_усл__единицы1"/>
      <sheetName val="Расчет_НВВ_РСК_по_RAB1"/>
      <sheetName val="Сводка_-_лизинг1"/>
      <sheetName val="2_квартал_2015г__(понед)1"/>
      <sheetName val="2008_-20101"/>
      <sheetName val="Ф-1_(для_АО-энерго)1"/>
      <sheetName val="Ф-2_(для_АО-энерго)1"/>
      <sheetName val="БДР_план1"/>
      <sheetName val="20020431_Командировочные_по_СП1"/>
      <sheetName val="14б_дпн_отчет1"/>
      <sheetName val="16а_сводный_анализ1"/>
      <sheetName val="20_11"/>
      <sheetName val="Доходы_от_эл__и_теплоэнергии1"/>
      <sheetName val="mto_rev_2(armor)1"/>
      <sheetName val="pbc_-_tb1"/>
      <sheetName val="P2"/>
      <sheetName val="1_Основной2"/>
      <sheetName val="2_Движение_денег2"/>
      <sheetName val="3_Отчеты_о_затратах2"/>
      <sheetName val="4_Сводка2"/>
      <sheetName val="5_Распределение_по_статьям_зат2"/>
      <sheetName val="6_Списки2"/>
      <sheetName val="7_анализ_затрат2"/>
      <sheetName val="18_22"/>
      <sheetName val="17_12"/>
      <sheetName val="2_32"/>
      <sheetName val="P2_12"/>
      <sheetName val="24_12"/>
      <sheetName val="4_12"/>
      <sheetName val="21_32"/>
      <sheetName val="P2_22"/>
      <sheetName val="P2_1_усл__единицы2"/>
      <sheetName val="Расчет_НВВ_РСК_по_RAB2"/>
      <sheetName val="Сводка_-_лизинг2"/>
      <sheetName val="2_квартал_2015г__(понед)2"/>
      <sheetName val="2008_-20102"/>
      <sheetName val="Ф-1_(для_АО-энерго)2"/>
      <sheetName val="Ф-2_(для_АО-энерго)2"/>
      <sheetName val="20020431_Командировочные_по_СП2"/>
      <sheetName val="БДР_план2"/>
      <sheetName val="14б_дпн_отчет2"/>
      <sheetName val="16а_сводный_анализ2"/>
      <sheetName val="20_12"/>
      <sheetName val="Доходы_от_эл__и_теплоэнергии2"/>
      <sheetName val="1_Основной3"/>
      <sheetName val="2_Движение_денег3"/>
      <sheetName val="3_Отчеты_о_затратах3"/>
      <sheetName val="4_Сводка3"/>
      <sheetName val="5_Распределение_по_статьям_зат3"/>
      <sheetName val="6_Списки3"/>
      <sheetName val="7_анализ_затрат3"/>
      <sheetName val="18_23"/>
      <sheetName val="17_13"/>
      <sheetName val="2_33"/>
      <sheetName val="P2_13"/>
      <sheetName val="24_13"/>
      <sheetName val="4_13"/>
      <sheetName val="21_33"/>
      <sheetName val="P2_23"/>
      <sheetName val="P2_1_усл__единицы3"/>
      <sheetName val="Расчет_НВВ_РСК_по_RAB3"/>
      <sheetName val="Сводка_-_лизинг3"/>
      <sheetName val="2_квартал_2015г__(понед)3"/>
      <sheetName val="2008_-20103"/>
      <sheetName val="Ф-1_(для_АО-энерго)3"/>
      <sheetName val="Ф-2_(для_АО-энерго)3"/>
      <sheetName val="20020431_Командировочные_по_СП3"/>
      <sheetName val="БДР_план3"/>
      <sheetName val="14б_дпн_отчет3"/>
      <sheetName val="16а_сводный_анализ3"/>
      <sheetName val="20_13"/>
      <sheetName val="Доходы_от_эл__и_теплоэнергии3"/>
      <sheetName val="1_Основной4"/>
      <sheetName val="2_Движение_денег4"/>
      <sheetName val="3_Отчеты_о_затратах4"/>
      <sheetName val="4_Сводка4"/>
      <sheetName val="5_Распределение_по_статьям_зат4"/>
      <sheetName val="6_Списки4"/>
      <sheetName val="7_анализ_затрат4"/>
      <sheetName val="18_24"/>
      <sheetName val="17_14"/>
      <sheetName val="2_34"/>
      <sheetName val="P2_14"/>
      <sheetName val="24_14"/>
      <sheetName val="4_14"/>
      <sheetName val="21_34"/>
      <sheetName val="P2_24"/>
      <sheetName val="P2_1_усл__единицы4"/>
      <sheetName val="Расчет_НВВ_РСК_по_RAB4"/>
      <sheetName val="Сводка_-_лизинг4"/>
      <sheetName val="2_квартал_2015г__(понед)4"/>
      <sheetName val="2008_-20104"/>
      <sheetName val="Ф-1_(для_АО-энерго)4"/>
      <sheetName val="Ф-2_(для_АО-энерго)4"/>
      <sheetName val="20020431_Командировочные_по_СП4"/>
      <sheetName val="БДР_план4"/>
      <sheetName val="14б_дпн_отчет4"/>
      <sheetName val="16а_сводный_анализ4"/>
      <sheetName val="20_14"/>
      <sheetName val="Доходы_от_эл__и_теплоэнергии4"/>
      <sheetName val="вводные данные систем"/>
      <sheetName val="Проводки'02"/>
      <sheetName val="Перечень адресов"/>
      <sheetName val="Параметры-не удалять"/>
      <sheetName val="Резерв по отпускам"/>
      <sheetName val="исходные данные"/>
      <sheetName val="АКРасч"/>
      <sheetName val="group structure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ras_bs"/>
      <sheetName val="Lists"/>
      <sheetName val="на 1 тут"/>
      <sheetName val="1_Основной5"/>
      <sheetName val="2_Движение_денег5"/>
      <sheetName val="3_Отчеты_о_затратах5"/>
      <sheetName val="4_Сводка5"/>
      <sheetName val="5_Распределение_по_статьям_зат5"/>
      <sheetName val="6_Списки5"/>
      <sheetName val="7_анализ_затрат5"/>
      <sheetName val="18_25"/>
      <sheetName val="17_15"/>
      <sheetName val="2_35"/>
      <sheetName val="P2_15"/>
      <sheetName val="24_15"/>
      <sheetName val="4_15"/>
      <sheetName val="21_35"/>
      <sheetName val="P2_25"/>
      <sheetName val="P2_1_усл__единицы5"/>
      <sheetName val="Расчет_НВВ_РСК_по_RAB5"/>
      <sheetName val="Сводка_-_лизинг5"/>
      <sheetName val="2_квартал_2015г__(понед)5"/>
      <sheetName val="2008_-20105"/>
      <sheetName val="Ф-1_(для_АО-энерго)5"/>
      <sheetName val="Ф-2_(для_АО-энерго)5"/>
      <sheetName val="20020431_Командировочные_по_СП5"/>
      <sheetName val="БДР_план5"/>
      <sheetName val="14б_дпн_отчет5"/>
      <sheetName val="16а_сводный_анализ5"/>
      <sheetName val="20_15"/>
      <sheetName val="Доходы_от_эл__и_теплоэнергии5"/>
      <sheetName val="1_Основной6"/>
      <sheetName val="2_Движение_денег6"/>
      <sheetName val="3_Отчеты_о_затратах6"/>
      <sheetName val="4_Сводка6"/>
      <sheetName val="5_Распределение_по_статьям_зат6"/>
      <sheetName val="6_Списки6"/>
      <sheetName val="7_анализ_затрат6"/>
      <sheetName val="18_26"/>
      <sheetName val="17_16"/>
      <sheetName val="2_36"/>
      <sheetName val="P2_16"/>
      <sheetName val="24_16"/>
      <sheetName val="4_16"/>
      <sheetName val="21_36"/>
      <sheetName val="P2_26"/>
      <sheetName val="P2_1_усл__единицы6"/>
      <sheetName val="Расчет_НВВ_РСК_по_RAB6"/>
      <sheetName val="Сводка_-_лизинг6"/>
      <sheetName val="2_квартал_2015г__(понед)6"/>
      <sheetName val="2008_-20106"/>
      <sheetName val="Ф-1_(для_АО-энерго)6"/>
      <sheetName val="Ф-2_(для_АО-энерго)6"/>
      <sheetName val="20020431_Командировочные_по_СП6"/>
      <sheetName val="БДР_план6"/>
      <sheetName val="14б_дпн_отчет6"/>
      <sheetName val="16а_сводный_анализ6"/>
      <sheetName val="20_16"/>
      <sheetName val="Доходы_от_эл__и_теплоэнергии6"/>
      <sheetName val="1_Основной7"/>
      <sheetName val="2_Движение_денег7"/>
      <sheetName val="3_Отчеты_о_затратах7"/>
      <sheetName val="4_Сводка7"/>
      <sheetName val="5_Распределение_по_статьям_зат7"/>
      <sheetName val="6_Списки7"/>
      <sheetName val="7_анализ_затрат7"/>
      <sheetName val="18_27"/>
      <sheetName val="17_17"/>
      <sheetName val="2_37"/>
      <sheetName val="P2_17"/>
      <sheetName val="24_17"/>
      <sheetName val="4_17"/>
      <sheetName val="21_37"/>
      <sheetName val="P2_27"/>
      <sheetName val="P2_1_усл__единицы7"/>
      <sheetName val="Расчет_НВВ_РСК_по_RAB7"/>
      <sheetName val="Сводка_-_лизинг7"/>
      <sheetName val="2_квартал_2015г__(понед)7"/>
      <sheetName val="2008_-20107"/>
      <sheetName val="Ф-1_(для_АО-энерго)7"/>
      <sheetName val="Ф-2_(для_АО-энерго)7"/>
      <sheetName val="20020431_Командировочные_по_СП7"/>
      <sheetName val="БДР_план7"/>
      <sheetName val="14б_дпн_отчет7"/>
      <sheetName val="16а_сводный_анализ7"/>
      <sheetName val="20_17"/>
      <sheetName val="Доходы_от_эл__и_теплоэнергии7"/>
      <sheetName val="1_Основной8"/>
      <sheetName val="2_Движение_денег8"/>
      <sheetName val="3_Отчеты_о_затратах8"/>
      <sheetName val="4_Сводка8"/>
      <sheetName val="5_Распределение_по_статьям_зат8"/>
      <sheetName val="6_Списки8"/>
      <sheetName val="7_анализ_затрат8"/>
      <sheetName val="18_28"/>
      <sheetName val="17_18"/>
      <sheetName val="2_38"/>
      <sheetName val="P2_18"/>
      <sheetName val="24_18"/>
      <sheetName val="4_18"/>
      <sheetName val="21_38"/>
      <sheetName val="P2_28"/>
      <sheetName val="P2_1_усл__единицы8"/>
      <sheetName val="Расчет_НВВ_РСК_по_RAB8"/>
      <sheetName val="Сводка_-_лизинг8"/>
      <sheetName val="2_квартал_2015г__(понед)8"/>
      <sheetName val="2008_-20108"/>
      <sheetName val="Ф-1_(для_АО-энерго)8"/>
      <sheetName val="Ф-2_(для_АО-энерго)8"/>
      <sheetName val="20020431_Командировочные_по_СП8"/>
      <sheetName val="БДР_план8"/>
      <sheetName val="14б_дпн_отчет8"/>
      <sheetName val="16а_сводный_анализ8"/>
      <sheetName val="20_18"/>
      <sheetName val="Доходы_от_эл__и_теплоэнергии8"/>
      <sheetName val="mto_rev_2(armor)2"/>
      <sheetName val="pbc_-_tb2"/>
      <sheetName val="ф2 сап"/>
      <sheetName val="t_Настройки"/>
      <sheetName val="рабочий"/>
      <sheetName val="окраска"/>
      <sheetName val="Служебный лист"/>
      <sheetName val="1_Основной9"/>
      <sheetName val="2_Движение_денег9"/>
      <sheetName val="3_Отчеты_о_затратах9"/>
      <sheetName val="4_Сводка9"/>
      <sheetName val="5_Распределение_по_статьям_зат9"/>
      <sheetName val="6_Списки9"/>
      <sheetName val="7_анализ_затрат9"/>
      <sheetName val="18_29"/>
      <sheetName val="17_19"/>
      <sheetName val="2_39"/>
      <sheetName val="P2_19"/>
      <sheetName val="24_19"/>
      <sheetName val="4_19"/>
      <sheetName val="21_39"/>
      <sheetName val="P2_29"/>
      <sheetName val="P2_1_усл__единицы9"/>
      <sheetName val="Расчет_НВВ_РСК_по_RAB9"/>
      <sheetName val="Сводка_-_лизинг9"/>
      <sheetName val="2_квартал_2015г__(понед)9"/>
      <sheetName val="2008_-20109"/>
      <sheetName val="Ф-1_(для_АО-энерго)9"/>
      <sheetName val="Ф-2_(для_АО-энерго)9"/>
      <sheetName val="БДР_план9"/>
      <sheetName val="20020431_Командировочные_по_СП9"/>
      <sheetName val="14б_дпн_отчет9"/>
      <sheetName val="16а_сводный_анализ9"/>
      <sheetName val="20_19"/>
      <sheetName val="Доходы_от_эл__и_теплоэнергии9"/>
      <sheetName val="mto_rev_2(armor)3"/>
      <sheetName val="pbc_-_tb3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ras_bs1"/>
      <sheetName val="вводные_данные_систем"/>
      <sheetName val="Перечень_адресов"/>
      <sheetName val="Параметры-не_удалять"/>
      <sheetName val="Резерв_по_отпускам"/>
      <sheetName val="исходные_данные"/>
      <sheetName val="group_structure"/>
      <sheetName val="ф2_сап"/>
      <sheetName val="на_1_тут"/>
      <sheetName val="Служебный_лист"/>
      <sheetName val="списание программ 2009 г."/>
      <sheetName val="Лист"/>
      <sheetName val="Параметры"/>
      <sheetName val="навигация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2">
          <cell r="A2" t="str">
            <v>Асташкин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2">
          <cell r="A2" t="str">
            <v>Асташкин</v>
          </cell>
        </row>
      </sheetData>
      <sheetData sheetId="90">
        <row r="2">
          <cell r="A2" t="str">
            <v>Асташкин</v>
          </cell>
        </row>
      </sheetData>
      <sheetData sheetId="91">
        <row r="2">
          <cell r="A2" t="str">
            <v>Асташкин</v>
          </cell>
        </row>
      </sheetData>
      <sheetData sheetId="92">
        <row r="2">
          <cell r="A2" t="str">
            <v>Асташкин</v>
          </cell>
        </row>
      </sheetData>
      <sheetData sheetId="93">
        <row r="2">
          <cell r="A2" t="str">
            <v>Асташкин</v>
          </cell>
        </row>
      </sheetData>
      <sheetData sheetId="94">
        <row r="2">
          <cell r="A2" t="str">
            <v>Асташкин</v>
          </cell>
        </row>
      </sheetData>
      <sheetData sheetId="95">
        <row r="2">
          <cell r="A2" t="str">
            <v>Асташкин</v>
          </cell>
        </row>
      </sheetData>
      <sheetData sheetId="96">
        <row r="2">
          <cell r="A2" t="str">
            <v>Асташкин</v>
          </cell>
        </row>
      </sheetData>
      <sheetData sheetId="97">
        <row r="2">
          <cell r="A2" t="str">
            <v>Асташкин</v>
          </cell>
        </row>
      </sheetData>
      <sheetData sheetId="98">
        <row r="2">
          <cell r="A2" t="str">
            <v>Асташкин</v>
          </cell>
        </row>
      </sheetData>
      <sheetData sheetId="99">
        <row r="2">
          <cell r="A2" t="str">
            <v>Асташкин</v>
          </cell>
        </row>
      </sheetData>
      <sheetData sheetId="100">
        <row r="2">
          <cell r="A2" t="str">
            <v>Асташкин</v>
          </cell>
        </row>
      </sheetData>
      <sheetData sheetId="101">
        <row r="2">
          <cell r="A2" t="str">
            <v>Асташкин</v>
          </cell>
        </row>
      </sheetData>
      <sheetData sheetId="102">
        <row r="2">
          <cell r="A2" t="str">
            <v>Асташкин</v>
          </cell>
        </row>
      </sheetData>
      <sheetData sheetId="103" refreshError="1"/>
      <sheetData sheetId="104" refreshError="1"/>
      <sheetData sheetId="105" refreshError="1"/>
      <sheetData sheetId="106">
        <row r="2">
          <cell r="A2" t="str">
            <v>Асташкин</v>
          </cell>
        </row>
      </sheetData>
      <sheetData sheetId="107">
        <row r="2">
          <cell r="A2" t="str">
            <v>Асташкин</v>
          </cell>
        </row>
      </sheetData>
      <sheetData sheetId="108">
        <row r="2">
          <cell r="A2" t="str">
            <v>Асташкин</v>
          </cell>
        </row>
      </sheetData>
      <sheetData sheetId="109">
        <row r="2">
          <cell r="A2" t="str">
            <v>Асташкин</v>
          </cell>
        </row>
      </sheetData>
      <sheetData sheetId="110">
        <row r="2">
          <cell r="A2" t="str">
            <v>Асташкин</v>
          </cell>
        </row>
      </sheetData>
      <sheetData sheetId="111">
        <row r="2">
          <cell r="A2" t="str">
            <v>Асташкин</v>
          </cell>
        </row>
      </sheetData>
      <sheetData sheetId="112">
        <row r="2">
          <cell r="A2" t="str">
            <v>Асташкин</v>
          </cell>
        </row>
      </sheetData>
      <sheetData sheetId="113">
        <row r="2">
          <cell r="A2" t="str">
            <v>Асташкин</v>
          </cell>
        </row>
      </sheetData>
      <sheetData sheetId="114">
        <row r="2">
          <cell r="A2" t="str">
            <v>Асташкин</v>
          </cell>
        </row>
      </sheetData>
      <sheetData sheetId="115">
        <row r="2">
          <cell r="A2" t="str">
            <v>Асташкин</v>
          </cell>
        </row>
      </sheetData>
      <sheetData sheetId="116">
        <row r="2">
          <cell r="A2" t="str">
            <v>Асташкин</v>
          </cell>
        </row>
      </sheetData>
      <sheetData sheetId="117">
        <row r="2">
          <cell r="A2" t="str">
            <v>Асташкин</v>
          </cell>
        </row>
      </sheetData>
      <sheetData sheetId="118">
        <row r="2">
          <cell r="A2" t="str">
            <v>Асташкин</v>
          </cell>
        </row>
      </sheetData>
      <sheetData sheetId="119">
        <row r="2">
          <cell r="A2" t="str">
            <v>Асташкин</v>
          </cell>
        </row>
      </sheetData>
      <sheetData sheetId="120">
        <row r="2">
          <cell r="A2" t="str">
            <v>Асташкин</v>
          </cell>
        </row>
      </sheetData>
      <sheetData sheetId="121">
        <row r="2">
          <cell r="A2" t="str">
            <v>Асташкин</v>
          </cell>
        </row>
      </sheetData>
      <sheetData sheetId="122">
        <row r="2">
          <cell r="A2" t="str">
            <v>Асташкин</v>
          </cell>
        </row>
      </sheetData>
      <sheetData sheetId="123">
        <row r="2">
          <cell r="A2" t="str">
            <v>Асташкин</v>
          </cell>
        </row>
      </sheetData>
      <sheetData sheetId="124">
        <row r="2">
          <cell r="A2" t="str">
            <v>Асташкин</v>
          </cell>
        </row>
      </sheetData>
      <sheetData sheetId="125">
        <row r="2">
          <cell r="A2" t="str">
            <v>Асташкин</v>
          </cell>
        </row>
      </sheetData>
      <sheetData sheetId="126">
        <row r="2">
          <cell r="A2" t="str">
            <v>Асташкин</v>
          </cell>
        </row>
      </sheetData>
      <sheetData sheetId="127">
        <row r="2">
          <cell r="A2" t="str">
            <v>Асташкин</v>
          </cell>
        </row>
      </sheetData>
      <sheetData sheetId="128">
        <row r="2">
          <cell r="A2" t="str">
            <v>Асташкин</v>
          </cell>
        </row>
      </sheetData>
      <sheetData sheetId="129">
        <row r="2">
          <cell r="A2" t="str">
            <v>Асташкин</v>
          </cell>
        </row>
      </sheetData>
      <sheetData sheetId="130">
        <row r="2">
          <cell r="A2" t="str">
            <v>Асташкин</v>
          </cell>
        </row>
      </sheetData>
      <sheetData sheetId="131">
        <row r="2">
          <cell r="A2" t="str">
            <v>Асташкин</v>
          </cell>
        </row>
      </sheetData>
      <sheetData sheetId="132">
        <row r="2">
          <cell r="A2" t="str">
            <v>Асташкин</v>
          </cell>
        </row>
      </sheetData>
      <sheetData sheetId="133">
        <row r="2">
          <cell r="A2" t="str">
            <v>Асташкин</v>
          </cell>
        </row>
      </sheetData>
      <sheetData sheetId="134">
        <row r="2">
          <cell r="A2" t="str">
            <v>Асташкин</v>
          </cell>
        </row>
      </sheetData>
      <sheetData sheetId="135">
        <row r="2">
          <cell r="A2" t="str">
            <v>Асташкин</v>
          </cell>
        </row>
      </sheetData>
      <sheetData sheetId="136">
        <row r="2">
          <cell r="A2" t="str">
            <v>Асташкин</v>
          </cell>
        </row>
      </sheetData>
      <sheetData sheetId="137">
        <row r="2">
          <cell r="A2" t="str">
            <v>Асташкин</v>
          </cell>
        </row>
      </sheetData>
      <sheetData sheetId="138">
        <row r="2">
          <cell r="A2" t="str">
            <v>Асташкин</v>
          </cell>
        </row>
      </sheetData>
      <sheetData sheetId="139">
        <row r="2">
          <cell r="A2" t="str">
            <v>Асташкин</v>
          </cell>
        </row>
      </sheetData>
      <sheetData sheetId="140">
        <row r="2">
          <cell r="A2" t="str">
            <v>Асташкин</v>
          </cell>
        </row>
      </sheetData>
      <sheetData sheetId="141">
        <row r="2">
          <cell r="A2" t="str">
            <v>Асташкин</v>
          </cell>
        </row>
      </sheetData>
      <sheetData sheetId="142">
        <row r="2">
          <cell r="A2" t="str">
            <v>Асташкин</v>
          </cell>
        </row>
      </sheetData>
      <sheetData sheetId="143">
        <row r="2">
          <cell r="A2" t="str">
            <v>Асташкин</v>
          </cell>
        </row>
      </sheetData>
      <sheetData sheetId="144">
        <row r="2">
          <cell r="A2" t="str">
            <v>Асташкин</v>
          </cell>
        </row>
      </sheetData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>
        <row r="4">
          <cell r="E4">
            <v>0</v>
          </cell>
        </row>
      </sheetData>
      <sheetData sheetId="168">
        <row r="4">
          <cell r="E4">
            <v>0</v>
          </cell>
        </row>
      </sheetData>
      <sheetData sheetId="169">
        <row r="4">
          <cell r="E4">
            <v>0</v>
          </cell>
        </row>
      </sheetData>
      <sheetData sheetId="170">
        <row r="4">
          <cell r="E4">
            <v>0</v>
          </cell>
        </row>
      </sheetData>
      <sheetData sheetId="171">
        <row r="4">
          <cell r="E4">
            <v>0</v>
          </cell>
        </row>
      </sheetData>
      <sheetData sheetId="172">
        <row r="4">
          <cell r="E4">
            <v>0</v>
          </cell>
        </row>
      </sheetData>
      <sheetData sheetId="173">
        <row r="4">
          <cell r="E4">
            <v>0</v>
          </cell>
        </row>
      </sheetData>
      <sheetData sheetId="174">
        <row r="4">
          <cell r="E4">
            <v>0</v>
          </cell>
        </row>
      </sheetData>
      <sheetData sheetId="175">
        <row r="4">
          <cell r="E4">
            <v>0</v>
          </cell>
        </row>
      </sheetData>
      <sheetData sheetId="176">
        <row r="4">
          <cell r="E4">
            <v>0</v>
          </cell>
        </row>
      </sheetData>
      <sheetData sheetId="177">
        <row r="4">
          <cell r="E4">
            <v>0</v>
          </cell>
        </row>
      </sheetData>
      <sheetData sheetId="178">
        <row r="4">
          <cell r="E4">
            <v>0</v>
          </cell>
        </row>
      </sheetData>
      <sheetData sheetId="179">
        <row r="4">
          <cell r="E4">
            <v>0</v>
          </cell>
        </row>
      </sheetData>
      <sheetData sheetId="180">
        <row r="4">
          <cell r="E4">
            <v>0</v>
          </cell>
        </row>
      </sheetData>
      <sheetData sheetId="181">
        <row r="2">
          <cell r="A2" t="str">
            <v>Асташкин</v>
          </cell>
        </row>
      </sheetData>
      <sheetData sheetId="182">
        <row r="2">
          <cell r="A2" t="str">
            <v>Асташкин</v>
          </cell>
        </row>
      </sheetData>
      <sheetData sheetId="183">
        <row r="2">
          <cell r="A2" t="str">
            <v>Асташкин</v>
          </cell>
        </row>
      </sheetData>
      <sheetData sheetId="184">
        <row r="2">
          <cell r="A2" t="str">
            <v>Асташкин</v>
          </cell>
        </row>
      </sheetData>
      <sheetData sheetId="185">
        <row r="2">
          <cell r="A2" t="str">
            <v>Асташкин</v>
          </cell>
        </row>
      </sheetData>
      <sheetData sheetId="186">
        <row r="2">
          <cell r="A2" t="str">
            <v>Асташкин</v>
          </cell>
        </row>
      </sheetData>
      <sheetData sheetId="187">
        <row r="2">
          <cell r="A2" t="str">
            <v>Асташкин</v>
          </cell>
        </row>
      </sheetData>
      <sheetData sheetId="188">
        <row r="2">
          <cell r="A2" t="str">
            <v>Асташкин</v>
          </cell>
        </row>
      </sheetData>
      <sheetData sheetId="189">
        <row r="2">
          <cell r="A2" t="str">
            <v>Асташкин</v>
          </cell>
        </row>
      </sheetData>
      <sheetData sheetId="190">
        <row r="2">
          <cell r="A2" t="str">
            <v>Асташкин</v>
          </cell>
        </row>
      </sheetData>
      <sheetData sheetId="191">
        <row r="2">
          <cell r="A2" t="str">
            <v>Асташкин</v>
          </cell>
        </row>
      </sheetData>
      <sheetData sheetId="192">
        <row r="2">
          <cell r="A2" t="str">
            <v>Асташкин</v>
          </cell>
        </row>
      </sheetData>
      <sheetData sheetId="193">
        <row r="2">
          <cell r="A2" t="str">
            <v>Асташкин</v>
          </cell>
        </row>
      </sheetData>
      <sheetData sheetId="194">
        <row r="2">
          <cell r="A2" t="str">
            <v>Асташкин</v>
          </cell>
        </row>
      </sheetData>
      <sheetData sheetId="195">
        <row r="2">
          <cell r="A2" t="str">
            <v>Асташкин</v>
          </cell>
        </row>
      </sheetData>
      <sheetData sheetId="196">
        <row r="2">
          <cell r="A2" t="str">
            <v>Асташкин</v>
          </cell>
        </row>
      </sheetData>
      <sheetData sheetId="197">
        <row r="2">
          <cell r="A2" t="str">
            <v>Асташкин</v>
          </cell>
        </row>
      </sheetData>
      <sheetData sheetId="198">
        <row r="2">
          <cell r="A2" t="str">
            <v>Асташкин</v>
          </cell>
        </row>
      </sheetData>
      <sheetData sheetId="199">
        <row r="2">
          <cell r="A2" t="str">
            <v>Асташкин</v>
          </cell>
        </row>
      </sheetData>
      <sheetData sheetId="200">
        <row r="2">
          <cell r="A2" t="str">
            <v>Асташкин</v>
          </cell>
        </row>
      </sheetData>
      <sheetData sheetId="201">
        <row r="2">
          <cell r="A2" t="str">
            <v>Асташкин</v>
          </cell>
        </row>
      </sheetData>
      <sheetData sheetId="202">
        <row r="2">
          <cell r="A2" t="str">
            <v>Асташкин</v>
          </cell>
        </row>
      </sheetData>
      <sheetData sheetId="203">
        <row r="2">
          <cell r="A2" t="str">
            <v>Асташкин</v>
          </cell>
        </row>
      </sheetData>
      <sheetData sheetId="204">
        <row r="2">
          <cell r="A2" t="str">
            <v>Асташкин</v>
          </cell>
        </row>
      </sheetData>
      <sheetData sheetId="205">
        <row r="2">
          <cell r="A2" t="str">
            <v>Асташкин</v>
          </cell>
        </row>
      </sheetData>
      <sheetData sheetId="206">
        <row r="2">
          <cell r="A2" t="str">
            <v>Асташкин</v>
          </cell>
        </row>
      </sheetData>
      <sheetData sheetId="207">
        <row r="2">
          <cell r="A2" t="str">
            <v>Асташкин</v>
          </cell>
        </row>
      </sheetData>
      <sheetData sheetId="208">
        <row r="2">
          <cell r="A2" t="str">
            <v>Асташкин</v>
          </cell>
        </row>
      </sheetData>
      <sheetData sheetId="209">
        <row r="2">
          <cell r="A2" t="str">
            <v>Асташкин</v>
          </cell>
        </row>
      </sheetData>
      <sheetData sheetId="210">
        <row r="2">
          <cell r="A2" t="str">
            <v>Асташкин</v>
          </cell>
        </row>
      </sheetData>
      <sheetData sheetId="211">
        <row r="2">
          <cell r="A2" t="str">
            <v>Асташкин</v>
          </cell>
        </row>
      </sheetData>
      <sheetData sheetId="212">
        <row r="2">
          <cell r="A2" t="str">
            <v>Асташкин</v>
          </cell>
        </row>
      </sheetData>
      <sheetData sheetId="213">
        <row r="2">
          <cell r="A2" t="str">
            <v>Асташкин</v>
          </cell>
        </row>
      </sheetData>
      <sheetData sheetId="214">
        <row r="2">
          <cell r="A2" t="str">
            <v>Асташкин</v>
          </cell>
        </row>
      </sheetData>
      <sheetData sheetId="215">
        <row r="2">
          <cell r="A2" t="str">
            <v>Асташкин</v>
          </cell>
        </row>
      </sheetData>
      <sheetData sheetId="216">
        <row r="2">
          <cell r="A2" t="str">
            <v>Асташкин</v>
          </cell>
        </row>
      </sheetData>
      <sheetData sheetId="217">
        <row r="2">
          <cell r="A2" t="str">
            <v>Асташкин</v>
          </cell>
        </row>
      </sheetData>
      <sheetData sheetId="218">
        <row r="2">
          <cell r="A2" t="str">
            <v>Асташкин</v>
          </cell>
        </row>
      </sheetData>
      <sheetData sheetId="219">
        <row r="2">
          <cell r="A2" t="str">
            <v>Асташкин</v>
          </cell>
        </row>
      </sheetData>
      <sheetData sheetId="220">
        <row r="2">
          <cell r="A2" t="str">
            <v>Асташкин</v>
          </cell>
        </row>
      </sheetData>
      <sheetData sheetId="221">
        <row r="2">
          <cell r="A2" t="str">
            <v>Асташкин</v>
          </cell>
        </row>
      </sheetData>
      <sheetData sheetId="222">
        <row r="2">
          <cell r="A2" t="str">
            <v>Асташкин</v>
          </cell>
        </row>
      </sheetData>
      <sheetData sheetId="223">
        <row r="2">
          <cell r="A2" t="str">
            <v>Асташкин</v>
          </cell>
        </row>
      </sheetData>
      <sheetData sheetId="224">
        <row r="2">
          <cell r="A2" t="str">
            <v>Асташкин</v>
          </cell>
        </row>
      </sheetData>
      <sheetData sheetId="225">
        <row r="2">
          <cell r="A2" t="str">
            <v>Асташкин</v>
          </cell>
        </row>
      </sheetData>
      <sheetData sheetId="226">
        <row r="2">
          <cell r="A2" t="str">
            <v>Асташкин</v>
          </cell>
        </row>
      </sheetData>
      <sheetData sheetId="227">
        <row r="2">
          <cell r="A2" t="str">
            <v>Асташкин</v>
          </cell>
        </row>
      </sheetData>
      <sheetData sheetId="228">
        <row r="2">
          <cell r="A2" t="str">
            <v>Асташкин</v>
          </cell>
        </row>
      </sheetData>
      <sheetData sheetId="229">
        <row r="2">
          <cell r="A2" t="str">
            <v>Асташкин</v>
          </cell>
        </row>
      </sheetData>
      <sheetData sheetId="230">
        <row r="2">
          <cell r="A2" t="str">
            <v>Асташкин</v>
          </cell>
        </row>
      </sheetData>
      <sheetData sheetId="231">
        <row r="2">
          <cell r="A2" t="str">
            <v>Асташкин</v>
          </cell>
        </row>
      </sheetData>
      <sheetData sheetId="232">
        <row r="2">
          <cell r="A2" t="str">
            <v>Асташкин</v>
          </cell>
        </row>
      </sheetData>
      <sheetData sheetId="233">
        <row r="2">
          <cell r="A2" t="str">
            <v>Асташкин</v>
          </cell>
        </row>
      </sheetData>
      <sheetData sheetId="234">
        <row r="2">
          <cell r="A2" t="str">
            <v>Асташкин</v>
          </cell>
        </row>
      </sheetData>
      <sheetData sheetId="235">
        <row r="2">
          <cell r="A2" t="str">
            <v>Асташкин</v>
          </cell>
        </row>
      </sheetData>
      <sheetData sheetId="236">
        <row r="2">
          <cell r="A2" t="str">
            <v>Асташкин</v>
          </cell>
        </row>
      </sheetData>
      <sheetData sheetId="237">
        <row r="2">
          <cell r="A2" t="str">
            <v>Асташкин</v>
          </cell>
        </row>
      </sheetData>
      <sheetData sheetId="238">
        <row r="2">
          <cell r="A2" t="str">
            <v>Асташкин</v>
          </cell>
        </row>
      </sheetData>
      <sheetData sheetId="239">
        <row r="2">
          <cell r="A2" t="str">
            <v>Асташкин</v>
          </cell>
        </row>
      </sheetData>
      <sheetData sheetId="240">
        <row r="2">
          <cell r="A2" t="str">
            <v>Асташкин</v>
          </cell>
        </row>
      </sheetData>
      <sheetData sheetId="241">
        <row r="2">
          <cell r="A2" t="str">
            <v>Асташкин</v>
          </cell>
        </row>
      </sheetData>
      <sheetData sheetId="242">
        <row r="2">
          <cell r="A2" t="str">
            <v>Асташкин</v>
          </cell>
        </row>
      </sheetData>
      <sheetData sheetId="243">
        <row r="2">
          <cell r="A2" t="str">
            <v>Асташкин</v>
          </cell>
        </row>
      </sheetData>
      <sheetData sheetId="244">
        <row r="2">
          <cell r="A2" t="str">
            <v>Асташкин</v>
          </cell>
        </row>
      </sheetData>
      <sheetData sheetId="245">
        <row r="2">
          <cell r="A2" t="str">
            <v>Асташкин</v>
          </cell>
        </row>
      </sheetData>
      <sheetData sheetId="246">
        <row r="2">
          <cell r="A2" t="str">
            <v>Асташкин</v>
          </cell>
        </row>
      </sheetData>
      <sheetData sheetId="247">
        <row r="2">
          <cell r="A2" t="str">
            <v>Асташкин</v>
          </cell>
        </row>
      </sheetData>
      <sheetData sheetId="248">
        <row r="2">
          <cell r="A2" t="str">
            <v>Асташкин</v>
          </cell>
        </row>
      </sheetData>
      <sheetData sheetId="249">
        <row r="2">
          <cell r="A2" t="str">
            <v>Асташкин</v>
          </cell>
        </row>
      </sheetData>
      <sheetData sheetId="250">
        <row r="2">
          <cell r="A2" t="str">
            <v>Асташкин</v>
          </cell>
        </row>
      </sheetData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>
        <row r="2">
          <cell r="A2" t="str">
            <v>Асташкин</v>
          </cell>
        </row>
      </sheetData>
      <sheetData sheetId="261">
        <row r="2">
          <cell r="A2" t="str">
            <v>Асташкин</v>
          </cell>
        </row>
      </sheetData>
      <sheetData sheetId="262">
        <row r="2">
          <cell r="A2" t="str">
            <v>Асташкин</v>
          </cell>
        </row>
      </sheetData>
      <sheetData sheetId="263">
        <row r="2">
          <cell r="A2" t="str">
            <v>Асташкин</v>
          </cell>
        </row>
      </sheetData>
      <sheetData sheetId="264">
        <row r="2">
          <cell r="A2" t="str">
            <v>Асташкин</v>
          </cell>
        </row>
      </sheetData>
      <sheetData sheetId="265">
        <row r="2">
          <cell r="A2" t="str">
            <v>Асташкин</v>
          </cell>
        </row>
      </sheetData>
      <sheetData sheetId="266"/>
      <sheetData sheetId="267" refreshError="1"/>
      <sheetData sheetId="268" refreshError="1"/>
      <sheetData sheetId="269">
        <row r="4">
          <cell r="E4">
            <v>0</v>
          </cell>
        </row>
      </sheetData>
      <sheetData sheetId="270">
        <row r="4">
          <cell r="E4">
            <v>0</v>
          </cell>
        </row>
      </sheetData>
      <sheetData sheetId="271">
        <row r="4">
          <cell r="E4">
            <v>0</v>
          </cell>
        </row>
      </sheetData>
      <sheetData sheetId="272">
        <row r="4">
          <cell r="E4">
            <v>0</v>
          </cell>
        </row>
      </sheetData>
      <sheetData sheetId="273">
        <row r="4">
          <cell r="E4">
            <v>0</v>
          </cell>
        </row>
      </sheetData>
      <sheetData sheetId="274">
        <row r="4">
          <cell r="E4">
            <v>0</v>
          </cell>
        </row>
      </sheetData>
      <sheetData sheetId="275">
        <row r="4">
          <cell r="E4">
            <v>0</v>
          </cell>
        </row>
      </sheetData>
      <sheetData sheetId="276">
        <row r="4">
          <cell r="E4">
            <v>0</v>
          </cell>
        </row>
      </sheetData>
      <sheetData sheetId="277">
        <row r="4">
          <cell r="E4">
            <v>0</v>
          </cell>
        </row>
      </sheetData>
      <sheetData sheetId="278">
        <row r="4">
          <cell r="E4">
            <v>0</v>
          </cell>
        </row>
      </sheetData>
      <sheetData sheetId="279">
        <row r="4">
          <cell r="E4">
            <v>0</v>
          </cell>
        </row>
      </sheetData>
      <sheetData sheetId="280">
        <row r="4">
          <cell r="E4">
            <v>0</v>
          </cell>
        </row>
      </sheetData>
      <sheetData sheetId="281">
        <row r="4">
          <cell r="E4">
            <v>0</v>
          </cell>
        </row>
      </sheetData>
      <sheetData sheetId="282">
        <row r="4">
          <cell r="E4">
            <v>0</v>
          </cell>
        </row>
      </sheetData>
      <sheetData sheetId="283">
        <row r="4">
          <cell r="E4">
            <v>0</v>
          </cell>
        </row>
      </sheetData>
      <sheetData sheetId="284">
        <row r="4">
          <cell r="E4">
            <v>0</v>
          </cell>
        </row>
      </sheetData>
      <sheetData sheetId="285">
        <row r="4">
          <cell r="E4">
            <v>0</v>
          </cell>
        </row>
      </sheetData>
      <sheetData sheetId="286">
        <row r="4">
          <cell r="E4">
            <v>0</v>
          </cell>
        </row>
      </sheetData>
      <sheetData sheetId="287">
        <row r="4">
          <cell r="E4">
            <v>0</v>
          </cell>
        </row>
      </sheetData>
      <sheetData sheetId="288">
        <row r="4">
          <cell r="E4">
            <v>0</v>
          </cell>
        </row>
      </sheetData>
      <sheetData sheetId="289">
        <row r="4">
          <cell r="E4">
            <v>0</v>
          </cell>
        </row>
      </sheetData>
      <sheetData sheetId="290">
        <row r="4">
          <cell r="E4">
            <v>0</v>
          </cell>
        </row>
      </sheetData>
      <sheetData sheetId="291">
        <row r="4">
          <cell r="E4">
            <v>0</v>
          </cell>
        </row>
      </sheetData>
      <sheetData sheetId="292">
        <row r="4">
          <cell r="E4">
            <v>0</v>
          </cell>
        </row>
      </sheetData>
      <sheetData sheetId="293">
        <row r="4">
          <cell r="E4">
            <v>0</v>
          </cell>
        </row>
      </sheetData>
      <sheetData sheetId="294">
        <row r="4">
          <cell r="E4">
            <v>0</v>
          </cell>
        </row>
      </sheetData>
      <sheetData sheetId="295">
        <row r="4">
          <cell r="E4">
            <v>0</v>
          </cell>
        </row>
      </sheetData>
      <sheetData sheetId="296">
        <row r="4">
          <cell r="E4">
            <v>0</v>
          </cell>
        </row>
      </sheetData>
      <sheetData sheetId="297">
        <row r="4">
          <cell r="E4">
            <v>0</v>
          </cell>
        </row>
      </sheetData>
      <sheetData sheetId="298">
        <row r="4">
          <cell r="E4">
            <v>0</v>
          </cell>
        </row>
      </sheetData>
      <sheetData sheetId="299">
        <row r="4">
          <cell r="E4">
            <v>0</v>
          </cell>
        </row>
      </sheetData>
      <sheetData sheetId="300">
        <row r="4">
          <cell r="E4">
            <v>0</v>
          </cell>
        </row>
      </sheetData>
      <sheetData sheetId="301">
        <row r="4">
          <cell r="E4">
            <v>0</v>
          </cell>
        </row>
      </sheetData>
      <sheetData sheetId="302">
        <row r="4">
          <cell r="E4">
            <v>0</v>
          </cell>
        </row>
      </sheetData>
      <sheetData sheetId="303">
        <row r="4">
          <cell r="E4">
            <v>0</v>
          </cell>
        </row>
      </sheetData>
      <sheetData sheetId="304">
        <row r="4">
          <cell r="E4">
            <v>0</v>
          </cell>
        </row>
      </sheetData>
      <sheetData sheetId="305">
        <row r="4">
          <cell r="E4">
            <v>0</v>
          </cell>
        </row>
      </sheetData>
      <sheetData sheetId="306">
        <row r="4">
          <cell r="E4">
            <v>0</v>
          </cell>
        </row>
      </sheetData>
      <sheetData sheetId="307">
        <row r="4">
          <cell r="E4">
            <v>0</v>
          </cell>
        </row>
      </sheetData>
      <sheetData sheetId="308">
        <row r="4">
          <cell r="E4">
            <v>0</v>
          </cell>
        </row>
      </sheetData>
      <sheetData sheetId="309">
        <row r="4">
          <cell r="E4">
            <v>0</v>
          </cell>
        </row>
      </sheetData>
      <sheetData sheetId="310">
        <row r="4">
          <cell r="E4">
            <v>0</v>
          </cell>
        </row>
      </sheetData>
      <sheetData sheetId="311">
        <row r="4">
          <cell r="E4">
            <v>0</v>
          </cell>
        </row>
      </sheetData>
      <sheetData sheetId="312">
        <row r="4">
          <cell r="E4">
            <v>0</v>
          </cell>
        </row>
      </sheetData>
      <sheetData sheetId="313">
        <row r="4">
          <cell r="E4">
            <v>0</v>
          </cell>
        </row>
      </sheetData>
      <sheetData sheetId="314">
        <row r="4">
          <cell r="E4">
            <v>0</v>
          </cell>
        </row>
      </sheetData>
      <sheetData sheetId="315">
        <row r="4">
          <cell r="E4">
            <v>0</v>
          </cell>
        </row>
      </sheetData>
      <sheetData sheetId="316">
        <row r="4">
          <cell r="E4">
            <v>0</v>
          </cell>
        </row>
      </sheetData>
      <sheetData sheetId="317">
        <row r="4">
          <cell r="E4">
            <v>0</v>
          </cell>
        </row>
      </sheetData>
      <sheetData sheetId="318">
        <row r="4">
          <cell r="E4">
            <v>0</v>
          </cell>
        </row>
      </sheetData>
      <sheetData sheetId="319">
        <row r="4">
          <cell r="E4">
            <v>0</v>
          </cell>
        </row>
      </sheetData>
      <sheetData sheetId="320">
        <row r="4">
          <cell r="E4">
            <v>0</v>
          </cell>
        </row>
      </sheetData>
      <sheetData sheetId="321">
        <row r="4">
          <cell r="E4">
            <v>0</v>
          </cell>
        </row>
      </sheetData>
      <sheetData sheetId="322">
        <row r="4">
          <cell r="E4">
            <v>0</v>
          </cell>
        </row>
      </sheetData>
      <sheetData sheetId="323">
        <row r="4">
          <cell r="E4">
            <v>0</v>
          </cell>
        </row>
      </sheetData>
      <sheetData sheetId="324">
        <row r="4">
          <cell r="E4">
            <v>0</v>
          </cell>
        </row>
      </sheetData>
      <sheetData sheetId="325">
        <row r="4">
          <cell r="E4">
            <v>0</v>
          </cell>
        </row>
      </sheetData>
      <sheetData sheetId="326">
        <row r="4">
          <cell r="E4">
            <v>0</v>
          </cell>
        </row>
      </sheetData>
      <sheetData sheetId="327">
        <row r="4">
          <cell r="E4">
            <v>0</v>
          </cell>
        </row>
      </sheetData>
      <sheetData sheetId="328">
        <row r="4">
          <cell r="E4">
            <v>0</v>
          </cell>
        </row>
      </sheetData>
      <sheetData sheetId="329">
        <row r="4">
          <cell r="E4">
            <v>0</v>
          </cell>
        </row>
      </sheetData>
      <sheetData sheetId="330">
        <row r="4">
          <cell r="E4">
            <v>0</v>
          </cell>
        </row>
      </sheetData>
      <sheetData sheetId="331">
        <row r="4">
          <cell r="E4">
            <v>0</v>
          </cell>
        </row>
      </sheetData>
      <sheetData sheetId="332">
        <row r="4">
          <cell r="E4">
            <v>0</v>
          </cell>
        </row>
      </sheetData>
      <sheetData sheetId="333">
        <row r="4">
          <cell r="E4">
            <v>0</v>
          </cell>
        </row>
      </sheetData>
      <sheetData sheetId="334">
        <row r="4">
          <cell r="E4">
            <v>0</v>
          </cell>
        </row>
      </sheetData>
      <sheetData sheetId="335">
        <row r="4">
          <cell r="E4">
            <v>0</v>
          </cell>
        </row>
      </sheetData>
      <sheetData sheetId="336">
        <row r="4">
          <cell r="E4">
            <v>0</v>
          </cell>
        </row>
      </sheetData>
      <sheetData sheetId="337">
        <row r="4">
          <cell r="E4">
            <v>0</v>
          </cell>
        </row>
      </sheetData>
      <sheetData sheetId="338">
        <row r="4">
          <cell r="E4">
            <v>0</v>
          </cell>
        </row>
      </sheetData>
      <sheetData sheetId="339">
        <row r="4">
          <cell r="E4">
            <v>0</v>
          </cell>
        </row>
      </sheetData>
      <sheetData sheetId="340">
        <row r="4">
          <cell r="E4">
            <v>0</v>
          </cell>
        </row>
      </sheetData>
      <sheetData sheetId="341">
        <row r="4">
          <cell r="E4">
            <v>0</v>
          </cell>
        </row>
      </sheetData>
      <sheetData sheetId="342">
        <row r="4">
          <cell r="E4">
            <v>0</v>
          </cell>
        </row>
      </sheetData>
      <sheetData sheetId="343">
        <row r="4">
          <cell r="E4">
            <v>0</v>
          </cell>
        </row>
      </sheetData>
      <sheetData sheetId="344">
        <row r="4">
          <cell r="E4">
            <v>0</v>
          </cell>
        </row>
      </sheetData>
      <sheetData sheetId="345">
        <row r="4">
          <cell r="E4">
            <v>0</v>
          </cell>
        </row>
      </sheetData>
      <sheetData sheetId="346">
        <row r="4">
          <cell r="E4">
            <v>0</v>
          </cell>
        </row>
      </sheetData>
      <sheetData sheetId="347">
        <row r="4">
          <cell r="E4">
            <v>0</v>
          </cell>
        </row>
      </sheetData>
      <sheetData sheetId="348">
        <row r="4">
          <cell r="E4">
            <v>0</v>
          </cell>
        </row>
      </sheetData>
      <sheetData sheetId="349">
        <row r="4">
          <cell r="E4">
            <v>0</v>
          </cell>
        </row>
      </sheetData>
      <sheetData sheetId="350">
        <row r="4">
          <cell r="E4">
            <v>0</v>
          </cell>
        </row>
      </sheetData>
      <sheetData sheetId="351">
        <row r="4">
          <cell r="E4">
            <v>0</v>
          </cell>
        </row>
      </sheetData>
      <sheetData sheetId="352">
        <row r="4">
          <cell r="E4">
            <v>0</v>
          </cell>
        </row>
      </sheetData>
      <sheetData sheetId="353">
        <row r="4">
          <cell r="E4">
            <v>0</v>
          </cell>
        </row>
      </sheetData>
      <sheetData sheetId="354">
        <row r="4">
          <cell r="E4">
            <v>0</v>
          </cell>
        </row>
      </sheetData>
      <sheetData sheetId="355">
        <row r="4">
          <cell r="E4">
            <v>0</v>
          </cell>
        </row>
      </sheetData>
      <sheetData sheetId="356">
        <row r="4">
          <cell r="E4">
            <v>0</v>
          </cell>
        </row>
      </sheetData>
      <sheetData sheetId="357">
        <row r="4">
          <cell r="E4">
            <v>0</v>
          </cell>
        </row>
      </sheetData>
      <sheetData sheetId="358">
        <row r="4">
          <cell r="E4">
            <v>0</v>
          </cell>
        </row>
      </sheetData>
      <sheetData sheetId="359">
        <row r="4">
          <cell r="E4">
            <v>0</v>
          </cell>
        </row>
      </sheetData>
      <sheetData sheetId="360">
        <row r="4">
          <cell r="E4">
            <v>0</v>
          </cell>
        </row>
      </sheetData>
      <sheetData sheetId="361">
        <row r="4">
          <cell r="E4">
            <v>0</v>
          </cell>
        </row>
      </sheetData>
      <sheetData sheetId="362">
        <row r="4">
          <cell r="E4">
            <v>0</v>
          </cell>
        </row>
      </sheetData>
      <sheetData sheetId="363">
        <row r="4">
          <cell r="E4">
            <v>0</v>
          </cell>
        </row>
      </sheetData>
      <sheetData sheetId="364">
        <row r="4">
          <cell r="E4">
            <v>0</v>
          </cell>
        </row>
      </sheetData>
      <sheetData sheetId="365">
        <row r="4">
          <cell r="E4">
            <v>0</v>
          </cell>
        </row>
      </sheetData>
      <sheetData sheetId="366">
        <row r="4">
          <cell r="E4">
            <v>0</v>
          </cell>
        </row>
      </sheetData>
      <sheetData sheetId="367">
        <row r="4">
          <cell r="E4">
            <v>0</v>
          </cell>
        </row>
      </sheetData>
      <sheetData sheetId="368">
        <row r="4">
          <cell r="E4">
            <v>0</v>
          </cell>
        </row>
      </sheetData>
      <sheetData sheetId="369">
        <row r="4">
          <cell r="E4">
            <v>0</v>
          </cell>
        </row>
      </sheetData>
      <sheetData sheetId="370">
        <row r="4">
          <cell r="E4">
            <v>0</v>
          </cell>
        </row>
      </sheetData>
      <sheetData sheetId="371">
        <row r="4">
          <cell r="E4">
            <v>0</v>
          </cell>
        </row>
      </sheetData>
      <sheetData sheetId="372">
        <row r="4">
          <cell r="E4">
            <v>0</v>
          </cell>
        </row>
      </sheetData>
      <sheetData sheetId="373">
        <row r="4">
          <cell r="E4">
            <v>0</v>
          </cell>
        </row>
      </sheetData>
      <sheetData sheetId="374">
        <row r="4">
          <cell r="E4">
            <v>0</v>
          </cell>
        </row>
      </sheetData>
      <sheetData sheetId="375">
        <row r="4">
          <cell r="E4">
            <v>0</v>
          </cell>
        </row>
      </sheetData>
      <sheetData sheetId="376">
        <row r="4">
          <cell r="E4">
            <v>0</v>
          </cell>
        </row>
      </sheetData>
      <sheetData sheetId="377">
        <row r="4">
          <cell r="E4">
            <v>0</v>
          </cell>
        </row>
      </sheetData>
      <sheetData sheetId="378">
        <row r="4">
          <cell r="E4">
            <v>0</v>
          </cell>
        </row>
      </sheetData>
      <sheetData sheetId="379">
        <row r="4">
          <cell r="E4">
            <v>0</v>
          </cell>
        </row>
      </sheetData>
      <sheetData sheetId="380">
        <row r="4">
          <cell r="E4">
            <v>0</v>
          </cell>
        </row>
      </sheetData>
      <sheetData sheetId="381">
        <row r="4">
          <cell r="E4">
            <v>0</v>
          </cell>
        </row>
      </sheetData>
      <sheetData sheetId="382">
        <row r="4">
          <cell r="E4">
            <v>0</v>
          </cell>
        </row>
      </sheetData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>
        <row r="2">
          <cell r="A2" t="str">
            <v>Асташкин</v>
          </cell>
        </row>
      </sheetData>
      <sheetData sheetId="389">
        <row r="2">
          <cell r="A2" t="str">
            <v>Асташкин</v>
          </cell>
        </row>
      </sheetData>
      <sheetData sheetId="390"/>
      <sheetData sheetId="391"/>
      <sheetData sheetId="392">
        <row r="2">
          <cell r="A2" t="str">
            <v>Асташкин</v>
          </cell>
        </row>
      </sheetData>
      <sheetData sheetId="393">
        <row r="2">
          <cell r="A2" t="str">
            <v>Асташкин</v>
          </cell>
        </row>
      </sheetData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>
        <row r="2">
          <cell r="A2" t="str">
            <v>Асташкин</v>
          </cell>
        </row>
      </sheetData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>
        <row r="2">
          <cell r="A2" t="str">
            <v>Асташкин</v>
          </cell>
        </row>
      </sheetData>
      <sheetData sheetId="420">
        <row r="2">
          <cell r="A2" t="str">
            <v>Асташкин</v>
          </cell>
        </row>
      </sheetData>
      <sheetData sheetId="421">
        <row r="2">
          <cell r="A2" t="str">
            <v>Асташкин</v>
          </cell>
        </row>
      </sheetData>
      <sheetData sheetId="422">
        <row r="2">
          <cell r="A2" t="str">
            <v>Асташкин</v>
          </cell>
        </row>
      </sheetData>
      <sheetData sheetId="423">
        <row r="2">
          <cell r="A2" t="str">
            <v>Асташкин</v>
          </cell>
        </row>
      </sheetData>
      <sheetData sheetId="424">
        <row r="2">
          <cell r="A2" t="str">
            <v>Асташкин</v>
          </cell>
        </row>
      </sheetData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  <sheetName val="ээ"/>
      <sheetName val="FST5"/>
      <sheetName val="Свод"/>
      <sheetName val="G2TempSheet"/>
      <sheetName val="tehsheet"/>
      <sheetName val="топливо2009"/>
      <sheetName val="2009"/>
      <sheetName val="Сводка-20"/>
      <sheetName val="Сводка"/>
      <sheetName val="Предлагаемая новая форма СТРС"/>
      <sheetName val="Настройка"/>
      <sheetName val="1.1. нвв переход"/>
      <sheetName val="Контроль"/>
      <sheetName val="иртышская"/>
      <sheetName val="таврическая"/>
      <sheetName val="сибирь"/>
      <sheetName val="Исполнение ТП"/>
      <sheetName val="Мощность ТП"/>
      <sheetName val="Сечение жил"/>
      <sheetName val="Сечение провода"/>
      <sheetName val="Тип опор"/>
      <sheetName val="Тип провода"/>
      <sheetName val="Тип прокладки"/>
      <sheetName val="прил 1"/>
      <sheetName val="Заголовок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Выдача_денег_на_командир"/>
      <sheetName val="Окончательный_расчет"/>
      <sheetName val="Распределение_по_статьям_затрат"/>
      <sheetName val="план_2000"/>
      <sheetName val="6_Списки"/>
      <sheetName val="20020415_Командировочные_по_СПб"/>
      <sheetName val="Калькуляция_кв"/>
      <sheetName val="17_1"/>
      <sheetName val="24_1"/>
      <sheetName val="4_1"/>
      <sheetName val="расчет_тарифов"/>
      <sheetName val="18_2"/>
      <sheetName val="2_3"/>
      <sheetName val="P2_1"/>
      <sheetName val="ESTI_"/>
      <sheetName val="ИТОГИ__по_Н,Р,Э,Q"/>
      <sheetName val="Предлагаемая_новая_форма_СТРС"/>
      <sheetName val="1_1__нвв_переход"/>
      <sheetName val="Выдача_денег_на_командир1"/>
      <sheetName val="Окончательный_расчет1"/>
      <sheetName val="Распределение_по_статьям_затра1"/>
      <sheetName val="план_20001"/>
      <sheetName val="6_Списки1"/>
      <sheetName val="20020415_Командировочные_по_СП1"/>
      <sheetName val="Калькуляция_кв1"/>
      <sheetName val="17_11"/>
      <sheetName val="24_11"/>
      <sheetName val="4_11"/>
      <sheetName val="расчет_тарифов1"/>
      <sheetName val="18_21"/>
      <sheetName val="2_31"/>
      <sheetName val="P2_11"/>
      <sheetName val="ESTI_1"/>
      <sheetName val="ИТОГИ__по_Н,Р,Э,Q1"/>
      <sheetName val="Предлагаемая_новая_форма_СТРС1"/>
      <sheetName val="1_1__нвв_переход1"/>
      <sheetName val="прогноз_1"/>
      <sheetName val="Ф-1 (для АО-энерго)"/>
      <sheetName val="Ф-2 (для АО-энерго)"/>
      <sheetName val="Выдача_денег_на_командир2"/>
      <sheetName val="Окончательный_расчет2"/>
      <sheetName val="Распределение_по_статьям_затра2"/>
      <sheetName val="план_20002"/>
      <sheetName val="6_Списки2"/>
      <sheetName val="20020415_Командировочные_по_СП2"/>
      <sheetName val="Калькуляция_кв2"/>
      <sheetName val="17_12"/>
      <sheetName val="24_12"/>
      <sheetName val="4_12"/>
      <sheetName val="расчет_тарифов2"/>
      <sheetName val="18_22"/>
      <sheetName val="2_32"/>
      <sheetName val="P2_12"/>
      <sheetName val="ESTI_2"/>
      <sheetName val="ИТОГИ__по_Н,Р,Э,Q2"/>
      <sheetName val="Предлагаемая_новая_форма_СТРС2"/>
      <sheetName val="1_1__нвв_переход2"/>
      <sheetName val="Выдача_денег_на_командир3"/>
      <sheetName val="Окончательный_расчет3"/>
      <sheetName val="Распределение_по_статьям_затра3"/>
      <sheetName val="план_20003"/>
      <sheetName val="6_Списки3"/>
      <sheetName val="20020415_Командировочные_по_СП3"/>
      <sheetName val="Калькуляция_кв3"/>
      <sheetName val="17_13"/>
      <sheetName val="24_13"/>
      <sheetName val="4_13"/>
      <sheetName val="расчет_тарифов3"/>
      <sheetName val="18_23"/>
      <sheetName val="2_33"/>
      <sheetName val="P2_13"/>
      <sheetName val="ESTI_3"/>
      <sheetName val="ИТОГИ__по_Н,Р,Э,Q3"/>
      <sheetName val="Предлагаемая_новая_форма_СТРС3"/>
      <sheetName val="1_1__нвв_переход3"/>
      <sheetName val="Выдача_денег_на_командир4"/>
      <sheetName val="Окончательный_расчет4"/>
      <sheetName val="Распределение_по_статьям_затра4"/>
      <sheetName val="план_20004"/>
      <sheetName val="6_Списки4"/>
      <sheetName val="20020415_Командировочные_по_СП4"/>
      <sheetName val="Калькуляция_кв4"/>
      <sheetName val="17_14"/>
      <sheetName val="24_14"/>
      <sheetName val="4_14"/>
      <sheetName val="расчет_тарифов4"/>
      <sheetName val="18_24"/>
      <sheetName val="2_34"/>
      <sheetName val="P2_14"/>
      <sheetName val="ESTI_4"/>
      <sheetName val="ИТОГИ__по_Н,Р,Э,Q4"/>
      <sheetName val="Предлагаемая_новая_форма_СТРС4"/>
      <sheetName val="1_1__нвв_переход4"/>
      <sheetName val="REESTR_MO"/>
      <sheetName val="Инструкция"/>
      <sheetName val="valuations"/>
      <sheetName val="rje"/>
      <sheetName val="Служебный лист"/>
      <sheetName val="Форма сетевой график ЭРСБ"/>
      <sheetName val="Проводки'02"/>
      <sheetName val="АКРасч"/>
      <sheetName val="Управление"/>
      <sheetName val="ФедД"/>
      <sheetName val="Исполнение_ТП"/>
      <sheetName val="Мощность_ТП"/>
      <sheetName val="Сечение_жил"/>
      <sheetName val="Сечение_провода"/>
      <sheetName val="Тип_опор"/>
      <sheetName val="Тип_провода"/>
      <sheetName val="Тип_прокладки"/>
      <sheetName val="прил_1"/>
      <sheetName val="共機計算"/>
      <sheetName val="共機J"/>
      <sheetName val="Сводка - лизинг"/>
      <sheetName val="14б дпн отчет"/>
      <sheetName val="16а сводный анализ"/>
      <sheetName val="21.3"/>
      <sheetName val="уф-61"/>
      <sheetName val="вводные данные систем"/>
      <sheetName val="Выдача_денег_на_командир5"/>
      <sheetName val="Окончательный_расчет5"/>
      <sheetName val="Распределение_по_статьям_затра5"/>
      <sheetName val="план_20005"/>
      <sheetName val="6_Списки5"/>
      <sheetName val="20020415_Командировочные_по_СП5"/>
      <sheetName val="Калькуляция_кв5"/>
      <sheetName val="17_15"/>
      <sheetName val="24_15"/>
      <sheetName val="4_15"/>
      <sheetName val="расчет_тарифов5"/>
      <sheetName val="18_25"/>
      <sheetName val="2_35"/>
      <sheetName val="P2_15"/>
      <sheetName val="ESTI_5"/>
      <sheetName val="ИТОГИ__по_Н,Р,Э,Q5"/>
      <sheetName val="Предлагаемая_новая_форма_СТРС5"/>
      <sheetName val="1_1__нвв_переход5"/>
      <sheetName val="Выдача_денег_на_командир6"/>
      <sheetName val="Окончательный_расчет6"/>
      <sheetName val="Распределение_по_статьям_затра6"/>
      <sheetName val="план_20006"/>
      <sheetName val="6_Списки6"/>
      <sheetName val="20020415_Командировочные_по_СП6"/>
      <sheetName val="Калькуляция_кв6"/>
      <sheetName val="17_16"/>
      <sheetName val="24_16"/>
      <sheetName val="4_16"/>
      <sheetName val="расчет_тарифов6"/>
      <sheetName val="18_26"/>
      <sheetName val="2_36"/>
      <sheetName val="P2_16"/>
      <sheetName val="ESTI_6"/>
      <sheetName val="ИТОГИ__по_Н,Р,Э,Q6"/>
      <sheetName val="Предлагаемая_новая_форма_СТРС6"/>
      <sheetName val="1_1__нвв_переход6"/>
      <sheetName val="Выдача_денег_на_командир7"/>
      <sheetName val="Окончательный_расчет7"/>
      <sheetName val="Распределение_по_статьям_затра7"/>
      <sheetName val="план_20007"/>
      <sheetName val="6_Списки7"/>
      <sheetName val="20020415_Командировочные_по_СП7"/>
      <sheetName val="Калькуляция_кв7"/>
      <sheetName val="17_17"/>
      <sheetName val="24_17"/>
      <sheetName val="4_17"/>
      <sheetName val="расчет_тарифов7"/>
      <sheetName val="18_27"/>
      <sheetName val="2_37"/>
      <sheetName val="P2_17"/>
      <sheetName val="ESTI_7"/>
      <sheetName val="ИТОГИ__по_Н,Р,Э,Q7"/>
      <sheetName val="Предлагаемая_новая_форма_СТРС7"/>
      <sheetName val="1_1__нвв_переход7"/>
      <sheetName val="Выдача_денег_на_командир8"/>
      <sheetName val="Окончательный_расчет8"/>
      <sheetName val="Распределение_по_статьям_затра8"/>
      <sheetName val="план_20008"/>
      <sheetName val="6_Списки8"/>
      <sheetName val="20020415_Командировочные_по_СП8"/>
      <sheetName val="Калькуляция_кв8"/>
      <sheetName val="17_18"/>
      <sheetName val="24_18"/>
      <sheetName val="4_18"/>
      <sheetName val="расчет_тарифов8"/>
      <sheetName val="18_28"/>
      <sheetName val="2_38"/>
      <sheetName val="P2_18"/>
      <sheetName val="ESTI_8"/>
      <sheetName val="ИТОГИ__по_Н,Р,Э,Q8"/>
      <sheetName val="Предлагаемая_новая_форма_СТРС8"/>
      <sheetName val="1_1__нвв_переход8"/>
      <sheetName val="бддс"/>
      <sheetName val="Данные"/>
      <sheetName val="t_настройки"/>
      <sheetName val="незав. Домодедово"/>
      <sheetName val="Info"/>
      <sheetName val="Disclosure"/>
      <sheetName val="Выдача_денег_на_командир9"/>
      <sheetName val="Окончательный_расчет9"/>
      <sheetName val="Распределение_по_статьям_затра9"/>
      <sheetName val="план_20009"/>
      <sheetName val="6_Списки9"/>
      <sheetName val="20020415_Командировочные_по_СП9"/>
      <sheetName val="Калькуляция_кв9"/>
      <sheetName val="17_19"/>
      <sheetName val="24_19"/>
      <sheetName val="4_19"/>
      <sheetName val="расчет_тарифов9"/>
      <sheetName val="18_29"/>
      <sheetName val="2_39"/>
      <sheetName val="P2_19"/>
      <sheetName val="ESTI_9"/>
      <sheetName val="ИТОГИ__по_Н,Р,Э,Q9"/>
      <sheetName val="Предлагаемая_новая_форма_СТРС9"/>
      <sheetName val="1_1__нвв_переход9"/>
      <sheetName val="Исполнение_ТП1"/>
      <sheetName val="Мощность_ТП1"/>
      <sheetName val="Сечение_жил1"/>
      <sheetName val="Сечение_провода1"/>
      <sheetName val="Тип_опор1"/>
      <sheetName val="Тип_провода1"/>
      <sheetName val="Тип_прокладки1"/>
      <sheetName val="прил_11"/>
      <sheetName val="Производство_электроэнергии"/>
      <sheetName val="Т19_1"/>
      <sheetName val="Ф-1_(для_АО-энерго)"/>
      <sheetName val="Ф-2_(для_АО-энерго)"/>
      <sheetName val="Служебный_лист"/>
      <sheetName val="Форма_сетевой_график_ЭРСБ"/>
      <sheetName val="Сводка_-_лизинг"/>
      <sheetName val="14б_дпн_отчет"/>
      <sheetName val="16а_сводный_анализ"/>
      <sheetName val="21_3"/>
      <sheetName val="незав__Домодедово"/>
      <sheetName val="вводные_данные_систем"/>
      <sheetName val="ввод апрель НВП"/>
      <sheetName val="I"/>
      <sheetName val="здания"/>
      <sheetName val="амортизация"/>
      <sheetName val="Dispos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>
        <row r="2">
          <cell r="B2" t="str">
            <v>АЛНАС</v>
          </cell>
        </row>
      </sheetData>
      <sheetData sheetId="142">
        <row r="2">
          <cell r="B2" t="str">
            <v>АЛНАС</v>
          </cell>
        </row>
      </sheetData>
      <sheetData sheetId="143">
        <row r="2">
          <cell r="B2" t="str">
            <v>АЛНАС</v>
          </cell>
        </row>
      </sheetData>
      <sheetData sheetId="144">
        <row r="2">
          <cell r="B2" t="str">
            <v>АЛНАС</v>
          </cell>
        </row>
      </sheetData>
      <sheetData sheetId="145">
        <row r="2">
          <cell r="B2" t="str">
            <v>АЛНАС</v>
          </cell>
        </row>
      </sheetData>
      <sheetData sheetId="146">
        <row r="2">
          <cell r="B2" t="str">
            <v>АЛНАС</v>
          </cell>
        </row>
      </sheetData>
      <sheetData sheetId="147">
        <row r="2">
          <cell r="B2" t="str">
            <v>АЛНАС</v>
          </cell>
        </row>
      </sheetData>
      <sheetData sheetId="148">
        <row r="2">
          <cell r="B2" t="str">
            <v>АЛНАС</v>
          </cell>
        </row>
      </sheetData>
      <sheetData sheetId="149">
        <row r="2">
          <cell r="B2" t="str">
            <v>АЛНАС</v>
          </cell>
        </row>
      </sheetData>
      <sheetData sheetId="150">
        <row r="2">
          <cell r="B2" t="str">
            <v>АЛНАС</v>
          </cell>
        </row>
      </sheetData>
      <sheetData sheetId="151">
        <row r="2">
          <cell r="B2" t="str">
            <v>АЛНАС</v>
          </cell>
        </row>
      </sheetData>
      <sheetData sheetId="152">
        <row r="2">
          <cell r="B2" t="str">
            <v>АЛНАС</v>
          </cell>
        </row>
      </sheetData>
      <sheetData sheetId="153">
        <row r="2">
          <cell r="B2" t="str">
            <v>АЛНАС</v>
          </cell>
        </row>
      </sheetData>
      <sheetData sheetId="154">
        <row r="2">
          <cell r="B2" t="str">
            <v>АЛНАС</v>
          </cell>
        </row>
      </sheetData>
      <sheetData sheetId="155">
        <row r="2">
          <cell r="B2" t="str">
            <v>АЛНАС</v>
          </cell>
        </row>
      </sheetData>
      <sheetData sheetId="156">
        <row r="2">
          <cell r="B2" t="str">
            <v>АЛНАС</v>
          </cell>
        </row>
      </sheetData>
      <sheetData sheetId="157">
        <row r="2">
          <cell r="B2" t="str">
            <v>АЛНАС</v>
          </cell>
        </row>
      </sheetData>
      <sheetData sheetId="158">
        <row r="2">
          <cell r="B2" t="str">
            <v>АЛНАС</v>
          </cell>
        </row>
      </sheetData>
      <sheetData sheetId="159">
        <row r="2">
          <cell r="B2" t="str">
            <v>АЛНАС</v>
          </cell>
        </row>
      </sheetData>
      <sheetData sheetId="160">
        <row r="2">
          <cell r="B2" t="str">
            <v>АЛНАС</v>
          </cell>
        </row>
      </sheetData>
      <sheetData sheetId="161">
        <row r="2">
          <cell r="B2" t="str">
            <v>АЛНАС</v>
          </cell>
        </row>
      </sheetData>
      <sheetData sheetId="162">
        <row r="2">
          <cell r="B2" t="str">
            <v>АЛНАС</v>
          </cell>
        </row>
      </sheetData>
      <sheetData sheetId="163">
        <row r="2">
          <cell r="B2" t="str">
            <v>АЛНАС</v>
          </cell>
        </row>
      </sheetData>
      <sheetData sheetId="164">
        <row r="2">
          <cell r="B2" t="str">
            <v>АЛНАС</v>
          </cell>
        </row>
      </sheetData>
      <sheetData sheetId="165">
        <row r="2">
          <cell r="B2" t="str">
            <v>АЛНАС</v>
          </cell>
        </row>
      </sheetData>
      <sheetData sheetId="166">
        <row r="2">
          <cell r="B2" t="str">
            <v>АЛНАС</v>
          </cell>
        </row>
      </sheetData>
      <sheetData sheetId="167">
        <row r="2">
          <cell r="B2" t="str">
            <v>АЛНАС</v>
          </cell>
        </row>
      </sheetData>
      <sheetData sheetId="168">
        <row r="2">
          <cell r="B2" t="str">
            <v>АЛНАС</v>
          </cell>
        </row>
      </sheetData>
      <sheetData sheetId="169">
        <row r="2">
          <cell r="B2" t="str">
            <v>АЛНАС</v>
          </cell>
        </row>
      </sheetData>
      <sheetData sheetId="170">
        <row r="2">
          <cell r="B2" t="str">
            <v>АЛНАС</v>
          </cell>
        </row>
      </sheetData>
      <sheetData sheetId="171">
        <row r="2">
          <cell r="B2" t="str">
            <v>АЛНАС</v>
          </cell>
        </row>
      </sheetData>
      <sheetData sheetId="172">
        <row r="2">
          <cell r="B2" t="str">
            <v>АЛНАС</v>
          </cell>
        </row>
      </sheetData>
      <sheetData sheetId="173">
        <row r="2">
          <cell r="B2" t="str">
            <v>АЛНАС</v>
          </cell>
        </row>
      </sheetData>
      <sheetData sheetId="174">
        <row r="2">
          <cell r="B2" t="str">
            <v>АЛНАС</v>
          </cell>
        </row>
      </sheetData>
      <sheetData sheetId="175">
        <row r="2">
          <cell r="B2" t="str">
            <v>АЛНАС</v>
          </cell>
        </row>
      </sheetData>
      <sheetData sheetId="176">
        <row r="2">
          <cell r="B2" t="str">
            <v>АЛНАС</v>
          </cell>
        </row>
      </sheetData>
      <sheetData sheetId="177">
        <row r="2">
          <cell r="B2" t="str">
            <v>АЛНАС</v>
          </cell>
        </row>
      </sheetData>
      <sheetData sheetId="178">
        <row r="2">
          <cell r="B2" t="str">
            <v>АЛНАС</v>
          </cell>
        </row>
      </sheetData>
      <sheetData sheetId="179">
        <row r="2">
          <cell r="B2" t="str">
            <v>АЛНАС</v>
          </cell>
        </row>
      </sheetData>
      <sheetData sheetId="180">
        <row r="2">
          <cell r="B2" t="str">
            <v>АЛНАС</v>
          </cell>
        </row>
      </sheetData>
      <sheetData sheetId="181">
        <row r="2">
          <cell r="B2" t="str">
            <v>АЛНАС</v>
          </cell>
        </row>
      </sheetData>
      <sheetData sheetId="182">
        <row r="2">
          <cell r="B2" t="str">
            <v>АЛНАС</v>
          </cell>
        </row>
      </sheetData>
      <sheetData sheetId="183">
        <row r="2">
          <cell r="B2" t="str">
            <v>АЛНАС</v>
          </cell>
        </row>
      </sheetData>
      <sheetData sheetId="184">
        <row r="2">
          <cell r="B2" t="str">
            <v>АЛНАС</v>
          </cell>
        </row>
      </sheetData>
      <sheetData sheetId="185">
        <row r="2">
          <cell r="B2" t="str">
            <v>АЛНАС</v>
          </cell>
        </row>
      </sheetData>
      <sheetData sheetId="186">
        <row r="2">
          <cell r="B2" t="str">
            <v>АЛНАС</v>
          </cell>
        </row>
      </sheetData>
      <sheetData sheetId="187">
        <row r="2">
          <cell r="B2" t="str">
            <v>АЛНАС</v>
          </cell>
        </row>
      </sheetData>
      <sheetData sheetId="188">
        <row r="2">
          <cell r="B2" t="str">
            <v>АЛНАС</v>
          </cell>
        </row>
      </sheetData>
      <sheetData sheetId="189">
        <row r="2">
          <cell r="B2" t="str">
            <v>АЛНАС</v>
          </cell>
        </row>
      </sheetData>
      <sheetData sheetId="190">
        <row r="2">
          <cell r="B2" t="str">
            <v>АЛНАС</v>
          </cell>
        </row>
      </sheetData>
      <sheetData sheetId="191">
        <row r="2">
          <cell r="B2" t="str">
            <v>АЛНАС</v>
          </cell>
        </row>
      </sheetData>
      <sheetData sheetId="192">
        <row r="2">
          <cell r="B2" t="str">
            <v>АЛНАС</v>
          </cell>
        </row>
      </sheetData>
      <sheetData sheetId="193">
        <row r="2">
          <cell r="B2" t="str">
            <v>АЛНАС</v>
          </cell>
        </row>
      </sheetData>
      <sheetData sheetId="194">
        <row r="2">
          <cell r="B2" t="str">
            <v>АЛНАС</v>
          </cell>
        </row>
      </sheetData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 refreshError="1"/>
      <sheetData sheetId="290" refreshError="1"/>
      <sheetData sheetId="291" refreshError="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>
        <row r="2">
          <cell r="B2" t="str">
            <v>АЛНАС</v>
          </cell>
        </row>
      </sheetData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Затраты на РОКУ_2007"/>
      <sheetName val="2007 (Min)"/>
      <sheetName val="2007 (Max)"/>
      <sheetName val="2006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2008 -2010"/>
      <sheetName val="TEHSHEET"/>
      <sheetName val="Затраты_на_РОКУ_2007"/>
      <sheetName val="2007_(Min)"/>
      <sheetName val="2007_(Max)"/>
      <sheetName val="17_1"/>
      <sheetName val="18_2"/>
      <sheetName val="21_3"/>
      <sheetName val="P2_1"/>
      <sheetName val="P2_2"/>
      <sheetName val="2008_-2010"/>
      <sheetName val="Справочники"/>
      <sheetName val="Контроль"/>
      <sheetName val="Лист13"/>
      <sheetName val="ПВР_9"/>
      <sheetName val="Source"/>
      <sheetName val="ПП"/>
      <sheetName val="共機J"/>
    </sheetNames>
    <sheetDataSet>
      <sheetData sheetId="0">
        <row r="4">
          <cell r="C4" t="str">
            <v>ОАО "Астраханьэнерго"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  <sheetName val="предлагаемая новая форма стрс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расходов"/>
      <sheetName val="расчет НВВ и тарифа"/>
      <sheetName val="Info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  <sheetName val="Свод"/>
      <sheetName val=""/>
      <sheetName val="control"/>
      <sheetName val="перекрестка"/>
      <sheetName val="16"/>
      <sheetName val="18.2"/>
      <sheetName val="4"/>
      <sheetName val="6"/>
      <sheetName val="15"/>
      <sheetName val="17.1"/>
      <sheetName val="20"/>
      <sheetName val="27"/>
      <sheetName val="2.3"/>
      <sheetName val="P2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18.2"/>
      <sheetName val="6"/>
      <sheetName val="15"/>
      <sheetName val="21.3"/>
      <sheetName val="2.3"/>
      <sheetName val="20"/>
      <sheetName val="27"/>
      <sheetName val="Стоимость ЭЭ:TEHSHEET"/>
      <sheetName val="Прил 5"/>
      <sheetName val="Расчёт расходов"/>
      <sheetName val="НВВ по уровням"/>
      <sheetName val="Титульный"/>
      <sheetName val="Обнулить"/>
      <sheetName val="Штатное распис"/>
      <sheetName val="БДДС"/>
      <sheetName val="Филиал в КО ШР 01.07.13"/>
      <sheetName val="с 01.01.2014 ШР"/>
      <sheetName val="Расчет "/>
      <sheetName val="Лист согласования_свод"/>
      <sheetName val="ФЗП_свод ФСТ"/>
      <sheetName val="ФЗП_свод_БДР"/>
      <sheetName val="ФЗП_У Кем"/>
      <sheetName val="ФЗП_ОРП"/>
      <sheetName val="ФЗП_РСУ"/>
      <sheetName val="ФЗП_ПСО"/>
      <sheetName val="ФЗП_Кор"/>
      <sheetName val="ФЗП_ВДГО"/>
      <sheetName val="ФЗП_АО"/>
      <sheetName val="ФЗП_СНС К"/>
      <sheetName val="ФЗП_Юрга"/>
      <sheetName val="ФЗП_АДС К"/>
      <sheetName val="ФЗП_У Нк"/>
      <sheetName val="ФЗП_АДС Н"/>
      <sheetName val="Числ-ть.по МВЗ без водит."/>
      <sheetName val="Числ-ть.по МВЗ c водит."/>
      <sheetName val="Премии"/>
      <sheetName val="СВОД_ФСТ"/>
      <sheetName val="Производство"/>
      <sheetName val="Производство_ФСТ"/>
      <sheetName val="СВОД с филиалами"/>
      <sheetName val="СВОД_ФСТ_"/>
      <sheetName val="СВОД_безКФ_НФ_РА"/>
      <sheetName val="АУП"/>
      <sheetName val="СВОД_безКФ_НФ УКС"/>
      <sheetName val="СВОД_Томская"/>
      <sheetName val="СВОД_ТО_УКС"/>
      <sheetName val="ОМТС"/>
      <sheetName val="ОПЗГ"/>
      <sheetName val="ОРП"/>
      <sheetName val="ЦДС"/>
      <sheetName val="СПГ"/>
      <sheetName val="Чажемто"/>
      <sheetName val="Северский"/>
      <sheetName val="ЛНК"/>
      <sheetName val="Томский"/>
      <sheetName val="АДС_Томска"/>
      <sheetName val="Кривошеинский"/>
      <sheetName val="Каргасокский"/>
      <sheetName val="Шегарский"/>
      <sheetName val="Александровский"/>
      <sheetName val="СВОД_Колпашево"/>
      <sheetName val="Колпашевский"/>
      <sheetName val="АДС_Колпашево"/>
      <sheetName val="ВДГО"/>
      <sheetName val="УКС"/>
      <sheetName val="УТЭ"/>
      <sheetName val="УВДГО"/>
      <sheetName val="СВОД_УКС"/>
      <sheetName val="Уп_УКС"/>
      <sheetName val="Группа_план_и_дог"/>
      <sheetName val="ОИЗ"/>
      <sheetName val="ОНП"/>
      <sheetName val="Группа_инф_обслуж"/>
      <sheetName val="ОКС"/>
      <sheetName val="ОКС с 08"/>
      <sheetName val="РСУ"/>
      <sheetName val="ПСО"/>
      <sheetName val="Омский"/>
      <sheetName val="СВОД_Иркутск"/>
      <sheetName val="Упр_Иркутск"/>
      <sheetName val="Братск"/>
      <sheetName val="АДС_Братск"/>
      <sheetName val="Жигаловский"/>
      <sheetName val="Респ_Алтай_упр"/>
      <sheetName val="Респ_Алтай_ГА"/>
      <sheetName val="СВОД_безКФ_НФ"/>
      <sheetName val="СВОД_ТО"/>
      <sheetName val="ОКС_ст"/>
      <sheetName val="Кемерово"/>
      <sheetName val="Новосибирск"/>
      <sheetName val="СВОД_РА (2)"/>
      <sheetName val="КФ"/>
      <sheetName val="НФ"/>
      <sheetName val="СВОД_РА"/>
      <sheetName val="regs"/>
      <sheetName val="Анализ"/>
      <sheetName val="11"/>
      <sheetName val="2"/>
      <sheetName val="3"/>
      <sheetName val="не_удалять"/>
      <sheetName val="FST5"/>
      <sheetName val="Рег генер"/>
      <sheetName val="сети"/>
      <sheetName val="Баланс ээ"/>
      <sheetName val="Баланс мощности"/>
      <sheetName val="Справочник"/>
      <sheetName val="28"/>
      <sheetName val="29"/>
      <sheetName val="21"/>
      <sheetName val="26"/>
      <sheetName val="19"/>
      <sheetName val="22"/>
      <sheetName val="s"/>
      <sheetName val="на 1 тут"/>
      <sheetName val="0"/>
      <sheetName val="1"/>
      <sheetName val="10"/>
      <sheetName val="12"/>
      <sheetName val="13"/>
      <sheetName val="14"/>
      <sheetName val="18"/>
      <sheetName val="24.1"/>
      <sheetName val="4.1"/>
      <sheetName val="8"/>
      <sheetName val="9"/>
      <sheetName val="Тип изоляции"/>
      <sheetName val="Тип ТП"/>
      <sheetName val="MAIN"/>
      <sheetName val="смета2 проект. раб."/>
      <sheetName val="Стоимость_ЭЭ"/>
      <sheetName val="FORM_1_1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ил_5"/>
      <sheetName val="Ф-1_(для_АО-энерго)"/>
      <sheetName val="Ф-2_(для_АО-энерго)"/>
      <sheetName val="17_1"/>
      <sheetName val="Расчёт_расходов"/>
      <sheetName val="НВВ_по_уровням"/>
      <sheetName val="18_2"/>
      <sheetName val="21_3"/>
      <sheetName val="2_3"/>
      <sheetName val="Рег_генер"/>
      <sheetName val="Баланс_ээ"/>
      <sheetName val="Баланс_мощности"/>
      <sheetName val="Стоимость_ЭЭ1"/>
      <sheetName val="FORM_1_1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ил_51"/>
      <sheetName val="Ф-1_(для_АО-энерго)1"/>
      <sheetName val="Ф-2_(для_АО-энерго)1"/>
      <sheetName val="17_11"/>
      <sheetName val="Расчёт_расходов1"/>
      <sheetName val="НВВ_по_уровням1"/>
      <sheetName val="18_21"/>
      <sheetName val="21_31"/>
      <sheetName val="2_31"/>
      <sheetName val="Рег_генер1"/>
      <sheetName val="Баланс_ээ1"/>
      <sheetName val="Баланс_мощности1"/>
      <sheetName val="топливо2009"/>
      <sheetName val="2009"/>
      <sheetName val="библиотека документов"/>
      <sheetName val="комментарии"/>
      <sheetName val="3.3"/>
      <sheetName val="3.4"/>
      <sheetName val="свод нвв"/>
      <sheetName val="1999-veca"/>
      <sheetName val="База"/>
      <sheetName val="Стоимость_ЭЭ2"/>
      <sheetName val="FORM_1_1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Стоимость_ЭЭ3"/>
      <sheetName val="FORM_1_1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Стоимость_ЭЭ4"/>
      <sheetName val="FORM_1_1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Контроль"/>
      <sheetName val="НВВ утв тарифы"/>
      <sheetName val="t_Настройки"/>
      <sheetName val="Tch"/>
      <sheetName val="лист1"/>
      <sheetName val="Индивидуально"/>
      <sheetName val="Стоимость_ЭЭ5"/>
      <sheetName val="FORM_1_1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Стоимость_ЭЭ6"/>
      <sheetName val="FORM_1_16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на_1_тут"/>
      <sheetName val="Стоимость_ЭЭ7"/>
      <sheetName val="FORM_1_17"/>
      <sheetName val="услуги_непроизводств_7"/>
      <sheetName val="другие_затраты_с-ст7"/>
      <sheetName val="налоги_в_с-ст7"/>
      <sheetName val="%_за_кредит7"/>
      <sheetName val="поощрение_(ДВ)7"/>
      <sheetName val="другие_из_прибыли7"/>
      <sheetName val="на_1_тут1"/>
      <sheetName val="Стоимость_ЭЭ8"/>
      <sheetName val="FORM_1_18"/>
      <sheetName val="услуги_непроизводств_8"/>
      <sheetName val="другие_затраты_с-ст8"/>
      <sheetName val="налоги_в_с-ст8"/>
      <sheetName val="%_за_кредит8"/>
      <sheetName val="поощрение_(ДВ)8"/>
      <sheetName val="другие_из_прибыли8"/>
      <sheetName val="Ф-1_(для_АО-энерго)2"/>
      <sheetName val="Ф-2_(для_АО-энерго)2"/>
      <sheetName val="17_12"/>
      <sheetName val="Прил_52"/>
      <sheetName val="Расчёт_расходов2"/>
      <sheetName val="НВВ_по_уровням2"/>
      <sheetName val="18_22"/>
      <sheetName val="21_32"/>
      <sheetName val="2_32"/>
      <sheetName val="на_1_тут2"/>
    </sheetNames>
    <sheetDataSet>
      <sheetData sheetId="0">
        <row r="51">
          <cell r="G51">
            <v>0</v>
          </cell>
        </row>
      </sheetData>
      <sheetData sheetId="1">
        <row r="51">
          <cell r="G51">
            <v>0</v>
          </cell>
        </row>
      </sheetData>
      <sheetData sheetId="2" refreshError="1"/>
      <sheetData sheetId="3">
        <row r="51">
          <cell r="G51">
            <v>0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5">
          <cell r="C5" t="str">
            <v>Итого на 2015 год</v>
          </cell>
        </row>
      </sheetData>
      <sheetData sheetId="48">
        <row r="9">
          <cell r="E9">
            <v>254.25</v>
          </cell>
        </row>
      </sheetData>
      <sheetData sheetId="49">
        <row r="14">
          <cell r="G14">
            <v>0</v>
          </cell>
        </row>
      </sheetData>
      <sheetData sheetId="50">
        <row r="5">
          <cell r="C5" t="str">
            <v>Итого на 2015 год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5">
          <cell r="C5" t="str">
            <v>Итого на 2015 год</v>
          </cell>
        </row>
      </sheetData>
      <sheetData sheetId="70">
        <row r="5">
          <cell r="C5" t="str">
            <v>Итого на 2015 год</v>
          </cell>
        </row>
      </sheetData>
      <sheetData sheetId="71">
        <row r="5">
          <cell r="C5" t="str">
            <v>Итого на 2015 год</v>
          </cell>
        </row>
      </sheetData>
      <sheetData sheetId="72">
        <row r="5">
          <cell r="C5" t="str">
            <v>Итого на 2015 год</v>
          </cell>
        </row>
      </sheetData>
      <sheetData sheetId="73">
        <row r="5">
          <cell r="C5" t="str">
            <v>Итого на 2015 год</v>
          </cell>
        </row>
      </sheetData>
      <sheetData sheetId="74">
        <row r="5">
          <cell r="C5" t="str">
            <v>Итого на 2015 год</v>
          </cell>
        </row>
      </sheetData>
      <sheetData sheetId="75">
        <row r="5">
          <cell r="C5" t="str">
            <v>Итого на 2015 год</v>
          </cell>
        </row>
      </sheetData>
      <sheetData sheetId="76">
        <row r="5">
          <cell r="C5" t="str">
            <v>Итого на 2015 год</v>
          </cell>
        </row>
      </sheetData>
      <sheetData sheetId="77">
        <row r="5">
          <cell r="C5" t="str">
            <v>Итого на 2015 год</v>
          </cell>
        </row>
      </sheetData>
      <sheetData sheetId="78">
        <row r="5">
          <cell r="C5" t="str">
            <v>Итого на 2015 год</v>
          </cell>
        </row>
      </sheetData>
      <sheetData sheetId="79">
        <row r="5">
          <cell r="C5" t="str">
            <v>Итого на 2015 год</v>
          </cell>
        </row>
      </sheetData>
      <sheetData sheetId="80">
        <row r="5">
          <cell r="C5" t="str">
            <v>Итого на 2015 год</v>
          </cell>
        </row>
      </sheetData>
      <sheetData sheetId="81">
        <row r="5">
          <cell r="C5" t="str">
            <v>Итого на 2015 год</v>
          </cell>
        </row>
      </sheetData>
      <sheetData sheetId="82">
        <row r="5">
          <cell r="C5" t="str">
            <v>Итого на 2015 год</v>
          </cell>
        </row>
      </sheetData>
      <sheetData sheetId="83">
        <row r="5">
          <cell r="C5" t="str">
            <v>Итого на 2015 год</v>
          </cell>
        </row>
      </sheetData>
      <sheetData sheetId="84">
        <row r="5">
          <cell r="C5" t="str">
            <v>Итого на 2015 год</v>
          </cell>
        </row>
      </sheetData>
      <sheetData sheetId="85">
        <row r="5">
          <cell r="C5" t="str">
            <v>Итого на 2015 год</v>
          </cell>
        </row>
      </sheetData>
      <sheetData sheetId="86">
        <row r="5">
          <cell r="C5" t="str">
            <v>Итого на 2015 год</v>
          </cell>
        </row>
      </sheetData>
      <sheetData sheetId="87">
        <row r="5">
          <cell r="C5" t="str">
            <v>Итого на 2015 год</v>
          </cell>
        </row>
      </sheetData>
      <sheetData sheetId="88">
        <row r="5">
          <cell r="C5" t="str">
            <v>Итого на 2015 год</v>
          </cell>
        </row>
      </sheetData>
      <sheetData sheetId="89">
        <row r="5">
          <cell r="C5" t="str">
            <v>Итого на 2015 год</v>
          </cell>
        </row>
      </sheetData>
      <sheetData sheetId="90">
        <row r="5">
          <cell r="C5" t="str">
            <v>Итого на 2015 год</v>
          </cell>
        </row>
      </sheetData>
      <sheetData sheetId="91">
        <row r="5">
          <cell r="C5" t="str">
            <v>Итого на 2015 год</v>
          </cell>
        </row>
      </sheetData>
      <sheetData sheetId="92">
        <row r="5">
          <cell r="C5" t="str">
            <v>Итого на 2015 год</v>
          </cell>
        </row>
      </sheetData>
      <sheetData sheetId="93">
        <row r="5">
          <cell r="C5" t="str">
            <v>Итого на 2015 год</v>
          </cell>
        </row>
      </sheetData>
      <sheetData sheetId="94">
        <row r="5">
          <cell r="C5" t="str">
            <v>Итого на 2015 год</v>
          </cell>
        </row>
      </sheetData>
      <sheetData sheetId="95">
        <row r="5">
          <cell r="C5" t="str">
            <v>Итого на 2015 год</v>
          </cell>
        </row>
      </sheetData>
      <sheetData sheetId="96">
        <row r="5">
          <cell r="C5" t="str">
            <v>Итого на 2015 год</v>
          </cell>
        </row>
      </sheetData>
      <sheetData sheetId="97">
        <row r="5">
          <cell r="C5" t="str">
            <v>Итого на 2015 год</v>
          </cell>
        </row>
      </sheetData>
      <sheetData sheetId="98">
        <row r="5">
          <cell r="C5" t="str">
            <v>Итого на 2015 год</v>
          </cell>
        </row>
      </sheetData>
      <sheetData sheetId="99">
        <row r="5">
          <cell r="C5" t="str">
            <v>Итого на 2015 год</v>
          </cell>
        </row>
      </sheetData>
      <sheetData sheetId="100">
        <row r="86">
          <cell r="D86">
            <v>22</v>
          </cell>
        </row>
      </sheetData>
      <sheetData sheetId="101">
        <row r="5">
          <cell r="C5" t="str">
            <v>Итого на 2015 год</v>
          </cell>
        </row>
      </sheetData>
      <sheetData sheetId="102">
        <row r="5">
          <cell r="C5" t="str">
            <v>Итого на 2015 год</v>
          </cell>
        </row>
      </sheetData>
      <sheetData sheetId="103"/>
      <sheetData sheetId="104">
        <row r="86">
          <cell r="D86">
            <v>22</v>
          </cell>
        </row>
      </sheetData>
      <sheetData sheetId="105">
        <row r="5">
          <cell r="C5" t="str">
            <v>Итого на 2015 год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>
        <row r="9">
          <cell r="E9">
            <v>254.25</v>
          </cell>
        </row>
      </sheetData>
      <sheetData sheetId="113">
        <row r="14">
          <cell r="G14">
            <v>0</v>
          </cell>
        </row>
      </sheetData>
      <sheetData sheetId="114"/>
      <sheetData sheetId="115">
        <row r="9">
          <cell r="E9">
            <v>254.25</v>
          </cell>
        </row>
      </sheetData>
      <sheetData sheetId="116">
        <row r="9">
          <cell r="E9">
            <v>254.25</v>
          </cell>
        </row>
      </sheetData>
      <sheetData sheetId="117">
        <row r="5">
          <cell r="C5" t="str">
            <v>Итого на 2015 год</v>
          </cell>
        </row>
      </sheetData>
      <sheetData sheetId="118">
        <row r="9">
          <cell r="E9">
            <v>254.25</v>
          </cell>
        </row>
      </sheetData>
      <sheetData sheetId="119">
        <row r="9">
          <cell r="E9">
            <v>254.25</v>
          </cell>
        </row>
      </sheetData>
      <sheetData sheetId="120">
        <row r="9">
          <cell r="E9">
            <v>254.25</v>
          </cell>
        </row>
      </sheetData>
      <sheetData sheetId="121">
        <row r="5">
          <cell r="C5" t="str">
            <v>Итого на 2015 год</v>
          </cell>
        </row>
      </sheetData>
      <sheetData sheetId="122">
        <row r="5">
          <cell r="C5" t="str">
            <v>Итого на 2015 год</v>
          </cell>
        </row>
      </sheetData>
      <sheetData sheetId="123">
        <row r="9">
          <cell r="E9">
            <v>254.25</v>
          </cell>
        </row>
      </sheetData>
      <sheetData sheetId="124">
        <row r="9">
          <cell r="E9">
            <v>254.25</v>
          </cell>
        </row>
      </sheetData>
      <sheetData sheetId="125">
        <row r="5">
          <cell r="C5" t="str">
            <v>Итого на 2015 год</v>
          </cell>
        </row>
      </sheetData>
      <sheetData sheetId="126">
        <row r="5">
          <cell r="C5" t="str">
            <v>Итого на 2015 год</v>
          </cell>
        </row>
      </sheetData>
      <sheetData sheetId="127">
        <row r="9">
          <cell r="E9">
            <v>254.25</v>
          </cell>
        </row>
      </sheetData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 2 (2.103)"/>
      <sheetName val="Приложение 3 (2.100 ДКС) "/>
      <sheetName val="Книга1"/>
      <sheetName val="Приложение 2 (2.100 ДКС) "/>
    </sheetNames>
    <definedNames>
      <definedName name="P1_SCOPE_DOP" refersTo="#ССЫЛКА!"/>
    </defined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</sheetNames>
    <sheetDataSet>
      <sheetData sheetId="0"/>
      <sheetData sheetId="1"/>
      <sheetData sheetId="2" refreshError="1"/>
      <sheetData sheetId="3"/>
      <sheetData sheetId="4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3"/>
      <sheetName val="Приложение 2.18"/>
    </sheetNames>
    <definedNames>
      <definedName name="________M8"/>
      <definedName name="________M9"/>
      <definedName name="________q11"/>
      <definedName name="________q15"/>
      <definedName name="________q17"/>
      <definedName name="________q2"/>
      <definedName name="________q3"/>
      <definedName name="________q4"/>
      <definedName name="________q5"/>
      <definedName name="________q6"/>
      <definedName name="________q7"/>
      <definedName name="________q8"/>
      <definedName name="________q9"/>
      <definedName name="_______M8"/>
      <definedName name="_______M9"/>
      <definedName name="_______q11"/>
      <definedName name="_______q15"/>
      <definedName name="_______q17"/>
      <definedName name="_______q2"/>
      <definedName name="_______q3"/>
      <definedName name="_______q4"/>
      <definedName name="_______q5"/>
      <definedName name="_______q6"/>
      <definedName name="_______q7"/>
      <definedName name="_______q8"/>
      <definedName name="_______q9"/>
      <definedName name="______M8"/>
      <definedName name="______M9"/>
      <definedName name="______q11"/>
      <definedName name="______q15"/>
      <definedName name="______q17"/>
      <definedName name="______q2"/>
      <definedName name="______q3"/>
      <definedName name="______q4"/>
      <definedName name="______q5"/>
      <definedName name="______q6"/>
      <definedName name="______q7"/>
      <definedName name="______q8"/>
      <definedName name="______q9"/>
      <definedName name="_____FY1"/>
      <definedName name="_____M8"/>
      <definedName name="_____M9"/>
      <definedName name="_____q11"/>
      <definedName name="_____q15"/>
      <definedName name="_____q17"/>
      <definedName name="_____q2"/>
      <definedName name="_____q3"/>
      <definedName name="_____q4"/>
      <definedName name="_____q5"/>
      <definedName name="_____q6"/>
      <definedName name="_____q7"/>
      <definedName name="_____q8"/>
      <definedName name="_____q9"/>
      <definedName name="____FY1"/>
      <definedName name="____M8"/>
      <definedName name="____M9"/>
      <definedName name="____q11"/>
      <definedName name="____q15"/>
      <definedName name="____q17"/>
      <definedName name="____q2"/>
      <definedName name="____q3"/>
      <definedName name="____q4"/>
      <definedName name="____q5"/>
      <definedName name="____q6"/>
      <definedName name="____q7"/>
      <definedName name="____q8"/>
      <definedName name="____q9"/>
      <definedName name="___FY1"/>
      <definedName name="__ew1"/>
      <definedName name="__fg1"/>
      <definedName name="__FY1"/>
      <definedName name="__k1"/>
      <definedName name="__M8"/>
      <definedName name="__M9"/>
      <definedName name="__q11"/>
      <definedName name="__q15"/>
      <definedName name="__q17"/>
      <definedName name="__q2"/>
      <definedName name="__q3"/>
      <definedName name="__q4"/>
      <definedName name="__q5"/>
      <definedName name="__q6"/>
      <definedName name="__q7"/>
      <definedName name="__q8"/>
      <definedName name="__q9"/>
      <definedName name="_ew1"/>
      <definedName name="_fg1"/>
      <definedName name="_k1"/>
      <definedName name="_M8"/>
      <definedName name="_M9"/>
      <definedName name="_q11"/>
      <definedName name="_q15"/>
      <definedName name="_q17"/>
      <definedName name="_q2"/>
      <definedName name="_q3"/>
      <definedName name="_q4"/>
      <definedName name="_q5"/>
      <definedName name="_q6"/>
      <definedName name="_q7"/>
      <definedName name="_q8"/>
      <definedName name="_q9"/>
      <definedName name="àî"/>
      <definedName name="cd"/>
      <definedName name="com"/>
      <definedName name="compOT1"/>
      <definedName name="CompOt2"/>
      <definedName name="CompRas1"/>
      <definedName name="ct"/>
      <definedName name="cv"/>
      <definedName name="ď"/>
      <definedName name="ďď"/>
      <definedName name="đđ"/>
      <definedName name="đđđ"/>
      <definedName name="dfrgtt"/>
      <definedName name="dsragh"/>
      <definedName name="ęĺ"/>
      <definedName name="ffff"/>
      <definedName name="fffff"/>
      <definedName name="ffffffff"/>
      <definedName name="ffffffffff"/>
      <definedName name="fffffffffff"/>
      <definedName name="ffffffffffff"/>
      <definedName name="fffffffffffff"/>
      <definedName name="ffffffffffffff"/>
      <definedName name="gfg"/>
      <definedName name="gh"/>
      <definedName name="h"/>
      <definedName name="hhh"/>
      <definedName name="hhhhhhhhhhhhhhhhhhhhhhhhhhhhhhhhhhhhhhhhhhhhhhhhhhhhhhhhhhhhhh"/>
      <definedName name="hhy"/>
      <definedName name="îî"/>
      <definedName name="iiiiiiii"/>
      <definedName name="j"/>
      <definedName name="nfyz"/>
      <definedName name="o"/>
      <definedName name="öó"/>
      <definedName name="P1_dip"/>
      <definedName name="P1_SCOPE_DOP"/>
      <definedName name="P1_ДиапазонЗащиты"/>
      <definedName name="P2_dip"/>
      <definedName name="P2_ДиапазонЗащиты"/>
      <definedName name="P3_dip"/>
      <definedName name="P3_T21_Protection"/>
      <definedName name="P3_ДиапазонЗащиты"/>
      <definedName name="P4_dip"/>
      <definedName name="P4_ДиапазонЗащиты"/>
      <definedName name="P6_T17_Protection"/>
      <definedName name="P6_T28?axis?R?ПЭ"/>
      <definedName name="P6_T28?axis?R?ПЭ?"/>
      <definedName name="qq"/>
      <definedName name="rr"/>
      <definedName name="ŕŕ"/>
      <definedName name="rt"/>
      <definedName name="upr"/>
      <definedName name="ůůů"/>
      <definedName name="v"/>
      <definedName name="VV"/>
      <definedName name="vvv"/>
      <definedName name="vvvvvv"/>
      <definedName name="vvvvvvvv"/>
      <definedName name="vvvvvvvvv"/>
      <definedName name="vvvvvvvvvvvvv"/>
      <definedName name="vvvvvvvvvvvvvv"/>
      <definedName name="vvvvvvvvvvvvvvvvv"/>
      <definedName name="we"/>
      <definedName name="www"/>
      <definedName name="wwww"/>
      <definedName name="wwwwww"/>
      <definedName name="wwwwwww"/>
      <definedName name="wwwwwwww"/>
      <definedName name="wwwwwwwwww"/>
      <definedName name="wwwwwwwwwww"/>
      <definedName name="wwwwwwwwwwww"/>
      <definedName name="wwwwwwwwwwwww"/>
      <definedName name="аа"/>
      <definedName name="АААААААА"/>
      <definedName name="ав"/>
      <definedName name="ап"/>
      <definedName name="аяыпамыпмипи"/>
      <definedName name="бб"/>
      <definedName name="в"/>
      <definedName name="в23е1"/>
      <definedName name="вап"/>
      <definedName name="Вар.их"/>
      <definedName name="Вар.КАЛМЭ"/>
      <definedName name="вв1"/>
      <definedName name="вм"/>
      <definedName name="вмивртвр"/>
      <definedName name="вртт"/>
      <definedName name="выручка"/>
      <definedName name="гнлзщ"/>
      <definedName name="гш"/>
      <definedName name="дж"/>
      <definedName name="доопатмо"/>
      <definedName name="Дополнение"/>
      <definedName name="дщ"/>
      <definedName name="дщл"/>
      <definedName name="епке"/>
      <definedName name="еще"/>
      <definedName name="ж"/>
      <definedName name="жд"/>
      <definedName name="зщ"/>
      <definedName name="й1"/>
      <definedName name="ий"/>
      <definedName name="йй1"/>
      <definedName name="йфц"/>
      <definedName name="йц"/>
      <definedName name="ке1"/>
      <definedName name="компенсация"/>
      <definedName name="кп"/>
      <definedName name="кпнрг"/>
      <definedName name="ктджщз"/>
      <definedName name="лара"/>
      <definedName name="ло"/>
      <definedName name="лор"/>
      <definedName name="лщд"/>
      <definedName name="мам"/>
      <definedName name="мым1"/>
      <definedName name="нгг"/>
      <definedName name="Нояб"/>
      <definedName name="Ноябрь"/>
      <definedName name="олло"/>
      <definedName name="олрлпо"/>
      <definedName name="олс"/>
      <definedName name="ооо"/>
      <definedName name="отпуск"/>
      <definedName name="план56"/>
      <definedName name="ПМС"/>
      <definedName name="ПМС1"/>
      <definedName name="пппп"/>
      <definedName name="пр"/>
      <definedName name="про"/>
      <definedName name="ропопопмо"/>
      <definedName name="рсср"/>
      <definedName name="с1"/>
      <definedName name="сваеррта"/>
      <definedName name="свмпвппв"/>
      <definedName name="свод"/>
      <definedName name="себестоимость2"/>
      <definedName name="ск"/>
      <definedName name="сокращение"/>
      <definedName name="сомп"/>
      <definedName name="сомпас"/>
      <definedName name="сс1"/>
      <definedName name="сссс1"/>
      <definedName name="ссы1"/>
      <definedName name="ссы2"/>
      <definedName name="таня"/>
      <definedName name="тепло"/>
      <definedName name="ть"/>
      <definedName name="у1"/>
      <definedName name="ук"/>
      <definedName name="уу"/>
      <definedName name="уыукпе"/>
      <definedName name="фам"/>
      <definedName name="Форма"/>
      <definedName name="фф"/>
      <definedName name="фыаспит"/>
      <definedName name="ц1"/>
      <definedName name="черновик"/>
      <definedName name="щ"/>
      <definedName name="ыаппр"/>
      <definedName name="ыаупп"/>
      <definedName name="ыаыыа"/>
      <definedName name="ывпкывк"/>
      <definedName name="ывпмьпь"/>
      <definedName name="ымпы"/>
      <definedName name="ыпр"/>
      <definedName name="ыфса"/>
      <definedName name="ю"/>
      <definedName name="ююююююю"/>
      <definedName name="я"/>
      <definedName name="яя"/>
      <definedName name="яяя"/>
    </defined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</sheetNames>
    <sheetDataSet>
      <sheetData sheetId="0" refreshError="1"/>
      <sheetData sheetId="1" refreshError="1"/>
      <sheetData sheetId="2" refreshError="1"/>
      <sheetData sheetId="3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P2.2 усл. единиц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Материалы_В"/>
      <sheetName val="Регионы"/>
      <sheetName val="таблицы для расчетов28-04-08_20"/>
      <sheetName val="R"/>
      <sheetName val="Справочники"/>
      <sheetName val="Свод"/>
      <sheetName val="Справочник"/>
      <sheetName val="Списки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TEHSHEET"/>
      <sheetName val="Прил 2"/>
      <sheetName val="перекрестка"/>
      <sheetName val="ф-1 (для ао-энерго)"/>
      <sheetName val="ф-2 (для ао-энерго)"/>
      <sheetName val="Таб1.1"/>
      <sheetName val="21.3"/>
      <sheetName val="П2_1"/>
      <sheetName val="П2_2"/>
      <sheetName val="П1_24"/>
      <sheetName val="П1_25"/>
      <sheetName val="П1_27"/>
      <sheetName val="П1_1"/>
      <sheetName val="П1_2"/>
      <sheetName val="П1_3"/>
      <sheetName val="П1_4"/>
      <sheetName val="П1_5"/>
      <sheetName val="П1_6"/>
      <sheetName val="П1_6а"/>
      <sheetName val="П1_12"/>
      <sheetName val="расчет_цены_потерь"/>
      <sheetName val="П1_15_3"/>
      <sheetName val="П1_16_3"/>
      <sheetName val="П1_17_3"/>
      <sheetName val="17_1_3"/>
      <sheetName val="18_2"/>
      <sheetName val="П1_20"/>
      <sheetName val="П1_20_3"/>
      <sheetName val="П1_21_3"/>
      <sheetName val="П1_30"/>
      <sheetName val="другие_из_прибыли"/>
      <sheetName val="другие_затраты_с-ст"/>
      <sheetName val="услуги_производствен_"/>
      <sheetName val="услуги_непроизводств_"/>
      <sheetName val="поощрение_(ДВ)"/>
      <sheetName val="%_за_кредит"/>
      <sheetName val="налоги_в_с-ст"/>
      <sheetName val="таблицы_для_расчетов28-04-08_20"/>
      <sheetName val="другие_затраты_с_ст"/>
      <sheetName val="услуги_непроизводств_1"/>
      <sheetName val="поощрение__ДВ_"/>
      <sheetName val="__за_кредит"/>
      <sheetName val="налоги_в_с_ст"/>
      <sheetName val="17_1"/>
      <sheetName val="24_1"/>
      <sheetName val="4_1"/>
      <sheetName val="Прил_2"/>
      <sheetName val="П2_11"/>
      <sheetName val="П2_21"/>
      <sheetName val="П1_241"/>
      <sheetName val="П1_251"/>
      <sheetName val="П1_271"/>
      <sheetName val="П1_11"/>
      <sheetName val="П1_21"/>
      <sheetName val="П1_31"/>
      <sheetName val="П1_41"/>
      <sheetName val="П1_51"/>
      <sheetName val="П1_61"/>
      <sheetName val="П1_6а1"/>
      <sheetName val="П1_121"/>
      <sheetName val="расчет_цены_потерь1"/>
      <sheetName val="П1_15_31"/>
      <sheetName val="П1_16_31"/>
      <sheetName val="П1_17_31"/>
      <sheetName val="17_1_31"/>
      <sheetName val="18_21"/>
      <sheetName val="П1_201"/>
      <sheetName val="П1_20_31"/>
      <sheetName val="П1_21_31"/>
      <sheetName val="П1_301"/>
      <sheetName val="другие_из_прибыли1"/>
      <sheetName val="другие_затраты_с-ст1"/>
      <sheetName val="услуги_производствен_1"/>
      <sheetName val="услуги_непроизводств_2"/>
      <sheetName val="поощрение_(ДВ)1"/>
      <sheetName val="%_за_кредит1"/>
      <sheetName val="налоги_в_с-ст1"/>
      <sheetName val="таблицы_для_расчетов28-04-08_21"/>
      <sheetName val="другие_затраты_с_ст1"/>
      <sheetName val="услуги_непроизводств_3"/>
      <sheetName val="поощрение__ДВ_1"/>
      <sheetName val="__за_кредит1"/>
      <sheetName val="налоги_в_с_ст1"/>
      <sheetName val="17_11"/>
      <sheetName val="24_11"/>
      <sheetName val="4_11"/>
      <sheetName val="Прил_21"/>
      <sheetName val="Заголовок"/>
      <sheetName val="44"/>
      <sheetName val="tickmarks"/>
      <sheetName val="ex-rates"/>
      <sheetName val="Краткие сведения по организации"/>
      <sheetName val="форма сетевой график эрсб"/>
      <sheetName val="Титульный"/>
      <sheetName val="bill1"/>
      <sheetName val="прочие"/>
      <sheetName val="индексы"/>
      <sheetName val="П2_12"/>
      <sheetName val="П2_22"/>
      <sheetName val="П1_242"/>
      <sheetName val="П1_252"/>
      <sheetName val="П1_272"/>
      <sheetName val="П1_13"/>
      <sheetName val="П1_22"/>
      <sheetName val="П1_32"/>
      <sheetName val="П1_42"/>
      <sheetName val="П1_52"/>
      <sheetName val="П1_62"/>
      <sheetName val="П1_6а2"/>
      <sheetName val="П1_122"/>
      <sheetName val="расчет_цены_потерь2"/>
      <sheetName val="П1_15_32"/>
      <sheetName val="П1_16_32"/>
      <sheetName val="П1_17_32"/>
      <sheetName val="17_1_32"/>
      <sheetName val="18_22"/>
      <sheetName val="П1_202"/>
      <sheetName val="П1_20_32"/>
      <sheetName val="П1_21_32"/>
      <sheetName val="П1_302"/>
      <sheetName val="другие_из_прибыли2"/>
      <sheetName val="другие_затраты_с-ст2"/>
      <sheetName val="услуги_производствен_2"/>
      <sheetName val="услуги_непроизводств_4"/>
      <sheetName val="поощрение_(ДВ)2"/>
      <sheetName val="%_за_кредит2"/>
      <sheetName val="налоги_в_с-ст2"/>
      <sheetName val="таблицы_для_расчетов28-04-08_22"/>
      <sheetName val="17_12"/>
      <sheetName val="24_12"/>
      <sheetName val="4_12"/>
      <sheetName val="другие_затраты_с_ст2"/>
      <sheetName val="услуги_непроизводств_5"/>
      <sheetName val="поощрение__ДВ_2"/>
      <sheetName val="__за_кредит2"/>
      <sheetName val="налоги_в_с_ст2"/>
      <sheetName val="П2_13"/>
      <sheetName val="П2_23"/>
      <sheetName val="П1_243"/>
      <sheetName val="П1_253"/>
      <sheetName val="П1_273"/>
      <sheetName val="П1_14"/>
      <sheetName val="П1_23"/>
      <sheetName val="П1_33"/>
      <sheetName val="П1_43"/>
      <sheetName val="П1_53"/>
      <sheetName val="П1_63"/>
      <sheetName val="П1_6а3"/>
      <sheetName val="П1_123"/>
      <sheetName val="расчет_цены_потерь3"/>
      <sheetName val="П1_15_33"/>
      <sheetName val="П1_16_33"/>
      <sheetName val="П1_17_33"/>
      <sheetName val="17_1_33"/>
      <sheetName val="18_23"/>
      <sheetName val="П1_203"/>
      <sheetName val="П1_20_33"/>
      <sheetName val="П1_21_33"/>
      <sheetName val="П1_303"/>
      <sheetName val="другие_из_прибыли3"/>
      <sheetName val="другие_затраты_с-ст3"/>
      <sheetName val="услуги_производствен_3"/>
      <sheetName val="услуги_непроизводств_6"/>
      <sheetName val="поощрение_(ДВ)3"/>
      <sheetName val="%_за_кредит3"/>
      <sheetName val="налоги_в_с-ст3"/>
      <sheetName val="таблицы_для_расчетов28-04-08_23"/>
      <sheetName val="17_13"/>
      <sheetName val="24_13"/>
      <sheetName val="4_13"/>
      <sheetName val="другие_затраты_с_ст3"/>
      <sheetName val="услуги_непроизводств_7"/>
      <sheetName val="поощрение__ДВ_3"/>
      <sheetName val="__за_кредит3"/>
      <sheetName val="налоги_в_с_ст3"/>
      <sheetName val="П2_14"/>
      <sheetName val="П2_24"/>
      <sheetName val="П1_244"/>
      <sheetName val="П1_254"/>
      <sheetName val="П1_274"/>
      <sheetName val="П1_15"/>
      <sheetName val="П1_26"/>
      <sheetName val="П1_34"/>
      <sheetName val="П1_44"/>
      <sheetName val="П1_54"/>
      <sheetName val="П1_64"/>
      <sheetName val="П1_6а4"/>
      <sheetName val="П1_124"/>
      <sheetName val="расчет_цены_потерь4"/>
      <sheetName val="П1_15_34"/>
      <sheetName val="П1_16_34"/>
      <sheetName val="П1_17_34"/>
      <sheetName val="17_1_34"/>
      <sheetName val="18_24"/>
      <sheetName val="П1_204"/>
      <sheetName val="П1_20_34"/>
      <sheetName val="П1_21_34"/>
      <sheetName val="П1_304"/>
      <sheetName val="другие_из_прибыли4"/>
      <sheetName val="другие_затраты_с-ст4"/>
      <sheetName val="услуги_производствен_4"/>
      <sheetName val="услуги_непроизводств_8"/>
      <sheetName val="поощрение_(ДВ)4"/>
      <sheetName val="%_за_кредит4"/>
      <sheetName val="налоги_в_с-ст4"/>
      <sheetName val="таблицы_для_расчетов28-04-08_24"/>
      <sheetName val="17_14"/>
      <sheetName val="24_14"/>
      <sheetName val="4_14"/>
      <sheetName val="другие_затраты_с_ст4"/>
      <sheetName val="услуги_непроизводств_9"/>
      <sheetName val="поощрение__ДВ_4"/>
      <sheetName val="__за_кредит4"/>
      <sheetName val="налоги_в_с_ст4"/>
      <sheetName val="баланс энергии"/>
      <sheetName val="упх"/>
      <sheetName val="транспортн"/>
      <sheetName val="баланс мощности"/>
      <sheetName val="п.1.16. оплата труда опр"/>
      <sheetName val="унпх"/>
      <sheetName val="П.1.17"/>
      <sheetName val="2.3"/>
      <sheetName val=" нвв передача"/>
      <sheetName val="Пример"/>
      <sheetName val="баланс квадраты ПЭС"/>
      <sheetName val="ИТ-бюджет"/>
      <sheetName val="База"/>
      <sheetName val="Объекты"/>
      <sheetName val="Инструкция"/>
      <sheetName val="список организаций"/>
      <sheetName val="топливо 2014 год мин"/>
      <sheetName val="топливо 2014 год макс"/>
      <sheetName val="тариф произв.тэц 2013 (база)"/>
      <sheetName val="топливо i пол м тэц_13утв"/>
      <sheetName val="топливо 2 пол м тэц_13утв."/>
      <sheetName val="тариф_2014_комб тэц"/>
      <sheetName val="тэ полезный отпуск "/>
      <sheetName val="топливо2009"/>
      <sheetName val="Valuations"/>
      <sheetName val="параметры"/>
      <sheetName val="1999-veca"/>
      <sheetName val="NB_Tariffs"/>
      <sheetName val="Восстановл_Лист3"/>
      <sheetName val="TECHSHEET"/>
      <sheetName val="cus_HK1033"/>
      <sheetName val="FST5"/>
      <sheetName val="ээ"/>
      <sheetName val="От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P2.2 усл. единицы"/>
      <sheetName val="2.1"/>
      <sheetName val="2.2"/>
      <sheetName val="OREP.INV.NET"/>
      <sheetName val="Списки"/>
      <sheetName val="Таб1.1"/>
      <sheetName val="6"/>
      <sheetName val="База"/>
      <sheetName val="Регионы"/>
      <sheetName val="перекрестка"/>
      <sheetName val="16"/>
      <sheetName val="18.2"/>
      <sheetName val="15"/>
      <sheetName val="17.1"/>
      <sheetName val="2.3"/>
      <sheetName val="20"/>
      <sheetName val="27"/>
      <sheetName val="P2.1"/>
      <sheetName val="предлагаемая новая форма стрс"/>
      <sheetName val="A"/>
      <sheetName val="control"/>
      <sheetName val="14б дпн отчет"/>
      <sheetName val="16а сводный анализ"/>
      <sheetName val="баланс квадраты ПЭС"/>
      <sheetName val="21.3"/>
      <sheetName val="28"/>
      <sheetName val="29"/>
      <sheetName val="21"/>
      <sheetName val="25"/>
      <sheetName val="26"/>
      <sheetName val="19"/>
      <sheetName val="22"/>
      <sheetName val="24"/>
      <sheetName val="Сетевые_организации"/>
      <sheetName val="Сбытовые_организац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_1"/>
      <sheetName val="2_2"/>
      <sheetName val="P2_2_усл__единицы"/>
      <sheetName val="OREP_INV_NET"/>
      <sheetName val="Таб1_1"/>
      <sheetName val="18_2"/>
      <sheetName val="17_1"/>
      <sheetName val="2_3"/>
      <sheetName val="P2_1"/>
      <sheetName val="предлагаемая_новая_форма_стрс"/>
      <sheetName val="14б_дпн_отчет"/>
      <sheetName val="16а_сводный_анализ"/>
      <sheetName val="баланс_квадраты_ПЭС"/>
      <sheetName val="21_3"/>
      <sheetName val="Tier1"/>
      <sheetName val="незав. Домодедово"/>
      <sheetName val="5"/>
      <sheetName val="гр5(о)"/>
      <sheetName val="ИТ-бюджет"/>
      <sheetName val="Source"/>
      <sheetName val="17"/>
      <sheetName val="Ф-1 (для АО-энерго)"/>
      <sheetName val="Ф-2 (для АО-энерго)"/>
      <sheetName val="Расчет НВВ РСК по RAB"/>
      <sheetName val="Сетевые_организации1"/>
      <sheetName val="Сбытовые_организац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_11"/>
      <sheetName val="2_21"/>
      <sheetName val="P2_2_усл__единицы1"/>
      <sheetName val="OREP_INV_NET1"/>
      <sheetName val="Таб1_11"/>
      <sheetName val="18_21"/>
      <sheetName val="17_11"/>
      <sheetName val="2_31"/>
      <sheetName val="P2_11"/>
      <sheetName val="предлагаемая_новая_форма_стрс1"/>
      <sheetName val="14б_дпн_отчет1"/>
      <sheetName val="16а_сводный_анализ1"/>
      <sheetName val="баланс_квадраты_ПЭС1"/>
      <sheetName val="21_31"/>
      <sheetName val="незав__Домодедово"/>
      <sheetName val="Ф-1_(для_АО-энерго)"/>
      <sheetName val="Ф-2_(для_АО-энерго)"/>
      <sheetName val="вводные данные систем"/>
      <sheetName val="ээ"/>
      <sheetName val="IBASE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8.2"/>
      <sheetName val="17.1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Свод"/>
    </sheetNames>
    <sheetDataSet>
      <sheetData sheetId="0" refreshError="1"/>
      <sheetData sheetId="1"/>
      <sheetData sheetId="2"/>
      <sheetData sheetId="3"/>
      <sheetData sheetId="4">
        <row r="12">
          <cell r="H12">
            <v>710</v>
          </cell>
          <cell r="I12">
            <v>1133.3</v>
          </cell>
        </row>
        <row r="13">
          <cell r="I13">
            <v>564.70000000000005</v>
          </cell>
        </row>
        <row r="14">
          <cell r="J14">
            <v>1063.9000000000001</v>
          </cell>
        </row>
        <row r="15">
          <cell r="G15">
            <v>2274.9</v>
          </cell>
          <cell r="H15">
            <v>29</v>
          </cell>
          <cell r="I15">
            <v>97</v>
          </cell>
        </row>
        <row r="16">
          <cell r="G16">
            <v>2590.6999999999998</v>
          </cell>
        </row>
      </sheetData>
      <sheetData sheetId="5"/>
      <sheetData sheetId="6">
        <row r="10">
          <cell r="B10" t="str">
            <v>БП №1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167.76903985337168</v>
          </cell>
          <cell r="F39">
            <v>20.684501906710505</v>
          </cell>
          <cell r="G39">
            <v>106.53857034611578</v>
          </cell>
          <cell r="H39">
            <v>546.80698427497657</v>
          </cell>
          <cell r="K39">
            <v>27.359595540341108</v>
          </cell>
          <cell r="L39">
            <v>3.3732064427120849</v>
          </cell>
          <cell r="M39">
            <v>17.374196077318292</v>
          </cell>
          <cell r="N39">
            <v>89.17269802266415</v>
          </cell>
        </row>
        <row r="40">
          <cell r="E40">
            <v>2227.640960146628</v>
          </cell>
          <cell r="F40">
            <v>114.4954980932895</v>
          </cell>
          <cell r="G40">
            <v>652.00142965388409</v>
          </cell>
          <cell r="H40">
            <v>253.16301572502343</v>
          </cell>
          <cell r="K40">
            <v>363.28130465535355</v>
          </cell>
          <cell r="L40">
            <v>18.671803342023725</v>
          </cell>
          <cell r="M40">
            <v>106.32769563827203</v>
          </cell>
          <cell r="N40">
            <v>41.285553771204086</v>
          </cell>
        </row>
        <row r="41">
          <cell r="E41">
            <v>144.90320528628615</v>
          </cell>
          <cell r="F41">
            <v>34.700888630591763</v>
          </cell>
          <cell r="G41">
            <v>197.28479896609676</v>
          </cell>
          <cell r="H41">
            <v>104.60576943574914</v>
          </cell>
          <cell r="K41">
            <v>23.630659700959907</v>
          </cell>
          <cell r="L41">
            <v>5.65898379494321</v>
          </cell>
          <cell r="M41">
            <v>32.172993960550677</v>
          </cell>
          <cell r="N41">
            <v>17.058996972561829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7">
        <row r="10">
          <cell r="E10">
            <v>68000</v>
          </cell>
          <cell r="F10">
            <v>78529</v>
          </cell>
          <cell r="G10">
            <v>74802</v>
          </cell>
          <cell r="H10">
            <v>89334</v>
          </cell>
          <cell r="I10">
            <v>96035</v>
          </cell>
        </row>
        <row r="11">
          <cell r="E11">
            <v>42799</v>
          </cell>
          <cell r="F11">
            <v>24663</v>
          </cell>
          <cell r="G11">
            <v>28471</v>
          </cell>
          <cell r="H11">
            <v>41697</v>
          </cell>
          <cell r="I11">
            <v>44825</v>
          </cell>
        </row>
        <row r="12">
          <cell r="E12">
            <v>118951</v>
          </cell>
          <cell r="F12">
            <v>75773</v>
          </cell>
          <cell r="G12">
            <v>63665</v>
          </cell>
          <cell r="H12">
            <v>129000</v>
          </cell>
          <cell r="I12">
            <v>138675</v>
          </cell>
        </row>
        <row r="13">
          <cell r="E13">
            <v>36996</v>
          </cell>
          <cell r="F13">
            <v>28800</v>
          </cell>
          <cell r="G13">
            <v>49700</v>
          </cell>
          <cell r="H13">
            <v>68133</v>
          </cell>
          <cell r="I13">
            <v>73243</v>
          </cell>
        </row>
        <row r="15">
          <cell r="E15">
            <v>61653</v>
          </cell>
          <cell r="F15">
            <v>240</v>
          </cell>
          <cell r="G15">
            <v>66993</v>
          </cell>
          <cell r="H15">
            <v>77249</v>
          </cell>
          <cell r="I15">
            <v>83043</v>
          </cell>
        </row>
        <row r="17">
          <cell r="E17">
            <v>61653</v>
          </cell>
          <cell r="F17">
            <v>240</v>
          </cell>
          <cell r="G17">
            <v>66993</v>
          </cell>
          <cell r="H17">
            <v>77249</v>
          </cell>
          <cell r="I17">
            <v>83043</v>
          </cell>
        </row>
        <row r="19">
          <cell r="E19">
            <v>15428</v>
          </cell>
          <cell r="F19">
            <v>27102</v>
          </cell>
          <cell r="G19">
            <v>15138</v>
          </cell>
          <cell r="H19">
            <v>15138</v>
          </cell>
          <cell r="I19">
            <v>16273</v>
          </cell>
        </row>
        <row r="20">
          <cell r="E20">
            <v>106948</v>
          </cell>
          <cell r="F20">
            <v>93971</v>
          </cell>
          <cell r="G20">
            <v>114227</v>
          </cell>
          <cell r="H20">
            <v>195753</v>
          </cell>
          <cell r="I20">
            <v>218617</v>
          </cell>
        </row>
        <row r="21">
          <cell r="E21">
            <v>5177</v>
          </cell>
          <cell r="F21">
            <v>7047</v>
          </cell>
          <cell r="G21">
            <v>3784</v>
          </cell>
          <cell r="H21">
            <v>3784</v>
          </cell>
          <cell r="I21">
            <v>4231</v>
          </cell>
        </row>
        <row r="25">
          <cell r="E25">
            <v>0</v>
          </cell>
          <cell r="F25">
            <v>0</v>
          </cell>
          <cell r="G25">
            <v>0</v>
          </cell>
        </row>
        <row r="26">
          <cell r="E26">
            <v>14270</v>
          </cell>
          <cell r="F26">
            <v>29354</v>
          </cell>
          <cell r="G26">
            <v>33300</v>
          </cell>
          <cell r="H26">
            <v>18995</v>
          </cell>
          <cell r="I26">
            <v>20420</v>
          </cell>
        </row>
        <row r="27">
          <cell r="E27">
            <v>0</v>
          </cell>
          <cell r="F27">
            <v>112</v>
          </cell>
          <cell r="G27">
            <v>0</v>
          </cell>
          <cell r="H27">
            <v>0</v>
          </cell>
          <cell r="I27">
            <v>0</v>
          </cell>
        </row>
        <row r="28">
          <cell r="E28">
            <v>0</v>
          </cell>
          <cell r="F28">
            <v>0</v>
          </cell>
          <cell r="G28">
            <v>493162</v>
          </cell>
          <cell r="H28">
            <v>493162</v>
          </cell>
          <cell r="I28">
            <v>562205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1">
          <cell r="E31">
            <v>0</v>
          </cell>
          <cell r="F31">
            <v>10825</v>
          </cell>
          <cell r="G31">
            <v>11746</v>
          </cell>
          <cell r="H31">
            <v>18991</v>
          </cell>
          <cell r="I31">
            <v>28984</v>
          </cell>
        </row>
        <row r="32">
          <cell r="E32">
            <v>0</v>
          </cell>
          <cell r="F32">
            <v>9451</v>
          </cell>
          <cell r="G32">
            <v>11405</v>
          </cell>
          <cell r="H32">
            <v>9385</v>
          </cell>
          <cell r="I32">
            <v>12260</v>
          </cell>
        </row>
        <row r="33">
          <cell r="G33">
            <v>341</v>
          </cell>
          <cell r="H33">
            <v>439</v>
          </cell>
          <cell r="I33">
            <v>472</v>
          </cell>
        </row>
        <row r="34">
          <cell r="E34">
            <v>172483</v>
          </cell>
          <cell r="F34">
            <v>109167</v>
          </cell>
          <cell r="G34">
            <v>89397</v>
          </cell>
          <cell r="H34">
            <v>97987</v>
          </cell>
          <cell r="I34">
            <v>95809</v>
          </cell>
        </row>
        <row r="36">
          <cell r="B36" t="str">
            <v>Арендная плата</v>
          </cell>
          <cell r="E36">
            <v>1413</v>
          </cell>
          <cell r="F36">
            <v>2303</v>
          </cell>
          <cell r="G36">
            <v>2442</v>
          </cell>
          <cell r="H36">
            <v>352</v>
          </cell>
          <cell r="I36">
            <v>378</v>
          </cell>
        </row>
        <row r="37">
          <cell r="B37" t="str">
            <v>Прочие другие затраты</v>
          </cell>
          <cell r="E37">
            <v>172483</v>
          </cell>
          <cell r="F37">
            <v>106864</v>
          </cell>
          <cell r="G37">
            <v>0</v>
          </cell>
        </row>
      </sheetData>
      <sheetData sheetId="8" refreshError="1"/>
      <sheetData sheetId="9"/>
      <sheetData sheetId="10">
        <row r="6">
          <cell r="G6">
            <v>239144.72473614709</v>
          </cell>
          <cell r="I6">
            <v>309384</v>
          </cell>
          <cell r="J6">
            <v>346422</v>
          </cell>
        </row>
        <row r="7">
          <cell r="G7">
            <v>0</v>
          </cell>
          <cell r="I7">
            <v>0</v>
          </cell>
          <cell r="J7">
            <v>0</v>
          </cell>
        </row>
        <row r="8">
          <cell r="G8">
            <v>62177.628431398247</v>
          </cell>
          <cell r="I8">
            <v>80440</v>
          </cell>
          <cell r="J8">
            <v>90070</v>
          </cell>
        </row>
        <row r="28">
          <cell r="B28" t="str">
            <v>налог на землю</v>
          </cell>
        </row>
        <row r="29">
          <cell r="B29" t="str">
            <v>транспортный налог</v>
          </cell>
        </row>
        <row r="30">
          <cell r="B30" t="str">
            <v>налог на имущество</v>
          </cell>
        </row>
        <row r="31">
          <cell r="B31" t="str">
            <v>прочие налоги</v>
          </cell>
        </row>
        <row r="35">
          <cell r="B35" t="str">
            <v>арендная плата</v>
          </cell>
        </row>
        <row r="59">
          <cell r="F59">
            <v>0</v>
          </cell>
          <cell r="G59">
            <v>0</v>
          </cell>
          <cell r="H59">
            <v>493162</v>
          </cell>
          <cell r="I59">
            <v>493162</v>
          </cell>
          <cell r="J59">
            <v>562205</v>
          </cell>
        </row>
        <row r="62">
          <cell r="G62">
            <v>124804.67</v>
          </cell>
          <cell r="I62">
            <v>117466.31230000001</v>
          </cell>
          <cell r="J62">
            <v>117466.31230000001</v>
          </cell>
        </row>
        <row r="64">
          <cell r="G64">
            <v>35756.42</v>
          </cell>
          <cell r="I64">
            <v>16465.900000000001</v>
          </cell>
          <cell r="J64">
            <v>16465.900000000001</v>
          </cell>
        </row>
        <row r="65">
          <cell r="G65">
            <v>12886.77</v>
          </cell>
          <cell r="I65">
            <v>15162.3</v>
          </cell>
          <cell r="J65">
            <v>15162.3</v>
          </cell>
        </row>
        <row r="66">
          <cell r="G66">
            <v>51577.7</v>
          </cell>
          <cell r="I66">
            <v>60700.581000000006</v>
          </cell>
          <cell r="J66">
            <v>60700.581000000006</v>
          </cell>
        </row>
        <row r="67">
          <cell r="G67">
            <v>24583.78</v>
          </cell>
          <cell r="I67">
            <v>25137.531300000002</v>
          </cell>
          <cell r="J67">
            <v>25137.531300000002</v>
          </cell>
        </row>
      </sheetData>
      <sheetData sheetId="11">
        <row r="9">
          <cell r="D9">
            <v>1935716</v>
          </cell>
          <cell r="E9">
            <v>93120</v>
          </cell>
          <cell r="I9">
            <v>55306</v>
          </cell>
        </row>
        <row r="10">
          <cell r="D10">
            <v>761929</v>
          </cell>
          <cell r="E10">
            <v>47925</v>
          </cell>
          <cell r="F10">
            <v>615</v>
          </cell>
          <cell r="I10">
            <v>21918</v>
          </cell>
        </row>
        <row r="11">
          <cell r="D11">
            <v>1446761</v>
          </cell>
          <cell r="E11">
            <v>0</v>
          </cell>
          <cell r="F11">
            <v>1875</v>
          </cell>
          <cell r="I11">
            <v>40338</v>
          </cell>
        </row>
        <row r="12">
          <cell r="D12">
            <v>1492068</v>
          </cell>
          <cell r="E12">
            <v>80150</v>
          </cell>
          <cell r="F12">
            <v>2387</v>
          </cell>
          <cell r="I12">
            <v>42713</v>
          </cell>
        </row>
        <row r="14">
          <cell r="D14">
            <v>498</v>
          </cell>
          <cell r="I14">
            <v>14</v>
          </cell>
        </row>
        <row r="16">
          <cell r="D16">
            <v>28998</v>
          </cell>
          <cell r="E16">
            <v>20500</v>
          </cell>
          <cell r="I16">
            <v>1095</v>
          </cell>
        </row>
        <row r="17">
          <cell r="D17">
            <v>6716</v>
          </cell>
          <cell r="I17">
            <v>187</v>
          </cell>
        </row>
        <row r="19">
          <cell r="D19">
            <v>1970415</v>
          </cell>
          <cell r="E19">
            <v>70349</v>
          </cell>
          <cell r="I19">
            <v>55956</v>
          </cell>
        </row>
        <row r="20">
          <cell r="D20">
            <v>1126947</v>
          </cell>
          <cell r="E20">
            <v>10122</v>
          </cell>
          <cell r="F20">
            <v>1026</v>
          </cell>
          <cell r="I20">
            <v>31569</v>
          </cell>
        </row>
        <row r="21">
          <cell r="D21">
            <v>489000</v>
          </cell>
          <cell r="E21">
            <v>12548</v>
          </cell>
          <cell r="I21">
            <v>13818</v>
          </cell>
        </row>
        <row r="22">
          <cell r="D22">
            <v>525324</v>
          </cell>
          <cell r="E22">
            <v>20417</v>
          </cell>
          <cell r="I22">
            <v>14941</v>
          </cell>
        </row>
      </sheetData>
      <sheetData sheetId="12">
        <row r="10">
          <cell r="F10">
            <v>185627</v>
          </cell>
          <cell r="G10">
            <v>178184</v>
          </cell>
          <cell r="H10">
            <v>188856</v>
          </cell>
          <cell r="I10">
            <v>333372</v>
          </cell>
        </row>
        <row r="13">
          <cell r="F13">
            <v>156722</v>
          </cell>
          <cell r="G13">
            <v>126162</v>
          </cell>
          <cell r="H13">
            <v>126162</v>
          </cell>
          <cell r="I13">
            <v>277856</v>
          </cell>
        </row>
      </sheetData>
      <sheetData sheetId="13"/>
      <sheetData sheetId="14">
        <row r="10">
          <cell r="E10">
            <v>16540</v>
          </cell>
          <cell r="F10">
            <v>7466</v>
          </cell>
          <cell r="I10">
            <v>55516</v>
          </cell>
        </row>
        <row r="13">
          <cell r="E13">
            <v>16540</v>
          </cell>
          <cell r="F13">
            <v>2139.0019437573928</v>
          </cell>
          <cell r="I13">
            <v>7781.9835023458054</v>
          </cell>
        </row>
        <row r="14">
          <cell r="F14">
            <v>770.90564655953983</v>
          </cell>
          <cell r="I14">
            <v>7165.8863747270279</v>
          </cell>
        </row>
        <row r="15">
          <cell r="F15">
            <v>3085.4543199385089</v>
          </cell>
          <cell r="I15">
            <v>28687.828780984048</v>
          </cell>
        </row>
        <row r="16">
          <cell r="F16">
            <v>1470.6380897445583</v>
          </cell>
          <cell r="I16">
            <v>11880.301341943124</v>
          </cell>
        </row>
        <row r="20">
          <cell r="E20">
            <v>30000</v>
          </cell>
          <cell r="F20">
            <v>33258</v>
          </cell>
          <cell r="G20">
            <v>28724</v>
          </cell>
          <cell r="H20">
            <v>42153</v>
          </cell>
          <cell r="I20">
            <v>45314</v>
          </cell>
        </row>
        <row r="21">
          <cell r="I21">
            <v>4000</v>
          </cell>
        </row>
        <row r="28">
          <cell r="B28" t="str">
            <v>Другие прочие платежи из прибыли</v>
          </cell>
          <cell r="E28">
            <v>0</v>
          </cell>
        </row>
        <row r="29">
          <cell r="B29" t="str">
            <v>Резерв по сомнительным долгам</v>
          </cell>
        </row>
        <row r="32">
          <cell r="E32">
            <v>46666.666666666664</v>
          </cell>
          <cell r="F32">
            <v>49570.833333333336</v>
          </cell>
          <cell r="G32">
            <v>43541.666666666664</v>
          </cell>
          <cell r="H32">
            <v>55462.5</v>
          </cell>
          <cell r="I32">
            <v>59625.000000000007</v>
          </cell>
        </row>
        <row r="35">
          <cell r="E35">
            <v>11200</v>
          </cell>
          <cell r="F35">
            <v>11897</v>
          </cell>
          <cell r="G35">
            <v>10450</v>
          </cell>
          <cell r="H35">
            <v>13311</v>
          </cell>
          <cell r="I35">
            <v>14310.000000000002</v>
          </cell>
        </row>
        <row r="36">
          <cell r="F36">
            <v>3408.4792559445091</v>
          </cell>
          <cell r="H36">
            <v>1865.8761870402227</v>
          </cell>
          <cell r="I36">
            <v>2005.9115195361421</v>
          </cell>
        </row>
        <row r="37">
          <cell r="F37">
            <v>1228.4308166513322</v>
          </cell>
          <cell r="H37">
            <v>1718.1553702354543</v>
          </cell>
          <cell r="I37">
            <v>1847.1041505573849</v>
          </cell>
        </row>
        <row r="38">
          <cell r="F38">
            <v>4916.6421168374554</v>
          </cell>
          <cell r="H38">
            <v>6878.4438522890459</v>
          </cell>
          <cell r="I38">
            <v>7394.6759466799067</v>
          </cell>
        </row>
        <row r="39">
          <cell r="F39">
            <v>2343.447810566704</v>
          </cell>
          <cell r="H39">
            <v>2848.5245904352782</v>
          </cell>
          <cell r="I39">
            <v>3062.308383226567</v>
          </cell>
        </row>
        <row r="40">
          <cell r="E40">
            <v>17400</v>
          </cell>
          <cell r="F40">
            <v>9112</v>
          </cell>
          <cell r="G40">
            <v>16290</v>
          </cell>
        </row>
        <row r="41">
          <cell r="F41">
            <v>2610.5793880950127</v>
          </cell>
        </row>
        <row r="42">
          <cell r="F42">
            <v>940.86421798158676</v>
          </cell>
        </row>
        <row r="43">
          <cell r="F43">
            <v>3765.6924408357477</v>
          </cell>
        </row>
        <row r="44">
          <cell r="F44">
            <v>1794.8639530876528</v>
          </cell>
        </row>
        <row r="48">
          <cell r="B48" t="str">
            <v>Сбор на содержание милиции</v>
          </cell>
        </row>
        <row r="54">
          <cell r="F54">
            <v>17686.446155099806</v>
          </cell>
          <cell r="H54">
            <v>7774.6943759296009</v>
          </cell>
          <cell r="I54">
            <v>16700.51002358742</v>
          </cell>
        </row>
        <row r="55">
          <cell r="F55">
            <v>6374.2724724162963</v>
          </cell>
          <cell r="H55">
            <v>7159.1743261016627</v>
          </cell>
          <cell r="I55">
            <v>15378.336023578395</v>
          </cell>
        </row>
        <row r="56">
          <cell r="F56">
            <v>25512.235672751671</v>
          </cell>
          <cell r="H56">
            <v>28660.957841135874</v>
          </cell>
          <cell r="I56">
            <v>61565.457182910141</v>
          </cell>
        </row>
        <row r="57">
          <cell r="F57">
            <v>12160.045699732229</v>
          </cell>
          <cell r="H57">
            <v>11869.173456832867</v>
          </cell>
          <cell r="I57">
            <v>25495.696769924052</v>
          </cell>
        </row>
      </sheetData>
      <sheetData sheetId="15"/>
      <sheetData sheetId="16"/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20">
          <cell r="F20">
            <v>180</v>
          </cell>
          <cell r="G20">
            <v>523</v>
          </cell>
        </row>
        <row r="21">
          <cell r="F21">
            <v>160</v>
          </cell>
          <cell r="G21">
            <v>665</v>
          </cell>
        </row>
        <row r="22">
          <cell r="F22">
            <v>130</v>
          </cell>
          <cell r="G22">
            <v>1370</v>
          </cell>
        </row>
        <row r="23">
          <cell r="F23">
            <v>190</v>
          </cell>
          <cell r="G23">
            <v>392</v>
          </cell>
        </row>
        <row r="24">
          <cell r="F24">
            <v>160</v>
          </cell>
          <cell r="G24">
            <v>351</v>
          </cell>
        </row>
        <row r="28">
          <cell r="F28">
            <v>170</v>
          </cell>
          <cell r="G28">
            <v>456</v>
          </cell>
        </row>
        <row r="29">
          <cell r="F29">
            <v>140</v>
          </cell>
          <cell r="G29">
            <v>91</v>
          </cell>
        </row>
        <row r="30">
          <cell r="F30">
            <v>120</v>
          </cell>
          <cell r="G30">
            <v>1852</v>
          </cell>
        </row>
        <row r="31">
          <cell r="F31">
            <v>180</v>
          </cell>
          <cell r="G31">
            <v>26</v>
          </cell>
        </row>
        <row r="32">
          <cell r="F32">
            <v>150</v>
          </cell>
          <cell r="G32">
            <v>140</v>
          </cell>
        </row>
        <row r="33">
          <cell r="F33">
            <v>160</v>
          </cell>
          <cell r="G33">
            <v>13217</v>
          </cell>
        </row>
        <row r="34">
          <cell r="F34">
            <v>140</v>
          </cell>
          <cell r="G34">
            <v>4203</v>
          </cell>
        </row>
        <row r="35">
          <cell r="F35">
            <v>110</v>
          </cell>
          <cell r="G35">
            <v>2</v>
          </cell>
        </row>
        <row r="37">
          <cell r="F37">
            <v>350</v>
          </cell>
          <cell r="G37">
            <v>712</v>
          </cell>
        </row>
        <row r="40">
          <cell r="F40">
            <v>260</v>
          </cell>
          <cell r="G40">
            <v>8963</v>
          </cell>
        </row>
        <row r="41">
          <cell r="F41">
            <v>220</v>
          </cell>
          <cell r="G41">
            <v>347</v>
          </cell>
        </row>
        <row r="43">
          <cell r="F43">
            <v>270</v>
          </cell>
          <cell r="G43">
            <v>396.4</v>
          </cell>
        </row>
      </sheetData>
      <sheetData sheetId="19"/>
      <sheetData sheetId="20">
        <row r="24">
          <cell r="J24">
            <v>9112</v>
          </cell>
          <cell r="K24">
            <v>16193</v>
          </cell>
        </row>
        <row r="25">
          <cell r="J25">
            <v>1277</v>
          </cell>
          <cell r="K25">
            <v>2270</v>
          </cell>
        </row>
        <row r="26">
          <cell r="J26">
            <v>1176</v>
          </cell>
          <cell r="K26">
            <v>2090</v>
          </cell>
        </row>
        <row r="27">
          <cell r="J27">
            <v>4709</v>
          </cell>
          <cell r="K27">
            <v>8368</v>
          </cell>
        </row>
        <row r="28">
          <cell r="J28">
            <v>1950</v>
          </cell>
          <cell r="K28">
            <v>3465</v>
          </cell>
        </row>
      </sheetData>
      <sheetData sheetId="21"/>
      <sheetData sheetId="2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2007 (Min)"/>
      <sheetName val="2007 (Max)"/>
      <sheetName val=""/>
      <sheetName val="Астраханская область"/>
      <sheetName val="Справочники"/>
      <sheetName val="на 1 тут"/>
      <sheetName val="Лист1"/>
      <sheetName val="Лист2"/>
      <sheetName val="Лист3"/>
      <sheetName val="Форма 9"/>
      <sheetName val="Форма 10"/>
      <sheetName val="ДАННЫЕ"/>
      <sheetName val="куб"/>
      <sheetName val="регионы"/>
      <sheetName val="эл ст"/>
      <sheetName val="t_настрой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1">
          <cell r="B11" t="str">
            <v xml:space="preserve">1. Корректировка с учетом изменения полезного отпуска и цены покупки э/э в целях компенсации потерь </v>
          </cell>
        </row>
      </sheetData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02_97"/>
      <sheetName val="Списки"/>
      <sheetName val="Лист"/>
      <sheetName val="навигация"/>
      <sheetName val="Т12"/>
      <sheetName val="Т3"/>
      <sheetName val="2"/>
      <sheetName val="FES"/>
      <sheetName val="Огл. Графиков"/>
      <sheetName val="Текущие цены"/>
      <sheetName val="рабочий"/>
      <sheetName val="окраска"/>
      <sheetName val="ИТОГИ  по Н,Р,Э,Q"/>
      <sheetName val="Свод"/>
      <sheetName val="Баланс ВО"/>
      <sheetName val="Справочники"/>
      <sheetName val="ZAC02_97.XLS"/>
      <sheetName val="P2.1"/>
      <sheetName val="1"/>
      <sheetName val="3"/>
      <sheetName val="4"/>
      <sheetName val="Титульный"/>
      <sheetName val="Настройки регулятора"/>
      <sheetName val="TEHSHEET"/>
      <sheetName val="Лист2"/>
      <sheetName val="Main"/>
      <sheetName val=""/>
      <sheetName val="合成単価作成・-BLDG"/>
      <sheetName val="t_настройки"/>
    </sheetNames>
    <definedNames>
      <definedName name="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06_97"/>
      <sheetName val="FES"/>
      <sheetName val="2001"/>
      <sheetName val="Свод"/>
      <sheetName val="Баланс ВО"/>
      <sheetName val="Справочники"/>
      <sheetName val="ZAC06_97.XLS"/>
      <sheetName val="Personnel"/>
      <sheetName val=""/>
      <sheetName val="ИТОГИ  по Н,Р,Э,Q"/>
      <sheetName val="Параметры"/>
      <sheetName val="Регионы"/>
      <sheetName val="ИТ-бюджет"/>
    </sheetNames>
    <definedNames>
      <definedName name="w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Pile径1m･27"/>
      <sheetName val="Списки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  <sheetName val="База"/>
      <sheetName val="Лист"/>
      <sheetName val="навигация"/>
      <sheetName val="Т12"/>
      <sheetName val="Т3"/>
      <sheetName val="Main"/>
      <sheetName val="SET"/>
      <sheetName val="гр5(о)"/>
      <sheetName val="Сводка - лизинг"/>
      <sheetName val="Справочники"/>
      <sheetName val="17"/>
      <sheetName val="24"/>
      <sheetName val="25"/>
      <sheetName val="4"/>
      <sheetName val="5"/>
      <sheetName val="Ф_1 _для АО_энерго_"/>
      <sheetName val="Ф_2 _для АО_энерго_"/>
      <sheetName val="баланс квадраты пэс"/>
      <sheetName val="mtl$-inter"/>
      <sheetName val="Организации"/>
      <sheetName val="Предлагаемая новая форма СТРС"/>
      <sheetName val="17 СМУП"/>
      <sheetName val="share price 2002"/>
      <sheetName val="MTO REV.0"/>
      <sheetName val="см_2 шатурс сети  проект работы"/>
      <sheetName val="28"/>
      <sheetName val="29"/>
      <sheetName val="20"/>
      <sheetName val="21"/>
      <sheetName val="23"/>
      <sheetName val="26"/>
      <sheetName val="27"/>
      <sheetName val="19"/>
      <sheetName val="22"/>
      <sheetName val="ИП"/>
      <sheetName val="ставки "/>
      <sheetName val="Применение"/>
      <sheetName val="ЭСО"/>
      <sheetName val="сбыт"/>
      <sheetName val="Ген. не уч. ОРЭМ"/>
      <sheetName val="Свод"/>
      <sheetName val="Контроль"/>
      <sheetName val="РЧА_новый2"/>
      <sheetName val="Прилож_12"/>
      <sheetName val="P2_12"/>
      <sheetName val="P2_22"/>
      <sheetName val="эл_ст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ИТОГИ__по_Н,Р,Э,Q2"/>
      <sheetName val="Таб1_12"/>
      <sheetName val="Огл__Графиков1"/>
      <sheetName val="Текущие_цены1"/>
      <sheetName val="Сводка_-_лизинг"/>
      <sheetName val="Ф_1__для_АО_энерго_"/>
      <sheetName val="Ф_2__для_АО_энерго_"/>
      <sheetName val="баланс_квадраты_пэс"/>
      <sheetName val="Предлагаемая_новая_форма_СТРС"/>
      <sheetName val="17_СМУП"/>
      <sheetName val="форма 7 (скважины)"/>
      <sheetName val="6 Списки"/>
      <sheetName val="Титульный"/>
      <sheetName val="перекрестка"/>
      <sheetName val="16"/>
      <sheetName val="18.2"/>
      <sheetName val="6"/>
      <sheetName val="15"/>
      <sheetName val="17.1"/>
      <sheetName val="2.3"/>
      <sheetName val="Лист3"/>
      <sheetName val="Лист7"/>
      <sheetName val="ВСПОМОГАТ"/>
      <sheetName val="Производство электроэнергии"/>
      <sheetName val="регионы"/>
      <sheetName val="t_настройки"/>
      <sheetName val="РЧА_новый3"/>
      <sheetName val="Прилож_13"/>
      <sheetName val="P2_13"/>
      <sheetName val="P2_23"/>
      <sheetName val="эл_ст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ИТОГИ__по_Н,Р,Э,Q3"/>
      <sheetName val="Таб1_13"/>
      <sheetName val="Огл__Графиков2"/>
      <sheetName val="Текущие_цены2"/>
      <sheetName val="Сводка_-_лизинг1"/>
      <sheetName val="Ф_1__для_АО_энерго_1"/>
      <sheetName val="Ф_2__для_АО_энерго_1"/>
      <sheetName val="баланс_квадраты_пэс1"/>
      <sheetName val="Предлагаемая_новая_форма_СТРС1"/>
      <sheetName val="17_СМУП1"/>
      <sheetName val="share_price_2002"/>
      <sheetName val="MTO_REV_0"/>
      <sheetName val="см_2_шатурс_сети__проект_работы"/>
      <sheetName val="ставки_"/>
      <sheetName val="Ген__не_уч__ОРЭМ"/>
      <sheetName val="форма_7_(скважины)"/>
      <sheetName val="6_Списки"/>
      <sheetName val="18_2"/>
      <sheetName val="17_1"/>
      <sheetName val="2_3"/>
      <sheetName val="Производство_электроэнергии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 2 (2.103)"/>
      <sheetName val="Приложение 3 (2.100 ДКС) "/>
      <sheetName val="Книга1"/>
      <sheetName val="Приложение 2 (2.100 ДКС) "/>
    </sheetNames>
    <definedNames>
      <definedName name="________M8" refersTo="#ССЫЛКА!"/>
      <definedName name="________M9" refersTo="#ССЫЛКА!"/>
      <definedName name="________q11" refersTo="#ССЫЛКА!"/>
      <definedName name="________q15" refersTo="#ССЫЛКА!"/>
      <definedName name="________q17" refersTo="#ССЫЛКА!"/>
      <definedName name="________q2" refersTo="#ССЫЛКА!"/>
      <definedName name="________q3" refersTo="#ССЫЛКА!"/>
      <definedName name="________q4" refersTo="#ССЫЛКА!"/>
      <definedName name="________q5" refersTo="#ССЫЛКА!"/>
      <definedName name="________q6" refersTo="#ССЫЛКА!"/>
      <definedName name="________q7" refersTo="#ССЫЛКА!"/>
      <definedName name="________q8" refersTo="#ССЫЛКА!"/>
      <definedName name="________q9" refersTo="#ССЫЛКА!"/>
      <definedName name="_______M8" refersTo="#ССЫЛКА!"/>
      <definedName name="_______M9" refersTo="#ССЫЛКА!"/>
      <definedName name="_______q11" refersTo="#ССЫЛКА!"/>
      <definedName name="_______q15" refersTo="#ССЫЛКА!"/>
      <definedName name="_______q17" refersTo="#ССЫЛКА!"/>
      <definedName name="_______q2" refersTo="#ССЫЛКА!"/>
      <definedName name="_______q3" refersTo="#ССЫЛКА!"/>
      <definedName name="_______q4" refersTo="#ССЫЛКА!"/>
      <definedName name="_______q5" refersTo="#ССЫЛКА!"/>
      <definedName name="_______q6" refersTo="#ССЫЛКА!"/>
      <definedName name="_______q7" refersTo="#ССЫЛКА!"/>
      <definedName name="_______q8" refersTo="#ССЫЛКА!"/>
      <definedName name="_______q9" refersTo="#ССЫЛКА!"/>
      <definedName name="______M8" refersTo="#ССЫЛКА!"/>
      <definedName name="______M9" refersTo="#ССЫЛКА!"/>
      <definedName name="______q11" refersTo="#ССЫЛКА!"/>
      <definedName name="______q15" refersTo="#ССЫЛКА!"/>
      <definedName name="______q17" refersTo="#ССЫЛКА!"/>
      <definedName name="______q2" refersTo="#ССЫЛКА!"/>
      <definedName name="______q3" refersTo="#ССЫЛКА!"/>
      <definedName name="______q4" refersTo="#ССЫЛКА!"/>
      <definedName name="______q5" refersTo="#ССЫЛКА!"/>
      <definedName name="______q6" refersTo="#ССЫЛКА!"/>
      <definedName name="______q7" refersTo="#ССЫЛКА!"/>
      <definedName name="______q8" refersTo="#ССЫЛКА!"/>
      <definedName name="______q9" refersTo="#ССЫЛКА!"/>
      <definedName name="_____FY1" refersTo="#ССЫЛКА!"/>
      <definedName name="_____M8" refersTo="#ССЫЛКА!"/>
      <definedName name="_____M9" refersTo="#ССЫЛКА!"/>
      <definedName name="_____q11" refersTo="#ССЫЛКА!"/>
      <definedName name="_____q15" refersTo="#ССЫЛКА!"/>
      <definedName name="_____q17" refersTo="#ССЫЛКА!"/>
      <definedName name="_____q2" refersTo="#ССЫЛКА!"/>
      <definedName name="_____q3" refersTo="#ССЫЛКА!"/>
      <definedName name="_____q4" refersTo="#ССЫЛКА!"/>
      <definedName name="_____q5" refersTo="#ССЫЛКА!"/>
      <definedName name="_____q6" refersTo="#ССЫЛКА!"/>
      <definedName name="_____q7" refersTo="#ССЫЛКА!"/>
      <definedName name="_____q8" refersTo="#ССЫЛКА!"/>
      <definedName name="_____q9" refersTo="#ССЫЛКА!"/>
      <definedName name="____FY1" refersTo="#ССЫЛКА!"/>
      <definedName name="____M8" refersTo="#ССЫЛКА!"/>
      <definedName name="____M9" refersTo="#ССЫЛКА!"/>
      <definedName name="____q11" refersTo="#ССЫЛКА!"/>
      <definedName name="____q15" refersTo="#ССЫЛКА!"/>
      <definedName name="____q17" refersTo="#ССЫЛКА!"/>
      <definedName name="____q2" refersTo="#ССЫЛКА!"/>
      <definedName name="____q3" refersTo="#ССЫЛКА!"/>
      <definedName name="____q4" refersTo="#ССЫЛКА!"/>
      <definedName name="____q5" refersTo="#ССЫЛКА!"/>
      <definedName name="____q6" refersTo="#ССЫЛКА!"/>
      <definedName name="____q7" refersTo="#ССЫЛКА!"/>
      <definedName name="____q8" refersTo="#ССЫЛКА!"/>
      <definedName name="____q9" refersTo="#ССЫЛКА!"/>
      <definedName name="___FY1" refersTo="#ССЫЛКА!"/>
      <definedName name="__ew1" refersTo="#ССЫЛКА!"/>
      <definedName name="__fg1" refersTo="#ССЫЛКА!"/>
      <definedName name="__FY1" refersTo="#ССЫЛКА!"/>
      <definedName name="__k1" refersTo="#ССЫЛКА!"/>
      <definedName name="__M8" refersTo="#ССЫЛКА!"/>
      <definedName name="__M9" refersTo="#ССЫЛКА!"/>
      <definedName name="__q11" refersTo="#ССЫЛКА!"/>
      <definedName name="__q15" refersTo="#ССЫЛКА!"/>
      <definedName name="__q17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_ew1" refersTo="#ССЫЛКА!"/>
      <definedName name="_fg1" refersTo="#ССЫЛКА!"/>
      <definedName name="_k1" refersTo="#ССЫЛКА!"/>
      <definedName name="_M8" refersTo="#ССЫЛКА!"/>
      <definedName name="_M9" refersTo="#ССЫЛКА!"/>
      <definedName name="_q11" refersTo="#ССЫЛКА!"/>
      <definedName name="_q15" refersTo="#ССЫЛКА!"/>
      <definedName name="_q17" refersTo="#ССЫЛКА!"/>
      <definedName name="_q2" refersTo="#ССЫЛКА!"/>
      <definedName name="_q3" refersTo="#ССЫЛКА!"/>
      <definedName name="_q4" refersTo="#ССЫЛКА!"/>
      <definedName name="_q5" refersTo="#ССЫЛКА!"/>
      <definedName name="_q6" refersTo="#ССЫЛКА!"/>
      <definedName name="_q7" refersTo="#ССЫЛКА!"/>
      <definedName name="_q8" refersTo="#ССЫЛКА!"/>
      <definedName name="_q9" refersTo="#ССЫЛКА!"/>
      <definedName name="àî" refersTo="#ССЫЛКА!"/>
      <definedName name="cd" refersTo="#ССЫЛКА!"/>
      <definedName name="com" refersTo="#ССЫЛКА!"/>
      <definedName name="CompOt" refersTo="#ССЫЛКА!"/>
      <definedName name="compOT1" refersTo="#ССЫЛКА!"/>
      <definedName name="CompOt2" refersTo="#ССЫЛКА!"/>
      <definedName name="CompRas" refersTo="#ССЫЛКА!"/>
      <definedName name="CompRas1" refersTo="#ССЫЛКА!"/>
      <definedName name="ct" refersTo="#ССЫЛКА!"/>
      <definedName name="cv" refersTo="#ССЫЛКА!"/>
      <definedName name="ď" refersTo="#ССЫЛКА!"/>
      <definedName name="ďď" refersTo="#ССЫЛКА!"/>
      <definedName name="đđ" refersTo="#ССЫЛКА!"/>
      <definedName name="đđđ" refersTo="#ССЫЛКА!"/>
      <definedName name="dfrgtt" refersTo="#ССЫЛКА!"/>
      <definedName name="dsragh" refersTo="#ССЫЛКА!"/>
      <definedName name="ęĺ" refersTo="#ССЫЛКА!"/>
      <definedName name="ew" refersTo="#ССЫЛКА!"/>
      <definedName name="ffff" refersTo="#ССЫЛКА!"/>
      <definedName name="fffff" refersTo="#ССЫЛКА!"/>
      <definedName name="ffffffff" refersTo="#ССЫЛКА!"/>
      <definedName name="ffffffffff" refersTo="#ССЫЛКА!"/>
      <definedName name="fffffffffff" refersTo="#ССЫЛКА!"/>
      <definedName name="ffffffffffff" refersTo="#ССЫЛКА!"/>
      <definedName name="fffffffffffff" refersTo="#ССЫЛКА!"/>
      <definedName name="ffffffffffffff" refersTo="#ССЫЛКА!"/>
      <definedName name="fg" refersTo="#ССЫЛКА!"/>
      <definedName name="gfg" refersTo="#ССЫЛКА!"/>
      <definedName name="gh" refersTo="#ССЫЛКА!"/>
      <definedName name="h" refersTo="#ССЫЛКА!"/>
      <definedName name="hhh" refersTo="#ССЫЛКА!"/>
      <definedName name="hhhhhhhhhhhhhhhhhhhhhhhhhhhhhhhhhhhhhhhhhhhhhhhhhhhhhhhhhhhhhh" refersTo="#ССЫЛКА!"/>
      <definedName name="hhy" refersTo="#ССЫЛКА!"/>
      <definedName name="îî" refersTo="#ССЫЛКА!"/>
      <definedName name="iiiiiiii" refersTo="#ССЫЛКА!"/>
      <definedName name="j" refersTo="#ССЫЛКА!"/>
      <definedName name="k" refersTo="#ССЫЛКА!"/>
      <definedName name="nfyz" refersTo="#ССЫЛКА!"/>
      <definedName name="o" refersTo="#ССЫЛКА!"/>
      <definedName name="öó" refersTo="#ССЫЛКА!"/>
      <definedName name="P1_dip" refersTo="#ССЫЛКА!"/>
      <definedName name="P1_SCOPE_DOP" refersTo="#ССЫЛКА!"/>
      <definedName name="P1_ДиапазонЗащиты"/>
      <definedName name="P2_dip" refersTo="#ССЫЛКА!"/>
      <definedName name="P2_ДиапазонЗащиты"/>
      <definedName name="P3_dip" refersTo="#ССЫЛКА!"/>
      <definedName name="P3_T21_Protection"/>
      <definedName name="P3_ДиапазонЗащиты"/>
      <definedName name="P4_dip" refersTo="#ССЫЛКА!"/>
      <definedName name="P4_ДиапазонЗащиты"/>
      <definedName name="P6_T17_Protection"/>
      <definedName name="P6_T28?axis?R?ПЭ"/>
      <definedName name="P6_T28?axis?R?ПЭ?"/>
      <definedName name="qq" refersTo="#ССЫЛКА!"/>
      <definedName name="rr" refersTo="#ССЫЛКА!"/>
      <definedName name="ŕŕ" refersTo="#ССЫЛКА!"/>
      <definedName name="rt" refersTo="#ССЫЛКА!"/>
      <definedName name="upr" refersTo="#ССЫЛКА!"/>
      <definedName name="ůůů" refersTo="#ССЫЛКА!"/>
      <definedName name="v" refersTo="#ССЫЛКА!"/>
      <definedName name="VV" refersTo="#ССЫЛКА!"/>
      <definedName name="vvv" refersTo="#ССЫЛКА!"/>
      <definedName name="vvvvvv" refersTo="#ССЫЛКА!"/>
      <definedName name="vvvvvvvv" refersTo="#ССЫЛКА!"/>
      <definedName name="vvvvvvvvv" refersTo="#ССЫЛКА!"/>
      <definedName name="vvvvvvvvvvvvv" refersTo="#ССЫЛКА!"/>
      <definedName name="vvvvvvvvvvvvvv" refersTo="#ССЫЛКА!"/>
      <definedName name="vvvvvvvvvvvvvvvvv" refersTo="#ССЫЛКА!"/>
      <definedName name="we" refersTo="#ССЫЛКА!"/>
      <definedName name="www" refersTo="#ССЫЛКА!"/>
      <definedName name="wwww" refersTo="#ССЫЛКА!"/>
      <definedName name="wwwwww" refersTo="#ССЫЛКА!"/>
      <definedName name="wwwwwww" refersTo="#ССЫЛКА!"/>
      <definedName name="wwwwwwww" refersTo="#ССЫЛКА!"/>
      <definedName name="wwwwwwwwww" refersTo="#ССЫЛКА!"/>
      <definedName name="wwwwwwwwwww" refersTo="#ССЫЛКА!"/>
      <definedName name="wwwwwwwwwwww" refersTo="#ССЫЛКА!"/>
      <definedName name="wwwwwwwwwwwww" refersTo="#ССЫЛКА!"/>
      <definedName name="аа" refersTo="#ССЫЛКА!"/>
      <definedName name="АААААААА" refersTo="#ССЫЛКА!"/>
      <definedName name="ав" refersTo="#ССЫЛКА!"/>
      <definedName name="ап" refersTo="#ССЫЛКА!"/>
      <definedName name="аяыпамыпмипи" refersTo="#ССЫЛКА!"/>
      <definedName name="бб" refersTo="#ССЫЛКА!"/>
      <definedName name="в" refersTo="#ССЫЛКА!"/>
      <definedName name="в23ё" refersTo="#ССЫЛКА!"/>
      <definedName name="в23е1" refersTo="#ССЫЛКА!"/>
      <definedName name="вап" refersTo="#ССЫЛКА!"/>
      <definedName name="Вар.их" refersTo="#ССЫЛКА!"/>
      <definedName name="Вар.КАЛМЭ" refersTo="#ССЫЛКА!"/>
      <definedName name="вв" refersTo="#ССЫЛКА!"/>
      <definedName name="вв1" refersTo="#ССЫЛКА!"/>
      <definedName name="вм" refersTo="#ССЫЛКА!"/>
      <definedName name="вмивртвр" refersTo="#ССЫЛКА!"/>
      <definedName name="вртт" refersTo="#ССЫЛКА!"/>
      <definedName name="выручка" refersTo="#ССЫЛКА!"/>
      <definedName name="гнлзщ" refersTo="#ССЫЛКА!"/>
      <definedName name="гш" refersTo="#ССЫЛКА!"/>
      <definedName name="дж" refersTo="#ССЫЛКА!"/>
      <definedName name="доопатмо" refersTo="#ССЫЛКА!"/>
      <definedName name="Дополнение" refersTo="#ССЫЛКА!"/>
      <definedName name="дщ" refersTo="#ССЫЛКА!"/>
      <definedName name="дщл" refersTo="#ССЫЛКА!"/>
      <definedName name="епке" refersTo="#ССЫЛКА!"/>
      <definedName name="еще" refersTo="#ССЫЛКА!"/>
      <definedName name="ж" refersTo="#ССЫЛКА!"/>
      <definedName name="жд" refersTo="#ССЫЛКА!"/>
      <definedName name="зщ" refersTo="#ССЫЛКА!"/>
      <definedName name="й" refersTo="#ССЫЛКА!"/>
      <definedName name="й1" refersTo="#ССЫЛКА!"/>
      <definedName name="ий" refersTo="#ССЫЛКА!"/>
      <definedName name="йй" refersTo="#ССЫЛКА!"/>
      <definedName name="йй1" refersTo="#ССЫЛКА!"/>
      <definedName name="йфц" refersTo="#ССЫЛКА!"/>
      <definedName name="йц" refersTo="#ССЫЛКА!"/>
      <definedName name="ке" refersTo="#ССЫЛКА!"/>
      <definedName name="ке1" refersTo="#ССЫЛКА!"/>
      <definedName name="компенсация" refersTo="#ССЫЛКА!"/>
      <definedName name="кп" refersTo="#ССЫЛКА!"/>
      <definedName name="кпнрг" refersTo="#ССЫЛКА!"/>
      <definedName name="ктджщз" refersTo="#ССЫЛКА!"/>
      <definedName name="лара" refersTo="#ССЫЛКА!"/>
      <definedName name="ло" refersTo="#ССЫЛКА!"/>
      <definedName name="лор" refersTo="#ССЫЛКА!"/>
      <definedName name="лщд" refersTo="#ССЫЛКА!"/>
      <definedName name="мам" refersTo="#ССЫЛКА!"/>
      <definedName name="мым" refersTo="#ССЫЛКА!"/>
      <definedName name="мым1" refersTo="#ССЫЛКА!"/>
      <definedName name="нгг" refersTo="#ССЫЛКА!"/>
      <definedName name="Нояб" refersTo="#ССЫЛКА!"/>
      <definedName name="Ноябрь" refersTo="#ССЫЛКА!"/>
      <definedName name="олло" refersTo="#ССЫЛКА!"/>
      <definedName name="олрлпо" refersTo="#ССЫЛКА!"/>
      <definedName name="олс" refersTo="#ССЫЛКА!"/>
      <definedName name="ооо" refersTo="#ССЫЛКА!"/>
      <definedName name="отпуск" refersTo="#ССЫЛКА!"/>
      <definedName name="план56" refersTo="#ССЫЛКА!"/>
      <definedName name="ПМС" refersTo="#ССЫЛКА!"/>
      <definedName name="ПМС1" refersTo="#ССЫЛКА!"/>
      <definedName name="пппп" refersTo="#ССЫЛКА!"/>
      <definedName name="пр" refersTo="#ССЫЛКА!"/>
      <definedName name="про" refersTo="#ССЫЛКА!"/>
      <definedName name="ропопопмо" refersTo="#ССЫЛКА!"/>
      <definedName name="рсср" refersTo="#ССЫЛКА!"/>
      <definedName name="с" refersTo="#ССЫЛКА!"/>
      <definedName name="с1" refersTo="#ССЫЛКА!"/>
      <definedName name="сваеррта" refersTo="#ССЫЛКА!"/>
      <definedName name="свмпвппв" refersTo="#ССЫЛКА!"/>
      <definedName name="свод" refersTo="#ССЫЛКА!"/>
      <definedName name="себестоимость2" refersTo="#ССЫЛКА!"/>
      <definedName name="ск" refersTo="#ССЫЛКА!"/>
      <definedName name="сокращение" refersTo="#ССЫЛКА!"/>
      <definedName name="сомп" refersTo="#ССЫЛКА!"/>
      <definedName name="сомпас" refersTo="#ССЫЛКА!"/>
      <definedName name="сс" refersTo="#ССЫЛКА!"/>
      <definedName name="сс1" refersTo="#ССЫЛКА!"/>
      <definedName name="сссс" refersTo="#ССЫЛКА!"/>
      <definedName name="сссс1" refersTo="#ССЫЛКА!"/>
      <definedName name="ссы" refersTo="#ССЫЛКА!"/>
      <definedName name="ссы1" refersTo="#ССЫЛКА!"/>
      <definedName name="ссы2" refersTo="#ССЫЛКА!"/>
      <definedName name="таня" refersTo="#ССЫЛКА!"/>
      <definedName name="тепло" refersTo="#ССЫЛКА!"/>
      <definedName name="ть" refersTo="#ССЫЛКА!"/>
      <definedName name="у" refersTo="#ССЫЛКА!"/>
      <definedName name="у1" refersTo="#ССЫЛКА!"/>
      <definedName name="ук" refersTo="#ССЫЛКА!"/>
      <definedName name="уу" refersTo="#ССЫЛКА!"/>
      <definedName name="УФ" refersTo="#ССЫЛКА!"/>
      <definedName name="уыукпе" refersTo="#ССЫЛКА!"/>
      <definedName name="фам" refersTo="#ССЫЛКА!"/>
      <definedName name="Форма" refersTo="#ССЫЛКА!"/>
      <definedName name="фф" refersTo="#ССЫЛКА!"/>
      <definedName name="фыаспит" refersTo="#ССЫЛКА!"/>
      <definedName name="ц" refersTo="#ССЫЛКА!"/>
      <definedName name="ц1" refersTo="#ССЫЛКА!"/>
      <definedName name="цу" refersTo="#ССЫЛКА!"/>
      <definedName name="цуа" refersTo="#ССЫЛКА!"/>
      <definedName name="черновик" refersTo="#ССЫЛКА!"/>
      <definedName name="щ" refersTo="#ССЫЛКА!"/>
      <definedName name="ыаппр" refersTo="#ССЫЛКА!"/>
      <definedName name="ыаупп" refersTo="#ССЫЛКА!"/>
      <definedName name="ыаыыа" refersTo="#ССЫЛКА!"/>
      <definedName name="ыв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ыыыы" refersTo="#ССЫЛКА!"/>
      <definedName name="ю" refersTo="#ССЫЛКА!"/>
      <definedName name="ююююююю" refersTo="#ССЫЛКА!"/>
      <definedName name="я" refersTo="#ССЫЛКА!"/>
      <definedName name="яя" refersTo="#ССЫЛКА!"/>
      <definedName name="яяя" refersTo="#ССЫЛКА!"/>
    </defined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агр_БП"/>
      <sheetName val="таблица_1"/>
      <sheetName val="агр_БП1"/>
      <sheetName val="таблица_11"/>
      <sheetName val="агр_БП2"/>
      <sheetName val="таблица_12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агр_БП"/>
      <sheetName val="агр_БП1"/>
      <sheetName val="агр_БП2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/>
      <sheetData sheetId="3"/>
      <sheetData sheetId="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агр_БП"/>
      <sheetName val="таблица_1"/>
      <sheetName val="агр_БП1"/>
      <sheetName val="таблица_11"/>
      <sheetName val="агр_БП2"/>
      <sheetName val="таблица_12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топография"/>
      <sheetName val="ТЭП ПД "/>
      <sheetName val="Исходные данные тариф электрика"/>
      <sheetName val="Лизинг ДГУ"/>
      <sheetName val="т. 1.12."/>
      <sheetName val="Гр5(о)"/>
      <sheetName val="Ожид ФР"/>
      <sheetName val="цены цехов"/>
      <sheetName val="эл_ст1"/>
      <sheetName val="P2_11"/>
      <sheetName val="06_нас-е_Прейскурант1"/>
      <sheetName val="т__1_12_1"/>
      <sheetName val="эл_ст"/>
      <sheetName val="P2_1"/>
      <sheetName val="06_нас-е_Прейскурант"/>
      <sheetName val="т__1_12_"/>
      <sheetName val="Лист13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.2"/>
      <sheetName val="18"/>
      <sheetName val="19"/>
      <sheetName val="1"/>
      <sheetName val="20"/>
      <sheetName val="21.3"/>
      <sheetName val="21"/>
      <sheetName val="22"/>
      <sheetName val="23"/>
      <sheetName val="24.1"/>
      <sheetName val="24"/>
      <sheetName val="25"/>
      <sheetName val="27"/>
      <sheetName val="28"/>
      <sheetName val="29"/>
      <sheetName val="2"/>
      <sheetName val="3"/>
      <sheetName val="4.1"/>
      <sheetName val="4"/>
      <sheetName val="5"/>
      <sheetName val="6"/>
      <sheetName val="7"/>
      <sheetName val="8"/>
      <sheetName val="9"/>
      <sheetName val="6 Списки"/>
      <sheetName val="Ф-1 (для АО-энерго)"/>
      <sheetName val="Ф-2 (для АО-энерго)"/>
      <sheetName val="перекрестка"/>
      <sheetName val="Реестр"/>
      <sheetName val="26"/>
      <sheetName val="ОБЩАК"/>
      <sheetName val="Заголовок"/>
      <sheetName val="21.1"/>
      <sheetName val="19.1.2"/>
      <sheetName val="Настройка"/>
      <sheetName val="TECHSHEET"/>
      <sheetName val="REESTR_MO"/>
      <sheetName val="справочники"/>
      <sheetName val="мощность"/>
      <sheetName val="т1.15(смета8а)"/>
      <sheetName val="тар"/>
      <sheetName val="Стоимость ЭЭ"/>
      <sheetName val="регионы"/>
      <sheetName val="эл_ст2"/>
      <sheetName val="P2_12"/>
      <sheetName val="06_нас-е_Прейскурант2"/>
      <sheetName val="ТЭП_ПД_"/>
      <sheetName val="Исходные_данные_тариф_электрика"/>
      <sheetName val="Лизинг_ДГУ"/>
      <sheetName val="т__1_12_2"/>
      <sheetName val="Ожид_ФР"/>
      <sheetName val="цены_цехов"/>
      <sheetName val="мар_2001"/>
      <sheetName val="Продажи_реальные_и_прогноз_20_л"/>
      <sheetName val="№_1_1_3_1__ГСМ"/>
      <sheetName val="№_1_1_3_3__Эксплуат_"/>
      <sheetName val="15_э"/>
      <sheetName val="См_1"/>
      <sheetName val="17_1"/>
      <sheetName val="18_2"/>
      <sheetName val="21_3"/>
      <sheetName val="24_1"/>
      <sheetName val="4_1"/>
      <sheetName val="т1_15(смета8а)"/>
      <sheetName val="Ф-1_(для_АО-энерго)"/>
      <sheetName val="Ф-2_(для_АО-энерго)"/>
      <sheetName val="эл_ст3"/>
      <sheetName val="P2_13"/>
      <sheetName val="06_нас-е_Прейскурант3"/>
      <sheetName val="ТЭП_ПД_1"/>
      <sheetName val="Исходные_данные_тариф_электрик1"/>
      <sheetName val="Лизинг_ДГУ1"/>
      <sheetName val="т__1_12_3"/>
      <sheetName val="Ожид_ФР1"/>
      <sheetName val="цены_цехов1"/>
      <sheetName val="мар_20011"/>
      <sheetName val="Продажи_реальные_и_прогноз_20_1"/>
      <sheetName val="№_1_1_3_1__ГСМ1"/>
      <sheetName val="№_1_1_3_3__Эксплуат_1"/>
      <sheetName val="15_э1"/>
      <sheetName val="См_11"/>
      <sheetName val="17_11"/>
      <sheetName val="18_21"/>
      <sheetName val="21_31"/>
      <sheetName val="24_11"/>
      <sheetName val="4_11"/>
      <sheetName val="т1_15(смета8а)1"/>
      <sheetName val="Ф-1_(для_АО-энерго)1"/>
      <sheetName val="Ф-2_(для_АО-энерго)1"/>
      <sheetName val="vec"/>
      <sheetName val="эл_ст4"/>
      <sheetName val="P2_14"/>
      <sheetName val="06_нас-е_Прейскурант4"/>
      <sheetName val="ТЭП_ПД_2"/>
      <sheetName val="Исходные_данные_тариф_электрик2"/>
      <sheetName val="Лизинг_ДГУ2"/>
      <sheetName val="т__1_12_4"/>
      <sheetName val="Ожид_ФР2"/>
      <sheetName val="цены_цехов2"/>
      <sheetName val="мар_20012"/>
      <sheetName val="Продажи_реальные_и_прогноз_20_2"/>
      <sheetName val="№_1_1_3_1__ГСМ2"/>
      <sheetName val="№_1_1_3_3__Эксплуат_2"/>
      <sheetName val="15_э2"/>
      <sheetName val="См_12"/>
      <sheetName val="Ф-1_(для_АО-энерго)2"/>
      <sheetName val="Ф-2_(для_АО-энерго)2"/>
      <sheetName val="17_12"/>
      <sheetName val="18_22"/>
      <sheetName val="21_32"/>
      <sheetName val="24_12"/>
      <sheetName val="4_12"/>
      <sheetName val="эл_ст5"/>
      <sheetName val="P2_15"/>
      <sheetName val="06_нас-е_Прейскурант5"/>
      <sheetName val="ТЭП_ПД_3"/>
      <sheetName val="Исходные_данные_тариф_электрик3"/>
      <sheetName val="Лизинг_ДГУ3"/>
      <sheetName val="т__1_12_5"/>
      <sheetName val="Ожид_ФР3"/>
      <sheetName val="цены_цехов3"/>
      <sheetName val="мар_20013"/>
      <sheetName val="Продажи_реальные_и_прогноз_20_3"/>
      <sheetName val="№_1_1_3_1__ГСМ3"/>
      <sheetName val="№_1_1_3_3__Эксплуат_3"/>
      <sheetName val="15_э3"/>
      <sheetName val="См_13"/>
      <sheetName val="Ф-1_(для_АО-энерго)3"/>
      <sheetName val="Ф-2_(для_АО-энерго)3"/>
      <sheetName val="17_13"/>
      <sheetName val="18_23"/>
      <sheetName val="21_33"/>
      <sheetName val="24_13"/>
      <sheetName val="4_13"/>
      <sheetName val="эл_ст6"/>
      <sheetName val="P2_16"/>
      <sheetName val="06_нас-е_Прейскурант6"/>
      <sheetName val="ТЭП_ПД_4"/>
      <sheetName val="Исходные_данные_тариф_электрик4"/>
      <sheetName val="Лизинг_ДГУ4"/>
      <sheetName val="т__1_12_6"/>
      <sheetName val="Ожид_ФР4"/>
      <sheetName val="цены_цехов4"/>
      <sheetName val="мар_20014"/>
      <sheetName val="Продажи_реальные_и_прогноз_20_4"/>
      <sheetName val="№_1_1_3_1__ГСМ4"/>
      <sheetName val="№_1_1_3_3__Эксплуат_4"/>
      <sheetName val="15_э4"/>
      <sheetName val="См_14"/>
      <sheetName val="Ф-1_(для_АО-энерго)4"/>
      <sheetName val="Ф-2_(для_АО-энерго)4"/>
      <sheetName val="17_14"/>
      <sheetName val="18_24"/>
      <sheetName val="21_34"/>
      <sheetName val="24_14"/>
      <sheetName val="4_14"/>
      <sheetName val="Reestr_org"/>
      <sheetName val="Отопление помещ"/>
      <sheetName val="Dimensions"/>
      <sheetName val="прогноз_1"/>
      <sheetName val="IS-$"/>
      <sheetName val="бюджет цтв"/>
      <sheetName val="расчет"/>
      <sheetName val="Работы на объектах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P2"/>
      <sheetName val="18.1"/>
      <sheetName val="19.1.1"/>
      <sheetName val="19.2"/>
      <sheetName val="2.1"/>
      <sheetName val="21.2.1"/>
      <sheetName val="21.2.2"/>
      <sheetName val="21.4"/>
      <sheetName val="28.3"/>
      <sheetName val="1.1"/>
      <sheetName val="1.2"/>
      <sheetName val="2.2"/>
      <sheetName val="25.1"/>
      <sheetName val="28.1"/>
      <sheetName val="28.2"/>
      <sheetName val="P2.2"/>
      <sheetName val="проводки'02"/>
      <sheetName val="проводки_02"/>
      <sheetName val="valuations"/>
      <sheetName val="XLR_NoRangeSheet"/>
      <sheetName val="Параметры"/>
      <sheetName val="Группа"/>
      <sheetName val="par diff expl "/>
      <sheetName val="прил 1"/>
      <sheetName val="индекс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/>
      <sheetData sheetId="220" refreshError="1"/>
      <sheetData sheetId="221" refreshError="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FES"/>
      <sheetName val="1997"/>
      <sheetName val="1998"/>
      <sheetName val="Заголовок"/>
      <sheetName val="Регионы"/>
      <sheetName val="Input TI"/>
      <sheetName val="Лист13"/>
      <sheetName val="Enums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XLR_NoRangeSheet"/>
      <sheetName val="мар 2001"/>
      <sheetName val="навигация"/>
      <sheetName val="Т12"/>
      <sheetName val="Т3"/>
      <sheetName val="Лист1"/>
      <sheetName val="УФ-61"/>
      <sheetName val="Рейтинг"/>
      <sheetName val="ф сплавы"/>
      <sheetName val="цены цехов"/>
      <sheetName val="ONEX_S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 refreshError="1"/>
      <sheetData sheetId="114" refreshError="1"/>
      <sheetData sheetId="11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тар"/>
      <sheetName val="т1.15(смета8а)"/>
      <sheetName val="Справочники"/>
      <sheetName val="Исходные"/>
      <sheetName val="Производство электроэнерг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Enums"/>
      <sheetName val="XLR_NoRangeSheet"/>
      <sheetName val="SHPZ"/>
      <sheetName val="Лист13"/>
      <sheetName val="мар 2001"/>
      <sheetName val="навигация"/>
      <sheetName val="Т12"/>
      <sheetName val="Т3"/>
      <sheetName val="1997"/>
      <sheetName val="1998"/>
      <sheetName val="Заголовок"/>
      <sheetName val="Регионы"/>
      <sheetName val="Input TI"/>
      <sheetName val="Лист1"/>
      <sheetName val="УФ-61"/>
      <sheetName val="Рейтинг"/>
      <sheetName val="ф сплавы"/>
      <sheetName val="цены цехов"/>
      <sheetName val="ONEX_SIM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 refreshError="1"/>
      <sheetData sheetId="114" refreshError="1"/>
      <sheetData sheetId="1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Ф-1 (для АО-энерго)"/>
      <sheetName val="Ф-2 (для АО-энерго)"/>
      <sheetName val="перекрестка"/>
      <sheetName val="Свод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См.1"/>
      <sheetName val="4НКУ"/>
      <sheetName val="Титульный лист"/>
      <sheetName val="~5537733.xls"/>
      <sheetName val="Лист1"/>
      <sheetName val="6 Списки"/>
      <sheetName val="14б ДПН отчет"/>
      <sheetName val="16а Сводный анализ"/>
      <sheetName val="База"/>
      <sheetName val="ESTI."/>
      <sheetName val="DI-ESTI"/>
      <sheetName val="IBASE"/>
      <sheetName val="Вспомогат_по месяцам_"/>
      <sheetName val="Вспомогат(по месяцам)"/>
      <sheetName val=""/>
      <sheetName val="Гр5(о)"/>
      <sheetName val="\\Domainmail\форэм\DOCUME~1\DRO"/>
      <sheetName val="уф-61"/>
      <sheetName val="Set"/>
      <sheetName val="Поставщики и субподрядчики"/>
      <sheetName val="共機計算"/>
      <sheetName val="共機J"/>
      <sheetName val="18.2"/>
      <sheetName val="21.3"/>
      <sheetName val="3"/>
      <sheetName val="4.1"/>
      <sheetName val="0_13"/>
      <sheetName val="2_13"/>
      <sheetName val="2_23"/>
      <sheetName val="6_13"/>
      <sheetName val="17_13"/>
      <sheetName val="24_13"/>
      <sheetName val="Производство_электроэнергии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2008_-20103"/>
      <sheetName val="Ф-1_(для_АО-энерго)"/>
      <sheetName val="Ф-2_(для_АО-энерго)"/>
      <sheetName val="свод_ПС"/>
      <sheetName val="ставки_РД"/>
      <sheetName val="ИПР_2012"/>
      <sheetName val="ИПР_2012-2017"/>
      <sheetName val="1_2"/>
      <sheetName val="стадия_реализации"/>
      <sheetName val="2_2_прил_"/>
      <sheetName val="См_1"/>
      <sheetName val="Титульный_лист"/>
      <sheetName val="~5537733_xls"/>
      <sheetName val="6_Списки"/>
      <sheetName val="14б_ДПН_отчет"/>
      <sheetName val="16а_Сводный_анализ"/>
      <sheetName val="ESTI_"/>
      <sheetName val="Вспомогат_по_месяцам_"/>
      <sheetName val="Вспомогат(по_месяцам)"/>
      <sheetName val="Поставщики_и_субподрядчики"/>
      <sheetName val="сети"/>
      <sheetName val="Общий свод (2)"/>
      <sheetName val="XLR_NoRangeSheet"/>
      <sheetName val="проект"/>
      <sheetName val="Служебный лист"/>
      <sheetName val="Т12"/>
      <sheetName val="Объекты"/>
      <sheetName val="Титульный"/>
      <sheetName val="БФ-2-13-П"/>
      <sheetName val="ИТОГИ  по Н,Р,Э,Q"/>
      <sheetName val="навигация"/>
      <sheetName val="т3"/>
      <sheetName val="P2.1"/>
      <sheetName val="P2.2"/>
      <sheetName val="0_14"/>
      <sheetName val="2_14"/>
      <sheetName val="2_24"/>
      <sheetName val="6_14"/>
      <sheetName val="17_14"/>
      <sheetName val="24_14"/>
      <sheetName val="Производство_электроэнергии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2008_-20104"/>
      <sheetName val="Ф-1_(для_АО-энерго)1"/>
      <sheetName val="Ф-2_(для_АО-энерго)1"/>
      <sheetName val="свод_ПС1"/>
      <sheetName val="ставки_РД1"/>
      <sheetName val="ИПР_20121"/>
      <sheetName val="ИПР_2012-20171"/>
      <sheetName val="1_21"/>
      <sheetName val="стадия_реализации1"/>
      <sheetName val="2_2_прил_1"/>
      <sheetName val="См_11"/>
      <sheetName val="Титульный_лист1"/>
      <sheetName val="~5537733_xls1"/>
      <sheetName val="6_Списки1"/>
      <sheetName val="14б_ДПН_отчет1"/>
      <sheetName val="16а_Сводный_анализ1"/>
      <sheetName val="ESTI_1"/>
      <sheetName val="Вспомогат_по_месяцам_1"/>
      <sheetName val="Вспомогат(по_месяцам)1"/>
      <sheetName val="Поставщики_и_субподрядчики1"/>
      <sheetName val="18_2"/>
      <sheetName val="21_3"/>
      <sheetName val="4_1"/>
      <sheetName val="Общий_свод_(2)"/>
      <sheetName val="Служебный_лист"/>
      <sheetName val="P2_1"/>
      <sheetName val="P2_2"/>
      <sheetName val="ИТОГИ__по_Н,Р,Э,Q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  <sheetName val="Настройка"/>
      <sheetName val="par diff expl "/>
      <sheetName val="group structure"/>
      <sheetName val="Исходные данные"/>
      <sheetName val="16"/>
      <sheetName val="17"/>
      <sheetName val="Ф-1 (для АО-энерго)"/>
      <sheetName val="Ф-2 (для АО-энерго)"/>
      <sheetName val="перекрестка"/>
      <sheetName val="17.1"/>
      <sheetName val="Баланс мощности"/>
      <sheetName val="ЭСО"/>
      <sheetName val="Справочник"/>
      <sheetName val="Рег генер"/>
      <sheetName val="сети"/>
      <sheetName val="прогноз_1"/>
      <sheetName val="Первоначально"/>
      <sheetName val="Баланс энергии"/>
      <sheetName val="УПХ"/>
      <sheetName val="Транспортн"/>
      <sheetName val="П.1.16. оплата труда ОПР"/>
      <sheetName val="УНПХ"/>
      <sheetName val="Bendra"/>
      <sheetName val="10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7"/>
      <sheetName val="1.1"/>
      <sheetName val="1.2"/>
      <sheetName val="14"/>
      <sheetName val="18.2"/>
      <sheetName val="18"/>
      <sheetName val="2.2"/>
      <sheetName val="20.1"/>
      <sheetName val="21.3"/>
      <sheetName val="24.1"/>
      <sheetName val="25.1"/>
      <sheetName val="28.1"/>
      <sheetName val="28.2"/>
      <sheetName val="8"/>
      <sheetName val="P2.1"/>
      <sheetName val="P2.2"/>
      <sheetName val="2007 (Min)"/>
      <sheetName val="2007 (Max)"/>
      <sheetName val="2006"/>
      <sheetName val="13"/>
      <sheetName val="15"/>
      <sheetName val="4.1"/>
      <sheetName val="База"/>
      <sheetName val="Cash flow"/>
      <sheetName val="Калькуляция кв"/>
      <sheetName val="Контроль"/>
      <sheetName val="П 4"/>
      <sheetName val="reestr_start"/>
      <sheetName val="G2TempSheet"/>
      <sheetName val="ESTI."/>
      <sheetName val="DI-ESTI"/>
      <sheetName val="сведения"/>
      <sheetName val="new-panel"/>
      <sheetName val="共機計算"/>
      <sheetName val="共機J"/>
      <sheetName val="Баланс_ЭЭ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Производство_электроэнергии5"/>
      <sheetName val="БД_2_35"/>
      <sheetName val="для_тарифов2"/>
      <sheetName val="План_Газпрома2"/>
      <sheetName val="См_1"/>
      <sheetName val="15_э3"/>
      <sheetName val="мар_20012"/>
      <sheetName val="Приложение_12"/>
      <sheetName val="Приложение_22"/>
      <sheetName val="Приложение_32"/>
      <sheetName val="Титульный_лист"/>
      <sheetName val="Вспомогат(по_месяцам)"/>
      <sheetName val="Вспомогат_по_месяцам_"/>
      <sheetName val="форма_22"/>
      <sheetName val="Продажи_реальные_и_прогноз_20_2"/>
      <sheetName val="тех__нужды4"/>
      <sheetName val="соб__нужды4"/>
      <sheetName val="подготовка_кадров2"/>
      <sheetName val="9_42"/>
      <sheetName val="содер_зд2"/>
      <sheetName val="9_32"/>
      <sheetName val="расш__6-п2"/>
      <sheetName val="9_1_12"/>
      <sheetName val="тех__нужды5"/>
      <sheetName val="соб__нужды5"/>
      <sheetName val="Програм__обеспеч__и_лиц_2"/>
      <sheetName val="ТУ_52"/>
      <sheetName val="усл_стор_орг__(9_2,_9_4_и_9_5_2"/>
      <sheetName val="Инф_-вычисл__услуги2"/>
      <sheetName val="Матер-лы_для_средств_связи2"/>
      <sheetName val="Баланс_(Ф1)2"/>
      <sheetName val="налог_на_имущество_9_мес_20072"/>
      <sheetName val="2014_(2)2"/>
      <sheetName val="01-02_(БДиР_Общества)"/>
      <sheetName val="сети_2007"/>
      <sheetName val="смета+расш_"/>
      <sheetName val="расш_кальк_"/>
      <sheetName val="31_08_20041"/>
      <sheetName val="_9_4"/>
      <sheetName val="УП__2004"/>
      <sheetName val="ЗАО_н_ит"/>
      <sheetName val="3_квартал"/>
      <sheetName val="Справочник_БДР"/>
      <sheetName val="Спр__мест"/>
      <sheetName val="КИП_(эксплуатация_и_ВДГО)"/>
      <sheetName val="Матер_и_компл_для_комп_и_оргтех"/>
      <sheetName val="мыло,_паста"/>
      <sheetName val="электрооб_"/>
      <sheetName val="Мат-лы_для_тек_рем_электрооб_"/>
      <sheetName val="др__матер_ВДГО,СМБ"/>
      <sheetName val="УИС_1"/>
      <sheetName val="к_БФ_№2"/>
      <sheetName val="Стоимость_ЭЭ"/>
      <sheetName val="main_gate_house"/>
      <sheetName val="par_diff_expl_"/>
      <sheetName val="group_structure"/>
      <sheetName val="Исходные_данные"/>
      <sheetName val="Ф-1_(для_АО-энерго)"/>
      <sheetName val="Ф-2_(для_АО-энерго)"/>
      <sheetName val="17_1"/>
      <sheetName val="Баланс_мощности"/>
      <sheetName val="Рег_генер"/>
      <sheetName val="таб_1"/>
      <sheetName val="XLR_NoRangeSheet"/>
      <sheetName val="Служебный лист"/>
      <sheetName val="BCS APP Slovakia"/>
      <sheetName val="BCS APP CR"/>
      <sheetName val="Таб1.1"/>
      <sheetName val="Additions"/>
      <sheetName val="ПС рек"/>
      <sheetName val="ЛЭП нов"/>
      <sheetName val="MAIN"/>
      <sheetName val="Объекты"/>
      <sheetName val="осв 2003"/>
      <sheetName val="GLC_ratios_Jun"/>
      <sheetName val="Организации"/>
      <sheetName val="Баланс_ЭЭ6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Производство_электроэнергии6"/>
      <sheetName val="БД_2_36"/>
      <sheetName val="для_тарифов3"/>
      <sheetName val="План_Газпрома3"/>
      <sheetName val="См_11"/>
      <sheetName val="15_э4"/>
      <sheetName val="мар_20013"/>
      <sheetName val="Приложение_13"/>
      <sheetName val="Приложение_23"/>
      <sheetName val="Приложение_33"/>
      <sheetName val="Титульный_лист1"/>
      <sheetName val="Вспомогат(по_месяцам)1"/>
      <sheetName val="Вспомогат_по_месяцам_1"/>
      <sheetName val="форма_23"/>
      <sheetName val="Продажи_реальные_и_прогноз_20_3"/>
      <sheetName val="тех__нужды6"/>
      <sheetName val="соб__нужды6"/>
      <sheetName val="подготовка_кадров3"/>
      <sheetName val="9_43"/>
      <sheetName val="содер_зд3"/>
      <sheetName val="9_33"/>
      <sheetName val="расш__6-п3"/>
      <sheetName val="9_1_13"/>
      <sheetName val="тех__нужды7"/>
      <sheetName val="соб__нужды7"/>
      <sheetName val="Програм__обеспеч__и_лиц_3"/>
      <sheetName val="ТУ_53"/>
      <sheetName val="усл_стор_орг__(9_2,_9_4_и_9_5_3"/>
      <sheetName val="Инф_-вычисл__услуги3"/>
      <sheetName val="Матер-лы_для_средств_связи3"/>
      <sheetName val="Баланс_(Ф1)3"/>
      <sheetName val="налог_на_имущество_9_мес_20073"/>
      <sheetName val="2014_(2)3"/>
      <sheetName val="01-02_(БДиР_Общества)1"/>
      <sheetName val="сети_20071"/>
      <sheetName val="смета+расш_1"/>
      <sheetName val="расш_кальк_1"/>
      <sheetName val="31_08_20042"/>
      <sheetName val="_9_41"/>
      <sheetName val="УП__20041"/>
      <sheetName val="ЗАО_н_ит1"/>
      <sheetName val="3_квартал1"/>
      <sheetName val="Справочник_БДР1"/>
      <sheetName val="Спр__мест1"/>
      <sheetName val="КИП_(эксплуатация_и_ВДГО)1"/>
      <sheetName val="Матер_и_компл_для_комп_и_оргте1"/>
      <sheetName val="мыло,_паста1"/>
      <sheetName val="электрооб_1"/>
      <sheetName val="Мат-лы_для_тек_рем_электрооб_1"/>
      <sheetName val="др__матер_ВДГО,СМБ1"/>
      <sheetName val="УИС_11"/>
      <sheetName val="к_БФ_№21"/>
      <sheetName val="Стоимость_ЭЭ1"/>
      <sheetName val="main_gate_house1"/>
      <sheetName val="par_diff_expl_1"/>
      <sheetName val="group_structure1"/>
      <sheetName val="Исходные_данные1"/>
      <sheetName val="Ф-1_(для_АО-энерго)1"/>
      <sheetName val="Ф-2_(для_АО-энерго)1"/>
      <sheetName val="17_11"/>
      <sheetName val="Баланс_мощности1"/>
      <sheetName val="Рег_генер1"/>
      <sheetName val="Баланс_энергии"/>
      <sheetName val="П_1_16__оплата_труда_ОПР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2007_(Min)"/>
      <sheetName val="2007_(Max)"/>
      <sheetName val="4_1"/>
      <sheetName val="Cash_flow"/>
      <sheetName val="Калькуляция_кв"/>
      <sheetName val="П_4"/>
      <sheetName val="ESTI_"/>
      <sheetName val="Служебный_лист"/>
      <sheetName val="ПС_рек"/>
      <sheetName val="ЛЭП_нов"/>
      <sheetName val="BCS_APP_Slovakia"/>
      <sheetName val="BCS_APP_CR"/>
      <sheetName val="Таб1_1"/>
      <sheetName val="осв_200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 refreshError="1"/>
      <sheetData sheetId="371" refreshError="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 refreshError="1"/>
      <sheetData sheetId="443" refreshError="1"/>
      <sheetData sheetId="444"/>
      <sheetData sheetId="445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Лист1"/>
      <sheetName val="форма 2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Титульный"/>
      <sheetName val="План Газпрома"/>
      <sheetName val="Сентябрь"/>
      <sheetName val="TECHSHEET"/>
      <sheetName val="~5047955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производство"/>
      <sheetName val="См.1"/>
      <sheetName val="4НКУ"/>
      <sheetName val="Титульный лист"/>
      <sheetName val="Вспомогат(по месяцам)"/>
      <sheetName val="Вспомогат_по месяцам_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УП _2004"/>
      <sheetName val="25"/>
      <sheetName val="26"/>
      <sheetName val="29"/>
      <sheetName val="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ИТ-бюджет"/>
      <sheetName val="IBASE"/>
      <sheetName val="t_настройки"/>
      <sheetName val="A"/>
      <sheetName val="Настройка"/>
      <sheetName val="par diff expl "/>
      <sheetName val="group structure"/>
      <sheetName val="Исходные данные"/>
      <sheetName val="16"/>
      <sheetName val="17"/>
      <sheetName val="Ф-1 (для АО-энерго)"/>
      <sheetName val="Ф-2 (для АО-энерго)"/>
      <sheetName val="перекрестка"/>
      <sheetName val="17.1"/>
      <sheetName val="24"/>
      <sheetName val="28"/>
      <sheetName val="20"/>
      <sheetName val="21"/>
      <sheetName val="23"/>
      <sheetName val="27"/>
      <sheetName val="19"/>
      <sheetName val="22"/>
      <sheetName val="Стоимость ЭЭ"/>
      <sheetName val="Баланс мощности"/>
      <sheetName val="ЭСО"/>
      <sheetName val="Справочник"/>
      <sheetName val="Рег генер"/>
      <sheetName val="сети"/>
      <sheetName val="Рейтинг"/>
      <sheetName val="main gate house"/>
      <sheetName val="прогноз_1"/>
      <sheetName val="Первоначально"/>
      <sheetName val="Баланс энергии"/>
      <sheetName val="УПХ"/>
      <sheetName val="Транспортн"/>
      <sheetName val="П.1.16. оплата труда ОПР"/>
      <sheetName val="УНПХ"/>
      <sheetName val="Bendra"/>
      <sheetName val="10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7"/>
      <sheetName val="1.1"/>
      <sheetName val="1.2"/>
      <sheetName val="14"/>
      <sheetName val="18.2"/>
      <sheetName val="18"/>
      <sheetName val="2.2"/>
      <sheetName val="20.1"/>
      <sheetName val="21.3"/>
      <sheetName val="24.1"/>
      <sheetName val="25.1"/>
      <sheetName val="28.1"/>
      <sheetName val="28.2"/>
      <sheetName val="8"/>
      <sheetName val="P2.1"/>
      <sheetName val="P2.2"/>
      <sheetName val="2007 (Min)"/>
      <sheetName val="2007 (Max)"/>
      <sheetName val="2006"/>
      <sheetName val="Cash flow"/>
      <sheetName val="Калькуляция кв"/>
      <sheetName val="Контроль"/>
      <sheetName val="П 4"/>
      <sheetName val="reestr_start"/>
      <sheetName val="G2TempSheet"/>
      <sheetName val="13"/>
      <sheetName val="15"/>
      <sheetName val="4.1"/>
      <sheetName val="НЕ УДАЛЯТЬ!!!"/>
      <sheetName val="уф-61"/>
      <sheetName val="01-02_(БДиР_Общества)"/>
      <sheetName val="тмц"/>
      <sheetName val="Сбербанк РФ"/>
      <sheetName val="список организаций"/>
      <sheetName val="топливо 2014 год мин"/>
      <sheetName val="топливо 2014 год макс"/>
      <sheetName val="тариф произв.тэц 2013 (база)"/>
      <sheetName val="топливо i пол м тэц_13утв"/>
      <sheetName val="топливо 2 пол м тэц_13утв."/>
      <sheetName val="тариф_2014_комб тэц"/>
      <sheetName val="тэ полезный отпуск "/>
      <sheetName val="бюджет цтв"/>
      <sheetName val="расчет"/>
      <sheetName val="1-02"/>
      <sheetName val="1-02($)"/>
      <sheetName val="п 1"/>
      <sheetName val="п 21-1"/>
      <sheetName val="ОБЩАК"/>
      <sheetName val="Настр"/>
      <sheetName val="8.2.Планирование ПДР"/>
      <sheetName val="От табл 11"/>
      <sheetName val="modSvodButtons"/>
      <sheetName val="ТС.Т"/>
      <sheetName val="TECH_VERTICAL"/>
      <sheetName val="ТС.К"/>
      <sheetName val="ТБО.К"/>
      <sheetName val="ф.2"/>
      <sheetName val="гр5(о)"/>
      <sheetName val="амортизация 2"/>
      <sheetName val="Управление"/>
      <sheetName val="параметры"/>
      <sheetName val="REESTR_MO"/>
      <sheetName val="Инструкция"/>
      <sheetName val="Исх.данные"/>
      <sheetName val="СПИСОК ФОРМ"/>
      <sheetName val="XLR_NoRangeSheet"/>
      <sheetName val="111"/>
      <sheetName val="МВЗ (92 сч.)_1 кв."/>
      <sheetName val="МВЗ (92 сч.)_2 кв."/>
      <sheetName val="МВЗ (92 сч.)_3 кв."/>
      <sheetName val="МВЗ (92 сч.)_4 кв."/>
      <sheetName val="Capex"/>
      <sheetName val="баланс 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Кедровск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TEHSHEET"/>
      <sheetName val="Перегруппировка"/>
      <sheetName val="ПрЭС"/>
      <sheetName val="план 2000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Нормы325"/>
      <sheetName val="TOPLIWO"/>
      <sheetName val="2018"/>
      <sheetName val="2019"/>
      <sheetName val="Справочник"/>
      <sheetName val="договора-ОТЧЕТутв.БП"/>
      <sheetName val="Расчет НВВ общий"/>
      <sheetName val="Справочно"/>
      <sheetName val="Типовые причины"/>
      <sheetName val="БЗ"/>
      <sheetName val="Классификатор"/>
      <sheetName val="Справочник ЦФО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  <sheetName val="Отчет"/>
      <sheetName val="Пров_Знач"/>
      <sheetName val="Список подразделений"/>
      <sheetName val="1.0"/>
      <sheetName val="1.1"/>
      <sheetName val="основа часы 51W 51 O"/>
      <sheetName val="основа часы CWP3-CWP3A"/>
      <sheetName val=" СУ ФНП"/>
      <sheetName val="01"/>
      <sheetName val="Настройка"/>
      <sheetName val="Extrapolacija i interpolacija"/>
      <sheetName val="Настройка 1"/>
      <sheetName val="Справочник статей ДДС"/>
      <sheetName val="Параметры должностей"/>
      <sheetName val="Ввод"/>
      <sheetName val="Курсы_валют"/>
      <sheetName val="Раскрывающиеся списки"/>
      <sheetName val="Список_подразделений"/>
      <sheetName val="1_0"/>
      <sheetName val="1_1"/>
      <sheetName val="основа_часы_51W_51_O"/>
      <sheetName val="основа_часы_CWP3-CWP3A"/>
      <sheetName val="Extrapolacija_i_interpolacija"/>
      <sheetName val="Настройка_1"/>
      <sheetName val="Параметры_должностей"/>
      <sheetName val="Справочник_статей_ДДС"/>
      <sheetName val="Раскрывающиеся_списки"/>
      <sheetName val="УШР на текущую дату"/>
      <sheetName val="Доп. данные"/>
      <sheetName val="Настройки"/>
      <sheetName val="РС"/>
      <sheetName val="Parametri"/>
      <sheetName val="Cevi ukupno "/>
      <sheetName val="Условия"/>
      <sheetName val="График численности (2)"/>
      <sheetName val="Список_подразделений1"/>
      <sheetName val="1_01"/>
      <sheetName val="1_11"/>
      <sheetName val="основа_часы_51W_51_O1"/>
      <sheetName val="основа_часы_CWP3-CWP3A1"/>
      <sheetName val="Extrapolacija_i_interpolacija1"/>
      <sheetName val="Настройка_11"/>
      <sheetName val="Параметры_должностей1"/>
      <sheetName val="Справочник_статей_ДДС1"/>
      <sheetName val="Раскрывающиеся_списки1"/>
      <sheetName val="УШР_на_текущую_дату"/>
      <sheetName val="Доп__данные"/>
      <sheetName val="Baza"/>
      <sheetName val="Расчет для Анализа"/>
      <sheetName val="РКЦ"/>
      <sheetName val="статьи"/>
      <sheetName val="БДР Ф1-АД"/>
      <sheetName val="Источник данных"/>
      <sheetName val="Перечень значений"/>
      <sheetName val="Стро"/>
      <sheetName val="Сотрудники"/>
      <sheetName val="Статусы"/>
      <sheetName val="на_1_тут2"/>
      <sheetName val="на_1_тут3"/>
      <sheetName val="на_1_тут4"/>
      <sheetName val="на_1_тут5"/>
      <sheetName val="на_1_тут6"/>
      <sheetName val="на_1_тут7"/>
      <sheetName val="1"/>
      <sheetName val="0"/>
      <sheetName val="ис.смета"/>
      <sheetName val="Справочник подпроеков"/>
      <sheetName val="Ведомость объемов работ"/>
      <sheetName val="СП"/>
      <sheetName val="Константы"/>
      <sheetName val="справка"/>
      <sheetName val="Статьи БДДС"/>
      <sheetName val="на_1_тут8"/>
      <sheetName val="Список_подразделений2"/>
      <sheetName val="1_02"/>
      <sheetName val="1_12"/>
      <sheetName val="основа_часы_51W_51_O2"/>
      <sheetName val="основа_часы_CWP3-CWP3A2"/>
      <sheetName val="Extrapolacija_i_interpolacija2"/>
      <sheetName val="Настройка_12"/>
      <sheetName val="Параметры_должностей2"/>
      <sheetName val="Справочник_статей_ДДС2"/>
      <sheetName val="Раскрывающиеся_списки2"/>
      <sheetName val="УШР_на_текущую_дату1"/>
      <sheetName val="Доп__данные1"/>
      <sheetName val="Cevi_ukupno_"/>
      <sheetName val="График_численности_(2)"/>
      <sheetName val="Расчет_для_Анализа"/>
      <sheetName val="_СУ_ФНП"/>
      <sheetName val="Перечень_значений"/>
      <sheetName val="БДР_Ф1-АД"/>
      <sheetName val="Источник_данных"/>
      <sheetName val="ис_смета"/>
      <sheetName val="Ведомость_объемов_работ"/>
      <sheetName val="Справочник_подпроеков"/>
      <sheetName val="Справочник_2"/>
      <sheetName val="Вып. списки"/>
      <sheetName val="СправочникУМиТ"/>
      <sheetName val="Потр. щебня"/>
      <sheetName val="ГХ РД"/>
      <sheetName val="ГПР ТОФ"/>
      <sheetName val="ВАРИАНТ_3_РАБОЧИЙ2"/>
      <sheetName val="план_20002"/>
      <sheetName val="Главная_для_ТП2"/>
      <sheetName val="1_15_(д_б_)2"/>
      <sheetName val="ФОТ_по_месяцам1"/>
      <sheetName val="Смета_ДУ_и_ПД1"/>
      <sheetName val="прочие_доходы1"/>
      <sheetName val="ТЭП_ТНС_утв_1"/>
      <sheetName val="1__свод_филиалы1"/>
      <sheetName val="1__ИА1"/>
      <sheetName val="1__свод_ЛЭ1"/>
      <sheetName val="Смета2_проект__раб_1"/>
      <sheetName val="Drop_down_lists1"/>
      <sheetName val="реестр_сф_20121"/>
      <sheetName val="Сводка_-_лизинг1"/>
      <sheetName val="18_21"/>
      <sheetName val="6_Списки1"/>
      <sheetName val="17_11"/>
      <sheetName val="2_31"/>
      <sheetName val="P2_11"/>
      <sheetName val="Параметры"/>
      <sheetName val="ПР. 1 ТКП МЭСР"/>
      <sheetName val="10. Поступления"/>
      <sheetName val="Мари"/>
      <sheetName val="договора-ОТЧЕТутв_БП"/>
      <sheetName val="ИТ-бюджет"/>
      <sheetName val="на_1_тут9"/>
      <sheetName val="ВАРИАНТ_3_РАБОЧИЙ3"/>
      <sheetName val="план_20003"/>
      <sheetName val="Главная_для_ТП3"/>
      <sheetName val="1_15_(д_б_)3"/>
      <sheetName val="ФОТ_по_месяцам2"/>
      <sheetName val="Смета_ДУ_и_ПД2"/>
      <sheetName val="прочие_доходы2"/>
      <sheetName val="ТЭП_ТНС_утв_2"/>
      <sheetName val="1__свод_филиалы2"/>
      <sheetName val="1__ИА2"/>
      <sheetName val="1__свод_ЛЭ2"/>
      <sheetName val="Смета2_проект__раб_2"/>
      <sheetName val="Drop_down_lists2"/>
      <sheetName val="реестр_сф_20122"/>
      <sheetName val="Сводка_-_лизинг2"/>
      <sheetName val="18_22"/>
      <sheetName val="6_Списки2"/>
      <sheetName val="17_12"/>
      <sheetName val="2_32"/>
      <sheetName val="P2_12"/>
      <sheetName val="Свод_сметы1"/>
      <sheetName val="П_8_1"/>
      <sheetName val="Справочник_коды1"/>
      <sheetName val="база_подразделение1"/>
      <sheetName val="база_статьи_затрат1"/>
      <sheetName val="ID_ПС1"/>
      <sheetName val="Информ-я_о_регулируемой_орг-и1"/>
      <sheetName val="Типовые_причины"/>
      <sheetName val="Справочник_ЦФО"/>
      <sheetName val="_СУ_ФНП1"/>
      <sheetName val="Список_подразделений3"/>
      <sheetName val="1_03"/>
      <sheetName val="1_13"/>
      <sheetName val="основа_часы_51W_51_O3"/>
      <sheetName val="основа_часы_CWP3-CWP3A3"/>
      <sheetName val="Extrapolacija_i_interpolacija3"/>
      <sheetName val="Настройка_13"/>
      <sheetName val="Справочник_статей_ДДС3"/>
      <sheetName val="Параметры_должностей3"/>
      <sheetName val="Раскрывающиеся_списки3"/>
      <sheetName val="УШР_на_текущую_дату2"/>
      <sheetName val="Доп__данные2"/>
      <sheetName val="Cevi_ukupno_1"/>
      <sheetName val="График_численности_(2)1"/>
      <sheetName val="Расчет_для_Анализа1"/>
      <sheetName val="БДР_Ф1-АД1"/>
      <sheetName val="Источник_данных1"/>
      <sheetName val="Перечень_значений1"/>
      <sheetName val="ис_смета1"/>
      <sheetName val="Справочник_подпроеков1"/>
      <sheetName val="Ведомость_объемов_работ1"/>
      <sheetName val="Статьи_БДДС"/>
      <sheetName val="Расчет_НВВ_общий"/>
      <sheetName val="Вып__списки"/>
      <sheetName val="Потр__щебня"/>
      <sheetName val="ГХ_РД"/>
      <sheetName val="ГПР_ТОФ"/>
      <sheetName val="ПР__1_ТКП_МЭСР"/>
      <sheetName val="MAIN"/>
      <sheetName val="Титульный"/>
      <sheetName val="1_411_1"/>
      <sheetName val="PD_5_2"/>
      <sheetName val="1_3 новая"/>
      <sheetName val="1,3 новая"/>
      <sheetName val="PD.5_1"/>
      <sheetName val="ИнвестицииСвод"/>
      <sheetName val="PD_5_1"/>
      <sheetName val="Понедельно"/>
      <sheetName val="Итог по НПО "/>
      <sheetName val="_ССЫЛКА"/>
      <sheetName val="PD_5_3"/>
      <sheetName val="Баланс _Ф1_"/>
      <sheetName val="1_401_2"/>
      <sheetName val="П"/>
      <sheetName val="3_3_31_"/>
      <sheetName val="формаДДС_пЛОХ_ЛОХЛкмесяц03_ДАШв"/>
      <sheetName val="К1_МП"/>
      <sheetName val="Т4,Т4а"/>
      <sheetName val="8. Инвестиции"/>
      <sheetName val="Инструкция"/>
      <sheetName val="4 461"/>
      <sheetName val="A"/>
      <sheetName val="ﾏｼﾅﾘ強度比較"/>
      <sheetName val="договора-ОТЧЕТутв_БП1"/>
      <sheetName val="10__Поступления"/>
      <sheetName val="XLR_NoRangeSheet"/>
      <sheetName val="#ССЫЛКА"/>
      <sheetName val="Вар.1"/>
      <sheetName val="Вар.2"/>
      <sheetName val="Вар.3"/>
      <sheetName val="Вар.3.1"/>
      <sheetName val="Шаг 3. расчет НУ"/>
      <sheetName val="А Форма ВОР"/>
      <sheetName val="B Перечень УЕР"/>
      <sheetName val="C Запрос"/>
      <sheetName val="D диапазон точности"/>
      <sheetName val="E Расчет капитальных затрат"/>
      <sheetName val="на_1_тут10"/>
      <sheetName val="Список_подразделений4"/>
      <sheetName val="1_04"/>
      <sheetName val="1_14"/>
      <sheetName val="основа_часы_51W_51_O4"/>
      <sheetName val="основа_часы_CWP3-CWP3A4"/>
      <sheetName val="Extrapolacija_i_interpolacija4"/>
      <sheetName val="Настройка_14"/>
      <sheetName val="Параметры_должностей4"/>
      <sheetName val="Справочник_статей_ДДС4"/>
      <sheetName val="Раскрывающиеся_списки4"/>
      <sheetName val="УШР_на_текущую_дату3"/>
      <sheetName val="Доп__данные3"/>
      <sheetName val="Cevi_ukupno_2"/>
      <sheetName val="График_численности_(2)2"/>
      <sheetName val="Расчет_для_Анализа2"/>
      <sheetName val="_СУ_ФНП2"/>
      <sheetName val="БДР_Ф1-АД2"/>
      <sheetName val="Источник_данных2"/>
      <sheetName val="Перечень_значений2"/>
      <sheetName val="ис_смета2"/>
      <sheetName val="ВАРИАНТ_3_РАБОЧИЙ4"/>
      <sheetName val="план_20004"/>
      <sheetName val="Главная_для_ТП4"/>
      <sheetName val="1_15_(д_б_)4"/>
      <sheetName val="ФОТ_по_месяцам3"/>
      <sheetName val="Смета_ДУ_и_ПД3"/>
      <sheetName val="прочие_доходы3"/>
      <sheetName val="ТЭП_ТНС_утв_3"/>
      <sheetName val="1__свод_филиалы3"/>
      <sheetName val="1__ИА3"/>
      <sheetName val="1__свод_ЛЭ3"/>
      <sheetName val="Смета2_проект__раб_3"/>
      <sheetName val="Drop_down_lists3"/>
      <sheetName val="реестр_сф_20123"/>
      <sheetName val="Сводка_-_лизинг3"/>
      <sheetName val="18_23"/>
      <sheetName val="6_Списки3"/>
      <sheetName val="17_13"/>
      <sheetName val="2_33"/>
      <sheetName val="P2_13"/>
      <sheetName val="Свод_сметы2"/>
      <sheetName val="П_8_2"/>
      <sheetName val="Информ-я_о_регулируемой_орг-и2"/>
      <sheetName val="Справочник_коды2"/>
      <sheetName val="база_подразделение2"/>
      <sheetName val="база_статьи_затрат2"/>
      <sheetName val="Справочник_подпроеков2"/>
      <sheetName val="Ведомость_объемов_работ2"/>
      <sheetName val="Статьи_БДДС1"/>
      <sheetName val="Потр__щебня1"/>
      <sheetName val="ГХ_РД1"/>
      <sheetName val="ГПР_ТОФ1"/>
      <sheetName val="ID_ПС2"/>
      <sheetName val="Типовые_причины1"/>
      <sheetName val="Справочник_ЦФО1"/>
      <sheetName val="Расчет_НВВ_общий1"/>
      <sheetName val="Вар_1"/>
      <sheetName val="Вар_2"/>
      <sheetName val="Вар_3"/>
      <sheetName val="Вар_3_1"/>
      <sheetName val="Шаг_3__расчет_НУ"/>
      <sheetName val="21.3"/>
      <sheetName val="договора-ОТЧЕТутв_БП2"/>
      <sheetName val="Вып__списки1"/>
      <sheetName val="10__Поступления1"/>
      <sheetName val="17"/>
      <sheetName val="Adjustment schedule"/>
      <sheetName val="Лист3"/>
      <sheetName val="ПР__1_ТКП_МЭСР1"/>
      <sheetName val="1_3_новая"/>
      <sheetName val="1,3_новая"/>
      <sheetName val="PD_5_11"/>
      <sheetName val="Итог_по_НПО_"/>
      <sheetName val="Баланс__Ф1_"/>
      <sheetName val="09.12"/>
      <sheetName val="Справочник_НО"/>
      <sheetName val="Прил. В Перечень УЕР"/>
      <sheetName val="сводный бюджет КГМК"/>
      <sheetName val="бюджет_ОВЭ"/>
      <sheetName val="бюджет_ОРФ"/>
      <sheetName val="инструмент, расходники"/>
      <sheetName val="D Расчет капитальных затрат"/>
      <sheetName val="ОВЭ"/>
      <sheetName val="ОРФ (доп.)"/>
      <sheetName val="API - Case 1"/>
      <sheetName val="Cashflow Analysis"/>
      <sheetName val="Металлоконструкции"/>
      <sheetName val="Д"/>
      <sheetName val="Денежный поток"/>
      <sheetName val="Затраты на субподряд"/>
      <sheetName val="5"/>
      <sheetName val="P2.2"/>
      <sheetName val="Себес и админ_9м20"/>
      <sheetName val="ИП"/>
      <sheetName val="Смета НВВ"/>
      <sheetName val="KPIs VLS"/>
      <sheetName val="butubmf"/>
      <sheetName val="ИТОГ"/>
      <sheetName val="Энергоресурс "/>
      <sheetName val="Кт"/>
      <sheetName val="Здания"/>
      <sheetName val=""/>
      <sheetName val="котел 2023-2025 (Дымов)"/>
      <sheetName val="11 кв истч (2)"/>
      <sheetName val="УФ-61"/>
      <sheetName val="ЛГСС"/>
      <sheetName val="8__Инвестиции"/>
      <sheetName val="4_461"/>
      <sheetName val="ТС"/>
      <sheetName val="ГРЭС"/>
      <sheetName val="ТЭЦ"/>
      <sheetName val="ТЭЦ_К"/>
      <sheetName val="Проч дох-расх"/>
      <sheetName val="Кальк 2018-2022"/>
      <sheetName val="на_1_тут11"/>
      <sheetName val="ВАРИАНТ_3_РАБОЧИЙ5"/>
      <sheetName val="план_20005"/>
      <sheetName val="Главная_для_ТП5"/>
      <sheetName val="1_15_(д_б_)5"/>
      <sheetName val="ФОТ_по_месяцам4"/>
      <sheetName val="Смета_ДУ_и_ПД4"/>
      <sheetName val="прочие_доходы4"/>
      <sheetName val="ТЭП_ТНС_утв_4"/>
      <sheetName val="Смета2_проект__раб_4"/>
      <sheetName val="1__свод_филиалы4"/>
      <sheetName val="1__ИА4"/>
      <sheetName val="1__свод_ЛЭ4"/>
      <sheetName val="Drop_down_lists4"/>
      <sheetName val="реестр_сф_20124"/>
      <sheetName val="Сводка_-_лизинг4"/>
      <sheetName val="18_24"/>
      <sheetName val="6_Списки4"/>
      <sheetName val="17_14"/>
      <sheetName val="2_34"/>
      <sheetName val="P2_14"/>
      <sheetName val="Свод_сметы3"/>
      <sheetName val="П_8_3"/>
      <sheetName val="Справочник_коды3"/>
      <sheetName val="база_подразделение3"/>
      <sheetName val="база_статьи_затрат3"/>
      <sheetName val="ID_ПС3"/>
      <sheetName val="Информ-я_о_регулируемой_орг-и3"/>
      <sheetName val="договора-ОТЧЕТутв_БП3"/>
      <sheetName val="Типовые_причины2"/>
      <sheetName val="Справочник_ЦФО2"/>
      <sheetName val="Список_подразделений5"/>
      <sheetName val="1_05"/>
      <sheetName val="1_15"/>
      <sheetName val="основа_часы_51W_51_O5"/>
      <sheetName val="основа_часы_CWP3-CWP3A5"/>
      <sheetName val="_СУ_ФНП3"/>
      <sheetName val="Расчет_НВВ_общий2"/>
      <sheetName val="Extrapolacija_i_interpolacija5"/>
      <sheetName val="Настройка_15"/>
      <sheetName val="Справочник_статей_ДДС5"/>
      <sheetName val="Параметры_должностей5"/>
      <sheetName val="Раскрывающиеся_списки5"/>
      <sheetName val="УШР_на_текущую_дату4"/>
      <sheetName val="Доп__данные4"/>
      <sheetName val="Cevi_ukupno_3"/>
      <sheetName val="График_численности_(2)3"/>
      <sheetName val="Расчет_для_Анализа3"/>
      <sheetName val="БДР_Ф1-АД3"/>
      <sheetName val="Источник_данных3"/>
      <sheetName val="Перечень_значений3"/>
      <sheetName val="ис_смета3"/>
      <sheetName val="Справочник_подпроеков3"/>
      <sheetName val="Ведомость_объемов_работ3"/>
      <sheetName val="Статьи_БДДС2"/>
      <sheetName val="Вып__списки2"/>
      <sheetName val="Потр__щебня2"/>
      <sheetName val="ГХ_РД2"/>
      <sheetName val="ГПР_ТОФ2"/>
      <sheetName val="ПР__1_ТКП_МЭСР2"/>
      <sheetName val="10__Поступления2"/>
      <sheetName val="1_3_новая1"/>
      <sheetName val="1,3_новая1"/>
      <sheetName val="PD_5_12"/>
      <sheetName val="Итог_по_НПО_1"/>
      <sheetName val="Баланс__Ф1_1"/>
      <sheetName val="8__Инвестиции1"/>
      <sheetName val="4_4611"/>
      <sheetName val="Вар_11"/>
      <sheetName val="Вар_21"/>
      <sheetName val="Вар_31"/>
      <sheetName val="Вар_3_11"/>
      <sheetName val="Шаг_3__расчет_НУ1"/>
      <sheetName val="А_Форма_ВОР"/>
      <sheetName val="B_Перечень_УЕР"/>
      <sheetName val="C_Запрос"/>
      <sheetName val="D_диапазон_точности"/>
      <sheetName val="E_Расчет_капитальных_затрат"/>
      <sheetName val="21_3"/>
      <sheetName val="Adjustment_schedule"/>
      <sheetName val="09_12"/>
      <sheetName val="Прил__В_Перечень_УЕР"/>
      <sheetName val="сводный_бюджет_КГМК"/>
      <sheetName val="инструмент,_расходники"/>
      <sheetName val="D_Расчет_капитальных_затрат"/>
      <sheetName val="ОРФ_(доп_)"/>
      <sheetName val="API_-_Case_1"/>
      <sheetName val="Cashflow_Analysis"/>
      <sheetName val="Денежный_поток"/>
      <sheetName val="Затраты_на_субподряд"/>
      <sheetName val="P2_2"/>
      <sheetName val="Себес_и_админ_9м20"/>
      <sheetName val="Смета_НВВ"/>
      <sheetName val="KPIs_VLS"/>
      <sheetName val="Энергоресурс_"/>
      <sheetName val="котел_2023-2025_(Дымов)"/>
      <sheetName val="11_кв_истч_(2)"/>
      <sheetName val="Проч_дох-расх"/>
      <sheetName val="Кальк_2018-2022"/>
      <sheetName val="Prices"/>
      <sheetName val="КПиГР_вар.2.1"/>
      <sheetName val="系数516"/>
      <sheetName val="대비표"/>
      <sheetName val="выручка по годам"/>
      <sheetName val="Часы свод"/>
      <sheetName val="Сводн. с расшир. ОВ и 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 refreshError="1"/>
      <sheetData sheetId="421" refreshError="1"/>
      <sheetData sheetId="422" refreshError="1"/>
      <sheetData sheetId="423"/>
      <sheetData sheetId="424"/>
      <sheetData sheetId="425"/>
      <sheetData sheetId="426"/>
      <sheetData sheetId="427"/>
      <sheetData sheetId="428"/>
      <sheetData sheetId="429"/>
      <sheetData sheetId="430" refreshError="1"/>
      <sheetData sheetId="431" refreshError="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(потребление)"/>
      <sheetName val="Д (отпуск в сеть)"/>
      <sheetName val="Д (структура покрытия)"/>
      <sheetName val="Д (потери)"/>
      <sheetName val="ИТ-бюджет"/>
      <sheetName val="Справочники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"/>
      <sheetName val="БИ-2-18-П"/>
      <sheetName val="БИ-2-19-П"/>
      <sheetName val="БИ-2-7-П"/>
      <sheetName val="БИ-2-9-П"/>
      <sheetName val="БИ-2-14-П"/>
      <sheetName val="БИ-2-16-П"/>
      <sheetName val="Сибнефть"/>
      <sheetName val="Усинск_Роснефть"/>
      <sheetName val="БФ-2-13-П"/>
      <sheetName val="БФ-2-8-П"/>
    </sheetNames>
    <sheetDataSet>
      <sheetData sheetId="0">
        <row r="8">
          <cell r="B8" t="str">
            <v>ОАО «МРСК Волги»</v>
          </cell>
        </row>
      </sheetData>
      <sheetData sheetId="1">
        <row r="8">
          <cell r="B8" t="str">
            <v>ОАО «МРСК Волги»</v>
          </cell>
        </row>
      </sheetData>
      <sheetData sheetId="2">
        <row r="8">
          <cell r="B8" t="str">
            <v>ОАО «МРСК Волги»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9">
          <cell r="J9">
            <v>0.5</v>
          </cell>
        </row>
      </sheetData>
      <sheetData sheetId="15">
        <row r="8">
          <cell r="I8">
            <v>2009</v>
          </cell>
        </row>
      </sheetData>
      <sheetData sheetId="16">
        <row r="8">
          <cell r="I8">
            <v>2009</v>
          </cell>
        </row>
      </sheetData>
      <sheetData sheetId="17">
        <row r="8">
          <cell r="I8">
            <v>2009</v>
          </cell>
        </row>
      </sheetData>
      <sheetData sheetId="18">
        <row r="8">
          <cell r="B8" t="str">
            <v>ОАО «МРСК Волги»</v>
          </cell>
        </row>
      </sheetData>
      <sheetData sheetId="19">
        <row r="8">
          <cell r="B8" t="str">
            <v>ОАО «МРСК Волги»</v>
          </cell>
        </row>
      </sheetData>
      <sheetData sheetId="20">
        <row r="8">
          <cell r="B8" t="str">
            <v>ОАО «МРСК Волги»</v>
          </cell>
        </row>
      </sheetData>
      <sheetData sheetId="21">
        <row r="8">
          <cell r="B8" t="str">
            <v>ОАО «МРСК Волги»</v>
          </cell>
        </row>
      </sheetData>
      <sheetData sheetId="22">
        <row r="8">
          <cell r="B8" t="str">
            <v>ОАО «МРСК Волги»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</sheetNames>
    <sheetDataSet>
      <sheetData sheetId="0" refreshError="1"/>
      <sheetData sheetId="1" refreshError="1">
        <row r="19">
          <cell r="K19">
            <v>0.05</v>
          </cell>
        </row>
        <row r="20">
          <cell r="K20">
            <v>0.05</v>
          </cell>
        </row>
      </sheetData>
      <sheetData sheetId="2" refreshError="1"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H3" t="e">
            <v>#REF!</v>
          </cell>
        </row>
        <row r="9">
          <cell r="J9">
            <v>0.5</v>
          </cell>
        </row>
      </sheetData>
      <sheetData sheetId="22" refreshError="1">
        <row r="8">
          <cell r="I8">
            <v>2008</v>
          </cell>
        </row>
        <row r="9">
          <cell r="I9">
            <v>2009</v>
          </cell>
        </row>
        <row r="10">
          <cell r="I10">
            <v>2010</v>
          </cell>
        </row>
        <row r="11">
          <cell r="I11">
            <v>2011</v>
          </cell>
        </row>
        <row r="12">
          <cell r="I12">
            <v>2012</v>
          </cell>
        </row>
        <row r="13">
          <cell r="I13">
            <v>2013</v>
          </cell>
        </row>
        <row r="14">
          <cell r="I14">
            <v>2014</v>
          </cell>
        </row>
        <row r="15">
          <cell r="I15">
            <v>2015</v>
          </cell>
        </row>
        <row r="16">
          <cell r="I16">
            <v>2016</v>
          </cell>
        </row>
        <row r="17">
          <cell r="I17">
            <v>2017</v>
          </cell>
        </row>
        <row r="18">
          <cell r="I18">
            <v>2018</v>
          </cell>
        </row>
        <row r="19">
          <cell r="I19">
            <v>2019</v>
          </cell>
        </row>
        <row r="20">
          <cell r="I20">
            <v>2020</v>
          </cell>
        </row>
        <row r="23">
          <cell r="I23" t="str">
            <v>I квартал</v>
          </cell>
        </row>
        <row r="24">
          <cell r="I24" t="str">
            <v>II квартал</v>
          </cell>
        </row>
        <row r="25">
          <cell r="I25" t="str">
            <v>III квартал</v>
          </cell>
        </row>
        <row r="26">
          <cell r="I26" t="str">
            <v>IV квартал</v>
          </cell>
        </row>
        <row r="43">
          <cell r="I43" t="str">
            <v>Оказание услуг по передаче электрической энергии</v>
          </cell>
        </row>
        <row r="44">
          <cell r="I44" t="str">
            <v>Оказание услуг по технологическому присоединению энергопринимающих устройств (энергетических установок) юридических и физических лиц к электрическим сетям</v>
          </cell>
        </row>
        <row r="45">
          <cell r="I45" t="str">
            <v xml:space="preserve">Ремонтно-эксплуатационное обслуживание объектов электросетевого хозяйства </v>
          </cell>
        </row>
        <row r="46">
          <cell r="I46" t="str">
            <v>Ремонт счетчиков, замена, пломбировка</v>
          </cell>
        </row>
        <row r="47">
          <cell r="I47" t="str">
            <v>Услуги по отключению-подключению потребителей</v>
          </cell>
        </row>
        <row r="48">
          <cell r="I48" t="str">
            <v>Производство электроэнергии</v>
          </cell>
        </row>
        <row r="49">
          <cell r="I49" t="str">
            <v>Производство тепловой энергии</v>
          </cell>
        </row>
        <row r="50">
          <cell r="I50" t="str">
            <v>Аренда зданий, сооружений, оборудования, машин и механизмов</v>
          </cell>
        </row>
        <row r="51">
          <cell r="I51" t="str">
            <v>Оказание услуг связи</v>
          </cell>
        </row>
        <row r="52">
          <cell r="I52" t="str">
            <v>Автоуслуги</v>
          </cell>
        </row>
        <row r="53">
          <cell r="I53" t="str">
            <v>Информационно-вычислительные услуги</v>
          </cell>
        </row>
        <row r="54">
          <cell r="I54" t="str">
            <v>Деятельность столовых при предприятиях и учреждениях</v>
          </cell>
        </row>
        <row r="55">
          <cell r="I55" t="str">
            <v>Деятельность санаторно-курортных учреждений</v>
          </cell>
        </row>
        <row r="56">
          <cell r="I56" t="str">
            <v>Образовательная деятельность</v>
          </cell>
        </row>
        <row r="57">
          <cell r="I57" t="str">
            <v>Оперативно-техническое управление</v>
          </cell>
        </row>
        <row r="58">
          <cell r="I58" t="str">
            <v>Осуществление функций по сбору, передаче и обработке технической информации, включая данные измерений и учета</v>
          </cell>
        </row>
        <row r="59">
          <cell r="I59" t="str">
            <v>Осуществление контроля за безопасным обслуживанием электрических установок у потребителей, подключенных к электрическим сетям Общества</v>
          </cell>
        </row>
        <row r="60">
          <cell r="I60" t="str">
            <v>Деятельность по эксплуатации электрических сетей</v>
          </cell>
        </row>
        <row r="61">
          <cell r="I61" t="str">
            <v>Прочие  виды деятельности</v>
          </cell>
        </row>
        <row r="75">
          <cell r="J75">
            <v>2014</v>
          </cell>
        </row>
        <row r="78">
          <cell r="I78">
            <v>8</v>
          </cell>
        </row>
        <row r="81">
          <cell r="I81">
            <v>7</v>
          </cell>
        </row>
        <row r="84">
          <cell r="I84">
            <v>4</v>
          </cell>
        </row>
        <row r="87">
          <cell r="I87" t="str">
            <v>ОАО «МРСК Сибири»</v>
          </cell>
        </row>
        <row r="94">
          <cell r="I94" t="str">
            <v>Выручка, итого</v>
          </cell>
        </row>
        <row r="95">
          <cell r="I95" t="str">
            <v>Выручка от сетевых услуг</v>
          </cell>
        </row>
        <row r="96">
          <cell r="I96" t="str">
            <v>Выручка от передачи электроэнергии по сетям</v>
          </cell>
        </row>
        <row r="97">
          <cell r="I97" t="str">
            <v>Выручка от услуг по технологическому присоединению</v>
          </cell>
        </row>
        <row r="98">
          <cell r="I98" t="str">
            <v>Заявленная мощность по применяемым тарифам</v>
          </cell>
        </row>
        <row r="99">
          <cell r="I99" t="str">
            <v>Котловой полезный отпуск э/э потребителям</v>
          </cell>
        </row>
        <row r="100">
          <cell r="I100" t="str">
            <v>Денежные средства</v>
          </cell>
        </row>
        <row r="101">
          <cell r="I101" t="str">
            <v xml:space="preserve">Чистая прибыль (убыток) </v>
          </cell>
        </row>
        <row r="104">
          <cell r="I104" t="str">
            <v>План</v>
          </cell>
        </row>
        <row r="105">
          <cell r="I105" t="str">
            <v>Факт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эл ст"/>
      <sheetName val="ИТ-бюджет"/>
      <sheetName val="SHPZ"/>
      <sheetName val="Журнал_печати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  <sheetName val="БФ-2-13-П"/>
      <sheetName val="Сводный бюджет"/>
      <sheetName val="Лист"/>
      <sheetName val="навигация"/>
      <sheetName val="Т12"/>
      <sheetName val="Т3"/>
      <sheetName val="расшифровка_(2)"/>
      <sheetName val="эл_ст"/>
      <sheetName val="Производство_электроэнергии"/>
      <sheetName val="Первичные_данные"/>
      <sheetName val="мар_2001"/>
      <sheetName val="накладные_в_%%_факт"/>
      <sheetName val="Олимпстрой_декабрь_2010"/>
      <sheetName val="Сводный_бюджет"/>
      <sheetName val="расшифровка_(2)1"/>
      <sheetName val="эл_ст1"/>
      <sheetName val="Производство_электроэнергии1"/>
      <sheetName val="Первичные_данные1"/>
      <sheetName val="мар_20011"/>
      <sheetName val="накладные_в_%%_факт1"/>
      <sheetName val="Олимпстрой_декабрь_20101"/>
      <sheetName val="Сводный_бюджет1"/>
      <sheetName val="виды деятельности"/>
      <sheetName val="ФА 2022"/>
      <sheetName val="Сибнефть"/>
      <sheetName val="Усинск_Роснефть"/>
      <sheetName val="расшифровка_(2)2"/>
      <sheetName val="эл_ст2"/>
      <sheetName val="Производство_электроэнергии2"/>
      <sheetName val="Первичные_данные2"/>
      <sheetName val="мар_20012"/>
      <sheetName val="накладные_в_%%_факт2"/>
      <sheetName val="Олимпстрой_декабрь_20102"/>
      <sheetName val="Сводный_бюджет2"/>
      <sheetName val="расшифровка_(2)3"/>
      <sheetName val="эл_ст3"/>
      <sheetName val="Производство_электроэнергии3"/>
      <sheetName val="Первичные_данные3"/>
      <sheetName val="мар_20013"/>
      <sheetName val="накладные_в_%%_факт3"/>
      <sheetName val="Олимпстрой_декабрь_20103"/>
      <sheetName val="Сводный_бюджет3"/>
      <sheetName val="расшифровка_(2)4"/>
      <sheetName val="эл_ст4"/>
      <sheetName val="Производство_электроэнергии4"/>
      <sheetName val="Первичные_данные4"/>
      <sheetName val="мар_20014"/>
      <sheetName val="накладные_в_%%_факт4"/>
      <sheetName val="Олимпстрой_декабрь_20104"/>
      <sheetName val="Сводный_бюджет4"/>
      <sheetName val="Заголовок"/>
      <sheetName val="расшифровка_(2)5"/>
      <sheetName val="эл_ст5"/>
      <sheetName val="Производство_электроэнергии5"/>
      <sheetName val="Первичные_данные5"/>
      <sheetName val="мар_20015"/>
      <sheetName val="накладные_в_%%_факт5"/>
      <sheetName val="Олимпстрой_декабрь_20105"/>
      <sheetName val="Сводный_бюджет5"/>
      <sheetName val="расшифровка_(2)6"/>
      <sheetName val="эл_ст6"/>
      <sheetName val="Производство_электроэнергии6"/>
      <sheetName val="Первичные_данные6"/>
      <sheetName val="мар_20016"/>
      <sheetName val="накладные_в_%%_факт6"/>
      <sheetName val="Олимпстрой_декабрь_20106"/>
      <sheetName val="Сводный_бюджет6"/>
      <sheetName val="расшифровка_(2)7"/>
      <sheetName val="эл_ст7"/>
      <sheetName val="Производство_электроэнергии7"/>
      <sheetName val="Первичные_данные7"/>
      <sheetName val="мар_20017"/>
      <sheetName val="накладные_в_%%_факт7"/>
      <sheetName val="Олимпстрой_декабрь_20107"/>
      <sheetName val="Сводный_бюджет7"/>
      <sheetName val="расшифровка_(2)8"/>
      <sheetName val="эл_ст8"/>
      <sheetName val="Производство_электроэнергии8"/>
      <sheetName val="Первичные_данные8"/>
      <sheetName val="мар_20018"/>
      <sheetName val="накладные_в_%%_факт8"/>
      <sheetName val="Олимпстрой_декабрь_20108"/>
      <sheetName val="Сводный_бюджет8"/>
      <sheetName val="t_настройки"/>
      <sheetName val="Исходные данные"/>
      <sheetName val="0.1ЭЭ"/>
      <sheetName val="Инструкция"/>
      <sheetName val="Вводные данные сист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быль 3кв"/>
      <sheetName val="Бюджет доходов 3кв"/>
      <sheetName val="БПр (3 кв)"/>
      <sheetName val="Прибыль (6мес)"/>
      <sheetName val="Исп БПр (6мес)"/>
      <sheetName val="прибыль, сс 6 мес"/>
      <sheetName val="6 мес по сферам"/>
      <sheetName val="расшифровка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06"/>
      <sheetName val="ИТ-бюджет"/>
      <sheetName val="расшифровка"/>
    </sheetNames>
    <definedNames>
      <definedName name="Выборка_АМТА" refersTo="#ССЫЛКА!"/>
      <definedName name="Выборка_БА_ЖД" refersTo="#ССЫЛКА!"/>
      <definedName name="Выборка_ВСЖД" refersTo="#ССЫЛКА!"/>
      <definedName name="Выборка_ЛВРЗ" refersTo="#ССЫЛКА!"/>
      <definedName name="Выборка_Ливона" refersTo="#ССЫЛКА!"/>
      <definedName name="Выборка_мяспром" refersTo="#ССЫЛКА!"/>
      <definedName name="Выборка_ТАЦИ" refersTo="#ССЫЛКА!"/>
      <definedName name="Выборка_Тимцем" refersTo="#ССЫЛКА!"/>
      <definedName name="Очистка" refersTo="#ССЫЛКА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оэнергия  (2)"/>
      <sheetName val="Сопровод.к таблицам"/>
      <sheetName val="Электроэнергия "/>
      <sheetName val="Реструктуризация долгов"/>
      <sheetName val="даты"/>
      <sheetName val="t_Настройки"/>
      <sheetName val="БП-СЕТ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вый АРМ по мес"/>
      <sheetName val="АРМ (реестр)"/>
      <sheetName val="с-сть2015(2)"/>
      <sheetName val="себестоимость2015 (1)"/>
      <sheetName val="себестоимость2015(2)"/>
      <sheetName val="себестоимость2015(3)"/>
      <sheetName val="себестоимость2015(4)"/>
      <sheetName val="с-сть2015(3)"/>
      <sheetName val="проект 2015-2020"/>
      <sheetName val="ЧП 2015 и выпадающ"/>
      <sheetName val="Лист3"/>
      <sheetName val="Лист2"/>
      <sheetName val="Лист1"/>
      <sheetName val="Лист4"/>
      <sheetName val="ЧП  (2016-2019) и выпадающие"/>
      <sheetName val="Лист8"/>
      <sheetName val="Приложение 1.1 (2014-2019)"/>
      <sheetName val="БИЗНЕС-ПЛАН  2015 для эк-тов"/>
    </sheetNames>
    <definedNames>
      <definedName name="дд" refersTo="#ССЫЛКА!"/>
      <definedName name="общая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Ф-1 (для АО-энерго)"/>
      <sheetName val="Ф-2 (для АО-энерго)"/>
      <sheetName val="перекрестка"/>
      <sheetName val="TEHSHEET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  <sheetName val="Баланс"/>
      <sheetName val="Параметры"/>
      <sheetName val="21.3"/>
      <sheetName val="18.2"/>
      <sheetName val="2.3"/>
      <sheetName val="P2.1"/>
      <sheetName val="P2.2"/>
      <sheetName val="tier1"/>
      <sheetName val="СПРАВОЧНИК"/>
      <sheetName val="4 Fin &amp; Publ"/>
      <sheetName val="unadjbs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Анализ"/>
      <sheetName val="Лист12"/>
      <sheetName val="даты"/>
      <sheetName val="EKDEB90"/>
      <sheetName val="% транспортировки"/>
      <sheetName val="1.411.1"/>
      <sheetName val="ОС до 40 т.р."/>
      <sheetName val="regs"/>
      <sheetName val="31.08.2004"/>
      <sheetName val="коммунальные"/>
      <sheetName val="Темников"/>
      <sheetName val="1_411_1"/>
      <sheetName val="ПЕРЕСЧЕТ"/>
      <sheetName val="9_3"/>
      <sheetName val="_ транспортировки"/>
      <sheetName val="ОС до 40 т_р_"/>
      <sheetName val="расш. зарплаты (к 9.1. 9.1.1.) "/>
      <sheetName val="СЗ-процессинг"/>
      <sheetName val="Нормативы"/>
      <sheetName val="СЗ-собственная деятельность"/>
      <sheetName val="Технич.лист"/>
      <sheetName val="VLOOKUP"/>
      <sheetName val="INPUTMASTER"/>
      <sheetName val="#ССЫЛКА"/>
      <sheetName val="31_08_2004"/>
      <sheetName val="тех. нужды"/>
      <sheetName val="соб. нужды"/>
      <sheetName val="Отрадное"/>
      <sheetName val="КП"/>
      <sheetName val="field"/>
      <sheetName val="П"/>
      <sheetName val="CF"/>
      <sheetName val="СЗ_процессинг"/>
      <sheetName val="ОС до 40 т.р. "/>
      <sheetName val="Исполнителям"/>
      <sheetName val=" накладные расходы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фев(ф)"/>
      <sheetName val="Титульный лист С-П"/>
      <sheetName val="Детализация"/>
      <sheetName val="Справочник затрат_СБ"/>
      <sheetName val="Financing"/>
      <sheetName val="Потребность в МТР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П 21-1"/>
      <sheetName val="Ис. данные эк"/>
      <sheetName val="91 форма 2 1 полуг"/>
      <sheetName val="Настройки"/>
      <sheetName val="Общая"/>
      <sheetName val="ПРОГНОЗ_1"/>
      <sheetName val="Производство электроэнергии"/>
      <sheetName val="тар"/>
      <sheetName val="т1.15(смета8а)"/>
      <sheetName val="35998"/>
      <sheetName val="44"/>
      <sheetName val="92"/>
      <sheetName val="94"/>
      <sheetName val="97"/>
      <sheetName val="Отчет"/>
      <sheetName val="Фин план"/>
      <sheetName val="9_32"/>
      <sheetName val="Омскэнерго_с_учетом_доп_2010_1"/>
      <sheetName val="ФЗП_20111"/>
      <sheetName val="_накладные_расходы1"/>
      <sheetName val="Коды_статей1"/>
      <sheetName val="%_транспортировки1"/>
      <sheetName val="ОС_до_40_т_р_2"/>
      <sheetName val="1_411_12"/>
      <sheetName val="31_08_20042"/>
      <sheetName val="расш__зарплаты_(к_9_1__9_1_1_)1"/>
      <sheetName val="СЗ-собственная_деятельность1"/>
      <sheetName val="Технич_лист1"/>
      <sheetName val="__транспортировки1"/>
      <sheetName val="ОС_до_40_т_р_3"/>
      <sheetName val="тех__нужды1"/>
      <sheetName val="соб__нужды1"/>
      <sheetName val="Титульный_лист_С-П1"/>
      <sheetName val="Справочник_затрат_СБ1"/>
      <sheetName val="9_31"/>
      <sheetName val="Омскэнерго_с_учетом_доп_2010_"/>
      <sheetName val="ФЗП_2011"/>
      <sheetName val="_накладные_расходы"/>
      <sheetName val="Коды_статей"/>
      <sheetName val="%_транспортировки"/>
      <sheetName val="ОС_до_40_т_р_"/>
      <sheetName val="1_411_11"/>
      <sheetName val="31_08_20041"/>
      <sheetName val="расш__зарплаты_(к_9_1__9_1_1_)_"/>
      <sheetName val="СЗ-собственная_деятельность"/>
      <sheetName val="Технич_лист"/>
      <sheetName val="__транспортировки"/>
      <sheetName val="ОС_до_40_т_р_1"/>
      <sheetName val="тех__нужды"/>
      <sheetName val="соб__нужды"/>
      <sheetName val="Титульный_лист_С-П"/>
      <sheetName val="Справочник_затрат_СБ"/>
      <sheetName val="Проценты"/>
      <sheetName val="не_удалять"/>
      <sheetName val="подготовка кадров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1.401.2"/>
      <sheetName val="Справ-к БДР выручка"/>
      <sheetName val="Справочник ЦФО"/>
      <sheetName val="TECHSHEET"/>
      <sheetName val="ОЦСГ"/>
      <sheetName val="Лист3"/>
      <sheetName val="0_13"/>
      <sheetName val="2_13"/>
      <sheetName val="2_23"/>
      <sheetName val="6_13"/>
      <sheetName val="17_13"/>
      <sheetName val="24_13"/>
      <sheetName val="Потребность_в_МТР"/>
      <sheetName val="эл_ст3"/>
      <sheetName val="GRES_2007_53"/>
      <sheetName val="ПС_рек"/>
      <sheetName val="ЛЭП_нов"/>
      <sheetName val="ИТОГИ__по_Н,Р,Э,Q3"/>
      <sheetName val="2008_-20103"/>
      <sheetName val="Общий_свод_(2)3"/>
      <sheetName val="Сценарные_условия3"/>
      <sheetName val="Список_ДЗО3"/>
      <sheetName val="4_Закупка_электроэнергии3"/>
      <sheetName val="5_Производственная_программа3"/>
      <sheetName val="баланс1"/>
      <sheetName val="Титульный"/>
      <sheetName val="ТС.Т"/>
      <sheetName val="TECH_VERTICAL"/>
      <sheetName val="ТС.К"/>
      <sheetName val="ТБО.К"/>
      <sheetName val="ВО.К"/>
      <sheetName val="текущие цены"/>
      <sheetName val="Огл. Графиков"/>
      <sheetName val="рабочий"/>
      <sheetName val="окраска"/>
      <sheetName val="Info"/>
      <sheetName val="Grouplist"/>
      <sheetName val="productlist"/>
      <sheetName val="таблица"/>
      <sheetName val="FGL_BS_data"/>
      <sheetName val="Вариант_XIII_(аренда_ГТУ)"/>
      <sheetName val="Исход_инф_"/>
      <sheetName val="Т19_1"/>
      <sheetName val="Т1_1_1"/>
      <sheetName val="Т1_2_1"/>
      <sheetName val="Таб1_1"/>
      <sheetName val="Ф-1_(для_АО-энерго)"/>
      <sheetName val="Ф-2_(для_АО-энерго)"/>
      <sheetName val="Приложение_2_1"/>
      <sheetName val="вводные_данные_систем"/>
      <sheetName val="4_1"/>
      <sheetName val="Рейтинг"/>
      <sheetName val="Транспортный"/>
      <sheetName val="XLR_NoRangeSheet"/>
      <sheetName val="MTO REV.0"/>
      <sheetName val="35"/>
      <sheetName val="отопл"/>
      <sheetName val="Закупки центр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Служебный лист"/>
      <sheetName val="Генер"/>
      <sheetName val="ПС"/>
      <sheetName val="Потребители"/>
      <sheetName val="Сбыты"/>
      <sheetName val="ТСО"/>
      <sheetName val="pile径1m･27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OS01_6OZ"/>
      <sheetName val="КВАНТ"/>
      <sheetName val="Проект"/>
      <sheetName val="Т12"/>
      <sheetName val="REESTR"/>
      <sheetName val="вспомогат(по месяцам)"/>
      <sheetName val="0_14"/>
      <sheetName val="2_14"/>
      <sheetName val="2_24"/>
      <sheetName val="6_14"/>
      <sheetName val="17_14"/>
      <sheetName val="24_14"/>
      <sheetName val="GRES_2007_54"/>
      <sheetName val="эл_ст4"/>
      <sheetName val="Общий_свод_(2)4"/>
      <sheetName val="Т19_11"/>
      <sheetName val="Т1_1_11"/>
      <sheetName val="Т1_2_11"/>
      <sheetName val="ИТОГИ__по_Н,Р,Э,Q4"/>
      <sheetName val="2008_-20104"/>
      <sheetName val="Сценарные_условия4"/>
      <sheetName val="Список_ДЗО4"/>
      <sheetName val="4_Закупка_электроэнергии4"/>
      <sheetName val="5_Производственная_программа4"/>
      <sheetName val="FGL_BS_data1"/>
      <sheetName val="Вариант_XIII_(аренда_ГТУ)1"/>
      <sheetName val="ЛЭП_нов1"/>
      <sheetName val="ПС_рек1"/>
      <sheetName val="Исход_инф_1"/>
      <sheetName val="Приложение_2_11"/>
      <sheetName val="Таб1_11"/>
      <sheetName val="Ф-1_(для_АО-энерго)1"/>
      <sheetName val="Ф-2_(для_АО-энерго)1"/>
      <sheetName val="вводные_данные_систем1"/>
      <sheetName val="4_11"/>
      <sheetName val="0_15"/>
      <sheetName val="2_15"/>
      <sheetName val="2_25"/>
      <sheetName val="6_15"/>
      <sheetName val="17_15"/>
      <sheetName val="24_15"/>
      <sheetName val="GRES_2007_55"/>
      <sheetName val="эл_ст5"/>
      <sheetName val="Общий_свод_(2)5"/>
      <sheetName val="Т19_12"/>
      <sheetName val="Т1_1_12"/>
      <sheetName val="Т1_2_12"/>
      <sheetName val="ИТОГИ__по_Н,Р,Э,Q5"/>
      <sheetName val="2008_-20105"/>
      <sheetName val="Сценарные_условия5"/>
      <sheetName val="Список_ДЗО5"/>
      <sheetName val="4_Закупка_электроэнергии5"/>
      <sheetName val="5_Производственная_программа5"/>
      <sheetName val="FGL_BS_data2"/>
      <sheetName val="Вариант_XIII_(аренда_ГТУ)2"/>
      <sheetName val="ЛЭП_нов2"/>
      <sheetName val="ПС_рек2"/>
      <sheetName val="Исход_инф_2"/>
      <sheetName val="Приложение_2_12"/>
      <sheetName val="Таб1_12"/>
      <sheetName val="Ф-1_(для_АО-энерго)2"/>
      <sheetName val="Ф-2_(для_АО-энерго)2"/>
      <sheetName val="вводные_данные_систем2"/>
      <sheetName val="4_12"/>
      <sheetName val="0_16"/>
      <sheetName val="2_16"/>
      <sheetName val="2_26"/>
      <sheetName val="6_16"/>
      <sheetName val="17_16"/>
      <sheetName val="24_16"/>
      <sheetName val="GRES_2007_56"/>
      <sheetName val="эл_ст6"/>
      <sheetName val="Общий_свод_(2)6"/>
      <sheetName val="Т19_13"/>
      <sheetName val="Т1_1_13"/>
      <sheetName val="Т1_2_13"/>
      <sheetName val="ИТОГИ__по_Н,Р,Э,Q6"/>
      <sheetName val="2008_-20106"/>
      <sheetName val="Сценарные_условия6"/>
      <sheetName val="Список_ДЗО6"/>
      <sheetName val="4_Закупка_электроэнергии6"/>
      <sheetName val="5_Производственная_программа6"/>
      <sheetName val="FGL_BS_data3"/>
      <sheetName val="Вариант_XIII_(аренда_ГТУ)3"/>
      <sheetName val="ЛЭП_нов3"/>
      <sheetName val="ПС_рек3"/>
      <sheetName val="Исход_инф_3"/>
      <sheetName val="Приложение_2_13"/>
      <sheetName val="Таб1_13"/>
      <sheetName val="Ф-1_(для_АО-энерго)3"/>
      <sheetName val="Ф-2_(для_АО-энерго)3"/>
      <sheetName val="вводные_данные_систем3"/>
      <sheetName val="4_13"/>
      <sheetName val="0_17"/>
      <sheetName val="2_17"/>
      <sheetName val="2_27"/>
      <sheetName val="6_17"/>
      <sheetName val="17_17"/>
      <sheetName val="24_17"/>
      <sheetName val="GRES_2007_57"/>
      <sheetName val="эл_ст7"/>
      <sheetName val="Общий_свод_(2)7"/>
      <sheetName val="Т19_14"/>
      <sheetName val="Т1_1_14"/>
      <sheetName val="Т1_2_14"/>
      <sheetName val="ИТОГИ__по_Н,Р,Э,Q7"/>
      <sheetName val="2008_-20107"/>
      <sheetName val="Сценарные_условия7"/>
      <sheetName val="Список_ДЗО7"/>
      <sheetName val="4_Закупка_электроэнергии7"/>
      <sheetName val="5_Производственная_программа7"/>
      <sheetName val="FGL_BS_data4"/>
      <sheetName val="Вариант_XIII_(аренда_ГТУ)4"/>
      <sheetName val="ЛЭП_нов4"/>
      <sheetName val="ПС_рек4"/>
      <sheetName val="Исход_инф_4"/>
      <sheetName val="Приложение_2_14"/>
      <sheetName val="Таб1_14"/>
      <sheetName val="Ф-1_(для_АО-энерго)4"/>
      <sheetName val="Ф-2_(для_АО-энерго)4"/>
      <sheetName val="вводные_данные_систем4"/>
      <sheetName val="4_14"/>
      <sheetName val="0_18"/>
      <sheetName val="2_18"/>
      <sheetName val="2_28"/>
      <sheetName val="6_18"/>
      <sheetName val="17_18"/>
      <sheetName val="24_18"/>
      <sheetName val="GRES_2007_58"/>
      <sheetName val="эл_ст8"/>
      <sheetName val="Общий_свод_(2)8"/>
      <sheetName val="Т19_15"/>
      <sheetName val="Т1_1_15"/>
      <sheetName val="Т1_2_15"/>
      <sheetName val="ИТОГИ__по_Н,Р,Э,Q8"/>
      <sheetName val="2008_-20108"/>
      <sheetName val="Сценарные_условия8"/>
      <sheetName val="Список_ДЗО8"/>
      <sheetName val="4_Закупка_электроэнергии8"/>
      <sheetName val="5_Производственная_программа8"/>
      <sheetName val="FGL_BS_data5"/>
      <sheetName val="Вариант_XIII_(аренда_ГТУ)5"/>
      <sheetName val="ЛЭП_нов5"/>
      <sheetName val="ПС_рек5"/>
      <sheetName val="Исход_инф_5"/>
      <sheetName val="Приложение_2_15"/>
      <sheetName val="Таб1_15"/>
      <sheetName val="Ф-1_(для_АО-энерго)5"/>
      <sheetName val="Ф-2_(для_АО-энерго)5"/>
      <sheetName val="вводные_данные_систем5"/>
      <sheetName val="4_15"/>
      <sheetName val="0_19"/>
      <sheetName val="2_19"/>
      <sheetName val="2_29"/>
      <sheetName val="6_19"/>
      <sheetName val="17_19"/>
      <sheetName val="24_19"/>
      <sheetName val="GRES_2007_59"/>
      <sheetName val="эл_ст9"/>
      <sheetName val="Общий_свод_(2)9"/>
      <sheetName val="Т19_16"/>
      <sheetName val="Т1_1_16"/>
      <sheetName val="Т1_2_16"/>
      <sheetName val="ИТОГИ__по_Н,Р,Э,Q9"/>
      <sheetName val="2008_-20109"/>
      <sheetName val="Сценарные_условия9"/>
      <sheetName val="Список_ДЗО9"/>
      <sheetName val="4_Закупка_электроэнергии9"/>
      <sheetName val="5_Производственная_программа9"/>
      <sheetName val="FGL_BS_data6"/>
      <sheetName val="Вариант_XIII_(аренда_ГТУ)6"/>
      <sheetName val="ЛЭП_нов6"/>
      <sheetName val="ПС_рек6"/>
      <sheetName val="Исход_инф_6"/>
      <sheetName val="Приложение_2_16"/>
      <sheetName val="Таб1_16"/>
      <sheetName val="Ф-1_(для_АО-энерго)6"/>
      <sheetName val="Ф-2_(для_АО-энерго)6"/>
      <sheetName val="вводные_данные_систем6"/>
      <sheetName val="4_16"/>
      <sheetName val="вспомогат(по_месяцам)"/>
      <sheetName val="0_110"/>
      <sheetName val="2_110"/>
      <sheetName val="2_210"/>
      <sheetName val="6_110"/>
      <sheetName val="17_110"/>
      <sheetName val="24_110"/>
      <sheetName val="GRES_2007_510"/>
      <sheetName val="эл_ст10"/>
      <sheetName val="Общий_свод_(2)10"/>
      <sheetName val="Т19_17"/>
      <sheetName val="Т1_1_17"/>
      <sheetName val="Т1_2_17"/>
      <sheetName val="ИТОГИ__по_Н,Р,Э,Q10"/>
      <sheetName val="2008_-201010"/>
      <sheetName val="Сценарные_условия10"/>
      <sheetName val="Список_ДЗО10"/>
      <sheetName val="4_Закупка_электроэнергии10"/>
      <sheetName val="5_Производственная_программа10"/>
      <sheetName val="FGL_BS_data7"/>
      <sheetName val="Вариант_XIII_(аренда_ГТУ)7"/>
      <sheetName val="ЛЭП_нов7"/>
      <sheetName val="ПС_рек7"/>
      <sheetName val="Исход_инф_7"/>
      <sheetName val="Приложение_2_17"/>
      <sheetName val="Таб1_17"/>
      <sheetName val="Ф-1_(для_АО-энерго)7"/>
      <sheetName val="Ф-2_(для_АО-энерго)7"/>
      <sheetName val="вводные_данные_систем7"/>
      <sheetName val="4_17"/>
      <sheetName val="вспомогат(по_месяцам)1"/>
      <sheetName val="0_111"/>
      <sheetName val="2_111"/>
      <sheetName val="2_211"/>
      <sheetName val="6_111"/>
      <sheetName val="17_111"/>
      <sheetName val="24_111"/>
      <sheetName val="GRES_2007_511"/>
      <sheetName val="эл_ст11"/>
      <sheetName val="Общий_свод_(2)11"/>
      <sheetName val="Т19_18"/>
      <sheetName val="Т1_1_18"/>
      <sheetName val="Т1_2_18"/>
      <sheetName val="ИТОГИ__по_Н,Р,Э,Q11"/>
      <sheetName val="2008_-201011"/>
      <sheetName val="Сценарные_условия11"/>
      <sheetName val="Список_ДЗО11"/>
      <sheetName val="4_Закупка_электроэнергии11"/>
      <sheetName val="5_Производственная_программа11"/>
      <sheetName val="FGL_BS_data8"/>
      <sheetName val="Вариант_XIII_(аренда_ГТУ)8"/>
      <sheetName val="ЛЭП_нов8"/>
      <sheetName val="ПС_рек8"/>
      <sheetName val="Исход_инф_8"/>
      <sheetName val="Приложение_2_18"/>
      <sheetName val="Таб1_18"/>
      <sheetName val="Ф-1_(для_АО-энерго)8"/>
      <sheetName val="Ф-2_(для_АО-энерго)8"/>
      <sheetName val="вводные_данные_систем8"/>
      <sheetName val="4_18"/>
      <sheetName val="вспомогат(по_месяцам)2"/>
      <sheetName val="0_112"/>
      <sheetName val="2_112"/>
      <sheetName val="2_212"/>
      <sheetName val="6_112"/>
      <sheetName val="17_112"/>
      <sheetName val="24_112"/>
      <sheetName val="GRES_2007_512"/>
      <sheetName val="эл_ст12"/>
      <sheetName val="Общий_свод_(2)12"/>
      <sheetName val="Т19_19"/>
      <sheetName val="Т1_1_19"/>
      <sheetName val="Т1_2_19"/>
      <sheetName val="ИТОГИ__по_Н,Р,Э,Q12"/>
      <sheetName val="2008_-201012"/>
      <sheetName val="Сценарные_условия12"/>
      <sheetName val="Список_ДЗО12"/>
      <sheetName val="4_Закупка_электроэнергии12"/>
      <sheetName val="5_Производственная_программа12"/>
      <sheetName val="FGL_BS_data9"/>
      <sheetName val="Вариант_XIII_(аренда_ГТУ)9"/>
      <sheetName val="ЛЭП_нов9"/>
      <sheetName val="ПС_рек9"/>
      <sheetName val="Исход_инф_9"/>
      <sheetName val="Приложение_2_19"/>
      <sheetName val="Таб1_19"/>
      <sheetName val="Ф-1_(для_АО-энерго)9"/>
      <sheetName val="Ф-2_(для_АО-энерго)9"/>
      <sheetName val="вводные_данные_систем9"/>
      <sheetName val="4_19"/>
      <sheetName val="вспомогат(по_месяцам)3"/>
      <sheetName val="0_113"/>
      <sheetName val="2_113"/>
      <sheetName val="2_213"/>
      <sheetName val="6_113"/>
      <sheetName val="17_113"/>
      <sheetName val="24_113"/>
      <sheetName val="GRES_2007_513"/>
      <sheetName val="эл_ст13"/>
      <sheetName val="Общий_свод_(2)13"/>
      <sheetName val="Т19_110"/>
      <sheetName val="Т1_1_110"/>
      <sheetName val="Т1_2_110"/>
      <sheetName val="ИТОГИ__по_Н,Р,Э,Q13"/>
      <sheetName val="2008_-201013"/>
      <sheetName val="Сценарные_условия13"/>
      <sheetName val="Список_ДЗО13"/>
      <sheetName val="4_Закупка_электроэнергии13"/>
      <sheetName val="5_Производственная_программа13"/>
      <sheetName val="FGL_BS_data10"/>
      <sheetName val="Вариант_XIII_(аренда_ГТУ)10"/>
      <sheetName val="ЛЭП_нов10"/>
      <sheetName val="ПС_рек10"/>
      <sheetName val="Исход_инф_10"/>
      <sheetName val="Приложение_2_110"/>
      <sheetName val="Таб1_110"/>
      <sheetName val="Ф-1_(для_АО-энерго)10"/>
      <sheetName val="Ф-2_(для_АО-энерго)10"/>
      <sheetName val="вводные_данные_систем10"/>
      <sheetName val="4_110"/>
      <sheetName val="вспомогат(по_месяцам)4"/>
      <sheetName val="0_114"/>
      <sheetName val="2_114"/>
      <sheetName val="2_214"/>
      <sheetName val="6_114"/>
      <sheetName val="17_114"/>
      <sheetName val="24_114"/>
      <sheetName val="GRES_2007_514"/>
      <sheetName val="эл_ст14"/>
      <sheetName val="Общий_свод_(2)14"/>
      <sheetName val="Т19_111"/>
      <sheetName val="Т1_1_111"/>
      <sheetName val="Т1_2_111"/>
      <sheetName val="ИТОГИ__по_Н,Р,Э,Q14"/>
      <sheetName val="2008_-201014"/>
      <sheetName val="Сценарные_условия14"/>
      <sheetName val="Список_ДЗО14"/>
      <sheetName val="4_Закупка_электроэнергии14"/>
      <sheetName val="5_Производственная_программа14"/>
      <sheetName val="FGL_BS_data11"/>
      <sheetName val="Вариант_XIII_(аренда_ГТУ)11"/>
      <sheetName val="ЛЭП_нов11"/>
      <sheetName val="ПС_рек11"/>
      <sheetName val="Исход_инф_11"/>
      <sheetName val="Приложение_2_111"/>
      <sheetName val="Таб1_111"/>
      <sheetName val="Ф-1_(для_АО-энерго)11"/>
      <sheetName val="Ф-2_(для_АО-энерго)11"/>
      <sheetName val="вводные_данные_систем11"/>
      <sheetName val="4_111"/>
      <sheetName val="вспомогат(по_месяцам)5"/>
      <sheetName val="0_115"/>
      <sheetName val="2_115"/>
      <sheetName val="2_215"/>
      <sheetName val="6_115"/>
      <sheetName val="17_115"/>
      <sheetName val="24_115"/>
      <sheetName val="GRES_2007_515"/>
      <sheetName val="эл_ст15"/>
      <sheetName val="Общий_свод_(2)15"/>
      <sheetName val="Т19_112"/>
      <sheetName val="Т1_1_112"/>
      <sheetName val="Т1_2_112"/>
      <sheetName val="ИТОГИ__по_Н,Р,Э,Q15"/>
      <sheetName val="2008_-201015"/>
      <sheetName val="Сценарные_условия15"/>
      <sheetName val="Список_ДЗО15"/>
      <sheetName val="4_Закупка_электроэнергии15"/>
      <sheetName val="5_Производственная_программа15"/>
      <sheetName val="FGL_BS_data12"/>
      <sheetName val="Вариант_XIII_(аренда_ГТУ)12"/>
      <sheetName val="ЛЭП_нов12"/>
      <sheetName val="ПС_рек12"/>
      <sheetName val="Исход_инф_12"/>
      <sheetName val="Приложение_2_112"/>
      <sheetName val="Таб1_112"/>
      <sheetName val="Ф-1_(для_АО-энерго)12"/>
      <sheetName val="Ф-2_(для_АО-энерго)12"/>
      <sheetName val="вводные_данные_систем12"/>
      <sheetName val="4_112"/>
      <sheetName val="вспомогат(по_месяцам)6"/>
      <sheetName val="0_117"/>
      <sheetName val="2_117"/>
      <sheetName val="2_217"/>
      <sheetName val="6_117"/>
      <sheetName val="17_117"/>
      <sheetName val="24_117"/>
      <sheetName val="GRES_2007_517"/>
      <sheetName val="эл_ст17"/>
      <sheetName val="Общий_свод_(2)17"/>
      <sheetName val="Т19_114"/>
      <sheetName val="Т1_1_114"/>
      <sheetName val="Т1_2_114"/>
      <sheetName val="ИТОГИ__по_Н,Р,Э,Q17"/>
      <sheetName val="2008_-201017"/>
      <sheetName val="Сценарные_условия17"/>
      <sheetName val="Список_ДЗО17"/>
      <sheetName val="4_Закупка_электроэнергии17"/>
      <sheetName val="5_Производственная_программа17"/>
      <sheetName val="FGL_BS_data14"/>
      <sheetName val="Вариант_XIII_(аренда_ГТУ)14"/>
      <sheetName val="ЛЭП_нов14"/>
      <sheetName val="ПС_рек14"/>
      <sheetName val="Исход_инф_14"/>
      <sheetName val="Приложение_2_114"/>
      <sheetName val="Таб1_114"/>
      <sheetName val="Ф-1_(для_АО-энерго)14"/>
      <sheetName val="Ф-2_(для_АО-энерго)14"/>
      <sheetName val="вводные_данные_систем14"/>
      <sheetName val="4_114"/>
      <sheetName val="вспомогат(по_месяцам)8"/>
      <sheetName val="0_116"/>
      <sheetName val="2_116"/>
      <sheetName val="2_216"/>
      <sheetName val="6_116"/>
      <sheetName val="17_116"/>
      <sheetName val="24_116"/>
      <sheetName val="GRES_2007_516"/>
      <sheetName val="эл_ст16"/>
      <sheetName val="Общий_свод_(2)16"/>
      <sheetName val="Т19_113"/>
      <sheetName val="Т1_1_113"/>
      <sheetName val="Т1_2_113"/>
      <sheetName val="ИТОГИ__по_Н,Р,Э,Q16"/>
      <sheetName val="2008_-201016"/>
      <sheetName val="Сценарные_условия16"/>
      <sheetName val="Список_ДЗО16"/>
      <sheetName val="4_Закупка_электроэнергии16"/>
      <sheetName val="5_Производственная_программа16"/>
      <sheetName val="FGL_BS_data13"/>
      <sheetName val="Вариант_XIII_(аренда_ГТУ)13"/>
      <sheetName val="ЛЭП_нов13"/>
      <sheetName val="ПС_рек13"/>
      <sheetName val="Исход_инф_13"/>
      <sheetName val="Приложение_2_113"/>
      <sheetName val="Таб1_113"/>
      <sheetName val="Ф-1_(для_АО-энерго)13"/>
      <sheetName val="Ф-2_(для_АО-энерго)13"/>
      <sheetName val="вводные_данные_систем13"/>
      <sheetName val="4_113"/>
      <sheetName val="вспомогат(по_месяцам)7"/>
      <sheetName val="0_118"/>
      <sheetName val="2_118"/>
      <sheetName val="2_218"/>
      <sheetName val="6_118"/>
      <sheetName val="17_118"/>
      <sheetName val="24_118"/>
      <sheetName val="GRES_2007_518"/>
      <sheetName val="эл_ст18"/>
      <sheetName val="Общий_свод_(2)18"/>
      <sheetName val="Т19_115"/>
      <sheetName val="Т1_1_115"/>
      <sheetName val="Т1_2_115"/>
      <sheetName val="ИТОГИ__по_Н,Р,Э,Q18"/>
      <sheetName val="2008_-201018"/>
      <sheetName val="Сценарные_условия18"/>
      <sheetName val="Список_ДЗО18"/>
      <sheetName val="4_Закупка_электроэнергии18"/>
      <sheetName val="5_Производственная_программа18"/>
      <sheetName val="FGL_BS_data15"/>
      <sheetName val="Вариант_XIII_(аренда_ГТУ)15"/>
      <sheetName val="ЛЭП_нов15"/>
      <sheetName val="ПС_рек15"/>
      <sheetName val="Исход_инф_15"/>
      <sheetName val="Приложение_2_115"/>
      <sheetName val="Таб1_115"/>
      <sheetName val="Ф-1_(для_АО-энерго)15"/>
      <sheetName val="Ф-2_(для_АО-энерго)15"/>
      <sheetName val="вводные_данные_систем15"/>
      <sheetName val="4_115"/>
      <sheetName val="вспомогат(по_месяцам)9"/>
      <sheetName val="0 (фст)"/>
      <sheetName val="SHPZ"/>
      <sheetName val="БИ-2-18-П"/>
      <sheetName val="БИ-2-19-П"/>
      <sheetName val="БИ-2-7-П"/>
      <sheetName val="БИ-2-9-П"/>
      <sheetName val="БИ-2-14-П"/>
      <sheetName val="БИ-2-16-П"/>
      <sheetName val="A"/>
      <sheetName val="Не удалять"/>
      <sheetName val="0_119"/>
      <sheetName val="2_119"/>
      <sheetName val="2_219"/>
      <sheetName val="6_119"/>
      <sheetName val="17_119"/>
      <sheetName val="24_119"/>
      <sheetName val="GRES_2007_519"/>
      <sheetName val="эл_ст19"/>
      <sheetName val="ИТОГИ__по_Н,Р,Э,Q19"/>
      <sheetName val="2008_-201019"/>
      <sheetName val="Общий_свод_(2)19"/>
      <sheetName val="Сценарные_условия19"/>
      <sheetName val="Список_ДЗО19"/>
      <sheetName val="4_Закупка_электроэнергии19"/>
      <sheetName val="5_Производственная_программа19"/>
      <sheetName val="FGL_BS_data16"/>
      <sheetName val="Вариант_XIII_(аренда_ГТУ)16"/>
      <sheetName val="ЛЭП_нов16"/>
      <sheetName val="ПС_рек16"/>
      <sheetName val="Исход_инф_16"/>
      <sheetName val="Т19_116"/>
      <sheetName val="Т1_1_116"/>
      <sheetName val="Т1_2_116"/>
      <sheetName val="Таб1_116"/>
      <sheetName val="Ф-1_(для_АО-энерго)16"/>
      <sheetName val="Ф-2_(для_АО-энерго)16"/>
      <sheetName val="Приложение_2_116"/>
      <sheetName val="вводные_данные_систем16"/>
      <sheetName val="4_116"/>
      <sheetName val="21_3"/>
      <sheetName val="18_2"/>
      <sheetName val="2_3"/>
      <sheetName val="P2_1"/>
      <sheetName val="P2_2"/>
      <sheetName val="4_Fin_&amp;_Publ"/>
      <sheetName val="9_33"/>
      <sheetName val="Омскэнерго_с_учетом_доп_2010_2"/>
      <sheetName val="ФЗП_20112"/>
      <sheetName val="%_транспортировки2"/>
      <sheetName val="1_411_13"/>
      <sheetName val="ОС_до_40_т_р_4"/>
      <sheetName val="31_08_20043"/>
      <sheetName val="__транспортировки2"/>
      <sheetName val="ОС_до_40_т_р_5"/>
      <sheetName val="расш__зарплаты_(к_9_1__9_1_1_)2"/>
      <sheetName val="СЗ-собственная_деятельность2"/>
      <sheetName val="Технич_лист2"/>
      <sheetName val="тех__нужды2"/>
      <sheetName val="соб__нужды2"/>
      <sheetName val="ОС_до_40_т_р__"/>
      <sheetName val="_накладные_расходы2"/>
      <sheetName val="Коды_статей2"/>
      <sheetName val="Титульный_лист_С-П2"/>
      <sheetName val="Справочник_затрат_СБ2"/>
      <sheetName val="Потребность_в_МТР1"/>
      <sheetName val="План_Газпрома"/>
      <sheetName val="Тарифы__ЗН"/>
      <sheetName val="Тарифы__СК"/>
      <sheetName val="рвдс_зм"/>
      <sheetName val="ртвс_зм"/>
      <sheetName val="рэс_зм"/>
      <sheetName val="Таз_"/>
      <sheetName val="П_4"/>
      <sheetName val="П_1"/>
      <sheetName val="П_21-1"/>
      <sheetName val="Ис__данные_эк"/>
      <sheetName val="91_форма_2_1_полуг"/>
      <sheetName val="Производство_электроэнергии"/>
      <sheetName val="т1_15(смета8а)"/>
      <sheetName val="Фин_план"/>
      <sheetName val="подготовка_кадров"/>
      <sheetName val="смета+расш_"/>
      <sheetName val="1_401_2"/>
      <sheetName val="Справ-к_БДР_выручка"/>
      <sheetName val="Справочник_ЦФО"/>
      <sheetName val="ТС_Т"/>
      <sheetName val="ТС_К"/>
      <sheetName val="ТБО_К"/>
      <sheetName val="ВО_К"/>
      <sheetName val="текущие_цены"/>
      <sheetName val="Огл__Графиков"/>
      <sheetName val="MTO_REV_0"/>
      <sheetName val="Закупки_центр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Служебный_лист"/>
      <sheetName val="вспомогат(по_месяцам)10"/>
      <sheetName val="0_(фст)"/>
      <sheetName val="1. Местоположение"/>
      <sheetName val="8. Общие сведения"/>
      <sheetName val="рбп"/>
    </sheetNames>
    <sheetDataSet>
      <sheetData sheetId="0" refreshError="1">
        <row r="4">
          <cell r="A4" t="str">
            <v>РГК</v>
          </cell>
        </row>
        <row r="16">
          <cell r="B16">
            <v>2005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 refreshError="1"/>
      <sheetData sheetId="958" refreshError="1"/>
      <sheetData sheetId="95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1 (2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SMetstrait"/>
      <sheetName val="2001"/>
      <sheetName val="Данные для расчета"/>
      <sheetName val="Справочни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Списки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9. Смета затрат"/>
      <sheetName val="11 Прочие_расчет"/>
      <sheetName val="10. БДР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СВОД (с новой москвой)"/>
      <sheetName val="Корр ИП _2016_2017"/>
      <sheetName val="Расчет НВВ по RAB (2011-2017)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Выпадающие списки"/>
      <sheetName val="СБП_Списки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2.1"/>
      <sheetName val="2.2"/>
      <sheetName val="трансформация"/>
      <sheetName val="Калькуляция кв"/>
      <sheetName val="COMPS"/>
      <sheetName val="Reference"/>
      <sheetName val="Справочник предприятий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  <sheetName val="УФ-61"/>
      <sheetName val="справочник"/>
      <sheetName val="Топливо"/>
      <sheetName val="Форэм-тепло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на_1_тут"/>
      <sheetName val="Сценарные_условия"/>
      <sheetName val="Список_ДЗО"/>
      <sheetName val="3_Программа_реализации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КТ_13_1_1"/>
      <sheetName val="Сравнение сглаживания"/>
      <sheetName val="Огл. Графиков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СВОД форма (всего)"/>
      <sheetName val="3 квартал"/>
      <sheetName val="12.Прогнозный баланс"/>
      <sheetName val="СВОД форма"/>
      <sheetName val="Set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CMA Calculations- R Factor"/>
      <sheetName val="CMA Calculations- Figure 5440.1"/>
      <sheetName val="Dictionaries"/>
      <sheetName val="Работы "/>
      <sheetName val="Служебная"/>
      <sheetName val="Легенда"/>
      <sheetName val="план-факторный"/>
      <sheetName val="Работы_"/>
      <sheetName val="топл.0"/>
      <sheetName val="топл"/>
      <sheetName val="недоотпуск"/>
      <sheetName val="форма-прил_к_ф№1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9__Смета_затрат"/>
      <sheetName val="11_Прочие_расчет"/>
      <sheetName val="10__БДР"/>
      <sheetName val="Profit_&amp;_Loss_Total"/>
      <sheetName val="постоянные_затраты"/>
      <sheetName val="СВОД_(с_новой_москвой)"/>
      <sheetName val="Корр_ИП__2016_2017"/>
      <sheetName val="Расчет_НВВ_по_RAB_(2011-2017)"/>
      <sheetName val="4_1"/>
      <sheetName val="Таб1_1"/>
      <sheetName val="календарный_план"/>
      <sheetName val="Page_2"/>
      <sheetName val="Закупки_центр"/>
      <sheetName val="ПС_рек"/>
      <sheetName val="ЛЭП_нов"/>
      <sheetName val="эл_ст"/>
      <sheetName val="ис_смета"/>
      <sheetName val="См-2_Шатурс_сети__проект_работы"/>
      <sheetName val="Технический_лист"/>
      <sheetName val="Олимпстрой_декабрь_2010"/>
      <sheetName val="Таблица_А13"/>
      <sheetName val="НВВ_утв_тарифы"/>
      <sheetName val="план_2000"/>
      <sheetName val="2_ГСМ"/>
      <sheetName val="ТЭП_1"/>
      <sheetName val="Исх_"/>
      <sheetName val="3_15"/>
      <sheetName val="ПФВ-0_6"/>
      <sheetName val="ПТ-1_2факт"/>
      <sheetName val="2_Ê"/>
      <sheetName val="ДПН_Приток_денежных_средств"/>
      <sheetName val="ДПН_Отток_денежных_средств"/>
      <sheetName val="ДПН__Баланс_наличности"/>
      <sheetName val="ДПН_Инвестиции_и_кредиты"/>
      <sheetName val="Титульный_лист_"/>
      <sheetName val="Выпадающие_списки"/>
      <sheetName val="Премия_(Бизнес-план)"/>
      <sheetName val="Премия_(БДР)"/>
      <sheetName val="Объемы_март"/>
      <sheetName val="приложение_2"/>
      <sheetName val="Для_выпадающих"/>
      <sheetName val="АртМРО_кВтч1"/>
      <sheetName val="АртМРО_руб1"/>
      <sheetName val="АртМРО_тариф1"/>
      <sheetName val="ВостМРО_кВтч1"/>
      <sheetName val="ВостМРО_руб1"/>
      <sheetName val="ВостМРО_тариф1"/>
      <sheetName val="ЗапМРО_кВтч,_МВт1"/>
      <sheetName val="ЗапМРО_руб1"/>
      <sheetName val="ЗапМРО__тариф1"/>
      <sheetName val="Н-ТагМРО_кВтч1"/>
      <sheetName val="Н-ТагМРО_руб1"/>
      <sheetName val="Н-Тагил_тариф1"/>
      <sheetName val="СерМРО_кВтч1"/>
      <sheetName val="СерМРО_руб1"/>
      <sheetName val="СерМРО_тариф1"/>
      <sheetName val="ТалМРО_кВтч1"/>
      <sheetName val="ТалМРО_руб1"/>
      <sheetName val="ТалМРО_тариф1"/>
      <sheetName val="ЦСбыт_кВтч1"/>
      <sheetName val="ЦСбыт_руб1"/>
      <sheetName val="ЦСбыт_тариф1"/>
      <sheetName val="БЦ_кВтч1"/>
      <sheetName val="БЦ_руб1"/>
      <sheetName val="БЦ_тариф1"/>
      <sheetName val="ПРКЦ_кВтч1"/>
      <sheetName val="ПРКЦ_руб1"/>
      <sheetName val="ПРКЦ_тариф1"/>
      <sheetName val="Сбыт_всего_кВтч1"/>
      <sheetName val="Сбыт_всего_руб1"/>
      <sheetName val="Сбыт_всего_тариф1"/>
      <sheetName val="2_11"/>
      <sheetName val="2_21"/>
      <sheetName val="Калькуляция_кв1"/>
      <sheetName val="Справочник_предприятий1"/>
      <sheetName val="янв"/>
      <sheetName val="фев"/>
      <sheetName val="мар"/>
      <sheetName val="апр"/>
      <sheetName val="май"/>
      <sheetName val="июн"/>
      <sheetName val="1кв"/>
      <sheetName val="2кв"/>
      <sheetName val="@ВрСп"/>
      <sheetName val="Сборный"/>
      <sheetName val="Список ДохРасх"/>
      <sheetName val="Список компаний"/>
      <sheetName val="Ед. измер."/>
      <sheetName val="Свод мвз"/>
      <sheetName val="мвз"/>
      <sheetName val="Вып. списки"/>
      <sheetName val="ПФМ"/>
      <sheetName val="Принадлежность"/>
      <sheetName val="ЗАО_н.ит"/>
      <sheetName val="ЗАО_мес"/>
      <sheetName val="Shflu Calc"/>
      <sheetName val="Анализ"/>
      <sheetName val="Main"/>
      <sheetName val="карточка"/>
      <sheetName val="Journals"/>
      <sheetName val="затраты"/>
      <sheetName val="Assumptions"/>
      <sheetName val="Вспомогат."/>
      <sheetName val="баланс СЗАО"/>
      <sheetName val="МЕНЮ"/>
      <sheetName val="ид для табл.2"/>
      <sheetName val="март"/>
      <sheetName val="Прил.6 Отчислени соц обесп"/>
      <sheetName val="рост.зп"/>
      <sheetName val="ПОСЭ (январь)"/>
      <sheetName val="ДЗО"/>
      <sheetName val="месяц"/>
      <sheetName val="1квартал"/>
      <sheetName val="6мес"/>
      <sheetName val="9мес"/>
      <sheetName val="12мес"/>
      <sheetName val="Tier1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расчет НВВ РСК по RAB"/>
      <sheetName val="17"/>
      <sheetName val="5"/>
      <sheetName val="Pr_f_1"/>
      <sheetName val="списки ФП"/>
      <sheetName val="имена"/>
      <sheetName val="Смета прил.№2"/>
      <sheetName val="ЦФО"/>
      <sheetName val="А_КБК"/>
      <sheetName val="Спр-к"/>
      <sheetName val="Sheet1"/>
      <sheetName val="Списки работ РиМ"/>
      <sheetName val="Произв. прогр."/>
      <sheetName val="Реестр договоров"/>
      <sheetName val="Реестр конкурсов"/>
      <sheetName val="Контрагенты"/>
      <sheetName val="Настройка"/>
      <sheetName val="Работы на объектах"/>
      <sheetName val="Реестр проч. док-в"/>
      <sheetName val="Реестр учета затр. в хозсп."/>
      <sheetName val="Структура МОЭК"/>
      <sheetName val="Управление"/>
      <sheetName val="Лист5"/>
      <sheetName val="БДДС"/>
      <sheetName val="ФЭМ сбыт"/>
      <sheetName val="Слайд 1"/>
      <sheetName val="Лист4"/>
      <sheetName val="sapactivexlhiddensheet"/>
      <sheetName val="Табл. оценки дефицита"/>
      <sheetName val="Программа"/>
      <sheetName val="НСИ"/>
      <sheetName val="Служебный лист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/>
      <sheetData sheetId="66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/>
      <sheetData sheetId="1159"/>
      <sheetData sheetId="1160"/>
      <sheetData sheetId="1161"/>
      <sheetData sheetId="1162"/>
      <sheetData sheetId="1163" refreshError="1"/>
      <sheetData sheetId="1164" refreshError="1"/>
      <sheetData sheetId="1165" refreshError="1"/>
      <sheetData sheetId="1166" refreshError="1"/>
      <sheetData sheetId="116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квизиты подразделения"/>
      <sheetName val="динамика задолженности"/>
      <sheetName val="вариант для распечатки"/>
      <sheetName val="Лист3"/>
      <sheetName val="Лист2"/>
      <sheetName val="Лист1"/>
      <sheetName val="РУСАЛ"/>
      <sheetName val="справочник"/>
      <sheetName val="Форма ГКПЗ"/>
      <sheetName val="Оборот Канской ТЭЦ"/>
      <sheetName val="Титульный лист С-П"/>
      <sheetName val="С-П"/>
      <sheetName val="Титульный лист-Собств. потребл"/>
      <sheetName val="Собст.потребление"/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1 (2006ф)"/>
      <sheetName val="17.1 (2007)"/>
      <sheetName val="24"/>
      <sheetName val="P2.1"/>
      <sheetName val="25"/>
      <sheetName val="P2.2"/>
      <sheetName val="перекрестка"/>
      <sheetName val="Ф-1 (для АО-энерго)"/>
      <sheetName val="Ф-2 (для АО-энерго)"/>
      <sheetName val="TEHSHEET"/>
      <sheetName val="АИ-01"/>
      <sheetName val="ВР-03  "/>
      <sheetName val="ДР02"/>
      <sheetName val="ДР03"/>
      <sheetName val="ВД00"/>
      <sheetName val="ВР00"/>
      <sheetName val="ВДР04"/>
      <sheetName val="ВД05"/>
      <sheetName val="ВД10"/>
      <sheetName val="ВР01"/>
      <sheetName val="ВР05"/>
      <sheetName val="ВР06"/>
      <sheetName val="ВР09"/>
      <sheetName val="ВР091"/>
      <sheetName val="ДР01"/>
      <sheetName val="ДР011"/>
      <sheetName val="НБ"/>
      <sheetName val="Р08"/>
      <sheetName val="Р-01"/>
      <sheetName val="Р06"/>
      <sheetName val="Р04"/>
      <sheetName val="Р05"/>
      <sheetName val="Перечень"/>
      <sheetName val="График"/>
      <sheetName val="Б1"/>
      <sheetName val="Б1 (2)"/>
      <sheetName val="Б1 (3)"/>
      <sheetName val="Б1 (4)"/>
      <sheetName val="Б1 (5)"/>
      <sheetName val="Б1 (6)"/>
      <sheetName val="Б3"/>
      <sheetName val="Б4"/>
      <sheetName val="Б5"/>
      <sheetName val="Б5 (2)"/>
      <sheetName val="Б6"/>
      <sheetName val="Б7"/>
      <sheetName val="Б8"/>
      <sheetName val="Б9"/>
      <sheetName val="Б10"/>
      <sheetName val="Б11"/>
      <sheetName val="Б12"/>
      <sheetName val="Б13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8"/>
      <sheetName val="П10"/>
      <sheetName val="П11"/>
      <sheetName val="П12"/>
      <sheetName val="П13"/>
      <sheetName val="П14"/>
      <sheetName val="П15"/>
      <sheetName val="П16"/>
      <sheetName val="П17"/>
      <sheetName val="П19"/>
      <sheetName val="П20"/>
      <sheetName val="С1"/>
      <sheetName val="С2"/>
      <sheetName val="Перечень (2)"/>
      <sheetName val="свод.табл по ст.ДПН"/>
      <sheetName val="январь"/>
      <sheetName val="Февраль"/>
      <sheetName val="2 месяца"/>
      <sheetName val="март"/>
      <sheetName val="1квартал"/>
      <sheetName val="апрель"/>
      <sheetName val="4 месяца"/>
      <sheetName val="май"/>
      <sheetName val="5 месяцев"/>
      <sheetName val="июнь"/>
      <sheetName val="6 месяцев"/>
      <sheetName val="2квартал "/>
      <sheetName val="июль"/>
      <sheetName val="август"/>
      <sheetName val="сентябрь"/>
      <sheetName val="3 квартал "/>
      <sheetName val="октябрь"/>
      <sheetName val="ноябрь"/>
      <sheetName val="декабрь"/>
      <sheetName val="4 квартал"/>
      <sheetName val="2011 год"/>
      <sheetName val="7 месяцев"/>
      <sheetName val="2 мес"/>
      <sheetName val="январь-апрель"/>
      <sheetName val="январь-май"/>
      <sheetName val="май-июнь"/>
      <sheetName val="январь-июнь"/>
      <sheetName val="2квартал"/>
      <sheetName val="январь-июль"/>
      <sheetName val="январь-август"/>
      <sheetName val="январь-сентябрь"/>
      <sheetName val="3квартал"/>
      <sheetName val="октябрь "/>
      <sheetName val="январь-октябрь"/>
      <sheetName val="январь-ноябрь"/>
      <sheetName val="4квартал "/>
      <sheetName val="январь-декабрь"/>
      <sheetName val="2мес."/>
      <sheetName val="1кв."/>
      <sheetName val="4мес."/>
      <sheetName val="5мес."/>
      <sheetName val="2кв."/>
      <sheetName val="6мес"/>
      <sheetName val="7мес."/>
      <sheetName val="8мес."/>
      <sheetName val="9мес."/>
      <sheetName val="10мес."/>
      <sheetName val="11мес."/>
      <sheetName val="4квартал"/>
      <sheetName val="12мес. год"/>
      <sheetName val="2010 год"/>
      <sheetName val="январьт по участкам"/>
      <sheetName val="План январь "/>
      <sheetName val="План февраль"/>
      <sheetName val="План 2 месяца"/>
      <sheetName val="2 месяца "/>
      <sheetName val="План март"/>
      <sheetName val="март "/>
      <sheetName val=" 1 квартал"/>
      <sheetName val="План 1 квартал"/>
      <sheetName val="План апрель"/>
      <sheetName val="План 4 месяца"/>
      <sheetName val="План май"/>
      <sheetName val="План 5 месяцев"/>
      <sheetName val="5 месяцев "/>
      <sheetName val="План июнь"/>
      <sheetName val="План 6 месяцев"/>
      <sheetName val="План июль"/>
      <sheetName val="План 7 месяцев"/>
      <sheetName val="июль (кор. 3.10.08, Красноярск)"/>
      <sheetName val="План август"/>
      <sheetName val="План 8 месяцев"/>
      <sheetName val="8 месяцев"/>
      <sheetName val="План сентябрь"/>
      <sheetName val="План 9 месяцев"/>
      <sheetName val="сентябрь (потери 20 070)"/>
      <sheetName val="9 месяцев"/>
      <sheetName val="План октябрь"/>
      <sheetName val="План 10 месяцев"/>
      <sheetName val="10 месяцев"/>
      <sheetName val="План ноябрь"/>
      <sheetName val="План 11 месяцев"/>
      <sheetName val="11 месяцев"/>
      <sheetName val="Статистика"/>
      <sheetName val="План декабрь"/>
      <sheetName val="План 12 месяцев "/>
      <sheetName val="12 месяцев "/>
      <sheetName val="План 4 квартал (проверить)"/>
      <sheetName val="Барн"/>
      <sheetName val="Рубц"/>
      <sheetName val="Алтай"/>
      <sheetName val="Пар"/>
      <sheetName val="Власиха"/>
      <sheetName val="Южная"/>
      <sheetName val="БиРПП"/>
      <sheetName val="Чесноковская"/>
      <sheetName val="Светлая"/>
      <sheetName val="Кулунда"/>
      <sheetName val="Горняцкая"/>
      <sheetName val="Линии"/>
      <sheetName val="Баланс по ТЭЦ-1"/>
      <sheetName val="Настройки"/>
      <sheetName val="14б ДПН отчет"/>
      <sheetName val="список"/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合成単価作成・-BLDG"/>
      <sheetName val="СО 6.818 0_П 9в (февраль)"/>
      <sheetName val="Title"/>
      <sheetName val="General assumptions"/>
      <sheetName val="Group financials"/>
      <sheetName val="KBK"/>
      <sheetName val="Refining"/>
      <sheetName val="AGK"/>
      <sheetName val="NGZ"/>
      <sheetName val="Refining NP"/>
      <sheetName val="Smelting"/>
      <sheetName val="KRAZ"/>
      <sheetName val="BRAZ"/>
      <sheetName val="NKAZ"/>
      <sheetName val="SAZ"/>
      <sheetName val="Smelting NP"/>
      <sheetName val="Rolling mills"/>
      <sheetName val="SMZ"/>
      <sheetName val="BKMPO"/>
      <sheetName val="Foil Mills"/>
      <sheetName val="SFoil"/>
      <sheetName val="Armenal"/>
      <sheetName val="Container div"/>
      <sheetName val="DOZAKL"/>
      <sheetName val="ROSTAR"/>
      <sheetName val="ROSTAR 2"/>
      <sheetName val="WACC"/>
      <sheetName val="WACC NP"/>
      <sheetName val="Sum fin OAO"/>
      <sheetName val="Sum fin Group"/>
      <sheetName val="Comps"/>
      <sheetName val="Precedents"/>
      <sheetName val="Additional info"/>
      <sheetName val="Control"/>
      <sheetName val="Group valuation"/>
      <sheetName val="списки"/>
      <sheetName val="п.19"/>
      <sheetName val="6.129"/>
      <sheetName val="Титул"/>
      <sheetName val="Цены тарифы план R1"/>
      <sheetName val="Цены тарифы план R2"/>
      <sheetName val="Цены тарифы план R3"/>
      <sheetName val="Цены тарифы факт R1"/>
      <sheetName val="Цены тарифы факт R2"/>
      <sheetName val="Цены тарифы факт R3"/>
      <sheetName val="Тарифное меню план R1"/>
      <sheetName val="Тарифное меню план R2"/>
      <sheetName val="Тарифное меню план R3"/>
      <sheetName val="Тарифное меню факт R1"/>
      <sheetName val="Тарифное меню факт R2"/>
      <sheetName val="Тарифное меню факт R3"/>
      <sheetName val="OR2"/>
      <sheetName val="OR2 R1"/>
      <sheetName val="OR2 R2"/>
      <sheetName val="OR2 R3"/>
      <sheetName val="OR2_P"/>
      <sheetName val="OR7"/>
      <sheetName val="OR7 R1"/>
      <sheetName val="OR7 R2"/>
      <sheetName val="OR7 R3"/>
      <sheetName val="OR7_P"/>
      <sheetName val="OR9"/>
      <sheetName val="OR9 R1"/>
      <sheetName val="OR9 R2"/>
      <sheetName val="OR9 R3"/>
      <sheetName val="OR9_P"/>
      <sheetName val="OR10"/>
      <sheetName val="OR10 R1+2"/>
      <sheetName val="OR10 R3"/>
      <sheetName val="OR10_P"/>
      <sheetName val="OR10_O"/>
      <sheetName val="OR11"/>
      <sheetName val="OR11 R1+2"/>
      <sheetName val="OR11 R3"/>
      <sheetName val="OR11_P"/>
      <sheetName val="OR11_O"/>
      <sheetName val="OR0"/>
      <sheetName val="OR0_P"/>
      <sheetName val="OR0_1"/>
      <sheetName val="OR0_2"/>
      <sheetName val="OR0_3"/>
      <sheetName val="OR0_4"/>
      <sheetName val="OR0_5"/>
      <sheetName val="OR0_6"/>
      <sheetName val="OR0_7"/>
      <sheetName val="OR0_8"/>
      <sheetName val="OR0_9"/>
      <sheetName val="OR0_10"/>
      <sheetName val="OR0_11"/>
      <sheetName val="OR0_12"/>
      <sheetName val="0_33"/>
      <sheetName val="1.1"/>
      <sheetName val="2.2"/>
      <sheetName val="2.3."/>
      <sheetName val="2.4."/>
      <sheetName val="TO_OC"/>
      <sheetName val="Market"/>
      <sheetName val="Market2"/>
      <sheetName val="Rolled"/>
      <sheetName val="Chains"/>
      <sheetName val="Tr"/>
      <sheetName val="Direct"/>
      <sheetName val="!"/>
      <sheetName val="тц"/>
      <sheetName val="Ops"/>
      <sheetName val="B"/>
      <sheetName val="UPR"/>
      <sheetName val="Simpl2"/>
      <sheetName val="Res"/>
      <sheetName val="Dop"/>
      <sheetName val="DP"/>
      <sheetName val="KKC"/>
      <sheetName val="OC"/>
      <sheetName val="Prokat"/>
      <sheetName val="IntImp"/>
      <sheetName val="сводная"/>
      <sheetName val="2003(окончат) "/>
      <sheetName val="Смета "/>
      <sheetName val="Данные для графиков"/>
      <sheetName val="Откл. по фин. рез"/>
      <sheetName val="баланс"/>
      <sheetName val="план_факт"/>
      <sheetName val="факт"/>
      <sheetName val=" труд"/>
      <sheetName val="отрасль"/>
      <sheetName val="Data4Lineika"/>
      <sheetName val="Prices"/>
      <sheetName val="AiP"/>
      <sheetName val="RPP"/>
      <sheetName val="OZR"/>
      <sheetName val="Time"/>
      <sheetName val="Steels"/>
      <sheetName val="Data"/>
      <sheetName val="Class"/>
      <sheetName val="Prices2"/>
      <sheetName val="Lineika"/>
      <sheetName val="Unload"/>
      <sheetName val="forPresentation"/>
      <sheetName val="Steps"/>
      <sheetName val="1-29 (21.11)"/>
      <sheetName val="1-30 (21.11)"/>
      <sheetName val="1-31 (21.11)"/>
      <sheetName val="1-32 (21.11)"/>
      <sheetName val="350"/>
      <sheetName val="Ц-вх"/>
      <sheetName val="БТпоVC"/>
      <sheetName val="VC"/>
      <sheetName val="FC"/>
      <sheetName val="СС"/>
      <sheetName val="Ц-вых"/>
      <sheetName val="Ок-ие"/>
      <sheetName val="Ме-ия"/>
      <sheetName val="ОЗР"/>
      <sheetName val="ЭСПЦ-з"/>
      <sheetName val="ЭСПЦ-п"/>
      <sheetName val="СПЦ-з"/>
      <sheetName val="СПЦ-п"/>
      <sheetName val="СПЦ2-п"/>
      <sheetName val="ЛьготаБП"/>
      <sheetName val="ожид год"/>
      <sheetName val="БалансДС 2000"/>
      <sheetName val="Для Николаевой"/>
      <sheetName val="Налоги"/>
      <sheetName val="Для Чистова"/>
      <sheetName val="Для Чистова (2)"/>
      <sheetName val="КВстан350"/>
      <sheetName val="ОК"/>
      <sheetName val="График и КуРы"/>
      <sheetName val="Сбербанк"/>
      <sheetName val="BHF"/>
      <sheetName val="ВЭБ"/>
      <sheetName val="АО"/>
      <sheetName val="$2000"/>
      <sheetName val="Проверка"/>
      <sheetName val="ТамП"/>
      <sheetName val="НДС"/>
      <sheetName val="Смета затрат"/>
      <sheetName val="I кв.2001План-Факт"/>
      <sheetName val="Contents"/>
      <sheetName val="Assumptions"/>
      <sheetName val="Sensitivity"/>
      <sheetName val="P&amp;L(KMK-Rails)"/>
      <sheetName val="P&amp;L(KMK-Steel)"/>
      <sheetName val="P&amp;L(Energo)"/>
      <sheetName val="P&amp;L(GOK)"/>
      <sheetName val="Cash-flow (Rails)"/>
      <sheetName val="Cash-flow (Energo)"/>
      <sheetName val="Cash-flow (SUM)"/>
      <sheetName val="Sales(Rails)"/>
      <sheetName val="Payroll (Rails)"/>
      <sheetName val="Taxes (Rails)"/>
      <sheetName val="CAPEX (Rails)"/>
      <sheetName val="Repairs (Rails)"/>
      <sheetName val="Rails_price"/>
      <sheetName val="Energy_balance"/>
      <sheetName val="Presentation (energo)"/>
      <sheetName val="CAPEX(Energo)"/>
      <sheetName val="Production(GOK)"/>
      <sheetName val="Sales(GOK)"/>
      <sheetName val="Pes.variant"/>
      <sheetName val="Opt.variant"/>
      <sheetName val="CAPEX"/>
      <sheetName val="Cash-flow"/>
      <sheetName val="Lot"/>
      <sheetName val="Презентация"/>
      <sheetName val="Потоки(кред.)"/>
      <sheetName val="Оп.поток(пес-кред)"/>
      <sheetName val="Оп.поток(опт-кред)"/>
      <sheetName val="Value"/>
      <sheetName val="Rev"/>
      <sheetName val="P&amp;L"/>
      <sheetName val="BS"/>
      <sheetName val="CF "/>
      <sheetName val="Debts"/>
      <sheetName val="Tax"/>
      <sheetName val="COGS"/>
      <sheetName val="S,G,&amp;A"/>
      <sheetName val="Mat_En"/>
      <sheetName val="VIC"/>
      <sheetName val="WC"/>
      <sheetName val="5z info"/>
      <sheetName val="Capacity "/>
      <sheetName val="Coeff"/>
      <sheetName val="DPR (IAS)"/>
      <sheetName val="DPR(TAX)"/>
      <sheetName val="Module1"/>
      <sheetName val="Other sales"/>
      <sheetName val="3-06_1"/>
      <sheetName val="3-06_2"/>
      <sheetName val="3-06_3"/>
      <sheetName val="profit"/>
      <sheetName val="Brief НТ_ЗС"/>
      <sheetName val="list"/>
      <sheetName val="Исп. приб. НТМК"/>
      <sheetName val="income"/>
      <sheetName val="1 кв03"/>
      <sheetName val="decording "/>
      <sheetName val="decording  (2)"/>
      <sheetName val="1q-d"/>
      <sheetName val="ТА"/>
      <sheetName val="stock"/>
      <sheetName val="d1q"/>
      <sheetName val="Dbt"/>
      <sheetName val="1q-cr"/>
      <sheetName val="ТП"/>
      <sheetName val="cr1q"/>
      <sheetName val="МС"/>
      <sheetName val="520"/>
      <sheetName val="CR"/>
      <sheetName val="eur"/>
      <sheetName val="rez"/>
      <sheetName val="#ССЫЛКА"/>
      <sheetName val="исп прибыли"/>
      <sheetName val="216"/>
      <sheetName val="211"/>
      <sheetName val="decording"/>
      <sheetName val="dt_rez"/>
      <sheetName val="debt"/>
      <sheetName val="240"/>
      <sheetName val="cred"/>
      <sheetName val="620"/>
      <sheetName val="660a"/>
      <sheetName val="cred (2)"/>
      <sheetName val="2002 год"/>
      <sheetName val="3-10"/>
      <sheetName val="3-04"/>
      <sheetName val="3-13"/>
      <sheetName val="бсf"/>
      <sheetName val="cf (2)"/>
      <sheetName val="кап. стр-во"/>
      <sheetName val="bsa"/>
      <sheetName val="3-01"/>
      <sheetName val="3-06"/>
      <sheetName val="3-14"/>
      <sheetName val="сортамент"/>
      <sheetName val="баланс металла"/>
      <sheetName val="баланс пр-ва"/>
      <sheetName val="производство"/>
      <sheetName val="бал.на рассмотрение"/>
      <sheetName val="баланс лома"/>
      <sheetName val="сталь"/>
      <sheetName val="мартIкварт"/>
      <sheetName val="ПП"/>
      <sheetName val="ЗСМК"/>
      <sheetName val="НТМК"/>
      <sheetName val="НКМК"/>
      <sheetName val="Данные для расчета"/>
      <sheetName val="Бюджет ФД"/>
      <sheetName val="БюджетЕХ"/>
      <sheetName val="КХП (Gosha)"/>
      <sheetName val="3-25"/>
      <sheetName val="3-26"/>
      <sheetName val="НТМК Св"/>
      <sheetName val="НТМК Отделы"/>
      <sheetName val="НТМК С"/>
      <sheetName val="НТМК O"/>
      <sheetName val="ЗСМК Св"/>
      <sheetName val="ЗСМК Отделы"/>
      <sheetName val="ЗСМК С"/>
      <sheetName val="КМК Св"/>
      <sheetName val="КМК Отделы"/>
      <sheetName val="КМК"/>
      <sheetName val="КМК С"/>
      <sheetName val="ТНП С"/>
      <sheetName val="Комментарии"/>
      <sheetName val="КлассНТМК"/>
      <sheetName val="КлассЗСМК"/>
      <sheetName val="КлассНKМК"/>
      <sheetName val="Схема"/>
      <sheetName val="Coke"/>
      <sheetName val="KKCxl"/>
      <sheetName val="RPPxl"/>
      <sheetName val="Cl15"/>
      <sheetName val="DataOriginal"/>
      <sheetName val="Contra"/>
      <sheetName val="Sheet1"/>
      <sheetName val="Sheet2"/>
      <sheetName val="Sheet3"/>
      <sheetName val="Объемы_цены_НТМК (2)"/>
      <sheetName val="Выручка П 1"/>
      <sheetName val="Смета П"/>
      <sheetName val="6_фзп"/>
      <sheetName val="7_торо"/>
      <sheetName val="8.1.Прогноз_цен_НТМК"/>
      <sheetName val="9.1._нормы"/>
      <sheetName val="10_аморт"/>
      <sheetName val="11_произ"/>
      <sheetName val="12_смета"/>
      <sheetName val="14_комм"/>
      <sheetName val="15_управ"/>
      <sheetName val="16_соц"/>
      <sheetName val="18_проч_др"/>
      <sheetName val="19_Сарех"/>
      <sheetName val="19"/>
      <sheetName val="22_лиз"/>
      <sheetName val="23_страх"/>
      <sheetName val="24_кред"/>
      <sheetName val="НТМК (укр)"/>
      <sheetName val="ЗСМК(укр)"/>
      <sheetName val="НЛЗ и Мартен"/>
      <sheetName val="по цехам"/>
      <sheetName val="ТД - НТМК"/>
      <sheetName val="Помощь"/>
      <sheetName val="контрагент ..."/>
      <sheetName val="Отчет9"/>
      <sheetName val="Справ"/>
      <sheetName val="КД ЗСМК"/>
      <sheetName val="ФТТ (НКМК)"/>
      <sheetName val="КлассНКМК"/>
      <sheetName val="Контрагенты"/>
      <sheetName val="Consol_2005"/>
      <sheetName val="Consol_9m"/>
      <sheetName val="Consol_Sept"/>
      <sheetName val="Revenues_Sept"/>
      <sheetName val="Raw_mat_Sept"/>
      <sheetName val="Revenues_9m"/>
      <sheetName val="Raw_mat_9m"/>
      <sheetName val="Revenues_2005"/>
      <sheetName val="Raw_mat_2005"/>
      <sheetName val="Opex+Capex (by CFR)"/>
      <sheetName val="Opex+Capex"/>
      <sheetName val="Wages-salaries"/>
      <sheetName val="NTMK"/>
      <sheetName val="ZSMK"/>
      <sheetName val="NKMK"/>
      <sheetName val="Stal-NK"/>
      <sheetName val="KachGOK"/>
      <sheetName val="VGOK"/>
      <sheetName val="EvrazRuda"/>
      <sheetName val="MEF+EvrazEK"/>
      <sheetName val="Nakhodka"/>
      <sheetName val="FTD"/>
      <sheetName val="TD EAH"/>
      <sheetName val="TD ER"/>
      <sheetName val="ET"/>
      <sheetName val="Management EAH"/>
      <sheetName val="CF+PL_ЭК"/>
      <sheetName val="P&amp;L_ЕАХ"/>
      <sheetName val="P&amp;L_ЕАХ_YtD"/>
      <sheetName val="Нерезиденты"/>
      <sheetName val="FTD-PL"/>
      <sheetName val="FTD-NTMK"/>
      <sheetName val="FTD-ZAPSIB"/>
      <sheetName val="FTD-KMK"/>
      <sheetName val="Minority Interest"/>
      <sheetName val="Master Budget"/>
      <sheetName val="Steel Budget"/>
      <sheetName val="Mining_Budget"/>
      <sheetName val="Controls"/>
      <sheetName val="Other rev 1H"/>
      <sheetName val="ЗСМК (18.03)"/>
      <sheetName val="ЗСМК (21.03)"/>
      <sheetName val="ЗСМК (23.03)"/>
      <sheetName val="Capex (2)"/>
      <sheetName val="отклонение"/>
      <sheetName val="caplink"/>
      <sheetName val="янв-дек 04"/>
      <sheetName val="эф-т 1 (2блока, зат-ты и эф-ты)"/>
      <sheetName val="показ-ли 1"/>
      <sheetName val="эффект 2 (2 блока, зат-ты)"/>
      <sheetName val="показ-ли 2"/>
      <sheetName val="эффект 3 (1 болк, затраты)"/>
      <sheetName val="показ-ли 3"/>
      <sheetName val="00"/>
      <sheetName val="000"/>
      <sheetName val="0"/>
      <sheetName val="Эффект"/>
      <sheetName val="РБЦ"/>
      <sheetName val="03"/>
      <sheetName val="04"/>
      <sheetName val="05"/>
      <sheetName val="06"/>
      <sheetName val="07"/>
      <sheetName val="07(V)"/>
      <sheetName val="Effect"/>
      <sheetName val="Inputs"/>
      <sheetName val="Effect (2)"/>
      <sheetName val="Balance"/>
      <sheetName val="Balance (2)"/>
      <sheetName val="Diagram"/>
      <sheetName val="Investments"/>
      <sheetName val="Presesentation"/>
      <sheetName val="Credit"/>
      <sheetName val="Инвестиции"/>
      <sheetName val="Inputs (2)"/>
      <sheetName val="1-ЭСПЦ"/>
      <sheetName val="2-РБЦ"/>
      <sheetName val="УЖДТ"/>
      <sheetName val="ДЭК"/>
      <sheetName val="КХП "/>
      <sheetName val="Листопр"/>
      <sheetName val="Энергетика"/>
      <sheetName val="Статистич комп "/>
      <sheetName val="Кислор станц"/>
      <sheetName val="план (2)"/>
      <sheetName val="план"/>
      <sheetName val="Пр 2"/>
      <sheetName val="Отчет"/>
      <sheetName val="Анализ чувствительности"/>
      <sheetName val="диаграммы"/>
      <sheetName val="сводный"/>
      <sheetName val="О проекте"/>
      <sheetName val="SpInputs"/>
      <sheetName val="AM+TAX (pr)"/>
      <sheetName val="CashFlows"/>
      <sheetName val="P&amp;L (base)"/>
      <sheetName val="COGS (base)"/>
      <sheetName val="P&amp;L (project)"/>
      <sheetName val="COGS final (pr)"/>
      <sheetName val="COGS '09 (pr)"/>
      <sheetName val="COGS '08 (pr)"/>
      <sheetName val="COGS '07 (pr)"/>
      <sheetName val="COGS '06 (pr)"/>
      <sheetName val="COGS '05 (pr)"/>
      <sheetName val="COGS '04 (pr)"/>
      <sheetName val="COGS pig iron"/>
      <sheetName val="k(RBS)"/>
      <sheetName val="cost"/>
      <sheetName val="0 Структура"/>
      <sheetName val="1 Общая информация"/>
      <sheetName val="2 Параметры"/>
      <sheetName val="3 Макр показат"/>
      <sheetName val="4 Смета"/>
      <sheetName val="5 График работ"/>
      <sheetName val="6 График фин"/>
      <sheetName val="7 Кредит"/>
      <sheetName val="8 Потоки материалов"/>
      <sheetName val="9 ОФ"/>
      <sheetName val="10 Ремонт ОФ"/>
      <sheetName val="11 Эффекты"/>
      <sheetName val="12 ОДДС"/>
      <sheetName val="13 Анализ"/>
      <sheetName val="14 Итоги"/>
      <sheetName val="(20)утв инв пр+пр КВ (2)"/>
      <sheetName val="(20) не утв пр (2)"/>
      <sheetName val="(20) модерн (2)"/>
      <sheetName val="(21) закупки (2)"/>
      <sheetName val="(19)утв пр+пр КВ (2)"/>
      <sheetName val="(19) не утв (2)"/>
      <sheetName val="(19)модерн (2)"/>
      <sheetName val="КМК 4 кв."/>
      <sheetName val="ФИНПЛАН"/>
      <sheetName val="октябрь план"/>
      <sheetName val="Капекс"/>
      <sheetName val="оборудование"/>
      <sheetName val="октябрь план 2"/>
      <sheetName val="УКС"/>
      <sheetName val="ChainsOld"/>
      <sheetName val="inpArray"/>
      <sheetName val="MBuilder"/>
      <sheetName val="4 Смета "/>
      <sheetName val="7 ОФ"/>
      <sheetName val="8 Эффекты"/>
      <sheetName val="9 CF var"/>
      <sheetName val="10 Итоги"/>
      <sheetName val="Цеховые"/>
      <sheetName val="Центральные"/>
      <sheetName val="MAIN_page"/>
      <sheetName val="Жд тариф"/>
      <sheetName val="Рис1"/>
      <sheetName val="Рис2"/>
      <sheetName val="Рис3"/>
      <sheetName val="Таб1"/>
      <sheetName val="Таб2"/>
      <sheetName val="Таб5"/>
      <sheetName val="Таб7"/>
      <sheetName val="Таб8"/>
      <sheetName val="Рис14"/>
      <sheetName val="BlooData"/>
      <sheetName val="Values"/>
      <sheetName val="FinData"/>
      <sheetName val="Spreads"/>
      <sheetName val="цеховые_без сырья"/>
      <sheetName val="цеховые_без гр.зак"/>
      <sheetName val="Лист5"/>
      <sheetName val="Цеховые с прочими гр.зак"/>
      <sheetName val="Final (2)"/>
      <sheetName val="Final"/>
      <sheetName val="вопросы"/>
      <sheetName val="GasPromBank Forecast"/>
      <sheetName val="EC552378 Corp Cusip8"/>
      <sheetName val="TT333718 Govt"/>
      <sheetName val="RUR-base"/>
      <sheetName val="Feed page"/>
      <sheetName val="reuter_chains"/>
      <sheetName val="CurRates"/>
      <sheetName val="полугодие"/>
      <sheetName val="кварталы"/>
      <sheetName val="База"/>
      <sheetName val="Вып_П_П_"/>
      <sheetName val="Россия-экспорт"/>
      <sheetName val="Сравнение с кварталом"/>
      <sheetName val="Сравнение с кварталом (2)"/>
      <sheetName val="Сравнение 1 кв"/>
      <sheetName val="сравнение тн"/>
      <sheetName val="Сравнение "/>
      <sheetName val="Сравнение с полугодием"/>
      <sheetName val="тн"/>
      <sheetName val="Проч_продукция (с годом) "/>
      <sheetName val="доля"/>
      <sheetName val="план_профили"/>
      <sheetName val="Россия-экспорт (СУММА)"/>
      <sheetName val="1 и2 пг"/>
      <sheetName val="1 и 2 пг тн"/>
      <sheetName val="2 пг с планом"/>
      <sheetName val="Сравнение остаток"/>
      <sheetName val="Сравнение (тн)"/>
      <sheetName val="ОЖ ГОД"/>
      <sheetName val="цены с годом"/>
      <sheetName val="ОЖ ГОД (ТН)"/>
      <sheetName val="ИТОГОВОЕ (ТН сумма)"/>
      <sheetName val="план_проф (ст)"/>
      <sheetName val="СМЕТА (2)"/>
      <sheetName val="Сводная по цехам"/>
      <sheetName val="КХП"/>
      <sheetName val="СМЕТА ПРИБЛ."/>
      <sheetName val="ОГП"/>
      <sheetName val="СМЕТА"/>
      <sheetName val="Лист1 (2)"/>
      <sheetName val="смета сгруппир."/>
      <sheetName val="Смета сводная"/>
      <sheetName val="Смета на 2 месяца"/>
      <sheetName val="сравнение с III из года"/>
      <sheetName val="Расч. потр. углей"/>
      <sheetName val="Расш. цены углей"/>
      <sheetName val="СводЕАХ"/>
      <sheetName val="Смета на программу №6"/>
      <sheetName val="Баланс кокса"/>
      <sheetName val="Путин"/>
      <sheetName val="1"/>
      <sheetName val="DB2002"/>
      <sheetName val="ДИТ"/>
      <sheetName val="VAT returns"/>
      <sheetName val="rem"/>
      <sheetName val="XLR_NoRangeSheet"/>
      <sheetName val="Параметры"/>
      <sheetName val="1 квар к 2кварт"/>
      <sheetName val="1 квартал 2001"/>
      <sheetName val="кварт"/>
      <sheetName val="месяц-месяц"/>
      <sheetName val="Гр. &quot;Динамика пр-ва &quot; "/>
      <sheetName val="Вып.П.П."/>
      <sheetName val="В УИСО (2)"/>
      <sheetName val="Динамика по месяцам"/>
      <sheetName val="ожидквартал"/>
      <sheetName val="ожидквартал (2)"/>
      <sheetName val="Динамика по годам"/>
      <sheetName val="Динамика по годам (2)"/>
      <sheetName val="Путин (2)"/>
      <sheetName val="Структура портфеля"/>
      <sheetName val="Фин план"/>
      <sheetName val="MACRO"/>
      <sheetName val="_ССЫЛКА"/>
      <sheetName val="Доход_расход"/>
      <sheetName val="Финансы"/>
      <sheetName val="ЦКиИ"/>
      <sheetName val="КОП"/>
      <sheetName val="Леневка"/>
      <sheetName val="МВЦ"/>
      <sheetName val="Никомед"/>
      <sheetName val="Охотник"/>
      <sheetName val="УДУ"/>
      <sheetName val="Уралец"/>
      <sheetName val="РЭУ"/>
      <sheetName val="Расчет сырья"/>
      <sheetName val="Движение по месяцам"/>
      <sheetName val="Доход "/>
      <sheetName val="УГЭ, УГМ"/>
      <sheetName val="Зачёт"/>
      <sheetName val="ЮжКУ"/>
      <sheetName val="ЖДТ"/>
      <sheetName val="зарплата"/>
      <sheetName val="Вспом и прочие"/>
      <sheetName val="гашение и пополнение"/>
      <sheetName val="АРУ"/>
      <sheetName val="комис"/>
      <sheetName val="кредиты"/>
      <sheetName val="530_2"/>
      <sheetName val="companies"/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 1"/>
      <sheetName val="Корр 2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Объекты"/>
      <sheetName val="Объекты ЭП"/>
      <sheetName val="Алгоритм"/>
      <sheetName val="Глоссарий"/>
      <sheetName val="ИсхДанные"/>
      <sheetName val="БД ЭО"/>
      <sheetName val="КР"/>
      <sheetName val="Нормативы простоев"/>
      <sheetName val="Маржа"/>
      <sheetName val="План сбыта"/>
      <sheetName val="РабочийЛист"/>
      <sheetName val="СредневзвЗнач"/>
      <sheetName val="Мощности ЭО"/>
      <sheetName val="Мощности и ПП"/>
      <sheetName val="Балансы"/>
      <sheetName val="СПрП"/>
      <sheetName val="ЖРС"/>
      <sheetName val="Визуализация"/>
      <sheetName val="Балансы ЭП"/>
      <sheetName val="Схема МП"/>
      <sheetName val="АИП"/>
      <sheetName val="ККЦ-1"/>
      <sheetName val="ККЦ-2"/>
      <sheetName val="ДЦ"/>
      <sheetName val="ОФ"/>
      <sheetName val="ЗСМК 15.01"/>
      <sheetName val="Загрузка под изменения"/>
      <sheetName val="Приоритеты стана 450"/>
      <sheetName val="2008_08.11"/>
      <sheetName val="Загрузка+Баланс"/>
      <sheetName val="Изм. пр-ти"/>
      <sheetName val="Расчет к МП-1"/>
      <sheetName val="ЗСМК_МП-1"/>
      <sheetName val="2008_акт"/>
      <sheetName val="МП-8"/>
      <sheetName val="ЗСМК 21.03"/>
      <sheetName val="НТМК 21.03"/>
      <sheetName val="НкМК 21.03"/>
      <sheetName val="Кл НкМК"/>
      <sheetName val="Кл ЗСМК"/>
      <sheetName val="Кл НТМК"/>
      <sheetName val="СНГ апрель"/>
      <sheetName val="Общая"/>
      <sheetName val="Bal. cur"/>
      <sheetName val="Bal. Clear"/>
      <sheetName val="Bal. Full"/>
      <sheetName val="Diag"/>
      <sheetName val="Effect(-)"/>
      <sheetName val="Effect(1-0)"/>
      <sheetName val="Cost(1-0)"/>
      <sheetName val="Diag(1-0)"/>
      <sheetName val="Effect(2-1)"/>
      <sheetName val="Cost(2-1)"/>
      <sheetName val="Diag(2-1)"/>
      <sheetName val="Effect(3-2)"/>
      <sheetName val="Cost(3-2)"/>
      <sheetName val="Diag(3-2)"/>
      <sheetName val="Effect(3-0)"/>
      <sheetName val="Cost(3-0)"/>
      <sheetName val="Diag(3-0)"/>
      <sheetName val="In"/>
      <sheetName val="CF (AFS+RBS)"/>
      <sheetName val="Сорт"/>
      <sheetName val="Слит"/>
      <sheetName val="МНЛЗ"/>
      <sheetName val="анализ"/>
      <sheetName val="Нормы"/>
      <sheetName val="Тех. отч."/>
      <sheetName val="Шлак двор"/>
      <sheetName val="Рез-ты"/>
      <sheetName val="Произ-во (в САП)"/>
      <sheetName val="Служебн.инф."/>
      <sheetName val="settings"/>
      <sheetName val="pro$obj_id"/>
      <sheetName val="pro$item_id"/>
      <sheetName val="pro$obj_id_r"/>
      <sheetName val="pro$item_id_r"/>
      <sheetName val="pro$type_rec"/>
      <sheetName val="Август ККЦ-1"/>
      <sheetName val="НК-баз00"/>
      <sheetName val="НК-пес00"/>
      <sheetName val="КВ(2)"/>
      <sheetName val="20"/>
      <sheetName val="СводБюджет(осв)"/>
      <sheetName val="свод по осв"/>
      <sheetName val="НЗ'2006"/>
      <sheetName val="2"/>
      <sheetName val="з-пл"/>
      <sheetName val="ДП№5"/>
      <sheetName val="ДП5"/>
      <sheetName val="ИД мой"/>
      <sheetName val="ИД (ФУ)"/>
      <sheetName val="ФУ (тыс)"/>
      <sheetName val="ФУ (млн)"/>
      <sheetName val="Capex млн"/>
      <sheetName val="ИД'2006"/>
      <sheetName val="Capex (2006)"/>
      <sheetName val="ИД"/>
      <sheetName val="Capex(1кв)"/>
      <sheetName val="Capex(1кв) млн"/>
      <sheetName val="Capex(1пг)"/>
      <sheetName val="Capex(1пг) млн"/>
      <sheetName val="084"/>
      <sheetName val="6"/>
      <sheetName val="Capex (1пг)"/>
      <sheetName val="Capex млн (1пг)"/>
      <sheetName val="7"/>
      <sheetName val="Capex "/>
      <sheetName val="Capex млн (млн)"/>
      <sheetName val="8"/>
      <sheetName val="Прямые договора"/>
      <sheetName val="PL"/>
      <sheetName val="CF"/>
      <sheetName val="6."/>
      <sheetName val="7."/>
      <sheetName val="8."/>
      <sheetName val="от Вербицкой"/>
      <sheetName val="9."/>
      <sheetName val="Смета по уч-кам"/>
      <sheetName val="Выручка"/>
      <sheetName val="Кокс"/>
      <sheetName val="Закуп ЖРС"/>
      <sheetName val="Вход.сырье"/>
      <sheetName val="ПП_05"/>
      <sheetName val="ПП_06"/>
      <sheetName val="WCR_5"/>
      <sheetName val="ММД_май"/>
      <sheetName val="6._май"/>
      <sheetName val="Ванадий"/>
      <sheetName val="Кор-ка по налогам"/>
      <sheetName val="Шлак"/>
      <sheetName val="Кор-ка по шлаку"/>
      <sheetName val="Нед.график "/>
      <sheetName val="кач"/>
      <sheetName val="ДОМ"/>
      <sheetName val="ПЕРЕД"/>
      <sheetName val="ВАНАД"/>
      <sheetName val="Разл"/>
      <sheetName val="МАРТЕН"/>
      <sheetName val="Об_М"/>
      <sheetName val="ЦОИ"/>
      <sheetName val="КОНВ"/>
      <sheetName val="Об_К"/>
      <sheetName val="Гр_пр-ва"/>
      <sheetName val="Гр_Отгр"/>
      <sheetName val="ОЦ-1"/>
      <sheetName val="ЦПШБ"/>
      <sheetName val="КСЦ"/>
      <sheetName val="ШПЦ"/>
      <sheetName val="КБЦ"/>
      <sheetName val="ЦКП"/>
      <sheetName val="ЦПШ"/>
      <sheetName val="ЦПТО"/>
      <sheetName val="ЦПМ"/>
      <sheetName val="цдо"/>
      <sheetName val="Факт_2007_месяц"/>
      <sheetName val="План_2007"/>
      <sheetName val="векселя НТМК"/>
      <sheetName val="В500С"/>
      <sheetName val="Ёмкость и прогноз"/>
      <sheetName val="Перечень работ"/>
      <sheetName val="Карта эффектов (2)"/>
      <sheetName val="Карта эффектов"/>
      <sheetName val="расчет годовой эф-ти_"/>
      <sheetName val="сost_cляб_зсмк"/>
      <sheetName val="инфо по расходникам"/>
      <sheetName val="сost_проволока_зсмк"/>
      <sheetName val="Сквозная сс доп продукция"/>
      <sheetName val="Сквозная с_с_кокс"/>
      <sheetName val="Динамика"/>
      <sheetName val="сost_проволока_зсмк (3 ГПС)"/>
      <sheetName val="сost_проволока_зсмк (кп)"/>
      <sheetName val="сost_проволока_зсмк (пс)"/>
      <sheetName val="In2"/>
      <sheetName val="Flows"/>
      <sheetName val="Revenue"/>
      <sheetName val="Out"/>
      <sheetName val="расчет годовой эф-ти"/>
      <sheetName val="PPE"/>
      <sheetName val="График фин. и осв."/>
      <sheetName val="NWC and TV"/>
      <sheetName val="NPV"/>
      <sheetName val="Sales plan (GOK)"/>
      <sheetName val="Production plan (GOK)"/>
      <sheetName val="REMARKS"/>
      <sheetName val="Steel reorganization"/>
      <sheetName val="Sensitivity analysis"/>
      <sheetName val="P&amp;L (GOK)"/>
      <sheetName val="P&amp;L(Steel)"/>
      <sheetName val="P&amp;L(Rails)"/>
      <sheetName val="Calculation(Steel)"/>
      <sheetName val="Cost calculation (Steel)"/>
      <sheetName val="Calculation(Rails)"/>
      <sheetName val="Costs calculation (Rails)"/>
      <sheetName val="Энергоресурсы (fix)"/>
      <sheetName val="Энергоресурсы (var)"/>
      <sheetName val="Sales (plan)"/>
      <sheetName val="ПДР ООО &quot;Юкос ФБЦ&quot;"/>
      <sheetName val="470"/>
      <sheetName val="SETKI"/>
      <sheetName val="BS_n"/>
      <sheetName val="CF indir"/>
      <sheetName val="CF dir"/>
      <sheetName val="15св"/>
      <sheetName val="15расш"/>
      <sheetName val="18"/>
      <sheetName val="Смета на ед"/>
      <sheetName val="ФЗП"/>
      <sheetName val="ремонты"/>
      <sheetName val="КФИ"/>
      <sheetName val="4_Лом"/>
      <sheetName val="4_Шлак"/>
      <sheetName val="12_ЦШП"/>
      <sheetName val="9.2.Вторресурс"/>
      <sheetName val="15"/>
      <sheetName val="27"/>
      <sheetName val="NTMK sales FRT"/>
      <sheetName val="Data USA Cdn$"/>
      <sheetName val="Data USA US$"/>
      <sheetName val="rozvaha"/>
      <sheetName val="стр.2"/>
      <sheetName val="Data USA Adj US$"/>
      <sheetName val="Summary"/>
      <sheetName val="Sets"/>
      <sheetName val="621 оригинал"/>
      <sheetName val="Instructions"/>
      <sheetName val="Universe"/>
      <sheetName val="Commodity"/>
      <sheetName val="Specialty"/>
      <sheetName val="Diversified"/>
      <sheetName val="Electronic"/>
      <sheetName val="FineChem"/>
      <sheetName val="Fertilizer"/>
      <sheetName val="Adhesives"/>
      <sheetName val="Spec.Lubricants"/>
      <sheetName val="Paints"/>
      <sheetName val="__FDSCACHE__"/>
      <sheetName val="R&amp;M"/>
      <sheetName val="Flutes "/>
      <sheetName val="PE"/>
      <sheetName val="D2 DCF"/>
      <sheetName val="Контроль"/>
      <sheetName val="пр.А"/>
      <sheetName val="950-959 исх"/>
      <sheetName val="ООБ все"/>
      <sheetName val="ООБ (приход)"/>
      <sheetName val="все на 01.01.06"/>
      <sheetName val="01.04.06 скл все"/>
      <sheetName val="Невостр.на 01.04"/>
      <sheetName val="01.05.06 скл все"/>
      <sheetName val="01.05.06(сумма)"/>
      <sheetName val="форма 01.05.06_ООБ "/>
      <sheetName val="Brew rub"/>
      <sheetName val="Прогноз цен 2013"/>
      <sheetName val="Предпосылки (old)"/>
      <sheetName val="Прогноз цен (old)"/>
      <sheetName val="Cover"/>
      <sheetName val="EGO"/>
      <sheetName val="Covenants"/>
      <sheetName val="EG"/>
      <sheetName val="Rebar"/>
      <sheetName val="O"/>
      <sheetName val="EM"/>
      <sheetName val="TC"/>
      <sheetName val="NT"/>
      <sheetName val="Z"/>
      <sheetName val="NK"/>
      <sheetName val="EINA"/>
      <sheetName val="PB"/>
      <sheetName val="V"/>
      <sheetName val="EICA"/>
      <sheetName val="DMZ"/>
      <sheetName val="HV"/>
      <sheetName val="KG"/>
      <sheetName val="VG"/>
      <sheetName val="ER"/>
      <sheetName val="SB"/>
      <sheetName val="DK"/>
      <sheetName val="BK"/>
      <sheetName val="DKHZ"/>
      <sheetName val="S"/>
      <sheetName val="Tula"/>
      <sheetName val="NKM"/>
      <sheetName val="CLT"/>
      <sheetName val="M12"/>
      <sheetName val="Rasp"/>
      <sheetName val="Comparison_1Q_31.03.11"/>
      <sheetName val="Legal Commitements(NB)_1Q"/>
      <sheetName val="Vitkovice"/>
      <sheetName val="SAPBEXqueries"/>
      <sheetName val="SAPBEXfilters"/>
      <sheetName val="3.6.2. CF-INDIRECT"/>
      <sheetName val="Operational"/>
      <sheetName val="Investment"/>
      <sheetName val="Financial"/>
      <sheetName val="2010"/>
      <sheetName val="по шахтам"/>
      <sheetName val="Variables"/>
      <sheetName val="СБ"/>
      <sheetName val="Кузнецкая"/>
      <sheetName val="Абашевская"/>
      <sheetName val="Прокопьевская"/>
      <sheetName val="production &amp; sales"/>
      <sheetName val="capex&amp;depr"/>
      <sheetName val="restor"/>
      <sheetName val="opex"/>
      <sheetName val="ТЭП"/>
      <sheetName val="расчет амор. по потон. ст."/>
      <sheetName val="БДР-13П ВУР (10)"/>
      <sheetName val="ДР-13П-1 ВУР (10)"/>
      <sheetName val="БДР-14П (10)"/>
      <sheetName val="общепроизводст(10)"/>
      <sheetName val="БДР-13П ВУР(11)"/>
      <sheetName val="ДР-13П-1 ВУР (11)"/>
      <sheetName val="БДР-14П (11)"/>
      <sheetName val="общепроизвод(11)"/>
      <sheetName val="БДР-13П ВУР (12)"/>
      <sheetName val="ДР-13П-1 ВУР (12)"/>
      <sheetName val="БДР-14П(12)"/>
      <sheetName val="общепроизвод(12)"/>
      <sheetName val="T"/>
      <sheetName val="L"/>
      <sheetName val="F"/>
      <sheetName val="IFRS"/>
      <sheetName val="CPIF"/>
      <sheetName val="6,1"/>
      <sheetName val="9"/>
      <sheetName val="10"/>
      <sheetName val="11"/>
      <sheetName val="D"/>
      <sheetName val="свод_06"/>
      <sheetName val="янв.07"/>
      <sheetName val="фев.07"/>
      <sheetName val="мар.07"/>
      <sheetName val="апр.07"/>
      <sheetName val="май.07"/>
      <sheetName val="июн.07"/>
      <sheetName val="июл.07"/>
      <sheetName val="авг.07"/>
      <sheetName val="сен.07"/>
      <sheetName val="окт.07"/>
      <sheetName val="ноя.07"/>
      <sheetName val="дек.07"/>
      <sheetName val="свод_07 нар итог"/>
      <sheetName val="объём производства"/>
      <sheetName val="2007 поквартально"/>
      <sheetName val="2006, 2007 факт"/>
      <sheetName val="янв.08"/>
      <sheetName val="фев.08"/>
      <sheetName val="мар.08"/>
      <sheetName val="апр.08"/>
      <sheetName val="май.08"/>
      <sheetName val="июн.08"/>
      <sheetName val="июл.08"/>
      <sheetName val="авг.08"/>
      <sheetName val="сен.08"/>
      <sheetName val="окт.08"/>
      <sheetName val="ноя.08"/>
      <sheetName val="дек.08"/>
      <sheetName val="свод_08"/>
      <sheetName val="2008 поквартально"/>
      <sheetName val="2008 факт,2009 план"/>
      <sheetName val="2009"/>
      <sheetName val="Levihinskiy GOK"/>
      <sheetName val="Sultanovskaya GDK"/>
      <sheetName val="2009-50 Октября"/>
      <sheetName val="2009-Общехоз. 50 лет"/>
      <sheetName val="2010-50 Октября"/>
      <sheetName val="2010-Общехоз. 50 лет"/>
      <sheetName val="2010-Приорское"/>
      <sheetName val="2010-Общехоз. Приорское"/>
      <sheetName val="2011-50 Октября"/>
      <sheetName val="2011-Общехоз. 50 лет"/>
      <sheetName val="2011-Приорское"/>
      <sheetName val="2011-Общехоз. Приорское"/>
      <sheetName val="Горная масса-факт"/>
      <sheetName val="Руда-факт"/>
      <sheetName val="Вскрыша-факт"/>
      <sheetName val="ОПР"/>
      <sheetName val="Элементы"/>
      <sheetName val="90"/>
      <sheetName val="92"/>
      <sheetName val="93 статьи"/>
      <sheetName val="АТЦ "/>
      <sheetName val="РМЦ"/>
      <sheetName val="Склад"/>
      <sheetName val="отчет о доходах и расходах"/>
      <sheetName val="БДР-01А"/>
      <sheetName val="БДР-03А"/>
      <sheetName val="БДР-04А"/>
      <sheetName val="БДР-08А"/>
      <sheetName val="БДР-09А"/>
      <sheetName val="БДР-10А"/>
      <sheetName val="расход масел"/>
      <sheetName val="руда"/>
      <sheetName val="ГПР"/>
      <sheetName val="БДР-13А"/>
      <sheetName val="расход топлива "/>
      <sheetName val=" управленческая (1)"/>
      <sheetName val="расшифровка прочих"/>
      <sheetName val="дизтопливо"/>
      <sheetName val="план работ"/>
      <sheetName val="БДР-14П-АТЦ по участкам"/>
      <sheetName val="ГСМ АТЦ"/>
      <sheetName val="автошины АТЦ"/>
      <sheetName val="СГЭ"/>
      <sheetName val="БДР -14водоотлив "/>
      <sheetName val="БДР-14-Склад"/>
      <sheetName val="БДР-14-Вахтовый поселок"/>
      <sheetName val="БДР-14-рем.участок"/>
      <sheetName val="БДР-14-АТЦ"/>
      <sheetName val="БДР-15 А"/>
      <sheetName val="БДР-16А"/>
      <sheetName val="расшиф сот связь"/>
      <sheetName val="БДР-17А"/>
      <sheetName val="БДР-18А"/>
      <sheetName val="БДР-19А"/>
      <sheetName val="Расшифровка прочих к БДР-19-1"/>
      <sheetName val="БДР-21А"/>
      <sheetName val="БДР-22А"/>
      <sheetName val="БДР-23А"/>
      <sheetName val="БДР-28 А"/>
      <sheetName val="БДР-29 А"/>
      <sheetName val="БДР-33А"/>
      <sheetName val="БДР-34А"/>
      <sheetName val="сводная таблица ФООС с пони (2)"/>
      <sheetName val="Форма №2 отчёт бух-ия"/>
      <sheetName val="ТЭП АМК"/>
      <sheetName val="БДР-02А"/>
      <sheetName val="БДР-05А"/>
      <sheetName val="БДР-07 П"/>
      <sheetName val="БДР-10-2А"/>
      <sheetName val="БДР-11А"/>
      <sheetName val="Управл-ая смета план-факт"/>
      <sheetName val="БДР-13А-CU"/>
      <sheetName val="БДР 13CU-АУП"/>
      <sheetName val="БДР-13А-Щебень"/>
      <sheetName val="БДР-14-ТВСиК"/>
      <sheetName val="БДР 14-ГПС"/>
      <sheetName val="уч.э.с и подс."/>
      <sheetName val="БДР-СК"/>
      <sheetName val="БДР 14-СХ"/>
      <sheetName val="ЖДЦ"/>
      <sheetName val="БДР-ОТКиЦЛ"/>
      <sheetName val="БДР 14-АХЧ"/>
      <sheetName val="БДР 14-АТЦ"/>
      <sheetName val="Управл-я смета переработки факт"/>
      <sheetName val="БДР 19 П"/>
      <sheetName val="БДР 19-1 П"/>
      <sheetName val="БДР 19-2 П"/>
      <sheetName val="БДР 19-3 П"/>
      <sheetName val="БДР-14 А"/>
      <sheetName val="Смета ДСК"/>
      <sheetName val="БДР-20А"/>
      <sheetName val="Остатки ГП"/>
      <sheetName val="БДР-24 А"/>
      <sheetName val="БДР-28А"/>
      <sheetName val="БДР-29А"/>
      <sheetName val="БДР-34 А"/>
      <sheetName val="АТЦ распределение"/>
      <sheetName val="Цены"/>
      <sheetName val="горн работы корр"/>
      <sheetName val=" управленческая "/>
      <sheetName val="расшифровка прочих услуг"/>
      <sheetName val="БДР-14-СГЭ"/>
      <sheetName val="расш.ремонта  к БДР-15"/>
      <sheetName val="БДР-23А расш."/>
      <sheetName val="Расшифровка штрафов"/>
      <sheetName val="Расшифровка прочих расходов"/>
      <sheetName val="БДР-28 П 1"/>
      <sheetName val="БДР-29 П "/>
      <sheetName val="анализ НДПИ"/>
      <sheetName val="расчет НДПИ 9 месяцев"/>
      <sheetName val="ДСК-дробление"/>
      <sheetName val="показатели себест"/>
      <sheetName val="коммерч Ормет "/>
      <sheetName val="ОХР Ормет"/>
      <sheetName val="коммерч АГК"/>
      <sheetName val="ОХР агк"/>
      <sheetName val="Коммерч АМК"/>
      <sheetName val="ОХР АМК"/>
      <sheetName val="ОХР Коппер"/>
      <sheetName val="БДР-07А"/>
      <sheetName val="БДР 19А"/>
      <sheetName val="БДР 19-1А"/>
      <sheetName val="БДР 19-2 А"/>
      <sheetName val="БДР 19-3 А"/>
      <sheetName val="БДР-29-1А"/>
      <sheetName val="производственный график"/>
      <sheetName val="Кап. затраты по ОР"/>
      <sheetName val="Приложение 2"/>
      <sheetName val="Приложение 3"/>
      <sheetName val="Приложение 4 "/>
      <sheetName val="Приложение 5"/>
      <sheetName val="Дальше не печатать"/>
      <sheetName val="Техника по годам"/>
      <sheetName val="Наличие горного оборудования"/>
      <sheetName val="Замена ОВИЗ и ОРЭП"/>
      <sheetName val="Наличие вспомог. оборудования"/>
      <sheetName val="Персонал"/>
      <sheetName val="Борт 0,2 А=12+6"/>
      <sheetName val="Борт 0,2 А=10+8"/>
      <sheetName val="Экскавация"/>
      <sheetName val="Прозводительность самосвала"/>
      <sheetName val="Бурение "/>
      <sheetName val="Капиталка по оборудованию осн"/>
      <sheetName val="Оборудование ЦРиТО"/>
      <sheetName val="Бета GMKN"/>
      <sheetName val="PS.B"/>
      <sheetName val="Г-1"/>
      <sheetName val="Т-18.3"/>
      <sheetName val="Т-18.4"/>
      <sheetName val="-"/>
      <sheetName val="АА"/>
      <sheetName val="АВ"/>
      <sheetName val="01"/>
      <sheetName val="01А"/>
      <sheetName val="01В"/>
      <sheetName val="02"/>
      <sheetName val="03А"/>
      <sheetName val="09"/>
      <sheetName val="13"/>
      <sheetName val="13А"/>
      <sheetName val="14"/>
      <sheetName val="14А"/>
      <sheetName val="18А"/>
      <sheetName val="18В"/>
      <sheetName val="18С"/>
      <sheetName val="19А"/>
      <sheetName val="21"/>
      <sheetName val="21А"/>
      <sheetName val="24А"/>
      <sheetName val="PS.A"/>
      <sheetName val="МКЗ"/>
      <sheetName val="АМК "/>
      <sheetName val="aktiva-skutečnost"/>
      <sheetName val="pasiva-skutečnost"/>
      <sheetName val="VZZ - skutečnost"/>
      <sheetName val="aktiva-plán"/>
      <sheetName val="pasiva-plán"/>
      <sheetName val="VZZ - plán"/>
      <sheetName val="pasiva_skutečnost"/>
      <sheetName val="pasiva-skute?nost"/>
      <sheetName val="Scenario Manager"/>
      <sheetName val="PL all"/>
      <sheetName val="BS all"/>
      <sheetName val="CF indir all"/>
      <sheetName val="CF dir all"/>
      <sheetName val="WC all"/>
      <sheetName val="Stock all"/>
      <sheetName val="1_ГОКи"/>
      <sheetName val="1_КХП"/>
      <sheetName val="1_МП"/>
      <sheetName val="2.3. ГОКи"/>
      <sheetName val="2.3._КХП"/>
      <sheetName val="2.3. МП"/>
      <sheetName val="3_ГОКи"/>
      <sheetName val="3_КХП"/>
      <sheetName val="3_МП"/>
      <sheetName val="4_ГОКи"/>
      <sheetName val="4_КХП"/>
      <sheetName val="4_МП"/>
      <sheetName val="5 all"/>
      <sheetName val="6.1 all"/>
      <sheetName val="6.2 all"/>
      <sheetName val="7 all"/>
      <sheetName val="8.1. КХП"/>
      <sheetName val="8.1. МП"/>
      <sheetName val="8.2. all"/>
      <sheetName val="9.1. КХП"/>
      <sheetName val="9.1. МП"/>
      <sheetName val="9.2. all"/>
      <sheetName val="10 all"/>
      <sheetName val="11 all"/>
      <sheetName val="12 ГОКи"/>
      <sheetName val="12 КХП"/>
      <sheetName val="12_МП"/>
      <sheetName val="13 ГОКи"/>
      <sheetName val="13_КХП"/>
      <sheetName val="13_МП"/>
      <sheetName val="14 all"/>
      <sheetName val="15 all"/>
      <sheetName val="mapping 15 КОСИ"/>
      <sheetName val="16 all"/>
      <sheetName val="17.1 all УА"/>
      <sheetName val="17.2 all УА"/>
      <sheetName val="17.3 all УА"/>
      <sheetName val="17.4.2 all УА"/>
      <sheetName val="18 all"/>
      <sheetName val="19 CAPEX all"/>
      <sheetName val="20. Capex all"/>
      <sheetName val="21 all"/>
      <sheetName val="22 all"/>
      <sheetName val="23 all"/>
      <sheetName val="25 all"/>
      <sheetName val="24 all"/>
      <sheetName val="26 all"/>
      <sheetName val="28 all"/>
      <sheetName val="9.2"/>
      <sheetName val="MCOMPANY"/>
      <sheetName val="УФОП"/>
      <sheetName val="Усл.и пр._вспом"/>
      <sheetName val="описание"/>
      <sheetName val="всп1"/>
      <sheetName val="2.2_КХП"/>
      <sheetName val="2.3_КХП"/>
      <sheetName val="6.1"/>
      <sheetName val="9.1"/>
      <sheetName val="12_КХП"/>
      <sheetName val="8.2."/>
      <sheetName val="17.2 "/>
      <sheetName val="17.3"/>
      <sheetName val="17.4_1"/>
      <sheetName val="17.4_2"/>
      <sheetName val="19_вспом"/>
      <sheetName val="19 CAPEX"/>
      <sheetName val="20_вспом"/>
      <sheetName val="20 CAPEX"/>
      <sheetName val="22"/>
      <sheetName val="26"/>
      <sheetName val="У пост и перем"/>
      <sheetName val="Произв.рас"/>
      <sheetName val="угли"/>
      <sheetName val="смола"/>
      <sheetName val="Вс.матер"/>
      <sheetName val="НЗП раб.К"/>
      <sheetName val="НЗП"/>
      <sheetName val="Коммерческие"/>
      <sheetName val="Админ."/>
      <sheetName val="Социал"/>
      <sheetName val="Прочие Р и Д"/>
      <sheetName val="Финансирование"/>
      <sheetName val="Освоение"/>
      <sheetName val="соц"/>
      <sheetName val="Социал1"/>
      <sheetName val="финансирование "/>
      <sheetName val="освоение "/>
      <sheetName val="нормы 5 лет"/>
      <sheetName val="КлассКМК(ПС)"/>
      <sheetName val="4. NWABC"/>
      <sheetName val="ОЖ ГОД (ТН_x0005_"/>
      <sheetName val="3_01"/>
      <sheetName val="АР徸"/>
      <sheetName val="Резерв МПЗ"/>
      <sheetName val="St"/>
      <sheetName val="Поступление"/>
      <sheetName val="по плательщикам"/>
      <sheetName val="по продукции"/>
      <sheetName val="3.6.1.CFdir (2)"/>
      <sheetName val="без схем"/>
      <sheetName val="итоги по банкам"/>
      <sheetName val="Затраты"/>
      <sheetName val="Сроки финан-я"/>
      <sheetName val="Эффекты  баз"/>
      <sheetName val="NPV баз"/>
      <sheetName val="Эффекты опт"/>
      <sheetName val="NPV опт"/>
      <sheetName val="Пок-ли эффек"/>
      <sheetName val="ЭСПЦ"/>
      <sheetName val="ДЭК1"/>
      <sheetName val="ДЭК2"/>
      <sheetName val="Пресс-ножн"/>
      <sheetName val="АСКУЭ"/>
      <sheetName val="Статич комп "/>
      <sheetName val="ЛПЦ"/>
      <sheetName val="Доменное"/>
      <sheetName val="COGS _base_"/>
      <sheetName val="НКМ"/>
      <sheetName val="FES"/>
      <sheetName val="Input"/>
      <sheetName val="Продажи_1"/>
      <sheetName val="Продажи_2"/>
      <sheetName val="Re_марж"/>
      <sheetName val="ФА"/>
      <sheetName val="СБС"/>
      <sheetName val="УР"/>
      <sheetName val="ДиР"/>
      <sheetName val="Мат-лы и эн"/>
      <sheetName val="ФОТ"/>
      <sheetName val="НН"/>
      <sheetName val="БДДС"/>
      <sheetName val="PK"/>
      <sheetName val="Фин"/>
      <sheetName val="Реестр"/>
      <sheetName val="П_Пр"/>
      <sheetName val="P&amp;L_sup"/>
      <sheetName val="БДДС_sup"/>
      <sheetName val="НН_sup"/>
      <sheetName val="Остатки_sup"/>
      <sheetName val="Затраты_sup"/>
      <sheetName val="Перем_затраты"/>
      <sheetName val="FA_month"/>
      <sheetName val="FA_YTD"/>
      <sheetName val="Восстановление обесценения ОС"/>
      <sheetName val="п.21"/>
      <sheetName val="экспертиза Бондарь"/>
      <sheetName val="1.17.1"/>
      <sheetName val="1.21.3"/>
      <sheetName val="Прилож общ смета"/>
      <sheetName val="п1.15."/>
      <sheetName val="1.16"/>
      <sheetName val="п1.17.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в ДПН анализ"/>
      <sheetName val="15 УИ"/>
      <sheetName val="16а Сводный анализ"/>
      <sheetName val="Бизнес-план 2010 г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K3" t="str">
            <v>Средства РАО ЕЭС России,ЦИС</v>
          </cell>
        </row>
        <row r="6">
          <cell r="E6" t="str">
            <v xml:space="preserve"> 1. Электроэнергия </v>
          </cell>
        </row>
        <row r="7">
          <cell r="E7" t="str">
            <v>1.1. Электроэнергия (мощность), поставляемая на оптовый рынок</v>
          </cell>
        </row>
        <row r="8">
          <cell r="E8" t="str">
            <v>1.1.1. Электроэнергия:</v>
          </cell>
        </row>
        <row r="9">
          <cell r="E9" t="str">
            <v>1.1.1.1.по регулируемым договорам (включая долгосрочные)</v>
          </cell>
        </row>
        <row r="10">
          <cell r="E10" t="str">
            <v>1.1.1.2.в результате конкурентного отбора на РСВ</v>
          </cell>
        </row>
        <row r="11">
          <cell r="E11" t="str">
            <v>1.1.1.3. в результате конкурентного отбора на БР</v>
          </cell>
        </row>
        <row r="12">
          <cell r="E12" t="str">
            <v>1.1.1.4. по свободным двусторонним договорам на РСВ</v>
          </cell>
        </row>
        <row r="13">
          <cell r="E13" t="str">
            <v>1.1.1.5. по свободным двусторонним договорам на БР</v>
          </cell>
        </row>
        <row r="14">
          <cell r="E14" t="str">
            <v>1.1.2. Мощность:</v>
          </cell>
        </row>
        <row r="15">
          <cell r="E15" t="str">
            <v>1.1.2.1. по регулируемым договорам (включая долгосрочные)</v>
          </cell>
        </row>
        <row r="16">
          <cell r="E16" t="str">
            <v>1.1.2.2. в результате конкурентного отбора</v>
          </cell>
        </row>
        <row r="17">
          <cell r="E17" t="str">
            <v>1.1.2.3. по свободным двусторонним договорам</v>
          </cell>
        </row>
        <row r="18">
          <cell r="E18" t="str">
            <v>1.1.2.4. по договорам комиссии</v>
          </cell>
        </row>
        <row r="19">
          <cell r="E19" t="str">
            <v>1.1.2.5. прочие виды купли-продажи мощности</v>
          </cell>
        </row>
        <row r="20">
          <cell r="E20" t="str">
            <v>1.1.2.6. за качество мощности по соглашению (ПУЛ)</v>
          </cell>
        </row>
        <row r="21">
          <cell r="E21" t="str">
            <v>1.2. Электроэнергия, поставляемая на розничный рынок</v>
          </cell>
        </row>
        <row r="22">
          <cell r="E22" t="str">
            <v xml:space="preserve">1.2.1. Продажа электрической энергии по регулируемым ценам </v>
          </cell>
        </row>
        <row r="23">
          <cell r="E23" t="str">
            <v xml:space="preserve">      1.2.1.1. Энергосбытовым компаниям</v>
          </cell>
        </row>
        <row r="24">
          <cell r="E24" t="str">
            <v xml:space="preserve">      1.2.1.2.  Конечным потребителям </v>
          </cell>
        </row>
        <row r="25">
          <cell r="E25" t="str">
            <v xml:space="preserve">            1.2.1.2.1. Базовые потребители</v>
          </cell>
        </row>
        <row r="26">
          <cell r="E26" t="str">
            <v xml:space="preserve">            1.2.1.2.2.Население</v>
          </cell>
        </row>
        <row r="27">
          <cell r="E27" t="str">
            <v xml:space="preserve">            1.2.1.2.3 Прочие потребители</v>
          </cell>
        </row>
        <row r="28">
          <cell r="D28">
            <v>46.58</v>
          </cell>
          <cell r="E28" t="str">
            <v>1.2.1.2.3.1 бюджетозависимые потребители</v>
          </cell>
        </row>
        <row r="29">
          <cell r="E29" t="str">
            <v xml:space="preserve">1.2.1.2.3.2 ОПП, ЖКХ и другие перепродавцы </v>
          </cell>
        </row>
        <row r="30">
          <cell r="E30" t="str">
            <v>1.2.1.2.3.3 другие прочие потребители</v>
          </cell>
        </row>
        <row r="31">
          <cell r="E31" t="str">
            <v xml:space="preserve">   1.2.1.3 Электроэнергия для компенсации потерь</v>
          </cell>
        </row>
        <row r="32">
          <cell r="E32" t="str">
            <v>1.2.1.3.1 из них РСК Холдинга</v>
          </cell>
        </row>
        <row r="33">
          <cell r="E33" t="str">
            <v>1.2.1.3.2 прочим сетевым организациям</v>
          </cell>
        </row>
        <row r="34">
          <cell r="E34" t="str">
            <v xml:space="preserve">    1.2.1.4 Экспорт (приграничная торговля)</v>
          </cell>
        </row>
        <row r="35">
          <cell r="E35" t="str">
            <v xml:space="preserve">1.2.2. Продажа электрической энергии по нерегулируемым ценам </v>
          </cell>
        </row>
        <row r="36">
          <cell r="E36" t="str">
            <v>2. Реализация тепловой энергии</v>
          </cell>
        </row>
        <row r="37">
          <cell r="E37" t="str">
            <v xml:space="preserve">      2.1. Промышленные потребители</v>
          </cell>
        </row>
        <row r="38">
          <cell r="E38" t="str">
            <v xml:space="preserve">     2.2.  Жилищные организации</v>
          </cell>
        </row>
        <row r="39">
          <cell r="E39" t="str">
            <v xml:space="preserve">     2.3. Прочие потребители</v>
          </cell>
        </row>
        <row r="40">
          <cell r="E40" t="str">
            <v>2.3.1. бюджетозависимые потребители</v>
          </cell>
        </row>
        <row r="41">
          <cell r="E41" t="str">
            <v>2.3.2. прочие потребители (остальные)</v>
          </cell>
        </row>
        <row r="42">
          <cell r="E42" t="str">
            <v xml:space="preserve">      2.4. Теплоснабжающим организациям</v>
          </cell>
        </row>
        <row r="43">
          <cell r="E43" t="str">
            <v xml:space="preserve">     2.5. Тепловая энергия для компенсации потерь</v>
          </cell>
        </row>
        <row r="44">
          <cell r="E44" t="str">
            <v>3. Услуги по передаче тепловой энергии</v>
          </cell>
        </row>
        <row r="45">
          <cell r="E45" t="str">
            <v xml:space="preserve"> 4. Сетевые услуги</v>
          </cell>
        </row>
        <row r="46">
          <cell r="E46" t="str">
            <v>4.1. Передача по электросетям</v>
          </cell>
        </row>
        <row r="47">
          <cell r="E47" t="str">
            <v>4.1.1. Поступления от ЭСК ОАО РАО "ЕЭС России"</v>
          </cell>
        </row>
        <row r="48">
          <cell r="E48" t="str">
            <v>4.1.2. Оплата ТГК по договорам поручительства</v>
          </cell>
        </row>
        <row r="49">
          <cell r="E49" t="str">
            <v>4.1.3. Поступления от сторонних ЭСК</v>
          </cell>
        </row>
        <row r="50">
          <cell r="E50" t="str">
            <v>4.1.4. Реализация конечным потребителям</v>
          </cell>
        </row>
        <row r="51">
          <cell r="E51" t="str">
            <v>4.1.4.1 Базовые потребители</v>
          </cell>
        </row>
        <row r="52">
          <cell r="E52" t="str">
            <v>4.1.4.2 Бюджетные потребители</v>
          </cell>
        </row>
        <row r="53">
          <cell r="E53" t="str">
            <v>4.1.4.3 Население</v>
          </cell>
        </row>
        <row r="54">
          <cell r="E54" t="str">
            <v>4.1.4.4 Прочие потребители</v>
          </cell>
        </row>
        <row r="55">
          <cell r="E55" t="str">
            <v>4.2. Услуги по технологическому присоединению</v>
          </cell>
        </row>
        <row r="56">
          <cell r="E56" t="str">
            <v>4.2.1 присоединямой мощьностью более 1 мВт или напряжением свыше 35кВ</v>
          </cell>
        </row>
        <row r="57">
          <cell r="E57" t="str">
            <v>4.2.2 присоединямой мощьностью менее 1 мВт и напряжением ниже  35кВ</v>
          </cell>
        </row>
        <row r="58">
          <cell r="E58" t="str">
            <v>4.3. Услуги по транзиту электороэнергии</v>
          </cell>
        </row>
        <row r="59">
          <cell r="E59" t="str">
            <v xml:space="preserve"> 4а.1. Справочно из строки 4.1 Передача по электросетям </v>
          </cell>
        </row>
        <row r="60">
          <cell r="E60" t="str">
            <v>4а.1.1. ВН (от 110 кВ)</v>
          </cell>
        </row>
        <row r="61">
          <cell r="E61" t="str">
            <v>4а.1.2. СН 1 (35 кВ)</v>
          </cell>
        </row>
        <row r="62">
          <cell r="E62" t="str">
            <v>4а.1.3. СН 2 (20-1 кВ)</v>
          </cell>
        </row>
        <row r="63">
          <cell r="E63" t="str">
            <v>4а.1.4. НН (0,4 кВ и ниже)</v>
          </cell>
        </row>
        <row r="64">
          <cell r="E64" t="str">
            <v>5 Прочая  продукция (услуги) основной деятельности</v>
          </cell>
        </row>
        <row r="65">
          <cell r="E65" t="str">
            <v>5.1. Услуги по управлению</v>
          </cell>
        </row>
        <row r="66">
          <cell r="E66" t="str">
            <v>5.2. Реализация ХОВ и невозврат конденсата</v>
          </cell>
        </row>
        <row r="67">
          <cell r="E67" t="str">
            <v>5.3. Ремонтно-эксплутационное обслуживание</v>
          </cell>
        </row>
        <row r="68">
          <cell r="E68" t="str">
            <v>5.4. Прочие виды деятельности промышленного характера*</v>
          </cell>
        </row>
        <row r="69">
          <cell r="E69" t="str">
            <v>5.4.1 реализация теловой энергии</v>
          </cell>
        </row>
        <row r="70">
          <cell r="E70" t="str">
            <v>5.4.2 услуги по испытанию и поверке приборов</v>
          </cell>
        </row>
        <row r="71">
          <cell r="E71" t="str">
            <v>5.4.3 информационные услуги</v>
          </cell>
        </row>
        <row r="72">
          <cell r="E72" t="str">
            <v>5.4.4 транспортные услуги</v>
          </cell>
        </row>
        <row r="73">
          <cell r="E73" t="str">
            <v>5.4.5 услуги автостоянки</v>
          </cell>
        </row>
        <row r="74">
          <cell r="E74" t="str">
            <v>5.4.6 услуги связи</v>
          </cell>
        </row>
        <row r="75">
          <cell r="E75" t="str">
            <v xml:space="preserve">5.4.7 доходы от организации и проведения конкурсов по закупкам товаров, работ и   услуг </v>
          </cell>
        </row>
        <row r="76">
          <cell r="E76" t="str">
            <v>5.4.8 услуги по хранению мобилизационного резерва</v>
          </cell>
        </row>
        <row r="77">
          <cell r="E77" t="str">
            <v>5.4.9 по расчетам за создание технической возможности</v>
          </cell>
        </row>
        <row r="78">
          <cell r="E78" t="str">
            <v>5.4.10 поступления за техническое обслуживание абонентов</v>
          </cell>
        </row>
        <row r="79">
          <cell r="E79" t="str">
            <v>5.4.11 поступления от стронних организаций за оказание прочих услуг</v>
          </cell>
        </row>
        <row r="80">
          <cell r="E80" t="str">
            <v>6  Непрофильная продукция (услуги):</v>
          </cell>
        </row>
        <row r="81">
          <cell r="E81" t="str">
            <v>6.1. Доходы от эксплуатации непрофильных объектов</v>
          </cell>
        </row>
        <row r="82">
          <cell r="E82" t="str">
            <v>6.2. Доходы от сдачи имущества в аренду (помещения, транспорт, оборудование и др.)</v>
          </cell>
        </row>
        <row r="83">
          <cell r="E83" t="str">
            <v xml:space="preserve">       6.2.1 зданий и помещений</v>
          </cell>
        </row>
        <row r="84">
          <cell r="E84" t="str">
            <v xml:space="preserve">       6.2.2 сооружений, машин и оборудования</v>
          </cell>
        </row>
        <row r="85">
          <cell r="E85" t="str">
            <v xml:space="preserve">       6.2.3 транспортных средств</v>
          </cell>
        </row>
        <row r="86">
          <cell r="E86" t="str">
            <v xml:space="preserve">       6.2.4 компьютеров, оргтехники, средств связи</v>
          </cell>
        </row>
        <row r="87">
          <cell r="E87" t="str">
            <v xml:space="preserve">       6.2.5 другого имущества</v>
          </cell>
        </row>
        <row r="88">
          <cell r="E88" t="str">
            <v>6.3. Ремонтные и строительные услуги</v>
          </cell>
        </row>
        <row r="89">
          <cell r="E89" t="str">
            <v xml:space="preserve"> 6.4. Прочая непрофильная продукция по видам:*</v>
          </cell>
        </row>
        <row r="90">
          <cell r="E90" t="str">
            <v>6.4.1 поступления от оказания услуг объектами  социальной сферы</v>
          </cell>
        </row>
        <row r="91">
          <cell r="E91" t="str">
            <v>6.4.2 поступления по расчетам по ЖСК</v>
          </cell>
        </row>
        <row r="92">
          <cell r="E92" t="str">
            <v>6.4.3 Прочая непрофильная продукция</v>
          </cell>
        </row>
        <row r="93">
          <cell r="E93" t="str">
            <v>7 Прочие доходы</v>
          </cell>
        </row>
        <row r="94">
          <cell r="E94" t="str">
            <v xml:space="preserve">7.1 Проценты к получению </v>
          </cell>
        </row>
        <row r="95">
          <cell r="E95" t="str">
            <v>7.1.1 Проценты по займам полученные</v>
          </cell>
        </row>
        <row r="96">
          <cell r="E96" t="str">
            <v>7.1.2 Проценты по финансовым вложениям полученные</v>
          </cell>
        </row>
        <row r="97">
          <cell r="E97" t="str">
            <v>7.2 От совместной деятельности</v>
          </cell>
        </row>
        <row r="98">
          <cell r="E98" t="str">
            <v>7.3 От реализации МПЗ (ТМЦ)</v>
          </cell>
        </row>
        <row r="99">
          <cell r="E99" t="str">
            <v>7.4 От аренды</v>
          </cell>
        </row>
        <row r="100">
          <cell r="E100" t="str">
            <v xml:space="preserve">7.5 От участия в других организациях  </v>
          </cell>
        </row>
        <row r="101">
          <cell r="E101" t="str">
            <v>7.5.1 Дивиденды полученные</v>
          </cell>
        </row>
        <row r="102">
          <cell r="E102" t="str">
            <v>7.5.2 От участия в других организациях (остальные)</v>
          </cell>
        </row>
        <row r="103">
          <cell r="E103" t="str">
            <v>7.6 Пени, штрафы, неустойки признанные или по которым получено решение суда</v>
          </cell>
        </row>
        <row r="104">
          <cell r="E104" t="str">
            <v>7.7 Субвенции на разницу в тарифах</v>
          </cell>
        </row>
        <row r="105">
          <cell r="E105" t="str">
            <v>7.8 Возмещение по страховым случаям</v>
          </cell>
        </row>
        <row r="106">
          <cell r="E106" t="str">
            <v>7.8.1 имущественное страхование</v>
          </cell>
        </row>
        <row r="107">
          <cell r="E107" t="str">
            <v xml:space="preserve">     7.8.2 прочие виды страхования</v>
          </cell>
        </row>
        <row r="108">
          <cell r="E108" t="str">
            <v>7.9 Прочие доходы (чрезвычайные)*</v>
          </cell>
        </row>
        <row r="109">
          <cell r="E109" t="str">
            <v>7.10 Другие прочие доходы*</v>
          </cell>
        </row>
        <row r="110">
          <cell r="E110" t="str">
            <v>7.10.1 субсидии, дотации</v>
          </cell>
        </row>
        <row r="111">
          <cell r="E111" t="str">
            <v>7.10.2 услуги по ведению секретного делопроизводства</v>
          </cell>
        </row>
        <row r="112">
          <cell r="E112" t="str">
            <v>7.10.3 пени, штрафы, неустойки признанные или по которым получено решение суда</v>
          </cell>
        </row>
        <row r="113">
          <cell r="E113" t="str">
            <v>7.10.4 другие доходы</v>
          </cell>
        </row>
        <row r="114">
          <cell r="D114" t="str">
            <v>II.ИНВЕСТИЦИОННАЯ ДЕЯТЕЛЬНОСТЬ</v>
          </cell>
        </row>
        <row r="115">
          <cell r="E115" t="str">
            <v>10.1 Реализация основных средств, нематериальных активов</v>
          </cell>
        </row>
        <row r="116">
          <cell r="E116" t="str">
            <v>10.1.1 Основных средств</v>
          </cell>
        </row>
        <row r="117">
          <cell r="D117" t="str">
            <v xml:space="preserve"> </v>
          </cell>
          <cell r="E117" t="str">
            <v>10.1.1.1 Поступления от продажи зданий, сооружений</v>
          </cell>
        </row>
        <row r="118">
          <cell r="E118" t="str">
            <v>10.1.1.2 Поступления от продажи оборудования</v>
          </cell>
        </row>
        <row r="119">
          <cell r="E119" t="str">
            <v>10.1.1.3 Поступления от продажи транспортных средств</v>
          </cell>
        </row>
        <row r="120">
          <cell r="E120" t="str">
            <v>10.1.1.4 Поступления от продажи компьютерной и оргтехники</v>
          </cell>
        </row>
        <row r="121">
          <cell r="E121" t="str">
            <v>10.1.1.5 Поступления от продажи офисного оборудования и принадлежностей</v>
          </cell>
        </row>
        <row r="122">
          <cell r="E122" t="str">
            <v>10.1.1.6 Поступления от продажи прочих основных средств</v>
          </cell>
        </row>
        <row r="123">
          <cell r="E123" t="str">
            <v>10.1.2 Нематериальных активов</v>
          </cell>
        </row>
        <row r="124">
          <cell r="E124" t="str">
            <v>10.2 Долгосрочные финансовые вложения (возврат)</v>
          </cell>
        </row>
        <row r="125">
          <cell r="E125" t="str">
            <v>10.2.1 Акции (продажа)</v>
          </cell>
        </row>
        <row r="126">
          <cell r="E126" t="str">
            <v>10.2.2 Векселя (предьявление к оплате)</v>
          </cell>
        </row>
        <row r="127">
          <cell r="E127" t="str">
            <v>10.2.3 Депозит (возврат)</v>
          </cell>
        </row>
        <row r="128">
          <cell r="E128" t="str">
            <v>10.2.4 Займы выданные (возврат)</v>
          </cell>
        </row>
        <row r="129">
          <cell r="E129" t="str">
            <v>10.2.5 Реализация прочих долгосрочных финансовых вложений</v>
          </cell>
        </row>
        <row r="130">
          <cell r="E130" t="str">
            <v>10.2а из строки 10.2 Вложение средств полученных от IPO (возврат)</v>
          </cell>
        </row>
        <row r="131">
          <cell r="E131" t="str">
            <v>10.3 Прочие поступления от инвестиционной деятельности *</v>
          </cell>
        </row>
        <row r="132">
          <cell r="D132" t="str">
            <v>III.ФИНАНСОВАЯ ДЕЯТЕЛЬНОСТЬ</v>
          </cell>
        </row>
        <row r="133">
          <cell r="E133" t="str">
            <v>11. Кредиты и займы (получение)</v>
          </cell>
        </row>
        <row r="134">
          <cell r="E134" t="str">
            <v>11.1 Долгосрочные кредиты и займы</v>
          </cell>
        </row>
        <row r="135">
          <cell r="E135" t="str">
            <v>11.1.1 Долгосрочные кредиты</v>
          </cell>
        </row>
        <row r="136">
          <cell r="E136" t="str">
            <v>11.1.1.1 Долгосрочные кредиты ОАО РАО "ЕЭС России"</v>
          </cell>
        </row>
        <row r="137">
          <cell r="E137" t="str">
            <v>11.1.1.2 Долгосрочные кредиты под поручительство ОАО РАО "ЕЭС России"</v>
          </cell>
        </row>
        <row r="138">
          <cell r="E138" t="str">
            <v>11.1.1.3 Долгосрочные кредиты под поручительство ОГК/ТГК</v>
          </cell>
        </row>
        <row r="139">
          <cell r="E139" t="str">
            <v>11.1.1.4 Долгосрочные кредиты (остальные)</v>
          </cell>
        </row>
        <row r="140">
          <cell r="E140" t="str">
            <v>11.1.2 Долгосрочные займы</v>
          </cell>
        </row>
        <row r="141">
          <cell r="E141" t="str">
            <v>11.1.2.1 Долгосрочные займы от ОГК/ТГК</v>
          </cell>
        </row>
        <row r="142">
          <cell r="E142" t="str">
            <v>11.1.2.2 Облигационный заем (размещение)</v>
          </cell>
        </row>
        <row r="143">
          <cell r="E143" t="str">
            <v>11.1.2.3 Долгосрочные займы (остальные)</v>
          </cell>
        </row>
        <row r="144">
          <cell r="E144" t="str">
            <v>11.2 Краткосрочные кредиты и займы</v>
          </cell>
        </row>
        <row r="145">
          <cell r="E145" t="str">
            <v>11.2.1 Краткосрочные кредиты</v>
          </cell>
        </row>
        <row r="146">
          <cell r="E146" t="str">
            <v>11.2.1.1Краткосрочные кредиты под поручительство ОАО РАО "ЕЭС России"</v>
          </cell>
        </row>
        <row r="147">
          <cell r="E147" t="str">
            <v>11.2.1.2 Краткосрочные кредиты под поручительство ТГК/ОГК</v>
          </cell>
        </row>
        <row r="148">
          <cell r="E148" t="str">
            <v>11.2.1.3   Краткосрочные кредиты (остальные)</v>
          </cell>
        </row>
        <row r="149">
          <cell r="E149" t="str">
            <v>11.2.2 Краткосрочные займы</v>
          </cell>
        </row>
        <row r="150">
          <cell r="E150" t="str">
            <v>11.2.2.1 Краткосрочные займы от ОГК/ТГК</v>
          </cell>
        </row>
        <row r="151">
          <cell r="E151" t="str">
            <v>11.2.2.2 Краткосрочные займы (остальные)</v>
          </cell>
        </row>
        <row r="152">
          <cell r="E152" t="str">
            <v>11.2.3 Векселя собственные (выданные)</v>
          </cell>
        </row>
        <row r="153">
          <cell r="E153" t="str">
            <v>12. Краткосрочные финансовые вложения (возврат)</v>
          </cell>
        </row>
        <row r="154">
          <cell r="E154" t="str">
            <v>12.1 Акции (продажа)</v>
          </cell>
        </row>
        <row r="155">
          <cell r="E155" t="str">
            <v>12.2 Векселя (предьявление к оплате)</v>
          </cell>
        </row>
        <row r="156">
          <cell r="E156" t="str">
            <v>12.3 Депозит (возврат)</v>
          </cell>
        </row>
        <row r="157">
          <cell r="E157" t="str">
            <v>12.4 Займы выданные (возврат)</v>
          </cell>
        </row>
        <row r="158">
          <cell r="E158" t="str">
            <v>12.5 Реализация прочих краткосрочных финансовых вложений</v>
          </cell>
        </row>
        <row r="159">
          <cell r="E159" t="str">
            <v>12а из строки 12 Вложение средств полученных от IPO (возврат)</v>
          </cell>
        </row>
        <row r="160">
          <cell r="E160" t="str">
            <v>13 Эмиссия акций (размещение)</v>
          </cell>
        </row>
        <row r="161">
          <cell r="E161" t="str">
            <v>14 Ожидаемый возврат уплаченных в счет выданных поручительств сумм</v>
          </cell>
        </row>
        <row r="162">
          <cell r="E162" t="str">
            <v>14.1 по договорам в рамках ДДУ</v>
          </cell>
        </row>
        <row r="163">
          <cell r="E163" t="str">
            <v>14.2 по прочим договорам</v>
          </cell>
        </row>
        <row r="164">
          <cell r="E164" t="str">
            <v>15 Прочие поступления от финансовой деятельности *</v>
          </cell>
        </row>
        <row r="165">
          <cell r="E165" t="str">
            <v>15.2  проценты, начисляемые на остаток денежных средств на расчетном счете</v>
          </cell>
        </row>
        <row r="166">
          <cell r="E166" t="str">
            <v>15.3 доходы, связанные с правом требования долга</v>
          </cell>
        </row>
        <row r="167">
          <cell r="E167" t="str">
            <v>15.4 другие доходы</v>
          </cell>
        </row>
        <row r="168">
          <cell r="D168" t="str">
            <v>ОТТОК</v>
          </cell>
        </row>
        <row r="169">
          <cell r="D169" t="str">
            <v>I. ОПЕРАЦИОННАЯ ДЕЯТЕЛЬНОСТЬ</v>
          </cell>
        </row>
        <row r="170">
          <cell r="E170" t="str">
            <v xml:space="preserve">1 Материальные затраты </v>
          </cell>
        </row>
        <row r="171">
          <cell r="E171" t="str">
            <v>1.1 Топливо</v>
          </cell>
        </row>
        <row r="172">
          <cell r="E172" t="str">
            <v>1.1.1 уголь</v>
          </cell>
        </row>
        <row r="173">
          <cell r="E173" t="str">
            <v>1.1.2 газ</v>
          </cell>
        </row>
        <row r="174">
          <cell r="E174" t="str">
            <v>1.1.3 мазут</v>
          </cell>
        </row>
        <row r="175">
          <cell r="E175" t="str">
            <v>1.1.4 прочие виды топлива</v>
          </cell>
        </row>
        <row r="176">
          <cell r="E176" t="str">
            <v>1.2 Покупная электроэнергия</v>
          </cell>
        </row>
        <row r="177">
          <cell r="E177" t="str">
            <v xml:space="preserve">1.2.1 Покупная энергия (мощность) с оптового рынка: </v>
          </cell>
        </row>
        <row r="178">
          <cell r="E178" t="str">
            <v>1.2.1.1. Электроэнергия:</v>
          </cell>
        </row>
        <row r="179">
          <cell r="E179" t="str">
            <v>1.2.1.1.1. по регулируемым договорам (включая долгосрочные)</v>
          </cell>
        </row>
        <row r="180">
          <cell r="E180" t="str">
            <v>1.2.1.1.2. в результате конкурентного отбора на РСВ</v>
          </cell>
        </row>
        <row r="181">
          <cell r="E181" t="str">
            <v>1.2.1.1.3. в результате конкурентного отбора на БР</v>
          </cell>
        </row>
        <row r="182">
          <cell r="E182" t="str">
            <v>1.2.1.1.4. по свободным двусторонним договорам на РСВ</v>
          </cell>
        </row>
        <row r="183">
          <cell r="E183" t="str">
            <v>1.2.1.1.5. по свободным двусторонним договорам на БР</v>
          </cell>
        </row>
        <row r="184">
          <cell r="E184" t="str">
            <v>1.2.1.2. Мощность:</v>
          </cell>
        </row>
        <row r="185">
          <cell r="E185" t="str">
            <v>1.2.1.2.1. по регулируемым договорам (включая долгосрочные)</v>
          </cell>
        </row>
        <row r="186">
          <cell r="E186" t="str">
            <v>1.2.1.2.2. в результате конкурентного отбора</v>
          </cell>
        </row>
        <row r="187">
          <cell r="E187" t="str">
            <v>1.2.1.2.3. по свободным двусторонним договорам</v>
          </cell>
        </row>
        <row r="188">
          <cell r="E188" t="str">
            <v>1.2.1.2.4. по договорам комиссии</v>
          </cell>
        </row>
        <row r="189">
          <cell r="E189" t="str">
            <v>1.2.1.2.5. прочие виды купли-продажи мощности</v>
          </cell>
        </row>
        <row r="190">
          <cell r="E190" t="str">
            <v xml:space="preserve"> 1.2.1а  Из стр.1.2.1 для реализации</v>
          </cell>
        </row>
        <row r="191">
          <cell r="E191" t="str">
            <v xml:space="preserve"> 1.2.1б  Из стр.1.2.1 на производственные и хозяйственные нужды</v>
          </cell>
        </row>
        <row r="192">
          <cell r="E192" t="str">
            <v xml:space="preserve"> 1.2.1в  Из стр.1.2.1 на компенсацию потерь</v>
          </cell>
        </row>
        <row r="193">
          <cell r="E193" t="str">
            <v xml:space="preserve"> справ.  Из строки 1.2.1 Погашение просроченной задолженности по обязательств по договорам на ОРЭ и счетам-требованиям</v>
          </cell>
        </row>
        <row r="194">
          <cell r="E194" t="str">
            <v xml:space="preserve">1.2.2 Покупная энергия с розничного рынка: </v>
          </cell>
        </row>
        <row r="195">
          <cell r="E195" t="str">
            <v xml:space="preserve"> 1.2.2.1  от региональных генерирующих компаний</v>
          </cell>
        </row>
        <row r="196">
          <cell r="E196" t="str">
            <v xml:space="preserve"> 1.2.2.2  от блок-станций и прочих источников</v>
          </cell>
        </row>
        <row r="197">
          <cell r="E197" t="str">
            <v xml:space="preserve"> 1.2.2.2.1  на хозяйственные нужды</v>
          </cell>
        </row>
        <row r="198">
          <cell r="E198" t="str">
            <v xml:space="preserve"> 1.2.2.2.2  на производственные нужды</v>
          </cell>
        </row>
        <row r="199">
          <cell r="E199" t="str">
            <v>1.2.2.2.3   на компенсацию потерь</v>
          </cell>
        </row>
        <row r="200">
          <cell r="E200" t="str">
            <v>1.3. Покупная тепловая энергия</v>
          </cell>
        </row>
        <row r="201">
          <cell r="E201" t="str">
            <v>1.3.1 в т.ч. на компенсацию потерь</v>
          </cell>
        </row>
        <row r="202">
          <cell r="E202" t="str">
            <v>1.4. Вода на технологические нужды</v>
          </cell>
        </row>
        <row r="203">
          <cell r="E203" t="str">
            <v>1.5. Cырье и материалы</v>
          </cell>
        </row>
        <row r="204">
          <cell r="E204" t="str">
            <v xml:space="preserve"> 1.5.1 ГСМ</v>
          </cell>
        </row>
        <row r="205">
          <cell r="E205" t="str">
            <v xml:space="preserve"> 1.5.2 покупная электроэнергия на ПХН, не входящая в баланс </v>
          </cell>
        </row>
        <row r="206">
          <cell r="E206" t="str">
            <v xml:space="preserve"> 1.5.3 сырье и материалы на ремонты</v>
          </cell>
        </row>
        <row r="207">
          <cell r="E207" t="str">
            <v xml:space="preserve"> 1.5.4 на прочие цели</v>
          </cell>
        </row>
        <row r="208">
          <cell r="E208" t="str">
            <v xml:space="preserve">     1.5.4.1   для эксплуатации</v>
          </cell>
        </row>
        <row r="209">
          <cell r="E209" t="str">
            <v xml:space="preserve">    1.5.4.2    для индивидуальной защиты</v>
          </cell>
        </row>
        <row r="210">
          <cell r="E210" t="str">
            <v xml:space="preserve">         1.5.4.2.1  специальная одежда</v>
          </cell>
        </row>
        <row r="211">
          <cell r="E211" t="str">
            <v xml:space="preserve">         1.5.4.2.2  электрозащитные средства</v>
          </cell>
        </row>
        <row r="212">
          <cell r="E212" t="str">
            <v xml:space="preserve">        1.5.4.2.3   прочие средства индивидуальной защиты</v>
          </cell>
        </row>
        <row r="213">
          <cell r="E213" t="str">
            <v xml:space="preserve">     1.5.4.3  для компьютеров и оргтехники   </v>
          </cell>
        </row>
        <row r="214">
          <cell r="E214" t="str">
            <v xml:space="preserve">      1.5.4.4 для связи</v>
          </cell>
        </row>
        <row r="215">
          <cell r="E215" t="str">
            <v xml:space="preserve">     1.5.4.5  прочие сырье и материалы</v>
          </cell>
        </row>
        <row r="216">
          <cell r="E216" t="str">
            <v xml:space="preserve">2 Работы и услуги производственного характера  </v>
          </cell>
        </row>
        <row r="217">
          <cell r="E217" t="str">
            <v>2.1 Услуги подрядчиков по обслуживанию и ремонту оборудования</v>
          </cell>
        </row>
        <row r="218">
          <cell r="E218" t="str">
            <v>2.1.1 Услуги подрядчиков по ремонту оборудования</v>
          </cell>
        </row>
        <row r="219">
          <cell r="E219" t="str">
            <v xml:space="preserve">   2.1.1.1  зданий и помещений</v>
          </cell>
        </row>
        <row r="220">
          <cell r="E220" t="str">
            <v xml:space="preserve">     2.1.1.2 сооружений</v>
          </cell>
        </row>
        <row r="221">
          <cell r="E221" t="str">
            <v xml:space="preserve">    2.1.1.2  машин и оборудования</v>
          </cell>
        </row>
        <row r="222">
          <cell r="E222" t="str">
            <v xml:space="preserve">   2.1.1.3.1   электросетевого оборудования</v>
          </cell>
        </row>
        <row r="223">
          <cell r="E223" t="str">
            <v xml:space="preserve">     2.1.1.3.2     другого оборудования</v>
          </cell>
        </row>
        <row r="224">
          <cell r="E224" t="str">
            <v xml:space="preserve">     2.1.1.4  транспортных средств</v>
          </cell>
        </row>
        <row r="225">
          <cell r="E225" t="str">
            <v xml:space="preserve">   2.1.1.5   компьютеров и оргтехники</v>
          </cell>
        </row>
        <row r="226">
          <cell r="E226" t="str">
            <v xml:space="preserve">     2.1.1.6 средств связи</v>
          </cell>
        </row>
        <row r="227">
          <cell r="E227" t="str">
            <v>2.1.2 Услуги подрядчиков по обслуживанию</v>
          </cell>
        </row>
        <row r="228">
          <cell r="E228" t="str">
            <v xml:space="preserve">   2.1.2.1   зданий и помещений</v>
          </cell>
        </row>
        <row r="229">
          <cell r="E229" t="str">
            <v xml:space="preserve">    2.1.2.2  сооружений</v>
          </cell>
        </row>
        <row r="230">
          <cell r="E230" t="str">
            <v xml:space="preserve">   2.1.2.3   машин и оборудования</v>
          </cell>
        </row>
        <row r="231">
          <cell r="E231" t="str">
            <v xml:space="preserve">   2.1.2.3.1   электросетевого оборудования</v>
          </cell>
        </row>
        <row r="232">
          <cell r="E232" t="str">
            <v xml:space="preserve">     2.1.2.3.2     другого оборудования</v>
          </cell>
        </row>
        <row r="233">
          <cell r="E233" t="str">
            <v xml:space="preserve">    2.1.2.4  транспортных средств</v>
          </cell>
        </row>
        <row r="234">
          <cell r="E234" t="str">
            <v xml:space="preserve">   2.1.2.5   компьютеров и оргтехники</v>
          </cell>
        </row>
        <row r="235">
          <cell r="E235" t="str">
            <v xml:space="preserve">     2.1.2.6 средств связи</v>
          </cell>
        </row>
        <row r="236">
          <cell r="E236" t="str">
            <v>2.2 Транспортные услуги</v>
          </cell>
        </row>
        <row r="237">
          <cell r="E237" t="str">
            <v>2.2.1 Автомобильного</v>
          </cell>
        </row>
        <row r="238">
          <cell r="E238" t="str">
            <v>2.2.2 Железнодорожного</v>
          </cell>
        </row>
        <row r="239">
          <cell r="E239" t="str">
            <v>2.2.3 Авиатранспорта</v>
          </cell>
        </row>
        <row r="240">
          <cell r="E240" t="str">
            <v>2.2.4 Прочие</v>
          </cell>
        </row>
        <row r="241">
          <cell r="E241" t="str">
            <v>2.3 Оплата услуг сетевых компаний по передаче э/э</v>
          </cell>
        </row>
        <row r="242">
          <cell r="E242" t="str">
            <v>2.3.1 оплата услуг ФСК</v>
          </cell>
        </row>
        <row r="243">
          <cell r="E243" t="str">
            <v>2.3.1.1  по ставке на содержание сетей</v>
          </cell>
        </row>
        <row r="244">
          <cell r="E244" t="str">
            <v>2.3.1.2  по ставке на оплату потерь электроэнергии</v>
          </cell>
        </row>
        <row r="245">
          <cell r="E245" t="str">
            <v>2.3.3 платежи РСК</v>
          </cell>
        </row>
        <row r="246">
          <cell r="E246" t="str">
            <v>2.3.3.1 платежи РСК Холдинга</v>
          </cell>
        </row>
        <row r="247">
          <cell r="E247" t="str">
            <v>2.3.3.2 прочим сетевым компаниям</v>
          </cell>
        </row>
        <row r="248">
          <cell r="E248" t="str">
            <v>2.4Услуги по испытанию и проверке приборов</v>
          </cell>
        </row>
        <row r="249">
          <cell r="E249" t="str">
            <v>2.5 Услуги по передаче теплоэнергии</v>
          </cell>
        </row>
        <row r="250">
          <cell r="E250" t="str">
            <v>2.6Услуги коммерческого учета электроэнергии</v>
          </cell>
        </row>
        <row r="251">
          <cell r="E251" t="str">
            <v>2.7Прочие услуги производственного характера</v>
          </cell>
        </row>
        <row r="252">
          <cell r="E252" t="str">
            <v xml:space="preserve">  2.7.1 услуги по сертификации качества электрической энергии</v>
          </cell>
        </row>
        <row r="253">
          <cell r="E253" t="str">
            <v xml:space="preserve"> 2.7.2  поверка высоковольтных трансформаторов тока и напряжения</v>
          </cell>
        </row>
        <row r="254">
          <cell r="E254" t="str">
            <v xml:space="preserve"> 2.7.3  гидрометеорологические услуги</v>
          </cell>
        </row>
        <row r="255">
          <cell r="E255" t="str">
            <v xml:space="preserve">   2.7.4 проведение режимно-наладочных испытаний оборудования</v>
          </cell>
        </row>
        <row r="256">
          <cell r="E256" t="str">
            <v xml:space="preserve">  2.7.5 услуги по отводу лесосек</v>
          </cell>
        </row>
        <row r="257">
          <cell r="E257" t="str">
            <v xml:space="preserve"> 2.7.6  погрузочно-разгрузочные работы</v>
          </cell>
        </row>
        <row r="258">
          <cell r="E258" t="str">
            <v xml:space="preserve">2.7.7 услуги по организации и проведению конкурсов по закупкам товаров, работ и   услуг </v>
          </cell>
        </row>
        <row r="259">
          <cell r="E259" t="str">
            <v xml:space="preserve"> 2.7.8  другие услуги производственного характера</v>
          </cell>
        </row>
        <row r="260">
          <cell r="E260" t="str">
            <v>3.Расчеты с персоналом по оплате**</v>
          </cell>
        </row>
        <row r="261">
          <cell r="E261" t="str">
            <v>3.1.Выплата на руки</v>
          </cell>
        </row>
        <row r="262">
          <cell r="E262" t="str">
            <v>3.2.Удержания из з/п</v>
          </cell>
        </row>
        <row r="263">
          <cell r="E263" t="str">
            <v>3.2.1.НДФЛ (только персонал)</v>
          </cell>
        </row>
        <row r="264">
          <cell r="E264" t="str">
            <v>3.2.2Прочие удержания из з/п</v>
          </cell>
        </row>
        <row r="265">
          <cell r="E265" t="str">
            <v xml:space="preserve">  3.2.2.1 профсоюзные взносы </v>
          </cell>
        </row>
        <row r="266">
          <cell r="E266" t="str">
            <v xml:space="preserve">  3.2.2.2 алименты и исполнительные листы</v>
          </cell>
        </row>
        <row r="267">
          <cell r="E267" t="str">
            <v xml:space="preserve"> 3.2.2.3  другие удержания</v>
          </cell>
        </row>
        <row r="268">
          <cell r="E268" t="str">
            <v>4 ЕСН</v>
          </cell>
        </row>
        <row r="269">
          <cell r="E269" t="str">
            <v>4.1 Выплаты по единому социальному налогу (ТФОМС)</v>
          </cell>
        </row>
        <row r="270">
          <cell r="E270" t="str">
            <v>4.2 Выплаты по единому социальному налогу (ФСС)</v>
          </cell>
        </row>
        <row r="271">
          <cell r="E271" t="str">
            <v>4.3 Выплаты по единому социальному налогу (ФФОМС)</v>
          </cell>
        </row>
        <row r="272">
          <cell r="E272" t="str">
            <v>4.4 Выплаты по единому социальному налогу (ПФ- страховая часть)</v>
          </cell>
        </row>
        <row r="273">
          <cell r="E273" t="str">
            <v>4.5 Выплаты по единому социальному налогу (ПФ- накопительная часть)</v>
          </cell>
        </row>
        <row r="274">
          <cell r="E274" t="str">
            <v>4.6 Выплаты по единому социальному налогу (ПФ- федеральный бюджет)</v>
          </cell>
        </row>
        <row r="275">
          <cell r="E275" t="str">
            <v>5 Негосударственное пенсионное обеспечение</v>
          </cell>
        </row>
        <row r="276">
          <cell r="E276" t="str">
            <v>7 Прочие затраты (смета затрат)</v>
          </cell>
        </row>
        <row r="277">
          <cell r="E277" t="str">
            <v xml:space="preserve">      7.1  Оплата услуг РАО «ЕЭС России» </v>
          </cell>
        </row>
        <row r="278">
          <cell r="E278" t="str">
            <v>7.1.1. Услуги по организации функционирования и развитию ЕЭС России</v>
          </cell>
        </row>
        <row r="279">
          <cell r="E279" t="str">
            <v xml:space="preserve">7.1.1.1.Текущий платеж </v>
          </cell>
        </row>
        <row r="280">
          <cell r="E280" t="str">
            <v>7.1.1.2. Погашение задолженности</v>
          </cell>
        </row>
        <row r="281">
          <cell r="E281" t="str">
            <v>7.1.2. Услуги ОАО РАО "ЕЭС России" (остальные)</v>
          </cell>
        </row>
        <row r="282">
          <cell r="E282" t="str">
            <v xml:space="preserve">    7.2    Оплата услуг ОАО "СО-ЦДУ ЕЭС" по системной надежности</v>
          </cell>
        </row>
        <row r="283">
          <cell r="E283" t="str">
            <v xml:space="preserve">     7.3   Оплата услуг операторов рынка (НП ''АТС'', ЗАО ''ЦФР'' и др.)</v>
          </cell>
        </row>
        <row r="284">
          <cell r="E284" t="str">
            <v xml:space="preserve">     7.4   Оплата работ и услуг сторонних организаций, в т.ч.</v>
          </cell>
        </row>
        <row r="285">
          <cell r="E285" t="str">
            <v xml:space="preserve">        7.4.1 услуги связи и передачи данных</v>
          </cell>
        </row>
        <row r="286">
          <cell r="E286" t="str">
            <v xml:space="preserve">            7.4.1.1  проводной</v>
          </cell>
        </row>
        <row r="287">
          <cell r="E287" t="str">
            <v xml:space="preserve">            7.4.1.2  мобильной</v>
          </cell>
        </row>
        <row r="288">
          <cell r="E288" t="str">
            <v xml:space="preserve">            7.4.1.3  ИНТЕРНЕТа</v>
          </cell>
        </row>
        <row r="289">
          <cell r="E289" t="str">
            <v xml:space="preserve">             7.4.1.4 спутниковой</v>
          </cell>
        </row>
        <row r="290">
          <cell r="E290" t="str">
            <v xml:space="preserve">           7.4.1.5   радиосвязи</v>
          </cell>
        </row>
        <row r="291">
          <cell r="E291" t="str">
            <v xml:space="preserve">            7.4.1.6  частотный ресурс</v>
          </cell>
        </row>
        <row r="292">
          <cell r="E292" t="str">
            <v xml:space="preserve">          7.4.1.7    аренда каналов связи</v>
          </cell>
        </row>
        <row r="293">
          <cell r="E293" t="str">
            <v xml:space="preserve">            7.4.1.8  прочие услуги связи</v>
          </cell>
        </row>
        <row r="294">
          <cell r="E294" t="str">
            <v xml:space="preserve">        7.4.2 - коммунальные услуги</v>
          </cell>
        </row>
        <row r="295">
          <cell r="E295" t="str">
            <v xml:space="preserve">            7.4.2.1  бытовое водоснабжение и канализование   </v>
          </cell>
        </row>
        <row r="296">
          <cell r="E296" t="str">
            <v xml:space="preserve">           7.4.2.2   отопление</v>
          </cell>
        </row>
        <row r="297">
          <cell r="E297" t="str">
            <v xml:space="preserve">            7.4.2.3  другие коммунальные услуги</v>
          </cell>
        </row>
        <row r="298">
          <cell r="E298" t="str">
            <v xml:space="preserve">     7.4.3    - повышение квалификации и проф.переподготовка</v>
          </cell>
        </row>
        <row r="299">
          <cell r="E299" t="str">
            <v xml:space="preserve">       7.4.4  - IT-услуги</v>
          </cell>
        </row>
        <row r="300">
          <cell r="E300" t="str">
            <v xml:space="preserve">        7.4.5 - аудиторские услуги</v>
          </cell>
        </row>
        <row r="301">
          <cell r="E301" t="str">
            <v xml:space="preserve">      7.4.6   - юридические услуги</v>
          </cell>
        </row>
        <row r="302">
          <cell r="E302" t="str">
            <v xml:space="preserve">       7.4.7  - консультационные услуги</v>
          </cell>
        </row>
        <row r="303">
          <cell r="E303" t="str">
            <v xml:space="preserve">          7.4.7.1   финансовые</v>
          </cell>
        </row>
        <row r="304">
          <cell r="E304" t="str">
            <v xml:space="preserve">          7.4.7.2   по экономике и тарифному регулированию</v>
          </cell>
        </row>
        <row r="305">
          <cell r="E305" t="str">
            <v xml:space="preserve">          7.4.7.3   по бухгалтерскому учету и налогообложению</v>
          </cell>
        </row>
        <row r="306">
          <cell r="E306" t="str">
            <v xml:space="preserve">         7.4.7.4    по стратегии и развитию</v>
          </cell>
        </row>
        <row r="307">
          <cell r="E307" t="str">
            <v xml:space="preserve">         7.4.7.5    по кадровой политике и организационному проектированию</v>
          </cell>
        </row>
        <row r="308">
          <cell r="E308" t="str">
            <v xml:space="preserve">        7.4.7.6     по корпоративной политике</v>
          </cell>
        </row>
        <row r="309">
          <cell r="E309" t="str">
            <v xml:space="preserve">           7.4.7.7  по технической политике</v>
          </cell>
        </row>
        <row r="310">
          <cell r="E310" t="str">
            <v xml:space="preserve">           7.4.7.8  по инвестиционной политике</v>
          </cell>
        </row>
        <row r="311">
          <cell r="E311" t="str">
            <v xml:space="preserve">           7.4.7.9  другие консультационные услуги</v>
          </cell>
        </row>
        <row r="312">
          <cell r="E312" t="str">
            <v xml:space="preserve">        7.4.8 - услуги пожарной, вневедомственной и сторожевой охраны</v>
          </cell>
        </row>
        <row r="313">
          <cell r="E313" t="str">
            <v xml:space="preserve">          7.4.8.1    услуги противопожарной безопасности</v>
          </cell>
        </row>
        <row r="314">
          <cell r="E314" t="str">
            <v xml:space="preserve">           7.4.8.2   услуги вневедомственной и сторожевой охраны</v>
          </cell>
        </row>
        <row r="315">
          <cell r="E315" t="str">
            <v xml:space="preserve">            7.4.8.3  другие услуги охраны</v>
          </cell>
        </row>
        <row r="316">
          <cell r="E316" t="str">
            <v xml:space="preserve">      7.4.9   - услуги по управлению</v>
          </cell>
        </row>
        <row r="317">
          <cell r="E317" t="str">
            <v xml:space="preserve">     7.4.10    - услуги Энергетического углеродного фонда</v>
          </cell>
        </row>
        <row r="318">
          <cell r="E318" t="str">
            <v xml:space="preserve">       7.4.11  - услуги PR</v>
          </cell>
        </row>
        <row r="319">
          <cell r="E319" t="str">
            <v xml:space="preserve">          7.4.11.1   изготовление полиграфической и сувенирной продукции</v>
          </cell>
        </row>
        <row r="320">
          <cell r="E320" t="str">
            <v xml:space="preserve">            7.4.11.2 оплата публикаций, сообщений в СМИ</v>
          </cell>
        </row>
        <row r="321">
          <cell r="E321" t="str">
            <v xml:space="preserve">          7.4.11.3   другие расходы по связям с общественностью</v>
          </cell>
        </row>
        <row r="322">
          <cell r="E322" t="str">
            <v xml:space="preserve">       7.4.12  - прочие работы и услуги сторонних организаций*</v>
          </cell>
        </row>
        <row r="323">
          <cell r="E323" t="str">
            <v xml:space="preserve">          7.4.12.1 услуги санитарно-эпидемиологических станций</v>
          </cell>
        </row>
        <row r="324">
          <cell r="E324" t="str">
            <v>7.4.12.2 услуги подрядчиков по обслуживанию и ремонту имущества непроизводственного характера</v>
          </cell>
        </row>
        <row r="325">
          <cell r="E325" t="str">
            <v xml:space="preserve">        7.4.12.3   услуги химчистки и прачечной</v>
          </cell>
        </row>
        <row r="326">
          <cell r="E326" t="str">
            <v xml:space="preserve">        7.4.12.4   услуги по охране труда и технике безопасности</v>
          </cell>
        </row>
        <row r="327">
          <cell r="E327" t="str">
            <v xml:space="preserve">      7.4.12.5     услуги ГИБДД и  других органов государственного технического надзора</v>
          </cell>
        </row>
        <row r="328">
          <cell r="E328" t="str">
            <v xml:space="preserve">        7.4.12.6   услуги нотариуса</v>
          </cell>
        </row>
        <row r="329">
          <cell r="E329" t="str">
            <v xml:space="preserve">        7.4.12.7   статистические услуги</v>
          </cell>
        </row>
        <row r="330">
          <cell r="E330" t="str">
            <v xml:space="preserve">         7.4.12.8  землеустроительные работы</v>
          </cell>
        </row>
        <row r="331">
          <cell r="E331" t="str">
            <v>7.4.12.9 услуги расчета, экспертизы технологических потерь электроэнергии</v>
          </cell>
        </row>
        <row r="332">
          <cell r="E332" t="str">
            <v>7.4.12.10 услуги экспертизы баланса электрической энергиии</v>
          </cell>
        </row>
        <row r="333">
          <cell r="E333" t="str">
            <v>7.4.12.11 услуги энергетического обследования</v>
          </cell>
        </row>
        <row r="334">
          <cell r="E334" t="str">
            <v>7.4.12.12 создание базы нормативной документации</v>
          </cell>
        </row>
        <row r="335">
          <cell r="E335" t="str">
            <v>7.4.12.13 услуги по организации работы с эмиссионными ценными бумагами</v>
          </cell>
        </row>
        <row r="336">
          <cell r="E336" t="str">
            <v>7.4.12.14 услуги по приему и хренению материалов</v>
          </cell>
        </row>
        <row r="337">
          <cell r="E337" t="str">
            <v>7.4.12.15 услуги по контролю качества, ликвидации разливов нефтепродуктов</v>
          </cell>
        </row>
        <row r="338">
          <cell r="E338" t="str">
            <v>7.4.12.16 услуги по разработке и внедрению СМК</v>
          </cell>
        </row>
        <row r="339">
          <cell r="E339" t="str">
            <v>7.4.12.17 услуги по управлению трудовыми ресурсами</v>
          </cell>
        </row>
        <row r="340">
          <cell r="E340" t="str">
            <v>7.4.12.18 услуги по лицензированию</v>
          </cell>
        </row>
        <row r="341">
          <cell r="E341" t="str">
            <v xml:space="preserve">         7.4.12.19 прочие работы и услуги сторонних организаций</v>
          </cell>
        </row>
        <row r="342">
          <cell r="E342" t="str">
            <v xml:space="preserve">   7.5     Командировочные и представительские расходы</v>
          </cell>
        </row>
        <row r="343">
          <cell r="E343" t="str">
            <v>7.5.1приобретение авиа- и ж/д билетов</v>
          </cell>
        </row>
        <row r="344">
          <cell r="E344" t="str">
            <v>7.5.2 выплаты на командировочные расходы на производственные нужды</v>
          </cell>
        </row>
        <row r="345">
          <cell r="E345" t="str">
            <v>7.5.3 выплаты на командировочные расходы на обучение</v>
          </cell>
        </row>
        <row r="346">
          <cell r="E346" t="str">
            <v>7.5.4 представительские расходы</v>
          </cell>
        </row>
        <row r="347">
          <cell r="E347" t="str">
            <v xml:space="preserve">       7.6  Арендная плата по направлениям (арендодателям)*</v>
          </cell>
        </row>
        <row r="348">
          <cell r="E348" t="str">
            <v xml:space="preserve">   7.6.1    зданий и помещений</v>
          </cell>
        </row>
        <row r="349">
          <cell r="E349" t="str">
            <v xml:space="preserve">     7.6.2  сооружений</v>
          </cell>
        </row>
        <row r="350">
          <cell r="E350" t="str">
            <v xml:space="preserve">     7.6.3  машин и оборудования</v>
          </cell>
        </row>
        <row r="351">
          <cell r="E351" t="str">
            <v xml:space="preserve">    7.6.4   транспортных средств</v>
          </cell>
        </row>
        <row r="352">
          <cell r="E352" t="str">
            <v xml:space="preserve">    7.6.5   компьютеров и оргтехники</v>
          </cell>
        </row>
        <row r="353">
          <cell r="E353" t="str">
            <v xml:space="preserve">     7.6.6  средств связи</v>
          </cell>
        </row>
        <row r="354">
          <cell r="E354" t="str">
            <v>7.6.7  земли</v>
          </cell>
        </row>
        <row r="355">
          <cell r="E355" t="str">
            <v xml:space="preserve">     7.6.8  другого имущества</v>
          </cell>
        </row>
        <row r="356">
          <cell r="E356" t="str">
            <v xml:space="preserve">      7.7  Лизинг</v>
          </cell>
        </row>
        <row r="357">
          <cell r="E357" t="str">
            <v xml:space="preserve">   7.7.1    зданий и помещений</v>
          </cell>
        </row>
        <row r="358">
          <cell r="E358" t="str">
            <v xml:space="preserve">     7.7.2  сооружений</v>
          </cell>
        </row>
        <row r="359">
          <cell r="E359" t="str">
            <v xml:space="preserve">      7.7.3 машин и оборудования</v>
          </cell>
        </row>
        <row r="360">
          <cell r="E360" t="str">
            <v xml:space="preserve">    7.7.4   транспортных средств</v>
          </cell>
        </row>
        <row r="361">
          <cell r="E361" t="str">
            <v xml:space="preserve">     7.7.5  компьютеров и оргтехники</v>
          </cell>
        </row>
        <row r="362">
          <cell r="E362" t="str">
            <v xml:space="preserve">     7.7.6  средств связи</v>
          </cell>
        </row>
        <row r="363">
          <cell r="E363" t="str">
            <v xml:space="preserve">    7.7.7   другого имущества</v>
          </cell>
        </row>
        <row r="364">
          <cell r="E364" t="str">
            <v xml:space="preserve">      7.8  Расходы на страхование</v>
          </cell>
        </row>
        <row r="365">
          <cell r="E365" t="str">
            <v>7.8.1 имущества</v>
          </cell>
        </row>
        <row r="366">
          <cell r="E366" t="str">
            <v>7.8.2 автогражданской ответственности</v>
          </cell>
        </row>
        <row r="367">
          <cell r="E367" t="str">
            <v>7.8.3 добровольное медицинское страхование</v>
          </cell>
        </row>
        <row r="368">
          <cell r="E368" t="str">
            <v>7.8.4 Добровольное страхование автотранспортных средств</v>
          </cell>
        </row>
        <row r="369">
          <cell r="E369" t="str">
            <v>7.8.5 Обязательное страхование ответственности организаций, эксплуатирующих опасные объекты</v>
          </cell>
        </row>
        <row r="370">
          <cell r="E370" t="str">
            <v>7.8.6 Страхование от несчастных случаев</v>
          </cell>
        </row>
        <row r="371">
          <cell r="E371" t="str">
            <v>7.8.7 Другие виды страхования</v>
          </cell>
        </row>
        <row r="372">
          <cell r="E372" t="str">
            <v xml:space="preserve">       7.9  Налоги и сборы, относимые на с/с (за искл. ЕСН):</v>
          </cell>
        </row>
        <row r="373">
          <cell r="E373" t="str">
            <v xml:space="preserve">      7.9.1   - водный налог</v>
          </cell>
        </row>
        <row r="374">
          <cell r="E374" t="str">
            <v xml:space="preserve">      7.9.2   - плата за землю</v>
          </cell>
        </row>
        <row r="375">
          <cell r="E375" t="str">
            <v xml:space="preserve">    7.9.3     - транспортный налог</v>
          </cell>
        </row>
        <row r="376">
          <cell r="E376" t="str">
            <v xml:space="preserve">     7.9.4   - налог на имущество</v>
          </cell>
        </row>
        <row r="377">
          <cell r="E377" t="str">
            <v xml:space="preserve">       7.9.5  - прочие налоги, относимые на с/с </v>
          </cell>
        </row>
        <row r="378">
          <cell r="E378" t="str">
            <v xml:space="preserve">       7.9.5.1   - на пользователей автодорог</v>
          </cell>
        </row>
        <row r="379">
          <cell r="E379" t="str">
            <v xml:space="preserve">       7.9.5.2  - страхование несчастных случаев (ФCC)</v>
          </cell>
        </row>
        <row r="380">
          <cell r="E380" t="str">
            <v xml:space="preserve">      7.9.5.3   - госпошлина</v>
          </cell>
        </row>
        <row r="381">
          <cell r="E381" t="str">
            <v xml:space="preserve">     7.9.5.4    - прочие налоги</v>
          </cell>
        </row>
        <row r="382">
          <cell r="E382" t="str">
            <v>7.10 Расходы на иновации</v>
          </cell>
        </row>
        <row r="383">
          <cell r="E383" t="str">
            <v>7.11 Финансирование работ с участием НП ИНВЭЛ</v>
          </cell>
        </row>
        <row r="384">
          <cell r="D384">
            <v>39789</v>
          </cell>
          <cell r="E384" t="str">
            <v>7.12 Затраты на экологию</v>
          </cell>
        </row>
        <row r="385">
          <cell r="E385" t="str">
            <v xml:space="preserve">      7.13  Другие расходы, относимые на себестоимость*</v>
          </cell>
        </row>
        <row r="386">
          <cell r="E386" t="str">
            <v xml:space="preserve">          7.13.1   подписка на периодические издания и приобретение технической литературы</v>
          </cell>
        </row>
        <row r="387">
          <cell r="E387" t="str">
            <v xml:space="preserve">            7.13.2 почтово-телеграфные расходы</v>
          </cell>
        </row>
        <row r="388">
          <cell r="E388" t="str">
            <v xml:space="preserve">         7.13.3    канцелярские расходы</v>
          </cell>
        </row>
        <row r="389">
          <cell r="E389" t="str">
            <v xml:space="preserve">           7.13.4  специальное питание работников</v>
          </cell>
        </row>
        <row r="390">
          <cell r="E390" t="str">
            <v xml:space="preserve">          7.13.5   регистрация имущества</v>
          </cell>
        </row>
        <row r="391">
          <cell r="E391" t="str">
            <v>7.13.6 расходы технической инвентаризации имущества</v>
          </cell>
        </row>
        <row r="392">
          <cell r="E392" t="str">
            <v xml:space="preserve">        7.13.7     расходы на приобретение программных продуктов</v>
          </cell>
        </row>
        <row r="393">
          <cell r="E393" t="str">
            <v xml:space="preserve">          7.13.8   типографские расходы</v>
          </cell>
        </row>
        <row r="394">
          <cell r="E394" t="str">
            <v xml:space="preserve">           7.13.10  расходы по ГО и ЧС</v>
          </cell>
        </row>
        <row r="395">
          <cell r="E395" t="str">
            <v>7.13.11 расходы по защите сведений составляющих гостайну</v>
          </cell>
        </row>
        <row r="396">
          <cell r="E396" t="str">
            <v>7.13.12 расходы по мобилизационной подготовке и мобилизации</v>
          </cell>
        </row>
        <row r="397">
          <cell r="E397" t="str">
            <v>7.13.13расходы по охране труда и технике безопасности</v>
          </cell>
        </row>
        <row r="398">
          <cell r="E398" t="str">
            <v>7.13.14бланочная продукция</v>
          </cell>
        </row>
        <row r="399">
          <cell r="E399" t="str">
            <v xml:space="preserve">      7.13.15       прочие расходы</v>
          </cell>
        </row>
        <row r="400">
          <cell r="E400" t="str">
            <v>8.Налоги сборы (за исключением ЕСН и относимым на с/с)</v>
          </cell>
        </row>
        <row r="401">
          <cell r="E401" t="str">
            <v xml:space="preserve">     8.1. НДС</v>
          </cell>
        </row>
        <row r="402">
          <cell r="E402" t="str">
            <v xml:space="preserve">    8.2.  Налог на прибыль</v>
          </cell>
        </row>
        <row r="403">
          <cell r="E403" t="str">
            <v>8.2.2 Выплаты налога на прибыль (федеральный бюджет)</v>
          </cell>
        </row>
        <row r="404">
          <cell r="E404" t="str">
            <v>8.2.3 Выплаты налога на прибыль (областной бюджет)</v>
          </cell>
        </row>
        <row r="405">
          <cell r="E405" t="str">
            <v xml:space="preserve"> 8.2.4 Выплаты налога на прибыль (местный бюджет)</v>
          </cell>
        </row>
        <row r="406">
          <cell r="E406" t="str">
            <v xml:space="preserve">   8.3.   Прочие </v>
          </cell>
        </row>
        <row r="407">
          <cell r="E407" t="str">
            <v>9. Прочие расходы</v>
          </cell>
        </row>
        <row r="408">
          <cell r="E408" t="str">
            <v>9.1 Проценты к уплате</v>
          </cell>
        </row>
        <row r="409">
          <cell r="E409" t="str">
            <v>9.1.1 Проценты по долгосрочным кредитам ОАО РАО "ЕЭС России"</v>
          </cell>
        </row>
        <row r="410">
          <cell r="E410" t="str">
            <v xml:space="preserve">9.1.2 Проценты по остальным долгосрочным кредитам </v>
          </cell>
        </row>
        <row r="411">
          <cell r="E411" t="str">
            <v>9.1.2.1 в том числе все комиссии, консультационные и иные расходы по привлечению и/или организации долгосрочного кредитования</v>
          </cell>
        </row>
        <row r="412">
          <cell r="E412" t="str">
            <v>9.1.2.2 Основная сумма процентов</v>
          </cell>
        </row>
        <row r="413">
          <cell r="E413" t="str">
            <v>9.1.3 Проценты по краткосрочным кредитам</v>
          </cell>
        </row>
        <row r="414">
          <cell r="E414" t="str">
            <v>9.1.3.1 в том числе все комиссии, консультационные и иные расходы по привлечению и/или организации краткосрочного кредитования</v>
          </cell>
        </row>
        <row r="415">
          <cell r="E415" t="str">
            <v>9.1.3.2 Основная сумма процентов</v>
          </cell>
        </row>
        <row r="416">
          <cell r="E416" t="str">
            <v>9.1.4 Проценты по долгосрочным займам</v>
          </cell>
        </row>
        <row r="417">
          <cell r="E417" t="str">
            <v>9.1.5 Проценты по краткосрочным займам</v>
          </cell>
        </row>
        <row r="418">
          <cell r="E418" t="str">
            <v>9.2Прочие налоги отражающиеся в прочих расходах</v>
          </cell>
        </row>
        <row r="419">
          <cell r="E419" t="str">
            <v>9.3Оплата услуг кредитных организаций (за исключением п. 9.1)</v>
          </cell>
        </row>
        <row r="420">
          <cell r="E420" t="str">
            <v xml:space="preserve">  9.3.1  по расчетно-кассовому обслуживанию</v>
          </cell>
        </row>
        <row r="421">
          <cell r="E421" t="str">
            <v xml:space="preserve">  9.3.2  по обслуживанию пластиковых карт</v>
          </cell>
        </row>
        <row r="422">
          <cell r="E422" t="str">
            <v xml:space="preserve"> 9.3.3   другие услуги банков</v>
          </cell>
        </row>
        <row r="423">
          <cell r="E423" t="str">
            <v>9.4Пени, штрафы, неустойки признанные или по которым получено решение суда</v>
          </cell>
        </row>
        <row r="424">
          <cell r="E424" t="str">
            <v>9.5 Затраты социального характера (кроме персонала)</v>
          </cell>
        </row>
        <row r="425">
          <cell r="E425" t="str">
            <v>9.5.1 в т.ч. затраты на реализацию мероприятий по улучшению жилищных условий работников</v>
          </cell>
        </row>
        <row r="426">
          <cell r="E426" t="str">
            <v xml:space="preserve">9.5.2 прочие выплаты социального характера </v>
          </cell>
        </row>
        <row r="427">
          <cell r="E427" t="str">
            <v>9.6 От содержания социальной сферы</v>
          </cell>
        </row>
        <row r="428">
          <cell r="E428" t="str">
            <v>9.7 Добровольное медицинское страхование</v>
          </cell>
        </row>
        <row r="429">
          <cell r="E429" t="str">
            <v>9.8Выплаты вознаграждений членам Советов директоров и ревизионной комиссии</v>
          </cell>
        </row>
        <row r="430">
          <cell r="E430" t="str">
            <v xml:space="preserve"> 9.8.1  Совета директоров</v>
          </cell>
        </row>
        <row r="431">
          <cell r="E431" t="str">
            <v>9.8.1.1членам Совета директоров</v>
          </cell>
        </row>
        <row r="432">
          <cell r="E432" t="str">
            <v>9.8.1.2членам комитетов при Совете директоров</v>
          </cell>
        </row>
        <row r="433">
          <cell r="E433" t="str">
            <v>9.8.1.3 Корпоративному секретеарю</v>
          </cell>
        </row>
        <row r="434">
          <cell r="E434" t="str">
            <v xml:space="preserve">   9.8.2 членам Ревизионной комиссии</v>
          </cell>
        </row>
        <row r="435">
          <cell r="E435" t="str">
            <v xml:space="preserve">  9.8.3  членам Правления</v>
          </cell>
        </row>
        <row r="436">
          <cell r="E436" t="str">
            <v>9.9Расходы на управление капиталом (переоценка, реестр, консультации)</v>
          </cell>
        </row>
        <row r="437">
          <cell r="E437" t="str">
            <v xml:space="preserve">9.10Расходы на проведение ежегодного собрания акционеров </v>
          </cell>
        </row>
        <row r="438">
          <cell r="E438" t="str">
            <v xml:space="preserve">9.11 Другие прочие расходы  </v>
          </cell>
        </row>
        <row r="439">
          <cell r="E439" t="str">
            <v>9.11.1. взносы во внебюджетные фонды</v>
          </cell>
        </row>
        <row r="440">
          <cell r="E440" t="str">
            <v>9.11.1.1 НПФ Энергетики</v>
          </cell>
        </row>
        <row r="441">
          <cell r="E441" t="str">
            <v>9.11.1.2 НП ИНВЭЛ</v>
          </cell>
        </row>
        <row r="442">
          <cell r="E442" t="str">
            <v>9.11.1.3 ЭУФ</v>
          </cell>
        </row>
        <row r="443">
          <cell r="E443" t="str">
            <v>9.11.1.4 НП АТС</v>
          </cell>
        </row>
        <row r="444">
          <cell r="E444" t="str">
            <v>9.11.1.5 НП Гарантирующих поставщиков</v>
          </cell>
        </row>
        <row r="445">
          <cell r="E445" t="str">
            <v>9.11.1.6 НП ВТИ</v>
          </cell>
        </row>
        <row r="446">
          <cell r="E446" t="str">
            <v>9.11.1.7 фонды, созданные по инициативе администрации и включенные в тарифы</v>
          </cell>
        </row>
        <row r="447">
          <cell r="E447" t="str">
            <v>9.11.1.8 прочие фонды и некомерческие организации</v>
          </cell>
        </row>
        <row r="448">
          <cell r="E448" t="str">
            <v>9.11.2 судебные издержки</v>
          </cell>
        </row>
        <row r="449">
          <cell r="E449" t="str">
            <v>9.11.3 расходы на экологию</v>
          </cell>
        </row>
        <row r="450">
          <cell r="E450" t="str">
            <v>9.11.4 издержки по исполнительному производству</v>
          </cell>
        </row>
        <row r="451">
          <cell r="E451" t="str">
            <v>9.11.4.1 оплата исполнительных листов</v>
          </cell>
        </row>
        <row r="452">
          <cell r="E452" t="str">
            <v>9.11.4.2 исполнительский сбор</v>
          </cell>
        </row>
        <row r="453">
          <cell r="E453" t="str">
            <v>9.11.5 благотворительность</v>
          </cell>
        </row>
        <row r="454">
          <cell r="E454" t="str">
            <v>9.12 Прочие расходы (чрезвычайные)*</v>
          </cell>
        </row>
        <row r="455">
          <cell r="E455" t="str">
            <v>9.13 Другие прочие расходы (остальные)*</v>
          </cell>
        </row>
        <row r="456">
          <cell r="E456" t="str">
            <v>9.13.1 расходы на проведение мероприятий, собраний, конкурсов</v>
          </cell>
        </row>
        <row r="457">
          <cell r="E457" t="str">
            <v>9.13.1.1 проведение спортивно-оздоровительных, корпоративных мероприятий и конкурсов</v>
          </cell>
        </row>
        <row r="458">
          <cell r="E458" t="str">
            <v>9.13.1.2 мероприятия по обучению и переподготовке персонала</v>
          </cell>
        </row>
        <row r="459">
          <cell r="E459" t="str">
            <v>9.13.1.3 проведение совещаний и прочих мероприятий</v>
          </cell>
        </row>
        <row r="460">
          <cell r="E460" t="str">
            <v>9.13.2 приобретение подарков</v>
          </cell>
        </row>
        <row r="461">
          <cell r="E461" t="str">
            <v xml:space="preserve">     9.13.2.1          работникам общества</v>
          </cell>
        </row>
        <row r="462">
          <cell r="E462" t="str">
            <v xml:space="preserve">     9.13.2.2         сторонним организациям</v>
          </cell>
        </row>
        <row r="463">
          <cell r="E463" t="str">
            <v>9.13.4госпошлина</v>
          </cell>
        </row>
        <row r="464">
          <cell r="E464" t="str">
            <v>9.13.5другие прочие расходы</v>
          </cell>
        </row>
        <row r="465">
          <cell r="E465" t="str">
            <v>9.13.5.1расходы на содержание РЭК</v>
          </cell>
        </row>
        <row r="466">
          <cell r="E466" t="str">
            <v>9.13.5.2 прочие</v>
          </cell>
        </row>
        <row r="467">
          <cell r="D467" t="str">
            <v>II. ИНВЕСТИЦИОННАЯ ДЕЯТЕЛЬНОСТЬ</v>
          </cell>
        </row>
        <row r="468">
          <cell r="E468" t="str">
            <v>12.1 Инвестиции в основной капитал</v>
          </cell>
        </row>
        <row r="469">
          <cell r="E469" t="str">
            <v>12.1.1 Материалы</v>
          </cell>
        </row>
        <row r="470">
          <cell r="E470" t="str">
            <v>12.1.2 ФОТ</v>
          </cell>
        </row>
        <row r="471">
          <cell r="E471" t="str">
            <v>12.1.3 ЕСН</v>
          </cell>
        </row>
        <row r="472">
          <cell r="E472" t="str">
            <v>12.1.4 Оплата услуг подрядных организаций</v>
          </cell>
        </row>
        <row r="473">
          <cell r="E473" t="str">
            <v xml:space="preserve">  12.1.4.1   инвестиции в основной капитал производственного характера</v>
          </cell>
        </row>
        <row r="474">
          <cell r="E474" t="str">
            <v xml:space="preserve">   12.1.4.2 инвестиции в основной капитал непроизводственного характера</v>
          </cell>
        </row>
        <row r="475">
          <cell r="E475" t="str">
            <v>12.1.5 Приобретение основных средств</v>
          </cell>
        </row>
        <row r="476">
          <cell r="E476" t="str">
            <v>12.1.5.1 Основные средства, не  требующие монтажа</v>
          </cell>
        </row>
        <row r="477">
          <cell r="E477" t="str">
            <v xml:space="preserve">      12.1.5.1.1 зданий</v>
          </cell>
        </row>
        <row r="478">
          <cell r="E478" t="str">
            <v xml:space="preserve">      12.1.5.1.2 сооружений</v>
          </cell>
        </row>
        <row r="479">
          <cell r="E479" t="str">
            <v xml:space="preserve">       12.1.5.1.3транспортных средств</v>
          </cell>
        </row>
        <row r="480">
          <cell r="E480" t="str">
            <v xml:space="preserve">      12.1.5.1.4 компьютеров и оргтехники</v>
          </cell>
        </row>
        <row r="481">
          <cell r="E481" t="str">
            <v xml:space="preserve">     12.1.5.1.5  средств связи</v>
          </cell>
        </row>
        <row r="482">
          <cell r="E482" t="str">
            <v xml:space="preserve">     12.1.5.1.6  мебели</v>
          </cell>
        </row>
        <row r="483">
          <cell r="E483" t="str">
            <v xml:space="preserve">12.1.5.1.7  земельных участков </v>
          </cell>
        </row>
        <row r="484">
          <cell r="E484" t="str">
            <v xml:space="preserve">    12.1.5.1.8  прочих видов ОС</v>
          </cell>
        </row>
        <row r="485">
          <cell r="E485" t="str">
            <v>12.1.5.2Основные средства,  требующие монтажа</v>
          </cell>
        </row>
        <row r="486">
          <cell r="E486" t="str">
            <v>12.1.6Прочее</v>
          </cell>
        </row>
        <row r="487">
          <cell r="E487" t="str">
            <v>12.2 Долгосрочные финансовые вложения</v>
          </cell>
        </row>
        <row r="488">
          <cell r="E488" t="str">
            <v>12.2.1 Акции (покупка)</v>
          </cell>
        </row>
        <row r="489">
          <cell r="E489" t="str">
            <v>12.2.2 Векселя (приобретение)</v>
          </cell>
        </row>
        <row r="490">
          <cell r="E490" t="str">
            <v>12.2.3 Депозит (размещение)</v>
          </cell>
        </row>
        <row r="491">
          <cell r="E491" t="str">
            <v>12.2.4 Займы выданные (выдача)</v>
          </cell>
        </row>
        <row r="492">
          <cell r="E492" t="str">
            <v>12.2.5 Приобретение прочих долгосрочных финансовых вложений</v>
          </cell>
        </row>
        <row r="493">
          <cell r="E493" t="str">
            <v>12.2а из стоки 12.2 размещение средств полученных от IPO</v>
          </cell>
        </row>
        <row r="494">
          <cell r="E494" t="str">
            <v>12.3 Нематериальные активы</v>
          </cell>
        </row>
        <row r="495">
          <cell r="E495" t="str">
            <v xml:space="preserve">12.4 Прочие вложения      </v>
          </cell>
        </row>
        <row r="496">
          <cell r="E496" t="str">
            <v xml:space="preserve">12.5 Прочие платежи по инвестиционной деятельности* </v>
          </cell>
        </row>
        <row r="497">
          <cell r="E497" t="str">
            <v>12.5.1 Расходы на НИОКР</v>
          </cell>
        </row>
        <row r="498">
          <cell r="E498" t="str">
            <v>12.5.2 Прочие платежи</v>
          </cell>
        </row>
        <row r="499">
          <cell r="D499" t="str">
            <v>III.ФИНАНСОВАЯ ДЕЯТЕЛЬНОСТЬ</v>
          </cell>
        </row>
        <row r="500">
          <cell r="E500" t="str">
            <v>13. Кредиты и займы (возврат)</v>
          </cell>
        </row>
        <row r="501">
          <cell r="E501" t="str">
            <v>13.1 Долгосрочные кредиты и займы</v>
          </cell>
        </row>
        <row r="502">
          <cell r="E502" t="str">
            <v>13.1.1 Долгосрочные кредиты</v>
          </cell>
        </row>
        <row r="503">
          <cell r="E503" t="str">
            <v>13.1.1.1 Долгосрочные кредиты ОАО РАО "ЕЭС России"</v>
          </cell>
        </row>
        <row r="504">
          <cell r="E504" t="str">
            <v>13.1.1.2 Долгосрочные кредиты под поручительство ОАО РАО "ЕЭС России"</v>
          </cell>
        </row>
        <row r="505">
          <cell r="E505" t="str">
            <v>13.1.1.3 Долгосрочные кредиты под поручительство ОГК/ТГК</v>
          </cell>
        </row>
        <row r="506">
          <cell r="E506" t="str">
            <v>13.1.1.4 Долгосрочные кредиты (остальные)</v>
          </cell>
        </row>
        <row r="507">
          <cell r="E507" t="str">
            <v>13.1.2 Долгосрочные займы</v>
          </cell>
        </row>
        <row r="508">
          <cell r="E508" t="str">
            <v>13.1.2.1 Долгосрочные займы от ОГК/ТГК</v>
          </cell>
        </row>
        <row r="509">
          <cell r="E509" t="str">
            <v>13.1.2.2 Облигационный заем (выкуп)</v>
          </cell>
        </row>
        <row r="510">
          <cell r="E510" t="str">
            <v>13.1.2.3 Долгосрочные займы (остальные)</v>
          </cell>
        </row>
        <row r="511">
          <cell r="E511" t="str">
            <v>13.2 Краткосрочные кредиты и займы</v>
          </cell>
        </row>
        <row r="512">
          <cell r="E512" t="str">
            <v>13.2.1 Краткосрочные кредиты</v>
          </cell>
        </row>
        <row r="513">
          <cell r="E513" t="str">
            <v>13.2.1.1 Краткосрочные кредиты под поручительство ОАО РАО "ЕЭС России"</v>
          </cell>
        </row>
        <row r="514">
          <cell r="E514" t="str">
            <v>13.2.1.2Краткосрочные кредиты под поручительство ТГК/ОГК</v>
          </cell>
        </row>
        <row r="515">
          <cell r="E515" t="str">
            <v>13.2.1.3Краткосрочные кредиты (остальные)</v>
          </cell>
        </row>
        <row r="516">
          <cell r="E516" t="str">
            <v>13.2.2Краткосрочные займы</v>
          </cell>
        </row>
        <row r="517">
          <cell r="E517" t="str">
            <v>13.2.2.1Краткосрочные займы от ОГК/ТГК</v>
          </cell>
        </row>
        <row r="518">
          <cell r="E518" t="str">
            <v>13.2.2.2Краткосрочные займы (остальные)</v>
          </cell>
        </row>
        <row r="519">
          <cell r="E519" t="str">
            <v>13.2.3Векселя собственные (выданные)</v>
          </cell>
        </row>
        <row r="520">
          <cell r="E520" t="str">
            <v xml:space="preserve">14. Краткосрочные финансовые вложения </v>
          </cell>
        </row>
        <row r="521">
          <cell r="E521" t="str">
            <v>14.1 Акции (покупка)</v>
          </cell>
        </row>
        <row r="522">
          <cell r="E522" t="str">
            <v>14.2 Векселя (приобретение)</v>
          </cell>
        </row>
        <row r="523">
          <cell r="E523" t="str">
            <v>14.3 Депозит (размещение)</v>
          </cell>
        </row>
        <row r="524">
          <cell r="E524" t="str">
            <v>14.4 Займы выданные (выдача)</v>
          </cell>
        </row>
        <row r="525">
          <cell r="E525" t="str">
            <v>14.5 Приобретение прочих краткосрочных финансовых вложений</v>
          </cell>
        </row>
        <row r="526">
          <cell r="E526" t="str">
            <v>14а из строки 14 размещение средств полученных от IPO</v>
          </cell>
        </row>
        <row r="527">
          <cell r="E527" t="str">
            <v>15. Дивидендные выплаты</v>
          </cell>
        </row>
        <row r="528">
          <cell r="E528" t="str">
            <v>15.1 Выплата дивидендов ОАО РАО "ЕЭС" (с налогом)</v>
          </cell>
        </row>
        <row r="529">
          <cell r="E529" t="str">
            <v>15.1.1 Выплата дивидендов ОАО РАО "ЕЭС" (без налога)</v>
          </cell>
        </row>
        <row r="530">
          <cell r="E530" t="str">
            <v>15.1.2 Налог с дивидендов ОАО РАО "ЕЭС"</v>
          </cell>
        </row>
        <row r="531">
          <cell r="E531" t="str">
            <v>15.2. Выплата дивидендов прочим акционерам (с налогом)</v>
          </cell>
        </row>
        <row r="532">
          <cell r="E532" t="str">
            <v>15.2.1. Выплата дивидендов прочим акционерам (без налога)</v>
          </cell>
        </row>
        <row r="533">
          <cell r="E533" t="str">
            <v>15.2.2. Налог с дивидендов  прочим акционерам</v>
          </cell>
        </row>
        <row r="534">
          <cell r="E534" t="str">
            <v>16 Ожидаемые платежи в счет выданных поручительств</v>
          </cell>
        </row>
        <row r="535">
          <cell r="E535" t="str">
            <v>16.1 по договорам в рамках ДДУ</v>
          </cell>
        </row>
        <row r="536">
          <cell r="E536" t="str">
            <v>16.2 по прочим договорам</v>
          </cell>
        </row>
        <row r="537">
          <cell r="E537" t="str">
            <v>17 Прочие платежи по финансовой деятельности *</v>
          </cell>
        </row>
        <row r="538">
          <cell r="E538" t="str">
            <v xml:space="preserve"> 17.1   расходы, связанные с правом требования долга</v>
          </cell>
        </row>
        <row r="539">
          <cell r="E539" t="str">
            <v xml:space="preserve"> 17.2  другие расходы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>
        <row r="6">
          <cell r="D6">
            <v>0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>
        <row r="70">
          <cell r="G70">
            <v>11</v>
          </cell>
        </row>
      </sheetData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Регионы"/>
      <sheetName val="НВВ утв тарифы"/>
      <sheetName val="тар"/>
      <sheetName val="т1.15(смета8а)"/>
      <sheetName val="Исходные"/>
      <sheetName val="Справочники"/>
      <sheetName val="табл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штат"/>
      <sheetName val="Data"/>
      <sheetName val="т1_15_смета8а_"/>
      <sheetName val="расчет тарифов"/>
      <sheetName val="Титульный лист С-П"/>
      <sheetName val="I"/>
      <sheetName val="ис.смета"/>
      <sheetName val="индексы"/>
      <sheetName val="Стоимость ЭЭ"/>
      <sheetName val="ИПЦ"/>
      <sheetName val="Смета"/>
      <sheetName val="справочник"/>
      <sheetName val="Лаврентьева план расходов ОКР н"/>
      <sheetName val="регионы"/>
      <sheetName val="П_1_1_1"/>
      <sheetName val="П_1_1_2"/>
      <sheetName val="П_1_2_1"/>
      <sheetName val="П_1_2_2"/>
      <sheetName val="П_1_3"/>
      <sheetName val="П_1_4"/>
      <sheetName val="П_1_5"/>
      <sheetName val="Лист1_(2)"/>
      <sheetName val="П_1_6"/>
      <sheetName val="по1_6(сп)"/>
      <sheetName val="П_1_7"/>
      <sheetName val="П_1_8"/>
      <sheetName val="П_1_9"/>
      <sheetName val="П_1_10"/>
      <sheetName val="П_1_11"/>
      <sheetName val="П_1_12"/>
      <sheetName val="П_1_13"/>
      <sheetName val="П_1_14"/>
      <sheetName val="П_1_23"/>
      <sheetName val="П_1_16_(ФОТ)"/>
      <sheetName val="т1_15(смета8а)"/>
      <sheetName val="П_1_15"/>
      <sheetName val="П_1_16"/>
      <sheetName val="П_1_17"/>
      <sheetName val="П_1_17_1"/>
      <sheetName val="П_1_18"/>
      <sheetName val="П1_18_1"/>
      <sheetName val="П_1_18_2"/>
      <sheetName val="П_1_19"/>
      <sheetName val="П_1_19_1"/>
      <sheetName val="П_1_19_2"/>
      <sheetName val="П_1_20"/>
      <sheetName val="П_1_20_1"/>
      <sheetName val="П_1_20_2"/>
      <sheetName val="П_1_20_3"/>
      <sheetName val="П_1_20_4"/>
      <sheetName val="П_1_21"/>
      <sheetName val="П_1_21_1"/>
      <sheetName val="П_1_21_2"/>
      <sheetName val="П_1_21_3"/>
      <sheetName val="П_1_21_4"/>
      <sheetName val="П_1_22"/>
      <sheetName val="П_1_24"/>
      <sheetName val="П_1_24_1"/>
      <sheetName val="П_1_25"/>
      <sheetName val="П_1_26"/>
      <sheetName val="П_1_27"/>
      <sheetName val="П_1_28"/>
      <sheetName val="П_1_28_1"/>
      <sheetName val="П_1_28_2"/>
      <sheetName val="П_1_28_3"/>
      <sheetName val="П_1_29"/>
      <sheetName val="Вводные_данные_систем"/>
      <sheetName val="База_по_сделкам"/>
      <sheetName val="ИТОГИ__по_Н,Р,Э,Q"/>
      <sheetName val="эл_ст"/>
      <sheetName val="1_11"/>
      <sheetName val="Расчёт НВВ по RAB"/>
      <sheetName val="Подталкивание"/>
      <sheetName val="Подвоз"/>
      <sheetName val="Исходные данные"/>
      <sheetName val="t_проверки"/>
      <sheetName val="Сценарные условия"/>
      <sheetName val="Настройка"/>
      <sheetName val="имена"/>
      <sheetName val="2008 -2010"/>
      <sheetName val="Лист1"/>
      <sheetName val="TEHSHEET"/>
      <sheetName val="Т12"/>
      <sheetName val="расчет_тарифов"/>
      <sheetName val="Титульный_лист_С-П"/>
      <sheetName val="ис_смета"/>
      <sheetName val="Стоимость_ЭЭ"/>
      <sheetName val="Лаврентьева_план_расходов_ОКР_н"/>
      <sheetName val="П_1_1_11"/>
      <sheetName val="П_1_1_21"/>
      <sheetName val="П_1_2_11"/>
      <sheetName val="П_1_2_21"/>
      <sheetName val="П_1_31"/>
      <sheetName val="П_1_41"/>
      <sheetName val="П_1_51"/>
      <sheetName val="Лист1_(2)1"/>
      <sheetName val="П_1_61"/>
      <sheetName val="по1_6(сп)1"/>
      <sheetName val="П_1_71"/>
      <sheetName val="П_1_81"/>
      <sheetName val="П_1_91"/>
      <sheetName val="П_1_101"/>
      <sheetName val="П_1_111"/>
      <sheetName val="П_1_121"/>
      <sheetName val="П_1_131"/>
      <sheetName val="П_1_141"/>
      <sheetName val="П_1_231"/>
      <sheetName val="П_1_16_(ФОТ)1"/>
      <sheetName val="т1_15(смета8а)1"/>
      <sheetName val="П_1_151"/>
      <sheetName val="П_1_161"/>
      <sheetName val="П_1_171"/>
      <sheetName val="П_1_17_11"/>
      <sheetName val="П_1_181"/>
      <sheetName val="П1_18_11"/>
      <sheetName val="П_1_18_21"/>
      <sheetName val="П_1_191"/>
      <sheetName val="П_1_19_11"/>
      <sheetName val="П_1_19_21"/>
      <sheetName val="П_1_201"/>
      <sheetName val="П_1_20_11"/>
      <sheetName val="П_1_20_21"/>
      <sheetName val="П_1_20_31"/>
      <sheetName val="П_1_20_41"/>
      <sheetName val="П_1_211"/>
      <sheetName val="П_1_21_11"/>
      <sheetName val="П_1_21_21"/>
      <sheetName val="П_1_21_31"/>
      <sheetName val="П_1_21_41"/>
      <sheetName val="П_1_221"/>
      <sheetName val="П_1_241"/>
      <sheetName val="П_1_24_11"/>
      <sheetName val="П_1_251"/>
      <sheetName val="П_1_261"/>
      <sheetName val="П_1_271"/>
      <sheetName val="П_1_281"/>
      <sheetName val="П_1_28_11"/>
      <sheetName val="П_1_28_21"/>
      <sheetName val="П_1_28_31"/>
      <sheetName val="П_1_291"/>
      <sheetName val="Вводные_данные_систем1"/>
      <sheetName val="База_по_сделкам1"/>
      <sheetName val="ИТОГИ__по_Н,Р,Э,Q1"/>
      <sheetName val="эл_ст1"/>
      <sheetName val="1_111"/>
      <sheetName val="Лаврентьева_план_расходов_ОКР_1"/>
      <sheetName val="расчет_тарифов1"/>
      <sheetName val="Титульный_лист_С-П1"/>
      <sheetName val="ис_смета1"/>
      <sheetName val="Стоимость_ЭЭ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Титульный"/>
      <sheetName val="Инструкция"/>
      <sheetName val="t_настройки"/>
      <sheetName val="Расчёт_НВВ_по_RAB"/>
      <sheetName val="Расчёт_НВВ_по_RAB1"/>
      <sheetName val="П_1_1_12"/>
      <sheetName val="П_1_1_22"/>
      <sheetName val="П_1_2_12"/>
      <sheetName val="П_1_2_22"/>
      <sheetName val="П_1_32"/>
      <sheetName val="П_1_42"/>
      <sheetName val="П_1_52"/>
      <sheetName val="Лист1_(2)2"/>
      <sheetName val="П_1_62"/>
      <sheetName val="по1_6(сп)2"/>
      <sheetName val="П_1_72"/>
      <sheetName val="П_1_82"/>
      <sheetName val="П_1_92"/>
      <sheetName val="П_1_102"/>
      <sheetName val="П_1_112"/>
      <sheetName val="П_1_122"/>
      <sheetName val="П_1_132"/>
      <sheetName val="П_1_142"/>
      <sheetName val="П_1_232"/>
      <sheetName val="П_1_16_(ФОТ)2"/>
      <sheetName val="т1_15(смета8а)2"/>
      <sheetName val="П_1_152"/>
      <sheetName val="П_1_162"/>
      <sheetName val="П_1_172"/>
      <sheetName val="П_1_17_12"/>
      <sheetName val="П_1_182"/>
      <sheetName val="П1_18_12"/>
      <sheetName val="П_1_18_22"/>
      <sheetName val="П_1_192"/>
      <sheetName val="П_1_19_12"/>
      <sheetName val="П_1_19_22"/>
      <sheetName val="П_1_202"/>
      <sheetName val="П_1_20_12"/>
      <sheetName val="П_1_20_22"/>
      <sheetName val="П_1_20_32"/>
      <sheetName val="П_1_20_42"/>
      <sheetName val="П_1_212"/>
      <sheetName val="П_1_21_12"/>
      <sheetName val="П_1_21_22"/>
      <sheetName val="П_1_21_32"/>
      <sheetName val="П_1_21_42"/>
      <sheetName val="П_1_222"/>
      <sheetName val="П_1_242"/>
      <sheetName val="П_1_24_12"/>
      <sheetName val="П_1_252"/>
      <sheetName val="П_1_262"/>
      <sheetName val="П_1_272"/>
      <sheetName val="П_1_282"/>
      <sheetName val="П_1_28_12"/>
      <sheetName val="П_1_28_22"/>
      <sheetName val="П_1_28_32"/>
      <sheetName val="П_1_292"/>
      <sheetName val="Вводные_данные_систем2"/>
      <sheetName val="База_по_сделкам2"/>
      <sheetName val="ИТОГИ__по_Н,Р,Э,Q2"/>
      <sheetName val="эл_ст2"/>
      <sheetName val="1_112"/>
      <sheetName val="расчет_тарифов2"/>
      <sheetName val="Титульный_лист_С-П2"/>
      <sheetName val="ис_смета2"/>
      <sheetName val="Расчёт_НВВ_по_RAB2"/>
      <sheetName val="Стоимость_ЭЭ2"/>
      <sheetName val="Лаврентьева_план_расходов_ОКР_2"/>
      <sheetName val="П_1_1_13"/>
      <sheetName val="П_1_1_23"/>
      <sheetName val="П_1_2_13"/>
      <sheetName val="П_1_2_23"/>
      <sheetName val="П_1_33"/>
      <sheetName val="П_1_43"/>
      <sheetName val="П_1_53"/>
      <sheetName val="Лист1_(2)3"/>
      <sheetName val="П_1_63"/>
      <sheetName val="по1_6(сп)3"/>
      <sheetName val="П_1_73"/>
      <sheetName val="П_1_83"/>
      <sheetName val="П_1_93"/>
      <sheetName val="П_1_103"/>
      <sheetName val="П_1_113"/>
      <sheetName val="П_1_123"/>
      <sheetName val="П_1_133"/>
      <sheetName val="П_1_143"/>
      <sheetName val="П_1_233"/>
      <sheetName val="П_1_16_(ФОТ)3"/>
      <sheetName val="т1_15(смета8а)3"/>
      <sheetName val="П_1_153"/>
      <sheetName val="П_1_163"/>
      <sheetName val="П_1_173"/>
      <sheetName val="П_1_17_13"/>
      <sheetName val="П_1_183"/>
      <sheetName val="П1_18_13"/>
      <sheetName val="П_1_18_23"/>
      <sheetName val="П_1_193"/>
      <sheetName val="П_1_19_13"/>
      <sheetName val="П_1_19_23"/>
      <sheetName val="П_1_203"/>
      <sheetName val="П_1_20_13"/>
      <sheetName val="П_1_20_23"/>
      <sheetName val="П_1_20_33"/>
      <sheetName val="П_1_20_43"/>
      <sheetName val="П_1_213"/>
      <sheetName val="П_1_21_13"/>
      <sheetName val="П_1_21_23"/>
      <sheetName val="П_1_21_33"/>
      <sheetName val="П_1_21_43"/>
      <sheetName val="П_1_223"/>
      <sheetName val="П_1_243"/>
      <sheetName val="П_1_24_13"/>
      <sheetName val="П_1_253"/>
      <sheetName val="П_1_263"/>
      <sheetName val="П_1_273"/>
      <sheetName val="П_1_283"/>
      <sheetName val="П_1_28_13"/>
      <sheetName val="П_1_28_23"/>
      <sheetName val="П_1_28_33"/>
      <sheetName val="П_1_293"/>
      <sheetName val="Вводные_данные_систем3"/>
      <sheetName val="База_по_сделкам3"/>
      <sheetName val="ИТОГИ__по_Н,Р,Э,Q3"/>
      <sheetName val="эл_ст3"/>
      <sheetName val="1_113"/>
      <sheetName val="расчет_тарифов3"/>
      <sheetName val="Титульный_лист_С-П3"/>
      <sheetName val="ис_смета3"/>
      <sheetName val="Расчёт_НВВ_по_RAB3"/>
      <sheetName val="Стоимость_ЭЭ3"/>
      <sheetName val="Лаврентьева_план_расходов_ОКР_3"/>
      <sheetName val="П_1_1_14"/>
      <sheetName val="П_1_1_24"/>
      <sheetName val="П_1_2_14"/>
      <sheetName val="П_1_2_24"/>
      <sheetName val="П_1_34"/>
      <sheetName val="П_1_44"/>
      <sheetName val="П_1_54"/>
      <sheetName val="Лист1_(2)4"/>
      <sheetName val="П_1_64"/>
      <sheetName val="по1_6(сп)4"/>
      <sheetName val="П_1_74"/>
      <sheetName val="П_1_84"/>
      <sheetName val="П_1_94"/>
      <sheetName val="П_1_104"/>
      <sheetName val="П_1_114"/>
      <sheetName val="П_1_124"/>
      <sheetName val="П_1_134"/>
      <sheetName val="П_1_144"/>
      <sheetName val="П_1_234"/>
      <sheetName val="П_1_16_(ФОТ)4"/>
      <sheetName val="т1_15(смета8а)4"/>
      <sheetName val="П_1_154"/>
      <sheetName val="П_1_164"/>
      <sheetName val="П_1_174"/>
      <sheetName val="П_1_17_14"/>
      <sheetName val="П_1_184"/>
      <sheetName val="П1_18_14"/>
      <sheetName val="П_1_18_24"/>
      <sheetName val="П_1_194"/>
      <sheetName val="П_1_19_14"/>
      <sheetName val="П_1_19_24"/>
      <sheetName val="П_1_204"/>
      <sheetName val="П_1_20_14"/>
      <sheetName val="П_1_20_24"/>
      <sheetName val="П_1_20_34"/>
      <sheetName val="П_1_20_44"/>
      <sheetName val="П_1_214"/>
      <sheetName val="П_1_21_14"/>
      <sheetName val="П_1_21_24"/>
      <sheetName val="П_1_21_34"/>
      <sheetName val="П_1_21_44"/>
      <sheetName val="П_1_224"/>
      <sheetName val="П_1_244"/>
      <sheetName val="П_1_24_14"/>
      <sheetName val="П_1_254"/>
      <sheetName val="П_1_264"/>
      <sheetName val="П_1_274"/>
      <sheetName val="П_1_284"/>
      <sheetName val="П_1_28_14"/>
      <sheetName val="П_1_28_24"/>
      <sheetName val="П_1_28_34"/>
      <sheetName val="П_1_294"/>
      <sheetName val="Вводные_данные_систем4"/>
      <sheetName val="База_по_сделкам4"/>
      <sheetName val="ИТОГИ__по_Н,Р,Э,Q4"/>
      <sheetName val="эл_ст4"/>
      <sheetName val="1_114"/>
      <sheetName val="расчет_тарифов4"/>
      <sheetName val="Титульный_лист_С-П4"/>
      <sheetName val="ис_смета4"/>
      <sheetName val="Расчёт_НВВ_по_RAB4"/>
      <sheetName val="Стоимость_ЭЭ4"/>
      <sheetName val="Лаврентьева_план_расходов_ОКР_4"/>
      <sheetName val="Работы на объектах"/>
      <sheetName val="Индексы "/>
      <sheetName val="23"/>
      <sheetName val="6.2.1 Пр. произв. услуг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 refreshError="1"/>
      <sheetData sheetId="435" refreshError="1"/>
      <sheetData sheetId="436" refreshError="1"/>
      <sheetData sheetId="43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ТАРИФ"/>
      <sheetName val="Лист13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E13">
            <v>-650000</v>
          </cell>
        </row>
      </sheetData>
      <sheetData sheetId="7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ЭС"/>
      <sheetName val="ГтЭС"/>
      <sheetName val="КС"/>
      <sheetName val="КнЭС"/>
      <sheetName val="ЛжЭС"/>
      <sheetName val="ЛпЭС"/>
      <sheetName val="НлЭС"/>
      <sheetName val="ПрЭС"/>
      <sheetName val="ТхэС"/>
      <sheetName val="Свод ПЭС"/>
      <sheetName val="5 мес факт"/>
      <sheetName val="6 мес.ожид."/>
      <sheetName val="1кв план НВД"/>
      <sheetName val="2кв план НВД"/>
      <sheetName val="УФ-61"/>
      <sheetName val="тар"/>
      <sheetName val="т1.15(смета8а)"/>
      <sheetName val="ИТ-бюджет"/>
      <sheetName val="Лист13"/>
      <sheetName val="Справочники"/>
      <sheetName val="Заголовок"/>
      <sheetName val="прил.2.3. факт5 мес,ожид.6"/>
      <sheetName val="эл ст"/>
      <sheetName val="FST5"/>
      <sheetName val="Исходные данные"/>
      <sheetName val="Данные"/>
      <sheetName val="Кредиты полученные"/>
      <sheetName val="Займы выданные"/>
      <sheetName val="ис.смета"/>
      <sheetName val="Настройки"/>
      <sheetName val="Données"/>
      <sheetName val="Data"/>
      <sheetName val="расшифровка"/>
      <sheetName val="Лист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БДР ЗбП печать"/>
      <sheetName val="t_Настройки"/>
      <sheetName val="начало"/>
      <sheetName val="ИТОГИ  по Н,Р,Э,Q"/>
      <sheetName val="накладные в %% факт"/>
      <sheetName val="6.2.1 Пр. произв. услуги"/>
      <sheetName val="мсн"/>
      <sheetName val="договоры"/>
      <sheetName val="#REF!"/>
      <sheetName val="Т12"/>
      <sheetName val="Т1.1.1"/>
      <sheetName val="Т22"/>
      <sheetName val="Т1.2.1"/>
      <sheetName val="2002(v2)"/>
      <sheetName val="Вопросник"/>
      <sheetName val="НАЛ.97г.пр.Нат."/>
      <sheetName val="ТехЭк"/>
      <sheetName val="P2_11"/>
      <sheetName val="эл_ст1"/>
      <sheetName val="общий"/>
      <sheetName val="Огл. Графиков"/>
      <sheetName val="рабочий"/>
      <sheetName val="Текущие цены"/>
      <sheetName val="окраска"/>
      <sheetName val="Титульный"/>
      <sheetName val="Корре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ГКПЗ"/>
      <sheetName val="Справочник"/>
      <sheetName val="Форма_ГКПЗ"/>
    </sheetNames>
    <sheetDataSet>
      <sheetData sheetId="0">
        <row r="3">
          <cell r="K3" t="str">
            <v>Средства РАО ЕЭС России,ЦИС</v>
          </cell>
        </row>
      </sheetData>
      <sheetData sheetId="1" refreshError="1">
        <row r="3">
          <cell r="K3" t="str">
            <v>Средства РАО ЕЭС России,ЦИС</v>
          </cell>
        </row>
        <row r="4">
          <cell r="K4" t="str">
            <v xml:space="preserve">Средства РАО ЕЭС России,ЦИС под инвест. программу  РАО </v>
          </cell>
        </row>
        <row r="5">
          <cell r="K5" t="str">
            <v>Заемные средства</v>
          </cell>
        </row>
        <row r="6">
          <cell r="K6" t="str">
            <v xml:space="preserve">Заемные средства под инвест. программу  РАО </v>
          </cell>
        </row>
        <row r="7">
          <cell r="K7" t="str">
            <v>Прочие привлеченные средства</v>
          </cell>
        </row>
        <row r="8">
          <cell r="K8" t="str">
            <v xml:space="preserve">Прочие привлеченные средства под инвест. программу  РАО </v>
          </cell>
        </row>
        <row r="9">
          <cell r="K9" t="str">
            <v>Прибыль</v>
          </cell>
        </row>
        <row r="10">
          <cell r="K10" t="str">
            <v xml:space="preserve">Прибыль под инвест. программу  РАО </v>
          </cell>
        </row>
        <row r="11">
          <cell r="K11" t="str">
            <v>Себестоимость (затраты на ремонт)</v>
          </cell>
        </row>
        <row r="12">
          <cell r="K12" t="str">
            <v xml:space="preserve">Себестоимость (затраты на ремонт) под инвест. программу  РАО </v>
          </cell>
        </row>
        <row r="13">
          <cell r="K13" t="str">
            <v>Амортизация</v>
          </cell>
        </row>
        <row r="14">
          <cell r="K14" t="str">
            <v xml:space="preserve">Амортизация под инвест. программу  РАО </v>
          </cell>
        </row>
        <row r="15">
          <cell r="K15" t="str">
            <v>Себестоимость и прибыль</v>
          </cell>
        </row>
        <row r="16">
          <cell r="K16" t="str">
            <v xml:space="preserve">Себестоимость и прибыль под инвест. программу  РАО </v>
          </cell>
        </row>
        <row r="17">
          <cell r="K17" t="str">
            <v>Себестоимость (амортизация)</v>
          </cell>
        </row>
        <row r="18">
          <cell r="K18" t="str">
            <v xml:space="preserve">Себестоимость (амортизация) под инвест. программу  РАО </v>
          </cell>
        </row>
        <row r="19">
          <cell r="K19" t="str">
            <v>Прибыль и амортизация</v>
          </cell>
        </row>
        <row r="20">
          <cell r="K20" t="str">
            <v xml:space="preserve">Прибыль и амортизация под инвест. программу  РАО </v>
          </cell>
        </row>
        <row r="21">
          <cell r="K21" t="str">
            <v>Себестоимость, амортизация, прибыль</v>
          </cell>
        </row>
        <row r="22">
          <cell r="K22" t="str">
            <v xml:space="preserve">Себестоимость, амортизация, прибыль под инвест. программу  РАО </v>
          </cell>
        </row>
        <row r="23">
          <cell r="K23" t="str">
            <v>Себестоимость (НИОКР)</v>
          </cell>
        </row>
        <row r="24">
          <cell r="K24" t="str">
            <v xml:space="preserve">Себестоимость (НИОКР) под инвест. программу  РАО </v>
          </cell>
        </row>
        <row r="25">
          <cell r="K25" t="str">
            <v>Себестоимость (эксплуатационные нужды)</v>
          </cell>
        </row>
        <row r="26">
          <cell r="K26" t="str">
            <v xml:space="preserve">Себестоимость (эксплуатационные нужды) под инвест. программу  РАО </v>
          </cell>
        </row>
        <row r="27">
          <cell r="K27" t="str">
            <v>Себестоимость (техперевооружение и реконструкция)</v>
          </cell>
        </row>
        <row r="28">
          <cell r="K28" t="str">
            <v xml:space="preserve">Себестоимость (техперевооружение и реконструкция) под инвест. программу  РАО </v>
          </cell>
        </row>
        <row r="29">
          <cell r="K29" t="str">
            <v>Централизованный фонд</v>
          </cell>
        </row>
        <row r="30">
          <cell r="K30" t="str">
            <v xml:space="preserve">Централизованный фонд под инвест. программу  РАО </v>
          </cell>
        </row>
        <row r="31">
          <cell r="K31" t="str">
            <v>Прочие</v>
          </cell>
        </row>
        <row r="32">
          <cell r="K32" t="str">
            <v xml:space="preserve">Прочие под инвест. программу  РАО </v>
          </cell>
        </row>
      </sheetData>
      <sheetData sheetId="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ИТ-бюджет"/>
      <sheetName val="тар"/>
      <sheetName val="т1.15(смета8а)"/>
    </sheetNames>
    <sheetDataSet>
      <sheetData sheetId="0"/>
      <sheetData sheetId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03_97"/>
      <sheetName val="Договоры"/>
      <sheetName val="Смета"/>
      <sheetName val="Справочник"/>
      <sheetName val="УФ-28"/>
      <sheetName val="Январь"/>
      <sheetName val="баланс"/>
      <sheetName val="Лист1"/>
      <sheetName val="ИТ-бюджет"/>
      <sheetName val="даты"/>
      <sheetName val="Валюты"/>
      <sheetName val="титул БДР"/>
      <sheetName val="Индексы "/>
      <sheetName val="Общепр"/>
      <sheetName val="Общехоз"/>
      <sheetName val="3-01"/>
      <sheetName val="t_Настройки"/>
      <sheetName val="XLR_NoRangeSheet"/>
      <sheetName val="Технический лист"/>
    </sheetNames>
    <definedNames>
      <definedName name="Модуль1.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ИТОГИ  по Н,Р,Э,Q"/>
      <sheetName val="t_Настройки"/>
      <sheetName val="тар"/>
      <sheetName val="т1.15(смета8а)"/>
      <sheetName val="Гр5(о)"/>
      <sheetName val="Model_RAB_MRSK_svod"/>
      <sheetName val="ИЦ"/>
      <sheetName val="FST5"/>
      <sheetName val="Списки"/>
      <sheetName val="Балей ВС+ВК+ПВ"/>
      <sheetName val="Регионы"/>
      <sheetName val="Исходные 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Регионы"/>
      <sheetName val="Справочники"/>
      <sheetName val="16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共機J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писание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9.1. Смета затрат"/>
      <sheetName val="9.2. Прочие ДиР"/>
      <sheetName val="14. Снижение ОР"/>
      <sheetName val="ПиУ"/>
      <sheetName val="за 1 кв 2017"/>
      <sheetName val="за 1 пол 2017"/>
      <sheetName val="за 9 мес 2017"/>
      <sheetName val="за  2017"/>
      <sheetName val="за  2018"/>
      <sheetName val="за  2019"/>
      <sheetName val="за  2020"/>
      <sheetName val="за  2021"/>
      <sheetName val="Титул (филиал)"/>
      <sheetName val="МРСК"/>
      <sheetName val="ИА"/>
      <sheetName val="Филиал..."/>
      <sheetName val="Филиал_"/>
      <sheetName val="Под версию План"/>
      <sheetName val="Под версию Корр"/>
      <sheetName val="ЧЭ"/>
      <sheetName val="Снижение ОР"/>
      <sheetName val="СБП_Списки (2)"/>
      <sheetName val="Титул_1"/>
      <sheetName val="Снижение_ОР"/>
      <sheetName val="14. Снижение ОР 3%"/>
      <sheetName val="Лист8"/>
      <sheetName val="Приложение 1"/>
      <sheetName val="Смета затрат КЦ"/>
      <sheetName val="ИТ Бюджет"/>
      <sheetName val="КБДДС"/>
      <sheetName val="СБП_Проверки (2)"/>
      <sheetName val="СБП_Общее (2)"/>
      <sheetName val="СБП_ДопИнфо (2)"/>
      <sheetName val="СБП_ОцП (2)"/>
      <sheetName val="СБП_Затраты на персонал (2)"/>
      <sheetName val="СБП_ИПР (2)"/>
      <sheetName val="СБП_ОФР (2)"/>
      <sheetName val="СБП_СметаЗатрат (2)"/>
      <sheetName val="СБП_БДР (2)"/>
      <sheetName val="СБП_ДохРасх_ВГО (2)"/>
      <sheetName val="СБП_БДДС (2)"/>
      <sheetName val="СБП_БДДС_ВГО (2)"/>
      <sheetName val="СБП_ПрогнозныйБаланс (2)"/>
      <sheetName val="СБП_ПрогнозныйБаланс_ВГО (2)"/>
      <sheetName val="Титул "/>
    </sheetNames>
    <sheetDataSet>
      <sheetData sheetId="0">
        <row r="4">
          <cell r="B4">
            <v>0</v>
          </cell>
        </row>
        <row r="43">
          <cell r="I43">
            <v>0</v>
          </cell>
        </row>
      </sheetData>
      <sheetData sheetId="1"/>
      <sheetData sheetId="2" refreshError="1"/>
      <sheetData sheetId="3" refreshError="1"/>
      <sheetData sheetId="4" refreshError="1"/>
      <sheetData sheetId="5">
        <row r="4">
          <cell r="C4">
            <v>0</v>
          </cell>
        </row>
      </sheetData>
      <sheetData sheetId="6">
        <row r="4">
          <cell r="C4">
            <v>0</v>
          </cell>
        </row>
      </sheetData>
      <sheetData sheetId="7">
        <row r="4">
          <cell r="C4">
            <v>0</v>
          </cell>
        </row>
      </sheetData>
      <sheetData sheetId="8">
        <row r="4">
          <cell r="C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>
        <row r="9">
          <cell r="E9">
            <v>0</v>
          </cell>
        </row>
      </sheetData>
      <sheetData sheetId="386">
        <row r="9">
          <cell r="E9">
            <v>0</v>
          </cell>
        </row>
      </sheetData>
      <sheetData sheetId="387">
        <row r="9">
          <cell r="E9">
            <v>0</v>
          </cell>
        </row>
      </sheetData>
      <sheetData sheetId="388">
        <row r="9">
          <cell r="E9">
            <v>0</v>
          </cell>
        </row>
      </sheetData>
      <sheetData sheetId="389">
        <row r="9">
          <cell r="E9">
            <v>0</v>
          </cell>
        </row>
      </sheetData>
      <sheetData sheetId="390">
        <row r="9">
          <cell r="E9">
            <v>0</v>
          </cell>
        </row>
      </sheetData>
      <sheetData sheetId="391">
        <row r="9">
          <cell r="E9">
            <v>0</v>
          </cell>
        </row>
      </sheetData>
      <sheetData sheetId="392"/>
      <sheetData sheetId="393"/>
      <sheetData sheetId="394" refreshError="1"/>
      <sheetData sheetId="395">
        <row r="9">
          <cell r="E9">
            <v>0</v>
          </cell>
        </row>
      </sheetData>
      <sheetData sheetId="396">
        <row r="9">
          <cell r="E9">
            <v>0</v>
          </cell>
        </row>
      </sheetData>
      <sheetData sheetId="397">
        <row r="9">
          <cell r="E9">
            <v>0</v>
          </cell>
        </row>
      </sheetData>
      <sheetData sheetId="398"/>
      <sheetData sheetId="399">
        <row r="9">
          <cell r="E9">
            <v>0</v>
          </cell>
        </row>
      </sheetData>
      <sheetData sheetId="400">
        <row r="9">
          <cell r="E9">
            <v>0</v>
          </cell>
        </row>
      </sheetData>
      <sheetData sheetId="401">
        <row r="5">
          <cell r="C5">
            <v>0</v>
          </cell>
        </row>
      </sheetData>
      <sheetData sheetId="402" refreshError="1"/>
      <sheetData sheetId="403"/>
      <sheetData sheetId="404"/>
      <sheetData sheetId="405"/>
      <sheetData sheetId="406"/>
      <sheetData sheetId="407" refreshError="1"/>
      <sheetData sheetId="408">
        <row r="5">
          <cell r="C5">
            <v>0</v>
          </cell>
        </row>
      </sheetData>
      <sheetData sheetId="409" refreshError="1"/>
      <sheetData sheetId="410" refreshError="1"/>
      <sheetData sheetId="411" refreshError="1"/>
      <sheetData sheetId="412">
        <row r="5">
          <cell r="C5">
            <v>0</v>
          </cell>
        </row>
      </sheetData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Технический лист"/>
      <sheetName val="Данные"/>
      <sheetName val="ИТ-бюджет"/>
      <sheetName val="Справочники"/>
      <sheetName val="Макро"/>
      <sheetName val="База"/>
      <sheetName val="17СВОД-ПУ"/>
      <sheetName val="9 глава"/>
      <sheetName val="расшифровка"/>
      <sheetName val="Списки"/>
      <sheetName val="СБП_Списки"/>
      <sheetName val="ИТОГИ  по Н,Р,Э,Q"/>
      <sheetName val="Служебный лист "/>
      <sheetName val="2007 (Min)"/>
      <sheetName val="2007 (Max)"/>
      <sheetName val="data"/>
      <sheetName val="курсы валют цб"/>
      <sheetName val="сэлт"/>
      <sheetName val="Доходы от эл. и теплоэнергии"/>
      <sheetName val="Технический_лист"/>
      <sheetName val="9_глава"/>
      <sheetName val="ИТОГИ__по_Н,Р,Э,Q"/>
      <sheetName val="Служебный_лист_"/>
      <sheetName val="2007_(Min)"/>
      <sheetName val="2007_(Max)"/>
      <sheetName val="курсы_валют_цб"/>
      <sheetName val="Предприятие"/>
      <sheetName val="t_настройки"/>
      <sheetName val="t_проверки"/>
      <sheetName val="Сценарные условия"/>
      <sheetName val="Список ДЗО"/>
      <sheetName val="Лист13"/>
      <sheetName val="6"/>
      <sheetName val="рбп"/>
      <sheetName val="Баланс"/>
      <sheetName val="SHPZ"/>
      <sheetName val="fes"/>
      <sheetName val="Заголовок"/>
      <sheetName val="См.1"/>
      <sheetName val="Производство электроэнергии"/>
      <sheetName val="эл ст"/>
      <sheetName val="бф-2-8-п"/>
      <sheetName val="Коррект"/>
      <sheetName val="Технический_лист1"/>
      <sheetName val="9_глава1"/>
      <sheetName val="ИТОГИ__по_Н,Р,Э,Q1"/>
      <sheetName val="Служебный_лист_1"/>
      <sheetName val="2007_(Min)1"/>
      <sheetName val="2007_(Max)1"/>
      <sheetName val="курсы_валют_цб1"/>
      <sheetName val="Доходы_от_эл__и_теплоэнергии"/>
      <sheetName val="Сценарные_условия"/>
      <sheetName val="Список_ДЗО"/>
      <sheetName val="эл_ст"/>
      <sheetName val="См_1"/>
      <sheetName val="Производство_электроэнергии"/>
    </sheetNames>
    <sheetDataSet>
      <sheetData sheetId="0">
        <row r="5">
          <cell r="H5">
            <v>0.24</v>
          </cell>
        </row>
      </sheetData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Данные"/>
      <sheetName val="ИТ-бюджет"/>
      <sheetName val="TEPLO.PREDEL.0911.2"/>
      <sheetName val="17СВОД-ПУ"/>
      <sheetName val="2002(v1)"/>
      <sheetName val="Технический лист"/>
      <sheetName val="Ф-5з"/>
      <sheetName val="Макро"/>
      <sheetName val="См-2 Шатурс сети  проект работы"/>
      <sheetName val=""/>
      <sheetName val="09-13-02"/>
      <sheetName val="t_настройки"/>
      <sheetName val="Лист13"/>
      <sheetName val="См.1"/>
      <sheetName val="4НК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оэнергия"/>
      <sheetName val="Теплоэнергия"/>
      <sheetName val="даты"/>
      <sheetName val="Технический лист"/>
      <sheetName val="ИТ-бюджет"/>
      <sheetName val="Регионы"/>
      <sheetName val="Лист13"/>
      <sheetName val="план"/>
      <sheetName val="перекрестка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P2.1"/>
      <sheetName val="Справочники"/>
      <sheetName val="лист1"/>
    </sheetNames>
    <sheetDataSet>
      <sheetData sheetId="0"/>
      <sheetData sheetId="1"/>
      <sheetData sheetId="2">
        <row r="1">
          <cell r="A1" t="str">
            <v>01.01.2000</v>
          </cell>
        </row>
        <row r="2">
          <cell r="A2" t="str">
            <v>01.01.2001</v>
          </cell>
        </row>
        <row r="3">
          <cell r="A3" t="str">
            <v>01.01.2002</v>
          </cell>
        </row>
        <row r="4">
          <cell r="A4" t="str">
            <v>01.01.2003</v>
          </cell>
        </row>
        <row r="5">
          <cell r="A5" t="str">
            <v>01.01.2004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ольные показатели (2)"/>
      <sheetName val="Управленческие 2009"/>
      <sheetName val="Управленческие 2010"/>
      <sheetName val="Контрольные показатели"/>
      <sheetName val="расчет подконтрольного OPEX"/>
      <sheetName val="СВОД"/>
      <sheetName val="Белг"/>
      <sheetName val="Брян"/>
      <sheetName val="Ворж"/>
      <sheetName val="Кост"/>
      <sheetName val="Крск"/>
      <sheetName val="Липц"/>
      <sheetName val="Орел"/>
      <sheetName val="Смол"/>
      <sheetName val="Тамб"/>
      <sheetName val="Твер"/>
      <sheetName val="Ярсл"/>
      <sheetName val="ИТ-бюджет"/>
      <sheetName val="Исходные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4">
          <cell r="H44">
            <v>2687683.209964212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зут"/>
      <sheetName val="Уголь "/>
      <sheetName val="Таблица"/>
      <sheetName val="Лист2"/>
      <sheetName val="Лист3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квизиты подразделения"/>
      <sheetName val="динамика задолженности"/>
      <sheetName val="вариант для распечатки"/>
      <sheetName val="справочник"/>
      <sheetName val="свод.табл по ст.ДПН"/>
      <sheetName val="график"/>
      <sheetName val="реквизиты_подразделения"/>
      <sheetName val="динамика_задолженности"/>
      <sheetName val="вариант_для_распечатки"/>
      <sheetName val="свод_табл_по_ст_ДПН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Типы документов</v>
          </cell>
          <cell r="D3" t="str">
            <v>Предмет договора</v>
          </cell>
        </row>
        <row r="4">
          <cell r="D4" t="str">
            <v>Купля-продажа</v>
          </cell>
        </row>
        <row r="5">
          <cell r="D5" t="str">
            <v>Поставка</v>
          </cell>
        </row>
        <row r="6">
          <cell r="D6" t="str">
            <v>Передача в собственность</v>
          </cell>
        </row>
        <row r="7">
          <cell r="D7" t="str">
            <v>Мена</v>
          </cell>
        </row>
        <row r="8">
          <cell r="D8" t="str">
            <v>Аренда</v>
          </cell>
        </row>
        <row r="9">
          <cell r="D9" t="str">
            <v>Подряд</v>
          </cell>
        </row>
        <row r="10">
          <cell r="D10" t="str">
            <v>Предоставление услуг</v>
          </cell>
        </row>
        <row r="11">
          <cell r="D11" t="str">
            <v>Заем</v>
          </cell>
        </row>
        <row r="12">
          <cell r="D12" t="str">
            <v>Соглашение об отступном</v>
          </cell>
        </row>
        <row r="13">
          <cell r="D13" t="str">
            <v>Страхования</v>
          </cell>
        </row>
        <row r="14">
          <cell r="D14" t="str">
            <v>Агентский договор</v>
          </cell>
        </row>
        <row r="15">
          <cell r="D15" t="str">
            <v>Залога</v>
          </cell>
        </row>
        <row r="16">
          <cell r="D16" t="str">
            <v>Цессии</v>
          </cell>
        </row>
        <row r="17">
          <cell r="D17" t="str">
            <v xml:space="preserve">Соглашение о взаиморасчете </v>
          </cell>
        </row>
        <row r="18">
          <cell r="D18" t="str">
            <v>Соглашение о пролонгации договора</v>
          </cell>
        </row>
        <row r="19">
          <cell r="D19" t="str">
            <v>Лицензионный</v>
          </cell>
        </row>
        <row r="20">
          <cell r="D20" t="str">
            <v>О полной материальной ответственности</v>
          </cell>
        </row>
        <row r="21">
          <cell r="D21" t="str">
            <v>Купля-продажа, мена, хранение, передача векселей</v>
          </cell>
        </row>
      </sheetData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Работы.База"/>
      <sheetName val="Лист3"/>
    </sheetNames>
    <sheetDataSet>
      <sheetData sheetId="0" refreshError="1"/>
      <sheetData sheetId="1">
        <row r="2">
          <cell r="A2" t="str">
            <v>Разъединители</v>
          </cell>
        </row>
        <row r="3">
          <cell r="A3" t="str">
            <v>Капитальный ремонт разъединителя РЛНД-110</v>
          </cell>
        </row>
        <row r="4">
          <cell r="A4" t="str">
            <v>Капитальный ремонт разъединителя РНДЗ-1-110</v>
          </cell>
        </row>
        <row r="5">
          <cell r="A5" t="str">
            <v>Капитальный ремонт разъединителя РНДЗ-2-110</v>
          </cell>
        </row>
        <row r="6">
          <cell r="A6" t="str">
            <v>Капитальный ремонт разъединителя РЛНД-110</v>
          </cell>
        </row>
        <row r="7">
          <cell r="A7" t="str">
            <v>Капитальный ремонт разъединителя РНДЗ-1-35</v>
          </cell>
        </row>
        <row r="8">
          <cell r="A8" t="str">
            <v>Капитальный ремонт разъединителя РНДЗ-2-35</v>
          </cell>
        </row>
        <row r="9">
          <cell r="A9" t="str">
            <v>Текущий ремонт разъединителя РЛНД-110</v>
          </cell>
        </row>
        <row r="10">
          <cell r="A10" t="str">
            <v>Текущий ремонт разъединителя РНДЗ-1-110</v>
          </cell>
        </row>
        <row r="11">
          <cell r="A11" t="str">
            <v>Текущий ремонт разъединителя РНДЗ-2-110</v>
          </cell>
        </row>
        <row r="12">
          <cell r="A12" t="str">
            <v>Текущий ремонт разъединителя РЛНД-110</v>
          </cell>
        </row>
        <row r="13">
          <cell r="A13" t="str">
            <v>Текущий ремонт разъединителя РНДЗ-1-35</v>
          </cell>
        </row>
        <row r="14">
          <cell r="A14" t="str">
            <v>Текущий ремонт разъединителя РНДЗ-2-35</v>
          </cell>
        </row>
        <row r="15">
          <cell r="A15" t="str">
            <v>Измерительные трансформаторы</v>
          </cell>
        </row>
        <row r="16">
          <cell r="A16" t="str">
            <v>Капитальный ремонт трансформатора тока ТФЗМ-110</v>
          </cell>
        </row>
        <row r="17">
          <cell r="A17" t="str">
            <v>Капитальный ремонт трансформатора тока ТФНМ-35</v>
          </cell>
        </row>
        <row r="18">
          <cell r="A18" t="str">
            <v>Капитальный ремонт трансформатора напряжения НКФ-110</v>
          </cell>
        </row>
        <row r="19">
          <cell r="A19" t="str">
            <v>Капитальный ремонт трансформатора напряжения ЗНОМ-35</v>
          </cell>
        </row>
        <row r="20">
          <cell r="A20" t="str">
            <v>Капитальный ремонт трансформатора напряжения НАМИ-10</v>
          </cell>
        </row>
        <row r="21">
          <cell r="A21" t="str">
            <v>Выключатели</v>
          </cell>
        </row>
        <row r="22">
          <cell r="A22" t="str">
            <v>Капитальный ремонт выключателя ВМТ-110</v>
          </cell>
        </row>
        <row r="23">
          <cell r="A23" t="str">
            <v>Капитальный ремонт выключателя МКП-110</v>
          </cell>
        </row>
        <row r="24">
          <cell r="A24" t="str">
            <v>Капитальный ремонт выключателя С-35</v>
          </cell>
        </row>
        <row r="25">
          <cell r="A25" t="str">
            <v>Капитальный ремонт выключателя ВМП, ВМПП, ВМПЭ-10</v>
          </cell>
        </row>
        <row r="26">
          <cell r="A26" t="str">
            <v>Текущий ремонт выключателя ВМТ-110</v>
          </cell>
        </row>
        <row r="27">
          <cell r="A27" t="str">
            <v>Текущий ремонт выключателя МКП-110</v>
          </cell>
        </row>
        <row r="28">
          <cell r="A28" t="str">
            <v>Текущий ремонт выключателя С-35</v>
          </cell>
        </row>
        <row r="29">
          <cell r="A29" t="str">
            <v>Текущий ремонт выключателя ВМП, ВМПП, ВМПЭ-10</v>
          </cell>
        </row>
        <row r="30">
          <cell r="A30" t="str">
            <v>Текущий ремонт ячеек КРУН-10 кВ</v>
          </cell>
        </row>
        <row r="31">
          <cell r="A31" t="str">
            <v>Отделители и короткозамыкатели</v>
          </cell>
        </row>
        <row r="32">
          <cell r="A32" t="str">
            <v>Капитальный ремонт отделителя ОД-110</v>
          </cell>
        </row>
        <row r="33">
          <cell r="A33" t="str">
            <v>Капитальный ремонт отделителя ОДЗ-110</v>
          </cell>
        </row>
        <row r="34">
          <cell r="A34" t="str">
            <v>Капитальный ремонт отделителя ОД-35</v>
          </cell>
        </row>
        <row r="35">
          <cell r="A35" t="str">
            <v>Капитальный ремонт короткозамыкателя КЗ-110</v>
          </cell>
        </row>
        <row r="36">
          <cell r="A36" t="str">
            <v>Капитальный ремонт короткозамыкателя КЗ-35</v>
          </cell>
        </row>
        <row r="37">
          <cell r="A37" t="str">
            <v>Текущий ремонт отделителя ОД-110</v>
          </cell>
        </row>
        <row r="38">
          <cell r="A38" t="str">
            <v>Текущий ремонт отделителя ОДЗ-110</v>
          </cell>
        </row>
        <row r="39">
          <cell r="A39" t="str">
            <v>Текущий ремонт отделителя ОД-35</v>
          </cell>
        </row>
        <row r="40">
          <cell r="A40" t="str">
            <v>Текущий ремонт короткозамыкателя КЗ-110</v>
          </cell>
        </row>
        <row r="41">
          <cell r="A41" t="str">
            <v>Текущий ремонт короткозамыкателя КЗ-35</v>
          </cell>
        </row>
        <row r="43">
          <cell r="A43" t="str">
            <v>Замены</v>
          </cell>
        </row>
        <row r="44">
          <cell r="A44" t="str">
            <v>Замена РВС-110 на ОПН-110</v>
          </cell>
        </row>
        <row r="45">
          <cell r="A45" t="str">
            <v>Замена ИОС-110 на полимерные изоляторы</v>
          </cell>
        </row>
        <row r="47">
          <cell r="A47" t="str">
            <v>Ремонт заземлителей</v>
          </cell>
        </row>
        <row r="48">
          <cell r="A48" t="str">
            <v xml:space="preserve">Текущий ремонт ТМН-6300/110/10 </v>
          </cell>
        </row>
        <row r="49">
          <cell r="A49" t="str">
            <v>Текущий ремонт ТДН-10000/110/6</v>
          </cell>
        </row>
        <row r="50">
          <cell r="A50" t="str">
            <v>Текущий ремонт ТДТН-10000/110/35/10</v>
          </cell>
        </row>
        <row r="51">
          <cell r="A51" t="str">
            <v>Текущий ремонт ТДТН-16000/110/35/10</v>
          </cell>
        </row>
        <row r="52">
          <cell r="A52" t="str">
            <v>Капитальный ремонт ТСН-10</v>
          </cell>
        </row>
        <row r="53">
          <cell r="A53" t="str">
            <v>Текущий ремонт ТСН-10</v>
          </cell>
        </row>
        <row r="54">
          <cell r="A54" t="str">
            <v>Текущий ремонт ТМ 6300/110/10</v>
          </cell>
        </row>
        <row r="55">
          <cell r="A55" t="str">
            <v>Текущий ремонт ТМ-6300/110/35/10</v>
          </cell>
        </row>
        <row r="56">
          <cell r="A56" t="str">
            <v>Текущий ремонт ТМН-2500/35/10</v>
          </cell>
        </row>
        <row r="57">
          <cell r="A57" t="str">
            <v>Текущий ремонт ТМ-1600/35/10</v>
          </cell>
        </row>
        <row r="58">
          <cell r="A58" t="str">
            <v>Текущий ремонт ТРДН-40000/110-80У1</v>
          </cell>
        </row>
        <row r="59">
          <cell r="A59" t="str">
            <v>Текущий ремонт ТМН-10000/35-72У1</v>
          </cell>
        </row>
        <row r="60">
          <cell r="A60" t="str">
            <v>Текущий ремонт ТМН-10000/35/6,3</v>
          </cell>
        </row>
        <row r="61">
          <cell r="A61" t="str">
            <v>Текущий ремонт ТРДН-40000/110/10</v>
          </cell>
        </row>
        <row r="62">
          <cell r="A62" t="str">
            <v>Текущий ремонт ТДНС-10000/35</v>
          </cell>
        </row>
        <row r="63">
          <cell r="A63" t="str">
            <v>Текущий ремонт ТМ-6300/35/6,3</v>
          </cell>
        </row>
        <row r="64">
          <cell r="A64" t="str">
            <v>Текущий ремонт ТРДН-25000-110/10-10</v>
          </cell>
        </row>
        <row r="65">
          <cell r="A65" t="str">
            <v>Текущий ремонт ТРДН-40000/110-80</v>
          </cell>
        </row>
        <row r="67">
          <cell r="A67" t="str">
            <v>Текущий ремонт ДГК-10</v>
          </cell>
        </row>
        <row r="173">
          <cell r="A173" t="str">
            <v>абракадабра</v>
          </cell>
        </row>
      </sheetData>
      <sheetData sheetId="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.1"/>
      <sheetName val="приложение 1.2"/>
      <sheetName val="Приложение 1.3"/>
      <sheetName val="приложение 1.4"/>
      <sheetName val="приложение 2.2 "/>
      <sheetName val="2.3-ЧГ"/>
      <sheetName val="2.3-Элев"/>
      <sheetName val="2.3-Юго-Зап"/>
      <sheetName val="2.3-Зап"/>
      <sheetName val="2.3-Южн"/>
      <sheetName val="2.3-Аск-Ташт"/>
      <sheetName val="2.3-БелЯр2"/>
      <sheetName val="2.3-Горная"/>
      <sheetName val="приложение 2.3"/>
      <sheetName val="приложение 3.1Черн Гор"/>
      <sheetName val="приложение 3.1 Элев."/>
      <sheetName val="приложение 3.1 ЮгоЗап."/>
      <sheetName val="приложение 3.1 Зап. "/>
      <sheetName val="приложение 3.1 Южная"/>
      <sheetName val="приложение 3.1 Аск-Ташт"/>
      <sheetName val="приложение 3.1 БелЯр2"/>
      <sheetName val="приложение 3.1 Горная"/>
      <sheetName val="приложение 3.1 Карак"/>
      <sheetName val="приложение 3.1 Подсинее"/>
      <sheetName val="приложение 3.1"/>
      <sheetName val="приложение 3.2"/>
      <sheetName val="приложение 4.1"/>
      <sheetName val="приложение 4.2"/>
      <sheetName val="приложение 4.3"/>
      <sheetName val="Списки"/>
      <sheetName val="t_настройки"/>
      <sheetName val="НП-2-12-П"/>
      <sheetName val="Макро"/>
      <sheetName val="Форматы Министерства ИПР2012-20"/>
      <sheetName val="БФ-2-13-П"/>
      <sheetName val="ИТ-бюджет"/>
      <sheetName val="2007"/>
    </sheetNames>
    <sheetDataSet>
      <sheetData sheetId="0">
        <row r="25">
          <cell r="B25" t="str">
            <v>С-341 ПС "Искож" - ПС "Черногорская ЦЭС" Замена провода (Целевая программа замены проводов и грозозащитных тросов, отработавших нормативный срок)</v>
          </cell>
        </row>
        <row r="26">
          <cell r="B26" t="str">
            <v>С-342 ПС "Искож" - ПС "Черногорская ЦЭС" Замена провода (Целевая программа замены проводов и грозозащитных тросов, отработавших нормативный срок)</v>
          </cell>
        </row>
        <row r="27">
          <cell r="B27" t="str">
            <v>Реконструкция С-319 ПС "Лукьяновская" - ПС "Райково", Lобщ.=27,7км (АС-185) (ЦП замены проводов и грозозащитных тросов, отработавших нормативный срок)</v>
          </cell>
        </row>
        <row r="31">
          <cell r="B31" t="str">
            <v>ВЛ-110кВ С-89/90 Абакан-Районная - Расцвет Замена грозотроса 13км (ЦП замены проводов и грозозащитных тросов, отработавших нормативный срок)</v>
          </cell>
        </row>
        <row r="32">
          <cell r="B32" t="str">
            <v>ВЛ-110кВ С-319 ПС Лукьяновка - ПС Райково Замена проводов и грозозащитных тросов отработавших нормативный срок</v>
          </cell>
        </row>
        <row r="33">
          <cell r="B33" t="str">
            <v>ВЛ-110кВ "Туим-Шира" С-335 замена провода АС-70 на АС-120 и грозотроса - 5,073 км и С-335/336 замена грозотроса - 340 метров (ЦП замены проводов и грозозащитных тросов, отработавших нормативный срок)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Коррект"/>
      <sheetName val="Данные"/>
      <sheetName val="Данные(2)"/>
      <sheetName val="Объекты"/>
      <sheetName val="Лист13"/>
      <sheetName val="См-2 Шатурс сети  проект рабо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4248"/>
  <sheetViews>
    <sheetView zoomScale="50" zoomScaleNormal="50" workbookViewId="0">
      <selection activeCell="E23" sqref="E23:E51"/>
    </sheetView>
  </sheetViews>
  <sheetFormatPr defaultColWidth="9.140625" defaultRowHeight="15"/>
  <cols>
    <col min="1" max="1" width="14.42578125" style="85" customWidth="1"/>
    <col min="2" max="2" width="55.5703125" style="129" customWidth="1"/>
    <col min="3" max="3" width="18.42578125" style="85" customWidth="1"/>
    <col min="4" max="4" width="22.85546875" style="85" customWidth="1"/>
    <col min="5" max="5" width="25" style="85" customWidth="1"/>
    <col min="6" max="6" width="20.28515625" style="85" customWidth="1"/>
    <col min="7" max="7" width="26.7109375" style="85" customWidth="1"/>
    <col min="8" max="16384" width="9.140625" style="85"/>
  </cols>
  <sheetData>
    <row r="2" spans="1:7" ht="15" customHeight="1">
      <c r="E2" s="263" t="s">
        <v>373</v>
      </c>
      <c r="F2" s="263"/>
      <c r="G2" s="263"/>
    </row>
    <row r="3" spans="1:7" ht="42" customHeight="1">
      <c r="E3" s="264" t="s">
        <v>0</v>
      </c>
      <c r="F3" s="264"/>
      <c r="G3" s="264"/>
    </row>
    <row r="4" spans="1:7" ht="18.75">
      <c r="A4" s="86"/>
    </row>
    <row r="5" spans="1:7" ht="94.5" customHeight="1">
      <c r="A5" s="265" t="s">
        <v>5999</v>
      </c>
      <c r="B5" s="265"/>
      <c r="C5" s="265"/>
      <c r="D5" s="265"/>
      <c r="E5" s="265"/>
      <c r="F5" s="265"/>
      <c r="G5" s="265"/>
    </row>
    <row r="6" spans="1:7" ht="27.75" customHeight="1">
      <c r="A6" s="128"/>
      <c r="B6" s="128"/>
      <c r="C6" s="128"/>
      <c r="D6" s="128"/>
      <c r="E6" s="128"/>
      <c r="F6" s="128"/>
      <c r="G6" s="128"/>
    </row>
    <row r="7" spans="1:7" ht="148.5">
      <c r="A7" s="161" t="s">
        <v>293</v>
      </c>
      <c r="B7" s="161" t="s">
        <v>2</v>
      </c>
      <c r="C7" s="161" t="s">
        <v>294</v>
      </c>
      <c r="D7" s="161" t="s">
        <v>65</v>
      </c>
      <c r="E7" s="161" t="s">
        <v>3760</v>
      </c>
      <c r="F7" s="161" t="s">
        <v>7234</v>
      </c>
      <c r="G7" s="161" t="s">
        <v>10</v>
      </c>
    </row>
    <row r="8" spans="1:7" ht="16.5">
      <c r="A8" s="161">
        <v>1</v>
      </c>
      <c r="B8" s="161">
        <v>2</v>
      </c>
      <c r="C8" s="161">
        <v>3</v>
      </c>
      <c r="D8" s="161">
        <v>4</v>
      </c>
      <c r="E8" s="161">
        <v>5</v>
      </c>
      <c r="F8" s="161">
        <v>6</v>
      </c>
      <c r="G8" s="161">
        <v>7</v>
      </c>
    </row>
    <row r="9" spans="1:7" ht="17.25">
      <c r="A9" s="164" t="s">
        <v>11</v>
      </c>
      <c r="B9" s="164" t="s">
        <v>6</v>
      </c>
      <c r="C9" s="164"/>
      <c r="D9" s="164"/>
      <c r="E9" s="164"/>
      <c r="F9" s="164"/>
      <c r="G9" s="164" t="s">
        <v>3892</v>
      </c>
    </row>
    <row r="10" spans="1:7" ht="34.5">
      <c r="A10" s="164" t="s">
        <v>377</v>
      </c>
      <c r="B10" s="164" t="s">
        <v>3762</v>
      </c>
      <c r="C10" s="164"/>
      <c r="D10" s="164"/>
      <c r="E10" s="164"/>
      <c r="F10" s="164"/>
      <c r="G10" s="164"/>
    </row>
    <row r="11" spans="1:7" ht="34.5">
      <c r="A11" s="164" t="s">
        <v>379</v>
      </c>
      <c r="B11" s="164" t="s">
        <v>3763</v>
      </c>
      <c r="C11" s="164"/>
      <c r="D11" s="164"/>
      <c r="E11" s="164"/>
      <c r="F11" s="164"/>
      <c r="G11" s="164"/>
    </row>
    <row r="12" spans="1:7" ht="34.5">
      <c r="A12" s="164" t="s">
        <v>381</v>
      </c>
      <c r="B12" s="164" t="s">
        <v>3764</v>
      </c>
      <c r="C12" s="164"/>
      <c r="D12" s="164"/>
      <c r="E12" s="164"/>
      <c r="F12" s="164"/>
      <c r="G12" s="164"/>
    </row>
    <row r="13" spans="1:7" ht="100.9" customHeight="1">
      <c r="A13" s="164" t="s">
        <v>383</v>
      </c>
      <c r="B13" s="164" t="s">
        <v>3765</v>
      </c>
      <c r="C13" s="164"/>
      <c r="D13" s="164"/>
      <c r="E13" s="164"/>
      <c r="F13" s="164"/>
      <c r="G13" s="164"/>
    </row>
    <row r="14" spans="1:7" ht="34.5">
      <c r="A14" s="164" t="s">
        <v>3766</v>
      </c>
      <c r="B14" s="164" t="s">
        <v>3767</v>
      </c>
      <c r="C14" s="164"/>
      <c r="D14" s="164"/>
      <c r="E14" s="164"/>
      <c r="F14" s="164"/>
      <c r="G14" s="164"/>
    </row>
    <row r="15" spans="1:7" ht="51.75">
      <c r="A15" s="164" t="s">
        <v>3768</v>
      </c>
      <c r="B15" s="164" t="s">
        <v>3769</v>
      </c>
      <c r="C15" s="164"/>
      <c r="D15" s="164"/>
      <c r="E15" s="164"/>
      <c r="F15" s="164"/>
      <c r="G15" s="164"/>
    </row>
    <row r="16" spans="1:7" ht="17.25">
      <c r="A16" s="164" t="s">
        <v>37</v>
      </c>
      <c r="B16" s="164" t="s">
        <v>14</v>
      </c>
      <c r="C16" s="164"/>
      <c r="D16" s="164"/>
      <c r="E16" s="164"/>
      <c r="F16" s="164"/>
      <c r="G16" s="164"/>
    </row>
    <row r="17" spans="1:7" ht="18.75">
      <c r="A17" s="234" t="s">
        <v>11</v>
      </c>
      <c r="B17" s="235" t="s">
        <v>6</v>
      </c>
      <c r="C17" s="164"/>
      <c r="D17" s="164"/>
      <c r="E17" s="164"/>
      <c r="F17" s="164"/>
      <c r="G17" s="164"/>
    </row>
    <row r="18" spans="1:7" ht="18.75">
      <c r="A18" s="234" t="s">
        <v>3893</v>
      </c>
      <c r="B18" s="235" t="s">
        <v>3894</v>
      </c>
      <c r="C18" s="164"/>
      <c r="D18" s="164"/>
      <c r="E18" s="164"/>
      <c r="F18" s="164"/>
      <c r="G18" s="164"/>
    </row>
    <row r="19" spans="1:7" ht="18.75">
      <c r="A19" s="234" t="s">
        <v>3895</v>
      </c>
      <c r="B19" s="235" t="s">
        <v>3896</v>
      </c>
      <c r="C19" s="164"/>
      <c r="D19" s="164"/>
      <c r="E19" s="164"/>
      <c r="F19" s="164"/>
      <c r="G19" s="164"/>
    </row>
    <row r="20" spans="1:7" ht="18.75">
      <c r="A20" s="234" t="s">
        <v>3897</v>
      </c>
      <c r="B20" s="235" t="s">
        <v>3898</v>
      </c>
      <c r="C20" s="164"/>
      <c r="D20" s="164"/>
      <c r="E20" s="164"/>
      <c r="F20" s="164"/>
      <c r="G20" s="164"/>
    </row>
    <row r="21" spans="1:7" ht="37.5">
      <c r="A21" s="236" t="s">
        <v>793</v>
      </c>
      <c r="B21" s="235" t="s">
        <v>3899</v>
      </c>
      <c r="C21" s="164"/>
      <c r="D21" s="164"/>
      <c r="E21" s="164"/>
      <c r="F21" s="164"/>
      <c r="G21" s="164"/>
    </row>
    <row r="22" spans="1:7" ht="18.75">
      <c r="A22" s="236" t="s">
        <v>3900</v>
      </c>
      <c r="B22" s="235" t="s">
        <v>3901</v>
      </c>
      <c r="C22" s="164"/>
      <c r="D22" s="164"/>
      <c r="E22" s="222">
        <f>SUM(E23:E51)</f>
        <v>1092</v>
      </c>
      <c r="F22" s="222"/>
      <c r="G22" s="222">
        <f t="shared" ref="G22" si="0">SUM(G23:G51)</f>
        <v>3964.2358300000001</v>
      </c>
    </row>
    <row r="23" spans="1:7" ht="34.5">
      <c r="A23" s="164"/>
      <c r="B23" s="164" t="s">
        <v>6000</v>
      </c>
      <c r="C23" s="223">
        <v>2024</v>
      </c>
      <c r="D23" s="164" t="s">
        <v>3771</v>
      </c>
      <c r="E23" s="222">
        <v>23</v>
      </c>
      <c r="F23" s="164"/>
      <c r="G23" s="224">
        <v>72.928149999999988</v>
      </c>
    </row>
    <row r="24" spans="1:7" ht="17.25">
      <c r="A24" s="164"/>
      <c r="B24" s="164" t="s">
        <v>6001</v>
      </c>
      <c r="C24" s="223">
        <v>2024</v>
      </c>
      <c r="D24" s="164" t="s">
        <v>3771</v>
      </c>
      <c r="E24" s="222">
        <v>18</v>
      </c>
      <c r="F24" s="164"/>
      <c r="G24" s="224">
        <v>112.75166</v>
      </c>
    </row>
    <row r="25" spans="1:7" ht="34.5">
      <c r="A25" s="164"/>
      <c r="B25" s="164" t="s">
        <v>6002</v>
      </c>
      <c r="C25" s="223">
        <v>2024</v>
      </c>
      <c r="D25" s="164" t="s">
        <v>3771</v>
      </c>
      <c r="E25" s="222">
        <v>16</v>
      </c>
      <c r="F25" s="164"/>
      <c r="G25" s="224">
        <v>141.25457</v>
      </c>
    </row>
    <row r="26" spans="1:7" ht="34.5">
      <c r="A26" s="164"/>
      <c r="B26" s="164" t="s">
        <v>6003</v>
      </c>
      <c r="C26" s="223">
        <v>2024</v>
      </c>
      <c r="D26" s="164" t="s">
        <v>3771</v>
      </c>
      <c r="E26" s="222">
        <v>17</v>
      </c>
      <c r="F26" s="164"/>
      <c r="G26" s="224">
        <v>105.38164999999999</v>
      </c>
    </row>
    <row r="27" spans="1:7" ht="51.75">
      <c r="A27" s="164"/>
      <c r="B27" s="164" t="s">
        <v>6004</v>
      </c>
      <c r="C27" s="223">
        <v>2024</v>
      </c>
      <c r="D27" s="164" t="s">
        <v>3771</v>
      </c>
      <c r="E27" s="222">
        <v>155</v>
      </c>
      <c r="F27" s="164"/>
      <c r="G27" s="224">
        <v>416.89221000000003</v>
      </c>
    </row>
    <row r="28" spans="1:7" ht="17.25">
      <c r="A28" s="164"/>
      <c r="B28" s="164" t="s">
        <v>6005</v>
      </c>
      <c r="C28" s="223">
        <v>2024</v>
      </c>
      <c r="D28" s="164" t="s">
        <v>3771</v>
      </c>
      <c r="E28" s="222">
        <v>21</v>
      </c>
      <c r="F28" s="164"/>
      <c r="G28" s="224">
        <v>90.496039999999994</v>
      </c>
    </row>
    <row r="29" spans="1:7" ht="34.5">
      <c r="A29" s="164"/>
      <c r="B29" s="164" t="s">
        <v>6006</v>
      </c>
      <c r="C29" s="223">
        <v>2024</v>
      </c>
      <c r="D29" s="164" t="s">
        <v>3771</v>
      </c>
      <c r="E29" s="222">
        <v>25</v>
      </c>
      <c r="F29" s="164"/>
      <c r="G29" s="224">
        <v>73.14143</v>
      </c>
    </row>
    <row r="30" spans="1:7" ht="17.25">
      <c r="A30" s="164"/>
      <c r="B30" s="164" t="s">
        <v>6007</v>
      </c>
      <c r="C30" s="223">
        <v>2024</v>
      </c>
      <c r="D30" s="164" t="s">
        <v>3771</v>
      </c>
      <c r="E30" s="222">
        <v>25</v>
      </c>
      <c r="F30" s="164"/>
      <c r="G30" s="224">
        <v>138.58971</v>
      </c>
    </row>
    <row r="31" spans="1:7" ht="34.5">
      <c r="A31" s="164"/>
      <c r="B31" s="164" t="s">
        <v>6008</v>
      </c>
      <c r="C31" s="223">
        <v>2024</v>
      </c>
      <c r="D31" s="164" t="s">
        <v>3771</v>
      </c>
      <c r="E31" s="222">
        <v>9</v>
      </c>
      <c r="F31" s="164"/>
      <c r="G31" s="224">
        <v>67.330660000000009</v>
      </c>
    </row>
    <row r="32" spans="1:7" ht="34.5">
      <c r="A32" s="164"/>
      <c r="B32" s="164" t="s">
        <v>6009</v>
      </c>
      <c r="C32" s="223">
        <v>2024</v>
      </c>
      <c r="D32" s="164" t="s">
        <v>3771</v>
      </c>
      <c r="E32" s="222">
        <v>260</v>
      </c>
      <c r="F32" s="164"/>
      <c r="G32" s="224">
        <v>545.77108999999996</v>
      </c>
    </row>
    <row r="33" spans="1:7" ht="34.5">
      <c r="A33" s="164"/>
      <c r="B33" s="164" t="s">
        <v>6010</v>
      </c>
      <c r="C33" s="223">
        <v>2024</v>
      </c>
      <c r="D33" s="164" t="s">
        <v>3771</v>
      </c>
      <c r="E33" s="222">
        <v>14</v>
      </c>
      <c r="F33" s="164"/>
      <c r="G33" s="224">
        <v>84.499369999999999</v>
      </c>
    </row>
    <row r="34" spans="1:7" ht="34.5">
      <c r="A34" s="164"/>
      <c r="B34" s="164" t="s">
        <v>6011</v>
      </c>
      <c r="C34" s="223">
        <v>2024</v>
      </c>
      <c r="D34" s="164" t="s">
        <v>3771</v>
      </c>
      <c r="E34" s="222">
        <v>15</v>
      </c>
      <c r="F34" s="164"/>
      <c r="G34" s="224">
        <v>90.24015</v>
      </c>
    </row>
    <row r="35" spans="1:7" ht="34.5">
      <c r="A35" s="164"/>
      <c r="B35" s="164" t="s">
        <v>6012</v>
      </c>
      <c r="C35" s="223">
        <v>2024</v>
      </c>
      <c r="D35" s="164" t="s">
        <v>3771</v>
      </c>
      <c r="E35" s="222">
        <v>111</v>
      </c>
      <c r="F35" s="164"/>
      <c r="G35" s="224">
        <v>280.26021999999995</v>
      </c>
    </row>
    <row r="36" spans="1:7" ht="34.5">
      <c r="A36" s="164"/>
      <c r="B36" s="164" t="s">
        <v>6013</v>
      </c>
      <c r="C36" s="223">
        <v>2024</v>
      </c>
      <c r="D36" s="164" t="s">
        <v>3771</v>
      </c>
      <c r="E36" s="222">
        <v>16</v>
      </c>
      <c r="F36" s="164"/>
      <c r="G36" s="224">
        <v>74.08541000000001</v>
      </c>
    </row>
    <row r="37" spans="1:7" ht="17.25">
      <c r="A37" s="164"/>
      <c r="B37" s="164" t="s">
        <v>6014</v>
      </c>
      <c r="C37" s="223">
        <v>2024</v>
      </c>
      <c r="D37" s="164" t="s">
        <v>3771</v>
      </c>
      <c r="E37" s="222">
        <v>13</v>
      </c>
      <c r="F37" s="164"/>
      <c r="G37" s="224">
        <v>130.22762</v>
      </c>
    </row>
    <row r="38" spans="1:7" ht="17.25">
      <c r="A38" s="164"/>
      <c r="B38" s="164" t="s">
        <v>6015</v>
      </c>
      <c r="C38" s="223">
        <v>2024</v>
      </c>
      <c r="D38" s="164" t="s">
        <v>3771</v>
      </c>
      <c r="E38" s="222">
        <v>16</v>
      </c>
      <c r="F38" s="164"/>
      <c r="G38" s="224">
        <v>187.78368</v>
      </c>
    </row>
    <row r="39" spans="1:7" ht="51.75">
      <c r="A39" s="164"/>
      <c r="B39" s="164" t="s">
        <v>6016</v>
      </c>
      <c r="C39" s="223">
        <v>2024</v>
      </c>
      <c r="D39" s="164" t="s">
        <v>3771</v>
      </c>
      <c r="E39" s="222">
        <v>52</v>
      </c>
      <c r="F39" s="164"/>
      <c r="G39" s="224">
        <v>164.35722000000001</v>
      </c>
    </row>
    <row r="40" spans="1:7" ht="34.5">
      <c r="A40" s="164"/>
      <c r="B40" s="164" t="s">
        <v>6017</v>
      </c>
      <c r="C40" s="223">
        <v>2024</v>
      </c>
      <c r="D40" s="164" t="s">
        <v>3771</v>
      </c>
      <c r="E40" s="222">
        <v>19</v>
      </c>
      <c r="F40" s="164"/>
      <c r="G40" s="224">
        <v>80.18777</v>
      </c>
    </row>
    <row r="41" spans="1:7" ht="34.5">
      <c r="A41" s="164"/>
      <c r="B41" s="164" t="s">
        <v>6018</v>
      </c>
      <c r="C41" s="223">
        <v>2024</v>
      </c>
      <c r="D41" s="164" t="s">
        <v>3771</v>
      </c>
      <c r="E41" s="222">
        <v>23</v>
      </c>
      <c r="F41" s="164"/>
      <c r="G41" s="224">
        <v>86.460119999999989</v>
      </c>
    </row>
    <row r="42" spans="1:7" ht="17.25">
      <c r="A42" s="164"/>
      <c r="B42" s="164" t="s">
        <v>6019</v>
      </c>
      <c r="C42" s="223">
        <v>2024</v>
      </c>
      <c r="D42" s="164" t="s">
        <v>3771</v>
      </c>
      <c r="E42" s="222">
        <v>14</v>
      </c>
      <c r="F42" s="164"/>
      <c r="G42" s="224">
        <v>76.233929999999987</v>
      </c>
    </row>
    <row r="43" spans="1:7" ht="34.5">
      <c r="A43" s="164"/>
      <c r="B43" s="164" t="s">
        <v>6020</v>
      </c>
      <c r="C43" s="223">
        <v>2024</v>
      </c>
      <c r="D43" s="164" t="s">
        <v>3771</v>
      </c>
      <c r="E43" s="222">
        <v>22</v>
      </c>
      <c r="F43" s="164"/>
      <c r="G43" s="224">
        <v>77.184929999999994</v>
      </c>
    </row>
    <row r="44" spans="1:7" ht="34.5">
      <c r="A44" s="164"/>
      <c r="B44" s="164" t="s">
        <v>6021</v>
      </c>
      <c r="C44" s="223">
        <v>2024</v>
      </c>
      <c r="D44" s="164" t="s">
        <v>3771</v>
      </c>
      <c r="E44" s="222">
        <v>16</v>
      </c>
      <c r="F44" s="164"/>
      <c r="G44" s="224">
        <v>142.23817000000003</v>
      </c>
    </row>
    <row r="45" spans="1:7" ht="34.5">
      <c r="A45" s="164"/>
      <c r="B45" s="164" t="s">
        <v>6022</v>
      </c>
      <c r="C45" s="223">
        <v>2024</v>
      </c>
      <c r="D45" s="164" t="s">
        <v>3771</v>
      </c>
      <c r="E45" s="222">
        <v>15</v>
      </c>
      <c r="F45" s="164"/>
      <c r="G45" s="224">
        <v>71.275480000000002</v>
      </c>
    </row>
    <row r="46" spans="1:7" ht="34.5">
      <c r="A46" s="164"/>
      <c r="B46" s="164" t="s">
        <v>6023</v>
      </c>
      <c r="C46" s="223">
        <v>2024</v>
      </c>
      <c r="D46" s="164" t="s">
        <v>3771</v>
      </c>
      <c r="E46" s="222">
        <v>6</v>
      </c>
      <c r="F46" s="164"/>
      <c r="G46" s="224">
        <v>73.827919999999992</v>
      </c>
    </row>
    <row r="47" spans="1:7" ht="34.5">
      <c r="A47" s="164"/>
      <c r="B47" s="164" t="s">
        <v>6024</v>
      </c>
      <c r="C47" s="223">
        <v>2024</v>
      </c>
      <c r="D47" s="164" t="s">
        <v>3771</v>
      </c>
      <c r="E47" s="222">
        <v>14</v>
      </c>
      <c r="F47" s="164"/>
      <c r="G47" s="224">
        <v>86.396529999999998</v>
      </c>
    </row>
    <row r="48" spans="1:7" ht="34.5">
      <c r="A48" s="164"/>
      <c r="B48" s="164" t="s">
        <v>6025</v>
      </c>
      <c r="C48" s="223">
        <v>2024</v>
      </c>
      <c r="D48" s="164" t="s">
        <v>3771</v>
      </c>
      <c r="E48" s="222">
        <v>109</v>
      </c>
      <c r="F48" s="164"/>
      <c r="G48" s="224">
        <v>243.65223999999998</v>
      </c>
    </row>
    <row r="49" spans="1:7" ht="34.5">
      <c r="A49" s="164"/>
      <c r="B49" s="164" t="s">
        <v>6026</v>
      </c>
      <c r="C49" s="223">
        <v>2024</v>
      </c>
      <c r="D49" s="164" t="s">
        <v>3771</v>
      </c>
      <c r="E49" s="222">
        <v>17</v>
      </c>
      <c r="F49" s="164"/>
      <c r="G49" s="224">
        <v>92.154330000000002</v>
      </c>
    </row>
    <row r="50" spans="1:7" ht="34.5">
      <c r="A50" s="164"/>
      <c r="B50" s="164" t="s">
        <v>6027</v>
      </c>
      <c r="C50" s="223">
        <v>2024</v>
      </c>
      <c r="D50" s="164" t="s">
        <v>3771</v>
      </c>
      <c r="E50" s="222">
        <v>17</v>
      </c>
      <c r="F50" s="164"/>
      <c r="G50" s="224">
        <v>80.655070000000009</v>
      </c>
    </row>
    <row r="51" spans="1:7" ht="34.5">
      <c r="A51" s="164"/>
      <c r="B51" s="164" t="s">
        <v>6028</v>
      </c>
      <c r="C51" s="223">
        <v>2024</v>
      </c>
      <c r="D51" s="164" t="s">
        <v>3771</v>
      </c>
      <c r="E51" s="222">
        <v>14</v>
      </c>
      <c r="F51" s="164"/>
      <c r="G51" s="224">
        <v>77.978499999999997</v>
      </c>
    </row>
    <row r="52" spans="1:7" ht="37.5">
      <c r="A52" s="236" t="s">
        <v>815</v>
      </c>
      <c r="B52" s="162" t="s">
        <v>3820</v>
      </c>
      <c r="C52" s="223"/>
      <c r="D52" s="164"/>
      <c r="E52" s="222"/>
      <c r="F52" s="164"/>
      <c r="G52" s="224"/>
    </row>
    <row r="53" spans="1:7" ht="18.75">
      <c r="A53" s="236" t="s">
        <v>3904</v>
      </c>
      <c r="B53" s="162" t="s">
        <v>3901</v>
      </c>
      <c r="C53" s="223"/>
      <c r="D53" s="164"/>
      <c r="E53" s="222">
        <f>SUM(E54:E76)</f>
        <v>2600</v>
      </c>
      <c r="F53" s="222"/>
      <c r="G53" s="222">
        <f t="shared" ref="G53" si="1">SUM(G54:G76)</f>
        <v>6389.2683900000002</v>
      </c>
    </row>
    <row r="54" spans="1:7" ht="34.5">
      <c r="A54" s="164"/>
      <c r="B54" s="164" t="s">
        <v>6029</v>
      </c>
      <c r="C54" s="223">
        <v>2024</v>
      </c>
      <c r="D54" s="164" t="s">
        <v>3771</v>
      </c>
      <c r="E54" s="222">
        <v>240</v>
      </c>
      <c r="F54" s="164"/>
      <c r="G54" s="224">
        <v>578.47415999999998</v>
      </c>
    </row>
    <row r="55" spans="1:7" ht="34.5">
      <c r="A55" s="164"/>
      <c r="B55" s="164" t="s">
        <v>6030</v>
      </c>
      <c r="C55" s="223">
        <v>2024</v>
      </c>
      <c r="D55" s="164" t="s">
        <v>3771</v>
      </c>
      <c r="E55" s="222">
        <v>37</v>
      </c>
      <c r="F55" s="164"/>
      <c r="G55" s="224">
        <v>155.38110999999998</v>
      </c>
    </row>
    <row r="56" spans="1:7" ht="17.25">
      <c r="A56" s="164"/>
      <c r="B56" s="164" t="s">
        <v>6031</v>
      </c>
      <c r="C56" s="223">
        <v>2024</v>
      </c>
      <c r="D56" s="164" t="s">
        <v>3771</v>
      </c>
      <c r="E56" s="222">
        <v>3</v>
      </c>
      <c r="F56" s="164"/>
      <c r="G56" s="224">
        <v>82.273960000000002</v>
      </c>
    </row>
    <row r="57" spans="1:7" ht="34.5">
      <c r="A57" s="164"/>
      <c r="B57" s="164" t="s">
        <v>6032</v>
      </c>
      <c r="C57" s="223">
        <v>2024</v>
      </c>
      <c r="D57" s="164" t="s">
        <v>3771</v>
      </c>
      <c r="E57" s="222">
        <v>21</v>
      </c>
      <c r="F57" s="164"/>
      <c r="G57" s="224">
        <v>114.85475</v>
      </c>
    </row>
    <row r="58" spans="1:7" ht="51.75">
      <c r="A58" s="164"/>
      <c r="B58" s="164" t="s">
        <v>6033</v>
      </c>
      <c r="C58" s="223">
        <v>2024</v>
      </c>
      <c r="D58" s="164" t="s">
        <v>3771</v>
      </c>
      <c r="E58" s="222">
        <v>264</v>
      </c>
      <c r="F58" s="164"/>
      <c r="G58" s="224">
        <v>554.96956</v>
      </c>
    </row>
    <row r="59" spans="1:7" ht="17.25">
      <c r="A59" s="164"/>
      <c r="B59" s="164" t="s">
        <v>6034</v>
      </c>
      <c r="C59" s="223">
        <v>2024</v>
      </c>
      <c r="D59" s="164" t="s">
        <v>3771</v>
      </c>
      <c r="E59" s="222">
        <v>41</v>
      </c>
      <c r="F59" s="164"/>
      <c r="G59" s="224">
        <v>179.45717000000002</v>
      </c>
    </row>
    <row r="60" spans="1:7" ht="34.5">
      <c r="A60" s="164"/>
      <c r="B60" s="164" t="s">
        <v>6035</v>
      </c>
      <c r="C60" s="223">
        <v>2024</v>
      </c>
      <c r="D60" s="164" t="s">
        <v>3771</v>
      </c>
      <c r="E60" s="222">
        <v>100</v>
      </c>
      <c r="F60" s="164"/>
      <c r="G60" s="224">
        <v>259.52976000000001</v>
      </c>
    </row>
    <row r="61" spans="1:7" ht="17.25">
      <c r="A61" s="164"/>
      <c r="B61" s="164" t="s">
        <v>6036</v>
      </c>
      <c r="C61" s="223">
        <v>2024</v>
      </c>
      <c r="D61" s="164" t="s">
        <v>3771</v>
      </c>
      <c r="E61" s="222">
        <v>79</v>
      </c>
      <c r="F61" s="164"/>
      <c r="G61" s="224">
        <v>200.75393</v>
      </c>
    </row>
    <row r="62" spans="1:7" ht="34.5">
      <c r="A62" s="164"/>
      <c r="B62" s="164" t="s">
        <v>6037</v>
      </c>
      <c r="C62" s="223">
        <v>2024</v>
      </c>
      <c r="D62" s="164" t="s">
        <v>3771</v>
      </c>
      <c r="E62" s="222">
        <v>144</v>
      </c>
      <c r="F62" s="164"/>
      <c r="G62" s="224">
        <v>335.63596000000001</v>
      </c>
    </row>
    <row r="63" spans="1:7" ht="34.5">
      <c r="A63" s="164"/>
      <c r="B63" s="164" t="s">
        <v>6038</v>
      </c>
      <c r="C63" s="223">
        <v>2024</v>
      </c>
      <c r="D63" s="164" t="s">
        <v>3771</v>
      </c>
      <c r="E63" s="222">
        <v>61</v>
      </c>
      <c r="F63" s="164"/>
      <c r="G63" s="224">
        <v>181.94474</v>
      </c>
    </row>
    <row r="64" spans="1:7" ht="34.5">
      <c r="A64" s="164"/>
      <c r="B64" s="164" t="s">
        <v>6039</v>
      </c>
      <c r="C64" s="223">
        <v>2024</v>
      </c>
      <c r="D64" s="164" t="s">
        <v>3771</v>
      </c>
      <c r="E64" s="222">
        <v>74</v>
      </c>
      <c r="F64" s="164"/>
      <c r="G64" s="224">
        <v>202.02014000000003</v>
      </c>
    </row>
    <row r="65" spans="1:7" ht="34.5">
      <c r="A65" s="164"/>
      <c r="B65" s="164" t="s">
        <v>6040</v>
      </c>
      <c r="C65" s="223">
        <v>2024</v>
      </c>
      <c r="D65" s="164" t="s">
        <v>3771</v>
      </c>
      <c r="E65" s="222">
        <v>21</v>
      </c>
      <c r="F65" s="164"/>
      <c r="G65" s="224">
        <v>108.16378</v>
      </c>
    </row>
    <row r="66" spans="1:7" ht="34.5">
      <c r="A66" s="164"/>
      <c r="B66" s="164" t="s">
        <v>6041</v>
      </c>
      <c r="C66" s="223">
        <v>2024</v>
      </c>
      <c r="D66" s="164" t="s">
        <v>3771</v>
      </c>
      <c r="E66" s="222">
        <v>362</v>
      </c>
      <c r="F66" s="164"/>
      <c r="G66" s="224">
        <v>603.50068999999996</v>
      </c>
    </row>
    <row r="67" spans="1:7" ht="34.5">
      <c r="A67" s="164"/>
      <c r="B67" s="164" t="s">
        <v>6042</v>
      </c>
      <c r="C67" s="223">
        <v>2024</v>
      </c>
      <c r="D67" s="164" t="s">
        <v>3771</v>
      </c>
      <c r="E67" s="222">
        <v>31</v>
      </c>
      <c r="F67" s="164"/>
      <c r="G67" s="224">
        <v>116.19193</v>
      </c>
    </row>
    <row r="68" spans="1:7" ht="34.5">
      <c r="A68" s="164"/>
      <c r="B68" s="164" t="s">
        <v>6043</v>
      </c>
      <c r="C68" s="223">
        <v>2024</v>
      </c>
      <c r="D68" s="164" t="s">
        <v>3771</v>
      </c>
      <c r="E68" s="222">
        <v>232</v>
      </c>
      <c r="F68" s="164"/>
      <c r="G68" s="224">
        <v>460.09745000000004</v>
      </c>
    </row>
    <row r="69" spans="1:7" ht="17.25">
      <c r="A69" s="164"/>
      <c r="B69" s="164" t="s">
        <v>6044</v>
      </c>
      <c r="C69" s="223">
        <v>2024</v>
      </c>
      <c r="D69" s="164" t="s">
        <v>3771</v>
      </c>
      <c r="E69" s="222">
        <v>148</v>
      </c>
      <c r="F69" s="164"/>
      <c r="G69" s="224">
        <v>379.17340999999999</v>
      </c>
    </row>
    <row r="70" spans="1:7" ht="17.25">
      <c r="A70" s="164"/>
      <c r="B70" s="164" t="s">
        <v>6045</v>
      </c>
      <c r="C70" s="223">
        <v>2024</v>
      </c>
      <c r="D70" s="164" t="s">
        <v>3771</v>
      </c>
      <c r="E70" s="222">
        <v>62</v>
      </c>
      <c r="F70" s="164"/>
      <c r="G70" s="224">
        <v>141.29537999999999</v>
      </c>
    </row>
    <row r="71" spans="1:7" ht="34.5">
      <c r="A71" s="164"/>
      <c r="B71" s="164" t="s">
        <v>6046</v>
      </c>
      <c r="C71" s="223">
        <v>2024</v>
      </c>
      <c r="D71" s="164" t="s">
        <v>3771</v>
      </c>
      <c r="E71" s="222">
        <v>181</v>
      </c>
      <c r="F71" s="164"/>
      <c r="G71" s="224">
        <v>424.33570000000003</v>
      </c>
    </row>
    <row r="72" spans="1:7" ht="17.25">
      <c r="A72" s="164"/>
      <c r="B72" s="164" t="s">
        <v>6047</v>
      </c>
      <c r="C72" s="223">
        <v>2024</v>
      </c>
      <c r="D72" s="164" t="s">
        <v>3771</v>
      </c>
      <c r="E72" s="222">
        <v>233</v>
      </c>
      <c r="F72" s="164"/>
      <c r="G72" s="224">
        <v>448.79403000000002</v>
      </c>
    </row>
    <row r="73" spans="1:7" ht="17.25">
      <c r="A73" s="164"/>
      <c r="B73" s="164" t="s">
        <v>6048</v>
      </c>
      <c r="C73" s="223">
        <v>2024</v>
      </c>
      <c r="D73" s="164" t="s">
        <v>3771</v>
      </c>
      <c r="E73" s="222">
        <v>49</v>
      </c>
      <c r="F73" s="164"/>
      <c r="G73" s="224">
        <v>181.92948999999999</v>
      </c>
    </row>
    <row r="74" spans="1:7" ht="34.5">
      <c r="A74" s="164"/>
      <c r="B74" s="164" t="s">
        <v>6049</v>
      </c>
      <c r="C74" s="223">
        <v>2024</v>
      </c>
      <c r="D74" s="164" t="s">
        <v>3771</v>
      </c>
      <c r="E74" s="222">
        <v>38</v>
      </c>
      <c r="F74" s="164"/>
      <c r="G74" s="224">
        <v>111.67755</v>
      </c>
    </row>
    <row r="75" spans="1:7" ht="17.25">
      <c r="A75" s="164"/>
      <c r="B75" s="164" t="s">
        <v>6050</v>
      </c>
      <c r="C75" s="223">
        <v>2024</v>
      </c>
      <c r="D75" s="164" t="s">
        <v>3771</v>
      </c>
      <c r="E75" s="222">
        <v>145</v>
      </c>
      <c r="F75" s="164"/>
      <c r="G75" s="224">
        <v>394.81915000000004</v>
      </c>
    </row>
    <row r="76" spans="1:7" ht="34.5">
      <c r="A76" s="164"/>
      <c r="B76" s="164" t="s">
        <v>6051</v>
      </c>
      <c r="C76" s="223">
        <v>2024</v>
      </c>
      <c r="D76" s="164" t="s">
        <v>3771</v>
      </c>
      <c r="E76" s="222">
        <v>34</v>
      </c>
      <c r="F76" s="164"/>
      <c r="G76" s="224">
        <v>173.99458999999999</v>
      </c>
    </row>
    <row r="77" spans="1:7" ht="18.75">
      <c r="A77" s="234" t="s">
        <v>3906</v>
      </c>
      <c r="B77" s="162" t="s">
        <v>3907</v>
      </c>
      <c r="C77" s="223">
        <v>2024</v>
      </c>
      <c r="D77" s="164"/>
      <c r="E77" s="222"/>
      <c r="F77" s="164"/>
      <c r="G77" s="224"/>
    </row>
    <row r="78" spans="1:7" ht="18.75">
      <c r="A78" s="234" t="s">
        <v>3908</v>
      </c>
      <c r="B78" s="162" t="s">
        <v>3896</v>
      </c>
      <c r="C78" s="223">
        <v>2024</v>
      </c>
      <c r="D78" s="164"/>
      <c r="E78" s="222"/>
      <c r="F78" s="164"/>
      <c r="G78" s="224"/>
    </row>
    <row r="79" spans="1:7" ht="18.75">
      <c r="A79" s="234" t="s">
        <v>3909</v>
      </c>
      <c r="B79" s="162" t="s">
        <v>3898</v>
      </c>
      <c r="C79" s="223">
        <v>2024</v>
      </c>
      <c r="D79" s="164"/>
      <c r="E79" s="222"/>
      <c r="F79" s="164"/>
      <c r="G79" s="224"/>
    </row>
    <row r="80" spans="1:7" ht="37.5">
      <c r="A80" s="236" t="s">
        <v>854</v>
      </c>
      <c r="B80" s="162" t="s">
        <v>3899</v>
      </c>
      <c r="C80" s="223">
        <v>2024</v>
      </c>
      <c r="D80" s="164"/>
      <c r="E80" s="222"/>
      <c r="F80" s="164"/>
      <c r="G80" s="224"/>
    </row>
    <row r="81" spans="1:7" ht="18.75">
      <c r="A81" s="236" t="s">
        <v>3910</v>
      </c>
      <c r="B81" s="162" t="s">
        <v>3901</v>
      </c>
      <c r="C81" s="223">
        <v>2024</v>
      </c>
      <c r="D81" s="164"/>
      <c r="E81" s="222">
        <f>SUM(E82:E596)</f>
        <v>27846</v>
      </c>
      <c r="F81" s="222"/>
      <c r="G81" s="222">
        <f>SUM(G82:G596)</f>
        <v>98211.523090000032</v>
      </c>
    </row>
    <row r="82" spans="1:7" ht="17.25">
      <c r="A82" s="164"/>
      <c r="B82" s="164" t="s">
        <v>6052</v>
      </c>
      <c r="C82" s="223">
        <v>2024</v>
      </c>
      <c r="D82" s="164" t="s">
        <v>3771</v>
      </c>
      <c r="E82" s="222">
        <v>21</v>
      </c>
      <c r="F82" s="164"/>
      <c r="G82" s="224">
        <v>218.83205999999998</v>
      </c>
    </row>
    <row r="83" spans="1:7" ht="34.5">
      <c r="A83" s="164"/>
      <c r="B83" s="164" t="s">
        <v>6053</v>
      </c>
      <c r="C83" s="223">
        <v>2024</v>
      </c>
      <c r="D83" s="164" t="s">
        <v>3771</v>
      </c>
      <c r="E83" s="222">
        <v>42</v>
      </c>
      <c r="F83" s="164"/>
      <c r="G83" s="224">
        <v>159.01625000000001</v>
      </c>
    </row>
    <row r="84" spans="1:7" ht="34.5">
      <c r="A84" s="164"/>
      <c r="B84" s="164" t="s">
        <v>6054</v>
      </c>
      <c r="C84" s="223">
        <v>2024</v>
      </c>
      <c r="D84" s="164" t="s">
        <v>3771</v>
      </c>
      <c r="E84" s="222">
        <v>15</v>
      </c>
      <c r="F84" s="164"/>
      <c r="G84" s="224">
        <v>114.00466</v>
      </c>
    </row>
    <row r="85" spans="1:7" ht="34.5">
      <c r="A85" s="164"/>
      <c r="B85" s="164" t="s">
        <v>6055</v>
      </c>
      <c r="C85" s="223">
        <v>2024</v>
      </c>
      <c r="D85" s="164" t="s">
        <v>3771</v>
      </c>
      <c r="E85" s="222">
        <v>18</v>
      </c>
      <c r="F85" s="164"/>
      <c r="G85" s="224">
        <v>90.163389999999993</v>
      </c>
    </row>
    <row r="86" spans="1:7" ht="34.5">
      <c r="A86" s="164"/>
      <c r="B86" s="164" t="s">
        <v>6056</v>
      </c>
      <c r="C86" s="223">
        <v>2024</v>
      </c>
      <c r="D86" s="164" t="s">
        <v>3771</v>
      </c>
      <c r="E86" s="222">
        <v>29</v>
      </c>
      <c r="F86" s="164"/>
      <c r="G86" s="224">
        <v>84.723199999999991</v>
      </c>
    </row>
    <row r="87" spans="1:7" ht="17.25">
      <c r="A87" s="164"/>
      <c r="B87" s="164" t="s">
        <v>6057</v>
      </c>
      <c r="C87" s="223">
        <v>2024</v>
      </c>
      <c r="D87" s="164" t="s">
        <v>3771</v>
      </c>
      <c r="E87" s="222">
        <v>25</v>
      </c>
      <c r="F87" s="164"/>
      <c r="G87" s="224">
        <v>95.640169999999998</v>
      </c>
    </row>
    <row r="88" spans="1:7" ht="34.5">
      <c r="A88" s="164"/>
      <c r="B88" s="164" t="s">
        <v>6058</v>
      </c>
      <c r="C88" s="223">
        <v>2024</v>
      </c>
      <c r="D88" s="164" t="s">
        <v>3771</v>
      </c>
      <c r="E88" s="222">
        <v>13</v>
      </c>
      <c r="F88" s="164"/>
      <c r="G88" s="224">
        <v>97.148949999999999</v>
      </c>
    </row>
    <row r="89" spans="1:7" ht="34.5">
      <c r="A89" s="164"/>
      <c r="B89" s="164" t="s">
        <v>6059</v>
      </c>
      <c r="C89" s="223">
        <v>2024</v>
      </c>
      <c r="D89" s="164" t="s">
        <v>3771</v>
      </c>
      <c r="E89" s="222">
        <v>16</v>
      </c>
      <c r="F89" s="164"/>
      <c r="G89" s="224">
        <v>117.00255</v>
      </c>
    </row>
    <row r="90" spans="1:7" ht="34.5">
      <c r="A90" s="164"/>
      <c r="B90" s="164" t="s">
        <v>6060</v>
      </c>
      <c r="C90" s="223">
        <v>2024</v>
      </c>
      <c r="D90" s="164" t="s">
        <v>3771</v>
      </c>
      <c r="E90" s="222">
        <v>42</v>
      </c>
      <c r="F90" s="164"/>
      <c r="G90" s="224">
        <v>137.21829</v>
      </c>
    </row>
    <row r="91" spans="1:7" ht="34.5">
      <c r="A91" s="164"/>
      <c r="B91" s="164" t="s">
        <v>6061</v>
      </c>
      <c r="C91" s="223">
        <v>2024</v>
      </c>
      <c r="D91" s="164" t="s">
        <v>3771</v>
      </c>
      <c r="E91" s="222">
        <v>14</v>
      </c>
      <c r="F91" s="164"/>
      <c r="G91" s="224">
        <v>76.93553</v>
      </c>
    </row>
    <row r="92" spans="1:7" ht="34.5">
      <c r="A92" s="164"/>
      <c r="B92" s="164" t="s">
        <v>6062</v>
      </c>
      <c r="C92" s="223">
        <v>2024</v>
      </c>
      <c r="D92" s="164" t="s">
        <v>3771</v>
      </c>
      <c r="E92" s="222">
        <v>10</v>
      </c>
      <c r="F92" s="164"/>
      <c r="G92" s="224">
        <v>88.637149999999991</v>
      </c>
    </row>
    <row r="93" spans="1:7" ht="34.5">
      <c r="A93" s="164"/>
      <c r="B93" s="164" t="s">
        <v>6063</v>
      </c>
      <c r="C93" s="223">
        <v>2024</v>
      </c>
      <c r="D93" s="164" t="s">
        <v>3771</v>
      </c>
      <c r="E93" s="222">
        <v>11</v>
      </c>
      <c r="F93" s="164"/>
      <c r="G93" s="224">
        <v>101.17326</v>
      </c>
    </row>
    <row r="94" spans="1:7" ht="34.5">
      <c r="A94" s="164"/>
      <c r="B94" s="164" t="s">
        <v>6064</v>
      </c>
      <c r="C94" s="223">
        <v>2024</v>
      </c>
      <c r="D94" s="164" t="s">
        <v>3771</v>
      </c>
      <c r="E94" s="222">
        <v>24</v>
      </c>
      <c r="F94" s="164"/>
      <c r="G94" s="224">
        <v>62.511620000000001</v>
      </c>
    </row>
    <row r="95" spans="1:7" ht="34.5">
      <c r="A95" s="164"/>
      <c r="B95" s="164" t="s">
        <v>6065</v>
      </c>
      <c r="C95" s="223">
        <v>2024</v>
      </c>
      <c r="D95" s="164" t="s">
        <v>3771</v>
      </c>
      <c r="E95" s="222">
        <v>21</v>
      </c>
      <c r="F95" s="164"/>
      <c r="G95" s="224">
        <v>71.073160000000001</v>
      </c>
    </row>
    <row r="96" spans="1:7" ht="34.5">
      <c r="A96" s="164"/>
      <c r="B96" s="164" t="s">
        <v>6066</v>
      </c>
      <c r="C96" s="223">
        <v>2024</v>
      </c>
      <c r="D96" s="164" t="s">
        <v>3771</v>
      </c>
      <c r="E96" s="222">
        <v>32</v>
      </c>
      <c r="F96" s="164"/>
      <c r="G96" s="224">
        <v>132.26142000000002</v>
      </c>
    </row>
    <row r="97" spans="1:7" ht="34.5">
      <c r="A97" s="164"/>
      <c r="B97" s="164" t="s">
        <v>6067</v>
      </c>
      <c r="C97" s="223">
        <v>2024</v>
      </c>
      <c r="D97" s="164" t="s">
        <v>3771</v>
      </c>
      <c r="E97" s="222">
        <v>14</v>
      </c>
      <c r="F97" s="164"/>
      <c r="G97" s="224">
        <v>132.67599999999999</v>
      </c>
    </row>
    <row r="98" spans="1:7" ht="34.5">
      <c r="A98" s="164"/>
      <c r="B98" s="164" t="s">
        <v>6068</v>
      </c>
      <c r="C98" s="223">
        <v>2024</v>
      </c>
      <c r="D98" s="164" t="s">
        <v>3771</v>
      </c>
      <c r="E98" s="222">
        <v>12</v>
      </c>
      <c r="F98" s="164"/>
      <c r="G98" s="224">
        <v>108.07502000000001</v>
      </c>
    </row>
    <row r="99" spans="1:7" ht="34.5">
      <c r="A99" s="164"/>
      <c r="B99" s="164" t="s">
        <v>6069</v>
      </c>
      <c r="C99" s="223">
        <v>2024</v>
      </c>
      <c r="D99" s="164" t="s">
        <v>3771</v>
      </c>
      <c r="E99" s="222">
        <v>21</v>
      </c>
      <c r="F99" s="164"/>
      <c r="G99" s="224">
        <v>101.20008</v>
      </c>
    </row>
    <row r="100" spans="1:7" ht="34.5">
      <c r="A100" s="164"/>
      <c r="B100" s="164" t="s">
        <v>6070</v>
      </c>
      <c r="C100" s="223">
        <v>2024</v>
      </c>
      <c r="D100" s="164" t="s">
        <v>3771</v>
      </c>
      <c r="E100" s="222">
        <v>48</v>
      </c>
      <c r="F100" s="164"/>
      <c r="G100" s="224">
        <v>135.21039999999999</v>
      </c>
    </row>
    <row r="101" spans="1:7" ht="34.5">
      <c r="A101" s="164"/>
      <c r="B101" s="164" t="s">
        <v>6071</v>
      </c>
      <c r="C101" s="223">
        <v>2024</v>
      </c>
      <c r="D101" s="164" t="s">
        <v>3771</v>
      </c>
      <c r="E101" s="222">
        <v>16</v>
      </c>
      <c r="F101" s="164"/>
      <c r="G101" s="224">
        <v>77.553699999999992</v>
      </c>
    </row>
    <row r="102" spans="1:7" ht="17.25">
      <c r="A102" s="164"/>
      <c r="B102" s="164" t="s">
        <v>6072</v>
      </c>
      <c r="C102" s="223">
        <v>2024</v>
      </c>
      <c r="D102" s="164" t="s">
        <v>3771</v>
      </c>
      <c r="E102" s="222">
        <v>13</v>
      </c>
      <c r="F102" s="164"/>
      <c r="G102" s="224">
        <v>68.606139999999996</v>
      </c>
    </row>
    <row r="103" spans="1:7" ht="34.5">
      <c r="A103" s="164"/>
      <c r="B103" s="164" t="s">
        <v>6073</v>
      </c>
      <c r="C103" s="223">
        <v>2024</v>
      </c>
      <c r="D103" s="164" t="s">
        <v>3771</v>
      </c>
      <c r="E103" s="222">
        <v>400</v>
      </c>
      <c r="F103" s="164"/>
      <c r="G103" s="224">
        <v>84.757149999999996</v>
      </c>
    </row>
    <row r="104" spans="1:7" ht="34.5">
      <c r="A104" s="164"/>
      <c r="B104" s="164" t="s">
        <v>6074</v>
      </c>
      <c r="C104" s="223">
        <v>2024</v>
      </c>
      <c r="D104" s="164" t="s">
        <v>3771</v>
      </c>
      <c r="E104" s="222">
        <v>10</v>
      </c>
      <c r="F104" s="164"/>
      <c r="G104" s="224">
        <v>103.99889</v>
      </c>
    </row>
    <row r="105" spans="1:7" ht="34.5">
      <c r="A105" s="164"/>
      <c r="B105" s="164" t="s">
        <v>6075</v>
      </c>
      <c r="C105" s="223">
        <v>2024</v>
      </c>
      <c r="D105" s="164" t="s">
        <v>3771</v>
      </c>
      <c r="E105" s="222">
        <v>18</v>
      </c>
      <c r="F105" s="164"/>
      <c r="G105" s="224">
        <v>120.43886000000001</v>
      </c>
    </row>
    <row r="106" spans="1:7" ht="34.5">
      <c r="A106" s="164"/>
      <c r="B106" s="164" t="s">
        <v>6076</v>
      </c>
      <c r="C106" s="223">
        <v>2024</v>
      </c>
      <c r="D106" s="164" t="s">
        <v>3771</v>
      </c>
      <c r="E106" s="222">
        <v>14</v>
      </c>
      <c r="F106" s="164"/>
      <c r="G106" s="224">
        <v>176.98907</v>
      </c>
    </row>
    <row r="107" spans="1:7" ht="34.5">
      <c r="A107" s="164"/>
      <c r="B107" s="164" t="s">
        <v>6077</v>
      </c>
      <c r="C107" s="223">
        <v>2024</v>
      </c>
      <c r="D107" s="164" t="s">
        <v>3771</v>
      </c>
      <c r="E107" s="222">
        <v>23</v>
      </c>
      <c r="F107" s="164"/>
      <c r="G107" s="224">
        <v>82.35202000000001</v>
      </c>
    </row>
    <row r="108" spans="1:7" ht="34.5">
      <c r="A108" s="164"/>
      <c r="B108" s="164" t="s">
        <v>6078</v>
      </c>
      <c r="C108" s="223">
        <v>2024</v>
      </c>
      <c r="D108" s="164" t="s">
        <v>3771</v>
      </c>
      <c r="E108" s="222">
        <v>66</v>
      </c>
      <c r="F108" s="164"/>
      <c r="G108" s="224">
        <v>215.99309</v>
      </c>
    </row>
    <row r="109" spans="1:7" ht="34.5">
      <c r="A109" s="164"/>
      <c r="B109" s="164" t="s">
        <v>6079</v>
      </c>
      <c r="C109" s="223">
        <v>2024</v>
      </c>
      <c r="D109" s="164" t="s">
        <v>3771</v>
      </c>
      <c r="E109" s="222">
        <v>25</v>
      </c>
      <c r="F109" s="164"/>
      <c r="G109" s="224">
        <v>158.56643</v>
      </c>
    </row>
    <row r="110" spans="1:7" ht="34.5">
      <c r="A110" s="164"/>
      <c r="B110" s="164" t="s">
        <v>6080</v>
      </c>
      <c r="C110" s="223">
        <v>2024</v>
      </c>
      <c r="D110" s="164" t="s">
        <v>3771</v>
      </c>
      <c r="E110" s="222">
        <v>13</v>
      </c>
      <c r="F110" s="164"/>
      <c r="G110" s="224">
        <v>101.19203999999999</v>
      </c>
    </row>
    <row r="111" spans="1:7" ht="34.5">
      <c r="A111" s="164"/>
      <c r="B111" s="164" t="s">
        <v>6081</v>
      </c>
      <c r="C111" s="223">
        <v>2024</v>
      </c>
      <c r="D111" s="164" t="s">
        <v>3771</v>
      </c>
      <c r="E111" s="222">
        <v>20</v>
      </c>
      <c r="F111" s="164"/>
      <c r="G111" s="224">
        <v>82.690280000000001</v>
      </c>
    </row>
    <row r="112" spans="1:7" ht="34.5">
      <c r="A112" s="164"/>
      <c r="B112" s="164" t="s">
        <v>6082</v>
      </c>
      <c r="C112" s="223">
        <v>2024</v>
      </c>
      <c r="D112" s="164" t="s">
        <v>3771</v>
      </c>
      <c r="E112" s="222">
        <v>14</v>
      </c>
      <c r="F112" s="164"/>
      <c r="G112" s="224">
        <v>125.33083000000001</v>
      </c>
    </row>
    <row r="113" spans="1:7" ht="34.5">
      <c r="A113" s="164"/>
      <c r="B113" s="164" t="s">
        <v>6083</v>
      </c>
      <c r="C113" s="223">
        <v>2024</v>
      </c>
      <c r="D113" s="164" t="s">
        <v>3771</v>
      </c>
      <c r="E113" s="222">
        <v>13</v>
      </c>
      <c r="F113" s="164"/>
      <c r="G113" s="224">
        <v>68.826229999999995</v>
      </c>
    </row>
    <row r="114" spans="1:7" ht="34.5">
      <c r="A114" s="164"/>
      <c r="B114" s="164" t="s">
        <v>6084</v>
      </c>
      <c r="C114" s="223">
        <v>2024</v>
      </c>
      <c r="D114" s="164" t="s">
        <v>3771</v>
      </c>
      <c r="E114" s="222">
        <v>30</v>
      </c>
      <c r="F114" s="164"/>
      <c r="G114" s="224">
        <v>149.59452999999999</v>
      </c>
    </row>
    <row r="115" spans="1:7" ht="34.5">
      <c r="A115" s="164"/>
      <c r="B115" s="164" t="s">
        <v>6085</v>
      </c>
      <c r="C115" s="223">
        <v>2024</v>
      </c>
      <c r="D115" s="164" t="s">
        <v>3771</v>
      </c>
      <c r="E115" s="222">
        <v>17</v>
      </c>
      <c r="F115" s="164"/>
      <c r="G115" s="224">
        <v>76.260750000000002</v>
      </c>
    </row>
    <row r="116" spans="1:7" ht="34.5">
      <c r="A116" s="164"/>
      <c r="B116" s="164" t="s">
        <v>6086</v>
      </c>
      <c r="C116" s="223">
        <v>2024</v>
      </c>
      <c r="D116" s="164" t="s">
        <v>3771</v>
      </c>
      <c r="E116" s="222">
        <v>121</v>
      </c>
      <c r="F116" s="164"/>
      <c r="G116" s="224">
        <v>308.87506000000002</v>
      </c>
    </row>
    <row r="117" spans="1:7" ht="34.5">
      <c r="A117" s="164"/>
      <c r="B117" s="164" t="s">
        <v>6087</v>
      </c>
      <c r="C117" s="223">
        <v>2024</v>
      </c>
      <c r="D117" s="164" t="s">
        <v>3771</v>
      </c>
      <c r="E117" s="222">
        <v>12</v>
      </c>
      <c r="F117" s="164"/>
      <c r="G117" s="224">
        <v>74.644530000000003</v>
      </c>
    </row>
    <row r="118" spans="1:7" ht="17.25">
      <c r="A118" s="164"/>
      <c r="B118" s="164" t="s">
        <v>6088</v>
      </c>
      <c r="C118" s="223">
        <v>2024</v>
      </c>
      <c r="D118" s="164" t="s">
        <v>3771</v>
      </c>
      <c r="E118" s="222">
        <v>34</v>
      </c>
      <c r="F118" s="164"/>
      <c r="G118" s="224">
        <v>122.15728999999999</v>
      </c>
    </row>
    <row r="119" spans="1:7" ht="34.5">
      <c r="A119" s="164"/>
      <c r="B119" s="164" t="s">
        <v>6089</v>
      </c>
      <c r="C119" s="223">
        <v>2024</v>
      </c>
      <c r="D119" s="164" t="s">
        <v>3771</v>
      </c>
      <c r="E119" s="222">
        <v>16</v>
      </c>
      <c r="F119" s="164"/>
      <c r="G119" s="224">
        <v>99.838419999999999</v>
      </c>
    </row>
    <row r="120" spans="1:7" ht="17.25">
      <c r="A120" s="164"/>
      <c r="B120" s="164" t="s">
        <v>6090</v>
      </c>
      <c r="C120" s="223">
        <v>2024</v>
      </c>
      <c r="D120" s="164" t="s">
        <v>3771</v>
      </c>
      <c r="E120" s="222">
        <v>48</v>
      </c>
      <c r="F120" s="164"/>
      <c r="G120" s="224">
        <v>165.42886999999999</v>
      </c>
    </row>
    <row r="121" spans="1:7" ht="17.25">
      <c r="A121" s="164"/>
      <c r="B121" s="164" t="s">
        <v>6091</v>
      </c>
      <c r="C121" s="223">
        <v>2024</v>
      </c>
      <c r="D121" s="164" t="s">
        <v>3771</v>
      </c>
      <c r="E121" s="222">
        <v>40</v>
      </c>
      <c r="F121" s="164"/>
      <c r="G121" s="224">
        <v>200.04552999999999</v>
      </c>
    </row>
    <row r="122" spans="1:7" ht="17.25">
      <c r="A122" s="164"/>
      <c r="B122" s="164" t="s">
        <v>6092</v>
      </c>
      <c r="C122" s="223">
        <v>2024</v>
      </c>
      <c r="D122" s="164" t="s">
        <v>3771</v>
      </c>
      <c r="E122" s="222">
        <v>18</v>
      </c>
      <c r="F122" s="164"/>
      <c r="G122" s="224">
        <v>81.563570000000013</v>
      </c>
    </row>
    <row r="123" spans="1:7" ht="17.25">
      <c r="A123" s="164"/>
      <c r="B123" s="164" t="s">
        <v>6093</v>
      </c>
      <c r="C123" s="223">
        <v>2024</v>
      </c>
      <c r="D123" s="164" t="s">
        <v>3771</v>
      </c>
      <c r="E123" s="222">
        <v>305</v>
      </c>
      <c r="F123" s="164"/>
      <c r="G123" s="224">
        <v>558.67418000000009</v>
      </c>
    </row>
    <row r="124" spans="1:7" ht="17.25">
      <c r="A124" s="164"/>
      <c r="B124" s="164" t="s">
        <v>6094</v>
      </c>
      <c r="C124" s="223">
        <v>2024</v>
      </c>
      <c r="D124" s="164" t="s">
        <v>3771</v>
      </c>
      <c r="E124" s="222">
        <v>4</v>
      </c>
      <c r="F124" s="164"/>
      <c r="G124" s="224">
        <v>86.078509999999994</v>
      </c>
    </row>
    <row r="125" spans="1:7" ht="34.5">
      <c r="A125" s="164"/>
      <c r="B125" s="164" t="s">
        <v>6095</v>
      </c>
      <c r="C125" s="223">
        <v>2024</v>
      </c>
      <c r="D125" s="164" t="s">
        <v>3771</v>
      </c>
      <c r="E125" s="222">
        <v>167</v>
      </c>
      <c r="F125" s="164"/>
      <c r="G125" s="224">
        <v>201.32968</v>
      </c>
    </row>
    <row r="126" spans="1:7" ht="34.5">
      <c r="A126" s="164"/>
      <c r="B126" s="164" t="s">
        <v>6096</v>
      </c>
      <c r="C126" s="223">
        <v>2024</v>
      </c>
      <c r="D126" s="164" t="s">
        <v>3771</v>
      </c>
      <c r="E126" s="222">
        <v>21</v>
      </c>
      <c r="F126" s="164"/>
      <c r="G126" s="224">
        <v>147.74576999999999</v>
      </c>
    </row>
    <row r="127" spans="1:7" ht="17.25">
      <c r="A127" s="164"/>
      <c r="B127" s="164" t="s">
        <v>6097</v>
      </c>
      <c r="C127" s="223">
        <v>2024</v>
      </c>
      <c r="D127" s="164" t="s">
        <v>3771</v>
      </c>
      <c r="E127" s="222">
        <v>38</v>
      </c>
      <c r="F127" s="164"/>
      <c r="G127" s="224">
        <v>194.53106</v>
      </c>
    </row>
    <row r="128" spans="1:7" ht="34.5">
      <c r="A128" s="164"/>
      <c r="B128" s="164" t="s">
        <v>6098</v>
      </c>
      <c r="C128" s="223">
        <v>2024</v>
      </c>
      <c r="D128" s="164" t="s">
        <v>3771</v>
      </c>
      <c r="E128" s="222">
        <v>25</v>
      </c>
      <c r="F128" s="164"/>
      <c r="G128" s="224">
        <v>146.78772000000001</v>
      </c>
    </row>
    <row r="129" spans="1:7" ht="34.5">
      <c r="A129" s="164"/>
      <c r="B129" s="164" t="s">
        <v>6099</v>
      </c>
      <c r="C129" s="223">
        <v>2024</v>
      </c>
      <c r="D129" s="164" t="s">
        <v>3771</v>
      </c>
      <c r="E129" s="222">
        <v>9</v>
      </c>
      <c r="F129" s="164"/>
      <c r="G129" s="224">
        <v>113.64614999999999</v>
      </c>
    </row>
    <row r="130" spans="1:7" ht="34.5">
      <c r="A130" s="164"/>
      <c r="B130" s="164" t="s">
        <v>6100</v>
      </c>
      <c r="C130" s="223">
        <v>2024</v>
      </c>
      <c r="D130" s="164" t="s">
        <v>3771</v>
      </c>
      <c r="E130" s="222">
        <v>16</v>
      </c>
      <c r="F130" s="164"/>
      <c r="G130" s="224">
        <v>130.91847999999999</v>
      </c>
    </row>
    <row r="131" spans="1:7" ht="34.5">
      <c r="A131" s="164"/>
      <c r="B131" s="164" t="s">
        <v>6101</v>
      </c>
      <c r="C131" s="223">
        <v>2024</v>
      </c>
      <c r="D131" s="164" t="s">
        <v>3771</v>
      </c>
      <c r="E131" s="222">
        <v>13</v>
      </c>
      <c r="F131" s="164"/>
      <c r="G131" s="224">
        <v>96.760379999999998</v>
      </c>
    </row>
    <row r="132" spans="1:7" ht="34.5">
      <c r="A132" s="164"/>
      <c r="B132" s="164" t="s">
        <v>6102</v>
      </c>
      <c r="C132" s="223">
        <v>2024</v>
      </c>
      <c r="D132" s="164" t="s">
        <v>3771</v>
      </c>
      <c r="E132" s="222">
        <v>22</v>
      </c>
      <c r="F132" s="164"/>
      <c r="G132" s="224">
        <v>74.122140000000002</v>
      </c>
    </row>
    <row r="133" spans="1:7" ht="34.5">
      <c r="A133" s="164"/>
      <c r="B133" s="164" t="s">
        <v>6103</v>
      </c>
      <c r="C133" s="223">
        <v>2024</v>
      </c>
      <c r="D133" s="164" t="s">
        <v>3771</v>
      </c>
      <c r="E133" s="222">
        <v>21</v>
      </c>
      <c r="F133" s="164"/>
      <c r="G133" s="224">
        <v>79.039600000000007</v>
      </c>
    </row>
    <row r="134" spans="1:7" ht="34.5">
      <c r="A134" s="164"/>
      <c r="B134" s="164" t="s">
        <v>6104</v>
      </c>
      <c r="C134" s="223">
        <v>2024</v>
      </c>
      <c r="D134" s="164" t="s">
        <v>3771</v>
      </c>
      <c r="E134" s="222">
        <v>14</v>
      </c>
      <c r="F134" s="164"/>
      <c r="G134" s="224">
        <v>53.198089999999993</v>
      </c>
    </row>
    <row r="135" spans="1:7" ht="17.25">
      <c r="A135" s="164"/>
      <c r="B135" s="164" t="s">
        <v>6105</v>
      </c>
      <c r="C135" s="223">
        <v>2024</v>
      </c>
      <c r="D135" s="164" t="s">
        <v>3771</v>
      </c>
      <c r="E135" s="222">
        <v>11</v>
      </c>
      <c r="F135" s="164"/>
      <c r="G135" s="224">
        <v>98.986500000000007</v>
      </c>
    </row>
    <row r="136" spans="1:7" ht="34.5">
      <c r="A136" s="164"/>
      <c r="B136" s="164" t="s">
        <v>6106</v>
      </c>
      <c r="C136" s="223">
        <v>2024</v>
      </c>
      <c r="D136" s="164" t="s">
        <v>3771</v>
      </c>
      <c r="E136" s="222">
        <v>12</v>
      </c>
      <c r="F136" s="164"/>
      <c r="G136" s="224">
        <v>72.470359999999999</v>
      </c>
    </row>
    <row r="137" spans="1:7" ht="17.25">
      <c r="A137" s="164"/>
      <c r="B137" s="164" t="s">
        <v>6107</v>
      </c>
      <c r="C137" s="223">
        <v>2024</v>
      </c>
      <c r="D137" s="164" t="s">
        <v>3771</v>
      </c>
      <c r="E137" s="222">
        <v>13</v>
      </c>
      <c r="F137" s="164"/>
      <c r="G137" s="224">
        <v>89.398169999999993</v>
      </c>
    </row>
    <row r="138" spans="1:7" ht="34.5">
      <c r="A138" s="164"/>
      <c r="B138" s="164" t="s">
        <v>6108</v>
      </c>
      <c r="C138" s="223">
        <v>2024</v>
      </c>
      <c r="D138" s="164" t="s">
        <v>3771</v>
      </c>
      <c r="E138" s="222">
        <v>25</v>
      </c>
      <c r="F138" s="164"/>
      <c r="G138" s="224">
        <v>93.500249999999994</v>
      </c>
    </row>
    <row r="139" spans="1:7" ht="34.5">
      <c r="A139" s="164"/>
      <c r="B139" s="164" t="s">
        <v>6109</v>
      </c>
      <c r="C139" s="223">
        <v>2024</v>
      </c>
      <c r="D139" s="164" t="s">
        <v>3771</v>
      </c>
      <c r="E139" s="222">
        <v>12</v>
      </c>
      <c r="F139" s="164"/>
      <c r="G139" s="224">
        <v>88.76236999999999</v>
      </c>
    </row>
    <row r="140" spans="1:7" ht="17.25">
      <c r="A140" s="164"/>
      <c r="B140" s="164" t="s">
        <v>6110</v>
      </c>
      <c r="C140" s="223">
        <v>2024</v>
      </c>
      <c r="D140" s="164" t="s">
        <v>3771</v>
      </c>
      <c r="E140" s="222">
        <v>17</v>
      </c>
      <c r="F140" s="164"/>
      <c r="G140" s="224">
        <v>71.221649999999997</v>
      </c>
    </row>
    <row r="141" spans="1:7" ht="34.5">
      <c r="A141" s="164"/>
      <c r="B141" s="164" t="s">
        <v>6111</v>
      </c>
      <c r="C141" s="223">
        <v>2024</v>
      </c>
      <c r="D141" s="164" t="s">
        <v>3771</v>
      </c>
      <c r="E141" s="222">
        <v>15</v>
      </c>
      <c r="F141" s="164"/>
      <c r="G141" s="224">
        <v>125.11103</v>
      </c>
    </row>
    <row r="142" spans="1:7" ht="34.5">
      <c r="A142" s="164"/>
      <c r="B142" s="164" t="s">
        <v>6112</v>
      </c>
      <c r="C142" s="223">
        <v>2024</v>
      </c>
      <c r="D142" s="164" t="s">
        <v>3771</v>
      </c>
      <c r="E142" s="222">
        <v>17</v>
      </c>
      <c r="F142" s="164"/>
      <c r="G142" s="224">
        <v>114.84207000000001</v>
      </c>
    </row>
    <row r="143" spans="1:7" ht="34.5">
      <c r="A143" s="164"/>
      <c r="B143" s="164" t="s">
        <v>6113</v>
      </c>
      <c r="C143" s="223">
        <v>2024</v>
      </c>
      <c r="D143" s="164" t="s">
        <v>3771</v>
      </c>
      <c r="E143" s="222">
        <v>90</v>
      </c>
      <c r="F143" s="164"/>
      <c r="G143" s="224">
        <v>239.01393999999999</v>
      </c>
    </row>
    <row r="144" spans="1:7" ht="17.25">
      <c r="A144" s="164"/>
      <c r="B144" s="164" t="s">
        <v>6114</v>
      </c>
      <c r="C144" s="223">
        <v>2024</v>
      </c>
      <c r="D144" s="164" t="s">
        <v>3771</v>
      </c>
      <c r="E144" s="222">
        <v>17</v>
      </c>
      <c r="F144" s="164"/>
      <c r="G144" s="224">
        <v>81.343270000000004</v>
      </c>
    </row>
    <row r="145" spans="1:7" ht="34.5">
      <c r="A145" s="164"/>
      <c r="B145" s="164" t="s">
        <v>6115</v>
      </c>
      <c r="C145" s="223">
        <v>2024</v>
      </c>
      <c r="D145" s="164" t="s">
        <v>3771</v>
      </c>
      <c r="E145" s="222">
        <v>24</v>
      </c>
      <c r="F145" s="164"/>
      <c r="G145" s="224">
        <v>142.18018000000001</v>
      </c>
    </row>
    <row r="146" spans="1:7" ht="34.5">
      <c r="A146" s="164"/>
      <c r="B146" s="164" t="s">
        <v>6116</v>
      </c>
      <c r="C146" s="223">
        <v>2024</v>
      </c>
      <c r="D146" s="164" t="s">
        <v>3771</v>
      </c>
      <c r="E146" s="222">
        <v>16</v>
      </c>
      <c r="F146" s="164"/>
      <c r="G146" s="224">
        <v>95.992620000000002</v>
      </c>
    </row>
    <row r="147" spans="1:7" ht="34.5">
      <c r="A147" s="164"/>
      <c r="B147" s="164" t="s">
        <v>6117</v>
      </c>
      <c r="C147" s="223">
        <v>2024</v>
      </c>
      <c r="D147" s="164" t="s">
        <v>3771</v>
      </c>
      <c r="E147" s="222">
        <v>42</v>
      </c>
      <c r="F147" s="164"/>
      <c r="G147" s="224">
        <v>132.92555999999999</v>
      </c>
    </row>
    <row r="148" spans="1:7" ht="17.25">
      <c r="A148" s="164"/>
      <c r="B148" s="164" t="s">
        <v>6118</v>
      </c>
      <c r="C148" s="223">
        <v>2024</v>
      </c>
      <c r="D148" s="164" t="s">
        <v>3771</v>
      </c>
      <c r="E148" s="222">
        <v>15</v>
      </c>
      <c r="F148" s="164"/>
      <c r="G148" s="224">
        <v>112.31417999999999</v>
      </c>
    </row>
    <row r="149" spans="1:7" ht="34.5">
      <c r="A149" s="164"/>
      <c r="B149" s="164" t="s">
        <v>6119</v>
      </c>
      <c r="C149" s="223">
        <v>2024</v>
      </c>
      <c r="D149" s="164" t="s">
        <v>3771</v>
      </c>
      <c r="E149" s="222">
        <v>42</v>
      </c>
      <c r="F149" s="164"/>
      <c r="G149" s="224">
        <v>226.98343</v>
      </c>
    </row>
    <row r="150" spans="1:7" ht="34.5">
      <c r="A150" s="164"/>
      <c r="B150" s="164" t="s">
        <v>6120</v>
      </c>
      <c r="C150" s="223">
        <v>2024</v>
      </c>
      <c r="D150" s="164" t="s">
        <v>3771</v>
      </c>
      <c r="E150" s="222">
        <v>18</v>
      </c>
      <c r="F150" s="164"/>
      <c r="G150" s="224">
        <v>77.750410000000002</v>
      </c>
    </row>
    <row r="151" spans="1:7" ht="17.25">
      <c r="A151" s="164"/>
      <c r="B151" s="164" t="s">
        <v>6121</v>
      </c>
      <c r="C151" s="223">
        <v>2024</v>
      </c>
      <c r="D151" s="164" t="s">
        <v>3771</v>
      </c>
      <c r="E151" s="222">
        <v>55</v>
      </c>
      <c r="F151" s="164"/>
      <c r="G151" s="224">
        <v>173.22900000000001</v>
      </c>
    </row>
    <row r="152" spans="1:7" ht="34.5">
      <c r="A152" s="164"/>
      <c r="B152" s="164" t="s">
        <v>6122</v>
      </c>
      <c r="C152" s="223">
        <v>2024</v>
      </c>
      <c r="D152" s="164" t="s">
        <v>3771</v>
      </c>
      <c r="E152" s="222">
        <v>15</v>
      </c>
      <c r="F152" s="164"/>
      <c r="G152" s="224">
        <v>94.873509999999996</v>
      </c>
    </row>
    <row r="153" spans="1:7" ht="34.5">
      <c r="A153" s="164"/>
      <c r="B153" s="164" t="s">
        <v>6123</v>
      </c>
      <c r="C153" s="223">
        <v>2024</v>
      </c>
      <c r="D153" s="164" t="s">
        <v>3771</v>
      </c>
      <c r="E153" s="222">
        <v>15</v>
      </c>
      <c r="F153" s="164"/>
      <c r="G153" s="224">
        <v>98.719429999999988</v>
      </c>
    </row>
    <row r="154" spans="1:7" ht="34.5">
      <c r="A154" s="164"/>
      <c r="B154" s="164" t="s">
        <v>6124</v>
      </c>
      <c r="C154" s="223">
        <v>2024</v>
      </c>
      <c r="D154" s="164" t="s">
        <v>3771</v>
      </c>
      <c r="E154" s="222">
        <v>45</v>
      </c>
      <c r="F154" s="164"/>
      <c r="G154" s="224">
        <v>188.59401</v>
      </c>
    </row>
    <row r="155" spans="1:7" ht="17.25">
      <c r="A155" s="164"/>
      <c r="B155" s="164" t="s">
        <v>6125</v>
      </c>
      <c r="C155" s="223">
        <v>2024</v>
      </c>
      <c r="D155" s="164" t="s">
        <v>3771</v>
      </c>
      <c r="E155" s="222">
        <v>12</v>
      </c>
      <c r="F155" s="164"/>
      <c r="G155" s="224">
        <v>75.702910000000003</v>
      </c>
    </row>
    <row r="156" spans="1:7" ht="34.5">
      <c r="A156" s="164"/>
      <c r="B156" s="164" t="s">
        <v>6126</v>
      </c>
      <c r="C156" s="223">
        <v>2024</v>
      </c>
      <c r="D156" s="164" t="s">
        <v>3771</v>
      </c>
      <c r="E156" s="222">
        <v>19</v>
      </c>
      <c r="F156" s="164"/>
      <c r="G156" s="224">
        <v>101.06708</v>
      </c>
    </row>
    <row r="157" spans="1:7" ht="34.5">
      <c r="A157" s="164"/>
      <c r="B157" s="164" t="s">
        <v>6127</v>
      </c>
      <c r="C157" s="223">
        <v>2024</v>
      </c>
      <c r="D157" s="164" t="s">
        <v>3771</v>
      </c>
      <c r="E157" s="222">
        <v>13</v>
      </c>
      <c r="F157" s="164"/>
      <c r="G157" s="224">
        <v>82.790720000000007</v>
      </c>
    </row>
    <row r="158" spans="1:7" ht="34.5">
      <c r="A158" s="164"/>
      <c r="B158" s="164" t="s">
        <v>6128</v>
      </c>
      <c r="C158" s="223">
        <v>2024</v>
      </c>
      <c r="D158" s="164" t="s">
        <v>3771</v>
      </c>
      <c r="E158" s="222">
        <v>28</v>
      </c>
      <c r="F158" s="164"/>
      <c r="G158" s="224">
        <v>99.465820000000008</v>
      </c>
    </row>
    <row r="159" spans="1:7" ht="17.25">
      <c r="A159" s="164"/>
      <c r="B159" s="164" t="s">
        <v>6129</v>
      </c>
      <c r="C159" s="223">
        <v>2024</v>
      </c>
      <c r="D159" s="164" t="s">
        <v>3771</v>
      </c>
      <c r="E159" s="222">
        <v>60</v>
      </c>
      <c r="F159" s="164"/>
      <c r="G159" s="224">
        <v>185.84451999999999</v>
      </c>
    </row>
    <row r="160" spans="1:7" ht="34.5">
      <c r="A160" s="164"/>
      <c r="B160" s="164" t="s">
        <v>6130</v>
      </c>
      <c r="C160" s="223">
        <v>2024</v>
      </c>
      <c r="D160" s="164" t="s">
        <v>3771</v>
      </c>
      <c r="E160" s="222">
        <v>370</v>
      </c>
      <c r="F160" s="164"/>
      <c r="G160" s="224">
        <v>607.54293999999993</v>
      </c>
    </row>
    <row r="161" spans="1:7" ht="34.5">
      <c r="A161" s="164"/>
      <c r="B161" s="164" t="s">
        <v>6131</v>
      </c>
      <c r="C161" s="223">
        <v>2024</v>
      </c>
      <c r="D161" s="164" t="s">
        <v>3771</v>
      </c>
      <c r="E161" s="222">
        <v>12</v>
      </c>
      <c r="F161" s="164"/>
      <c r="G161" s="224">
        <v>83.984429999999989</v>
      </c>
    </row>
    <row r="162" spans="1:7" ht="34.5">
      <c r="A162" s="164"/>
      <c r="B162" s="164" t="s">
        <v>6132</v>
      </c>
      <c r="C162" s="223">
        <v>2024</v>
      </c>
      <c r="D162" s="164" t="s">
        <v>3771</v>
      </c>
      <c r="E162" s="222">
        <v>11</v>
      </c>
      <c r="F162" s="164"/>
      <c r="G162" s="224">
        <v>83.836619999999996</v>
      </c>
    </row>
    <row r="163" spans="1:7" ht="34.5">
      <c r="A163" s="164"/>
      <c r="B163" s="164" t="s">
        <v>6133</v>
      </c>
      <c r="C163" s="223">
        <v>2024</v>
      </c>
      <c r="D163" s="164" t="s">
        <v>3771</v>
      </c>
      <c r="E163" s="222">
        <v>12</v>
      </c>
      <c r="F163" s="164"/>
      <c r="G163" s="224">
        <v>79.976399999999998</v>
      </c>
    </row>
    <row r="164" spans="1:7" ht="34.5">
      <c r="A164" s="164"/>
      <c r="B164" s="164" t="s">
        <v>6134</v>
      </c>
      <c r="C164" s="223">
        <v>2024</v>
      </c>
      <c r="D164" s="164" t="s">
        <v>3771</v>
      </c>
      <c r="E164" s="222">
        <v>20</v>
      </c>
      <c r="F164" s="164"/>
      <c r="G164" s="224">
        <v>93.46669</v>
      </c>
    </row>
    <row r="165" spans="1:7" ht="17.25">
      <c r="A165" s="164"/>
      <c r="B165" s="164" t="s">
        <v>6135</v>
      </c>
      <c r="C165" s="223">
        <v>2024</v>
      </c>
      <c r="D165" s="164" t="s">
        <v>3771</v>
      </c>
      <c r="E165" s="222">
        <v>16</v>
      </c>
      <c r="F165" s="164"/>
      <c r="G165" s="224">
        <v>82.593170000000001</v>
      </c>
    </row>
    <row r="166" spans="1:7" ht="34.5">
      <c r="A166" s="164"/>
      <c r="B166" s="164" t="s">
        <v>6136</v>
      </c>
      <c r="C166" s="223">
        <v>2024</v>
      </c>
      <c r="D166" s="164" t="s">
        <v>3771</v>
      </c>
      <c r="E166" s="222">
        <v>19</v>
      </c>
      <c r="F166" s="164"/>
      <c r="G166" s="224">
        <v>77.269710000000003</v>
      </c>
    </row>
    <row r="167" spans="1:7" ht="17.25">
      <c r="A167" s="164"/>
      <c r="B167" s="164" t="s">
        <v>6137</v>
      </c>
      <c r="C167" s="223">
        <v>2024</v>
      </c>
      <c r="D167" s="164" t="s">
        <v>3771</v>
      </c>
      <c r="E167" s="222">
        <v>20</v>
      </c>
      <c r="F167" s="164"/>
      <c r="G167" s="224">
        <v>105.55248</v>
      </c>
    </row>
    <row r="168" spans="1:7" ht="17.25">
      <c r="A168" s="164"/>
      <c r="B168" s="164" t="s">
        <v>6138</v>
      </c>
      <c r="C168" s="223">
        <v>2024</v>
      </c>
      <c r="D168" s="164" t="s">
        <v>3771</v>
      </c>
      <c r="E168" s="222">
        <v>9</v>
      </c>
      <c r="F168" s="164"/>
      <c r="G168" s="224">
        <v>81.485219999999998</v>
      </c>
    </row>
    <row r="169" spans="1:7" ht="34.5">
      <c r="A169" s="164"/>
      <c r="B169" s="164" t="s">
        <v>6139</v>
      </c>
      <c r="C169" s="223">
        <v>2024</v>
      </c>
      <c r="D169" s="164" t="s">
        <v>3771</v>
      </c>
      <c r="E169" s="222">
        <v>13</v>
      </c>
      <c r="F169" s="164"/>
      <c r="G169" s="224">
        <v>79.649380000000008</v>
      </c>
    </row>
    <row r="170" spans="1:7" ht="34.5">
      <c r="A170" s="164"/>
      <c r="B170" s="164" t="s">
        <v>6140</v>
      </c>
      <c r="C170" s="223">
        <v>2024</v>
      </c>
      <c r="D170" s="164" t="s">
        <v>3771</v>
      </c>
      <c r="E170" s="222">
        <v>32</v>
      </c>
      <c r="F170" s="164"/>
      <c r="G170" s="224">
        <v>239.92648</v>
      </c>
    </row>
    <row r="171" spans="1:7" ht="17.25">
      <c r="A171" s="164"/>
      <c r="B171" s="164" t="s">
        <v>6141</v>
      </c>
      <c r="C171" s="223">
        <v>2024</v>
      </c>
      <c r="D171" s="164" t="s">
        <v>3771</v>
      </c>
      <c r="E171" s="222">
        <v>13</v>
      </c>
      <c r="F171" s="164"/>
      <c r="G171" s="224">
        <v>82.895390000000006</v>
      </c>
    </row>
    <row r="172" spans="1:7" ht="34.5">
      <c r="A172" s="164"/>
      <c r="B172" s="164" t="s">
        <v>6142</v>
      </c>
      <c r="C172" s="223">
        <v>2024</v>
      </c>
      <c r="D172" s="164" t="s">
        <v>3771</v>
      </c>
      <c r="E172" s="222">
        <v>10</v>
      </c>
      <c r="F172" s="164"/>
      <c r="G172" s="224">
        <v>101.22782000000001</v>
      </c>
    </row>
    <row r="173" spans="1:7" ht="34.5">
      <c r="A173" s="164"/>
      <c r="B173" s="164" t="s">
        <v>6143</v>
      </c>
      <c r="C173" s="223">
        <v>2024</v>
      </c>
      <c r="D173" s="164" t="s">
        <v>3771</v>
      </c>
      <c r="E173" s="222">
        <v>35</v>
      </c>
      <c r="F173" s="164"/>
      <c r="G173" s="224">
        <v>129.07480999999999</v>
      </c>
    </row>
    <row r="174" spans="1:7" ht="34.5">
      <c r="A174" s="164"/>
      <c r="B174" s="164" t="s">
        <v>6144</v>
      </c>
      <c r="C174" s="223">
        <v>2024</v>
      </c>
      <c r="D174" s="164" t="s">
        <v>3771</v>
      </c>
      <c r="E174" s="222">
        <v>17</v>
      </c>
      <c r="F174" s="164"/>
      <c r="G174" s="224">
        <v>81.802960000000013</v>
      </c>
    </row>
    <row r="175" spans="1:7" ht="34.5">
      <c r="A175" s="164"/>
      <c r="B175" s="164" t="s">
        <v>6145</v>
      </c>
      <c r="C175" s="223">
        <v>2024</v>
      </c>
      <c r="D175" s="164" t="s">
        <v>3771</v>
      </c>
      <c r="E175" s="222">
        <v>56</v>
      </c>
      <c r="F175" s="164"/>
      <c r="G175" s="224">
        <v>384.05071999999996</v>
      </c>
    </row>
    <row r="176" spans="1:7" ht="34.5">
      <c r="A176" s="164"/>
      <c r="B176" s="164" t="s">
        <v>6146</v>
      </c>
      <c r="C176" s="223">
        <v>2024</v>
      </c>
      <c r="D176" s="164" t="s">
        <v>3771</v>
      </c>
      <c r="E176" s="222">
        <v>120</v>
      </c>
      <c r="F176" s="164"/>
      <c r="G176" s="224">
        <v>236.10889</v>
      </c>
    </row>
    <row r="177" spans="1:7" ht="34.5">
      <c r="A177" s="164"/>
      <c r="B177" s="164" t="s">
        <v>6147</v>
      </c>
      <c r="C177" s="223">
        <v>2024</v>
      </c>
      <c r="D177" s="164" t="s">
        <v>3771</v>
      </c>
      <c r="E177" s="222">
        <v>17</v>
      </c>
      <c r="F177" s="164"/>
      <c r="G177" s="224">
        <v>61.060250000000003</v>
      </c>
    </row>
    <row r="178" spans="1:7" ht="34.5">
      <c r="A178" s="164"/>
      <c r="B178" s="164" t="s">
        <v>6148</v>
      </c>
      <c r="C178" s="223">
        <v>2024</v>
      </c>
      <c r="D178" s="164" t="s">
        <v>3771</v>
      </c>
      <c r="E178" s="222">
        <v>8</v>
      </c>
      <c r="F178" s="164"/>
      <c r="G178" s="224">
        <v>86.709450000000004</v>
      </c>
    </row>
    <row r="179" spans="1:7" ht="34.5">
      <c r="A179" s="164"/>
      <c r="B179" s="164" t="s">
        <v>6149</v>
      </c>
      <c r="C179" s="223">
        <v>2024</v>
      </c>
      <c r="D179" s="164" t="s">
        <v>3771</v>
      </c>
      <c r="E179" s="222">
        <v>13</v>
      </c>
      <c r="F179" s="164"/>
      <c r="G179" s="224">
        <v>88.19426</v>
      </c>
    </row>
    <row r="180" spans="1:7" ht="17.25">
      <c r="A180" s="164"/>
      <c r="B180" s="164" t="s">
        <v>6150</v>
      </c>
      <c r="C180" s="223">
        <v>2024</v>
      </c>
      <c r="D180" s="164" t="s">
        <v>3771</v>
      </c>
      <c r="E180" s="222">
        <v>59</v>
      </c>
      <c r="F180" s="164"/>
      <c r="G180" s="224">
        <v>208.15525</v>
      </c>
    </row>
    <row r="181" spans="1:7" ht="34.5">
      <c r="A181" s="164"/>
      <c r="B181" s="164" t="s">
        <v>6151</v>
      </c>
      <c r="C181" s="223">
        <v>2024</v>
      </c>
      <c r="D181" s="164" t="s">
        <v>3771</v>
      </c>
      <c r="E181" s="222">
        <v>23</v>
      </c>
      <c r="F181" s="164"/>
      <c r="G181" s="224">
        <v>79.442740000000001</v>
      </c>
    </row>
    <row r="182" spans="1:7" ht="34.5">
      <c r="A182" s="164"/>
      <c r="B182" s="164" t="s">
        <v>6152</v>
      </c>
      <c r="C182" s="223">
        <v>2024</v>
      </c>
      <c r="D182" s="164" t="s">
        <v>3771</v>
      </c>
      <c r="E182" s="222">
        <v>16</v>
      </c>
      <c r="F182" s="164"/>
      <c r="G182" s="224">
        <v>76.039670000000001</v>
      </c>
    </row>
    <row r="183" spans="1:7" ht="34.5">
      <c r="A183" s="164"/>
      <c r="B183" s="164" t="s">
        <v>6153</v>
      </c>
      <c r="C183" s="223">
        <v>2024</v>
      </c>
      <c r="D183" s="164" t="s">
        <v>3771</v>
      </c>
      <c r="E183" s="222">
        <v>38</v>
      </c>
      <c r="F183" s="164"/>
      <c r="G183" s="224">
        <v>130.02067</v>
      </c>
    </row>
    <row r="184" spans="1:7" ht="34.5">
      <c r="A184" s="164"/>
      <c r="B184" s="164" t="s">
        <v>6154</v>
      </c>
      <c r="C184" s="223">
        <v>2024</v>
      </c>
      <c r="D184" s="164" t="s">
        <v>3771</v>
      </c>
      <c r="E184" s="222">
        <v>83</v>
      </c>
      <c r="F184" s="164"/>
      <c r="G184" s="224">
        <v>291.65566999999999</v>
      </c>
    </row>
    <row r="185" spans="1:7" ht="34.5">
      <c r="A185" s="164"/>
      <c r="B185" s="164" t="s">
        <v>6155</v>
      </c>
      <c r="C185" s="223">
        <v>2024</v>
      </c>
      <c r="D185" s="164" t="s">
        <v>3771</v>
      </c>
      <c r="E185" s="222">
        <v>48</v>
      </c>
      <c r="F185" s="164"/>
      <c r="G185" s="224">
        <v>170.08123999999998</v>
      </c>
    </row>
    <row r="186" spans="1:7" ht="34.5">
      <c r="A186" s="164"/>
      <c r="B186" s="164" t="s">
        <v>6156</v>
      </c>
      <c r="C186" s="223">
        <v>2024</v>
      </c>
      <c r="D186" s="164" t="s">
        <v>3771</v>
      </c>
      <c r="E186" s="222">
        <v>48</v>
      </c>
      <c r="F186" s="164"/>
      <c r="G186" s="224">
        <v>231.61642000000001</v>
      </c>
    </row>
    <row r="187" spans="1:7" ht="34.5">
      <c r="A187" s="164"/>
      <c r="B187" s="164" t="s">
        <v>6157</v>
      </c>
      <c r="C187" s="223">
        <v>2024</v>
      </c>
      <c r="D187" s="164" t="s">
        <v>3771</v>
      </c>
      <c r="E187" s="222">
        <v>24</v>
      </c>
      <c r="F187" s="164"/>
      <c r="G187" s="224">
        <v>120.58871000000001</v>
      </c>
    </row>
    <row r="188" spans="1:7" ht="17.25">
      <c r="A188" s="164"/>
      <c r="B188" s="164" t="s">
        <v>6158</v>
      </c>
      <c r="C188" s="223">
        <v>2024</v>
      </c>
      <c r="D188" s="164" t="s">
        <v>3771</v>
      </c>
      <c r="E188" s="222">
        <v>30</v>
      </c>
      <c r="F188" s="164"/>
      <c r="G188" s="224">
        <v>89.267020000000002</v>
      </c>
    </row>
    <row r="189" spans="1:7" ht="34.5">
      <c r="A189" s="164"/>
      <c r="B189" s="164" t="s">
        <v>6159</v>
      </c>
      <c r="C189" s="223">
        <v>2024</v>
      </c>
      <c r="D189" s="164" t="s">
        <v>3771</v>
      </c>
      <c r="E189" s="222">
        <v>22</v>
      </c>
      <c r="F189" s="164"/>
      <c r="G189" s="224">
        <v>94.240649999999988</v>
      </c>
    </row>
    <row r="190" spans="1:7" ht="34.5">
      <c r="A190" s="164"/>
      <c r="B190" s="164" t="s">
        <v>6160</v>
      </c>
      <c r="C190" s="223">
        <v>2024</v>
      </c>
      <c r="D190" s="164" t="s">
        <v>3771</v>
      </c>
      <c r="E190" s="222">
        <v>58</v>
      </c>
      <c r="F190" s="164"/>
      <c r="G190" s="224">
        <v>229.35084000000001</v>
      </c>
    </row>
    <row r="191" spans="1:7" ht="34.5">
      <c r="A191" s="164"/>
      <c r="B191" s="164" t="s">
        <v>6161</v>
      </c>
      <c r="C191" s="223">
        <v>2024</v>
      </c>
      <c r="D191" s="164" t="s">
        <v>3771</v>
      </c>
      <c r="E191" s="222">
        <v>16</v>
      </c>
      <c r="F191" s="164"/>
      <c r="G191" s="224">
        <v>96.807720000000003</v>
      </c>
    </row>
    <row r="192" spans="1:7" ht="34.5">
      <c r="A192" s="164"/>
      <c r="B192" s="164" t="s">
        <v>6162</v>
      </c>
      <c r="C192" s="223">
        <v>2024</v>
      </c>
      <c r="D192" s="164" t="s">
        <v>3771</v>
      </c>
      <c r="E192" s="222">
        <v>43</v>
      </c>
      <c r="F192" s="164"/>
      <c r="G192" s="224">
        <v>149.16346999999999</v>
      </c>
    </row>
    <row r="193" spans="1:7" ht="34.5">
      <c r="A193" s="164"/>
      <c r="B193" s="164" t="s">
        <v>6163</v>
      </c>
      <c r="C193" s="223">
        <v>2024</v>
      </c>
      <c r="D193" s="164" t="s">
        <v>3771</v>
      </c>
      <c r="E193" s="222">
        <v>21</v>
      </c>
      <c r="F193" s="164"/>
      <c r="G193" s="224">
        <v>103.73092</v>
      </c>
    </row>
    <row r="194" spans="1:7" ht="34.5">
      <c r="A194" s="164"/>
      <c r="B194" s="164" t="s">
        <v>6164</v>
      </c>
      <c r="C194" s="223">
        <v>2024</v>
      </c>
      <c r="D194" s="164" t="s">
        <v>3771</v>
      </c>
      <c r="E194" s="222">
        <v>84</v>
      </c>
      <c r="F194" s="164"/>
      <c r="G194" s="224">
        <v>251.23990000000001</v>
      </c>
    </row>
    <row r="195" spans="1:7" ht="34.5">
      <c r="A195" s="164"/>
      <c r="B195" s="164" t="s">
        <v>6165</v>
      </c>
      <c r="C195" s="223">
        <v>2024</v>
      </c>
      <c r="D195" s="164" t="s">
        <v>3771</v>
      </c>
      <c r="E195" s="222">
        <v>197</v>
      </c>
      <c r="F195" s="164"/>
      <c r="G195" s="224">
        <v>454.76719000000003</v>
      </c>
    </row>
    <row r="196" spans="1:7" ht="34.5">
      <c r="A196" s="164"/>
      <c r="B196" s="164" t="s">
        <v>6166</v>
      </c>
      <c r="C196" s="223">
        <v>2024</v>
      </c>
      <c r="D196" s="164" t="s">
        <v>3771</v>
      </c>
      <c r="E196" s="222">
        <v>44</v>
      </c>
      <c r="F196" s="164"/>
      <c r="G196" s="224">
        <v>100.1694</v>
      </c>
    </row>
    <row r="197" spans="1:7" ht="34.5">
      <c r="A197" s="164"/>
      <c r="B197" s="164" t="s">
        <v>6167</v>
      </c>
      <c r="C197" s="223">
        <v>2024</v>
      </c>
      <c r="D197" s="164" t="s">
        <v>3771</v>
      </c>
      <c r="E197" s="222">
        <v>137</v>
      </c>
      <c r="F197" s="164"/>
      <c r="G197" s="224">
        <v>365.65171000000004</v>
      </c>
    </row>
    <row r="198" spans="1:7" ht="34.5">
      <c r="A198" s="164"/>
      <c r="B198" s="164" t="s">
        <v>6168</v>
      </c>
      <c r="C198" s="223">
        <v>2024</v>
      </c>
      <c r="D198" s="164" t="s">
        <v>3771</v>
      </c>
      <c r="E198" s="222">
        <v>14</v>
      </c>
      <c r="F198" s="164"/>
      <c r="G198" s="224">
        <v>115.60767999999999</v>
      </c>
    </row>
    <row r="199" spans="1:7" ht="34.5">
      <c r="A199" s="164"/>
      <c r="B199" s="164" t="s">
        <v>6169</v>
      </c>
      <c r="C199" s="223">
        <v>2024</v>
      </c>
      <c r="D199" s="164" t="s">
        <v>3771</v>
      </c>
      <c r="E199" s="222">
        <v>18</v>
      </c>
      <c r="F199" s="164"/>
      <c r="G199" s="224">
        <v>80.170910000000006</v>
      </c>
    </row>
    <row r="200" spans="1:7" ht="34.5">
      <c r="A200" s="164"/>
      <c r="B200" s="164" t="s">
        <v>6170</v>
      </c>
      <c r="C200" s="223">
        <v>2024</v>
      </c>
      <c r="D200" s="164" t="s">
        <v>3771</v>
      </c>
      <c r="E200" s="222">
        <v>122</v>
      </c>
      <c r="F200" s="164"/>
      <c r="G200" s="224">
        <v>354.53401000000002</v>
      </c>
    </row>
    <row r="201" spans="1:7" ht="17.25">
      <c r="A201" s="164"/>
      <c r="B201" s="164" t="s">
        <v>6171</v>
      </c>
      <c r="C201" s="223">
        <v>2024</v>
      </c>
      <c r="D201" s="164" t="s">
        <v>3771</v>
      </c>
      <c r="E201" s="222">
        <v>48</v>
      </c>
      <c r="F201" s="164"/>
      <c r="G201" s="224">
        <v>265.24420000000003</v>
      </c>
    </row>
    <row r="202" spans="1:7" ht="34.5">
      <c r="A202" s="164"/>
      <c r="B202" s="164" t="s">
        <v>6172</v>
      </c>
      <c r="C202" s="223">
        <v>2024</v>
      </c>
      <c r="D202" s="164" t="s">
        <v>3771</v>
      </c>
      <c r="E202" s="222">
        <v>13</v>
      </c>
      <c r="F202" s="164"/>
      <c r="G202" s="224">
        <v>95.320669999999993</v>
      </c>
    </row>
    <row r="203" spans="1:7" ht="34.5">
      <c r="A203" s="164"/>
      <c r="B203" s="164" t="s">
        <v>6173</v>
      </c>
      <c r="C203" s="223">
        <v>2024</v>
      </c>
      <c r="D203" s="164" t="s">
        <v>3771</v>
      </c>
      <c r="E203" s="222">
        <v>15</v>
      </c>
      <c r="F203" s="164"/>
      <c r="G203" s="224">
        <v>93.922399999999996</v>
      </c>
    </row>
    <row r="204" spans="1:7" ht="34.5">
      <c r="A204" s="164"/>
      <c r="B204" s="164" t="s">
        <v>6174</v>
      </c>
      <c r="C204" s="223">
        <v>2024</v>
      </c>
      <c r="D204" s="164" t="s">
        <v>3771</v>
      </c>
      <c r="E204" s="222">
        <v>47</v>
      </c>
      <c r="F204" s="164"/>
      <c r="G204" s="224">
        <v>182.46817000000001</v>
      </c>
    </row>
    <row r="205" spans="1:7" ht="17.25">
      <c r="A205" s="164"/>
      <c r="B205" s="164" t="s">
        <v>6175</v>
      </c>
      <c r="C205" s="223">
        <v>2024</v>
      </c>
      <c r="D205" s="164" t="s">
        <v>3771</v>
      </c>
      <c r="E205" s="222">
        <v>73</v>
      </c>
      <c r="F205" s="164"/>
      <c r="G205" s="224">
        <v>213.90715</v>
      </c>
    </row>
    <row r="206" spans="1:7" ht="34.5">
      <c r="A206" s="164"/>
      <c r="B206" s="164" t="s">
        <v>6176</v>
      </c>
      <c r="C206" s="223">
        <v>2024</v>
      </c>
      <c r="D206" s="164" t="s">
        <v>3771</v>
      </c>
      <c r="E206" s="222">
        <v>20</v>
      </c>
      <c r="F206" s="164"/>
      <c r="G206" s="224">
        <v>100.39649</v>
      </c>
    </row>
    <row r="207" spans="1:7" ht="34.5">
      <c r="A207" s="164"/>
      <c r="B207" s="164" t="s">
        <v>6177</v>
      </c>
      <c r="C207" s="223">
        <v>2024</v>
      </c>
      <c r="D207" s="164" t="s">
        <v>3771</v>
      </c>
      <c r="E207" s="222">
        <v>90</v>
      </c>
      <c r="F207" s="164"/>
      <c r="G207" s="224">
        <v>163.76114000000001</v>
      </c>
    </row>
    <row r="208" spans="1:7" ht="34.5">
      <c r="A208" s="164"/>
      <c r="B208" s="164" t="s">
        <v>6178</v>
      </c>
      <c r="C208" s="223">
        <v>2024</v>
      </c>
      <c r="D208" s="164" t="s">
        <v>3771</v>
      </c>
      <c r="E208" s="222">
        <v>30</v>
      </c>
      <c r="F208" s="164"/>
      <c r="G208" s="224">
        <v>100.25367999999999</v>
      </c>
    </row>
    <row r="209" spans="1:7" ht="17.25">
      <c r="A209" s="164"/>
      <c r="B209" s="164" t="s">
        <v>6179</v>
      </c>
      <c r="C209" s="223">
        <v>2024</v>
      </c>
      <c r="D209" s="164" t="s">
        <v>3771</v>
      </c>
      <c r="E209" s="222">
        <v>54</v>
      </c>
      <c r="F209" s="164"/>
      <c r="G209" s="224">
        <v>260.32657999999998</v>
      </c>
    </row>
    <row r="210" spans="1:7" ht="17.25">
      <c r="A210" s="164"/>
      <c r="B210" s="164" t="s">
        <v>6180</v>
      </c>
      <c r="C210" s="223">
        <v>2024</v>
      </c>
      <c r="D210" s="164" t="s">
        <v>3771</v>
      </c>
      <c r="E210" s="222">
        <v>136</v>
      </c>
      <c r="F210" s="164"/>
      <c r="G210" s="224">
        <v>372.50031000000001</v>
      </c>
    </row>
    <row r="211" spans="1:7" ht="34.5">
      <c r="A211" s="164"/>
      <c r="B211" s="164" t="s">
        <v>6181</v>
      </c>
      <c r="C211" s="223">
        <v>2024</v>
      </c>
      <c r="D211" s="164" t="s">
        <v>3771</v>
      </c>
      <c r="E211" s="222">
        <v>15</v>
      </c>
      <c r="F211" s="164"/>
      <c r="G211" s="224">
        <v>124.19871000000001</v>
      </c>
    </row>
    <row r="212" spans="1:7" ht="34.5">
      <c r="A212" s="164"/>
      <c r="B212" s="164" t="s">
        <v>6182</v>
      </c>
      <c r="C212" s="223">
        <v>2024</v>
      </c>
      <c r="D212" s="164" t="s">
        <v>3771</v>
      </c>
      <c r="E212" s="222">
        <v>56</v>
      </c>
      <c r="F212" s="164"/>
      <c r="G212" s="224">
        <v>198.20292000000001</v>
      </c>
    </row>
    <row r="213" spans="1:7" ht="34.5">
      <c r="A213" s="164"/>
      <c r="B213" s="164" t="s">
        <v>6183</v>
      </c>
      <c r="C213" s="223">
        <v>2024</v>
      </c>
      <c r="D213" s="164" t="s">
        <v>3771</v>
      </c>
      <c r="E213" s="222">
        <v>86</v>
      </c>
      <c r="F213" s="164"/>
      <c r="G213" s="224">
        <v>184.29317</v>
      </c>
    </row>
    <row r="214" spans="1:7" ht="34.5">
      <c r="A214" s="164"/>
      <c r="B214" s="164" t="s">
        <v>6184</v>
      </c>
      <c r="C214" s="223">
        <v>2024</v>
      </c>
      <c r="D214" s="164" t="s">
        <v>3771</v>
      </c>
      <c r="E214" s="222">
        <v>31</v>
      </c>
      <c r="F214" s="164"/>
      <c r="G214" s="224">
        <v>82.106529999999992</v>
      </c>
    </row>
    <row r="215" spans="1:7" ht="34.5">
      <c r="A215" s="164"/>
      <c r="B215" s="164" t="s">
        <v>6185</v>
      </c>
      <c r="C215" s="223">
        <v>2024</v>
      </c>
      <c r="D215" s="164" t="s">
        <v>3771</v>
      </c>
      <c r="E215" s="222">
        <v>35</v>
      </c>
      <c r="F215" s="164"/>
      <c r="G215" s="224">
        <v>159.01266000000001</v>
      </c>
    </row>
    <row r="216" spans="1:7" ht="34.5">
      <c r="A216" s="164"/>
      <c r="B216" s="164" t="s">
        <v>6186</v>
      </c>
      <c r="C216" s="223">
        <v>2024</v>
      </c>
      <c r="D216" s="164" t="s">
        <v>3771</v>
      </c>
      <c r="E216" s="222">
        <v>218</v>
      </c>
      <c r="F216" s="164"/>
      <c r="G216" s="224">
        <v>369.61496</v>
      </c>
    </row>
    <row r="217" spans="1:7" ht="17.25">
      <c r="A217" s="164"/>
      <c r="B217" s="164" t="s">
        <v>6187</v>
      </c>
      <c r="C217" s="223">
        <v>2024</v>
      </c>
      <c r="D217" s="164" t="s">
        <v>3771</v>
      </c>
      <c r="E217" s="222">
        <v>15</v>
      </c>
      <c r="F217" s="164"/>
      <c r="G217" s="224">
        <v>117.21930999999999</v>
      </c>
    </row>
    <row r="218" spans="1:7" ht="34.5">
      <c r="A218" s="164"/>
      <c r="B218" s="164" t="s">
        <v>6188</v>
      </c>
      <c r="C218" s="223">
        <v>2024</v>
      </c>
      <c r="D218" s="164" t="s">
        <v>3771</v>
      </c>
      <c r="E218" s="222">
        <v>171</v>
      </c>
      <c r="F218" s="164"/>
      <c r="G218" s="224">
        <v>488.97962999999999</v>
      </c>
    </row>
    <row r="219" spans="1:7" ht="34.5">
      <c r="A219" s="164"/>
      <c r="B219" s="164" t="s">
        <v>6189</v>
      </c>
      <c r="C219" s="223">
        <v>2024</v>
      </c>
      <c r="D219" s="164" t="s">
        <v>3771</v>
      </c>
      <c r="E219" s="222">
        <v>16</v>
      </c>
      <c r="F219" s="164"/>
      <c r="G219" s="224">
        <v>89.796189999999996</v>
      </c>
    </row>
    <row r="220" spans="1:7" ht="34.5">
      <c r="A220" s="164"/>
      <c r="B220" s="164" t="s">
        <v>6190</v>
      </c>
      <c r="C220" s="223">
        <v>2024</v>
      </c>
      <c r="D220" s="164" t="s">
        <v>3771</v>
      </c>
      <c r="E220" s="222">
        <v>52</v>
      </c>
      <c r="F220" s="164"/>
      <c r="G220" s="224">
        <v>183.6095</v>
      </c>
    </row>
    <row r="221" spans="1:7" ht="34.5">
      <c r="A221" s="164"/>
      <c r="B221" s="164" t="s">
        <v>6191</v>
      </c>
      <c r="C221" s="223">
        <v>2024</v>
      </c>
      <c r="D221" s="164" t="s">
        <v>3771</v>
      </c>
      <c r="E221" s="222">
        <v>28</v>
      </c>
      <c r="F221" s="164"/>
      <c r="G221" s="224">
        <v>109.36031</v>
      </c>
    </row>
    <row r="222" spans="1:7" ht="34.5">
      <c r="A222" s="164"/>
      <c r="B222" s="164" t="s">
        <v>6192</v>
      </c>
      <c r="C222" s="223">
        <v>2024</v>
      </c>
      <c r="D222" s="164" t="s">
        <v>3771</v>
      </c>
      <c r="E222" s="222">
        <v>29</v>
      </c>
      <c r="F222" s="164"/>
      <c r="G222" s="224">
        <v>105.87949999999999</v>
      </c>
    </row>
    <row r="223" spans="1:7" ht="34.5">
      <c r="A223" s="164"/>
      <c r="B223" s="164" t="s">
        <v>6193</v>
      </c>
      <c r="C223" s="223">
        <v>2024</v>
      </c>
      <c r="D223" s="164" t="s">
        <v>3771</v>
      </c>
      <c r="E223" s="222">
        <v>10</v>
      </c>
      <c r="F223" s="164"/>
      <c r="G223" s="224">
        <v>82.076460000000012</v>
      </c>
    </row>
    <row r="224" spans="1:7" ht="34.5">
      <c r="A224" s="164"/>
      <c r="B224" s="164" t="s">
        <v>6194</v>
      </c>
      <c r="C224" s="223">
        <v>2024</v>
      </c>
      <c r="D224" s="164" t="s">
        <v>3771</v>
      </c>
      <c r="E224" s="222">
        <v>29</v>
      </c>
      <c r="F224" s="164"/>
      <c r="G224" s="224">
        <v>114.90122</v>
      </c>
    </row>
    <row r="225" spans="1:7" ht="34.5">
      <c r="A225" s="164"/>
      <c r="B225" s="164" t="s">
        <v>6195</v>
      </c>
      <c r="C225" s="223">
        <v>2024</v>
      </c>
      <c r="D225" s="164" t="s">
        <v>3771</v>
      </c>
      <c r="E225" s="222">
        <v>49</v>
      </c>
      <c r="F225" s="164"/>
      <c r="G225" s="224">
        <v>247.40732999999997</v>
      </c>
    </row>
    <row r="226" spans="1:7" ht="17.25">
      <c r="A226" s="164"/>
      <c r="B226" s="164" t="s">
        <v>6196</v>
      </c>
      <c r="C226" s="223">
        <v>2024</v>
      </c>
      <c r="D226" s="164" t="s">
        <v>3771</v>
      </c>
      <c r="E226" s="222">
        <v>15</v>
      </c>
      <c r="F226" s="164"/>
      <c r="G226" s="224">
        <v>105.84883000000001</v>
      </c>
    </row>
    <row r="227" spans="1:7" ht="34.5">
      <c r="A227" s="164"/>
      <c r="B227" s="164" t="s">
        <v>6197</v>
      </c>
      <c r="C227" s="223">
        <v>2024</v>
      </c>
      <c r="D227" s="164" t="s">
        <v>3771</v>
      </c>
      <c r="E227" s="222">
        <v>33</v>
      </c>
      <c r="F227" s="164"/>
      <c r="G227" s="224">
        <v>109.59992999999999</v>
      </c>
    </row>
    <row r="228" spans="1:7" ht="34.5">
      <c r="A228" s="164"/>
      <c r="B228" s="164" t="s">
        <v>6198</v>
      </c>
      <c r="C228" s="223">
        <v>2024</v>
      </c>
      <c r="D228" s="164" t="s">
        <v>3771</v>
      </c>
      <c r="E228" s="222">
        <v>37</v>
      </c>
      <c r="F228" s="164"/>
      <c r="G228" s="224">
        <v>113.40833000000001</v>
      </c>
    </row>
    <row r="229" spans="1:7" ht="17.25">
      <c r="A229" s="164"/>
      <c r="B229" s="164" t="s">
        <v>6199</v>
      </c>
      <c r="C229" s="223">
        <v>2024</v>
      </c>
      <c r="D229" s="164" t="s">
        <v>3771</v>
      </c>
      <c r="E229" s="222">
        <v>26</v>
      </c>
      <c r="F229" s="164"/>
      <c r="G229" s="224">
        <v>41.057220000000001</v>
      </c>
    </row>
    <row r="230" spans="1:7" ht="34.5">
      <c r="A230" s="164"/>
      <c r="B230" s="164" t="s">
        <v>6200</v>
      </c>
      <c r="C230" s="223">
        <v>2024</v>
      </c>
      <c r="D230" s="164" t="s">
        <v>3771</v>
      </c>
      <c r="E230" s="222">
        <v>26</v>
      </c>
      <c r="F230" s="164"/>
      <c r="G230" s="224">
        <v>102.97753</v>
      </c>
    </row>
    <row r="231" spans="1:7" ht="17.25">
      <c r="A231" s="164"/>
      <c r="B231" s="164" t="s">
        <v>6201</v>
      </c>
      <c r="C231" s="223">
        <v>2024</v>
      </c>
      <c r="D231" s="164" t="s">
        <v>3771</v>
      </c>
      <c r="E231" s="222">
        <v>16</v>
      </c>
      <c r="F231" s="164"/>
      <c r="G231" s="224">
        <v>76.890929999999997</v>
      </c>
    </row>
    <row r="232" spans="1:7" ht="17.25">
      <c r="A232" s="164"/>
      <c r="B232" s="164" t="s">
        <v>6202</v>
      </c>
      <c r="C232" s="223">
        <v>2024</v>
      </c>
      <c r="D232" s="164" t="s">
        <v>3771</v>
      </c>
      <c r="E232" s="222">
        <v>8</v>
      </c>
      <c r="F232" s="164"/>
      <c r="G232" s="224">
        <v>75.739720000000005</v>
      </c>
    </row>
    <row r="233" spans="1:7" ht="34.5">
      <c r="A233" s="164"/>
      <c r="B233" s="164" t="s">
        <v>6203</v>
      </c>
      <c r="C233" s="223">
        <v>2024</v>
      </c>
      <c r="D233" s="164" t="s">
        <v>3771</v>
      </c>
      <c r="E233" s="222">
        <v>19</v>
      </c>
      <c r="F233" s="164"/>
      <c r="G233" s="224">
        <v>78.873559999999998</v>
      </c>
    </row>
    <row r="234" spans="1:7" ht="34.5">
      <c r="A234" s="164"/>
      <c r="B234" s="164" t="s">
        <v>6204</v>
      </c>
      <c r="C234" s="223">
        <v>2024</v>
      </c>
      <c r="D234" s="164" t="s">
        <v>3771</v>
      </c>
      <c r="E234" s="222">
        <v>21</v>
      </c>
      <c r="F234" s="164"/>
      <c r="G234" s="224">
        <v>97.420439999999999</v>
      </c>
    </row>
    <row r="235" spans="1:7" ht="34.5">
      <c r="A235" s="164"/>
      <c r="B235" s="164" t="s">
        <v>6205</v>
      </c>
      <c r="C235" s="223">
        <v>2024</v>
      </c>
      <c r="D235" s="164" t="s">
        <v>3771</v>
      </c>
      <c r="E235" s="222">
        <v>37</v>
      </c>
      <c r="F235" s="164"/>
      <c r="G235" s="224">
        <v>135.31114000000002</v>
      </c>
    </row>
    <row r="236" spans="1:7" ht="34.5">
      <c r="A236" s="164"/>
      <c r="B236" s="164" t="s">
        <v>6206</v>
      </c>
      <c r="C236" s="223">
        <v>2024</v>
      </c>
      <c r="D236" s="164" t="s">
        <v>3771</v>
      </c>
      <c r="E236" s="222">
        <v>16</v>
      </c>
      <c r="F236" s="164"/>
      <c r="G236" s="224">
        <v>100.66771</v>
      </c>
    </row>
    <row r="237" spans="1:7" ht="34.5">
      <c r="A237" s="164"/>
      <c r="B237" s="164" t="s">
        <v>6207</v>
      </c>
      <c r="C237" s="223">
        <v>2024</v>
      </c>
      <c r="D237" s="164" t="s">
        <v>3771</v>
      </c>
      <c r="E237" s="222">
        <v>15</v>
      </c>
      <c r="F237" s="164"/>
      <c r="G237" s="224">
        <v>106.20292999999999</v>
      </c>
    </row>
    <row r="238" spans="1:7" ht="17.25">
      <c r="A238" s="164"/>
      <c r="B238" s="164" t="s">
        <v>6208</v>
      </c>
      <c r="C238" s="223">
        <v>2024</v>
      </c>
      <c r="D238" s="164" t="s">
        <v>3771</v>
      </c>
      <c r="E238" s="222">
        <v>285</v>
      </c>
      <c r="F238" s="164"/>
      <c r="G238" s="224">
        <v>622.54062999999996</v>
      </c>
    </row>
    <row r="239" spans="1:7" ht="34.5">
      <c r="A239" s="164"/>
      <c r="B239" s="164" t="s">
        <v>6209</v>
      </c>
      <c r="C239" s="223">
        <v>2024</v>
      </c>
      <c r="D239" s="164" t="s">
        <v>3771</v>
      </c>
      <c r="E239" s="222">
        <v>165</v>
      </c>
      <c r="F239" s="164"/>
      <c r="G239" s="224">
        <v>465.53753999999998</v>
      </c>
    </row>
    <row r="240" spans="1:7" ht="17.25">
      <c r="A240" s="164"/>
      <c r="B240" s="164" t="s">
        <v>6210</v>
      </c>
      <c r="C240" s="223">
        <v>2024</v>
      </c>
      <c r="D240" s="164" t="s">
        <v>3771</v>
      </c>
      <c r="E240" s="222">
        <v>47</v>
      </c>
      <c r="F240" s="164"/>
      <c r="G240" s="224">
        <v>195.25408999999999</v>
      </c>
    </row>
    <row r="241" spans="1:7" ht="17.25">
      <c r="A241" s="164"/>
      <c r="B241" s="164" t="s">
        <v>6211</v>
      </c>
      <c r="C241" s="223">
        <v>2024</v>
      </c>
      <c r="D241" s="164" t="s">
        <v>3771</v>
      </c>
      <c r="E241" s="222">
        <v>57</v>
      </c>
      <c r="F241" s="164"/>
      <c r="G241" s="224">
        <v>98.778970000000001</v>
      </c>
    </row>
    <row r="242" spans="1:7" ht="17.25">
      <c r="A242" s="164"/>
      <c r="B242" s="164" t="s">
        <v>6212</v>
      </c>
      <c r="C242" s="223">
        <v>2024</v>
      </c>
      <c r="D242" s="164" t="s">
        <v>3771</v>
      </c>
      <c r="E242" s="222">
        <v>34</v>
      </c>
      <c r="F242" s="164"/>
      <c r="G242" s="224">
        <v>101.85685000000001</v>
      </c>
    </row>
    <row r="243" spans="1:7" ht="34.5">
      <c r="A243" s="164"/>
      <c r="B243" s="164" t="s">
        <v>6213</v>
      </c>
      <c r="C243" s="223">
        <v>2024</v>
      </c>
      <c r="D243" s="164" t="s">
        <v>3771</v>
      </c>
      <c r="E243" s="222">
        <v>8</v>
      </c>
      <c r="F243" s="164"/>
      <c r="G243" s="224">
        <v>92.011219999999994</v>
      </c>
    </row>
    <row r="244" spans="1:7" ht="34.5">
      <c r="A244" s="164"/>
      <c r="B244" s="164" t="s">
        <v>6214</v>
      </c>
      <c r="C244" s="223">
        <v>2024</v>
      </c>
      <c r="D244" s="164" t="s">
        <v>3771</v>
      </c>
      <c r="E244" s="222">
        <v>17</v>
      </c>
      <c r="F244" s="164"/>
      <c r="G244" s="224">
        <v>60.152900000000002</v>
      </c>
    </row>
    <row r="245" spans="1:7" ht="34.5">
      <c r="A245" s="164"/>
      <c r="B245" s="164" t="s">
        <v>6215</v>
      </c>
      <c r="C245" s="223">
        <v>2024</v>
      </c>
      <c r="D245" s="164" t="s">
        <v>3771</v>
      </c>
      <c r="E245" s="222">
        <v>27</v>
      </c>
      <c r="F245" s="164"/>
      <c r="G245" s="224">
        <v>148.69779</v>
      </c>
    </row>
    <row r="246" spans="1:7" ht="17.25">
      <c r="A246" s="164"/>
      <c r="B246" s="164" t="s">
        <v>6216</v>
      </c>
      <c r="C246" s="223">
        <v>2024</v>
      </c>
      <c r="D246" s="164" t="s">
        <v>3771</v>
      </c>
      <c r="E246" s="222">
        <v>172</v>
      </c>
      <c r="F246" s="164"/>
      <c r="G246" s="224">
        <v>300.98163</v>
      </c>
    </row>
    <row r="247" spans="1:7" ht="34.5">
      <c r="A247" s="164"/>
      <c r="B247" s="164" t="s">
        <v>6217</v>
      </c>
      <c r="C247" s="223">
        <v>2024</v>
      </c>
      <c r="D247" s="164" t="s">
        <v>3771</v>
      </c>
      <c r="E247" s="222">
        <v>8</v>
      </c>
      <c r="F247" s="164"/>
      <c r="G247" s="224">
        <v>64.133920000000003</v>
      </c>
    </row>
    <row r="248" spans="1:7" ht="34.5">
      <c r="A248" s="164"/>
      <c r="B248" s="164" t="s">
        <v>6218</v>
      </c>
      <c r="C248" s="223">
        <v>2024</v>
      </c>
      <c r="D248" s="164" t="s">
        <v>3771</v>
      </c>
      <c r="E248" s="222">
        <v>25</v>
      </c>
      <c r="F248" s="164"/>
      <c r="G248" s="224">
        <v>91.916560000000004</v>
      </c>
    </row>
    <row r="249" spans="1:7" ht="34.5">
      <c r="A249" s="164"/>
      <c r="B249" s="164" t="s">
        <v>6219</v>
      </c>
      <c r="C249" s="223">
        <v>2024</v>
      </c>
      <c r="D249" s="164" t="s">
        <v>3771</v>
      </c>
      <c r="E249" s="222">
        <v>16</v>
      </c>
      <c r="F249" s="164"/>
      <c r="G249" s="224">
        <v>95.385499999999993</v>
      </c>
    </row>
    <row r="250" spans="1:7" ht="34.5">
      <c r="A250" s="164"/>
      <c r="B250" s="164" t="s">
        <v>6220</v>
      </c>
      <c r="C250" s="223">
        <v>2024</v>
      </c>
      <c r="D250" s="164" t="s">
        <v>3771</v>
      </c>
      <c r="E250" s="222">
        <v>60</v>
      </c>
      <c r="F250" s="164"/>
      <c r="G250" s="224">
        <v>111.81972</v>
      </c>
    </row>
    <row r="251" spans="1:7" ht="34.5">
      <c r="A251" s="164"/>
      <c r="B251" s="164" t="s">
        <v>6221</v>
      </c>
      <c r="C251" s="223">
        <v>2024</v>
      </c>
      <c r="D251" s="164" t="s">
        <v>3771</v>
      </c>
      <c r="E251" s="222">
        <v>16</v>
      </c>
      <c r="F251" s="164"/>
      <c r="G251" s="224">
        <v>87.540170000000003</v>
      </c>
    </row>
    <row r="252" spans="1:7" ht="34.5">
      <c r="A252" s="164"/>
      <c r="B252" s="164" t="s">
        <v>6222</v>
      </c>
      <c r="C252" s="223">
        <v>2024</v>
      </c>
      <c r="D252" s="164" t="s">
        <v>3771</v>
      </c>
      <c r="E252" s="222">
        <v>17</v>
      </c>
      <c r="F252" s="164"/>
      <c r="G252" s="224">
        <v>73.910429999999991</v>
      </c>
    </row>
    <row r="253" spans="1:7" ht="34.5">
      <c r="A253" s="164"/>
      <c r="B253" s="164" t="s">
        <v>6223</v>
      </c>
      <c r="C253" s="223">
        <v>2024</v>
      </c>
      <c r="D253" s="164" t="s">
        <v>3771</v>
      </c>
      <c r="E253" s="222">
        <v>114</v>
      </c>
      <c r="F253" s="164"/>
      <c r="G253" s="224">
        <v>203.75604000000001</v>
      </c>
    </row>
    <row r="254" spans="1:7" ht="34.5">
      <c r="A254" s="164"/>
      <c r="B254" s="164" t="s">
        <v>6224</v>
      </c>
      <c r="C254" s="223">
        <v>2024</v>
      </c>
      <c r="D254" s="164" t="s">
        <v>3771</v>
      </c>
      <c r="E254" s="222">
        <v>67</v>
      </c>
      <c r="F254" s="164"/>
      <c r="G254" s="224">
        <v>126.49373</v>
      </c>
    </row>
    <row r="255" spans="1:7" ht="34.5">
      <c r="A255" s="164"/>
      <c r="B255" s="164" t="s">
        <v>6225</v>
      </c>
      <c r="C255" s="223">
        <v>2024</v>
      </c>
      <c r="D255" s="164" t="s">
        <v>3771</v>
      </c>
      <c r="E255" s="222">
        <v>15</v>
      </c>
      <c r="F255" s="164"/>
      <c r="G255" s="224">
        <v>50.665059999999997</v>
      </c>
    </row>
    <row r="256" spans="1:7" ht="17.25">
      <c r="A256" s="164"/>
      <c r="B256" s="164" t="s">
        <v>6226</v>
      </c>
      <c r="C256" s="223">
        <v>2024</v>
      </c>
      <c r="D256" s="164" t="s">
        <v>3771</v>
      </c>
      <c r="E256" s="222">
        <v>20</v>
      </c>
      <c r="F256" s="164"/>
      <c r="G256" s="224">
        <v>169.81328999999999</v>
      </c>
    </row>
    <row r="257" spans="1:7" ht="34.5">
      <c r="A257" s="164"/>
      <c r="B257" s="164" t="s">
        <v>6227</v>
      </c>
      <c r="C257" s="223">
        <v>2024</v>
      </c>
      <c r="D257" s="164" t="s">
        <v>3771</v>
      </c>
      <c r="E257" s="222">
        <v>21</v>
      </c>
      <c r="F257" s="164"/>
      <c r="G257" s="224">
        <v>89.469570000000004</v>
      </c>
    </row>
    <row r="258" spans="1:7" ht="34.5">
      <c r="A258" s="164"/>
      <c r="B258" s="164" t="s">
        <v>6228</v>
      </c>
      <c r="C258" s="223">
        <v>2024</v>
      </c>
      <c r="D258" s="164" t="s">
        <v>3771</v>
      </c>
      <c r="E258" s="222">
        <v>23</v>
      </c>
      <c r="F258" s="164"/>
      <c r="G258" s="224">
        <v>58.376550000000002</v>
      </c>
    </row>
    <row r="259" spans="1:7" ht="34.5">
      <c r="A259" s="164"/>
      <c r="B259" s="164" t="s">
        <v>6229</v>
      </c>
      <c r="C259" s="223">
        <v>2024</v>
      </c>
      <c r="D259" s="164" t="s">
        <v>3771</v>
      </c>
      <c r="E259" s="222">
        <v>32</v>
      </c>
      <c r="F259" s="164"/>
      <c r="G259" s="224">
        <v>99.981270000000009</v>
      </c>
    </row>
    <row r="260" spans="1:7" ht="34.5">
      <c r="A260" s="164"/>
      <c r="B260" s="164" t="s">
        <v>6230</v>
      </c>
      <c r="C260" s="223">
        <v>2024</v>
      </c>
      <c r="D260" s="164" t="s">
        <v>3771</v>
      </c>
      <c r="E260" s="222">
        <v>31</v>
      </c>
      <c r="F260" s="164"/>
      <c r="G260" s="224">
        <v>159.46196</v>
      </c>
    </row>
    <row r="261" spans="1:7" ht="34.5">
      <c r="A261" s="164"/>
      <c r="B261" s="164" t="s">
        <v>6231</v>
      </c>
      <c r="C261" s="223">
        <v>2024</v>
      </c>
      <c r="D261" s="164" t="s">
        <v>3771</v>
      </c>
      <c r="E261" s="222">
        <v>14</v>
      </c>
      <c r="F261" s="164"/>
      <c r="G261" s="224">
        <v>77.831720000000004</v>
      </c>
    </row>
    <row r="262" spans="1:7" ht="34.5">
      <c r="A262" s="164"/>
      <c r="B262" s="164" t="s">
        <v>6232</v>
      </c>
      <c r="C262" s="223">
        <v>2024</v>
      </c>
      <c r="D262" s="164" t="s">
        <v>3771</v>
      </c>
      <c r="E262" s="222">
        <v>21</v>
      </c>
      <c r="F262" s="164"/>
      <c r="G262" s="224">
        <v>89.145699999999991</v>
      </c>
    </row>
    <row r="263" spans="1:7" ht="34.5">
      <c r="A263" s="164"/>
      <c r="B263" s="164" t="s">
        <v>6233</v>
      </c>
      <c r="C263" s="223">
        <v>2024</v>
      </c>
      <c r="D263" s="164" t="s">
        <v>3771</v>
      </c>
      <c r="E263" s="222">
        <v>15</v>
      </c>
      <c r="F263" s="164"/>
      <c r="G263" s="224">
        <v>150.22516000000002</v>
      </c>
    </row>
    <row r="264" spans="1:7" ht="34.5">
      <c r="A264" s="164"/>
      <c r="B264" s="164" t="s">
        <v>6234</v>
      </c>
      <c r="C264" s="223">
        <v>2024</v>
      </c>
      <c r="D264" s="164" t="s">
        <v>3771</v>
      </c>
      <c r="E264" s="222">
        <v>15</v>
      </c>
      <c r="F264" s="164"/>
      <c r="G264" s="224">
        <v>82.683580000000006</v>
      </c>
    </row>
    <row r="265" spans="1:7" ht="34.5">
      <c r="A265" s="164"/>
      <c r="B265" s="164" t="s">
        <v>6235</v>
      </c>
      <c r="C265" s="223">
        <v>2024</v>
      </c>
      <c r="D265" s="164" t="s">
        <v>3771</v>
      </c>
      <c r="E265" s="222">
        <v>8</v>
      </c>
      <c r="F265" s="164"/>
      <c r="G265" s="224">
        <v>92.677229999999994</v>
      </c>
    </row>
    <row r="266" spans="1:7" ht="34.5">
      <c r="A266" s="164"/>
      <c r="B266" s="164" t="s">
        <v>6236</v>
      </c>
      <c r="C266" s="223">
        <v>2024</v>
      </c>
      <c r="D266" s="164" t="s">
        <v>3771</v>
      </c>
      <c r="E266" s="222">
        <v>14</v>
      </c>
      <c r="F266" s="164"/>
      <c r="G266" s="224">
        <v>65.795439999999999</v>
      </c>
    </row>
    <row r="267" spans="1:7" ht="34.5">
      <c r="A267" s="164"/>
      <c r="B267" s="164" t="s">
        <v>6237</v>
      </c>
      <c r="C267" s="223">
        <v>2024</v>
      </c>
      <c r="D267" s="164" t="s">
        <v>3771</v>
      </c>
      <c r="E267" s="222">
        <v>31</v>
      </c>
      <c r="F267" s="164"/>
      <c r="G267" s="224">
        <v>78.936160000000001</v>
      </c>
    </row>
    <row r="268" spans="1:7" ht="34.5">
      <c r="A268" s="164"/>
      <c r="B268" s="164" t="s">
        <v>6238</v>
      </c>
      <c r="C268" s="223">
        <v>2024</v>
      </c>
      <c r="D268" s="164" t="s">
        <v>3771</v>
      </c>
      <c r="E268" s="222">
        <v>14</v>
      </c>
      <c r="F268" s="164"/>
      <c r="G268" s="224">
        <v>79.017089999999996</v>
      </c>
    </row>
    <row r="269" spans="1:7" ht="34.5">
      <c r="A269" s="164"/>
      <c r="B269" s="164" t="s">
        <v>6239</v>
      </c>
      <c r="C269" s="223">
        <v>2024</v>
      </c>
      <c r="D269" s="164" t="s">
        <v>3771</v>
      </c>
      <c r="E269" s="222">
        <v>38</v>
      </c>
      <c r="F269" s="164"/>
      <c r="G269" s="224">
        <v>115.20854</v>
      </c>
    </row>
    <row r="270" spans="1:7" ht="34.5">
      <c r="A270" s="164"/>
      <c r="B270" s="164" t="s">
        <v>6240</v>
      </c>
      <c r="C270" s="223">
        <v>2024</v>
      </c>
      <c r="D270" s="164" t="s">
        <v>3771</v>
      </c>
      <c r="E270" s="222">
        <v>13</v>
      </c>
      <c r="F270" s="164"/>
      <c r="G270" s="224">
        <v>79.807119999999998</v>
      </c>
    </row>
    <row r="271" spans="1:7" ht="34.5">
      <c r="A271" s="164"/>
      <c r="B271" s="164" t="s">
        <v>6241</v>
      </c>
      <c r="C271" s="223">
        <v>2024</v>
      </c>
      <c r="D271" s="164" t="s">
        <v>3771</v>
      </c>
      <c r="E271" s="222">
        <v>17</v>
      </c>
      <c r="F271" s="164"/>
      <c r="G271" s="224">
        <v>70.321309999999997</v>
      </c>
    </row>
    <row r="272" spans="1:7" ht="34.5">
      <c r="A272" s="164"/>
      <c r="B272" s="164" t="s">
        <v>6242</v>
      </c>
      <c r="C272" s="223">
        <v>2024</v>
      </c>
      <c r="D272" s="164" t="s">
        <v>3771</v>
      </c>
      <c r="E272" s="222">
        <v>56</v>
      </c>
      <c r="F272" s="164"/>
      <c r="G272" s="224">
        <v>161.74069</v>
      </c>
    </row>
    <row r="273" spans="1:7" ht="34.5">
      <c r="A273" s="164"/>
      <c r="B273" s="164" t="s">
        <v>6243</v>
      </c>
      <c r="C273" s="223">
        <v>2024</v>
      </c>
      <c r="D273" s="164" t="s">
        <v>3771</v>
      </c>
      <c r="E273" s="222">
        <v>15</v>
      </c>
      <c r="F273" s="164"/>
      <c r="G273" s="224">
        <v>161.23374999999999</v>
      </c>
    </row>
    <row r="274" spans="1:7" ht="34.5">
      <c r="A274" s="164"/>
      <c r="B274" s="164" t="s">
        <v>6244</v>
      </c>
      <c r="C274" s="223">
        <v>2024</v>
      </c>
      <c r="D274" s="164" t="s">
        <v>3771</v>
      </c>
      <c r="E274" s="222">
        <v>56</v>
      </c>
      <c r="F274" s="164"/>
      <c r="G274" s="224">
        <v>46.585769999999997</v>
      </c>
    </row>
    <row r="275" spans="1:7" ht="51.75">
      <c r="A275" s="164"/>
      <c r="B275" s="164" t="s">
        <v>6245</v>
      </c>
      <c r="C275" s="223">
        <v>2024</v>
      </c>
      <c r="D275" s="164" t="s">
        <v>3771</v>
      </c>
      <c r="E275" s="222">
        <v>41</v>
      </c>
      <c r="F275" s="164"/>
      <c r="G275" s="224">
        <v>378.28290000000004</v>
      </c>
    </row>
    <row r="276" spans="1:7" ht="34.5">
      <c r="A276" s="164"/>
      <c r="B276" s="164" t="s">
        <v>6246</v>
      </c>
      <c r="C276" s="223">
        <v>2024</v>
      </c>
      <c r="D276" s="164" t="s">
        <v>3771</v>
      </c>
      <c r="E276" s="222">
        <v>14</v>
      </c>
      <c r="F276" s="164"/>
      <c r="G276" s="224">
        <v>59.574440000000003</v>
      </c>
    </row>
    <row r="277" spans="1:7" ht="34.5">
      <c r="A277" s="164"/>
      <c r="B277" s="164" t="s">
        <v>6247</v>
      </c>
      <c r="C277" s="223">
        <v>2024</v>
      </c>
      <c r="D277" s="164" t="s">
        <v>3771</v>
      </c>
      <c r="E277" s="222">
        <v>61</v>
      </c>
      <c r="F277" s="164"/>
      <c r="G277" s="224">
        <v>166.27428</v>
      </c>
    </row>
    <row r="278" spans="1:7" ht="34.5">
      <c r="A278" s="164"/>
      <c r="B278" s="164" t="s">
        <v>6248</v>
      </c>
      <c r="C278" s="223">
        <v>2024</v>
      </c>
      <c r="D278" s="164" t="s">
        <v>3771</v>
      </c>
      <c r="E278" s="222">
        <v>15</v>
      </c>
      <c r="F278" s="164"/>
      <c r="G278" s="224">
        <v>75.646090000000001</v>
      </c>
    </row>
    <row r="279" spans="1:7" ht="34.5">
      <c r="A279" s="164"/>
      <c r="B279" s="164" t="s">
        <v>6249</v>
      </c>
      <c r="C279" s="223">
        <v>2024</v>
      </c>
      <c r="D279" s="164" t="s">
        <v>3771</v>
      </c>
      <c r="E279" s="222">
        <v>17</v>
      </c>
      <c r="F279" s="164"/>
      <c r="G279" s="224">
        <v>72.1494</v>
      </c>
    </row>
    <row r="280" spans="1:7" ht="34.5">
      <c r="A280" s="164"/>
      <c r="B280" s="164" t="s">
        <v>6250</v>
      </c>
      <c r="C280" s="223">
        <v>2024</v>
      </c>
      <c r="D280" s="164" t="s">
        <v>3771</v>
      </c>
      <c r="E280" s="222">
        <v>14</v>
      </c>
      <c r="F280" s="164"/>
      <c r="G280" s="224">
        <v>61.26399</v>
      </c>
    </row>
    <row r="281" spans="1:7" ht="34.5">
      <c r="A281" s="164"/>
      <c r="B281" s="164" t="s">
        <v>6251</v>
      </c>
      <c r="C281" s="223">
        <v>2024</v>
      </c>
      <c r="D281" s="164" t="s">
        <v>3771</v>
      </c>
      <c r="E281" s="222">
        <v>22</v>
      </c>
      <c r="F281" s="164"/>
      <c r="G281" s="224">
        <v>83.472160000000002</v>
      </c>
    </row>
    <row r="282" spans="1:7" ht="34.5">
      <c r="A282" s="164"/>
      <c r="B282" s="164" t="s">
        <v>6252</v>
      </c>
      <c r="C282" s="223">
        <v>2024</v>
      </c>
      <c r="D282" s="164" t="s">
        <v>3771</v>
      </c>
      <c r="E282" s="222">
        <v>23</v>
      </c>
      <c r="F282" s="164"/>
      <c r="G282" s="224">
        <v>191.36526000000001</v>
      </c>
    </row>
    <row r="283" spans="1:7" ht="17.25">
      <c r="A283" s="164"/>
      <c r="B283" s="164" t="s">
        <v>6253</v>
      </c>
      <c r="C283" s="223">
        <v>2024</v>
      </c>
      <c r="D283" s="164" t="s">
        <v>3771</v>
      </c>
      <c r="E283" s="222">
        <v>10</v>
      </c>
      <c r="F283" s="164"/>
      <c r="G283" s="224">
        <v>73.226140000000001</v>
      </c>
    </row>
    <row r="284" spans="1:7" ht="34.5">
      <c r="A284" s="164"/>
      <c r="B284" s="164" t="s">
        <v>6254</v>
      </c>
      <c r="C284" s="223">
        <v>2024</v>
      </c>
      <c r="D284" s="164" t="s">
        <v>3771</v>
      </c>
      <c r="E284" s="222">
        <v>21</v>
      </c>
      <c r="F284" s="164"/>
      <c r="G284" s="224">
        <v>87.128100000000003</v>
      </c>
    </row>
    <row r="285" spans="1:7" ht="17.25">
      <c r="A285" s="164"/>
      <c r="B285" s="164" t="s">
        <v>6255</v>
      </c>
      <c r="C285" s="223">
        <v>2024</v>
      </c>
      <c r="D285" s="164" t="s">
        <v>3771</v>
      </c>
      <c r="E285" s="222">
        <v>7</v>
      </c>
      <c r="F285" s="164"/>
      <c r="G285" s="224">
        <v>68.949539999999999</v>
      </c>
    </row>
    <row r="286" spans="1:7" ht="34.5">
      <c r="A286" s="164"/>
      <c r="B286" s="164" t="s">
        <v>6256</v>
      </c>
      <c r="C286" s="223">
        <v>2024</v>
      </c>
      <c r="D286" s="164" t="s">
        <v>3771</v>
      </c>
      <c r="E286" s="222">
        <v>71</v>
      </c>
      <c r="F286" s="164"/>
      <c r="G286" s="224">
        <v>119.06806</v>
      </c>
    </row>
    <row r="287" spans="1:7" ht="17.25">
      <c r="A287" s="164"/>
      <c r="B287" s="164" t="s">
        <v>6257</v>
      </c>
      <c r="C287" s="223">
        <v>2024</v>
      </c>
      <c r="D287" s="164" t="s">
        <v>3771</v>
      </c>
      <c r="E287" s="222">
        <v>81</v>
      </c>
      <c r="F287" s="164"/>
      <c r="G287" s="224">
        <v>168.70015000000001</v>
      </c>
    </row>
    <row r="288" spans="1:7" ht="34.5">
      <c r="A288" s="164"/>
      <c r="B288" s="164" t="s">
        <v>6258</v>
      </c>
      <c r="C288" s="223">
        <v>2024</v>
      </c>
      <c r="D288" s="164" t="s">
        <v>3771</v>
      </c>
      <c r="E288" s="222">
        <v>45</v>
      </c>
      <c r="F288" s="164"/>
      <c r="G288" s="224">
        <v>119.46578</v>
      </c>
    </row>
    <row r="289" spans="1:7" ht="34.5">
      <c r="A289" s="164"/>
      <c r="B289" s="164" t="s">
        <v>6259</v>
      </c>
      <c r="C289" s="223">
        <v>2024</v>
      </c>
      <c r="D289" s="164" t="s">
        <v>3771</v>
      </c>
      <c r="E289" s="222">
        <v>15</v>
      </c>
      <c r="F289" s="164"/>
      <c r="G289" s="224">
        <v>120.6027</v>
      </c>
    </row>
    <row r="290" spans="1:7" ht="34.5">
      <c r="A290" s="164"/>
      <c r="B290" s="164" t="s">
        <v>6260</v>
      </c>
      <c r="C290" s="223">
        <v>2024</v>
      </c>
      <c r="D290" s="164" t="s">
        <v>3771</v>
      </c>
      <c r="E290" s="222">
        <v>11</v>
      </c>
      <c r="F290" s="164"/>
      <c r="G290" s="224">
        <v>94.798199999999994</v>
      </c>
    </row>
    <row r="291" spans="1:7" ht="17.25">
      <c r="A291" s="164"/>
      <c r="B291" s="164" t="s">
        <v>6261</v>
      </c>
      <c r="C291" s="223">
        <v>2024</v>
      </c>
      <c r="D291" s="164" t="s">
        <v>3771</v>
      </c>
      <c r="E291" s="222">
        <v>19</v>
      </c>
      <c r="F291" s="164"/>
      <c r="G291" s="224">
        <v>102.73107</v>
      </c>
    </row>
    <row r="292" spans="1:7" ht="34.5">
      <c r="A292" s="164"/>
      <c r="B292" s="164" t="s">
        <v>6262</v>
      </c>
      <c r="C292" s="223">
        <v>2024</v>
      </c>
      <c r="D292" s="164" t="s">
        <v>3771</v>
      </c>
      <c r="E292" s="222">
        <v>15</v>
      </c>
      <c r="F292" s="164"/>
      <c r="G292" s="224">
        <v>88.567039999999992</v>
      </c>
    </row>
    <row r="293" spans="1:7" ht="34.5">
      <c r="A293" s="164"/>
      <c r="B293" s="164" t="s">
        <v>6263</v>
      </c>
      <c r="C293" s="223">
        <v>2024</v>
      </c>
      <c r="D293" s="164" t="s">
        <v>3771</v>
      </c>
      <c r="E293" s="222">
        <v>12</v>
      </c>
      <c r="F293" s="164"/>
      <c r="G293" s="224">
        <v>105.84394</v>
      </c>
    </row>
    <row r="294" spans="1:7" ht="17.25">
      <c r="A294" s="164"/>
      <c r="B294" s="164" t="s">
        <v>6264</v>
      </c>
      <c r="C294" s="223">
        <v>2024</v>
      </c>
      <c r="D294" s="164" t="s">
        <v>3771</v>
      </c>
      <c r="E294" s="222">
        <v>20</v>
      </c>
      <c r="F294" s="164"/>
      <c r="G294" s="224">
        <v>116.46519000000001</v>
      </c>
    </row>
    <row r="295" spans="1:7" ht="17.25">
      <c r="A295" s="164"/>
      <c r="B295" s="164" t="s">
        <v>6265</v>
      </c>
      <c r="C295" s="223">
        <v>2024</v>
      </c>
      <c r="D295" s="164" t="s">
        <v>3771</v>
      </c>
      <c r="E295" s="222">
        <v>9</v>
      </c>
      <c r="F295" s="164"/>
      <c r="G295" s="224">
        <v>68.728440000000006</v>
      </c>
    </row>
    <row r="296" spans="1:7" ht="34.5">
      <c r="A296" s="164"/>
      <c r="B296" s="164" t="s">
        <v>6266</v>
      </c>
      <c r="C296" s="223">
        <v>2024</v>
      </c>
      <c r="D296" s="164" t="s">
        <v>3771</v>
      </c>
      <c r="E296" s="222">
        <v>9</v>
      </c>
      <c r="F296" s="164"/>
      <c r="G296" s="224">
        <v>83.028999999999996</v>
      </c>
    </row>
    <row r="297" spans="1:7" ht="34.5">
      <c r="A297" s="164"/>
      <c r="B297" s="164" t="s">
        <v>6267</v>
      </c>
      <c r="C297" s="223">
        <v>2024</v>
      </c>
      <c r="D297" s="164" t="s">
        <v>3771</v>
      </c>
      <c r="E297" s="222">
        <v>19</v>
      </c>
      <c r="F297" s="164"/>
      <c r="G297" s="224">
        <v>100.13203</v>
      </c>
    </row>
    <row r="298" spans="1:7" ht="34.5">
      <c r="A298" s="164"/>
      <c r="B298" s="164" t="s">
        <v>6268</v>
      </c>
      <c r="C298" s="223">
        <v>2024</v>
      </c>
      <c r="D298" s="164" t="s">
        <v>3771</v>
      </c>
      <c r="E298" s="222">
        <v>10</v>
      </c>
      <c r="F298" s="164"/>
      <c r="G298" s="224">
        <v>102.04632000000001</v>
      </c>
    </row>
    <row r="299" spans="1:7" ht="17.25">
      <c r="A299" s="164"/>
      <c r="B299" s="164" t="s">
        <v>6269</v>
      </c>
      <c r="C299" s="223">
        <v>2024</v>
      </c>
      <c r="D299" s="164" t="s">
        <v>3771</v>
      </c>
      <c r="E299" s="222">
        <v>19</v>
      </c>
      <c r="F299" s="164"/>
      <c r="G299" s="224">
        <v>94.855710000000002</v>
      </c>
    </row>
    <row r="300" spans="1:7" ht="34.5">
      <c r="A300" s="164"/>
      <c r="B300" s="164" t="s">
        <v>6270</v>
      </c>
      <c r="C300" s="223">
        <v>2024</v>
      </c>
      <c r="D300" s="164" t="s">
        <v>3771</v>
      </c>
      <c r="E300" s="222">
        <v>21</v>
      </c>
      <c r="F300" s="164"/>
      <c r="G300" s="224">
        <v>199.25241</v>
      </c>
    </row>
    <row r="301" spans="1:7" ht="34.5">
      <c r="A301" s="164"/>
      <c r="B301" s="164" t="s">
        <v>6271</v>
      </c>
      <c r="C301" s="223">
        <v>2024</v>
      </c>
      <c r="D301" s="164" t="s">
        <v>3771</v>
      </c>
      <c r="E301" s="222">
        <v>12</v>
      </c>
      <c r="F301" s="164"/>
      <c r="G301" s="224">
        <v>93.913730000000001</v>
      </c>
    </row>
    <row r="302" spans="1:7" ht="34.5">
      <c r="A302" s="164"/>
      <c r="B302" s="164" t="s">
        <v>6272</v>
      </c>
      <c r="C302" s="223">
        <v>2024</v>
      </c>
      <c r="D302" s="164" t="s">
        <v>3771</v>
      </c>
      <c r="E302" s="222">
        <v>21</v>
      </c>
      <c r="F302" s="164"/>
      <c r="G302" s="224">
        <v>83.606539999999995</v>
      </c>
    </row>
    <row r="303" spans="1:7" ht="34.5">
      <c r="A303" s="164"/>
      <c r="B303" s="164" t="s">
        <v>6273</v>
      </c>
      <c r="C303" s="223">
        <v>2024</v>
      </c>
      <c r="D303" s="164" t="s">
        <v>3771</v>
      </c>
      <c r="E303" s="222">
        <v>32</v>
      </c>
      <c r="F303" s="164"/>
      <c r="G303" s="224">
        <v>122.0245</v>
      </c>
    </row>
    <row r="304" spans="1:7" ht="17.25">
      <c r="A304" s="164"/>
      <c r="B304" s="164" t="s">
        <v>6274</v>
      </c>
      <c r="C304" s="223">
        <v>2024</v>
      </c>
      <c r="D304" s="164" t="s">
        <v>3771</v>
      </c>
      <c r="E304" s="222">
        <v>82</v>
      </c>
      <c r="F304" s="164"/>
      <c r="G304" s="224">
        <v>284.31503999999995</v>
      </c>
    </row>
    <row r="305" spans="1:7" ht="34.5">
      <c r="A305" s="164"/>
      <c r="B305" s="164" t="s">
        <v>6275</v>
      </c>
      <c r="C305" s="223">
        <v>2024</v>
      </c>
      <c r="D305" s="164" t="s">
        <v>3771</v>
      </c>
      <c r="E305" s="222">
        <v>89</v>
      </c>
      <c r="F305" s="164"/>
      <c r="G305" s="224">
        <v>322.35359999999997</v>
      </c>
    </row>
    <row r="306" spans="1:7" ht="34.5">
      <c r="A306" s="164"/>
      <c r="B306" s="164" t="s">
        <v>6276</v>
      </c>
      <c r="C306" s="223">
        <v>2024</v>
      </c>
      <c r="D306" s="164" t="s">
        <v>3771</v>
      </c>
      <c r="E306" s="222">
        <v>14</v>
      </c>
      <c r="F306" s="164"/>
      <c r="G306" s="224">
        <v>90.660440000000008</v>
      </c>
    </row>
    <row r="307" spans="1:7" ht="34.5">
      <c r="A307" s="164"/>
      <c r="B307" s="164" t="s">
        <v>6277</v>
      </c>
      <c r="C307" s="223">
        <v>2024</v>
      </c>
      <c r="D307" s="164" t="s">
        <v>3771</v>
      </c>
      <c r="E307" s="222">
        <v>8</v>
      </c>
      <c r="F307" s="164"/>
      <c r="G307" s="224">
        <v>144.70124999999999</v>
      </c>
    </row>
    <row r="308" spans="1:7" ht="34.5">
      <c r="A308" s="164"/>
      <c r="B308" s="164" t="s">
        <v>6278</v>
      </c>
      <c r="C308" s="223">
        <v>2024</v>
      </c>
      <c r="D308" s="164" t="s">
        <v>3771</v>
      </c>
      <c r="E308" s="222">
        <v>35</v>
      </c>
      <c r="F308" s="164"/>
      <c r="G308" s="224">
        <v>127.17214</v>
      </c>
    </row>
    <row r="309" spans="1:7" ht="34.5">
      <c r="A309" s="164"/>
      <c r="B309" s="164" t="s">
        <v>6279</v>
      </c>
      <c r="C309" s="223">
        <v>2024</v>
      </c>
      <c r="D309" s="164" t="s">
        <v>3771</v>
      </c>
      <c r="E309" s="222">
        <v>10</v>
      </c>
      <c r="F309" s="164"/>
      <c r="G309" s="224">
        <v>112.78175</v>
      </c>
    </row>
    <row r="310" spans="1:7" ht="34.5">
      <c r="A310" s="164"/>
      <c r="B310" s="164" t="s">
        <v>6280</v>
      </c>
      <c r="C310" s="223">
        <v>2024</v>
      </c>
      <c r="D310" s="164" t="s">
        <v>3771</v>
      </c>
      <c r="E310" s="222">
        <v>19</v>
      </c>
      <c r="F310" s="164"/>
      <c r="G310" s="224">
        <v>88.916169999999994</v>
      </c>
    </row>
    <row r="311" spans="1:7" ht="34.5">
      <c r="A311" s="164"/>
      <c r="B311" s="164" t="s">
        <v>6281</v>
      </c>
      <c r="C311" s="223">
        <v>2024</v>
      </c>
      <c r="D311" s="164" t="s">
        <v>3771</v>
      </c>
      <c r="E311" s="222">
        <v>18</v>
      </c>
      <c r="F311" s="164"/>
      <c r="G311" s="224">
        <v>83.820460000000011</v>
      </c>
    </row>
    <row r="312" spans="1:7" ht="34.5">
      <c r="A312" s="164"/>
      <c r="B312" s="164" t="s">
        <v>6282</v>
      </c>
      <c r="C312" s="223">
        <v>2024</v>
      </c>
      <c r="D312" s="164" t="s">
        <v>3771</v>
      </c>
      <c r="E312" s="222">
        <v>25</v>
      </c>
      <c r="F312" s="164"/>
      <c r="G312" s="224">
        <v>115.27488000000001</v>
      </c>
    </row>
    <row r="313" spans="1:7" ht="17.25">
      <c r="A313" s="164"/>
      <c r="B313" s="164" t="s">
        <v>6283</v>
      </c>
      <c r="C313" s="223">
        <v>2024</v>
      </c>
      <c r="D313" s="164" t="s">
        <v>3771</v>
      </c>
      <c r="E313" s="222">
        <v>14</v>
      </c>
      <c r="F313" s="164"/>
      <c r="G313" s="224">
        <v>107.43888000000001</v>
      </c>
    </row>
    <row r="314" spans="1:7" ht="34.5">
      <c r="A314" s="164"/>
      <c r="B314" s="164" t="s">
        <v>6284</v>
      </c>
      <c r="C314" s="223">
        <v>2024</v>
      </c>
      <c r="D314" s="164" t="s">
        <v>3771</v>
      </c>
      <c r="E314" s="222">
        <v>8</v>
      </c>
      <c r="F314" s="164"/>
      <c r="G314" s="224">
        <v>95.092110000000005</v>
      </c>
    </row>
    <row r="315" spans="1:7" ht="34.5">
      <c r="A315" s="164"/>
      <c r="B315" s="164" t="s">
        <v>6285</v>
      </c>
      <c r="C315" s="223">
        <v>2024</v>
      </c>
      <c r="D315" s="164" t="s">
        <v>3771</v>
      </c>
      <c r="E315" s="222">
        <v>26</v>
      </c>
      <c r="F315" s="164"/>
      <c r="G315" s="224">
        <v>106.55892</v>
      </c>
    </row>
    <row r="316" spans="1:7" ht="34.5">
      <c r="A316" s="164"/>
      <c r="B316" s="164" t="s">
        <v>6286</v>
      </c>
      <c r="C316" s="223">
        <v>2024</v>
      </c>
      <c r="D316" s="164" t="s">
        <v>3771</v>
      </c>
      <c r="E316" s="222">
        <v>15</v>
      </c>
      <c r="F316" s="164"/>
      <c r="G316" s="224">
        <v>92.018699999999995</v>
      </c>
    </row>
    <row r="317" spans="1:7" ht="34.5">
      <c r="A317" s="164"/>
      <c r="B317" s="164" t="s">
        <v>6287</v>
      </c>
      <c r="C317" s="223">
        <v>2024</v>
      </c>
      <c r="D317" s="164" t="s">
        <v>3771</v>
      </c>
      <c r="E317" s="222">
        <v>39</v>
      </c>
      <c r="F317" s="164"/>
      <c r="G317" s="224">
        <v>121.55944000000001</v>
      </c>
    </row>
    <row r="318" spans="1:7" ht="34.5">
      <c r="A318" s="164"/>
      <c r="B318" s="164" t="s">
        <v>6288</v>
      </c>
      <c r="C318" s="223">
        <v>2024</v>
      </c>
      <c r="D318" s="164" t="s">
        <v>3771</v>
      </c>
      <c r="E318" s="222">
        <v>21</v>
      </c>
      <c r="F318" s="164"/>
      <c r="G318" s="224">
        <v>92.028399999999991</v>
      </c>
    </row>
    <row r="319" spans="1:7" ht="17.25">
      <c r="A319" s="164"/>
      <c r="B319" s="164" t="s">
        <v>6289</v>
      </c>
      <c r="C319" s="223">
        <v>2024</v>
      </c>
      <c r="D319" s="164" t="s">
        <v>3771</v>
      </c>
      <c r="E319" s="222">
        <v>76</v>
      </c>
      <c r="F319" s="164"/>
      <c r="G319" s="224">
        <v>208.71861999999999</v>
      </c>
    </row>
    <row r="320" spans="1:7" ht="34.5">
      <c r="A320" s="164"/>
      <c r="B320" s="164" t="s">
        <v>6290</v>
      </c>
      <c r="C320" s="223">
        <v>2024</v>
      </c>
      <c r="D320" s="164" t="s">
        <v>3771</v>
      </c>
      <c r="E320" s="222">
        <v>359</v>
      </c>
      <c r="F320" s="164"/>
      <c r="G320" s="224">
        <v>495.68698999999998</v>
      </c>
    </row>
    <row r="321" spans="1:7" ht="34.5">
      <c r="A321" s="164"/>
      <c r="B321" s="164" t="s">
        <v>6291</v>
      </c>
      <c r="C321" s="223">
        <v>2024</v>
      </c>
      <c r="D321" s="164" t="s">
        <v>3771</v>
      </c>
      <c r="E321" s="222">
        <v>73</v>
      </c>
      <c r="F321" s="164"/>
      <c r="G321" s="224">
        <v>191.53260999999998</v>
      </c>
    </row>
    <row r="322" spans="1:7" ht="34.5">
      <c r="A322" s="164"/>
      <c r="B322" s="164" t="s">
        <v>6292</v>
      </c>
      <c r="C322" s="223">
        <v>2024</v>
      </c>
      <c r="D322" s="164" t="s">
        <v>3771</v>
      </c>
      <c r="E322" s="222">
        <v>47</v>
      </c>
      <c r="F322" s="164"/>
      <c r="G322" s="224">
        <v>163.75907000000001</v>
      </c>
    </row>
    <row r="323" spans="1:7" ht="17.25">
      <c r="A323" s="164"/>
      <c r="B323" s="164" t="s">
        <v>6293</v>
      </c>
      <c r="C323" s="223">
        <v>2024</v>
      </c>
      <c r="D323" s="164" t="s">
        <v>3771</v>
      </c>
      <c r="E323" s="222">
        <v>31</v>
      </c>
      <c r="F323" s="164"/>
      <c r="G323" s="224">
        <v>85.406770000000009</v>
      </c>
    </row>
    <row r="324" spans="1:7" ht="34.5">
      <c r="A324" s="164"/>
      <c r="B324" s="164" t="s">
        <v>6294</v>
      </c>
      <c r="C324" s="223">
        <v>2024</v>
      </c>
      <c r="D324" s="164" t="s">
        <v>3771</v>
      </c>
      <c r="E324" s="222">
        <v>11</v>
      </c>
      <c r="F324" s="164"/>
      <c r="G324" s="224">
        <v>85.092330000000004</v>
      </c>
    </row>
    <row r="325" spans="1:7" ht="34.5">
      <c r="A325" s="164"/>
      <c r="B325" s="164" t="s">
        <v>6295</v>
      </c>
      <c r="C325" s="223">
        <v>2024</v>
      </c>
      <c r="D325" s="164" t="s">
        <v>3771</v>
      </c>
      <c r="E325" s="222">
        <v>9</v>
      </c>
      <c r="F325" s="164"/>
      <c r="G325" s="224">
        <v>84.908360000000002</v>
      </c>
    </row>
    <row r="326" spans="1:7" ht="34.5">
      <c r="A326" s="164"/>
      <c r="B326" s="164" t="s">
        <v>6296</v>
      </c>
      <c r="C326" s="223">
        <v>2024</v>
      </c>
      <c r="D326" s="164" t="s">
        <v>3771</v>
      </c>
      <c r="E326" s="222">
        <v>39</v>
      </c>
      <c r="F326" s="164"/>
      <c r="G326" s="224">
        <v>123.14683000000001</v>
      </c>
    </row>
    <row r="327" spans="1:7" ht="34.5">
      <c r="A327" s="164"/>
      <c r="B327" s="164" t="s">
        <v>6297</v>
      </c>
      <c r="C327" s="223">
        <v>2024</v>
      </c>
      <c r="D327" s="164" t="s">
        <v>3771</v>
      </c>
      <c r="E327" s="222">
        <v>12</v>
      </c>
      <c r="F327" s="164"/>
      <c r="G327" s="224">
        <v>89.415660000000003</v>
      </c>
    </row>
    <row r="328" spans="1:7" ht="34.5">
      <c r="A328" s="164"/>
      <c r="B328" s="164" t="s">
        <v>6298</v>
      </c>
      <c r="C328" s="223">
        <v>2024</v>
      </c>
      <c r="D328" s="164" t="s">
        <v>3771</v>
      </c>
      <c r="E328" s="222">
        <v>301</v>
      </c>
      <c r="F328" s="164"/>
      <c r="G328" s="224">
        <v>455.77055000000001</v>
      </c>
    </row>
    <row r="329" spans="1:7" ht="34.5">
      <c r="A329" s="164"/>
      <c r="B329" s="164" t="s">
        <v>6299</v>
      </c>
      <c r="C329" s="223">
        <v>2024</v>
      </c>
      <c r="D329" s="164" t="s">
        <v>3771</v>
      </c>
      <c r="E329" s="222">
        <v>12</v>
      </c>
      <c r="F329" s="164"/>
      <c r="G329" s="224">
        <v>95.196309999999997</v>
      </c>
    </row>
    <row r="330" spans="1:7" ht="34.5">
      <c r="A330" s="164"/>
      <c r="B330" s="164" t="s">
        <v>6300</v>
      </c>
      <c r="C330" s="223">
        <v>2024</v>
      </c>
      <c r="D330" s="164" t="s">
        <v>3771</v>
      </c>
      <c r="E330" s="222">
        <v>108</v>
      </c>
      <c r="F330" s="164"/>
      <c r="G330" s="224">
        <v>306.87261000000001</v>
      </c>
    </row>
    <row r="331" spans="1:7" ht="34.5">
      <c r="A331" s="164"/>
      <c r="B331" s="164" t="s">
        <v>6301</v>
      </c>
      <c r="C331" s="223">
        <v>2024</v>
      </c>
      <c r="D331" s="164" t="s">
        <v>3771</v>
      </c>
      <c r="E331" s="222">
        <v>17</v>
      </c>
      <c r="F331" s="164"/>
      <c r="G331" s="224">
        <v>92.582729999999998</v>
      </c>
    </row>
    <row r="332" spans="1:7" ht="34.5">
      <c r="A332" s="164"/>
      <c r="B332" s="164" t="s">
        <v>6302</v>
      </c>
      <c r="C332" s="223">
        <v>2024</v>
      </c>
      <c r="D332" s="164" t="s">
        <v>3771</v>
      </c>
      <c r="E332" s="222">
        <v>9</v>
      </c>
      <c r="F332" s="164"/>
      <c r="G332" s="224">
        <v>70.556110000000004</v>
      </c>
    </row>
    <row r="333" spans="1:7" ht="34.5">
      <c r="A333" s="164"/>
      <c r="B333" s="164" t="s">
        <v>6303</v>
      </c>
      <c r="C333" s="223">
        <v>2024</v>
      </c>
      <c r="D333" s="164" t="s">
        <v>3771</v>
      </c>
      <c r="E333" s="222">
        <v>10</v>
      </c>
      <c r="F333" s="164"/>
      <c r="G333" s="224">
        <v>73.762640000000005</v>
      </c>
    </row>
    <row r="334" spans="1:7" ht="34.5">
      <c r="A334" s="164"/>
      <c r="B334" s="164" t="s">
        <v>6304</v>
      </c>
      <c r="C334" s="223">
        <v>2024</v>
      </c>
      <c r="D334" s="164" t="s">
        <v>3771</v>
      </c>
      <c r="E334" s="222">
        <v>16</v>
      </c>
      <c r="F334" s="164"/>
      <c r="G334" s="224">
        <v>78.275050000000007</v>
      </c>
    </row>
    <row r="335" spans="1:7" ht="34.5">
      <c r="A335" s="164"/>
      <c r="B335" s="164" t="s">
        <v>6305</v>
      </c>
      <c r="C335" s="223">
        <v>2024</v>
      </c>
      <c r="D335" s="164" t="s">
        <v>3771</v>
      </c>
      <c r="E335" s="222">
        <v>15</v>
      </c>
      <c r="F335" s="164"/>
      <c r="G335" s="224">
        <v>78.079100000000011</v>
      </c>
    </row>
    <row r="336" spans="1:7" ht="34.5">
      <c r="A336" s="164"/>
      <c r="B336" s="164" t="s">
        <v>6306</v>
      </c>
      <c r="C336" s="223">
        <v>2024</v>
      </c>
      <c r="D336" s="164" t="s">
        <v>3771</v>
      </c>
      <c r="E336" s="222">
        <v>22</v>
      </c>
      <c r="F336" s="164"/>
      <c r="G336" s="224">
        <v>79.579599999999999</v>
      </c>
    </row>
    <row r="337" spans="1:7" ht="34.5">
      <c r="A337" s="164"/>
      <c r="B337" s="164" t="s">
        <v>6307</v>
      </c>
      <c r="C337" s="223">
        <v>2024</v>
      </c>
      <c r="D337" s="164" t="s">
        <v>3771</v>
      </c>
      <c r="E337" s="222">
        <v>26</v>
      </c>
      <c r="F337" s="164"/>
      <c r="G337" s="224">
        <v>107.61998</v>
      </c>
    </row>
    <row r="338" spans="1:7" ht="34.5">
      <c r="A338" s="164"/>
      <c r="B338" s="164" t="s">
        <v>6308</v>
      </c>
      <c r="C338" s="223">
        <v>2024</v>
      </c>
      <c r="D338" s="164" t="s">
        <v>3771</v>
      </c>
      <c r="E338" s="222">
        <v>5</v>
      </c>
      <c r="F338" s="164"/>
      <c r="G338" s="224">
        <v>82.470939999999999</v>
      </c>
    </row>
    <row r="339" spans="1:7" ht="17.25">
      <c r="A339" s="164"/>
      <c r="B339" s="164" t="s">
        <v>6309</v>
      </c>
      <c r="C339" s="223">
        <v>2024</v>
      </c>
      <c r="D339" s="164" t="s">
        <v>3771</v>
      </c>
      <c r="E339" s="222">
        <v>12</v>
      </c>
      <c r="F339" s="164"/>
      <c r="G339" s="224">
        <v>125.81619999999999</v>
      </c>
    </row>
    <row r="340" spans="1:7" ht="34.5">
      <c r="A340" s="164"/>
      <c r="B340" s="164" t="s">
        <v>6310</v>
      </c>
      <c r="C340" s="223">
        <v>2024</v>
      </c>
      <c r="D340" s="164" t="s">
        <v>3771</v>
      </c>
      <c r="E340" s="222">
        <v>53.999999999999993</v>
      </c>
      <c r="F340" s="164"/>
      <c r="G340" s="224">
        <v>215.92495000000002</v>
      </c>
    </row>
    <row r="341" spans="1:7" ht="34.5">
      <c r="A341" s="164"/>
      <c r="B341" s="164" t="s">
        <v>6311</v>
      </c>
      <c r="C341" s="223">
        <v>2024</v>
      </c>
      <c r="D341" s="164" t="s">
        <v>3771</v>
      </c>
      <c r="E341" s="222">
        <v>30</v>
      </c>
      <c r="F341" s="164"/>
      <c r="G341" s="224">
        <v>147.83718999999999</v>
      </c>
    </row>
    <row r="342" spans="1:7" ht="34.5">
      <c r="A342" s="164"/>
      <c r="B342" s="164" t="s">
        <v>6312</v>
      </c>
      <c r="C342" s="223">
        <v>2024</v>
      </c>
      <c r="D342" s="164" t="s">
        <v>3771</v>
      </c>
      <c r="E342" s="222">
        <v>8</v>
      </c>
      <c r="F342" s="164"/>
      <c r="G342" s="224">
        <v>58.324510000000004</v>
      </c>
    </row>
    <row r="343" spans="1:7" ht="34.5">
      <c r="A343" s="164"/>
      <c r="B343" s="164" t="s">
        <v>6313</v>
      </c>
      <c r="C343" s="223">
        <v>2024</v>
      </c>
      <c r="D343" s="164" t="s">
        <v>3771</v>
      </c>
      <c r="E343" s="222">
        <v>14</v>
      </c>
      <c r="F343" s="164"/>
      <c r="G343" s="224">
        <v>76.480770000000007</v>
      </c>
    </row>
    <row r="344" spans="1:7" ht="34.5">
      <c r="A344" s="164"/>
      <c r="B344" s="164" t="s">
        <v>6314</v>
      </c>
      <c r="C344" s="223">
        <v>2024</v>
      </c>
      <c r="D344" s="164" t="s">
        <v>3771</v>
      </c>
      <c r="E344" s="222">
        <v>9</v>
      </c>
      <c r="F344" s="164"/>
      <c r="G344" s="224">
        <v>109.03778</v>
      </c>
    </row>
    <row r="345" spans="1:7" ht="17.25">
      <c r="A345" s="164"/>
      <c r="B345" s="164" t="s">
        <v>6315</v>
      </c>
      <c r="C345" s="223">
        <v>2024</v>
      </c>
      <c r="D345" s="164" t="s">
        <v>3771</v>
      </c>
      <c r="E345" s="222">
        <v>93</v>
      </c>
      <c r="F345" s="164"/>
      <c r="G345" s="224">
        <v>244.16098000000002</v>
      </c>
    </row>
    <row r="346" spans="1:7" ht="34.5">
      <c r="A346" s="164"/>
      <c r="B346" s="164" t="s">
        <v>6316</v>
      </c>
      <c r="C346" s="223">
        <v>2024</v>
      </c>
      <c r="D346" s="164" t="s">
        <v>3771</v>
      </c>
      <c r="E346" s="222">
        <v>57</v>
      </c>
      <c r="F346" s="164"/>
      <c r="G346" s="224">
        <v>225.03587999999999</v>
      </c>
    </row>
    <row r="347" spans="1:7" ht="17.25">
      <c r="A347" s="164"/>
      <c r="B347" s="164" t="s">
        <v>6317</v>
      </c>
      <c r="C347" s="223">
        <v>2024</v>
      </c>
      <c r="D347" s="164" t="s">
        <v>3771</v>
      </c>
      <c r="E347" s="222">
        <v>28</v>
      </c>
      <c r="F347" s="164"/>
      <c r="G347" s="224">
        <v>108.77135000000001</v>
      </c>
    </row>
    <row r="348" spans="1:7" ht="34.5">
      <c r="A348" s="164"/>
      <c r="B348" s="164" t="s">
        <v>6318</v>
      </c>
      <c r="C348" s="223">
        <v>2024</v>
      </c>
      <c r="D348" s="164" t="s">
        <v>3771</v>
      </c>
      <c r="E348" s="222">
        <v>11</v>
      </c>
      <c r="F348" s="164"/>
      <c r="G348" s="224">
        <v>68.240859999999998</v>
      </c>
    </row>
    <row r="349" spans="1:7" ht="34.5">
      <c r="A349" s="164"/>
      <c r="B349" s="164" t="s">
        <v>6319</v>
      </c>
      <c r="C349" s="223">
        <v>2024</v>
      </c>
      <c r="D349" s="164" t="s">
        <v>3771</v>
      </c>
      <c r="E349" s="222">
        <v>10</v>
      </c>
      <c r="F349" s="164"/>
      <c r="G349" s="224">
        <v>83.180899999999994</v>
      </c>
    </row>
    <row r="350" spans="1:7" ht="34.5">
      <c r="A350" s="164"/>
      <c r="B350" s="164" t="s">
        <v>6320</v>
      </c>
      <c r="C350" s="223">
        <v>2024</v>
      </c>
      <c r="D350" s="164" t="s">
        <v>3771</v>
      </c>
      <c r="E350" s="222">
        <v>11</v>
      </c>
      <c r="F350" s="164"/>
      <c r="G350" s="224">
        <v>83.527910000000006</v>
      </c>
    </row>
    <row r="351" spans="1:7" ht="34.5">
      <c r="A351" s="164"/>
      <c r="B351" s="164" t="s">
        <v>6321</v>
      </c>
      <c r="C351" s="223">
        <v>2024</v>
      </c>
      <c r="D351" s="164" t="s">
        <v>3771</v>
      </c>
      <c r="E351" s="222">
        <v>10</v>
      </c>
      <c r="F351" s="164"/>
      <c r="G351" s="224">
        <v>77.333389999999994</v>
      </c>
    </row>
    <row r="352" spans="1:7" ht="34.5">
      <c r="A352" s="164"/>
      <c r="B352" s="164" t="s">
        <v>6322</v>
      </c>
      <c r="C352" s="223">
        <v>2024</v>
      </c>
      <c r="D352" s="164" t="s">
        <v>3771</v>
      </c>
      <c r="E352" s="222">
        <v>19</v>
      </c>
      <c r="F352" s="164"/>
      <c r="G352" s="224">
        <v>131.10379999999998</v>
      </c>
    </row>
    <row r="353" spans="1:7" ht="17.25">
      <c r="A353" s="164"/>
      <c r="B353" s="164" t="s">
        <v>6323</v>
      </c>
      <c r="C353" s="223">
        <v>2024</v>
      </c>
      <c r="D353" s="164" t="s">
        <v>3771</v>
      </c>
      <c r="E353" s="222">
        <v>13</v>
      </c>
      <c r="F353" s="164"/>
      <c r="G353" s="224">
        <v>104.73031</v>
      </c>
    </row>
    <row r="354" spans="1:7" ht="34.5">
      <c r="A354" s="164"/>
      <c r="B354" s="164" t="s">
        <v>6324</v>
      </c>
      <c r="C354" s="223">
        <v>2024</v>
      </c>
      <c r="D354" s="164" t="s">
        <v>3771</v>
      </c>
      <c r="E354" s="222">
        <v>13</v>
      </c>
      <c r="F354" s="164"/>
      <c r="G354" s="224">
        <v>89.712620000000001</v>
      </c>
    </row>
    <row r="355" spans="1:7" ht="34.5">
      <c r="A355" s="164"/>
      <c r="B355" s="164" t="s">
        <v>6325</v>
      </c>
      <c r="C355" s="223">
        <v>2024</v>
      </c>
      <c r="D355" s="164" t="s">
        <v>3771</v>
      </c>
      <c r="E355" s="222">
        <v>13</v>
      </c>
      <c r="F355" s="164"/>
      <c r="G355" s="224">
        <v>120.72211999999999</v>
      </c>
    </row>
    <row r="356" spans="1:7" ht="34.5">
      <c r="A356" s="164"/>
      <c r="B356" s="164" t="s">
        <v>6326</v>
      </c>
      <c r="C356" s="223">
        <v>2024</v>
      </c>
      <c r="D356" s="164" t="s">
        <v>3771</v>
      </c>
      <c r="E356" s="222">
        <v>48</v>
      </c>
      <c r="F356" s="164"/>
      <c r="G356" s="224">
        <v>274.18977000000001</v>
      </c>
    </row>
    <row r="357" spans="1:7" ht="34.5">
      <c r="A357" s="164"/>
      <c r="B357" s="164" t="s">
        <v>6327</v>
      </c>
      <c r="C357" s="223">
        <v>2024</v>
      </c>
      <c r="D357" s="164" t="s">
        <v>3771</v>
      </c>
      <c r="E357" s="222">
        <v>16</v>
      </c>
      <c r="F357" s="164"/>
      <c r="G357" s="224">
        <v>57.571660000000001</v>
      </c>
    </row>
    <row r="358" spans="1:7" ht="34.5">
      <c r="A358" s="164"/>
      <c r="B358" s="164" t="s">
        <v>6328</v>
      </c>
      <c r="C358" s="223">
        <v>2024</v>
      </c>
      <c r="D358" s="164" t="s">
        <v>3771</v>
      </c>
      <c r="E358" s="222">
        <v>18</v>
      </c>
      <c r="F358" s="164"/>
      <c r="G358" s="224">
        <v>92.908570000000012</v>
      </c>
    </row>
    <row r="359" spans="1:7" ht="34.5">
      <c r="A359" s="164"/>
      <c r="B359" s="164" t="s">
        <v>6329</v>
      </c>
      <c r="C359" s="223">
        <v>2024</v>
      </c>
      <c r="D359" s="164" t="s">
        <v>3771</v>
      </c>
      <c r="E359" s="222">
        <v>35</v>
      </c>
      <c r="F359" s="164"/>
      <c r="G359" s="224">
        <v>141.99357000000001</v>
      </c>
    </row>
    <row r="360" spans="1:7" ht="34.5">
      <c r="A360" s="164"/>
      <c r="B360" s="164" t="s">
        <v>6330</v>
      </c>
      <c r="C360" s="223">
        <v>2024</v>
      </c>
      <c r="D360" s="164" t="s">
        <v>3771</v>
      </c>
      <c r="E360" s="222">
        <v>19</v>
      </c>
      <c r="F360" s="164"/>
      <c r="G360" s="224">
        <v>91.098950000000002</v>
      </c>
    </row>
    <row r="361" spans="1:7" ht="17.25">
      <c r="A361" s="164"/>
      <c r="B361" s="164" t="s">
        <v>6331</v>
      </c>
      <c r="C361" s="223">
        <v>2024</v>
      </c>
      <c r="D361" s="164" t="s">
        <v>3771</v>
      </c>
      <c r="E361" s="222">
        <v>17</v>
      </c>
      <c r="F361" s="164"/>
      <c r="G361" s="224">
        <v>102.17449000000001</v>
      </c>
    </row>
    <row r="362" spans="1:7" ht="34.5">
      <c r="A362" s="164"/>
      <c r="B362" s="164" t="s">
        <v>6332</v>
      </c>
      <c r="C362" s="223">
        <v>2024</v>
      </c>
      <c r="D362" s="164" t="s">
        <v>3771</v>
      </c>
      <c r="E362" s="222">
        <v>15</v>
      </c>
      <c r="F362" s="164"/>
      <c r="G362" s="224">
        <v>116.72633999999999</v>
      </c>
    </row>
    <row r="363" spans="1:7" ht="34.5">
      <c r="A363" s="164"/>
      <c r="B363" s="164" t="s">
        <v>6333</v>
      </c>
      <c r="C363" s="223">
        <v>2024</v>
      </c>
      <c r="D363" s="164" t="s">
        <v>3771</v>
      </c>
      <c r="E363" s="222">
        <v>23</v>
      </c>
      <c r="F363" s="164"/>
      <c r="G363" s="224">
        <v>88.043259999999989</v>
      </c>
    </row>
    <row r="364" spans="1:7" ht="34.5">
      <c r="A364" s="164"/>
      <c r="B364" s="164" t="s">
        <v>6334</v>
      </c>
      <c r="C364" s="223">
        <v>2024</v>
      </c>
      <c r="D364" s="164" t="s">
        <v>3771</v>
      </c>
      <c r="E364" s="222">
        <v>16</v>
      </c>
      <c r="F364" s="164"/>
      <c r="G364" s="224">
        <v>83.849380000000011</v>
      </c>
    </row>
    <row r="365" spans="1:7" ht="34.5">
      <c r="A365" s="164"/>
      <c r="B365" s="164" t="s">
        <v>6335</v>
      </c>
      <c r="C365" s="223">
        <v>2024</v>
      </c>
      <c r="D365" s="164" t="s">
        <v>3771</v>
      </c>
      <c r="E365" s="222">
        <v>38</v>
      </c>
      <c r="F365" s="164"/>
      <c r="G365" s="224">
        <v>120.84067999999999</v>
      </c>
    </row>
    <row r="366" spans="1:7" ht="34.5">
      <c r="A366" s="164"/>
      <c r="B366" s="164" t="s">
        <v>6336</v>
      </c>
      <c r="C366" s="223">
        <v>2024</v>
      </c>
      <c r="D366" s="164" t="s">
        <v>3771</v>
      </c>
      <c r="E366" s="222">
        <v>75</v>
      </c>
      <c r="F366" s="164"/>
      <c r="G366" s="224">
        <v>217.5926</v>
      </c>
    </row>
    <row r="367" spans="1:7" ht="34.5">
      <c r="A367" s="164"/>
      <c r="B367" s="164" t="s">
        <v>6337</v>
      </c>
      <c r="C367" s="223">
        <v>2024</v>
      </c>
      <c r="D367" s="164" t="s">
        <v>3771</v>
      </c>
      <c r="E367" s="222">
        <v>21</v>
      </c>
      <c r="F367" s="164"/>
      <c r="G367" s="224">
        <v>87.833380000000005</v>
      </c>
    </row>
    <row r="368" spans="1:7" ht="17.25">
      <c r="A368" s="164"/>
      <c r="B368" s="164" t="s">
        <v>6338</v>
      </c>
      <c r="C368" s="223">
        <v>2024</v>
      </c>
      <c r="D368" s="164" t="s">
        <v>3771</v>
      </c>
      <c r="E368" s="222">
        <v>20</v>
      </c>
      <c r="F368" s="164"/>
      <c r="G368" s="224">
        <v>152.50582999999997</v>
      </c>
    </row>
    <row r="369" spans="1:7" ht="34.5">
      <c r="A369" s="164"/>
      <c r="B369" s="164" t="s">
        <v>6339</v>
      </c>
      <c r="C369" s="223">
        <v>2024</v>
      </c>
      <c r="D369" s="164" t="s">
        <v>3771</v>
      </c>
      <c r="E369" s="222">
        <v>16</v>
      </c>
      <c r="F369" s="164"/>
      <c r="G369" s="224">
        <v>91.532409999999999</v>
      </c>
    </row>
    <row r="370" spans="1:7" ht="51.75">
      <c r="A370" s="164"/>
      <c r="B370" s="164" t="s">
        <v>6340</v>
      </c>
      <c r="C370" s="223">
        <v>2024</v>
      </c>
      <c r="D370" s="164" t="s">
        <v>3771</v>
      </c>
      <c r="E370" s="222">
        <v>102.00000000000001</v>
      </c>
      <c r="F370" s="164"/>
      <c r="G370" s="224">
        <v>289.94684999999998</v>
      </c>
    </row>
    <row r="371" spans="1:7" ht="34.5">
      <c r="A371" s="164"/>
      <c r="B371" s="164" t="s">
        <v>6341</v>
      </c>
      <c r="C371" s="223">
        <v>2024</v>
      </c>
      <c r="D371" s="164" t="s">
        <v>3771</v>
      </c>
      <c r="E371" s="222">
        <v>11</v>
      </c>
      <c r="F371" s="164"/>
      <c r="G371" s="224">
        <v>90.798860000000005</v>
      </c>
    </row>
    <row r="372" spans="1:7" ht="34.5">
      <c r="A372" s="164"/>
      <c r="B372" s="164" t="s">
        <v>6342</v>
      </c>
      <c r="C372" s="223">
        <v>2024</v>
      </c>
      <c r="D372" s="164" t="s">
        <v>3771</v>
      </c>
      <c r="E372" s="222">
        <v>14</v>
      </c>
      <c r="F372" s="164"/>
      <c r="G372" s="224">
        <v>74.951619999999991</v>
      </c>
    </row>
    <row r="373" spans="1:7" ht="34.5">
      <c r="A373" s="164"/>
      <c r="B373" s="164" t="s">
        <v>6343</v>
      </c>
      <c r="C373" s="223">
        <v>2024</v>
      </c>
      <c r="D373" s="164" t="s">
        <v>3771</v>
      </c>
      <c r="E373" s="222">
        <v>18</v>
      </c>
      <c r="F373" s="164"/>
      <c r="G373" s="224">
        <v>77.882019999999997</v>
      </c>
    </row>
    <row r="374" spans="1:7" ht="17.25">
      <c r="A374" s="164"/>
      <c r="B374" s="164" t="s">
        <v>6344</v>
      </c>
      <c r="C374" s="223">
        <v>2024</v>
      </c>
      <c r="D374" s="164" t="s">
        <v>3771</v>
      </c>
      <c r="E374" s="222">
        <v>88</v>
      </c>
      <c r="F374" s="164"/>
      <c r="G374" s="224">
        <v>290.99349000000001</v>
      </c>
    </row>
    <row r="375" spans="1:7" ht="34.5">
      <c r="A375" s="164"/>
      <c r="B375" s="164" t="s">
        <v>6345</v>
      </c>
      <c r="C375" s="223">
        <v>2024</v>
      </c>
      <c r="D375" s="164" t="s">
        <v>3771</v>
      </c>
      <c r="E375" s="222">
        <v>16</v>
      </c>
      <c r="F375" s="164"/>
      <c r="G375" s="224">
        <v>66.044119999999992</v>
      </c>
    </row>
    <row r="376" spans="1:7" ht="17.25">
      <c r="A376" s="164"/>
      <c r="B376" s="164" t="s">
        <v>6346</v>
      </c>
      <c r="C376" s="223">
        <v>2024</v>
      </c>
      <c r="D376" s="164" t="s">
        <v>3771</v>
      </c>
      <c r="E376" s="222">
        <v>8</v>
      </c>
      <c r="F376" s="164"/>
      <c r="G376" s="224">
        <v>100.18858999999999</v>
      </c>
    </row>
    <row r="377" spans="1:7" ht="51.75">
      <c r="A377" s="164"/>
      <c r="B377" s="164" t="s">
        <v>6347</v>
      </c>
      <c r="C377" s="223">
        <v>2024</v>
      </c>
      <c r="D377" s="164" t="s">
        <v>3771</v>
      </c>
      <c r="E377" s="222">
        <v>111</v>
      </c>
      <c r="F377" s="164"/>
      <c r="G377" s="224">
        <v>387.76006000000001</v>
      </c>
    </row>
    <row r="378" spans="1:7" ht="34.5">
      <c r="A378" s="164"/>
      <c r="B378" s="164" t="s">
        <v>6348</v>
      </c>
      <c r="C378" s="223">
        <v>2024</v>
      </c>
      <c r="D378" s="164" t="s">
        <v>3771</v>
      </c>
      <c r="E378" s="222">
        <v>16</v>
      </c>
      <c r="F378" s="164"/>
      <c r="G378" s="224">
        <v>96.099820000000008</v>
      </c>
    </row>
    <row r="379" spans="1:7" ht="34.5">
      <c r="A379" s="164"/>
      <c r="B379" s="164" t="s">
        <v>6349</v>
      </c>
      <c r="C379" s="223">
        <v>2024</v>
      </c>
      <c r="D379" s="164" t="s">
        <v>3771</v>
      </c>
      <c r="E379" s="222">
        <v>256</v>
      </c>
      <c r="F379" s="164"/>
      <c r="G379" s="224">
        <v>456.74715000000003</v>
      </c>
    </row>
    <row r="380" spans="1:7" ht="17.25">
      <c r="A380" s="164"/>
      <c r="B380" s="164" t="s">
        <v>6350</v>
      </c>
      <c r="C380" s="223">
        <v>2024</v>
      </c>
      <c r="D380" s="164" t="s">
        <v>3771</v>
      </c>
      <c r="E380" s="222">
        <v>56</v>
      </c>
      <c r="F380" s="164"/>
      <c r="G380" s="224">
        <v>153.73363000000001</v>
      </c>
    </row>
    <row r="381" spans="1:7" ht="17.25">
      <c r="A381" s="164"/>
      <c r="B381" s="164" t="s">
        <v>6351</v>
      </c>
      <c r="C381" s="223">
        <v>2024</v>
      </c>
      <c r="D381" s="164" t="s">
        <v>3771</v>
      </c>
      <c r="E381" s="222">
        <v>15</v>
      </c>
      <c r="F381" s="164"/>
      <c r="G381" s="224">
        <v>76.174679999999995</v>
      </c>
    </row>
    <row r="382" spans="1:7" ht="34.5">
      <c r="A382" s="164"/>
      <c r="B382" s="164" t="s">
        <v>6352</v>
      </c>
      <c r="C382" s="223">
        <v>2024</v>
      </c>
      <c r="D382" s="164" t="s">
        <v>3771</v>
      </c>
      <c r="E382" s="222">
        <v>12</v>
      </c>
      <c r="F382" s="164"/>
      <c r="G382" s="224">
        <v>82.054850000000002</v>
      </c>
    </row>
    <row r="383" spans="1:7" ht="34.5">
      <c r="A383" s="164"/>
      <c r="B383" s="164" t="s">
        <v>6353</v>
      </c>
      <c r="C383" s="223">
        <v>2024</v>
      </c>
      <c r="D383" s="164" t="s">
        <v>3771</v>
      </c>
      <c r="E383" s="222">
        <v>12</v>
      </c>
      <c r="F383" s="164"/>
      <c r="G383" s="224">
        <v>101.71652</v>
      </c>
    </row>
    <row r="384" spans="1:7" ht="34.5">
      <c r="A384" s="164"/>
      <c r="B384" s="164" t="s">
        <v>6354</v>
      </c>
      <c r="C384" s="223">
        <v>2024</v>
      </c>
      <c r="D384" s="164" t="s">
        <v>3771</v>
      </c>
      <c r="E384" s="222">
        <v>11</v>
      </c>
      <c r="F384" s="164"/>
      <c r="G384" s="224">
        <v>78.77149</v>
      </c>
    </row>
    <row r="385" spans="1:7" ht="34.5">
      <c r="A385" s="164"/>
      <c r="B385" s="164" t="s">
        <v>6355</v>
      </c>
      <c r="C385" s="223">
        <v>2024</v>
      </c>
      <c r="D385" s="164" t="s">
        <v>3771</v>
      </c>
      <c r="E385" s="222">
        <v>22</v>
      </c>
      <c r="F385" s="164"/>
      <c r="G385" s="224">
        <v>84.232529999999997</v>
      </c>
    </row>
    <row r="386" spans="1:7" ht="34.5">
      <c r="A386" s="164"/>
      <c r="B386" s="164" t="s">
        <v>6356</v>
      </c>
      <c r="C386" s="223">
        <v>2024</v>
      </c>
      <c r="D386" s="164" t="s">
        <v>3771</v>
      </c>
      <c r="E386" s="222">
        <v>8</v>
      </c>
      <c r="F386" s="164"/>
      <c r="G386" s="224">
        <v>72.314009999999996</v>
      </c>
    </row>
    <row r="387" spans="1:7" ht="34.5">
      <c r="A387" s="164"/>
      <c r="B387" s="164" t="s">
        <v>6357</v>
      </c>
      <c r="C387" s="223">
        <v>2024</v>
      </c>
      <c r="D387" s="164" t="s">
        <v>3771</v>
      </c>
      <c r="E387" s="222">
        <v>11</v>
      </c>
      <c r="F387" s="164"/>
      <c r="G387" s="224">
        <v>77.948610000000002</v>
      </c>
    </row>
    <row r="388" spans="1:7" ht="17.25">
      <c r="A388" s="164"/>
      <c r="B388" s="164" t="s">
        <v>6358</v>
      </c>
      <c r="C388" s="223">
        <v>2024</v>
      </c>
      <c r="D388" s="164" t="s">
        <v>3771</v>
      </c>
      <c r="E388" s="222">
        <v>22</v>
      </c>
      <c r="F388" s="164"/>
      <c r="G388" s="224">
        <v>98.523130000000009</v>
      </c>
    </row>
    <row r="389" spans="1:7" ht="17.25">
      <c r="A389" s="164"/>
      <c r="B389" s="164" t="s">
        <v>6359</v>
      </c>
      <c r="C389" s="223">
        <v>2024</v>
      </c>
      <c r="D389" s="164" t="s">
        <v>3771</v>
      </c>
      <c r="E389" s="222">
        <v>61</v>
      </c>
      <c r="F389" s="164"/>
      <c r="G389" s="224">
        <v>171.31124</v>
      </c>
    </row>
    <row r="390" spans="1:7" ht="34.5">
      <c r="A390" s="164"/>
      <c r="B390" s="164" t="s">
        <v>6360</v>
      </c>
      <c r="C390" s="223">
        <v>2024</v>
      </c>
      <c r="D390" s="164" t="s">
        <v>3771</v>
      </c>
      <c r="E390" s="222">
        <v>11</v>
      </c>
      <c r="F390" s="164"/>
      <c r="G390" s="224">
        <v>76.029780000000002</v>
      </c>
    </row>
    <row r="391" spans="1:7" ht="34.5">
      <c r="A391" s="164"/>
      <c r="B391" s="164" t="s">
        <v>6361</v>
      </c>
      <c r="C391" s="223">
        <v>2024</v>
      </c>
      <c r="D391" s="164" t="s">
        <v>3771</v>
      </c>
      <c r="E391" s="222">
        <v>22</v>
      </c>
      <c r="F391" s="164"/>
      <c r="G391" s="224">
        <v>89.873310000000004</v>
      </c>
    </row>
    <row r="392" spans="1:7" ht="34.5">
      <c r="A392" s="164"/>
      <c r="B392" s="164" t="s">
        <v>6362</v>
      </c>
      <c r="C392" s="223">
        <v>2024</v>
      </c>
      <c r="D392" s="164" t="s">
        <v>3771</v>
      </c>
      <c r="E392" s="222">
        <v>15</v>
      </c>
      <c r="F392" s="164"/>
      <c r="G392" s="224">
        <v>61.011429999999997</v>
      </c>
    </row>
    <row r="393" spans="1:7" ht="34.5">
      <c r="A393" s="164"/>
      <c r="B393" s="164" t="s">
        <v>6363</v>
      </c>
      <c r="C393" s="223">
        <v>2024</v>
      </c>
      <c r="D393" s="164" t="s">
        <v>3771</v>
      </c>
      <c r="E393" s="222">
        <v>17</v>
      </c>
      <c r="F393" s="164"/>
      <c r="G393" s="224">
        <v>95.033360000000002</v>
      </c>
    </row>
    <row r="394" spans="1:7" ht="34.5">
      <c r="A394" s="164"/>
      <c r="B394" s="164" t="s">
        <v>6364</v>
      </c>
      <c r="C394" s="223">
        <v>2024</v>
      </c>
      <c r="D394" s="164" t="s">
        <v>3771</v>
      </c>
      <c r="E394" s="222">
        <v>21</v>
      </c>
      <c r="F394" s="164"/>
      <c r="G394" s="224">
        <v>36.973469999999999</v>
      </c>
    </row>
    <row r="395" spans="1:7" ht="34.5">
      <c r="A395" s="164"/>
      <c r="B395" s="164" t="s">
        <v>6365</v>
      </c>
      <c r="C395" s="223">
        <v>2024</v>
      </c>
      <c r="D395" s="164" t="s">
        <v>3771</v>
      </c>
      <c r="E395" s="222">
        <v>9</v>
      </c>
      <c r="F395" s="164"/>
      <c r="G395" s="224">
        <v>91.73478999999999</v>
      </c>
    </row>
    <row r="396" spans="1:7" ht="17.25">
      <c r="A396" s="164"/>
      <c r="B396" s="164" t="s">
        <v>6366</v>
      </c>
      <c r="C396" s="223">
        <v>2024</v>
      </c>
      <c r="D396" s="164" t="s">
        <v>3771</v>
      </c>
      <c r="E396" s="222">
        <v>14</v>
      </c>
      <c r="F396" s="164"/>
      <c r="G396" s="224">
        <v>116.68814999999999</v>
      </c>
    </row>
    <row r="397" spans="1:7" ht="34.5">
      <c r="A397" s="164"/>
      <c r="B397" s="164" t="s">
        <v>6367</v>
      </c>
      <c r="C397" s="223">
        <v>2024</v>
      </c>
      <c r="D397" s="164" t="s">
        <v>3771</v>
      </c>
      <c r="E397" s="222">
        <v>24</v>
      </c>
      <c r="F397" s="164"/>
      <c r="G397" s="224">
        <v>120.41587</v>
      </c>
    </row>
    <row r="398" spans="1:7" ht="34.5">
      <c r="A398" s="164"/>
      <c r="B398" s="164" t="s">
        <v>6368</v>
      </c>
      <c r="C398" s="223">
        <v>2024</v>
      </c>
      <c r="D398" s="164" t="s">
        <v>3771</v>
      </c>
      <c r="E398" s="222">
        <v>15</v>
      </c>
      <c r="F398" s="164"/>
      <c r="G398" s="224">
        <v>88.077970000000008</v>
      </c>
    </row>
    <row r="399" spans="1:7" ht="34.5">
      <c r="A399" s="164"/>
      <c r="B399" s="164" t="s">
        <v>6369</v>
      </c>
      <c r="C399" s="223">
        <v>2024</v>
      </c>
      <c r="D399" s="164" t="s">
        <v>3771</v>
      </c>
      <c r="E399" s="222">
        <v>158</v>
      </c>
      <c r="F399" s="164"/>
      <c r="G399" s="224">
        <v>196.22329999999999</v>
      </c>
    </row>
    <row r="400" spans="1:7" ht="34.5">
      <c r="A400" s="164"/>
      <c r="B400" s="164" t="s">
        <v>6370</v>
      </c>
      <c r="C400" s="223">
        <v>2024</v>
      </c>
      <c r="D400" s="164" t="s">
        <v>3771</v>
      </c>
      <c r="E400" s="222">
        <v>27</v>
      </c>
      <c r="F400" s="164"/>
      <c r="G400" s="224">
        <v>145.30078</v>
      </c>
    </row>
    <row r="401" spans="1:7" ht="34.5">
      <c r="A401" s="164"/>
      <c r="B401" s="164" t="s">
        <v>6371</v>
      </c>
      <c r="C401" s="223">
        <v>2024</v>
      </c>
      <c r="D401" s="164" t="s">
        <v>3771</v>
      </c>
      <c r="E401" s="222">
        <v>45</v>
      </c>
      <c r="F401" s="164"/>
      <c r="G401" s="224">
        <v>168.53148999999999</v>
      </c>
    </row>
    <row r="402" spans="1:7" ht="34.5">
      <c r="A402" s="164"/>
      <c r="B402" s="164" t="s">
        <v>6372</v>
      </c>
      <c r="C402" s="223">
        <v>2024</v>
      </c>
      <c r="D402" s="164" t="s">
        <v>3771</v>
      </c>
      <c r="E402" s="222">
        <v>24</v>
      </c>
      <c r="F402" s="164"/>
      <c r="G402" s="224">
        <v>146.12779999999998</v>
      </c>
    </row>
    <row r="403" spans="1:7" ht="34.5">
      <c r="A403" s="164"/>
      <c r="B403" s="164" t="s">
        <v>6373</v>
      </c>
      <c r="C403" s="223">
        <v>2024</v>
      </c>
      <c r="D403" s="164" t="s">
        <v>3771</v>
      </c>
      <c r="E403" s="222">
        <v>15</v>
      </c>
      <c r="F403" s="164"/>
      <c r="G403" s="224">
        <v>91.476839999999996</v>
      </c>
    </row>
    <row r="404" spans="1:7" ht="34.5">
      <c r="A404" s="164"/>
      <c r="B404" s="164" t="s">
        <v>6374</v>
      </c>
      <c r="C404" s="223">
        <v>2024</v>
      </c>
      <c r="D404" s="164" t="s">
        <v>3771</v>
      </c>
      <c r="E404" s="222">
        <v>14</v>
      </c>
      <c r="F404" s="164"/>
      <c r="G404" s="224">
        <v>125.21189</v>
      </c>
    </row>
    <row r="405" spans="1:7" ht="34.5">
      <c r="A405" s="164"/>
      <c r="B405" s="164" t="s">
        <v>6375</v>
      </c>
      <c r="C405" s="223">
        <v>2024</v>
      </c>
      <c r="D405" s="164" t="s">
        <v>3771</v>
      </c>
      <c r="E405" s="222">
        <v>69</v>
      </c>
      <c r="F405" s="164"/>
      <c r="G405" s="224">
        <v>211.6011</v>
      </c>
    </row>
    <row r="406" spans="1:7" ht="34.5">
      <c r="A406" s="164"/>
      <c r="B406" s="164" t="s">
        <v>6376</v>
      </c>
      <c r="C406" s="223">
        <v>2024</v>
      </c>
      <c r="D406" s="164" t="s">
        <v>3771</v>
      </c>
      <c r="E406" s="222">
        <v>23</v>
      </c>
      <c r="F406" s="164"/>
      <c r="G406" s="224">
        <v>93.575009999999992</v>
      </c>
    </row>
    <row r="407" spans="1:7" ht="34.5">
      <c r="A407" s="164"/>
      <c r="B407" s="164" t="s">
        <v>6377</v>
      </c>
      <c r="C407" s="223">
        <v>2024</v>
      </c>
      <c r="D407" s="164" t="s">
        <v>3771</v>
      </c>
      <c r="E407" s="222">
        <v>18</v>
      </c>
      <c r="F407" s="164"/>
      <c r="G407" s="224">
        <v>82.114279999999994</v>
      </c>
    </row>
    <row r="408" spans="1:7" ht="34.5">
      <c r="A408" s="164"/>
      <c r="B408" s="164" t="s">
        <v>6378</v>
      </c>
      <c r="C408" s="223">
        <v>2024</v>
      </c>
      <c r="D408" s="164" t="s">
        <v>3771</v>
      </c>
      <c r="E408" s="222">
        <v>28</v>
      </c>
      <c r="F408" s="164"/>
      <c r="G408" s="224">
        <v>83.62075999999999</v>
      </c>
    </row>
    <row r="409" spans="1:7" ht="17.25">
      <c r="A409" s="164"/>
      <c r="B409" s="164" t="s">
        <v>6379</v>
      </c>
      <c r="C409" s="223">
        <v>2024</v>
      </c>
      <c r="D409" s="164" t="s">
        <v>3771</v>
      </c>
      <c r="E409" s="222">
        <v>28</v>
      </c>
      <c r="F409" s="164"/>
      <c r="G409" s="224">
        <v>184.34635999999998</v>
      </c>
    </row>
    <row r="410" spans="1:7" ht="34.5">
      <c r="A410" s="164"/>
      <c r="B410" s="164" t="s">
        <v>6380</v>
      </c>
      <c r="C410" s="223">
        <v>2024</v>
      </c>
      <c r="D410" s="164" t="s">
        <v>3771</v>
      </c>
      <c r="E410" s="222">
        <v>34</v>
      </c>
      <c r="F410" s="164"/>
      <c r="G410" s="224">
        <v>93.302199999999999</v>
      </c>
    </row>
    <row r="411" spans="1:7" ht="34.5">
      <c r="A411" s="164"/>
      <c r="B411" s="164" t="s">
        <v>6381</v>
      </c>
      <c r="C411" s="223">
        <v>2024</v>
      </c>
      <c r="D411" s="164" t="s">
        <v>3771</v>
      </c>
      <c r="E411" s="222">
        <v>14</v>
      </c>
      <c r="F411" s="164"/>
      <c r="G411" s="224">
        <v>123.52014</v>
      </c>
    </row>
    <row r="412" spans="1:7" ht="34.5">
      <c r="A412" s="164"/>
      <c r="B412" s="164" t="s">
        <v>6382</v>
      </c>
      <c r="C412" s="223">
        <v>2024</v>
      </c>
      <c r="D412" s="164" t="s">
        <v>3771</v>
      </c>
      <c r="E412" s="222">
        <v>10</v>
      </c>
      <c r="F412" s="164"/>
      <c r="G412" s="224">
        <v>73.812080000000009</v>
      </c>
    </row>
    <row r="413" spans="1:7" ht="34.5">
      <c r="A413" s="164"/>
      <c r="B413" s="164" t="s">
        <v>6383</v>
      </c>
      <c r="C413" s="223">
        <v>2024</v>
      </c>
      <c r="D413" s="164" t="s">
        <v>3771</v>
      </c>
      <c r="E413" s="222">
        <v>9</v>
      </c>
      <c r="F413" s="164"/>
      <c r="G413" s="224">
        <v>98.330500000000001</v>
      </c>
    </row>
    <row r="414" spans="1:7" ht="17.25">
      <c r="A414" s="164"/>
      <c r="B414" s="164" t="s">
        <v>6384</v>
      </c>
      <c r="C414" s="223">
        <v>2024</v>
      </c>
      <c r="D414" s="164" t="s">
        <v>3771</v>
      </c>
      <c r="E414" s="222">
        <v>16</v>
      </c>
      <c r="F414" s="164"/>
      <c r="G414" s="224">
        <v>70.213899999999995</v>
      </c>
    </row>
    <row r="415" spans="1:7" ht="17.25">
      <c r="A415" s="164"/>
      <c r="B415" s="164" t="s">
        <v>6385</v>
      </c>
      <c r="C415" s="223">
        <v>2024</v>
      </c>
      <c r="D415" s="164" t="s">
        <v>3771</v>
      </c>
      <c r="E415" s="222">
        <v>13</v>
      </c>
      <c r="F415" s="164"/>
      <c r="G415" s="224">
        <v>85.952100000000002</v>
      </c>
    </row>
    <row r="416" spans="1:7" ht="34.5">
      <c r="A416" s="164"/>
      <c r="B416" s="164" t="s">
        <v>6386</v>
      </c>
      <c r="C416" s="223">
        <v>2024</v>
      </c>
      <c r="D416" s="164" t="s">
        <v>3771</v>
      </c>
      <c r="E416" s="222">
        <v>90</v>
      </c>
      <c r="F416" s="164"/>
      <c r="G416" s="224">
        <v>184.58689000000001</v>
      </c>
    </row>
    <row r="417" spans="1:7" ht="34.5">
      <c r="A417" s="164"/>
      <c r="B417" s="164" t="s">
        <v>6387</v>
      </c>
      <c r="C417" s="223">
        <v>2024</v>
      </c>
      <c r="D417" s="164" t="s">
        <v>3771</v>
      </c>
      <c r="E417" s="222">
        <v>49</v>
      </c>
      <c r="F417" s="164"/>
      <c r="G417" s="224">
        <v>165.22012000000001</v>
      </c>
    </row>
    <row r="418" spans="1:7" ht="17.25">
      <c r="A418" s="164"/>
      <c r="B418" s="164" t="s">
        <v>6388</v>
      </c>
      <c r="C418" s="223">
        <v>2024</v>
      </c>
      <c r="D418" s="164" t="s">
        <v>3771</v>
      </c>
      <c r="E418" s="222">
        <v>15</v>
      </c>
      <c r="F418" s="164"/>
      <c r="G418" s="224">
        <v>105.39847999999999</v>
      </c>
    </row>
    <row r="419" spans="1:7" ht="34.5">
      <c r="A419" s="164"/>
      <c r="B419" s="164" t="s">
        <v>6389</v>
      </c>
      <c r="C419" s="223">
        <v>2024</v>
      </c>
      <c r="D419" s="164" t="s">
        <v>3771</v>
      </c>
      <c r="E419" s="222">
        <v>22</v>
      </c>
      <c r="F419" s="164"/>
      <c r="G419" s="224">
        <v>63.557960000000001</v>
      </c>
    </row>
    <row r="420" spans="1:7" ht="34.5">
      <c r="A420" s="164"/>
      <c r="B420" s="164" t="s">
        <v>6390</v>
      </c>
      <c r="C420" s="223">
        <v>2024</v>
      </c>
      <c r="D420" s="164" t="s">
        <v>3771</v>
      </c>
      <c r="E420" s="222">
        <v>8</v>
      </c>
      <c r="F420" s="164"/>
      <c r="G420" s="224">
        <v>71.627839999999992</v>
      </c>
    </row>
    <row r="421" spans="1:7" ht="17.25">
      <c r="A421" s="164"/>
      <c r="B421" s="164" t="s">
        <v>6391</v>
      </c>
      <c r="C421" s="223">
        <v>2024</v>
      </c>
      <c r="D421" s="164" t="s">
        <v>3771</v>
      </c>
      <c r="E421" s="222">
        <v>17</v>
      </c>
      <c r="F421" s="164"/>
      <c r="G421" s="224">
        <v>80.5946</v>
      </c>
    </row>
    <row r="422" spans="1:7" ht="34.5">
      <c r="A422" s="164"/>
      <c r="B422" s="164" t="s">
        <v>6392</v>
      </c>
      <c r="C422" s="223">
        <v>2024</v>
      </c>
      <c r="D422" s="164" t="s">
        <v>3771</v>
      </c>
      <c r="E422" s="222">
        <v>12</v>
      </c>
      <c r="F422" s="164"/>
      <c r="G422" s="224">
        <v>121.78850999999999</v>
      </c>
    </row>
    <row r="423" spans="1:7" ht="34.5">
      <c r="A423" s="164"/>
      <c r="B423" s="164" t="s">
        <v>6393</v>
      </c>
      <c r="C423" s="223">
        <v>2024</v>
      </c>
      <c r="D423" s="164" t="s">
        <v>3771</v>
      </c>
      <c r="E423" s="222">
        <v>37</v>
      </c>
      <c r="F423" s="164"/>
      <c r="G423" s="224">
        <v>121.61054</v>
      </c>
    </row>
    <row r="424" spans="1:7" ht="34.5">
      <c r="A424" s="164"/>
      <c r="B424" s="164" t="s">
        <v>6394</v>
      </c>
      <c r="C424" s="223">
        <v>2024</v>
      </c>
      <c r="D424" s="164" t="s">
        <v>3771</v>
      </c>
      <c r="E424" s="222">
        <v>10</v>
      </c>
      <c r="F424" s="164"/>
      <c r="G424" s="224">
        <v>74.574060000000003</v>
      </c>
    </row>
    <row r="425" spans="1:7" ht="17.25">
      <c r="A425" s="164"/>
      <c r="B425" s="164" t="s">
        <v>6395</v>
      </c>
      <c r="C425" s="223">
        <v>2024</v>
      </c>
      <c r="D425" s="164" t="s">
        <v>3771</v>
      </c>
      <c r="E425" s="222">
        <v>23</v>
      </c>
      <c r="F425" s="164"/>
      <c r="G425" s="224">
        <v>231.20651000000001</v>
      </c>
    </row>
    <row r="426" spans="1:7" ht="34.5">
      <c r="A426" s="164"/>
      <c r="B426" s="164" t="s">
        <v>6396</v>
      </c>
      <c r="C426" s="223">
        <v>2024</v>
      </c>
      <c r="D426" s="164" t="s">
        <v>3771</v>
      </c>
      <c r="E426" s="222">
        <v>19</v>
      </c>
      <c r="F426" s="164"/>
      <c r="G426" s="224">
        <v>75.948719999999994</v>
      </c>
    </row>
    <row r="427" spans="1:7" ht="34.5">
      <c r="A427" s="164"/>
      <c r="B427" s="164" t="s">
        <v>6397</v>
      </c>
      <c r="C427" s="223">
        <v>2024</v>
      </c>
      <c r="D427" s="164" t="s">
        <v>3771</v>
      </c>
      <c r="E427" s="222">
        <v>15</v>
      </c>
      <c r="F427" s="164"/>
      <c r="G427" s="224">
        <v>88.15898</v>
      </c>
    </row>
    <row r="428" spans="1:7" ht="34.5">
      <c r="A428" s="164"/>
      <c r="B428" s="164" t="s">
        <v>6398</v>
      </c>
      <c r="C428" s="223">
        <v>2024</v>
      </c>
      <c r="D428" s="164" t="s">
        <v>3771</v>
      </c>
      <c r="E428" s="222">
        <v>14</v>
      </c>
      <c r="F428" s="164"/>
      <c r="G428" s="224">
        <v>103.52417999999999</v>
      </c>
    </row>
    <row r="429" spans="1:7" ht="34.5">
      <c r="A429" s="164"/>
      <c r="B429" s="164" t="s">
        <v>6399</v>
      </c>
      <c r="C429" s="223">
        <v>2024</v>
      </c>
      <c r="D429" s="164" t="s">
        <v>3771</v>
      </c>
      <c r="E429" s="222">
        <v>17</v>
      </c>
      <c r="F429" s="164"/>
      <c r="G429" s="224">
        <v>77.225660000000005</v>
      </c>
    </row>
    <row r="430" spans="1:7" ht="34.5">
      <c r="A430" s="164"/>
      <c r="B430" s="164" t="s">
        <v>6400</v>
      </c>
      <c r="C430" s="223">
        <v>2024</v>
      </c>
      <c r="D430" s="164" t="s">
        <v>3771</v>
      </c>
      <c r="E430" s="222">
        <v>13</v>
      </c>
      <c r="F430" s="164"/>
      <c r="G430" s="224">
        <v>67.593519999999998</v>
      </c>
    </row>
    <row r="431" spans="1:7" ht="34.5">
      <c r="A431" s="164"/>
      <c r="B431" s="164" t="s">
        <v>6401</v>
      </c>
      <c r="C431" s="223">
        <v>2024</v>
      </c>
      <c r="D431" s="164" t="s">
        <v>3771</v>
      </c>
      <c r="E431" s="222">
        <v>12</v>
      </c>
      <c r="F431" s="164"/>
      <c r="G431" s="224">
        <v>109.36251</v>
      </c>
    </row>
    <row r="432" spans="1:7" ht="34.5">
      <c r="A432" s="164"/>
      <c r="B432" s="164" t="s">
        <v>6402</v>
      </c>
      <c r="C432" s="223">
        <v>2024</v>
      </c>
      <c r="D432" s="164" t="s">
        <v>3771</v>
      </c>
      <c r="E432" s="222">
        <v>11</v>
      </c>
      <c r="F432" s="164"/>
      <c r="G432" s="224">
        <v>83.467550000000003</v>
      </c>
    </row>
    <row r="433" spans="1:7" ht="34.5">
      <c r="A433" s="164"/>
      <c r="B433" s="164" t="s">
        <v>6403</v>
      </c>
      <c r="C433" s="223">
        <v>2024</v>
      </c>
      <c r="D433" s="164" t="s">
        <v>3771</v>
      </c>
      <c r="E433" s="222">
        <v>7</v>
      </c>
      <c r="F433" s="164"/>
      <c r="G433" s="224">
        <v>87.177149999999997</v>
      </c>
    </row>
    <row r="434" spans="1:7" ht="34.5">
      <c r="A434" s="164"/>
      <c r="B434" s="164" t="s">
        <v>6404</v>
      </c>
      <c r="C434" s="223">
        <v>2024</v>
      </c>
      <c r="D434" s="164" t="s">
        <v>3771</v>
      </c>
      <c r="E434" s="222">
        <v>19</v>
      </c>
      <c r="F434" s="164"/>
      <c r="G434" s="224">
        <v>104.95072</v>
      </c>
    </row>
    <row r="435" spans="1:7" ht="34.5">
      <c r="A435" s="164"/>
      <c r="B435" s="164" t="s">
        <v>6405</v>
      </c>
      <c r="C435" s="223">
        <v>2024</v>
      </c>
      <c r="D435" s="164" t="s">
        <v>3771</v>
      </c>
      <c r="E435" s="222">
        <v>8</v>
      </c>
      <c r="F435" s="164"/>
      <c r="G435" s="224">
        <v>114.57505</v>
      </c>
    </row>
    <row r="436" spans="1:7" ht="17.25">
      <c r="A436" s="164"/>
      <c r="B436" s="164" t="s">
        <v>6406</v>
      </c>
      <c r="C436" s="223">
        <v>2024</v>
      </c>
      <c r="D436" s="164" t="s">
        <v>3771</v>
      </c>
      <c r="E436" s="222">
        <v>13</v>
      </c>
      <c r="F436" s="164"/>
      <c r="G436" s="224">
        <v>72.941630000000004</v>
      </c>
    </row>
    <row r="437" spans="1:7" ht="34.5">
      <c r="A437" s="164"/>
      <c r="B437" s="164" t="s">
        <v>6407</v>
      </c>
      <c r="C437" s="223">
        <v>2024</v>
      </c>
      <c r="D437" s="164" t="s">
        <v>3771</v>
      </c>
      <c r="E437" s="222">
        <v>64</v>
      </c>
      <c r="F437" s="164"/>
      <c r="G437" s="224">
        <v>200.56451999999999</v>
      </c>
    </row>
    <row r="438" spans="1:7" ht="34.5">
      <c r="A438" s="164"/>
      <c r="B438" s="164" t="s">
        <v>6408</v>
      </c>
      <c r="C438" s="223">
        <v>2024</v>
      </c>
      <c r="D438" s="164" t="s">
        <v>3771</v>
      </c>
      <c r="E438" s="222">
        <v>69</v>
      </c>
      <c r="F438" s="164"/>
      <c r="G438" s="224">
        <v>150.39983999999998</v>
      </c>
    </row>
    <row r="439" spans="1:7" ht="34.5">
      <c r="A439" s="164"/>
      <c r="B439" s="164" t="s">
        <v>6409</v>
      </c>
      <c r="C439" s="223">
        <v>2024</v>
      </c>
      <c r="D439" s="164" t="s">
        <v>3771</v>
      </c>
      <c r="E439" s="222">
        <v>13</v>
      </c>
      <c r="F439" s="164"/>
      <c r="G439" s="224">
        <v>75.796030000000002</v>
      </c>
    </row>
    <row r="440" spans="1:7" ht="34.5">
      <c r="A440" s="164"/>
      <c r="B440" s="164" t="s">
        <v>6410</v>
      </c>
      <c r="C440" s="223">
        <v>2024</v>
      </c>
      <c r="D440" s="164" t="s">
        <v>3771</v>
      </c>
      <c r="E440" s="222">
        <v>17</v>
      </c>
      <c r="F440" s="164"/>
      <c r="G440" s="224">
        <v>96.876660000000001</v>
      </c>
    </row>
    <row r="441" spans="1:7" ht="34.5">
      <c r="A441" s="164"/>
      <c r="B441" s="164" t="s">
        <v>6411</v>
      </c>
      <c r="C441" s="223">
        <v>2024</v>
      </c>
      <c r="D441" s="164" t="s">
        <v>3771</v>
      </c>
      <c r="E441" s="222">
        <v>15</v>
      </c>
      <c r="F441" s="164"/>
      <c r="G441" s="224">
        <v>76.193919999999991</v>
      </c>
    </row>
    <row r="442" spans="1:7" ht="34.5">
      <c r="A442" s="164"/>
      <c r="B442" s="164" t="s">
        <v>6412</v>
      </c>
      <c r="C442" s="223">
        <v>2024</v>
      </c>
      <c r="D442" s="164" t="s">
        <v>3771</v>
      </c>
      <c r="E442" s="222">
        <v>68</v>
      </c>
      <c r="F442" s="164"/>
      <c r="G442" s="224">
        <v>422.37865000000005</v>
      </c>
    </row>
    <row r="443" spans="1:7" ht="34.5">
      <c r="A443" s="164"/>
      <c r="B443" s="164" t="s">
        <v>6413</v>
      </c>
      <c r="C443" s="223">
        <v>2024</v>
      </c>
      <c r="D443" s="164" t="s">
        <v>3771</v>
      </c>
      <c r="E443" s="222">
        <v>9</v>
      </c>
      <c r="F443" s="164"/>
      <c r="G443" s="224">
        <v>84.578659999999999</v>
      </c>
    </row>
    <row r="444" spans="1:7" ht="34.5">
      <c r="A444" s="164"/>
      <c r="B444" s="164" t="s">
        <v>6414</v>
      </c>
      <c r="C444" s="223">
        <v>2024</v>
      </c>
      <c r="D444" s="164" t="s">
        <v>3771</v>
      </c>
      <c r="E444" s="222">
        <v>62</v>
      </c>
      <c r="F444" s="164"/>
      <c r="G444" s="224">
        <v>194.70707000000002</v>
      </c>
    </row>
    <row r="445" spans="1:7" ht="17.25">
      <c r="A445" s="164"/>
      <c r="B445" s="164" t="s">
        <v>6415</v>
      </c>
      <c r="C445" s="223">
        <v>2024</v>
      </c>
      <c r="D445" s="164" t="s">
        <v>3771</v>
      </c>
      <c r="E445" s="222">
        <v>23</v>
      </c>
      <c r="F445" s="164"/>
      <c r="G445" s="224">
        <v>135.78329000000002</v>
      </c>
    </row>
    <row r="446" spans="1:7" ht="34.5">
      <c r="A446" s="164"/>
      <c r="B446" s="164" t="s">
        <v>6416</v>
      </c>
      <c r="C446" s="223">
        <v>2024</v>
      </c>
      <c r="D446" s="164" t="s">
        <v>3771</v>
      </c>
      <c r="E446" s="222">
        <v>15</v>
      </c>
      <c r="F446" s="164"/>
      <c r="G446" s="224">
        <v>141.87763000000001</v>
      </c>
    </row>
    <row r="447" spans="1:7" ht="34.5">
      <c r="A447" s="164"/>
      <c r="B447" s="164" t="s">
        <v>6417</v>
      </c>
      <c r="C447" s="223">
        <v>2024</v>
      </c>
      <c r="D447" s="164" t="s">
        <v>3771</v>
      </c>
      <c r="E447" s="222">
        <v>33</v>
      </c>
      <c r="F447" s="164"/>
      <c r="G447" s="224">
        <v>80.739990000000006</v>
      </c>
    </row>
    <row r="448" spans="1:7" ht="34.5">
      <c r="A448" s="164"/>
      <c r="B448" s="164" t="s">
        <v>6418</v>
      </c>
      <c r="C448" s="223">
        <v>2024</v>
      </c>
      <c r="D448" s="164" t="s">
        <v>3771</v>
      </c>
      <c r="E448" s="222">
        <v>13</v>
      </c>
      <c r="F448" s="164"/>
      <c r="G448" s="224">
        <v>97.448460000000011</v>
      </c>
    </row>
    <row r="449" spans="1:7" ht="34.5">
      <c r="A449" s="164"/>
      <c r="B449" s="164" t="s">
        <v>6419</v>
      </c>
      <c r="C449" s="223">
        <v>2024</v>
      </c>
      <c r="D449" s="164" t="s">
        <v>3771</v>
      </c>
      <c r="E449" s="222">
        <v>4</v>
      </c>
      <c r="F449" s="164"/>
      <c r="G449" s="224">
        <v>45.237169999999999</v>
      </c>
    </row>
    <row r="450" spans="1:7" ht="34.5">
      <c r="A450" s="164"/>
      <c r="B450" s="164" t="s">
        <v>6420</v>
      </c>
      <c r="C450" s="223">
        <v>2024</v>
      </c>
      <c r="D450" s="164" t="s">
        <v>3771</v>
      </c>
      <c r="E450" s="222">
        <v>8</v>
      </c>
      <c r="F450" s="164"/>
      <c r="G450" s="224">
        <v>98.255080000000007</v>
      </c>
    </row>
    <row r="451" spans="1:7" ht="17.25">
      <c r="A451" s="164"/>
      <c r="B451" s="164" t="s">
        <v>6421</v>
      </c>
      <c r="C451" s="223">
        <v>2024</v>
      </c>
      <c r="D451" s="164" t="s">
        <v>3771</v>
      </c>
      <c r="E451" s="222">
        <v>34</v>
      </c>
      <c r="F451" s="164"/>
      <c r="G451" s="224">
        <v>34.601709999999997</v>
      </c>
    </row>
    <row r="452" spans="1:7" ht="34.5">
      <c r="A452" s="164"/>
      <c r="B452" s="164" t="s">
        <v>6422</v>
      </c>
      <c r="C452" s="223">
        <v>2024</v>
      </c>
      <c r="D452" s="164" t="s">
        <v>3771</v>
      </c>
      <c r="E452" s="222">
        <v>31</v>
      </c>
      <c r="F452" s="164"/>
      <c r="G452" s="224">
        <v>148.70065</v>
      </c>
    </row>
    <row r="453" spans="1:7" ht="17.25">
      <c r="A453" s="164"/>
      <c r="B453" s="164" t="s">
        <v>6423</v>
      </c>
      <c r="C453" s="223">
        <v>2024</v>
      </c>
      <c r="D453" s="164" t="s">
        <v>3771</v>
      </c>
      <c r="E453" s="222">
        <v>24</v>
      </c>
      <c r="F453" s="164"/>
      <c r="G453" s="224">
        <v>73.04616</v>
      </c>
    </row>
    <row r="454" spans="1:7" ht="34.5">
      <c r="A454" s="164"/>
      <c r="B454" s="164" t="s">
        <v>6424</v>
      </c>
      <c r="C454" s="223">
        <v>2024</v>
      </c>
      <c r="D454" s="164" t="s">
        <v>3771</v>
      </c>
      <c r="E454" s="222">
        <v>32</v>
      </c>
      <c r="F454" s="164"/>
      <c r="G454" s="224">
        <v>124.48616</v>
      </c>
    </row>
    <row r="455" spans="1:7" ht="34.5">
      <c r="A455" s="164"/>
      <c r="B455" s="164" t="s">
        <v>6425</v>
      </c>
      <c r="C455" s="223">
        <v>2024</v>
      </c>
      <c r="D455" s="164" t="s">
        <v>3771</v>
      </c>
      <c r="E455" s="222">
        <v>16</v>
      </c>
      <c r="F455" s="164"/>
      <c r="G455" s="224">
        <v>75.702590000000001</v>
      </c>
    </row>
    <row r="456" spans="1:7" ht="34.5">
      <c r="A456" s="164"/>
      <c r="B456" s="164" t="s">
        <v>6426</v>
      </c>
      <c r="C456" s="223">
        <v>2024</v>
      </c>
      <c r="D456" s="164" t="s">
        <v>3771</v>
      </c>
      <c r="E456" s="222">
        <v>27</v>
      </c>
      <c r="F456" s="164"/>
      <c r="G456" s="224">
        <v>158.13970999999998</v>
      </c>
    </row>
    <row r="457" spans="1:7" ht="17.25">
      <c r="A457" s="164"/>
      <c r="B457" s="164" t="s">
        <v>6427</v>
      </c>
      <c r="C457" s="223">
        <v>2024</v>
      </c>
      <c r="D457" s="164" t="s">
        <v>3771</v>
      </c>
      <c r="E457" s="222">
        <v>40</v>
      </c>
      <c r="F457" s="164"/>
      <c r="G457" s="224">
        <v>162.91239000000002</v>
      </c>
    </row>
    <row r="458" spans="1:7" ht="34.5">
      <c r="A458" s="164"/>
      <c r="B458" s="164" t="s">
        <v>6428</v>
      </c>
      <c r="C458" s="223">
        <v>2024</v>
      </c>
      <c r="D458" s="164" t="s">
        <v>3771</v>
      </c>
      <c r="E458" s="222">
        <v>55</v>
      </c>
      <c r="F458" s="164"/>
      <c r="G458" s="224">
        <v>171.80926000000002</v>
      </c>
    </row>
    <row r="459" spans="1:7" ht="17.25">
      <c r="A459" s="164"/>
      <c r="B459" s="164" t="s">
        <v>6429</v>
      </c>
      <c r="C459" s="223">
        <v>2024</v>
      </c>
      <c r="D459" s="164" t="s">
        <v>3771</v>
      </c>
      <c r="E459" s="222">
        <v>37</v>
      </c>
      <c r="F459" s="164"/>
      <c r="G459" s="224">
        <v>163.62575000000001</v>
      </c>
    </row>
    <row r="460" spans="1:7" ht="34.5">
      <c r="A460" s="164"/>
      <c r="B460" s="164" t="s">
        <v>6430</v>
      </c>
      <c r="C460" s="223">
        <v>2024</v>
      </c>
      <c r="D460" s="164" t="s">
        <v>3771</v>
      </c>
      <c r="E460" s="222">
        <v>11</v>
      </c>
      <c r="F460" s="164"/>
      <c r="G460" s="224">
        <v>87.663160000000005</v>
      </c>
    </row>
    <row r="461" spans="1:7" ht="17.25">
      <c r="A461" s="164"/>
      <c r="B461" s="164" t="s">
        <v>6431</v>
      </c>
      <c r="C461" s="223">
        <v>2024</v>
      </c>
      <c r="D461" s="164" t="s">
        <v>3771</v>
      </c>
      <c r="E461" s="222">
        <v>295</v>
      </c>
      <c r="F461" s="164"/>
      <c r="G461" s="224">
        <v>597.71937000000003</v>
      </c>
    </row>
    <row r="462" spans="1:7" ht="34.5">
      <c r="A462" s="164"/>
      <c r="B462" s="164" t="s">
        <v>6432</v>
      </c>
      <c r="C462" s="223">
        <v>2024</v>
      </c>
      <c r="D462" s="164" t="s">
        <v>3771</v>
      </c>
      <c r="E462" s="222">
        <v>73</v>
      </c>
      <c r="F462" s="164"/>
      <c r="G462" s="224">
        <v>252.93407000000002</v>
      </c>
    </row>
    <row r="463" spans="1:7" ht="34.5">
      <c r="A463" s="164"/>
      <c r="B463" s="164" t="s">
        <v>6433</v>
      </c>
      <c r="C463" s="223">
        <v>2024</v>
      </c>
      <c r="D463" s="164" t="s">
        <v>3771</v>
      </c>
      <c r="E463" s="222">
        <v>306</v>
      </c>
      <c r="F463" s="164"/>
      <c r="G463" s="224">
        <v>304.37453999999997</v>
      </c>
    </row>
    <row r="464" spans="1:7" ht="34.5">
      <c r="A464" s="164"/>
      <c r="B464" s="164" t="s">
        <v>6434</v>
      </c>
      <c r="C464" s="223">
        <v>2024</v>
      </c>
      <c r="D464" s="164" t="s">
        <v>3771</v>
      </c>
      <c r="E464" s="222">
        <v>126</v>
      </c>
      <c r="F464" s="164"/>
      <c r="G464" s="224">
        <v>399.14330999999999</v>
      </c>
    </row>
    <row r="465" spans="1:7" ht="34.5">
      <c r="A465" s="164"/>
      <c r="B465" s="164" t="s">
        <v>6435</v>
      </c>
      <c r="C465" s="223">
        <v>2024</v>
      </c>
      <c r="D465" s="164" t="s">
        <v>3771</v>
      </c>
      <c r="E465" s="222">
        <v>119</v>
      </c>
      <c r="F465" s="164"/>
      <c r="G465" s="224">
        <v>320.07873999999998</v>
      </c>
    </row>
    <row r="466" spans="1:7" ht="34.5">
      <c r="A466" s="164"/>
      <c r="B466" s="164" t="s">
        <v>6436</v>
      </c>
      <c r="C466" s="223">
        <v>2024</v>
      </c>
      <c r="D466" s="164" t="s">
        <v>3771</v>
      </c>
      <c r="E466" s="222">
        <v>187</v>
      </c>
      <c r="F466" s="164"/>
      <c r="G466" s="224">
        <v>472.04899</v>
      </c>
    </row>
    <row r="467" spans="1:7" ht="34.5">
      <c r="A467" s="164"/>
      <c r="B467" s="164" t="s">
        <v>6437</v>
      </c>
      <c r="C467" s="223">
        <v>2024</v>
      </c>
      <c r="D467" s="164" t="s">
        <v>3771</v>
      </c>
      <c r="E467" s="222">
        <v>19</v>
      </c>
      <c r="F467" s="164"/>
      <c r="G467" s="224">
        <v>97.693089999999998</v>
      </c>
    </row>
    <row r="468" spans="1:7" ht="34.5">
      <c r="A468" s="164"/>
      <c r="B468" s="164" t="s">
        <v>6438</v>
      </c>
      <c r="C468" s="223">
        <v>2024</v>
      </c>
      <c r="D468" s="164" t="s">
        <v>3771</v>
      </c>
      <c r="E468" s="222">
        <v>38</v>
      </c>
      <c r="F468" s="164"/>
      <c r="G468" s="224">
        <v>182.49698000000001</v>
      </c>
    </row>
    <row r="469" spans="1:7" ht="34.5">
      <c r="A469" s="164"/>
      <c r="B469" s="164" t="s">
        <v>6439</v>
      </c>
      <c r="C469" s="223">
        <v>2024</v>
      </c>
      <c r="D469" s="164" t="s">
        <v>3771</v>
      </c>
      <c r="E469" s="222">
        <v>56</v>
      </c>
      <c r="F469" s="164"/>
      <c r="G469" s="224">
        <v>251.21644000000001</v>
      </c>
    </row>
    <row r="470" spans="1:7" ht="34.5">
      <c r="A470" s="164"/>
      <c r="B470" s="164" t="s">
        <v>6440</v>
      </c>
      <c r="C470" s="223">
        <v>2024</v>
      </c>
      <c r="D470" s="164" t="s">
        <v>3771</v>
      </c>
      <c r="E470" s="222">
        <v>25</v>
      </c>
      <c r="F470" s="164"/>
      <c r="G470" s="224">
        <v>217.54507000000001</v>
      </c>
    </row>
    <row r="471" spans="1:7" ht="34.5">
      <c r="A471" s="164"/>
      <c r="B471" s="164" t="s">
        <v>6441</v>
      </c>
      <c r="C471" s="223">
        <v>2024</v>
      </c>
      <c r="D471" s="164" t="s">
        <v>3771</v>
      </c>
      <c r="E471" s="222">
        <v>21</v>
      </c>
      <c r="F471" s="164"/>
      <c r="G471" s="224">
        <v>119.21793</v>
      </c>
    </row>
    <row r="472" spans="1:7" ht="34.5">
      <c r="A472" s="164"/>
      <c r="B472" s="164" t="s">
        <v>6442</v>
      </c>
      <c r="C472" s="223">
        <v>2024</v>
      </c>
      <c r="D472" s="164" t="s">
        <v>3771</v>
      </c>
      <c r="E472" s="222">
        <v>21</v>
      </c>
      <c r="F472" s="164"/>
      <c r="G472" s="224">
        <v>115.16061999999999</v>
      </c>
    </row>
    <row r="473" spans="1:7" ht="34.5">
      <c r="A473" s="164"/>
      <c r="B473" s="164" t="s">
        <v>6443</v>
      </c>
      <c r="C473" s="223">
        <v>2024</v>
      </c>
      <c r="D473" s="164" t="s">
        <v>3771</v>
      </c>
      <c r="E473" s="222">
        <v>64</v>
      </c>
      <c r="F473" s="164"/>
      <c r="G473" s="224">
        <v>275.42246999999998</v>
      </c>
    </row>
    <row r="474" spans="1:7" ht="34.5">
      <c r="A474" s="164"/>
      <c r="B474" s="164" t="s">
        <v>6444</v>
      </c>
      <c r="C474" s="223">
        <v>2024</v>
      </c>
      <c r="D474" s="164" t="s">
        <v>3771</v>
      </c>
      <c r="E474" s="222">
        <v>24</v>
      </c>
      <c r="F474" s="164"/>
      <c r="G474" s="224">
        <v>147.83826999999999</v>
      </c>
    </row>
    <row r="475" spans="1:7" ht="17.25">
      <c r="A475" s="164"/>
      <c r="B475" s="164" t="s">
        <v>6445</v>
      </c>
      <c r="C475" s="223">
        <v>2024</v>
      </c>
      <c r="D475" s="164" t="s">
        <v>3771</v>
      </c>
      <c r="E475" s="222">
        <v>35</v>
      </c>
      <c r="F475" s="164"/>
      <c r="G475" s="224">
        <v>176.08526999999998</v>
      </c>
    </row>
    <row r="476" spans="1:7" ht="34.5">
      <c r="A476" s="164"/>
      <c r="B476" s="164" t="s">
        <v>6446</v>
      </c>
      <c r="C476" s="223">
        <v>2024</v>
      </c>
      <c r="D476" s="164" t="s">
        <v>3771</v>
      </c>
      <c r="E476" s="222">
        <v>61</v>
      </c>
      <c r="F476" s="164"/>
      <c r="G476" s="224">
        <v>161.35786999999999</v>
      </c>
    </row>
    <row r="477" spans="1:7" ht="34.5">
      <c r="A477" s="164"/>
      <c r="B477" s="164" t="s">
        <v>6447</v>
      </c>
      <c r="C477" s="223">
        <v>2024</v>
      </c>
      <c r="D477" s="164" t="s">
        <v>3771</v>
      </c>
      <c r="E477" s="222">
        <v>22</v>
      </c>
      <c r="F477" s="164"/>
      <c r="G477" s="224">
        <v>88.769139999999993</v>
      </c>
    </row>
    <row r="478" spans="1:7" ht="34.5">
      <c r="A478" s="164"/>
      <c r="B478" s="164" t="s">
        <v>6448</v>
      </c>
      <c r="C478" s="223">
        <v>2024</v>
      </c>
      <c r="D478" s="164" t="s">
        <v>3771</v>
      </c>
      <c r="E478" s="222">
        <v>281</v>
      </c>
      <c r="F478" s="164"/>
      <c r="G478" s="224">
        <v>312.79408000000001</v>
      </c>
    </row>
    <row r="479" spans="1:7" ht="34.5">
      <c r="A479" s="164"/>
      <c r="B479" s="164" t="s">
        <v>6449</v>
      </c>
      <c r="C479" s="223">
        <v>2024</v>
      </c>
      <c r="D479" s="164" t="s">
        <v>3771</v>
      </c>
      <c r="E479" s="222">
        <v>64</v>
      </c>
      <c r="F479" s="164"/>
      <c r="G479" s="224">
        <v>135.93164999999999</v>
      </c>
    </row>
    <row r="480" spans="1:7" ht="34.5">
      <c r="A480" s="164"/>
      <c r="B480" s="164" t="s">
        <v>6450</v>
      </c>
      <c r="C480" s="223">
        <v>2024</v>
      </c>
      <c r="D480" s="164" t="s">
        <v>3771</v>
      </c>
      <c r="E480" s="222">
        <v>23</v>
      </c>
      <c r="F480" s="164"/>
      <c r="G480" s="224">
        <v>228.48254</v>
      </c>
    </row>
    <row r="481" spans="1:7" ht="34.5">
      <c r="A481" s="164"/>
      <c r="B481" s="164" t="s">
        <v>6451</v>
      </c>
      <c r="C481" s="223">
        <v>2024</v>
      </c>
      <c r="D481" s="164" t="s">
        <v>3771</v>
      </c>
      <c r="E481" s="222">
        <v>104</v>
      </c>
      <c r="F481" s="164"/>
      <c r="G481" s="224">
        <v>322.84976</v>
      </c>
    </row>
    <row r="482" spans="1:7" ht="34.5">
      <c r="A482" s="164"/>
      <c r="B482" s="164" t="s">
        <v>6452</v>
      </c>
      <c r="C482" s="223">
        <v>2024</v>
      </c>
      <c r="D482" s="164" t="s">
        <v>3771</v>
      </c>
      <c r="E482" s="222">
        <v>13</v>
      </c>
      <c r="F482" s="164"/>
      <c r="G482" s="224">
        <v>87.538110000000003</v>
      </c>
    </row>
    <row r="483" spans="1:7" ht="34.5">
      <c r="A483" s="164"/>
      <c r="B483" s="164" t="s">
        <v>6453</v>
      </c>
      <c r="C483" s="223">
        <v>2024</v>
      </c>
      <c r="D483" s="164" t="s">
        <v>3771</v>
      </c>
      <c r="E483" s="222">
        <v>23</v>
      </c>
      <c r="F483" s="164"/>
      <c r="G483" s="224">
        <v>127.96867999999999</v>
      </c>
    </row>
    <row r="484" spans="1:7" ht="34.5">
      <c r="A484" s="164"/>
      <c r="B484" s="164" t="s">
        <v>6454</v>
      </c>
      <c r="C484" s="223">
        <v>2024</v>
      </c>
      <c r="D484" s="164" t="s">
        <v>3771</v>
      </c>
      <c r="E484" s="222">
        <v>21</v>
      </c>
      <c r="F484" s="164"/>
      <c r="G484" s="224">
        <v>152.20564000000002</v>
      </c>
    </row>
    <row r="485" spans="1:7" ht="34.5">
      <c r="A485" s="164"/>
      <c r="B485" s="164" t="s">
        <v>6455</v>
      </c>
      <c r="C485" s="223">
        <v>2024</v>
      </c>
      <c r="D485" s="164" t="s">
        <v>3771</v>
      </c>
      <c r="E485" s="222">
        <v>60</v>
      </c>
      <c r="F485" s="164"/>
      <c r="G485" s="224">
        <v>179.84827999999999</v>
      </c>
    </row>
    <row r="486" spans="1:7" ht="34.5">
      <c r="A486" s="164"/>
      <c r="B486" s="164" t="s">
        <v>6456</v>
      </c>
      <c r="C486" s="223">
        <v>2024</v>
      </c>
      <c r="D486" s="164" t="s">
        <v>3771</v>
      </c>
      <c r="E486" s="222">
        <v>36</v>
      </c>
      <c r="F486" s="164"/>
      <c r="G486" s="224">
        <v>125.23862</v>
      </c>
    </row>
    <row r="487" spans="1:7" ht="34.5">
      <c r="A487" s="164"/>
      <c r="B487" s="164" t="s">
        <v>6457</v>
      </c>
      <c r="C487" s="223">
        <v>2024</v>
      </c>
      <c r="D487" s="164" t="s">
        <v>3771</v>
      </c>
      <c r="E487" s="222">
        <v>37</v>
      </c>
      <c r="F487" s="164"/>
      <c r="G487" s="224">
        <v>122.31735</v>
      </c>
    </row>
    <row r="488" spans="1:7" ht="34.5">
      <c r="A488" s="164"/>
      <c r="B488" s="164" t="s">
        <v>6458</v>
      </c>
      <c r="C488" s="223">
        <v>2024</v>
      </c>
      <c r="D488" s="164" t="s">
        <v>3771</v>
      </c>
      <c r="E488" s="222">
        <v>22</v>
      </c>
      <c r="F488" s="164"/>
      <c r="G488" s="224">
        <v>125.2582</v>
      </c>
    </row>
    <row r="489" spans="1:7" ht="34.5">
      <c r="A489" s="164"/>
      <c r="B489" s="164" t="s">
        <v>6459</v>
      </c>
      <c r="C489" s="223">
        <v>2024</v>
      </c>
      <c r="D489" s="164" t="s">
        <v>3771</v>
      </c>
      <c r="E489" s="222">
        <v>22</v>
      </c>
      <c r="F489" s="164"/>
      <c r="G489" s="224">
        <v>95.381899999999987</v>
      </c>
    </row>
    <row r="490" spans="1:7" ht="34.5">
      <c r="A490" s="164"/>
      <c r="B490" s="164" t="s">
        <v>6460</v>
      </c>
      <c r="C490" s="223">
        <v>2024</v>
      </c>
      <c r="D490" s="164" t="s">
        <v>3771</v>
      </c>
      <c r="E490" s="222">
        <v>22</v>
      </c>
      <c r="F490" s="164"/>
      <c r="G490" s="224">
        <v>142.46015</v>
      </c>
    </row>
    <row r="491" spans="1:7" ht="34.5">
      <c r="A491" s="164"/>
      <c r="B491" s="164" t="s">
        <v>6461</v>
      </c>
      <c r="C491" s="223">
        <v>2024</v>
      </c>
      <c r="D491" s="164" t="s">
        <v>3771</v>
      </c>
      <c r="E491" s="222">
        <v>26</v>
      </c>
      <c r="F491" s="164"/>
      <c r="G491" s="224">
        <v>111.20408</v>
      </c>
    </row>
    <row r="492" spans="1:7" ht="34.5">
      <c r="A492" s="164"/>
      <c r="B492" s="164" t="s">
        <v>6462</v>
      </c>
      <c r="C492" s="223">
        <v>2024</v>
      </c>
      <c r="D492" s="164" t="s">
        <v>3771</v>
      </c>
      <c r="E492" s="222">
        <v>27</v>
      </c>
      <c r="F492" s="164"/>
      <c r="G492" s="224">
        <v>123.27253999999999</v>
      </c>
    </row>
    <row r="493" spans="1:7" ht="34.5">
      <c r="A493" s="164"/>
      <c r="B493" s="164" t="s">
        <v>6463</v>
      </c>
      <c r="C493" s="223">
        <v>2024</v>
      </c>
      <c r="D493" s="164" t="s">
        <v>3771</v>
      </c>
      <c r="E493" s="222">
        <v>24</v>
      </c>
      <c r="F493" s="164"/>
      <c r="G493" s="224">
        <v>117.3934</v>
      </c>
    </row>
    <row r="494" spans="1:7" ht="34.5">
      <c r="A494" s="164"/>
      <c r="B494" s="164" t="s">
        <v>6464</v>
      </c>
      <c r="C494" s="223">
        <v>2024</v>
      </c>
      <c r="D494" s="164" t="s">
        <v>3771</v>
      </c>
      <c r="E494" s="222">
        <v>17</v>
      </c>
      <c r="F494" s="164"/>
      <c r="G494" s="224">
        <v>117.65074</v>
      </c>
    </row>
    <row r="495" spans="1:7" ht="34.5">
      <c r="A495" s="164"/>
      <c r="B495" s="164" t="s">
        <v>6465</v>
      </c>
      <c r="C495" s="223">
        <v>2024</v>
      </c>
      <c r="D495" s="164" t="s">
        <v>3771</v>
      </c>
      <c r="E495" s="222">
        <v>60</v>
      </c>
      <c r="F495" s="164"/>
      <c r="G495" s="224">
        <v>188.33901999999998</v>
      </c>
    </row>
    <row r="496" spans="1:7" ht="34.5">
      <c r="A496" s="164"/>
      <c r="B496" s="164" t="s">
        <v>6466</v>
      </c>
      <c r="C496" s="223">
        <v>2024</v>
      </c>
      <c r="D496" s="164" t="s">
        <v>3771</v>
      </c>
      <c r="E496" s="222">
        <v>12</v>
      </c>
      <c r="F496" s="164"/>
      <c r="G496" s="224">
        <v>89.749380000000002</v>
      </c>
    </row>
    <row r="497" spans="1:7" ht="34.5">
      <c r="A497" s="164"/>
      <c r="B497" s="164" t="s">
        <v>6467</v>
      </c>
      <c r="C497" s="223">
        <v>2024</v>
      </c>
      <c r="D497" s="164" t="s">
        <v>3771</v>
      </c>
      <c r="E497" s="222">
        <v>15</v>
      </c>
      <c r="F497" s="164"/>
      <c r="G497" s="224">
        <v>84.220830000000007</v>
      </c>
    </row>
    <row r="498" spans="1:7" ht="17.25">
      <c r="A498" s="164"/>
      <c r="B498" s="164" t="s">
        <v>6468</v>
      </c>
      <c r="C498" s="223">
        <v>2024</v>
      </c>
      <c r="D498" s="164" t="s">
        <v>3771</v>
      </c>
      <c r="E498" s="222">
        <v>54</v>
      </c>
      <c r="F498" s="164"/>
      <c r="G498" s="224">
        <v>172.15935999999999</v>
      </c>
    </row>
    <row r="499" spans="1:7" ht="34.5">
      <c r="A499" s="164"/>
      <c r="B499" s="164" t="s">
        <v>6469</v>
      </c>
      <c r="C499" s="223">
        <v>2024</v>
      </c>
      <c r="D499" s="164" t="s">
        <v>3771</v>
      </c>
      <c r="E499" s="222">
        <v>13</v>
      </c>
      <c r="F499" s="164"/>
      <c r="G499" s="224">
        <v>74.620670000000004</v>
      </c>
    </row>
    <row r="500" spans="1:7" ht="34.5">
      <c r="A500" s="164"/>
      <c r="B500" s="164" t="s">
        <v>6470</v>
      </c>
      <c r="C500" s="223">
        <v>2024</v>
      </c>
      <c r="D500" s="164" t="s">
        <v>3771</v>
      </c>
      <c r="E500" s="222">
        <v>54</v>
      </c>
      <c r="F500" s="164"/>
      <c r="G500" s="224">
        <v>180.36933999999999</v>
      </c>
    </row>
    <row r="501" spans="1:7" ht="34.5">
      <c r="A501" s="164"/>
      <c r="B501" s="164" t="s">
        <v>6471</v>
      </c>
      <c r="C501" s="223">
        <v>2024</v>
      </c>
      <c r="D501" s="164" t="s">
        <v>3771</v>
      </c>
      <c r="E501" s="222">
        <v>18</v>
      </c>
      <c r="F501" s="164"/>
      <c r="G501" s="224">
        <v>97.721059999999994</v>
      </c>
    </row>
    <row r="502" spans="1:7" ht="34.5">
      <c r="A502" s="164"/>
      <c r="B502" s="164" t="s">
        <v>6472</v>
      </c>
      <c r="C502" s="223">
        <v>2024</v>
      </c>
      <c r="D502" s="164" t="s">
        <v>3771</v>
      </c>
      <c r="E502" s="222">
        <v>13</v>
      </c>
      <c r="F502" s="164"/>
      <c r="G502" s="224">
        <v>77.366710000000012</v>
      </c>
    </row>
    <row r="503" spans="1:7" ht="34.5">
      <c r="A503" s="164"/>
      <c r="B503" s="164" t="s">
        <v>6473</v>
      </c>
      <c r="C503" s="223">
        <v>2024</v>
      </c>
      <c r="D503" s="164" t="s">
        <v>3771</v>
      </c>
      <c r="E503" s="222">
        <v>12</v>
      </c>
      <c r="F503" s="164"/>
      <c r="G503" s="224">
        <v>81.261409999999998</v>
      </c>
    </row>
    <row r="504" spans="1:7" ht="34.5">
      <c r="A504" s="164"/>
      <c r="B504" s="164" t="s">
        <v>6474</v>
      </c>
      <c r="C504" s="223">
        <v>2024</v>
      </c>
      <c r="D504" s="164" t="s">
        <v>3771</v>
      </c>
      <c r="E504" s="222">
        <v>10</v>
      </c>
      <c r="F504" s="164"/>
      <c r="G504" s="224">
        <v>72.781109999999998</v>
      </c>
    </row>
    <row r="505" spans="1:7" ht="34.5">
      <c r="A505" s="164"/>
      <c r="B505" s="164" t="s">
        <v>6475</v>
      </c>
      <c r="C505" s="223">
        <v>2024</v>
      </c>
      <c r="D505" s="164" t="s">
        <v>3771</v>
      </c>
      <c r="E505" s="222">
        <v>10</v>
      </c>
      <c r="F505" s="164"/>
      <c r="G505" s="224">
        <v>79.898429999999991</v>
      </c>
    </row>
    <row r="506" spans="1:7" ht="34.5">
      <c r="A506" s="164"/>
      <c r="B506" s="164" t="s">
        <v>6476</v>
      </c>
      <c r="C506" s="223">
        <v>2024</v>
      </c>
      <c r="D506" s="164" t="s">
        <v>3771</v>
      </c>
      <c r="E506" s="222">
        <v>19</v>
      </c>
      <c r="F506" s="164"/>
      <c r="G506" s="224">
        <v>106.80049000000001</v>
      </c>
    </row>
    <row r="507" spans="1:7" ht="34.5">
      <c r="A507" s="164"/>
      <c r="B507" s="164" t="s">
        <v>6477</v>
      </c>
      <c r="C507" s="223">
        <v>2024</v>
      </c>
      <c r="D507" s="164" t="s">
        <v>3771</v>
      </c>
      <c r="E507" s="222">
        <v>11</v>
      </c>
      <c r="F507" s="164"/>
      <c r="G507" s="224">
        <v>76.103460000000013</v>
      </c>
    </row>
    <row r="508" spans="1:7" ht="17.25">
      <c r="A508" s="164"/>
      <c r="B508" s="164" t="s">
        <v>6478</v>
      </c>
      <c r="C508" s="223">
        <v>2024</v>
      </c>
      <c r="D508" s="164" t="s">
        <v>3771</v>
      </c>
      <c r="E508" s="222">
        <v>13</v>
      </c>
      <c r="F508" s="164"/>
      <c r="G508" s="224">
        <v>78.777299999999997</v>
      </c>
    </row>
    <row r="509" spans="1:7" ht="34.5">
      <c r="A509" s="164"/>
      <c r="B509" s="164" t="s">
        <v>6479</v>
      </c>
      <c r="C509" s="223">
        <v>2024</v>
      </c>
      <c r="D509" s="164" t="s">
        <v>3771</v>
      </c>
      <c r="E509" s="222">
        <v>73.000000000000014</v>
      </c>
      <c r="F509" s="164"/>
      <c r="G509" s="224">
        <v>313.35849999999999</v>
      </c>
    </row>
    <row r="510" spans="1:7" ht="17.25">
      <c r="A510" s="164"/>
      <c r="B510" s="164" t="s">
        <v>6480</v>
      </c>
      <c r="C510" s="223">
        <v>2024</v>
      </c>
      <c r="D510" s="164" t="s">
        <v>3771</v>
      </c>
      <c r="E510" s="222">
        <v>8</v>
      </c>
      <c r="F510" s="164"/>
      <c r="G510" s="224">
        <v>58.984529999999999</v>
      </c>
    </row>
    <row r="511" spans="1:7" ht="34.5">
      <c r="A511" s="164"/>
      <c r="B511" s="164" t="s">
        <v>6481</v>
      </c>
      <c r="C511" s="223">
        <v>2024</v>
      </c>
      <c r="D511" s="164" t="s">
        <v>3771</v>
      </c>
      <c r="E511" s="222">
        <v>14</v>
      </c>
      <c r="F511" s="164"/>
      <c r="G511" s="224">
        <v>93.654080000000008</v>
      </c>
    </row>
    <row r="512" spans="1:7" ht="34.5">
      <c r="A512" s="164"/>
      <c r="B512" s="164" t="s">
        <v>6482</v>
      </c>
      <c r="C512" s="223">
        <v>2024</v>
      </c>
      <c r="D512" s="164" t="s">
        <v>3771</v>
      </c>
      <c r="E512" s="222">
        <v>23</v>
      </c>
      <c r="F512" s="164"/>
      <c r="G512" s="224">
        <v>91.837369999999993</v>
      </c>
    </row>
    <row r="513" spans="1:7" ht="34.5">
      <c r="A513" s="164"/>
      <c r="B513" s="164" t="s">
        <v>6483</v>
      </c>
      <c r="C513" s="223">
        <v>2024</v>
      </c>
      <c r="D513" s="164" t="s">
        <v>3771</v>
      </c>
      <c r="E513" s="222">
        <v>12</v>
      </c>
      <c r="F513" s="164"/>
      <c r="G513" s="224">
        <v>97.176349999999999</v>
      </c>
    </row>
    <row r="514" spans="1:7" ht="34.5">
      <c r="A514" s="164"/>
      <c r="B514" s="164" t="s">
        <v>6484</v>
      </c>
      <c r="C514" s="223">
        <v>2024</v>
      </c>
      <c r="D514" s="164" t="s">
        <v>3771</v>
      </c>
      <c r="E514" s="222">
        <v>19</v>
      </c>
      <c r="F514" s="164"/>
      <c r="G514" s="224">
        <v>137.27579999999998</v>
      </c>
    </row>
    <row r="515" spans="1:7" ht="34.5">
      <c r="A515" s="164"/>
      <c r="B515" s="164" t="s">
        <v>6485</v>
      </c>
      <c r="C515" s="223">
        <v>2024</v>
      </c>
      <c r="D515" s="164" t="s">
        <v>3771</v>
      </c>
      <c r="E515" s="222">
        <v>9</v>
      </c>
      <c r="F515" s="164"/>
      <c r="G515" s="224">
        <v>125.00005</v>
      </c>
    </row>
    <row r="516" spans="1:7" ht="34.5">
      <c r="A516" s="164"/>
      <c r="B516" s="164" t="s">
        <v>6486</v>
      </c>
      <c r="C516" s="223">
        <v>2024</v>
      </c>
      <c r="D516" s="164" t="s">
        <v>3771</v>
      </c>
      <c r="E516" s="222">
        <v>35</v>
      </c>
      <c r="F516" s="164"/>
      <c r="G516" s="224">
        <v>89.054779999999994</v>
      </c>
    </row>
    <row r="517" spans="1:7" ht="34.5">
      <c r="A517" s="164"/>
      <c r="B517" s="164" t="s">
        <v>6487</v>
      </c>
      <c r="C517" s="223">
        <v>2024</v>
      </c>
      <c r="D517" s="164" t="s">
        <v>3771</v>
      </c>
      <c r="E517" s="222">
        <v>12</v>
      </c>
      <c r="F517" s="164"/>
      <c r="G517" s="224">
        <v>105.31429</v>
      </c>
    </row>
    <row r="518" spans="1:7" ht="17.25">
      <c r="A518" s="164"/>
      <c r="B518" s="164" t="s">
        <v>6488</v>
      </c>
      <c r="C518" s="223">
        <v>2024</v>
      </c>
      <c r="D518" s="164" t="s">
        <v>3771</v>
      </c>
      <c r="E518" s="222">
        <v>39</v>
      </c>
      <c r="F518" s="164"/>
      <c r="G518" s="224">
        <v>118.99610000000001</v>
      </c>
    </row>
    <row r="519" spans="1:7" ht="34.5">
      <c r="A519" s="164"/>
      <c r="B519" s="164" t="s">
        <v>6489</v>
      </c>
      <c r="C519" s="223">
        <v>2024</v>
      </c>
      <c r="D519" s="164" t="s">
        <v>3771</v>
      </c>
      <c r="E519" s="222">
        <v>18</v>
      </c>
      <c r="F519" s="164"/>
      <c r="G519" s="224">
        <v>87.944279999999992</v>
      </c>
    </row>
    <row r="520" spans="1:7" ht="34.5">
      <c r="A520" s="164"/>
      <c r="B520" s="164" t="s">
        <v>6490</v>
      </c>
      <c r="C520" s="223">
        <v>2024</v>
      </c>
      <c r="D520" s="164" t="s">
        <v>3771</v>
      </c>
      <c r="E520" s="222">
        <v>23</v>
      </c>
      <c r="F520" s="164"/>
      <c r="G520" s="224">
        <v>108.26886999999999</v>
      </c>
    </row>
    <row r="521" spans="1:7" ht="34.5">
      <c r="A521" s="164"/>
      <c r="B521" s="164" t="s">
        <v>6491</v>
      </c>
      <c r="C521" s="223">
        <v>2024</v>
      </c>
      <c r="D521" s="164" t="s">
        <v>3771</v>
      </c>
      <c r="E521" s="222">
        <v>94</v>
      </c>
      <c r="F521" s="164"/>
      <c r="G521" s="224">
        <v>233.83501999999999</v>
      </c>
    </row>
    <row r="522" spans="1:7" ht="34.5">
      <c r="A522" s="164"/>
      <c r="B522" s="164" t="s">
        <v>6492</v>
      </c>
      <c r="C522" s="223">
        <v>2024</v>
      </c>
      <c r="D522" s="164" t="s">
        <v>3771</v>
      </c>
      <c r="E522" s="222">
        <v>65</v>
      </c>
      <c r="F522" s="164"/>
      <c r="G522" s="224">
        <v>212.07909000000001</v>
      </c>
    </row>
    <row r="523" spans="1:7" ht="34.5">
      <c r="A523" s="164"/>
      <c r="B523" s="164" t="s">
        <v>6493</v>
      </c>
      <c r="C523" s="223">
        <v>2024</v>
      </c>
      <c r="D523" s="164" t="s">
        <v>3771</v>
      </c>
      <c r="E523" s="222">
        <v>48</v>
      </c>
      <c r="F523" s="164"/>
      <c r="G523" s="224">
        <v>224.34021999999999</v>
      </c>
    </row>
    <row r="524" spans="1:7" ht="17.25">
      <c r="A524" s="164"/>
      <c r="B524" s="164" t="s">
        <v>6494</v>
      </c>
      <c r="C524" s="223">
        <v>2024</v>
      </c>
      <c r="D524" s="164" t="s">
        <v>3771</v>
      </c>
      <c r="E524" s="222">
        <v>18</v>
      </c>
      <c r="F524" s="164"/>
      <c r="G524" s="224">
        <v>82.150419999999997</v>
      </c>
    </row>
    <row r="525" spans="1:7" ht="17.25">
      <c r="A525" s="164"/>
      <c r="B525" s="164" t="s">
        <v>6495</v>
      </c>
      <c r="C525" s="223">
        <v>2024</v>
      </c>
      <c r="D525" s="164" t="s">
        <v>3771</v>
      </c>
      <c r="E525" s="222">
        <v>38</v>
      </c>
      <c r="F525" s="164"/>
      <c r="G525" s="224">
        <v>114.40478</v>
      </c>
    </row>
    <row r="526" spans="1:7" ht="34.5">
      <c r="A526" s="164"/>
      <c r="B526" s="164" t="s">
        <v>6496</v>
      </c>
      <c r="C526" s="223">
        <v>2024</v>
      </c>
      <c r="D526" s="164" t="s">
        <v>3771</v>
      </c>
      <c r="E526" s="222">
        <v>12</v>
      </c>
      <c r="F526" s="164"/>
      <c r="G526" s="224">
        <v>120.74997</v>
      </c>
    </row>
    <row r="527" spans="1:7" ht="17.25">
      <c r="A527" s="164"/>
      <c r="B527" s="164" t="s">
        <v>6497</v>
      </c>
      <c r="C527" s="223">
        <v>2024</v>
      </c>
      <c r="D527" s="164" t="s">
        <v>3771</v>
      </c>
      <c r="E527" s="222">
        <v>28</v>
      </c>
      <c r="F527" s="164"/>
      <c r="G527" s="224">
        <v>83.024380000000008</v>
      </c>
    </row>
    <row r="528" spans="1:7" ht="17.25">
      <c r="A528" s="164"/>
      <c r="B528" s="164" t="s">
        <v>6498</v>
      </c>
      <c r="C528" s="223">
        <v>2024</v>
      </c>
      <c r="D528" s="164" t="s">
        <v>3771</v>
      </c>
      <c r="E528" s="222">
        <v>12</v>
      </c>
      <c r="F528" s="164"/>
      <c r="G528" s="224">
        <v>166.33557000000002</v>
      </c>
    </row>
    <row r="529" spans="1:7" ht="34.5">
      <c r="A529" s="164"/>
      <c r="B529" s="164" t="s">
        <v>6499</v>
      </c>
      <c r="C529" s="223">
        <v>2024</v>
      </c>
      <c r="D529" s="164" t="s">
        <v>3771</v>
      </c>
      <c r="E529" s="222">
        <v>22</v>
      </c>
      <c r="F529" s="164"/>
      <c r="G529" s="224">
        <v>85.416679999999999</v>
      </c>
    </row>
    <row r="530" spans="1:7" ht="18.75">
      <c r="A530" s="164"/>
      <c r="B530" s="164" t="s">
        <v>6500</v>
      </c>
      <c r="C530" s="223">
        <v>2024</v>
      </c>
      <c r="D530" s="165" t="s">
        <v>3774</v>
      </c>
      <c r="E530" s="222">
        <v>5</v>
      </c>
      <c r="F530" s="164"/>
      <c r="G530" s="224">
        <v>238.08368999999999</v>
      </c>
    </row>
    <row r="531" spans="1:7" ht="18.75">
      <c r="A531" s="164"/>
      <c r="B531" s="164" t="s">
        <v>6501</v>
      </c>
      <c r="C531" s="223">
        <v>2024</v>
      </c>
      <c r="D531" s="165" t="s">
        <v>3774</v>
      </c>
      <c r="E531" s="222">
        <v>207</v>
      </c>
      <c r="F531" s="164"/>
      <c r="G531" s="224">
        <v>1134.0174099999999</v>
      </c>
    </row>
    <row r="532" spans="1:7" ht="34.5">
      <c r="A532" s="164"/>
      <c r="B532" s="164" t="s">
        <v>6502</v>
      </c>
      <c r="C532" s="223">
        <v>2024</v>
      </c>
      <c r="D532" s="165" t="s">
        <v>3774</v>
      </c>
      <c r="E532" s="222">
        <v>159</v>
      </c>
      <c r="F532" s="164"/>
      <c r="G532" s="224">
        <v>527.78313000000003</v>
      </c>
    </row>
    <row r="533" spans="1:7" ht="18.75">
      <c r="A533" s="164"/>
      <c r="B533" s="164" t="s">
        <v>6503</v>
      </c>
      <c r="C533" s="223">
        <v>2024</v>
      </c>
      <c r="D533" s="165" t="s">
        <v>3774</v>
      </c>
      <c r="E533" s="222">
        <v>277</v>
      </c>
      <c r="F533" s="164"/>
      <c r="G533" s="224">
        <v>750.47603000000004</v>
      </c>
    </row>
    <row r="534" spans="1:7" ht="18.75">
      <c r="A534" s="164"/>
      <c r="B534" s="164" t="s">
        <v>6504</v>
      </c>
      <c r="C534" s="223">
        <v>2024</v>
      </c>
      <c r="D534" s="165" t="s">
        <v>3774</v>
      </c>
      <c r="E534" s="222">
        <v>14</v>
      </c>
      <c r="F534" s="164"/>
      <c r="G534" s="224">
        <v>206.50478000000001</v>
      </c>
    </row>
    <row r="535" spans="1:7" ht="18.75">
      <c r="A535" s="164"/>
      <c r="B535" s="164" t="s">
        <v>6505</v>
      </c>
      <c r="C535" s="223">
        <v>2024</v>
      </c>
      <c r="D535" s="165" t="s">
        <v>3774</v>
      </c>
      <c r="E535" s="222">
        <v>32</v>
      </c>
      <c r="F535" s="164"/>
      <c r="G535" s="224">
        <v>229.40223</v>
      </c>
    </row>
    <row r="536" spans="1:7" ht="34.5">
      <c r="A536" s="164"/>
      <c r="B536" s="164" t="s">
        <v>6506</v>
      </c>
      <c r="C536" s="223">
        <v>2024</v>
      </c>
      <c r="D536" s="165" t="s">
        <v>3774</v>
      </c>
      <c r="E536" s="222">
        <v>5</v>
      </c>
      <c r="F536" s="164"/>
      <c r="G536" s="224">
        <v>197.12239000000002</v>
      </c>
    </row>
    <row r="537" spans="1:7" ht="18.75">
      <c r="A537" s="164"/>
      <c r="B537" s="164" t="s">
        <v>6507</v>
      </c>
      <c r="C537" s="223">
        <v>2024</v>
      </c>
      <c r="D537" s="165" t="s">
        <v>3774</v>
      </c>
      <c r="E537" s="222">
        <v>8</v>
      </c>
      <c r="F537" s="164"/>
      <c r="G537" s="224">
        <v>129.42610000000002</v>
      </c>
    </row>
    <row r="538" spans="1:7" ht="18.75">
      <c r="A538" s="164"/>
      <c r="B538" s="164" t="s">
        <v>6508</v>
      </c>
      <c r="C538" s="223">
        <v>2024</v>
      </c>
      <c r="D538" s="165" t="s">
        <v>3774</v>
      </c>
      <c r="E538" s="222">
        <v>10</v>
      </c>
      <c r="F538" s="164"/>
      <c r="G538" s="224">
        <v>179.74616</v>
      </c>
    </row>
    <row r="539" spans="1:7" ht="18.75">
      <c r="A539" s="164"/>
      <c r="B539" s="164" t="s">
        <v>6509</v>
      </c>
      <c r="C539" s="223">
        <v>2024</v>
      </c>
      <c r="D539" s="165" t="s">
        <v>3774</v>
      </c>
      <c r="E539" s="222">
        <v>9</v>
      </c>
      <c r="F539" s="164"/>
      <c r="G539" s="224">
        <v>169.93132</v>
      </c>
    </row>
    <row r="540" spans="1:7" ht="18.75">
      <c r="A540" s="164"/>
      <c r="B540" s="164" t="s">
        <v>6510</v>
      </c>
      <c r="C540" s="223">
        <v>2024</v>
      </c>
      <c r="D540" s="165" t="s">
        <v>3774</v>
      </c>
      <c r="E540" s="222">
        <v>56</v>
      </c>
      <c r="F540" s="164"/>
      <c r="G540" s="224">
        <v>308.86258000000004</v>
      </c>
    </row>
    <row r="541" spans="1:7" ht="18.75">
      <c r="A541" s="164"/>
      <c r="B541" s="164" t="s">
        <v>6511</v>
      </c>
      <c r="C541" s="223">
        <v>2024</v>
      </c>
      <c r="D541" s="165" t="s">
        <v>3774</v>
      </c>
      <c r="E541" s="222">
        <v>602</v>
      </c>
      <c r="F541" s="164"/>
      <c r="G541" s="224">
        <v>1414.4509800000001</v>
      </c>
    </row>
    <row r="542" spans="1:7" ht="18.75">
      <c r="A542" s="164"/>
      <c r="B542" s="164" t="s">
        <v>6512</v>
      </c>
      <c r="C542" s="223">
        <v>2024</v>
      </c>
      <c r="D542" s="165" t="s">
        <v>3774</v>
      </c>
      <c r="E542" s="222">
        <v>43</v>
      </c>
      <c r="F542" s="164"/>
      <c r="G542" s="224">
        <v>576.26215999999999</v>
      </c>
    </row>
    <row r="543" spans="1:7" ht="18.75">
      <c r="A543" s="164"/>
      <c r="B543" s="164" t="s">
        <v>6513</v>
      </c>
      <c r="C543" s="223">
        <v>2024</v>
      </c>
      <c r="D543" s="165" t="s">
        <v>3774</v>
      </c>
      <c r="E543" s="222">
        <v>247</v>
      </c>
      <c r="F543" s="164"/>
      <c r="G543" s="224">
        <v>893.31789000000003</v>
      </c>
    </row>
    <row r="544" spans="1:7" ht="18.75">
      <c r="A544" s="164"/>
      <c r="B544" s="164" t="s">
        <v>6514</v>
      </c>
      <c r="C544" s="223">
        <v>2024</v>
      </c>
      <c r="D544" s="165" t="s">
        <v>3774</v>
      </c>
      <c r="E544" s="222">
        <v>70</v>
      </c>
      <c r="F544" s="164"/>
      <c r="G544" s="224">
        <v>592.49066000000005</v>
      </c>
    </row>
    <row r="545" spans="1:7" ht="18.75">
      <c r="A545" s="164"/>
      <c r="B545" s="164" t="s">
        <v>6515</v>
      </c>
      <c r="C545" s="223">
        <v>2024</v>
      </c>
      <c r="D545" s="165" t="s">
        <v>3774</v>
      </c>
      <c r="E545" s="222">
        <v>10</v>
      </c>
      <c r="F545" s="164"/>
      <c r="G545" s="224">
        <v>227.40770000000001</v>
      </c>
    </row>
    <row r="546" spans="1:7" ht="18.75">
      <c r="A546" s="164"/>
      <c r="B546" s="164" t="s">
        <v>6516</v>
      </c>
      <c r="C546" s="223">
        <v>2024</v>
      </c>
      <c r="D546" s="165" t="s">
        <v>3774</v>
      </c>
      <c r="E546" s="222">
        <v>434</v>
      </c>
      <c r="F546" s="164"/>
      <c r="G546" s="224">
        <v>1924.7128700000001</v>
      </c>
    </row>
    <row r="547" spans="1:7" ht="18.75">
      <c r="A547" s="164"/>
      <c r="B547" s="164" t="s">
        <v>6517</v>
      </c>
      <c r="C547" s="223">
        <v>2024</v>
      </c>
      <c r="D547" s="165" t="s">
        <v>3774</v>
      </c>
      <c r="E547" s="222">
        <v>6</v>
      </c>
      <c r="F547" s="164"/>
      <c r="G547" s="224">
        <v>161.88751999999999</v>
      </c>
    </row>
    <row r="548" spans="1:7" ht="18.75">
      <c r="A548" s="164"/>
      <c r="B548" s="164" t="s">
        <v>6518</v>
      </c>
      <c r="C548" s="223">
        <v>2024</v>
      </c>
      <c r="D548" s="165" t="s">
        <v>3774</v>
      </c>
      <c r="E548" s="222">
        <v>11</v>
      </c>
      <c r="F548" s="164"/>
      <c r="G548" s="224">
        <v>170.78205</v>
      </c>
    </row>
    <row r="549" spans="1:7" ht="18.75">
      <c r="A549" s="164"/>
      <c r="B549" s="164" t="s">
        <v>6519</v>
      </c>
      <c r="C549" s="223">
        <v>2024</v>
      </c>
      <c r="D549" s="165" t="s">
        <v>3774</v>
      </c>
      <c r="E549" s="222">
        <v>41</v>
      </c>
      <c r="F549" s="164"/>
      <c r="G549" s="224">
        <v>200.66647</v>
      </c>
    </row>
    <row r="550" spans="1:7" ht="18.75">
      <c r="A550" s="164"/>
      <c r="B550" s="164" t="s">
        <v>6520</v>
      </c>
      <c r="C550" s="223">
        <v>2024</v>
      </c>
      <c r="D550" s="165" t="s">
        <v>3774</v>
      </c>
      <c r="E550" s="222">
        <v>13</v>
      </c>
      <c r="F550" s="164"/>
      <c r="G550" s="224">
        <v>139.38674</v>
      </c>
    </row>
    <row r="551" spans="1:7" ht="51.75">
      <c r="A551" s="164"/>
      <c r="B551" s="164" t="s">
        <v>6521</v>
      </c>
      <c r="C551" s="223">
        <v>2024</v>
      </c>
      <c r="D551" s="165" t="s">
        <v>3774</v>
      </c>
      <c r="E551" s="222">
        <v>100</v>
      </c>
      <c r="F551" s="164"/>
      <c r="G551" s="224">
        <v>320.88466999999997</v>
      </c>
    </row>
    <row r="552" spans="1:7" ht="18.75">
      <c r="A552" s="164"/>
      <c r="B552" s="164" t="s">
        <v>6522</v>
      </c>
      <c r="C552" s="223">
        <v>2024</v>
      </c>
      <c r="D552" s="165" t="s">
        <v>3774</v>
      </c>
      <c r="E552" s="222">
        <v>426</v>
      </c>
      <c r="F552" s="164"/>
      <c r="G552" s="224">
        <v>909.43799000000001</v>
      </c>
    </row>
    <row r="553" spans="1:7" ht="18.75">
      <c r="A553" s="164"/>
      <c r="B553" s="164" t="s">
        <v>6523</v>
      </c>
      <c r="C553" s="223">
        <v>2024</v>
      </c>
      <c r="D553" s="165" t="s">
        <v>3774</v>
      </c>
      <c r="E553" s="222">
        <v>12</v>
      </c>
      <c r="F553" s="164"/>
      <c r="G553" s="224">
        <v>155.41176999999999</v>
      </c>
    </row>
    <row r="554" spans="1:7" ht="51.75">
      <c r="A554" s="164"/>
      <c r="B554" s="164" t="s">
        <v>6524</v>
      </c>
      <c r="C554" s="223">
        <v>2024</v>
      </c>
      <c r="D554" s="165" t="s">
        <v>3774</v>
      </c>
      <c r="E554" s="222">
        <v>686</v>
      </c>
      <c r="F554" s="164"/>
      <c r="G554" s="224">
        <v>1358.92617</v>
      </c>
    </row>
    <row r="555" spans="1:7" ht="18.75">
      <c r="A555" s="164"/>
      <c r="B555" s="164" t="s">
        <v>6525</v>
      </c>
      <c r="C555" s="223">
        <v>2024</v>
      </c>
      <c r="D555" s="165" t="s">
        <v>3774</v>
      </c>
      <c r="E555" s="222">
        <v>1600</v>
      </c>
      <c r="F555" s="164"/>
      <c r="G555" s="224">
        <v>3326.5858599999997</v>
      </c>
    </row>
    <row r="556" spans="1:7" ht="18.75">
      <c r="A556" s="164"/>
      <c r="B556" s="164" t="s">
        <v>6526</v>
      </c>
      <c r="C556" s="223">
        <v>2024</v>
      </c>
      <c r="D556" s="165" t="s">
        <v>3774</v>
      </c>
      <c r="E556" s="222">
        <v>910</v>
      </c>
      <c r="F556" s="164"/>
      <c r="G556" s="224">
        <v>1428.73516</v>
      </c>
    </row>
    <row r="557" spans="1:7" ht="18.75">
      <c r="A557" s="164"/>
      <c r="B557" s="164" t="s">
        <v>6527</v>
      </c>
      <c r="C557" s="223">
        <v>2024</v>
      </c>
      <c r="D557" s="165" t="s">
        <v>3774</v>
      </c>
      <c r="E557" s="222">
        <v>16</v>
      </c>
      <c r="F557" s="164"/>
      <c r="G557" s="224">
        <v>143.43773999999999</v>
      </c>
    </row>
    <row r="558" spans="1:7" ht="18.75">
      <c r="A558" s="164"/>
      <c r="B558" s="164" t="s">
        <v>6528</v>
      </c>
      <c r="C558" s="223">
        <v>2024</v>
      </c>
      <c r="D558" s="165" t="s">
        <v>3774</v>
      </c>
      <c r="E558" s="222">
        <v>207</v>
      </c>
      <c r="F558" s="164"/>
      <c r="G558" s="224">
        <v>1104.4951000000001</v>
      </c>
    </row>
    <row r="559" spans="1:7" ht="18.75">
      <c r="A559" s="164"/>
      <c r="B559" s="164" t="s">
        <v>6529</v>
      </c>
      <c r="C559" s="223">
        <v>2024</v>
      </c>
      <c r="D559" s="165" t="s">
        <v>3774</v>
      </c>
      <c r="E559" s="222">
        <v>286</v>
      </c>
      <c r="F559" s="164"/>
      <c r="G559" s="224">
        <v>537.80997000000002</v>
      </c>
    </row>
    <row r="560" spans="1:7" ht="18.75">
      <c r="A560" s="164"/>
      <c r="B560" s="164" t="s">
        <v>6530</v>
      </c>
      <c r="C560" s="223">
        <v>2024</v>
      </c>
      <c r="D560" s="165" t="s">
        <v>3774</v>
      </c>
      <c r="E560" s="222">
        <v>403</v>
      </c>
      <c r="F560" s="164"/>
      <c r="G560" s="224">
        <v>753.64374999999995</v>
      </c>
    </row>
    <row r="561" spans="1:7" ht="18.75">
      <c r="A561" s="164"/>
      <c r="B561" s="164" t="s">
        <v>6531</v>
      </c>
      <c r="C561" s="223">
        <v>2024</v>
      </c>
      <c r="D561" s="165" t="s">
        <v>3774</v>
      </c>
      <c r="E561" s="222">
        <v>315</v>
      </c>
      <c r="F561" s="164"/>
      <c r="G561" s="224">
        <v>1114.5717400000001</v>
      </c>
    </row>
    <row r="562" spans="1:7" ht="18.75">
      <c r="A562" s="164"/>
      <c r="B562" s="164" t="s">
        <v>6532</v>
      </c>
      <c r="C562" s="223">
        <v>2024</v>
      </c>
      <c r="D562" s="165" t="s">
        <v>3774</v>
      </c>
      <c r="E562" s="222">
        <v>341</v>
      </c>
      <c r="F562" s="164"/>
      <c r="G562" s="224">
        <v>949.60725000000002</v>
      </c>
    </row>
    <row r="563" spans="1:7" ht="34.5">
      <c r="A563" s="164"/>
      <c r="B563" s="164" t="s">
        <v>6533</v>
      </c>
      <c r="C563" s="223">
        <v>2024</v>
      </c>
      <c r="D563" s="165" t="s">
        <v>3774</v>
      </c>
      <c r="E563" s="222">
        <v>244</v>
      </c>
      <c r="F563" s="164"/>
      <c r="G563" s="224">
        <v>872.29134999999997</v>
      </c>
    </row>
    <row r="564" spans="1:7" ht="18.75">
      <c r="A564" s="164"/>
      <c r="B564" s="164" t="s">
        <v>6534</v>
      </c>
      <c r="C564" s="223">
        <v>2024</v>
      </c>
      <c r="D564" s="165" t="s">
        <v>3774</v>
      </c>
      <c r="E564" s="222">
        <v>15</v>
      </c>
      <c r="F564" s="164"/>
      <c r="G564" s="224">
        <v>217.64988</v>
      </c>
    </row>
    <row r="565" spans="1:7" ht="18.75">
      <c r="A565" s="164"/>
      <c r="B565" s="164" t="s">
        <v>6535</v>
      </c>
      <c r="C565" s="223">
        <v>2024</v>
      </c>
      <c r="D565" s="165" t="s">
        <v>3774</v>
      </c>
      <c r="E565" s="222">
        <v>21</v>
      </c>
      <c r="F565" s="164"/>
      <c r="G565" s="224">
        <v>222.41354999999999</v>
      </c>
    </row>
    <row r="566" spans="1:7" ht="18.75">
      <c r="A566" s="164"/>
      <c r="B566" s="164" t="s">
        <v>6536</v>
      </c>
      <c r="C566" s="223">
        <v>2024</v>
      </c>
      <c r="D566" s="165" t="s">
        <v>3774</v>
      </c>
      <c r="E566" s="222">
        <v>21</v>
      </c>
      <c r="F566" s="164"/>
      <c r="G566" s="224">
        <v>212.64789000000002</v>
      </c>
    </row>
    <row r="567" spans="1:7" ht="18.75">
      <c r="A567" s="164"/>
      <c r="B567" s="164" t="s">
        <v>6537</v>
      </c>
      <c r="C567" s="223">
        <v>2024</v>
      </c>
      <c r="D567" s="165" t="s">
        <v>3774</v>
      </c>
      <c r="E567" s="222">
        <v>330</v>
      </c>
      <c r="F567" s="164"/>
      <c r="G567" s="224">
        <v>929.51856999999995</v>
      </c>
    </row>
    <row r="568" spans="1:7" ht="18.75">
      <c r="A568" s="164"/>
      <c r="B568" s="164" t="s">
        <v>6538</v>
      </c>
      <c r="C568" s="223">
        <v>2024</v>
      </c>
      <c r="D568" s="165" t="s">
        <v>3774</v>
      </c>
      <c r="E568" s="222">
        <v>13</v>
      </c>
      <c r="F568" s="164"/>
      <c r="G568" s="224">
        <v>203.60784000000001</v>
      </c>
    </row>
    <row r="569" spans="1:7" ht="18.75">
      <c r="A569" s="164"/>
      <c r="B569" s="164" t="s">
        <v>6539</v>
      </c>
      <c r="C569" s="223">
        <v>2024</v>
      </c>
      <c r="D569" s="165" t="s">
        <v>3774</v>
      </c>
      <c r="E569" s="222">
        <v>33</v>
      </c>
      <c r="F569" s="164"/>
      <c r="G569" s="224">
        <v>280.03707000000003</v>
      </c>
    </row>
    <row r="570" spans="1:7" ht="18.75">
      <c r="A570" s="164"/>
      <c r="B570" s="164" t="s">
        <v>6540</v>
      </c>
      <c r="C570" s="223">
        <v>2024</v>
      </c>
      <c r="D570" s="165" t="s">
        <v>3774</v>
      </c>
      <c r="E570" s="222">
        <v>31</v>
      </c>
      <c r="F570" s="164"/>
      <c r="G570" s="224">
        <v>251.85196999999999</v>
      </c>
    </row>
    <row r="571" spans="1:7" ht="18.75">
      <c r="A571" s="164"/>
      <c r="B571" s="164" t="s">
        <v>6541</v>
      </c>
      <c r="C571" s="223">
        <v>2024</v>
      </c>
      <c r="D571" s="165" t="s">
        <v>3774</v>
      </c>
      <c r="E571" s="222">
        <v>22</v>
      </c>
      <c r="F571" s="164"/>
      <c r="G571" s="224">
        <v>212.71589</v>
      </c>
    </row>
    <row r="572" spans="1:7" ht="18.75">
      <c r="A572" s="164"/>
      <c r="B572" s="164" t="s">
        <v>6542</v>
      </c>
      <c r="C572" s="223">
        <v>2024</v>
      </c>
      <c r="D572" s="165" t="s">
        <v>3774</v>
      </c>
      <c r="E572" s="222">
        <v>167</v>
      </c>
      <c r="F572" s="164"/>
      <c r="G572" s="224">
        <v>527.13333</v>
      </c>
    </row>
    <row r="573" spans="1:7" ht="18.75">
      <c r="A573" s="164"/>
      <c r="B573" s="164" t="s">
        <v>6543</v>
      </c>
      <c r="C573" s="223">
        <v>2024</v>
      </c>
      <c r="D573" s="165" t="s">
        <v>3774</v>
      </c>
      <c r="E573" s="222">
        <v>11</v>
      </c>
      <c r="F573" s="164"/>
      <c r="G573" s="224">
        <v>166.26435999999998</v>
      </c>
    </row>
    <row r="574" spans="1:7" ht="18.75">
      <c r="A574" s="164"/>
      <c r="B574" s="164" t="s">
        <v>6544</v>
      </c>
      <c r="C574" s="223">
        <v>2024</v>
      </c>
      <c r="D574" s="165" t="s">
        <v>3774</v>
      </c>
      <c r="E574" s="222">
        <v>462</v>
      </c>
      <c r="F574" s="164"/>
      <c r="G574" s="224">
        <v>1361.52972</v>
      </c>
    </row>
    <row r="575" spans="1:7" ht="18.75">
      <c r="A575" s="164"/>
      <c r="B575" s="164" t="s">
        <v>6545</v>
      </c>
      <c r="C575" s="223">
        <v>2024</v>
      </c>
      <c r="D575" s="165" t="s">
        <v>3774</v>
      </c>
      <c r="E575" s="222">
        <v>27</v>
      </c>
      <c r="F575" s="164"/>
      <c r="G575" s="224">
        <v>225.31419</v>
      </c>
    </row>
    <row r="576" spans="1:7" ht="18.75">
      <c r="A576" s="164"/>
      <c r="B576" s="164" t="s">
        <v>6546</v>
      </c>
      <c r="C576" s="223">
        <v>2024</v>
      </c>
      <c r="D576" s="165" t="s">
        <v>3774</v>
      </c>
      <c r="E576" s="222">
        <v>10</v>
      </c>
      <c r="F576" s="164"/>
      <c r="G576" s="224">
        <v>164.55735000000001</v>
      </c>
    </row>
    <row r="577" spans="1:7" ht="18.75">
      <c r="A577" s="164"/>
      <c r="B577" s="164" t="s">
        <v>6547</v>
      </c>
      <c r="C577" s="223">
        <v>2024</v>
      </c>
      <c r="D577" s="165" t="s">
        <v>3774</v>
      </c>
      <c r="E577" s="222">
        <v>265</v>
      </c>
      <c r="F577" s="164"/>
      <c r="G577" s="224">
        <v>1086.61384</v>
      </c>
    </row>
    <row r="578" spans="1:7" ht="18.75">
      <c r="A578" s="164"/>
      <c r="B578" s="164" t="s">
        <v>6548</v>
      </c>
      <c r="C578" s="223">
        <v>2024</v>
      </c>
      <c r="D578" s="165" t="s">
        <v>3774</v>
      </c>
      <c r="E578" s="222">
        <v>354</v>
      </c>
      <c r="F578" s="164"/>
      <c r="G578" s="224">
        <v>967.22769999999991</v>
      </c>
    </row>
    <row r="579" spans="1:7" ht="18.75">
      <c r="A579" s="164"/>
      <c r="B579" s="164" t="s">
        <v>6549</v>
      </c>
      <c r="C579" s="223">
        <v>2024</v>
      </c>
      <c r="D579" s="165" t="s">
        <v>3774</v>
      </c>
      <c r="E579" s="222">
        <v>6</v>
      </c>
      <c r="F579" s="164"/>
      <c r="G579" s="224">
        <v>169.54689999999999</v>
      </c>
    </row>
    <row r="580" spans="1:7" ht="18.75">
      <c r="A580" s="164"/>
      <c r="B580" s="164" t="s">
        <v>6550</v>
      </c>
      <c r="C580" s="223">
        <v>2024</v>
      </c>
      <c r="D580" s="165" t="s">
        <v>3774</v>
      </c>
      <c r="E580" s="222">
        <v>132</v>
      </c>
      <c r="F580" s="164"/>
      <c r="G580" s="224">
        <v>547.78831000000002</v>
      </c>
    </row>
    <row r="581" spans="1:7" ht="18.75">
      <c r="A581" s="164"/>
      <c r="B581" s="164" t="s">
        <v>6551</v>
      </c>
      <c r="C581" s="223">
        <v>2024</v>
      </c>
      <c r="D581" s="165" t="s">
        <v>3774</v>
      </c>
      <c r="E581" s="222">
        <v>17</v>
      </c>
      <c r="F581" s="164"/>
      <c r="G581" s="224">
        <v>144.84634</v>
      </c>
    </row>
    <row r="582" spans="1:7" ht="18.75">
      <c r="A582" s="164"/>
      <c r="B582" s="164" t="s">
        <v>6552</v>
      </c>
      <c r="C582" s="223">
        <v>2024</v>
      </c>
      <c r="D582" s="165" t="s">
        <v>3774</v>
      </c>
      <c r="E582" s="222">
        <v>8</v>
      </c>
      <c r="F582" s="164"/>
      <c r="G582" s="224">
        <v>193.20281</v>
      </c>
    </row>
    <row r="583" spans="1:7" ht="18.75">
      <c r="A583" s="164"/>
      <c r="B583" s="164" t="s">
        <v>6553</v>
      </c>
      <c r="C583" s="223">
        <v>2024</v>
      </c>
      <c r="D583" s="165" t="s">
        <v>3774</v>
      </c>
      <c r="E583" s="222">
        <v>496</v>
      </c>
      <c r="F583" s="164"/>
      <c r="G583" s="224">
        <v>1221.4112500000001</v>
      </c>
    </row>
    <row r="584" spans="1:7" ht="18.75">
      <c r="A584" s="164"/>
      <c r="B584" s="164" t="s">
        <v>6554</v>
      </c>
      <c r="C584" s="223">
        <v>2024</v>
      </c>
      <c r="D584" s="165" t="s">
        <v>3774</v>
      </c>
      <c r="E584" s="222">
        <v>37</v>
      </c>
      <c r="F584" s="164"/>
      <c r="G584" s="224">
        <v>206.75450000000001</v>
      </c>
    </row>
    <row r="585" spans="1:7" ht="18.75">
      <c r="A585" s="164"/>
      <c r="B585" s="164" t="s">
        <v>6555</v>
      </c>
      <c r="C585" s="223">
        <v>2024</v>
      </c>
      <c r="D585" s="165" t="s">
        <v>3774</v>
      </c>
      <c r="E585" s="222">
        <v>241</v>
      </c>
      <c r="F585" s="164"/>
      <c r="G585" s="224">
        <v>904.98509000000001</v>
      </c>
    </row>
    <row r="586" spans="1:7" ht="18.75">
      <c r="A586" s="164"/>
      <c r="B586" s="164" t="s">
        <v>6556</v>
      </c>
      <c r="C586" s="223">
        <v>2024</v>
      </c>
      <c r="D586" s="165" t="s">
        <v>3774</v>
      </c>
      <c r="E586" s="222">
        <v>33</v>
      </c>
      <c r="F586" s="164"/>
      <c r="G586" s="224">
        <v>176.80914000000001</v>
      </c>
    </row>
    <row r="587" spans="1:7" ht="18.75">
      <c r="A587" s="164"/>
      <c r="B587" s="164" t="s">
        <v>6557</v>
      </c>
      <c r="C587" s="223">
        <v>2024</v>
      </c>
      <c r="D587" s="165" t="s">
        <v>3774</v>
      </c>
      <c r="E587" s="222">
        <v>14</v>
      </c>
      <c r="F587" s="164"/>
      <c r="G587" s="224">
        <v>239.25830999999999</v>
      </c>
    </row>
    <row r="588" spans="1:7" ht="18.75">
      <c r="A588" s="164"/>
      <c r="B588" s="164" t="s">
        <v>6558</v>
      </c>
      <c r="C588" s="223">
        <v>2024</v>
      </c>
      <c r="D588" s="165" t="s">
        <v>3774</v>
      </c>
      <c r="E588" s="222">
        <v>104</v>
      </c>
      <c r="F588" s="164"/>
      <c r="G588" s="224">
        <v>574.87288999999998</v>
      </c>
    </row>
    <row r="589" spans="1:7" ht="18.75">
      <c r="A589" s="164"/>
      <c r="B589" s="164" t="s">
        <v>6559</v>
      </c>
      <c r="C589" s="223">
        <v>2024</v>
      </c>
      <c r="D589" s="165" t="s">
        <v>3774</v>
      </c>
      <c r="E589" s="222">
        <v>41</v>
      </c>
      <c r="F589" s="164"/>
      <c r="G589" s="224">
        <v>315.27921999999995</v>
      </c>
    </row>
    <row r="590" spans="1:7" ht="18.75">
      <c r="A590" s="164"/>
      <c r="B590" s="164" t="s">
        <v>6560</v>
      </c>
      <c r="C590" s="223">
        <v>2024</v>
      </c>
      <c r="D590" s="165" t="s">
        <v>3774</v>
      </c>
      <c r="E590" s="222">
        <v>65</v>
      </c>
      <c r="F590" s="164"/>
      <c r="G590" s="224">
        <v>657.14287999999999</v>
      </c>
    </row>
    <row r="591" spans="1:7" ht="18.75">
      <c r="A591" s="164"/>
      <c r="B591" s="164" t="s">
        <v>6561</v>
      </c>
      <c r="C591" s="223">
        <v>2024</v>
      </c>
      <c r="D591" s="165" t="s">
        <v>3774</v>
      </c>
      <c r="E591" s="222">
        <v>44</v>
      </c>
      <c r="F591" s="164"/>
      <c r="G591" s="224">
        <v>306.78295000000003</v>
      </c>
    </row>
    <row r="592" spans="1:7" ht="18.75">
      <c r="A592" s="164"/>
      <c r="B592" s="164" t="s">
        <v>6562</v>
      </c>
      <c r="C592" s="223">
        <v>2024</v>
      </c>
      <c r="D592" s="165" t="s">
        <v>3774</v>
      </c>
      <c r="E592" s="222">
        <v>10</v>
      </c>
      <c r="F592" s="164"/>
      <c r="G592" s="224">
        <v>174.40645999999998</v>
      </c>
    </row>
    <row r="593" spans="1:7" ht="18.75">
      <c r="A593" s="164"/>
      <c r="B593" s="164" t="s">
        <v>6563</v>
      </c>
      <c r="C593" s="223">
        <v>2024</v>
      </c>
      <c r="D593" s="165" t="s">
        <v>3774</v>
      </c>
      <c r="E593" s="222">
        <v>11</v>
      </c>
      <c r="F593" s="164"/>
      <c r="G593" s="224">
        <v>165.79398999999998</v>
      </c>
    </row>
    <row r="594" spans="1:7" ht="18.75">
      <c r="A594" s="164"/>
      <c r="B594" s="164" t="s">
        <v>6564</v>
      </c>
      <c r="C594" s="223">
        <v>2024</v>
      </c>
      <c r="D594" s="165" t="s">
        <v>3774</v>
      </c>
      <c r="E594" s="222">
        <v>11</v>
      </c>
      <c r="F594" s="164"/>
      <c r="G594" s="224">
        <v>185.28335999999999</v>
      </c>
    </row>
    <row r="595" spans="1:7" ht="34.5">
      <c r="A595" s="164"/>
      <c r="B595" s="164" t="s">
        <v>6565</v>
      </c>
      <c r="C595" s="223">
        <v>2024</v>
      </c>
      <c r="D595" s="165" t="s">
        <v>3774</v>
      </c>
      <c r="E595" s="222">
        <v>8</v>
      </c>
      <c r="F595" s="164"/>
      <c r="G595" s="224">
        <v>231.40717999999998</v>
      </c>
    </row>
    <row r="596" spans="1:7" ht="34.5">
      <c r="A596" s="164"/>
      <c r="B596" s="164" t="s">
        <v>6566</v>
      </c>
      <c r="C596" s="223">
        <v>2024</v>
      </c>
      <c r="D596" s="165" t="s">
        <v>3774</v>
      </c>
      <c r="E596" s="222">
        <v>9</v>
      </c>
      <c r="F596" s="164"/>
      <c r="G596" s="224">
        <v>252.71005</v>
      </c>
    </row>
    <row r="597" spans="1:7" ht="37.5">
      <c r="A597" s="234" t="s">
        <v>386</v>
      </c>
      <c r="B597" s="162" t="s">
        <v>3820</v>
      </c>
      <c r="C597" s="223">
        <v>2024</v>
      </c>
      <c r="D597" s="164"/>
      <c r="E597" s="222"/>
      <c r="F597" s="164"/>
      <c r="G597" s="224"/>
    </row>
    <row r="598" spans="1:7" ht="18.75">
      <c r="A598" s="234" t="s">
        <v>4655</v>
      </c>
      <c r="B598" s="162" t="s">
        <v>3901</v>
      </c>
      <c r="C598" s="223">
        <v>2024</v>
      </c>
      <c r="D598" s="164"/>
      <c r="E598" s="222">
        <f>SUM(E599:E869)</f>
        <v>37376</v>
      </c>
      <c r="F598" s="222"/>
      <c r="G598" s="222">
        <f t="shared" ref="G598" si="2">SUM(G599:G869)</f>
        <v>93797.562970000043</v>
      </c>
    </row>
    <row r="599" spans="1:7" ht="17.25">
      <c r="A599" s="164"/>
      <c r="B599" s="164" t="s">
        <v>6567</v>
      </c>
      <c r="C599" s="223">
        <v>2024</v>
      </c>
      <c r="D599" s="164" t="s">
        <v>3771</v>
      </c>
      <c r="E599" s="222">
        <v>22</v>
      </c>
      <c r="F599" s="164"/>
      <c r="G599" s="224">
        <v>232.56217000000001</v>
      </c>
    </row>
    <row r="600" spans="1:7" ht="34.5">
      <c r="A600" s="164"/>
      <c r="B600" s="164" t="s">
        <v>6568</v>
      </c>
      <c r="C600" s="223">
        <v>2024</v>
      </c>
      <c r="D600" s="164" t="s">
        <v>3771</v>
      </c>
      <c r="E600" s="222">
        <v>22</v>
      </c>
      <c r="F600" s="164"/>
      <c r="G600" s="224">
        <v>212.78435000000002</v>
      </c>
    </row>
    <row r="601" spans="1:7" ht="34.5">
      <c r="A601" s="164"/>
      <c r="B601" s="164" t="s">
        <v>6569</v>
      </c>
      <c r="C601" s="223">
        <v>2024</v>
      </c>
      <c r="D601" s="164" t="s">
        <v>3771</v>
      </c>
      <c r="E601" s="222">
        <v>15</v>
      </c>
      <c r="F601" s="164"/>
      <c r="G601" s="224">
        <v>154.66609</v>
      </c>
    </row>
    <row r="602" spans="1:7" ht="34.5">
      <c r="A602" s="164"/>
      <c r="B602" s="164" t="s">
        <v>6570</v>
      </c>
      <c r="C602" s="223">
        <v>2024</v>
      </c>
      <c r="D602" s="164" t="s">
        <v>3771</v>
      </c>
      <c r="E602" s="222">
        <v>43</v>
      </c>
      <c r="F602" s="164"/>
      <c r="G602" s="224">
        <v>203.24347</v>
      </c>
    </row>
    <row r="603" spans="1:7" ht="34.5">
      <c r="A603" s="164"/>
      <c r="B603" s="164" t="s">
        <v>6571</v>
      </c>
      <c r="C603" s="223">
        <v>2024</v>
      </c>
      <c r="D603" s="164" t="s">
        <v>3771</v>
      </c>
      <c r="E603" s="222">
        <v>38</v>
      </c>
      <c r="F603" s="164"/>
      <c r="G603" s="224">
        <v>132.58304999999999</v>
      </c>
    </row>
    <row r="604" spans="1:7" ht="34.5">
      <c r="A604" s="164"/>
      <c r="B604" s="164" t="s">
        <v>6572</v>
      </c>
      <c r="C604" s="223">
        <v>2024</v>
      </c>
      <c r="D604" s="164" t="s">
        <v>3771</v>
      </c>
      <c r="E604" s="222">
        <v>281</v>
      </c>
      <c r="F604" s="164"/>
      <c r="G604" s="224">
        <v>545.56250999999997</v>
      </c>
    </row>
    <row r="605" spans="1:7" ht="17.25">
      <c r="A605" s="164"/>
      <c r="B605" s="164" t="s">
        <v>6573</v>
      </c>
      <c r="C605" s="223">
        <v>2024</v>
      </c>
      <c r="D605" s="164" t="s">
        <v>3771</v>
      </c>
      <c r="E605" s="222">
        <v>154</v>
      </c>
      <c r="F605" s="164"/>
      <c r="G605" s="224">
        <v>514.77274999999997</v>
      </c>
    </row>
    <row r="606" spans="1:7" ht="17.25">
      <c r="A606" s="164"/>
      <c r="B606" s="164" t="s">
        <v>6574</v>
      </c>
      <c r="C606" s="223">
        <v>2024</v>
      </c>
      <c r="D606" s="164" t="s">
        <v>3771</v>
      </c>
      <c r="E606" s="222">
        <v>11</v>
      </c>
      <c r="F606" s="164"/>
      <c r="G606" s="224">
        <v>112.66577000000001</v>
      </c>
    </row>
    <row r="607" spans="1:7" ht="17.25">
      <c r="A607" s="164"/>
      <c r="B607" s="164" t="s">
        <v>6575</v>
      </c>
      <c r="C607" s="223">
        <v>2024</v>
      </c>
      <c r="D607" s="164" t="s">
        <v>3771</v>
      </c>
      <c r="E607" s="222">
        <v>5</v>
      </c>
      <c r="F607" s="164"/>
      <c r="G607" s="224">
        <v>102.62746000000001</v>
      </c>
    </row>
    <row r="608" spans="1:7" ht="34.5">
      <c r="A608" s="164"/>
      <c r="B608" s="164" t="s">
        <v>6576</v>
      </c>
      <c r="C608" s="223">
        <v>2024</v>
      </c>
      <c r="D608" s="164" t="s">
        <v>3771</v>
      </c>
      <c r="E608" s="222">
        <v>31</v>
      </c>
      <c r="F608" s="164"/>
      <c r="G608" s="224">
        <v>138.09602999999998</v>
      </c>
    </row>
    <row r="609" spans="1:7" ht="34.5">
      <c r="A609" s="164"/>
      <c r="B609" s="164" t="s">
        <v>6577</v>
      </c>
      <c r="C609" s="223">
        <v>2024</v>
      </c>
      <c r="D609" s="164" t="s">
        <v>3771</v>
      </c>
      <c r="E609" s="222">
        <v>53</v>
      </c>
      <c r="F609" s="164"/>
      <c r="G609" s="224">
        <v>157.08583999999999</v>
      </c>
    </row>
    <row r="610" spans="1:7" ht="17.25">
      <c r="A610" s="164"/>
      <c r="B610" s="164" t="s">
        <v>6578</v>
      </c>
      <c r="C610" s="223">
        <v>2024</v>
      </c>
      <c r="D610" s="164" t="s">
        <v>3771</v>
      </c>
      <c r="E610" s="222">
        <v>6</v>
      </c>
      <c r="F610" s="164"/>
      <c r="G610" s="224">
        <v>73.004350000000002</v>
      </c>
    </row>
    <row r="611" spans="1:7" ht="34.5">
      <c r="A611" s="164"/>
      <c r="B611" s="164" t="s">
        <v>6579</v>
      </c>
      <c r="C611" s="223">
        <v>2024</v>
      </c>
      <c r="D611" s="164" t="s">
        <v>3771</v>
      </c>
      <c r="E611" s="222">
        <v>33</v>
      </c>
      <c r="F611" s="164"/>
      <c r="G611" s="224">
        <v>133.31018</v>
      </c>
    </row>
    <row r="612" spans="1:7" ht="34.5">
      <c r="A612" s="164"/>
      <c r="B612" s="164" t="s">
        <v>6580</v>
      </c>
      <c r="C612" s="223">
        <v>2024</v>
      </c>
      <c r="D612" s="164" t="s">
        <v>3771</v>
      </c>
      <c r="E612" s="222">
        <v>141</v>
      </c>
      <c r="F612" s="164"/>
      <c r="G612" s="224">
        <v>391.76929999999999</v>
      </c>
    </row>
    <row r="613" spans="1:7" ht="34.5">
      <c r="A613" s="164"/>
      <c r="B613" s="164" t="s">
        <v>6581</v>
      </c>
      <c r="C613" s="223">
        <v>2024</v>
      </c>
      <c r="D613" s="164" t="s">
        <v>3771</v>
      </c>
      <c r="E613" s="222">
        <v>78</v>
      </c>
      <c r="F613" s="164"/>
      <c r="G613" s="224">
        <v>199.62691000000001</v>
      </c>
    </row>
    <row r="614" spans="1:7" ht="34.5">
      <c r="A614" s="164"/>
      <c r="B614" s="164" t="s">
        <v>6582</v>
      </c>
      <c r="C614" s="223">
        <v>2024</v>
      </c>
      <c r="D614" s="164" t="s">
        <v>3771</v>
      </c>
      <c r="E614" s="222">
        <v>116</v>
      </c>
      <c r="F614" s="164"/>
      <c r="G614" s="224">
        <v>453.81801000000002</v>
      </c>
    </row>
    <row r="615" spans="1:7" ht="34.5">
      <c r="A615" s="164"/>
      <c r="B615" s="164" t="s">
        <v>6583</v>
      </c>
      <c r="C615" s="223">
        <v>2024</v>
      </c>
      <c r="D615" s="164" t="s">
        <v>3771</v>
      </c>
      <c r="E615" s="222">
        <v>46</v>
      </c>
      <c r="F615" s="164"/>
      <c r="G615" s="224">
        <v>304.53870000000001</v>
      </c>
    </row>
    <row r="616" spans="1:7" ht="17.25">
      <c r="A616" s="164"/>
      <c r="B616" s="164" t="s">
        <v>6584</v>
      </c>
      <c r="C616" s="223">
        <v>2024</v>
      </c>
      <c r="D616" s="164" t="s">
        <v>3771</v>
      </c>
      <c r="E616" s="222">
        <v>39</v>
      </c>
      <c r="F616" s="164"/>
      <c r="G616" s="224">
        <v>163.16879</v>
      </c>
    </row>
    <row r="617" spans="1:7" ht="17.25">
      <c r="A617" s="164"/>
      <c r="B617" s="164" t="s">
        <v>6585</v>
      </c>
      <c r="C617" s="223">
        <v>2024</v>
      </c>
      <c r="D617" s="164" t="s">
        <v>3771</v>
      </c>
      <c r="E617" s="222">
        <v>39</v>
      </c>
      <c r="F617" s="164"/>
      <c r="G617" s="224">
        <v>170.03320000000002</v>
      </c>
    </row>
    <row r="618" spans="1:7" ht="34.5">
      <c r="A618" s="164"/>
      <c r="B618" s="164" t="s">
        <v>6586</v>
      </c>
      <c r="C618" s="223">
        <v>2024</v>
      </c>
      <c r="D618" s="164" t="s">
        <v>3771</v>
      </c>
      <c r="E618" s="222">
        <v>200</v>
      </c>
      <c r="F618" s="164"/>
      <c r="G618" s="224">
        <v>232.16679000000002</v>
      </c>
    </row>
    <row r="619" spans="1:7" ht="17.25">
      <c r="A619" s="164"/>
      <c r="B619" s="164" t="s">
        <v>6587</v>
      </c>
      <c r="C619" s="223">
        <v>2024</v>
      </c>
      <c r="D619" s="164" t="s">
        <v>3771</v>
      </c>
      <c r="E619" s="222">
        <v>28</v>
      </c>
      <c r="F619" s="164"/>
      <c r="G619" s="224">
        <v>208.38414</v>
      </c>
    </row>
    <row r="620" spans="1:7" ht="17.25">
      <c r="A620" s="164"/>
      <c r="B620" s="164" t="s">
        <v>6588</v>
      </c>
      <c r="C620" s="223">
        <v>2024</v>
      </c>
      <c r="D620" s="164" t="s">
        <v>3771</v>
      </c>
      <c r="E620" s="222">
        <v>10</v>
      </c>
      <c r="F620" s="164"/>
      <c r="G620" s="224">
        <v>116.67317</v>
      </c>
    </row>
    <row r="621" spans="1:7" ht="17.25">
      <c r="A621" s="164"/>
      <c r="B621" s="164" t="s">
        <v>6589</v>
      </c>
      <c r="C621" s="223">
        <v>2024</v>
      </c>
      <c r="D621" s="164" t="s">
        <v>3771</v>
      </c>
      <c r="E621" s="222">
        <v>302</v>
      </c>
      <c r="F621" s="164"/>
      <c r="G621" s="224">
        <v>798.8030500000001</v>
      </c>
    </row>
    <row r="622" spans="1:7" ht="34.5">
      <c r="A622" s="164"/>
      <c r="B622" s="164" t="s">
        <v>6590</v>
      </c>
      <c r="C622" s="223">
        <v>2024</v>
      </c>
      <c r="D622" s="164" t="s">
        <v>3771</v>
      </c>
      <c r="E622" s="222">
        <v>185</v>
      </c>
      <c r="F622" s="164"/>
      <c r="G622" s="224">
        <v>463.60462999999999</v>
      </c>
    </row>
    <row r="623" spans="1:7" ht="34.5">
      <c r="A623" s="164"/>
      <c r="B623" s="164" t="s">
        <v>6591</v>
      </c>
      <c r="C623" s="223">
        <v>2024</v>
      </c>
      <c r="D623" s="164" t="s">
        <v>3771</v>
      </c>
      <c r="E623" s="222">
        <v>73</v>
      </c>
      <c r="F623" s="164"/>
      <c r="G623" s="224">
        <v>254.54095000000001</v>
      </c>
    </row>
    <row r="624" spans="1:7" ht="34.5">
      <c r="A624" s="164"/>
      <c r="B624" s="164" t="s">
        <v>6592</v>
      </c>
      <c r="C624" s="223">
        <v>2024</v>
      </c>
      <c r="D624" s="164" t="s">
        <v>3771</v>
      </c>
      <c r="E624" s="222">
        <v>33</v>
      </c>
      <c r="F624" s="164"/>
      <c r="G624" s="224">
        <v>226.91233</v>
      </c>
    </row>
    <row r="625" spans="1:7" ht="17.25">
      <c r="A625" s="164"/>
      <c r="B625" s="164" t="s">
        <v>6593</v>
      </c>
      <c r="C625" s="223">
        <v>2024</v>
      </c>
      <c r="D625" s="164" t="s">
        <v>3771</v>
      </c>
      <c r="E625" s="222">
        <v>591</v>
      </c>
      <c r="F625" s="164"/>
      <c r="G625" s="224">
        <v>936.09071999999992</v>
      </c>
    </row>
    <row r="626" spans="1:7" ht="34.5">
      <c r="A626" s="164"/>
      <c r="B626" s="164" t="s">
        <v>6594</v>
      </c>
      <c r="C626" s="223">
        <v>2024</v>
      </c>
      <c r="D626" s="164" t="s">
        <v>3771</v>
      </c>
      <c r="E626" s="222">
        <v>30</v>
      </c>
      <c r="F626" s="164"/>
      <c r="G626" s="224">
        <v>107.44109</v>
      </c>
    </row>
    <row r="627" spans="1:7" ht="34.5">
      <c r="A627" s="164"/>
      <c r="B627" s="164" t="s">
        <v>6595</v>
      </c>
      <c r="C627" s="223">
        <v>2024</v>
      </c>
      <c r="D627" s="164" t="s">
        <v>3771</v>
      </c>
      <c r="E627" s="222">
        <v>97</v>
      </c>
      <c r="F627" s="164"/>
      <c r="G627" s="224">
        <v>283.26003000000003</v>
      </c>
    </row>
    <row r="628" spans="1:7" ht="17.25">
      <c r="A628" s="164"/>
      <c r="B628" s="164" t="s">
        <v>6596</v>
      </c>
      <c r="C628" s="223">
        <v>2024</v>
      </c>
      <c r="D628" s="164" t="s">
        <v>3771</v>
      </c>
      <c r="E628" s="222">
        <v>199</v>
      </c>
      <c r="F628" s="164"/>
      <c r="G628" s="224">
        <v>249.68655999999999</v>
      </c>
    </row>
    <row r="629" spans="1:7" ht="17.25">
      <c r="A629" s="164"/>
      <c r="B629" s="164" t="s">
        <v>6597</v>
      </c>
      <c r="C629" s="223">
        <v>2024</v>
      </c>
      <c r="D629" s="164" t="s">
        <v>3771</v>
      </c>
      <c r="E629" s="222">
        <v>210</v>
      </c>
      <c r="F629" s="164"/>
      <c r="G629" s="224">
        <v>358.24069000000003</v>
      </c>
    </row>
    <row r="630" spans="1:7" ht="34.5">
      <c r="A630" s="164"/>
      <c r="B630" s="164" t="s">
        <v>6598</v>
      </c>
      <c r="C630" s="223">
        <v>2024</v>
      </c>
      <c r="D630" s="164" t="s">
        <v>3771</v>
      </c>
      <c r="E630" s="222">
        <v>8</v>
      </c>
      <c r="F630" s="164"/>
      <c r="G630" s="224">
        <v>121.96685000000001</v>
      </c>
    </row>
    <row r="631" spans="1:7" ht="34.5">
      <c r="A631" s="164"/>
      <c r="B631" s="164" t="s">
        <v>6599</v>
      </c>
      <c r="C631" s="223">
        <v>2024</v>
      </c>
      <c r="D631" s="164" t="s">
        <v>3771</v>
      </c>
      <c r="E631" s="222">
        <v>132</v>
      </c>
      <c r="F631" s="164"/>
      <c r="G631" s="224">
        <v>316.70096999999998</v>
      </c>
    </row>
    <row r="632" spans="1:7" ht="17.25">
      <c r="A632" s="164"/>
      <c r="B632" s="164" t="s">
        <v>6600</v>
      </c>
      <c r="C632" s="223">
        <v>2024</v>
      </c>
      <c r="D632" s="164" t="s">
        <v>3771</v>
      </c>
      <c r="E632" s="222">
        <v>5</v>
      </c>
      <c r="F632" s="164"/>
      <c r="G632" s="224">
        <v>102.00366</v>
      </c>
    </row>
    <row r="633" spans="1:7" ht="34.5">
      <c r="A633" s="164"/>
      <c r="B633" s="164" t="s">
        <v>6601</v>
      </c>
      <c r="C633" s="223">
        <v>2024</v>
      </c>
      <c r="D633" s="164" t="s">
        <v>3771</v>
      </c>
      <c r="E633" s="222">
        <v>83</v>
      </c>
      <c r="F633" s="164"/>
      <c r="G633" s="224">
        <v>141.39823000000001</v>
      </c>
    </row>
    <row r="634" spans="1:7" ht="17.25">
      <c r="A634" s="164"/>
      <c r="B634" s="164" t="s">
        <v>6602</v>
      </c>
      <c r="C634" s="223">
        <v>2024</v>
      </c>
      <c r="D634" s="164" t="s">
        <v>3771</v>
      </c>
      <c r="E634" s="222">
        <v>312</v>
      </c>
      <c r="F634" s="164"/>
      <c r="G634" s="224">
        <v>289.37117000000001</v>
      </c>
    </row>
    <row r="635" spans="1:7" ht="17.25">
      <c r="A635" s="164"/>
      <c r="B635" s="164" t="s">
        <v>6603</v>
      </c>
      <c r="C635" s="223">
        <v>2024</v>
      </c>
      <c r="D635" s="164" t="s">
        <v>3771</v>
      </c>
      <c r="E635" s="222">
        <v>5</v>
      </c>
      <c r="F635" s="164"/>
      <c r="G635" s="224">
        <v>38.003219999999999</v>
      </c>
    </row>
    <row r="636" spans="1:7" ht="34.5">
      <c r="A636" s="164"/>
      <c r="B636" s="164" t="s">
        <v>6604</v>
      </c>
      <c r="C636" s="223">
        <v>2024</v>
      </c>
      <c r="D636" s="164" t="s">
        <v>3771</v>
      </c>
      <c r="E636" s="222">
        <v>55</v>
      </c>
      <c r="F636" s="164"/>
      <c r="G636" s="224">
        <v>224.66410999999999</v>
      </c>
    </row>
    <row r="637" spans="1:7" ht="34.5">
      <c r="A637" s="164"/>
      <c r="B637" s="164" t="s">
        <v>6605</v>
      </c>
      <c r="C637" s="223">
        <v>2024</v>
      </c>
      <c r="D637" s="164" t="s">
        <v>3771</v>
      </c>
      <c r="E637" s="222">
        <v>31</v>
      </c>
      <c r="F637" s="164"/>
      <c r="G637" s="224">
        <v>187.89505</v>
      </c>
    </row>
    <row r="638" spans="1:7" ht="17.25">
      <c r="A638" s="164"/>
      <c r="B638" s="164" t="s">
        <v>6606</v>
      </c>
      <c r="C638" s="223">
        <v>2024</v>
      </c>
      <c r="D638" s="164" t="s">
        <v>3771</v>
      </c>
      <c r="E638" s="222">
        <v>320</v>
      </c>
      <c r="F638" s="164"/>
      <c r="G638" s="224">
        <v>480.78534999999999</v>
      </c>
    </row>
    <row r="639" spans="1:7" ht="17.25">
      <c r="A639" s="164"/>
      <c r="B639" s="164" t="s">
        <v>6607</v>
      </c>
      <c r="C639" s="223">
        <v>2024</v>
      </c>
      <c r="D639" s="164" t="s">
        <v>3771</v>
      </c>
      <c r="E639" s="222">
        <v>85</v>
      </c>
      <c r="F639" s="164"/>
      <c r="G639" s="224">
        <v>296.30922999999996</v>
      </c>
    </row>
    <row r="640" spans="1:7" ht="34.5">
      <c r="A640" s="164"/>
      <c r="B640" s="164" t="s">
        <v>6608</v>
      </c>
      <c r="C640" s="223">
        <v>2024</v>
      </c>
      <c r="D640" s="164" t="s">
        <v>3771</v>
      </c>
      <c r="E640" s="222">
        <v>165</v>
      </c>
      <c r="F640" s="164"/>
      <c r="G640" s="224">
        <v>347.21707000000004</v>
      </c>
    </row>
    <row r="641" spans="1:7" ht="34.5">
      <c r="A641" s="164"/>
      <c r="B641" s="164" t="s">
        <v>6609</v>
      </c>
      <c r="C641" s="223">
        <v>2024</v>
      </c>
      <c r="D641" s="164" t="s">
        <v>3771</v>
      </c>
      <c r="E641" s="222">
        <v>70</v>
      </c>
      <c r="F641" s="164"/>
      <c r="G641" s="224">
        <v>156.82232999999999</v>
      </c>
    </row>
    <row r="642" spans="1:7" ht="34.5">
      <c r="A642" s="164"/>
      <c r="B642" s="164" t="s">
        <v>6610</v>
      </c>
      <c r="C642" s="223">
        <v>2024</v>
      </c>
      <c r="D642" s="164" t="s">
        <v>3771</v>
      </c>
      <c r="E642" s="222">
        <v>50</v>
      </c>
      <c r="F642" s="164"/>
      <c r="G642" s="224">
        <v>264.80435999999997</v>
      </c>
    </row>
    <row r="643" spans="1:7" ht="51.75">
      <c r="A643" s="164"/>
      <c r="B643" s="164" t="s">
        <v>6611</v>
      </c>
      <c r="C643" s="223">
        <v>2024</v>
      </c>
      <c r="D643" s="164" t="s">
        <v>3771</v>
      </c>
      <c r="E643" s="222">
        <v>962</v>
      </c>
      <c r="F643" s="164"/>
      <c r="G643" s="224">
        <v>1807.96198</v>
      </c>
    </row>
    <row r="644" spans="1:7" ht="34.5">
      <c r="A644" s="164"/>
      <c r="B644" s="164" t="s">
        <v>6612</v>
      </c>
      <c r="C644" s="223">
        <v>2024</v>
      </c>
      <c r="D644" s="164" t="s">
        <v>3771</v>
      </c>
      <c r="E644" s="222">
        <v>378</v>
      </c>
      <c r="F644" s="164"/>
      <c r="G644" s="224">
        <v>784.53332</v>
      </c>
    </row>
    <row r="645" spans="1:7" ht="34.5">
      <c r="A645" s="164"/>
      <c r="B645" s="164" t="s">
        <v>6613</v>
      </c>
      <c r="C645" s="223">
        <v>2024</v>
      </c>
      <c r="D645" s="164" t="s">
        <v>3771</v>
      </c>
      <c r="E645" s="222">
        <v>191</v>
      </c>
      <c r="F645" s="164"/>
      <c r="G645" s="224">
        <v>423.05324000000002</v>
      </c>
    </row>
    <row r="646" spans="1:7" ht="34.5">
      <c r="A646" s="164"/>
      <c r="B646" s="164" t="s">
        <v>6614</v>
      </c>
      <c r="C646" s="223">
        <v>2024</v>
      </c>
      <c r="D646" s="164" t="s">
        <v>3771</v>
      </c>
      <c r="E646" s="222">
        <v>62</v>
      </c>
      <c r="F646" s="164"/>
      <c r="G646" s="224">
        <v>186.15365</v>
      </c>
    </row>
    <row r="647" spans="1:7" ht="34.5">
      <c r="A647" s="164"/>
      <c r="B647" s="164" t="s">
        <v>6615</v>
      </c>
      <c r="C647" s="223">
        <v>2024</v>
      </c>
      <c r="D647" s="164" t="s">
        <v>3771</v>
      </c>
      <c r="E647" s="222">
        <v>131</v>
      </c>
      <c r="F647" s="164"/>
      <c r="G647" s="224">
        <v>333.97416999999996</v>
      </c>
    </row>
    <row r="648" spans="1:7" ht="34.5">
      <c r="A648" s="164"/>
      <c r="B648" s="164" t="s">
        <v>6616</v>
      </c>
      <c r="C648" s="223">
        <v>2024</v>
      </c>
      <c r="D648" s="164" t="s">
        <v>3771</v>
      </c>
      <c r="E648" s="222">
        <v>50</v>
      </c>
      <c r="F648" s="164"/>
      <c r="G648" s="224">
        <v>216.88079000000002</v>
      </c>
    </row>
    <row r="649" spans="1:7" ht="34.5">
      <c r="A649" s="164"/>
      <c r="B649" s="164" t="s">
        <v>6617</v>
      </c>
      <c r="C649" s="223">
        <v>2024</v>
      </c>
      <c r="D649" s="164" t="s">
        <v>3771</v>
      </c>
      <c r="E649" s="222">
        <v>71</v>
      </c>
      <c r="F649" s="164"/>
      <c r="G649" s="224">
        <v>171.53966</v>
      </c>
    </row>
    <row r="650" spans="1:7" ht="34.5">
      <c r="A650" s="164"/>
      <c r="B650" s="164" t="s">
        <v>6618</v>
      </c>
      <c r="C650" s="223">
        <v>2024</v>
      </c>
      <c r="D650" s="164" t="s">
        <v>3771</v>
      </c>
      <c r="E650" s="222">
        <v>138</v>
      </c>
      <c r="F650" s="164"/>
      <c r="G650" s="224">
        <v>309.50834999999995</v>
      </c>
    </row>
    <row r="651" spans="1:7" ht="34.5">
      <c r="A651" s="164"/>
      <c r="B651" s="164" t="s">
        <v>6619</v>
      </c>
      <c r="C651" s="223">
        <v>2024</v>
      </c>
      <c r="D651" s="164" t="s">
        <v>3771</v>
      </c>
      <c r="E651" s="222">
        <v>149</v>
      </c>
      <c r="F651" s="164"/>
      <c r="G651" s="224">
        <v>382.11932999999999</v>
      </c>
    </row>
    <row r="652" spans="1:7" ht="34.5">
      <c r="A652" s="164"/>
      <c r="B652" s="164" t="s">
        <v>6620</v>
      </c>
      <c r="C652" s="223">
        <v>2024</v>
      </c>
      <c r="D652" s="164" t="s">
        <v>3771</v>
      </c>
      <c r="E652" s="222">
        <v>162</v>
      </c>
      <c r="F652" s="164"/>
      <c r="G652" s="224">
        <v>399.42672999999996</v>
      </c>
    </row>
    <row r="653" spans="1:7" ht="51.75">
      <c r="A653" s="164"/>
      <c r="B653" s="164" t="s">
        <v>6621</v>
      </c>
      <c r="C653" s="223">
        <v>2024</v>
      </c>
      <c r="D653" s="164" t="s">
        <v>3771</v>
      </c>
      <c r="E653" s="222">
        <v>124</v>
      </c>
      <c r="F653" s="164"/>
      <c r="G653" s="224">
        <v>454.29015999999996</v>
      </c>
    </row>
    <row r="654" spans="1:7" ht="34.5">
      <c r="A654" s="164"/>
      <c r="B654" s="164" t="s">
        <v>6622</v>
      </c>
      <c r="C654" s="223">
        <v>2024</v>
      </c>
      <c r="D654" s="164" t="s">
        <v>3771</v>
      </c>
      <c r="E654" s="222">
        <v>567</v>
      </c>
      <c r="F654" s="164"/>
      <c r="G654" s="224">
        <v>1209.7178200000001</v>
      </c>
    </row>
    <row r="655" spans="1:7" ht="17.25">
      <c r="A655" s="164"/>
      <c r="B655" s="164" t="s">
        <v>6623</v>
      </c>
      <c r="C655" s="223">
        <v>2024</v>
      </c>
      <c r="D655" s="164" t="s">
        <v>3771</v>
      </c>
      <c r="E655" s="222">
        <v>590</v>
      </c>
      <c r="F655" s="164"/>
      <c r="G655" s="224">
        <v>763.12052000000006</v>
      </c>
    </row>
    <row r="656" spans="1:7" ht="34.5">
      <c r="A656" s="164"/>
      <c r="B656" s="164" t="s">
        <v>6624</v>
      </c>
      <c r="C656" s="223">
        <v>2024</v>
      </c>
      <c r="D656" s="164" t="s">
        <v>3771</v>
      </c>
      <c r="E656" s="222">
        <v>83</v>
      </c>
      <c r="F656" s="164"/>
      <c r="G656" s="224">
        <v>263.86417999999998</v>
      </c>
    </row>
    <row r="657" spans="1:7" ht="34.5">
      <c r="A657" s="164"/>
      <c r="B657" s="164" t="s">
        <v>6625</v>
      </c>
      <c r="C657" s="223">
        <v>2024</v>
      </c>
      <c r="D657" s="164" t="s">
        <v>3771</v>
      </c>
      <c r="E657" s="222">
        <v>95</v>
      </c>
      <c r="F657" s="164"/>
      <c r="G657" s="224">
        <v>302.52782999999999</v>
      </c>
    </row>
    <row r="658" spans="1:7" ht="34.5">
      <c r="A658" s="164"/>
      <c r="B658" s="164" t="s">
        <v>6626</v>
      </c>
      <c r="C658" s="223">
        <v>2024</v>
      </c>
      <c r="D658" s="164" t="s">
        <v>3771</v>
      </c>
      <c r="E658" s="222">
        <v>77</v>
      </c>
      <c r="F658" s="164"/>
      <c r="G658" s="224">
        <v>245.2612</v>
      </c>
    </row>
    <row r="659" spans="1:7" ht="34.5">
      <c r="A659" s="164"/>
      <c r="B659" s="164" t="s">
        <v>6627</v>
      </c>
      <c r="C659" s="223">
        <v>2024</v>
      </c>
      <c r="D659" s="164" t="s">
        <v>3771</v>
      </c>
      <c r="E659" s="222">
        <v>184</v>
      </c>
      <c r="F659" s="164"/>
      <c r="G659" s="224">
        <v>460.05588</v>
      </c>
    </row>
    <row r="660" spans="1:7" ht="34.5">
      <c r="A660" s="164"/>
      <c r="B660" s="164" t="s">
        <v>6628</v>
      </c>
      <c r="C660" s="223">
        <v>2024</v>
      </c>
      <c r="D660" s="164" t="s">
        <v>3771</v>
      </c>
      <c r="E660" s="222">
        <v>378</v>
      </c>
      <c r="F660" s="164"/>
      <c r="G660" s="224">
        <v>792.32492000000002</v>
      </c>
    </row>
    <row r="661" spans="1:7" ht="34.5">
      <c r="A661" s="164"/>
      <c r="B661" s="164" t="s">
        <v>6629</v>
      </c>
      <c r="C661" s="223">
        <v>2024</v>
      </c>
      <c r="D661" s="164" t="s">
        <v>3771</v>
      </c>
      <c r="E661" s="222">
        <v>154</v>
      </c>
      <c r="F661" s="164"/>
      <c r="G661" s="224">
        <v>460.17200000000003</v>
      </c>
    </row>
    <row r="662" spans="1:7" ht="34.5">
      <c r="A662" s="164"/>
      <c r="B662" s="164" t="s">
        <v>6630</v>
      </c>
      <c r="C662" s="223">
        <v>2024</v>
      </c>
      <c r="D662" s="164" t="s">
        <v>3771</v>
      </c>
      <c r="E662" s="222">
        <v>116</v>
      </c>
      <c r="F662" s="164"/>
      <c r="G662" s="224">
        <v>258.84417999999999</v>
      </c>
    </row>
    <row r="663" spans="1:7" ht="34.5">
      <c r="A663" s="164"/>
      <c r="B663" s="164" t="s">
        <v>6631</v>
      </c>
      <c r="C663" s="223">
        <v>2024</v>
      </c>
      <c r="D663" s="164" t="s">
        <v>3771</v>
      </c>
      <c r="E663" s="222">
        <v>25</v>
      </c>
      <c r="F663" s="164"/>
      <c r="G663" s="224">
        <v>203.72053</v>
      </c>
    </row>
    <row r="664" spans="1:7" ht="34.5">
      <c r="A664" s="164"/>
      <c r="B664" s="164" t="s">
        <v>6632</v>
      </c>
      <c r="C664" s="223">
        <v>2024</v>
      </c>
      <c r="D664" s="164" t="s">
        <v>3771</v>
      </c>
      <c r="E664" s="222">
        <v>107</v>
      </c>
      <c r="F664" s="164"/>
      <c r="G664" s="224">
        <v>402.4452</v>
      </c>
    </row>
    <row r="665" spans="1:7" ht="17.25">
      <c r="A665" s="164"/>
      <c r="B665" s="164" t="s">
        <v>6633</v>
      </c>
      <c r="C665" s="223">
        <v>2024</v>
      </c>
      <c r="D665" s="164" t="s">
        <v>3771</v>
      </c>
      <c r="E665" s="222">
        <v>115</v>
      </c>
      <c r="F665" s="164"/>
      <c r="G665" s="224">
        <v>275.50567999999998</v>
      </c>
    </row>
    <row r="666" spans="1:7" ht="34.5">
      <c r="A666" s="164"/>
      <c r="B666" s="164" t="s">
        <v>6634</v>
      </c>
      <c r="C666" s="223">
        <v>2024</v>
      </c>
      <c r="D666" s="164" t="s">
        <v>3771</v>
      </c>
      <c r="E666" s="222">
        <v>102</v>
      </c>
      <c r="F666" s="164"/>
      <c r="G666" s="224">
        <v>190.68293</v>
      </c>
    </row>
    <row r="667" spans="1:7" ht="17.25">
      <c r="A667" s="164"/>
      <c r="B667" s="164" t="s">
        <v>6635</v>
      </c>
      <c r="C667" s="223">
        <v>2024</v>
      </c>
      <c r="D667" s="164" t="s">
        <v>3771</v>
      </c>
      <c r="E667" s="222">
        <v>428</v>
      </c>
      <c r="F667" s="164"/>
      <c r="G667" s="224">
        <v>480.30372</v>
      </c>
    </row>
    <row r="668" spans="1:7" ht="34.5">
      <c r="A668" s="164"/>
      <c r="B668" s="164" t="s">
        <v>6636</v>
      </c>
      <c r="C668" s="223">
        <v>2024</v>
      </c>
      <c r="D668" s="164" t="s">
        <v>3771</v>
      </c>
      <c r="E668" s="222">
        <v>105</v>
      </c>
      <c r="F668" s="164"/>
      <c r="G668" s="224">
        <v>253.85741000000002</v>
      </c>
    </row>
    <row r="669" spans="1:7" ht="34.5">
      <c r="A669" s="164"/>
      <c r="B669" s="164" t="s">
        <v>6637</v>
      </c>
      <c r="C669" s="223">
        <v>2024</v>
      </c>
      <c r="D669" s="164" t="s">
        <v>3771</v>
      </c>
      <c r="E669" s="222">
        <v>924</v>
      </c>
      <c r="F669" s="164"/>
      <c r="G669" s="224">
        <v>1700.1653999999999</v>
      </c>
    </row>
    <row r="670" spans="1:7" ht="34.5">
      <c r="A670" s="164"/>
      <c r="B670" s="164" t="s">
        <v>6638</v>
      </c>
      <c r="C670" s="223">
        <v>2024</v>
      </c>
      <c r="D670" s="164" t="s">
        <v>3771</v>
      </c>
      <c r="E670" s="222">
        <v>43</v>
      </c>
      <c r="F670" s="164"/>
      <c r="G670" s="224">
        <v>201.61582999999999</v>
      </c>
    </row>
    <row r="671" spans="1:7" ht="34.5">
      <c r="A671" s="164"/>
      <c r="B671" s="164" t="s">
        <v>6639</v>
      </c>
      <c r="C671" s="223">
        <v>2024</v>
      </c>
      <c r="D671" s="164" t="s">
        <v>3771</v>
      </c>
      <c r="E671" s="222">
        <v>43</v>
      </c>
      <c r="F671" s="164"/>
      <c r="G671" s="224">
        <v>191.45112</v>
      </c>
    </row>
    <row r="672" spans="1:7" ht="34.5">
      <c r="A672" s="164"/>
      <c r="B672" s="164" t="s">
        <v>6640</v>
      </c>
      <c r="C672" s="223">
        <v>2024</v>
      </c>
      <c r="D672" s="164" t="s">
        <v>3771</v>
      </c>
      <c r="E672" s="222">
        <v>50</v>
      </c>
      <c r="F672" s="164"/>
      <c r="G672" s="224">
        <v>160.96127999999999</v>
      </c>
    </row>
    <row r="673" spans="1:7" ht="17.25">
      <c r="A673" s="164"/>
      <c r="B673" s="164" t="s">
        <v>6641</v>
      </c>
      <c r="C673" s="223">
        <v>2024</v>
      </c>
      <c r="D673" s="164" t="s">
        <v>3771</v>
      </c>
      <c r="E673" s="222">
        <v>5</v>
      </c>
      <c r="F673" s="164"/>
      <c r="G673" s="224">
        <v>65.646839999999997</v>
      </c>
    </row>
    <row r="674" spans="1:7" ht="17.25">
      <c r="A674" s="164"/>
      <c r="B674" s="164" t="s">
        <v>6642</v>
      </c>
      <c r="C674" s="223">
        <v>2024</v>
      </c>
      <c r="D674" s="164" t="s">
        <v>3771</v>
      </c>
      <c r="E674" s="222">
        <v>28</v>
      </c>
      <c r="F674" s="164"/>
      <c r="G674" s="224">
        <v>170.42645999999999</v>
      </c>
    </row>
    <row r="675" spans="1:7" ht="17.25">
      <c r="A675" s="164"/>
      <c r="B675" s="164" t="s">
        <v>6643</v>
      </c>
      <c r="C675" s="223">
        <v>2024</v>
      </c>
      <c r="D675" s="164" t="s">
        <v>3771</v>
      </c>
      <c r="E675" s="222">
        <v>49</v>
      </c>
      <c r="F675" s="164"/>
      <c r="G675" s="224">
        <v>206.31695999999999</v>
      </c>
    </row>
    <row r="676" spans="1:7" ht="17.25">
      <c r="A676" s="164"/>
      <c r="B676" s="164" t="s">
        <v>6644</v>
      </c>
      <c r="C676" s="223">
        <v>2024</v>
      </c>
      <c r="D676" s="164" t="s">
        <v>3771</v>
      </c>
      <c r="E676" s="222">
        <v>277</v>
      </c>
      <c r="F676" s="164"/>
      <c r="G676" s="224">
        <v>381.25847999999996</v>
      </c>
    </row>
    <row r="677" spans="1:7" ht="34.5">
      <c r="A677" s="164"/>
      <c r="B677" s="164" t="s">
        <v>6645</v>
      </c>
      <c r="C677" s="223">
        <v>2024</v>
      </c>
      <c r="D677" s="164" t="s">
        <v>3771</v>
      </c>
      <c r="E677" s="222">
        <v>483</v>
      </c>
      <c r="F677" s="164"/>
      <c r="G677" s="224">
        <v>988.21494999999993</v>
      </c>
    </row>
    <row r="678" spans="1:7" ht="34.5">
      <c r="A678" s="164"/>
      <c r="B678" s="164" t="s">
        <v>6646</v>
      </c>
      <c r="C678" s="223">
        <v>2024</v>
      </c>
      <c r="D678" s="164" t="s">
        <v>3771</v>
      </c>
      <c r="E678" s="222">
        <v>49</v>
      </c>
      <c r="F678" s="164"/>
      <c r="G678" s="224">
        <v>156.25179</v>
      </c>
    </row>
    <row r="679" spans="1:7" ht="34.5">
      <c r="A679" s="164"/>
      <c r="B679" s="164" t="s">
        <v>6647</v>
      </c>
      <c r="C679" s="223">
        <v>2024</v>
      </c>
      <c r="D679" s="164" t="s">
        <v>3771</v>
      </c>
      <c r="E679" s="222">
        <v>311</v>
      </c>
      <c r="F679" s="164"/>
      <c r="G679" s="224">
        <v>565.66944999999998</v>
      </c>
    </row>
    <row r="680" spans="1:7" ht="34.5">
      <c r="A680" s="164"/>
      <c r="B680" s="164" t="s">
        <v>6648</v>
      </c>
      <c r="C680" s="223">
        <v>2024</v>
      </c>
      <c r="D680" s="164" t="s">
        <v>3771</v>
      </c>
      <c r="E680" s="222">
        <v>105</v>
      </c>
      <c r="F680" s="164"/>
      <c r="G680" s="224">
        <v>249.86760999999998</v>
      </c>
    </row>
    <row r="681" spans="1:7" ht="34.5">
      <c r="A681" s="164"/>
      <c r="B681" s="164" t="s">
        <v>6649</v>
      </c>
      <c r="C681" s="223">
        <v>2024</v>
      </c>
      <c r="D681" s="164" t="s">
        <v>3771</v>
      </c>
      <c r="E681" s="222">
        <v>50</v>
      </c>
      <c r="F681" s="164"/>
      <c r="G681" s="224">
        <v>152.8227</v>
      </c>
    </row>
    <row r="682" spans="1:7" ht="34.5">
      <c r="A682" s="164"/>
      <c r="B682" s="164" t="s">
        <v>6650</v>
      </c>
      <c r="C682" s="223">
        <v>2024</v>
      </c>
      <c r="D682" s="164" t="s">
        <v>3771</v>
      </c>
      <c r="E682" s="222">
        <v>54</v>
      </c>
      <c r="F682" s="164"/>
      <c r="G682" s="224">
        <v>216.93719000000002</v>
      </c>
    </row>
    <row r="683" spans="1:7" ht="34.5">
      <c r="A683" s="164"/>
      <c r="B683" s="164" t="s">
        <v>6651</v>
      </c>
      <c r="C683" s="223">
        <v>2024</v>
      </c>
      <c r="D683" s="164" t="s">
        <v>3771</v>
      </c>
      <c r="E683" s="222">
        <v>203</v>
      </c>
      <c r="F683" s="164"/>
      <c r="G683" s="224">
        <v>434.58753000000002</v>
      </c>
    </row>
    <row r="684" spans="1:7" ht="34.5">
      <c r="A684" s="164"/>
      <c r="B684" s="164" t="s">
        <v>6652</v>
      </c>
      <c r="C684" s="223">
        <v>2024</v>
      </c>
      <c r="D684" s="164" t="s">
        <v>3771</v>
      </c>
      <c r="E684" s="222">
        <v>55.999999999999993</v>
      </c>
      <c r="F684" s="164"/>
      <c r="G684" s="224">
        <v>186.81117</v>
      </c>
    </row>
    <row r="685" spans="1:7" ht="34.5">
      <c r="A685" s="164"/>
      <c r="B685" s="164" t="s">
        <v>6653</v>
      </c>
      <c r="C685" s="223">
        <v>2024</v>
      </c>
      <c r="D685" s="164" t="s">
        <v>3771</v>
      </c>
      <c r="E685" s="222">
        <v>47</v>
      </c>
      <c r="F685" s="164"/>
      <c r="G685" s="224">
        <v>159.78720000000001</v>
      </c>
    </row>
    <row r="686" spans="1:7" ht="34.5">
      <c r="A686" s="164"/>
      <c r="B686" s="164" t="s">
        <v>6654</v>
      </c>
      <c r="C686" s="223">
        <v>2024</v>
      </c>
      <c r="D686" s="164" t="s">
        <v>3771</v>
      </c>
      <c r="E686" s="222">
        <v>101</v>
      </c>
      <c r="F686" s="164"/>
      <c r="G686" s="224">
        <v>219.68384</v>
      </c>
    </row>
    <row r="687" spans="1:7" ht="34.5">
      <c r="A687" s="164"/>
      <c r="B687" s="164" t="s">
        <v>6655</v>
      </c>
      <c r="C687" s="223">
        <v>2024</v>
      </c>
      <c r="D687" s="164" t="s">
        <v>3771</v>
      </c>
      <c r="E687" s="222">
        <v>216</v>
      </c>
      <c r="F687" s="164"/>
      <c r="G687" s="224">
        <v>550.13117</v>
      </c>
    </row>
    <row r="688" spans="1:7" ht="34.5">
      <c r="A688" s="164"/>
      <c r="B688" s="164" t="s">
        <v>6656</v>
      </c>
      <c r="C688" s="223">
        <v>2024</v>
      </c>
      <c r="D688" s="164" t="s">
        <v>3771</v>
      </c>
      <c r="E688" s="222">
        <v>312.99999999999994</v>
      </c>
      <c r="F688" s="164"/>
      <c r="G688" s="224">
        <v>404.20762000000002</v>
      </c>
    </row>
    <row r="689" spans="1:7" ht="34.5">
      <c r="A689" s="164"/>
      <c r="B689" s="164" t="s">
        <v>6657</v>
      </c>
      <c r="C689" s="223">
        <v>2024</v>
      </c>
      <c r="D689" s="164" t="s">
        <v>3771</v>
      </c>
      <c r="E689" s="222">
        <v>61</v>
      </c>
      <c r="F689" s="164"/>
      <c r="G689" s="224">
        <v>218.95618999999999</v>
      </c>
    </row>
    <row r="690" spans="1:7" ht="34.5">
      <c r="A690" s="164"/>
      <c r="B690" s="164" t="s">
        <v>6658</v>
      </c>
      <c r="C690" s="223">
        <v>2024</v>
      </c>
      <c r="D690" s="164" t="s">
        <v>3771</v>
      </c>
      <c r="E690" s="222">
        <v>97</v>
      </c>
      <c r="F690" s="164"/>
      <c r="G690" s="224">
        <v>292.25565</v>
      </c>
    </row>
    <row r="691" spans="1:7" ht="34.5">
      <c r="A691" s="164"/>
      <c r="B691" s="164" t="s">
        <v>6659</v>
      </c>
      <c r="C691" s="223">
        <v>2024</v>
      </c>
      <c r="D691" s="164" t="s">
        <v>3771</v>
      </c>
      <c r="E691" s="222">
        <v>137</v>
      </c>
      <c r="F691" s="164"/>
      <c r="G691" s="224">
        <v>480.98626999999999</v>
      </c>
    </row>
    <row r="692" spans="1:7" ht="34.5">
      <c r="A692" s="164"/>
      <c r="B692" s="164" t="s">
        <v>6660</v>
      </c>
      <c r="C692" s="223">
        <v>2024</v>
      </c>
      <c r="D692" s="164" t="s">
        <v>3771</v>
      </c>
      <c r="E692" s="222">
        <v>97</v>
      </c>
      <c r="F692" s="164"/>
      <c r="G692" s="224">
        <v>431.03330999999997</v>
      </c>
    </row>
    <row r="693" spans="1:7" ht="17.25">
      <c r="A693" s="164"/>
      <c r="B693" s="164" t="s">
        <v>6661</v>
      </c>
      <c r="C693" s="223">
        <v>2024</v>
      </c>
      <c r="D693" s="164" t="s">
        <v>3771</v>
      </c>
      <c r="E693" s="222">
        <v>246</v>
      </c>
      <c r="F693" s="164"/>
      <c r="G693" s="224">
        <v>465.46616</v>
      </c>
    </row>
    <row r="694" spans="1:7" ht="17.25">
      <c r="A694" s="164"/>
      <c r="B694" s="164" t="s">
        <v>6662</v>
      </c>
      <c r="C694" s="223">
        <v>2024</v>
      </c>
      <c r="D694" s="164" t="s">
        <v>3771</v>
      </c>
      <c r="E694" s="222">
        <v>123</v>
      </c>
      <c r="F694" s="164"/>
      <c r="G694" s="224">
        <v>316.27338000000003</v>
      </c>
    </row>
    <row r="695" spans="1:7" ht="34.5">
      <c r="A695" s="164"/>
      <c r="B695" s="164" t="s">
        <v>6663</v>
      </c>
      <c r="C695" s="223">
        <v>2024</v>
      </c>
      <c r="D695" s="164" t="s">
        <v>3771</v>
      </c>
      <c r="E695" s="222">
        <v>43</v>
      </c>
      <c r="F695" s="164"/>
      <c r="G695" s="224">
        <v>216.47196</v>
      </c>
    </row>
    <row r="696" spans="1:7" ht="34.5">
      <c r="A696" s="164"/>
      <c r="B696" s="164" t="s">
        <v>6664</v>
      </c>
      <c r="C696" s="223">
        <v>2024</v>
      </c>
      <c r="D696" s="164" t="s">
        <v>3771</v>
      </c>
      <c r="E696" s="222">
        <v>56</v>
      </c>
      <c r="F696" s="164"/>
      <c r="G696" s="224">
        <v>176.32155</v>
      </c>
    </row>
    <row r="697" spans="1:7" ht="34.5">
      <c r="A697" s="164"/>
      <c r="B697" s="164" t="s">
        <v>6665</v>
      </c>
      <c r="C697" s="223">
        <v>2024</v>
      </c>
      <c r="D697" s="164" t="s">
        <v>3771</v>
      </c>
      <c r="E697" s="222">
        <v>27</v>
      </c>
      <c r="F697" s="164"/>
      <c r="G697" s="224">
        <v>117.56774</v>
      </c>
    </row>
    <row r="698" spans="1:7" ht="17.25">
      <c r="A698" s="164"/>
      <c r="B698" s="164" t="s">
        <v>6666</v>
      </c>
      <c r="C698" s="223">
        <v>2024</v>
      </c>
      <c r="D698" s="164" t="s">
        <v>3771</v>
      </c>
      <c r="E698" s="222">
        <v>34</v>
      </c>
      <c r="F698" s="164"/>
      <c r="G698" s="224">
        <v>114.23127000000001</v>
      </c>
    </row>
    <row r="699" spans="1:7" ht="34.5">
      <c r="A699" s="164"/>
      <c r="B699" s="164" t="s">
        <v>6667</v>
      </c>
      <c r="C699" s="223">
        <v>2024</v>
      </c>
      <c r="D699" s="164" t="s">
        <v>3771</v>
      </c>
      <c r="E699" s="222">
        <v>422</v>
      </c>
      <c r="F699" s="164"/>
      <c r="G699" s="224">
        <v>740.41157999999996</v>
      </c>
    </row>
    <row r="700" spans="1:7" ht="34.5">
      <c r="A700" s="164"/>
      <c r="B700" s="164" t="s">
        <v>6668</v>
      </c>
      <c r="C700" s="223">
        <v>2024</v>
      </c>
      <c r="D700" s="164" t="s">
        <v>3771</v>
      </c>
      <c r="E700" s="222">
        <v>92</v>
      </c>
      <c r="F700" s="164"/>
      <c r="G700" s="224">
        <v>265.97683000000001</v>
      </c>
    </row>
    <row r="701" spans="1:7" ht="34.5">
      <c r="A701" s="164"/>
      <c r="B701" s="164" t="s">
        <v>6669</v>
      </c>
      <c r="C701" s="223">
        <v>2024</v>
      </c>
      <c r="D701" s="164" t="s">
        <v>3771</v>
      </c>
      <c r="E701" s="222">
        <v>30</v>
      </c>
      <c r="F701" s="164"/>
      <c r="G701" s="224">
        <v>119.41102000000001</v>
      </c>
    </row>
    <row r="702" spans="1:7" ht="34.5">
      <c r="A702" s="164"/>
      <c r="B702" s="164" t="s">
        <v>6670</v>
      </c>
      <c r="C702" s="223">
        <v>2024</v>
      </c>
      <c r="D702" s="164" t="s">
        <v>3771</v>
      </c>
      <c r="E702" s="222">
        <v>41</v>
      </c>
      <c r="F702" s="164"/>
      <c r="G702" s="224">
        <v>121.98472</v>
      </c>
    </row>
    <row r="703" spans="1:7" ht="34.5">
      <c r="A703" s="164"/>
      <c r="B703" s="164" t="s">
        <v>6671</v>
      </c>
      <c r="C703" s="223">
        <v>2024</v>
      </c>
      <c r="D703" s="164" t="s">
        <v>3771</v>
      </c>
      <c r="E703" s="222">
        <v>158</v>
      </c>
      <c r="F703" s="164"/>
      <c r="G703" s="224">
        <v>454.36257000000001</v>
      </c>
    </row>
    <row r="704" spans="1:7" ht="17.25">
      <c r="A704" s="164"/>
      <c r="B704" s="164" t="s">
        <v>6672</v>
      </c>
      <c r="C704" s="223">
        <v>2024</v>
      </c>
      <c r="D704" s="164" t="s">
        <v>3771</v>
      </c>
      <c r="E704" s="222">
        <v>247</v>
      </c>
      <c r="F704" s="164"/>
      <c r="G704" s="224">
        <v>667.50027</v>
      </c>
    </row>
    <row r="705" spans="1:7" ht="34.5">
      <c r="A705" s="164"/>
      <c r="B705" s="164" t="s">
        <v>6673</v>
      </c>
      <c r="C705" s="223">
        <v>2024</v>
      </c>
      <c r="D705" s="164" t="s">
        <v>3771</v>
      </c>
      <c r="E705" s="222">
        <v>411</v>
      </c>
      <c r="F705" s="164"/>
      <c r="G705" s="224">
        <v>1014.90883</v>
      </c>
    </row>
    <row r="706" spans="1:7" ht="34.5">
      <c r="A706" s="164"/>
      <c r="B706" s="164" t="s">
        <v>6674</v>
      </c>
      <c r="C706" s="223">
        <v>2024</v>
      </c>
      <c r="D706" s="164" t="s">
        <v>3771</v>
      </c>
      <c r="E706" s="222">
        <v>75</v>
      </c>
      <c r="F706" s="164"/>
      <c r="G706" s="224">
        <v>189.93776</v>
      </c>
    </row>
    <row r="707" spans="1:7" ht="17.25">
      <c r="A707" s="164"/>
      <c r="B707" s="164" t="s">
        <v>6675</v>
      </c>
      <c r="C707" s="223">
        <v>2024</v>
      </c>
      <c r="D707" s="164" t="s">
        <v>3771</v>
      </c>
      <c r="E707" s="222">
        <v>5</v>
      </c>
      <c r="F707" s="164"/>
      <c r="G707" s="224">
        <v>104.39878</v>
      </c>
    </row>
    <row r="708" spans="1:7" ht="34.5">
      <c r="A708" s="164"/>
      <c r="B708" s="164" t="s">
        <v>6676</v>
      </c>
      <c r="C708" s="223">
        <v>2024</v>
      </c>
      <c r="D708" s="164" t="s">
        <v>3771</v>
      </c>
      <c r="E708" s="222">
        <v>178</v>
      </c>
      <c r="F708" s="164"/>
      <c r="G708" s="224">
        <v>442.92690999999996</v>
      </c>
    </row>
    <row r="709" spans="1:7" ht="34.5">
      <c r="A709" s="164"/>
      <c r="B709" s="164" t="s">
        <v>6677</v>
      </c>
      <c r="C709" s="223">
        <v>2024</v>
      </c>
      <c r="D709" s="164" t="s">
        <v>3771</v>
      </c>
      <c r="E709" s="222">
        <v>253</v>
      </c>
      <c r="F709" s="164"/>
      <c r="G709" s="224">
        <v>622.71438000000001</v>
      </c>
    </row>
    <row r="710" spans="1:7" ht="34.5">
      <c r="A710" s="164"/>
      <c r="B710" s="164" t="s">
        <v>6678</v>
      </c>
      <c r="C710" s="223">
        <v>2024</v>
      </c>
      <c r="D710" s="164" t="s">
        <v>3771</v>
      </c>
      <c r="E710" s="222">
        <v>703</v>
      </c>
      <c r="F710" s="164"/>
      <c r="G710" s="224">
        <v>1765.9155000000001</v>
      </c>
    </row>
    <row r="711" spans="1:7" ht="34.5">
      <c r="A711" s="164"/>
      <c r="B711" s="164" t="s">
        <v>6679</v>
      </c>
      <c r="C711" s="223">
        <v>2024</v>
      </c>
      <c r="D711" s="164" t="s">
        <v>3771</v>
      </c>
      <c r="E711" s="222">
        <v>126</v>
      </c>
      <c r="F711" s="164"/>
      <c r="G711" s="224">
        <v>279.52999999999997</v>
      </c>
    </row>
    <row r="712" spans="1:7" ht="34.5">
      <c r="A712" s="164"/>
      <c r="B712" s="164" t="s">
        <v>6680</v>
      </c>
      <c r="C712" s="223">
        <v>2024</v>
      </c>
      <c r="D712" s="164" t="s">
        <v>3771</v>
      </c>
      <c r="E712" s="222">
        <v>15</v>
      </c>
      <c r="F712" s="164"/>
      <c r="G712" s="224">
        <v>77.222940000000008</v>
      </c>
    </row>
    <row r="713" spans="1:7" ht="34.5">
      <c r="A713" s="164"/>
      <c r="B713" s="164" t="s">
        <v>6681</v>
      </c>
      <c r="C713" s="223">
        <v>2024</v>
      </c>
      <c r="D713" s="164" t="s">
        <v>3771</v>
      </c>
      <c r="E713" s="222">
        <v>31</v>
      </c>
      <c r="F713" s="164"/>
      <c r="G713" s="224">
        <v>93.114289999999997</v>
      </c>
    </row>
    <row r="714" spans="1:7" ht="17.25">
      <c r="A714" s="164"/>
      <c r="B714" s="164" t="s">
        <v>6682</v>
      </c>
      <c r="C714" s="223">
        <v>2024</v>
      </c>
      <c r="D714" s="164" t="s">
        <v>3771</v>
      </c>
      <c r="E714" s="222">
        <v>144</v>
      </c>
      <c r="F714" s="164"/>
      <c r="G714" s="224">
        <v>258.28555999999998</v>
      </c>
    </row>
    <row r="715" spans="1:7" ht="34.5">
      <c r="A715" s="164"/>
      <c r="B715" s="164" t="s">
        <v>6683</v>
      </c>
      <c r="C715" s="223">
        <v>2024</v>
      </c>
      <c r="D715" s="164" t="s">
        <v>3771</v>
      </c>
      <c r="E715" s="222">
        <v>578</v>
      </c>
      <c r="F715" s="164"/>
      <c r="G715" s="224">
        <v>1116.43497</v>
      </c>
    </row>
    <row r="716" spans="1:7" ht="34.5">
      <c r="A716" s="164"/>
      <c r="B716" s="164" t="s">
        <v>6684</v>
      </c>
      <c r="C716" s="223">
        <v>2024</v>
      </c>
      <c r="D716" s="164" t="s">
        <v>3771</v>
      </c>
      <c r="E716" s="222">
        <v>97</v>
      </c>
      <c r="F716" s="164"/>
      <c r="G716" s="224">
        <v>211.28543999999999</v>
      </c>
    </row>
    <row r="717" spans="1:7" ht="17.25">
      <c r="A717" s="164"/>
      <c r="B717" s="164" t="s">
        <v>6685</v>
      </c>
      <c r="C717" s="223">
        <v>2024</v>
      </c>
      <c r="D717" s="164" t="s">
        <v>3771</v>
      </c>
      <c r="E717" s="222">
        <v>59</v>
      </c>
      <c r="F717" s="164"/>
      <c r="G717" s="224">
        <v>217.35641000000001</v>
      </c>
    </row>
    <row r="718" spans="1:7" ht="17.25">
      <c r="A718" s="164"/>
      <c r="B718" s="164" t="s">
        <v>6686</v>
      </c>
      <c r="C718" s="223">
        <v>2024</v>
      </c>
      <c r="D718" s="164" t="s">
        <v>3771</v>
      </c>
      <c r="E718" s="222">
        <v>203</v>
      </c>
      <c r="F718" s="164"/>
      <c r="G718" s="224">
        <v>544.48343999999997</v>
      </c>
    </row>
    <row r="719" spans="1:7" ht="51.75">
      <c r="A719" s="164"/>
      <c r="B719" s="164" t="s">
        <v>6687</v>
      </c>
      <c r="C719" s="223">
        <v>2024</v>
      </c>
      <c r="D719" s="164" t="s">
        <v>3771</v>
      </c>
      <c r="E719" s="222">
        <v>46</v>
      </c>
      <c r="F719" s="164"/>
      <c r="G719" s="224">
        <v>150.53923999999998</v>
      </c>
    </row>
    <row r="720" spans="1:7" ht="34.5">
      <c r="A720" s="164"/>
      <c r="B720" s="164" t="s">
        <v>6688</v>
      </c>
      <c r="C720" s="223">
        <v>2024</v>
      </c>
      <c r="D720" s="164" t="s">
        <v>3771</v>
      </c>
      <c r="E720" s="222">
        <v>73</v>
      </c>
      <c r="F720" s="164"/>
      <c r="G720" s="224">
        <v>232.28349</v>
      </c>
    </row>
    <row r="721" spans="1:7" ht="17.25">
      <c r="A721" s="164"/>
      <c r="B721" s="164" t="s">
        <v>6689</v>
      </c>
      <c r="C721" s="223">
        <v>2024</v>
      </c>
      <c r="D721" s="164" t="s">
        <v>3771</v>
      </c>
      <c r="E721" s="222">
        <v>386</v>
      </c>
      <c r="F721" s="164"/>
      <c r="G721" s="224">
        <v>957.19650999999999</v>
      </c>
    </row>
    <row r="722" spans="1:7" ht="17.25">
      <c r="A722" s="164"/>
      <c r="B722" s="164" t="s">
        <v>6690</v>
      </c>
      <c r="C722" s="223">
        <v>2024</v>
      </c>
      <c r="D722" s="164" t="s">
        <v>3771</v>
      </c>
      <c r="E722" s="222">
        <v>113</v>
      </c>
      <c r="F722" s="164"/>
      <c r="G722" s="224">
        <v>253.56672</v>
      </c>
    </row>
    <row r="723" spans="1:7" ht="34.5">
      <c r="A723" s="164"/>
      <c r="B723" s="164" t="s">
        <v>6691</v>
      </c>
      <c r="C723" s="223">
        <v>2024</v>
      </c>
      <c r="D723" s="164" t="s">
        <v>3771</v>
      </c>
      <c r="E723" s="222">
        <v>21</v>
      </c>
      <c r="F723" s="164"/>
      <c r="G723" s="224">
        <v>127.23911</v>
      </c>
    </row>
    <row r="724" spans="1:7" ht="17.25">
      <c r="A724" s="164"/>
      <c r="B724" s="164" t="s">
        <v>6692</v>
      </c>
      <c r="C724" s="223">
        <v>2024</v>
      </c>
      <c r="D724" s="164" t="s">
        <v>3771</v>
      </c>
      <c r="E724" s="222">
        <v>404</v>
      </c>
      <c r="F724" s="164"/>
      <c r="G724" s="224">
        <v>800.01887999999997</v>
      </c>
    </row>
    <row r="725" spans="1:7" ht="34.5">
      <c r="A725" s="164"/>
      <c r="B725" s="164" t="s">
        <v>6693</v>
      </c>
      <c r="C725" s="223">
        <v>2024</v>
      </c>
      <c r="D725" s="164" t="s">
        <v>3771</v>
      </c>
      <c r="E725" s="222">
        <v>127</v>
      </c>
      <c r="F725" s="164"/>
      <c r="G725" s="224">
        <v>246.83715000000001</v>
      </c>
    </row>
    <row r="726" spans="1:7" ht="34.5">
      <c r="A726" s="164"/>
      <c r="B726" s="164" t="s">
        <v>6694</v>
      </c>
      <c r="C726" s="223">
        <v>2024</v>
      </c>
      <c r="D726" s="164" t="s">
        <v>3771</v>
      </c>
      <c r="E726" s="222">
        <v>102</v>
      </c>
      <c r="F726" s="164"/>
      <c r="G726" s="224">
        <v>305.40459999999996</v>
      </c>
    </row>
    <row r="727" spans="1:7" ht="17.25">
      <c r="A727" s="164"/>
      <c r="B727" s="164" t="s">
        <v>6695</v>
      </c>
      <c r="C727" s="223">
        <v>2024</v>
      </c>
      <c r="D727" s="164" t="s">
        <v>3771</v>
      </c>
      <c r="E727" s="222">
        <v>429</v>
      </c>
      <c r="F727" s="164"/>
      <c r="G727" s="224">
        <v>1341.2215200000001</v>
      </c>
    </row>
    <row r="728" spans="1:7" ht="17.25">
      <c r="A728" s="164"/>
      <c r="B728" s="164" t="s">
        <v>6696</v>
      </c>
      <c r="C728" s="223">
        <v>2024</v>
      </c>
      <c r="D728" s="164" t="s">
        <v>3771</v>
      </c>
      <c r="E728" s="222">
        <v>234</v>
      </c>
      <c r="F728" s="164"/>
      <c r="G728" s="224">
        <v>391.65514000000002</v>
      </c>
    </row>
    <row r="729" spans="1:7" ht="34.5">
      <c r="A729" s="164"/>
      <c r="B729" s="164" t="s">
        <v>6697</v>
      </c>
      <c r="C729" s="223">
        <v>2024</v>
      </c>
      <c r="D729" s="164" t="s">
        <v>3771</v>
      </c>
      <c r="E729" s="222">
        <v>90</v>
      </c>
      <c r="F729" s="164"/>
      <c r="G729" s="224">
        <v>294.78384</v>
      </c>
    </row>
    <row r="730" spans="1:7" ht="34.5">
      <c r="A730" s="164"/>
      <c r="B730" s="164" t="s">
        <v>6698</v>
      </c>
      <c r="C730" s="223">
        <v>2024</v>
      </c>
      <c r="D730" s="164" t="s">
        <v>3771</v>
      </c>
      <c r="E730" s="222">
        <v>88</v>
      </c>
      <c r="F730" s="164"/>
      <c r="G730" s="224">
        <v>186.74576999999999</v>
      </c>
    </row>
    <row r="731" spans="1:7" ht="34.5">
      <c r="A731" s="164"/>
      <c r="B731" s="164" t="s">
        <v>6699</v>
      </c>
      <c r="C731" s="223">
        <v>2024</v>
      </c>
      <c r="D731" s="164" t="s">
        <v>3771</v>
      </c>
      <c r="E731" s="222">
        <v>905</v>
      </c>
      <c r="F731" s="164"/>
      <c r="G731" s="224">
        <v>1652.6263200000001</v>
      </c>
    </row>
    <row r="732" spans="1:7" ht="51.75">
      <c r="A732" s="164"/>
      <c r="B732" s="164" t="s">
        <v>6700</v>
      </c>
      <c r="C732" s="223">
        <v>2024</v>
      </c>
      <c r="D732" s="164" t="s">
        <v>3771</v>
      </c>
      <c r="E732" s="222">
        <v>903.99999999999989</v>
      </c>
      <c r="F732" s="164"/>
      <c r="G732" s="224">
        <v>1855.59655</v>
      </c>
    </row>
    <row r="733" spans="1:7" ht="17.25">
      <c r="A733" s="164"/>
      <c r="B733" s="164" t="s">
        <v>6701</v>
      </c>
      <c r="C733" s="223">
        <v>2024</v>
      </c>
      <c r="D733" s="164" t="s">
        <v>3771</v>
      </c>
      <c r="E733" s="222">
        <v>41</v>
      </c>
      <c r="F733" s="164"/>
      <c r="G733" s="224">
        <v>125.82905000000001</v>
      </c>
    </row>
    <row r="734" spans="1:7" ht="34.5">
      <c r="A734" s="164"/>
      <c r="B734" s="164" t="s">
        <v>6702</v>
      </c>
      <c r="C734" s="223">
        <v>2024</v>
      </c>
      <c r="D734" s="164" t="s">
        <v>3771</v>
      </c>
      <c r="E734" s="222">
        <v>118</v>
      </c>
      <c r="F734" s="164"/>
      <c r="G734" s="224">
        <v>264.40590000000003</v>
      </c>
    </row>
    <row r="735" spans="1:7" ht="34.5">
      <c r="A735" s="164"/>
      <c r="B735" s="164" t="s">
        <v>6703</v>
      </c>
      <c r="C735" s="223">
        <v>2024</v>
      </c>
      <c r="D735" s="164" t="s">
        <v>3771</v>
      </c>
      <c r="E735" s="222">
        <v>46</v>
      </c>
      <c r="F735" s="164"/>
      <c r="G735" s="224">
        <v>147.47279</v>
      </c>
    </row>
    <row r="736" spans="1:7" ht="17.25">
      <c r="A736" s="164"/>
      <c r="B736" s="164" t="s">
        <v>6704</v>
      </c>
      <c r="C736" s="223">
        <v>2024</v>
      </c>
      <c r="D736" s="164" t="s">
        <v>3771</v>
      </c>
      <c r="E736" s="222">
        <v>29</v>
      </c>
      <c r="F736" s="164"/>
      <c r="G736" s="224">
        <v>195.44626</v>
      </c>
    </row>
    <row r="737" spans="1:7" ht="17.25">
      <c r="A737" s="164"/>
      <c r="B737" s="164" t="s">
        <v>6705</v>
      </c>
      <c r="C737" s="223">
        <v>2024</v>
      </c>
      <c r="D737" s="164" t="s">
        <v>3771</v>
      </c>
      <c r="E737" s="222">
        <v>110</v>
      </c>
      <c r="F737" s="164"/>
      <c r="G737" s="224">
        <v>312.74671000000001</v>
      </c>
    </row>
    <row r="738" spans="1:7" ht="17.25">
      <c r="A738" s="164"/>
      <c r="B738" s="164" t="s">
        <v>6706</v>
      </c>
      <c r="C738" s="223">
        <v>2024</v>
      </c>
      <c r="D738" s="164" t="s">
        <v>3771</v>
      </c>
      <c r="E738" s="222">
        <v>89</v>
      </c>
      <c r="F738" s="164"/>
      <c r="G738" s="224">
        <v>315.15775000000002</v>
      </c>
    </row>
    <row r="739" spans="1:7" ht="34.5">
      <c r="A739" s="164"/>
      <c r="B739" s="164" t="s">
        <v>6707</v>
      </c>
      <c r="C739" s="223">
        <v>2024</v>
      </c>
      <c r="D739" s="164" t="s">
        <v>3771</v>
      </c>
      <c r="E739" s="222">
        <v>28</v>
      </c>
      <c r="F739" s="164"/>
      <c r="G739" s="224">
        <v>99.497979999999998</v>
      </c>
    </row>
    <row r="740" spans="1:7" ht="34.5">
      <c r="A740" s="164"/>
      <c r="B740" s="164" t="s">
        <v>6708</v>
      </c>
      <c r="C740" s="223">
        <v>2024</v>
      </c>
      <c r="D740" s="164" t="s">
        <v>3771</v>
      </c>
      <c r="E740" s="222">
        <v>22</v>
      </c>
      <c r="F740" s="164"/>
      <c r="G740" s="224">
        <v>143.25416000000001</v>
      </c>
    </row>
    <row r="741" spans="1:7" ht="34.5">
      <c r="A741" s="164"/>
      <c r="B741" s="164" t="s">
        <v>6709</v>
      </c>
      <c r="C741" s="223">
        <v>2024</v>
      </c>
      <c r="D741" s="164" t="s">
        <v>3771</v>
      </c>
      <c r="E741" s="222">
        <v>34</v>
      </c>
      <c r="F741" s="164"/>
      <c r="G741" s="224">
        <v>248.39129</v>
      </c>
    </row>
    <row r="742" spans="1:7" ht="34.5">
      <c r="A742" s="164"/>
      <c r="B742" s="164" t="s">
        <v>6710</v>
      </c>
      <c r="C742" s="223">
        <v>2024</v>
      </c>
      <c r="D742" s="164" t="s">
        <v>3771</v>
      </c>
      <c r="E742" s="222">
        <v>80</v>
      </c>
      <c r="F742" s="164"/>
      <c r="G742" s="224">
        <v>268.38493</v>
      </c>
    </row>
    <row r="743" spans="1:7" ht="34.5">
      <c r="A743" s="164"/>
      <c r="B743" s="164" t="s">
        <v>6711</v>
      </c>
      <c r="C743" s="223">
        <v>2024</v>
      </c>
      <c r="D743" s="164" t="s">
        <v>3771</v>
      </c>
      <c r="E743" s="222">
        <v>9</v>
      </c>
      <c r="F743" s="164"/>
      <c r="G743" s="224">
        <v>82.062579999999997</v>
      </c>
    </row>
    <row r="744" spans="1:7" ht="34.5">
      <c r="A744" s="164"/>
      <c r="B744" s="164" t="s">
        <v>6712</v>
      </c>
      <c r="C744" s="223">
        <v>2024</v>
      </c>
      <c r="D744" s="164" t="s">
        <v>3771</v>
      </c>
      <c r="E744" s="222">
        <v>35</v>
      </c>
      <c r="F744" s="164"/>
      <c r="G744" s="224">
        <v>150.26464999999999</v>
      </c>
    </row>
    <row r="745" spans="1:7" ht="34.5">
      <c r="A745" s="164"/>
      <c r="B745" s="164" t="s">
        <v>6713</v>
      </c>
      <c r="C745" s="223">
        <v>2024</v>
      </c>
      <c r="D745" s="164" t="s">
        <v>3771</v>
      </c>
      <c r="E745" s="222">
        <v>188</v>
      </c>
      <c r="F745" s="164"/>
      <c r="G745" s="224">
        <v>384.19126</v>
      </c>
    </row>
    <row r="746" spans="1:7" ht="34.5">
      <c r="A746" s="164"/>
      <c r="B746" s="164" t="s">
        <v>6714</v>
      </c>
      <c r="C746" s="223">
        <v>2024</v>
      </c>
      <c r="D746" s="164" t="s">
        <v>3771</v>
      </c>
      <c r="E746" s="222">
        <v>287</v>
      </c>
      <c r="F746" s="164"/>
      <c r="G746" s="224">
        <v>580.97675000000004</v>
      </c>
    </row>
    <row r="747" spans="1:7" ht="34.5">
      <c r="A747" s="164"/>
      <c r="B747" s="164" t="s">
        <v>6715</v>
      </c>
      <c r="C747" s="223">
        <v>2024</v>
      </c>
      <c r="D747" s="164" t="s">
        <v>3771</v>
      </c>
      <c r="E747" s="222">
        <v>30</v>
      </c>
      <c r="F747" s="164"/>
      <c r="G747" s="224">
        <v>115.36986</v>
      </c>
    </row>
    <row r="748" spans="1:7" ht="34.5">
      <c r="A748" s="164"/>
      <c r="B748" s="164" t="s">
        <v>6716</v>
      </c>
      <c r="C748" s="223">
        <v>2024</v>
      </c>
      <c r="D748" s="164" t="s">
        <v>3771</v>
      </c>
      <c r="E748" s="222">
        <v>27</v>
      </c>
      <c r="F748" s="164"/>
      <c r="G748" s="224">
        <v>146.67452</v>
      </c>
    </row>
    <row r="749" spans="1:7" ht="17.25">
      <c r="A749" s="164"/>
      <c r="B749" s="164" t="s">
        <v>6717</v>
      </c>
      <c r="C749" s="223">
        <v>2024</v>
      </c>
      <c r="D749" s="164" t="s">
        <v>3771</v>
      </c>
      <c r="E749" s="222">
        <v>230</v>
      </c>
      <c r="F749" s="164"/>
      <c r="G749" s="224">
        <v>337.57490999999999</v>
      </c>
    </row>
    <row r="750" spans="1:7" ht="34.5">
      <c r="A750" s="164"/>
      <c r="B750" s="164" t="s">
        <v>6718</v>
      </c>
      <c r="C750" s="223">
        <v>2024</v>
      </c>
      <c r="D750" s="164" t="s">
        <v>3771</v>
      </c>
      <c r="E750" s="222">
        <v>208</v>
      </c>
      <c r="F750" s="164"/>
      <c r="G750" s="224">
        <v>420.76909000000001</v>
      </c>
    </row>
    <row r="751" spans="1:7" ht="34.5">
      <c r="A751" s="164"/>
      <c r="B751" s="164" t="s">
        <v>6719</v>
      </c>
      <c r="C751" s="223">
        <v>2024</v>
      </c>
      <c r="D751" s="164" t="s">
        <v>3771</v>
      </c>
      <c r="E751" s="222">
        <v>41</v>
      </c>
      <c r="F751" s="164"/>
      <c r="G751" s="224">
        <v>179.13219000000001</v>
      </c>
    </row>
    <row r="752" spans="1:7" ht="34.5">
      <c r="A752" s="164"/>
      <c r="B752" s="164" t="s">
        <v>6720</v>
      </c>
      <c r="C752" s="223">
        <v>2024</v>
      </c>
      <c r="D752" s="164" t="s">
        <v>3771</v>
      </c>
      <c r="E752" s="222">
        <v>253</v>
      </c>
      <c r="F752" s="164"/>
      <c r="G752" s="224">
        <v>612.11541</v>
      </c>
    </row>
    <row r="753" spans="1:7" ht="34.5">
      <c r="A753" s="164"/>
      <c r="B753" s="164" t="s">
        <v>6721</v>
      </c>
      <c r="C753" s="223">
        <v>2024</v>
      </c>
      <c r="D753" s="164" t="s">
        <v>3771</v>
      </c>
      <c r="E753" s="222">
        <v>69</v>
      </c>
      <c r="F753" s="164"/>
      <c r="G753" s="224">
        <v>208.40619000000001</v>
      </c>
    </row>
    <row r="754" spans="1:7" ht="34.5">
      <c r="A754" s="164"/>
      <c r="B754" s="164" t="s">
        <v>6722</v>
      </c>
      <c r="C754" s="223">
        <v>2024</v>
      </c>
      <c r="D754" s="164" t="s">
        <v>3771</v>
      </c>
      <c r="E754" s="222">
        <v>54</v>
      </c>
      <c r="F754" s="164"/>
      <c r="G754" s="224">
        <v>204.12577999999999</v>
      </c>
    </row>
    <row r="755" spans="1:7" ht="34.5">
      <c r="A755" s="164"/>
      <c r="B755" s="164" t="s">
        <v>6723</v>
      </c>
      <c r="C755" s="223">
        <v>2024</v>
      </c>
      <c r="D755" s="164" t="s">
        <v>3771</v>
      </c>
      <c r="E755" s="222">
        <v>167</v>
      </c>
      <c r="F755" s="164"/>
      <c r="G755" s="224">
        <v>419.78942000000001</v>
      </c>
    </row>
    <row r="756" spans="1:7" ht="51.75">
      <c r="A756" s="164"/>
      <c r="B756" s="164" t="s">
        <v>6724</v>
      </c>
      <c r="C756" s="223">
        <v>2024</v>
      </c>
      <c r="D756" s="164" t="s">
        <v>3771</v>
      </c>
      <c r="E756" s="222">
        <v>32</v>
      </c>
      <c r="F756" s="164"/>
      <c r="G756" s="224">
        <v>247.66094000000001</v>
      </c>
    </row>
    <row r="757" spans="1:7" ht="34.5">
      <c r="A757" s="164"/>
      <c r="B757" s="164" t="s">
        <v>6725</v>
      </c>
      <c r="C757" s="223">
        <v>2024</v>
      </c>
      <c r="D757" s="164" t="s">
        <v>3771</v>
      </c>
      <c r="E757" s="222">
        <v>104</v>
      </c>
      <c r="F757" s="164"/>
      <c r="G757" s="224">
        <v>415.33942999999999</v>
      </c>
    </row>
    <row r="758" spans="1:7" ht="34.5">
      <c r="A758" s="164"/>
      <c r="B758" s="164" t="s">
        <v>6726</v>
      </c>
      <c r="C758" s="223">
        <v>2024</v>
      </c>
      <c r="D758" s="164" t="s">
        <v>3771</v>
      </c>
      <c r="E758" s="222">
        <v>101</v>
      </c>
      <c r="F758" s="164"/>
      <c r="G758" s="224">
        <v>206.11492000000001</v>
      </c>
    </row>
    <row r="759" spans="1:7" ht="34.5">
      <c r="A759" s="164"/>
      <c r="B759" s="164" t="s">
        <v>6727</v>
      </c>
      <c r="C759" s="223">
        <v>2024</v>
      </c>
      <c r="D759" s="164" t="s">
        <v>3771</v>
      </c>
      <c r="E759" s="222">
        <v>140</v>
      </c>
      <c r="F759" s="164"/>
      <c r="G759" s="224">
        <v>315.25546000000003</v>
      </c>
    </row>
    <row r="760" spans="1:7" ht="34.5">
      <c r="A760" s="164"/>
      <c r="B760" s="164" t="s">
        <v>6728</v>
      </c>
      <c r="C760" s="223">
        <v>2024</v>
      </c>
      <c r="D760" s="164" t="s">
        <v>3771</v>
      </c>
      <c r="E760" s="222">
        <v>44</v>
      </c>
      <c r="F760" s="164"/>
      <c r="G760" s="224">
        <v>151.13992000000002</v>
      </c>
    </row>
    <row r="761" spans="1:7" ht="17.25">
      <c r="A761" s="164"/>
      <c r="B761" s="164" t="s">
        <v>6729</v>
      </c>
      <c r="C761" s="223">
        <v>2024</v>
      </c>
      <c r="D761" s="164" t="s">
        <v>3771</v>
      </c>
      <c r="E761" s="222">
        <v>610</v>
      </c>
      <c r="F761" s="164"/>
      <c r="G761" s="224">
        <v>1436.0770199999999</v>
      </c>
    </row>
    <row r="762" spans="1:7" ht="34.5">
      <c r="A762" s="164"/>
      <c r="B762" s="164" t="s">
        <v>6730</v>
      </c>
      <c r="C762" s="223">
        <v>2024</v>
      </c>
      <c r="D762" s="164" t="s">
        <v>3771</v>
      </c>
      <c r="E762" s="222">
        <v>96</v>
      </c>
      <c r="F762" s="164"/>
      <c r="G762" s="224">
        <v>225.07334</v>
      </c>
    </row>
    <row r="763" spans="1:7" ht="34.5">
      <c r="A763" s="164"/>
      <c r="B763" s="164" t="s">
        <v>6731</v>
      </c>
      <c r="C763" s="223">
        <v>2024</v>
      </c>
      <c r="D763" s="164" t="s">
        <v>3771</v>
      </c>
      <c r="E763" s="222">
        <v>47</v>
      </c>
      <c r="F763" s="164"/>
      <c r="G763" s="224">
        <v>178.72737000000001</v>
      </c>
    </row>
    <row r="764" spans="1:7" ht="34.5">
      <c r="A764" s="164"/>
      <c r="B764" s="164" t="s">
        <v>6732</v>
      </c>
      <c r="C764" s="223">
        <v>2024</v>
      </c>
      <c r="D764" s="164" t="s">
        <v>3771</v>
      </c>
      <c r="E764" s="222">
        <v>73</v>
      </c>
      <c r="F764" s="164"/>
      <c r="G764" s="224">
        <v>293.89634000000001</v>
      </c>
    </row>
    <row r="765" spans="1:7" ht="34.5">
      <c r="A765" s="164"/>
      <c r="B765" s="164" t="s">
        <v>6733</v>
      </c>
      <c r="C765" s="223">
        <v>2024</v>
      </c>
      <c r="D765" s="164" t="s">
        <v>3771</v>
      </c>
      <c r="E765" s="222">
        <v>96</v>
      </c>
      <c r="F765" s="164"/>
      <c r="G765" s="224">
        <v>240.92344</v>
      </c>
    </row>
    <row r="766" spans="1:7" ht="34.5">
      <c r="A766" s="164"/>
      <c r="B766" s="164" t="s">
        <v>6734</v>
      </c>
      <c r="C766" s="223">
        <v>2024</v>
      </c>
      <c r="D766" s="164" t="s">
        <v>3771</v>
      </c>
      <c r="E766" s="222">
        <v>38</v>
      </c>
      <c r="F766" s="164"/>
      <c r="G766" s="224">
        <v>134.64717999999999</v>
      </c>
    </row>
    <row r="767" spans="1:7" ht="17.25">
      <c r="A767" s="164"/>
      <c r="B767" s="164" t="s">
        <v>6735</v>
      </c>
      <c r="C767" s="223">
        <v>2024</v>
      </c>
      <c r="D767" s="164" t="s">
        <v>3771</v>
      </c>
      <c r="E767" s="222">
        <v>38</v>
      </c>
      <c r="F767" s="164"/>
      <c r="G767" s="224">
        <v>150.70808</v>
      </c>
    </row>
    <row r="768" spans="1:7" ht="34.5">
      <c r="A768" s="164"/>
      <c r="B768" s="164" t="s">
        <v>6736</v>
      </c>
      <c r="C768" s="223">
        <v>2024</v>
      </c>
      <c r="D768" s="164" t="s">
        <v>3771</v>
      </c>
      <c r="E768" s="222">
        <v>118</v>
      </c>
      <c r="F768" s="164"/>
      <c r="G768" s="224">
        <v>333.87071000000003</v>
      </c>
    </row>
    <row r="769" spans="1:7" ht="34.5">
      <c r="A769" s="164"/>
      <c r="B769" s="164" t="s">
        <v>6737</v>
      </c>
      <c r="C769" s="223">
        <v>2024</v>
      </c>
      <c r="D769" s="164" t="s">
        <v>3771</v>
      </c>
      <c r="E769" s="222">
        <v>38</v>
      </c>
      <c r="F769" s="164"/>
      <c r="G769" s="224">
        <v>141.33725000000001</v>
      </c>
    </row>
    <row r="770" spans="1:7" ht="51.75">
      <c r="A770" s="164"/>
      <c r="B770" s="164" t="s">
        <v>6738</v>
      </c>
      <c r="C770" s="223">
        <v>2024</v>
      </c>
      <c r="D770" s="164" t="s">
        <v>3771</v>
      </c>
      <c r="E770" s="222">
        <v>161</v>
      </c>
      <c r="F770" s="164"/>
      <c r="G770" s="224">
        <v>352.19936999999999</v>
      </c>
    </row>
    <row r="771" spans="1:7" ht="17.25">
      <c r="A771" s="164"/>
      <c r="B771" s="164" t="s">
        <v>6739</v>
      </c>
      <c r="C771" s="223">
        <v>2024</v>
      </c>
      <c r="D771" s="164" t="s">
        <v>3771</v>
      </c>
      <c r="E771" s="222">
        <v>149</v>
      </c>
      <c r="F771" s="164"/>
      <c r="G771" s="224">
        <v>415.45878000000005</v>
      </c>
    </row>
    <row r="772" spans="1:7" ht="51.75">
      <c r="A772" s="164"/>
      <c r="B772" s="164" t="s">
        <v>6740</v>
      </c>
      <c r="C772" s="223">
        <v>2024</v>
      </c>
      <c r="D772" s="164" t="s">
        <v>3771</v>
      </c>
      <c r="E772" s="222">
        <v>765</v>
      </c>
      <c r="F772" s="164"/>
      <c r="G772" s="224">
        <v>1665.0688700000001</v>
      </c>
    </row>
    <row r="773" spans="1:7" ht="17.25">
      <c r="A773" s="164"/>
      <c r="B773" s="164" t="s">
        <v>6741</v>
      </c>
      <c r="C773" s="223">
        <v>2024</v>
      </c>
      <c r="D773" s="164" t="s">
        <v>3771</v>
      </c>
      <c r="E773" s="222">
        <v>143</v>
      </c>
      <c r="F773" s="164"/>
      <c r="G773" s="224">
        <v>402.95834000000002</v>
      </c>
    </row>
    <row r="774" spans="1:7" ht="34.5">
      <c r="A774" s="164"/>
      <c r="B774" s="164" t="s">
        <v>6742</v>
      </c>
      <c r="C774" s="223">
        <v>2024</v>
      </c>
      <c r="D774" s="164" t="s">
        <v>3771</v>
      </c>
      <c r="E774" s="222">
        <v>51</v>
      </c>
      <c r="F774" s="164"/>
      <c r="G774" s="224">
        <v>226.35408999999999</v>
      </c>
    </row>
    <row r="775" spans="1:7" ht="34.5">
      <c r="A775" s="164"/>
      <c r="B775" s="164" t="s">
        <v>6743</v>
      </c>
      <c r="C775" s="223">
        <v>2024</v>
      </c>
      <c r="D775" s="164" t="s">
        <v>3771</v>
      </c>
      <c r="E775" s="222">
        <v>137</v>
      </c>
      <c r="F775" s="164"/>
      <c r="G775" s="224">
        <v>384.07329999999996</v>
      </c>
    </row>
    <row r="776" spans="1:7" ht="17.25">
      <c r="A776" s="164"/>
      <c r="B776" s="164" t="s">
        <v>6744</v>
      </c>
      <c r="C776" s="223">
        <v>2024</v>
      </c>
      <c r="D776" s="164" t="s">
        <v>3771</v>
      </c>
      <c r="E776" s="222">
        <v>223</v>
      </c>
      <c r="F776" s="164"/>
      <c r="G776" s="224">
        <v>730.48010999999997</v>
      </c>
    </row>
    <row r="777" spans="1:7" ht="17.25">
      <c r="A777" s="164"/>
      <c r="B777" s="164" t="s">
        <v>6745</v>
      </c>
      <c r="C777" s="223">
        <v>2024</v>
      </c>
      <c r="D777" s="164" t="s">
        <v>3771</v>
      </c>
      <c r="E777" s="222">
        <v>82</v>
      </c>
      <c r="F777" s="164"/>
      <c r="G777" s="224">
        <v>215.1619</v>
      </c>
    </row>
    <row r="778" spans="1:7" ht="17.25">
      <c r="A778" s="164"/>
      <c r="B778" s="164" t="s">
        <v>6746</v>
      </c>
      <c r="C778" s="223">
        <v>2024</v>
      </c>
      <c r="D778" s="164" t="s">
        <v>3771</v>
      </c>
      <c r="E778" s="222">
        <v>240</v>
      </c>
      <c r="F778" s="164"/>
      <c r="G778" s="224">
        <v>679.47620999999992</v>
      </c>
    </row>
    <row r="779" spans="1:7" ht="34.5">
      <c r="A779" s="164"/>
      <c r="B779" s="164" t="s">
        <v>6747</v>
      </c>
      <c r="C779" s="223">
        <v>2024</v>
      </c>
      <c r="D779" s="164" t="s">
        <v>3771</v>
      </c>
      <c r="E779" s="222">
        <v>179</v>
      </c>
      <c r="F779" s="164"/>
      <c r="G779" s="224">
        <v>510.25200999999998</v>
      </c>
    </row>
    <row r="780" spans="1:7" ht="17.25">
      <c r="A780" s="164"/>
      <c r="B780" s="164" t="s">
        <v>6748</v>
      </c>
      <c r="C780" s="223">
        <v>2024</v>
      </c>
      <c r="D780" s="164" t="s">
        <v>3771</v>
      </c>
      <c r="E780" s="222">
        <v>175</v>
      </c>
      <c r="F780" s="164"/>
      <c r="G780" s="224">
        <v>413.13416999999998</v>
      </c>
    </row>
    <row r="781" spans="1:7" ht="34.5">
      <c r="A781" s="164"/>
      <c r="B781" s="164" t="s">
        <v>6749</v>
      </c>
      <c r="C781" s="223">
        <v>2024</v>
      </c>
      <c r="D781" s="164" t="s">
        <v>3771</v>
      </c>
      <c r="E781" s="222">
        <v>196</v>
      </c>
      <c r="F781" s="164"/>
      <c r="G781" s="224">
        <v>378.81460999999996</v>
      </c>
    </row>
    <row r="782" spans="1:7" ht="34.5">
      <c r="A782" s="164"/>
      <c r="B782" s="164" t="s">
        <v>6750</v>
      </c>
      <c r="C782" s="223">
        <v>2024</v>
      </c>
      <c r="D782" s="164" t="s">
        <v>3771</v>
      </c>
      <c r="E782" s="222">
        <v>24</v>
      </c>
      <c r="F782" s="164"/>
      <c r="G782" s="224">
        <v>138.77520999999999</v>
      </c>
    </row>
    <row r="783" spans="1:7" ht="34.5">
      <c r="A783" s="164"/>
      <c r="B783" s="164" t="s">
        <v>6751</v>
      </c>
      <c r="C783" s="223">
        <v>2024</v>
      </c>
      <c r="D783" s="164" t="s">
        <v>3771</v>
      </c>
      <c r="E783" s="222">
        <v>140</v>
      </c>
      <c r="F783" s="164"/>
      <c r="G783" s="224">
        <v>457.84118999999998</v>
      </c>
    </row>
    <row r="784" spans="1:7" ht="17.25">
      <c r="A784" s="164"/>
      <c r="B784" s="164" t="s">
        <v>6752</v>
      </c>
      <c r="C784" s="223">
        <v>2024</v>
      </c>
      <c r="D784" s="164" t="s">
        <v>3771</v>
      </c>
      <c r="E784" s="222">
        <v>21</v>
      </c>
      <c r="F784" s="164"/>
      <c r="G784" s="224">
        <v>118.33282000000001</v>
      </c>
    </row>
    <row r="785" spans="1:7" ht="17.25">
      <c r="A785" s="164"/>
      <c r="B785" s="164" t="s">
        <v>6753</v>
      </c>
      <c r="C785" s="223">
        <v>2024</v>
      </c>
      <c r="D785" s="164" t="s">
        <v>3771</v>
      </c>
      <c r="E785" s="222">
        <v>90</v>
      </c>
      <c r="F785" s="164"/>
      <c r="G785" s="224">
        <v>308.40353999999996</v>
      </c>
    </row>
    <row r="786" spans="1:7" ht="34.5">
      <c r="A786" s="164"/>
      <c r="B786" s="164" t="s">
        <v>6754</v>
      </c>
      <c r="C786" s="223">
        <v>2024</v>
      </c>
      <c r="D786" s="164" t="s">
        <v>3771</v>
      </c>
      <c r="E786" s="222">
        <v>107</v>
      </c>
      <c r="F786" s="164"/>
      <c r="G786" s="224">
        <v>210.86966000000001</v>
      </c>
    </row>
    <row r="787" spans="1:7" ht="17.25">
      <c r="A787" s="164"/>
      <c r="B787" s="164" t="s">
        <v>6755</v>
      </c>
      <c r="C787" s="223">
        <v>2024</v>
      </c>
      <c r="D787" s="164" t="s">
        <v>3771</v>
      </c>
      <c r="E787" s="222">
        <v>64</v>
      </c>
      <c r="F787" s="164"/>
      <c r="G787" s="224">
        <v>175.85724999999999</v>
      </c>
    </row>
    <row r="788" spans="1:7" ht="17.25">
      <c r="A788" s="164"/>
      <c r="B788" s="164" t="s">
        <v>6756</v>
      </c>
      <c r="C788" s="223">
        <v>2024</v>
      </c>
      <c r="D788" s="164" t="s">
        <v>3771</v>
      </c>
      <c r="E788" s="222">
        <v>105.00000000000001</v>
      </c>
      <c r="F788" s="164"/>
      <c r="G788" s="224">
        <v>281.18890999999996</v>
      </c>
    </row>
    <row r="789" spans="1:7" ht="34.5">
      <c r="A789" s="164"/>
      <c r="B789" s="164" t="s">
        <v>6757</v>
      </c>
      <c r="C789" s="223">
        <v>2024</v>
      </c>
      <c r="D789" s="164" t="s">
        <v>3771</v>
      </c>
      <c r="E789" s="222">
        <v>24</v>
      </c>
      <c r="F789" s="164"/>
      <c r="G789" s="224">
        <v>116.48658999999999</v>
      </c>
    </row>
    <row r="790" spans="1:7" ht="17.25">
      <c r="A790" s="164"/>
      <c r="B790" s="164" t="s">
        <v>6758</v>
      </c>
      <c r="C790" s="223">
        <v>2024</v>
      </c>
      <c r="D790" s="164" t="s">
        <v>3771</v>
      </c>
      <c r="E790" s="222">
        <v>232</v>
      </c>
      <c r="F790" s="164"/>
      <c r="G790" s="224">
        <v>553.10433999999998</v>
      </c>
    </row>
    <row r="791" spans="1:7" ht="34.5">
      <c r="A791" s="164"/>
      <c r="B791" s="164" t="s">
        <v>6759</v>
      </c>
      <c r="C791" s="223">
        <v>2024</v>
      </c>
      <c r="D791" s="164" t="s">
        <v>3771</v>
      </c>
      <c r="E791" s="222">
        <v>160</v>
      </c>
      <c r="F791" s="164"/>
      <c r="G791" s="224">
        <v>515.06353000000001</v>
      </c>
    </row>
    <row r="792" spans="1:7" ht="34.5">
      <c r="A792" s="164"/>
      <c r="B792" s="164" t="s">
        <v>6760</v>
      </c>
      <c r="C792" s="223">
        <v>2024</v>
      </c>
      <c r="D792" s="164" t="s">
        <v>3771</v>
      </c>
      <c r="E792" s="222">
        <v>138</v>
      </c>
      <c r="F792" s="164"/>
      <c r="G792" s="224">
        <v>324.58857</v>
      </c>
    </row>
    <row r="793" spans="1:7" ht="34.5">
      <c r="A793" s="164"/>
      <c r="B793" s="164" t="s">
        <v>6761</v>
      </c>
      <c r="C793" s="223">
        <v>2024</v>
      </c>
      <c r="D793" s="164" t="s">
        <v>3771</v>
      </c>
      <c r="E793" s="222">
        <v>87</v>
      </c>
      <c r="F793" s="164"/>
      <c r="G793" s="224">
        <v>174.33685</v>
      </c>
    </row>
    <row r="794" spans="1:7" ht="34.5">
      <c r="A794" s="164"/>
      <c r="B794" s="164" t="s">
        <v>6762</v>
      </c>
      <c r="C794" s="223">
        <v>2024</v>
      </c>
      <c r="D794" s="164" t="s">
        <v>3771</v>
      </c>
      <c r="E794" s="222">
        <v>60</v>
      </c>
      <c r="F794" s="164"/>
      <c r="G794" s="224">
        <v>199.74814999999998</v>
      </c>
    </row>
    <row r="795" spans="1:7" ht="17.25">
      <c r="A795" s="164"/>
      <c r="B795" s="164" t="s">
        <v>6763</v>
      </c>
      <c r="C795" s="223">
        <v>2024</v>
      </c>
      <c r="D795" s="164" t="s">
        <v>3771</v>
      </c>
      <c r="E795" s="222">
        <v>395</v>
      </c>
      <c r="F795" s="164"/>
      <c r="G795" s="224">
        <v>1054.3420599999999</v>
      </c>
    </row>
    <row r="796" spans="1:7" ht="34.5">
      <c r="A796" s="164"/>
      <c r="B796" s="164" t="s">
        <v>6764</v>
      </c>
      <c r="C796" s="223">
        <v>2024</v>
      </c>
      <c r="D796" s="164" t="s">
        <v>3771</v>
      </c>
      <c r="E796" s="222">
        <v>37</v>
      </c>
      <c r="F796" s="164"/>
      <c r="G796" s="224">
        <v>143.39407999999997</v>
      </c>
    </row>
    <row r="797" spans="1:7" ht="17.25">
      <c r="A797" s="164"/>
      <c r="B797" s="164" t="s">
        <v>6765</v>
      </c>
      <c r="C797" s="223">
        <v>2024</v>
      </c>
      <c r="D797" s="164" t="s">
        <v>3771</v>
      </c>
      <c r="E797" s="222">
        <v>58</v>
      </c>
      <c r="F797" s="164"/>
      <c r="G797" s="224">
        <v>277.75617</v>
      </c>
    </row>
    <row r="798" spans="1:7" ht="17.25">
      <c r="A798" s="164"/>
      <c r="B798" s="164" t="s">
        <v>6766</v>
      </c>
      <c r="C798" s="223">
        <v>2024</v>
      </c>
      <c r="D798" s="164" t="s">
        <v>3771</v>
      </c>
      <c r="E798" s="222">
        <v>111</v>
      </c>
      <c r="F798" s="164"/>
      <c r="G798" s="224">
        <v>528.86545000000001</v>
      </c>
    </row>
    <row r="799" spans="1:7" ht="34.5">
      <c r="A799" s="164"/>
      <c r="B799" s="164" t="s">
        <v>6767</v>
      </c>
      <c r="C799" s="223">
        <v>2024</v>
      </c>
      <c r="D799" s="164" t="s">
        <v>3771</v>
      </c>
      <c r="E799" s="222">
        <v>69</v>
      </c>
      <c r="F799" s="164"/>
      <c r="G799" s="224">
        <v>207.22489000000002</v>
      </c>
    </row>
    <row r="800" spans="1:7" ht="34.5">
      <c r="A800" s="164"/>
      <c r="B800" s="164" t="s">
        <v>6768</v>
      </c>
      <c r="C800" s="223">
        <v>2024</v>
      </c>
      <c r="D800" s="164" t="s">
        <v>3771</v>
      </c>
      <c r="E800" s="222">
        <v>156</v>
      </c>
      <c r="F800" s="164"/>
      <c r="G800" s="224">
        <v>417.90233000000001</v>
      </c>
    </row>
    <row r="801" spans="1:7" ht="34.5">
      <c r="A801" s="164"/>
      <c r="B801" s="164" t="s">
        <v>6769</v>
      </c>
      <c r="C801" s="223">
        <v>2024</v>
      </c>
      <c r="D801" s="164" t="s">
        <v>3771</v>
      </c>
      <c r="E801" s="222">
        <v>42</v>
      </c>
      <c r="F801" s="164"/>
      <c r="G801" s="224">
        <v>228.89708999999999</v>
      </c>
    </row>
    <row r="802" spans="1:7" ht="34.5">
      <c r="A802" s="164"/>
      <c r="B802" s="164" t="s">
        <v>6770</v>
      </c>
      <c r="C802" s="223">
        <v>2024</v>
      </c>
      <c r="D802" s="164" t="s">
        <v>3771</v>
      </c>
      <c r="E802" s="222">
        <v>86</v>
      </c>
      <c r="F802" s="164"/>
      <c r="G802" s="224">
        <v>245.69027</v>
      </c>
    </row>
    <row r="803" spans="1:7" ht="17.25">
      <c r="A803" s="164"/>
      <c r="B803" s="164" t="s">
        <v>6771</v>
      </c>
      <c r="C803" s="223">
        <v>2024</v>
      </c>
      <c r="D803" s="164" t="s">
        <v>3771</v>
      </c>
      <c r="E803" s="222">
        <v>124</v>
      </c>
      <c r="F803" s="164"/>
      <c r="G803" s="224">
        <v>329.52211</v>
      </c>
    </row>
    <row r="804" spans="1:7" ht="34.5">
      <c r="A804" s="164"/>
      <c r="B804" s="164" t="s">
        <v>6772</v>
      </c>
      <c r="C804" s="223">
        <v>2024</v>
      </c>
      <c r="D804" s="164" t="s">
        <v>3771</v>
      </c>
      <c r="E804" s="222">
        <v>63</v>
      </c>
      <c r="F804" s="164"/>
      <c r="G804" s="224">
        <v>212.73361</v>
      </c>
    </row>
    <row r="805" spans="1:7" ht="34.5">
      <c r="A805" s="164"/>
      <c r="B805" s="164" t="s">
        <v>6773</v>
      </c>
      <c r="C805" s="223">
        <v>2024</v>
      </c>
      <c r="D805" s="164" t="s">
        <v>3771</v>
      </c>
      <c r="E805" s="222">
        <v>138</v>
      </c>
      <c r="F805" s="164"/>
      <c r="G805" s="224">
        <v>353.23619000000002</v>
      </c>
    </row>
    <row r="806" spans="1:7" ht="34.5">
      <c r="A806" s="164"/>
      <c r="B806" s="164" t="s">
        <v>6774</v>
      </c>
      <c r="C806" s="223">
        <v>2024</v>
      </c>
      <c r="D806" s="164" t="s">
        <v>3771</v>
      </c>
      <c r="E806" s="222">
        <v>130</v>
      </c>
      <c r="F806" s="164"/>
      <c r="G806" s="224">
        <v>247.28524999999999</v>
      </c>
    </row>
    <row r="807" spans="1:7" ht="17.25">
      <c r="A807" s="164"/>
      <c r="B807" s="164" t="s">
        <v>6775</v>
      </c>
      <c r="C807" s="223">
        <v>2024</v>
      </c>
      <c r="D807" s="164" t="s">
        <v>3771</v>
      </c>
      <c r="E807" s="222">
        <v>58</v>
      </c>
      <c r="F807" s="164"/>
      <c r="G807" s="224">
        <v>209.46638000000002</v>
      </c>
    </row>
    <row r="808" spans="1:7" ht="34.5">
      <c r="A808" s="164"/>
      <c r="B808" s="164" t="s">
        <v>6776</v>
      </c>
      <c r="C808" s="223">
        <v>2024</v>
      </c>
      <c r="D808" s="164" t="s">
        <v>3771</v>
      </c>
      <c r="E808" s="222">
        <v>67</v>
      </c>
      <c r="F808" s="164"/>
      <c r="G808" s="224">
        <v>251.38033999999999</v>
      </c>
    </row>
    <row r="809" spans="1:7" ht="34.5">
      <c r="A809" s="164"/>
      <c r="B809" s="164" t="s">
        <v>6777</v>
      </c>
      <c r="C809" s="223">
        <v>2024</v>
      </c>
      <c r="D809" s="164" t="s">
        <v>3771</v>
      </c>
      <c r="E809" s="222">
        <v>66</v>
      </c>
      <c r="F809" s="164"/>
      <c r="G809" s="224">
        <v>192.30235000000002</v>
      </c>
    </row>
    <row r="810" spans="1:7" ht="34.5">
      <c r="A810" s="164"/>
      <c r="B810" s="164" t="s">
        <v>6778</v>
      </c>
      <c r="C810" s="223">
        <v>2024</v>
      </c>
      <c r="D810" s="164" t="s">
        <v>3771</v>
      </c>
      <c r="E810" s="222">
        <v>40</v>
      </c>
      <c r="F810" s="164"/>
      <c r="G810" s="224">
        <v>134.68828999999999</v>
      </c>
    </row>
    <row r="811" spans="1:7" ht="17.25">
      <c r="A811" s="164"/>
      <c r="B811" s="164" t="s">
        <v>6779</v>
      </c>
      <c r="C811" s="223">
        <v>2024</v>
      </c>
      <c r="D811" s="164" t="s">
        <v>3771</v>
      </c>
      <c r="E811" s="222">
        <v>54</v>
      </c>
      <c r="F811" s="164"/>
      <c r="G811" s="224">
        <v>186.88003</v>
      </c>
    </row>
    <row r="812" spans="1:7" ht="34.5">
      <c r="A812" s="164"/>
      <c r="B812" s="164" t="s">
        <v>6780</v>
      </c>
      <c r="C812" s="223">
        <v>2024</v>
      </c>
      <c r="D812" s="164" t="s">
        <v>3771</v>
      </c>
      <c r="E812" s="222">
        <v>91</v>
      </c>
      <c r="F812" s="164"/>
      <c r="G812" s="224">
        <v>267.63565</v>
      </c>
    </row>
    <row r="813" spans="1:7" ht="34.5">
      <c r="A813" s="164"/>
      <c r="B813" s="164" t="s">
        <v>6781</v>
      </c>
      <c r="C813" s="223">
        <v>2024</v>
      </c>
      <c r="D813" s="164" t="s">
        <v>3771</v>
      </c>
      <c r="E813" s="222">
        <v>100</v>
      </c>
      <c r="F813" s="164"/>
      <c r="G813" s="224">
        <v>198.76446999999999</v>
      </c>
    </row>
    <row r="814" spans="1:7" ht="34.5">
      <c r="A814" s="164"/>
      <c r="B814" s="164" t="s">
        <v>6782</v>
      </c>
      <c r="C814" s="223">
        <v>2024</v>
      </c>
      <c r="D814" s="164" t="s">
        <v>3771</v>
      </c>
      <c r="E814" s="222">
        <v>96</v>
      </c>
      <c r="F814" s="164"/>
      <c r="G814" s="224">
        <v>293.15959000000004</v>
      </c>
    </row>
    <row r="815" spans="1:7" ht="34.5">
      <c r="A815" s="164"/>
      <c r="B815" s="164" t="s">
        <v>6783</v>
      </c>
      <c r="C815" s="223">
        <v>2024</v>
      </c>
      <c r="D815" s="164" t="s">
        <v>3771</v>
      </c>
      <c r="E815" s="222">
        <v>35</v>
      </c>
      <c r="F815" s="164"/>
      <c r="G815" s="224">
        <v>123.05517999999999</v>
      </c>
    </row>
    <row r="816" spans="1:7" ht="34.5">
      <c r="A816" s="164"/>
      <c r="B816" s="164" t="s">
        <v>6784</v>
      </c>
      <c r="C816" s="223">
        <v>2024</v>
      </c>
      <c r="D816" s="164" t="s">
        <v>3771</v>
      </c>
      <c r="E816" s="222">
        <v>92</v>
      </c>
      <c r="F816" s="164"/>
      <c r="G816" s="224">
        <v>198.51167000000001</v>
      </c>
    </row>
    <row r="817" spans="1:7" ht="17.25">
      <c r="A817" s="164"/>
      <c r="B817" s="164" t="s">
        <v>6785</v>
      </c>
      <c r="C817" s="223">
        <v>2024</v>
      </c>
      <c r="D817" s="164" t="s">
        <v>3771</v>
      </c>
      <c r="E817" s="222">
        <v>30</v>
      </c>
      <c r="F817" s="164"/>
      <c r="G817" s="224">
        <v>123.30239999999999</v>
      </c>
    </row>
    <row r="818" spans="1:7" ht="34.5">
      <c r="A818" s="164"/>
      <c r="B818" s="164" t="s">
        <v>6786</v>
      </c>
      <c r="C818" s="223">
        <v>2024</v>
      </c>
      <c r="D818" s="164" t="s">
        <v>3771</v>
      </c>
      <c r="E818" s="222">
        <v>104</v>
      </c>
      <c r="F818" s="164"/>
      <c r="G818" s="224">
        <v>205.74473</v>
      </c>
    </row>
    <row r="819" spans="1:7" ht="17.25">
      <c r="A819" s="164"/>
      <c r="B819" s="164" t="s">
        <v>6787</v>
      </c>
      <c r="C819" s="223">
        <v>2024</v>
      </c>
      <c r="D819" s="164" t="s">
        <v>3771</v>
      </c>
      <c r="E819" s="222">
        <v>97</v>
      </c>
      <c r="F819" s="164"/>
      <c r="G819" s="224">
        <v>241.34617</v>
      </c>
    </row>
    <row r="820" spans="1:7" ht="34.5">
      <c r="A820" s="164"/>
      <c r="B820" s="164" t="s">
        <v>6788</v>
      </c>
      <c r="C820" s="223">
        <v>2024</v>
      </c>
      <c r="D820" s="164" t="s">
        <v>3771</v>
      </c>
      <c r="E820" s="222">
        <v>95</v>
      </c>
      <c r="F820" s="164"/>
      <c r="G820" s="224">
        <v>244.35893999999999</v>
      </c>
    </row>
    <row r="821" spans="1:7" ht="34.5">
      <c r="A821" s="164"/>
      <c r="B821" s="164" t="s">
        <v>6789</v>
      </c>
      <c r="C821" s="223">
        <v>2024</v>
      </c>
      <c r="D821" s="164" t="s">
        <v>3771</v>
      </c>
      <c r="E821" s="222">
        <v>34</v>
      </c>
      <c r="F821" s="164"/>
      <c r="G821" s="224">
        <v>229.92448000000002</v>
      </c>
    </row>
    <row r="822" spans="1:7" ht="34.5">
      <c r="A822" s="164"/>
      <c r="B822" s="164" t="s">
        <v>6790</v>
      </c>
      <c r="C822" s="223">
        <v>2024</v>
      </c>
      <c r="D822" s="164" t="s">
        <v>3771</v>
      </c>
      <c r="E822" s="222">
        <v>80</v>
      </c>
      <c r="F822" s="164"/>
      <c r="G822" s="224">
        <v>332.04354000000001</v>
      </c>
    </row>
    <row r="823" spans="1:7" ht="34.5">
      <c r="A823" s="164"/>
      <c r="B823" s="164" t="s">
        <v>6791</v>
      </c>
      <c r="C823" s="223">
        <v>2024</v>
      </c>
      <c r="D823" s="164" t="s">
        <v>3771</v>
      </c>
      <c r="E823" s="222">
        <v>92</v>
      </c>
      <c r="F823" s="164"/>
      <c r="G823" s="224">
        <v>203.60751999999999</v>
      </c>
    </row>
    <row r="824" spans="1:7" ht="34.5">
      <c r="A824" s="164"/>
      <c r="B824" s="164" t="s">
        <v>6792</v>
      </c>
      <c r="C824" s="223">
        <v>2024</v>
      </c>
      <c r="D824" s="164" t="s">
        <v>3771</v>
      </c>
      <c r="E824" s="222">
        <v>127</v>
      </c>
      <c r="F824" s="164"/>
      <c r="G824" s="224">
        <v>274.55392000000001</v>
      </c>
    </row>
    <row r="825" spans="1:7" ht="17.25">
      <c r="A825" s="164"/>
      <c r="B825" s="164" t="s">
        <v>6793</v>
      </c>
      <c r="C825" s="223">
        <v>2024</v>
      </c>
      <c r="D825" s="164" t="s">
        <v>3771</v>
      </c>
      <c r="E825" s="222">
        <v>340</v>
      </c>
      <c r="F825" s="164"/>
      <c r="G825" s="224">
        <v>641.5643</v>
      </c>
    </row>
    <row r="826" spans="1:7" ht="34.5">
      <c r="A826" s="164"/>
      <c r="B826" s="164" t="s">
        <v>6794</v>
      </c>
      <c r="C826" s="223">
        <v>2024</v>
      </c>
      <c r="D826" s="164" t="s">
        <v>3771</v>
      </c>
      <c r="E826" s="222">
        <v>36</v>
      </c>
      <c r="F826" s="164"/>
      <c r="G826" s="224">
        <v>132.70889000000003</v>
      </c>
    </row>
    <row r="827" spans="1:7" ht="17.25">
      <c r="A827" s="164"/>
      <c r="B827" s="164" t="s">
        <v>6795</v>
      </c>
      <c r="C827" s="223">
        <v>2024</v>
      </c>
      <c r="D827" s="164" t="s">
        <v>3771</v>
      </c>
      <c r="E827" s="222">
        <v>93</v>
      </c>
      <c r="F827" s="164"/>
      <c r="G827" s="224">
        <v>309.66347999999999</v>
      </c>
    </row>
    <row r="828" spans="1:7" ht="34.5">
      <c r="A828" s="164"/>
      <c r="B828" s="164" t="s">
        <v>6796</v>
      </c>
      <c r="C828" s="223">
        <v>2024</v>
      </c>
      <c r="D828" s="164" t="s">
        <v>3771</v>
      </c>
      <c r="E828" s="222">
        <v>99</v>
      </c>
      <c r="F828" s="164"/>
      <c r="G828" s="224">
        <v>299.07602000000003</v>
      </c>
    </row>
    <row r="829" spans="1:7" ht="34.5">
      <c r="A829" s="164"/>
      <c r="B829" s="164" t="s">
        <v>6797</v>
      </c>
      <c r="C829" s="223">
        <v>2024</v>
      </c>
      <c r="D829" s="164" t="s">
        <v>3771</v>
      </c>
      <c r="E829" s="222">
        <v>86</v>
      </c>
      <c r="F829" s="164"/>
      <c r="G829" s="224">
        <v>179.27415999999999</v>
      </c>
    </row>
    <row r="830" spans="1:7" ht="34.5">
      <c r="A830" s="164"/>
      <c r="B830" s="164" t="s">
        <v>6798</v>
      </c>
      <c r="C830" s="223">
        <v>2024</v>
      </c>
      <c r="D830" s="164" t="s">
        <v>3771</v>
      </c>
      <c r="E830" s="222">
        <v>177.00000000000003</v>
      </c>
      <c r="F830" s="164"/>
      <c r="G830" s="224">
        <v>501.8338</v>
      </c>
    </row>
    <row r="831" spans="1:7" ht="34.5">
      <c r="A831" s="164"/>
      <c r="B831" s="164" t="s">
        <v>6799</v>
      </c>
      <c r="C831" s="223">
        <v>2024</v>
      </c>
      <c r="D831" s="164" t="s">
        <v>3771</v>
      </c>
      <c r="E831" s="222">
        <v>188</v>
      </c>
      <c r="F831" s="164"/>
      <c r="G831" s="224">
        <v>371.18847</v>
      </c>
    </row>
    <row r="832" spans="1:7" ht="17.25">
      <c r="A832" s="164"/>
      <c r="B832" s="164" t="s">
        <v>6800</v>
      </c>
      <c r="C832" s="223">
        <v>2024</v>
      </c>
      <c r="D832" s="164" t="s">
        <v>3771</v>
      </c>
      <c r="E832" s="222">
        <v>79</v>
      </c>
      <c r="F832" s="164"/>
      <c r="G832" s="224">
        <v>170.92946000000001</v>
      </c>
    </row>
    <row r="833" spans="1:7" ht="17.25">
      <c r="A833" s="164"/>
      <c r="B833" s="164" t="s">
        <v>6801</v>
      </c>
      <c r="C833" s="223">
        <v>2024</v>
      </c>
      <c r="D833" s="164" t="s">
        <v>3771</v>
      </c>
      <c r="E833" s="222">
        <v>123</v>
      </c>
      <c r="F833" s="164"/>
      <c r="G833" s="224">
        <v>288.65214000000003</v>
      </c>
    </row>
    <row r="834" spans="1:7" ht="34.5">
      <c r="A834" s="164"/>
      <c r="B834" s="164" t="s">
        <v>6802</v>
      </c>
      <c r="C834" s="223">
        <v>2024</v>
      </c>
      <c r="D834" s="164" t="s">
        <v>3771</v>
      </c>
      <c r="E834" s="222">
        <v>39</v>
      </c>
      <c r="F834" s="164"/>
      <c r="G834" s="224">
        <v>134.67766</v>
      </c>
    </row>
    <row r="835" spans="1:7" ht="17.25">
      <c r="A835" s="164"/>
      <c r="B835" s="164" t="s">
        <v>6803</v>
      </c>
      <c r="C835" s="223">
        <v>2024</v>
      </c>
      <c r="D835" s="164" t="s">
        <v>3771</v>
      </c>
      <c r="E835" s="222">
        <v>30</v>
      </c>
      <c r="F835" s="164"/>
      <c r="G835" s="224">
        <v>144.80804000000001</v>
      </c>
    </row>
    <row r="836" spans="1:7" ht="34.5">
      <c r="A836" s="164"/>
      <c r="B836" s="164" t="s">
        <v>6804</v>
      </c>
      <c r="C836" s="223">
        <v>2024</v>
      </c>
      <c r="D836" s="164" t="s">
        <v>3771</v>
      </c>
      <c r="E836" s="222">
        <v>780</v>
      </c>
      <c r="F836" s="164"/>
      <c r="G836" s="224">
        <v>1464.3516200000001</v>
      </c>
    </row>
    <row r="837" spans="1:7" ht="34.5">
      <c r="A837" s="164"/>
      <c r="B837" s="164" t="s">
        <v>6805</v>
      </c>
      <c r="C837" s="223">
        <v>2024</v>
      </c>
      <c r="D837" s="164" t="s">
        <v>3771</v>
      </c>
      <c r="E837" s="222">
        <v>45</v>
      </c>
      <c r="F837" s="164"/>
      <c r="G837" s="224">
        <v>200.80507999999998</v>
      </c>
    </row>
    <row r="838" spans="1:7" ht="17.25">
      <c r="A838" s="164"/>
      <c r="B838" s="164" t="s">
        <v>6806</v>
      </c>
      <c r="C838" s="223">
        <v>2024</v>
      </c>
      <c r="D838" s="164" t="s">
        <v>3771</v>
      </c>
      <c r="E838" s="222">
        <v>27</v>
      </c>
      <c r="F838" s="164"/>
      <c r="G838" s="224">
        <v>107.86443</v>
      </c>
    </row>
    <row r="839" spans="1:7" ht="34.5">
      <c r="A839" s="164"/>
      <c r="B839" s="164" t="s">
        <v>6807</v>
      </c>
      <c r="C839" s="223">
        <v>2024</v>
      </c>
      <c r="D839" s="164" t="s">
        <v>3771</v>
      </c>
      <c r="E839" s="222">
        <v>77</v>
      </c>
      <c r="F839" s="164"/>
      <c r="G839" s="224">
        <v>191.46266</v>
      </c>
    </row>
    <row r="840" spans="1:7" ht="34.5">
      <c r="A840" s="164"/>
      <c r="B840" s="164" t="s">
        <v>6808</v>
      </c>
      <c r="C840" s="223">
        <v>2024</v>
      </c>
      <c r="D840" s="164" t="s">
        <v>3771</v>
      </c>
      <c r="E840" s="222">
        <v>38</v>
      </c>
      <c r="F840" s="164"/>
      <c r="G840" s="224">
        <v>128.89186999999998</v>
      </c>
    </row>
    <row r="841" spans="1:7" ht="17.25">
      <c r="A841" s="164"/>
      <c r="B841" s="164" t="s">
        <v>6809</v>
      </c>
      <c r="C841" s="223">
        <v>2024</v>
      </c>
      <c r="D841" s="164" t="s">
        <v>3771</v>
      </c>
      <c r="E841" s="222">
        <v>324</v>
      </c>
      <c r="F841" s="164"/>
      <c r="G841" s="224">
        <v>421.16065000000003</v>
      </c>
    </row>
    <row r="842" spans="1:7" ht="34.5">
      <c r="A842" s="164"/>
      <c r="B842" s="164" t="s">
        <v>6810</v>
      </c>
      <c r="C842" s="223">
        <v>2024</v>
      </c>
      <c r="D842" s="164" t="s">
        <v>3771</v>
      </c>
      <c r="E842" s="222">
        <v>26</v>
      </c>
      <c r="F842" s="164"/>
      <c r="G842" s="224">
        <v>123.95461</v>
      </c>
    </row>
    <row r="843" spans="1:7" ht="34.5">
      <c r="A843" s="164"/>
      <c r="B843" s="164" t="s">
        <v>6811</v>
      </c>
      <c r="C843" s="223">
        <v>2024</v>
      </c>
      <c r="D843" s="164" t="s">
        <v>3771</v>
      </c>
      <c r="E843" s="222">
        <v>52.000000000000007</v>
      </c>
      <c r="F843" s="164"/>
      <c r="G843" s="224">
        <v>151.27605</v>
      </c>
    </row>
    <row r="844" spans="1:7" ht="17.25">
      <c r="A844" s="164"/>
      <c r="B844" s="164" t="s">
        <v>6812</v>
      </c>
      <c r="C844" s="223">
        <v>2024</v>
      </c>
      <c r="D844" s="164" t="s">
        <v>3771</v>
      </c>
      <c r="E844" s="222">
        <v>323</v>
      </c>
      <c r="F844" s="164"/>
      <c r="G844" s="224">
        <v>595.303</v>
      </c>
    </row>
    <row r="845" spans="1:7" ht="34.5">
      <c r="A845" s="164"/>
      <c r="B845" s="164" t="s">
        <v>6813</v>
      </c>
      <c r="C845" s="223">
        <v>2024</v>
      </c>
      <c r="D845" s="164" t="s">
        <v>3771</v>
      </c>
      <c r="E845" s="222">
        <v>24</v>
      </c>
      <c r="F845" s="164"/>
      <c r="G845" s="224">
        <v>166.04958999999999</v>
      </c>
    </row>
    <row r="846" spans="1:7" ht="17.25">
      <c r="A846" s="164"/>
      <c r="B846" s="164" t="s">
        <v>6814</v>
      </c>
      <c r="C846" s="223">
        <v>2024</v>
      </c>
      <c r="D846" s="164" t="s">
        <v>3771</v>
      </c>
      <c r="E846" s="222">
        <v>266</v>
      </c>
      <c r="F846" s="164"/>
      <c r="G846" s="224">
        <v>510.39891999999998</v>
      </c>
    </row>
    <row r="847" spans="1:7" ht="34.5">
      <c r="A847" s="164"/>
      <c r="B847" s="164" t="s">
        <v>6815</v>
      </c>
      <c r="C847" s="223">
        <v>2024</v>
      </c>
      <c r="D847" s="164" t="s">
        <v>3771</v>
      </c>
      <c r="E847" s="222">
        <v>200</v>
      </c>
      <c r="F847" s="164"/>
      <c r="G847" s="224">
        <v>515.91378999999995</v>
      </c>
    </row>
    <row r="848" spans="1:7" ht="17.25">
      <c r="A848" s="164"/>
      <c r="B848" s="164" t="s">
        <v>6816</v>
      </c>
      <c r="C848" s="223">
        <v>2024</v>
      </c>
      <c r="D848" s="164" t="s">
        <v>3771</v>
      </c>
      <c r="E848" s="222">
        <v>150</v>
      </c>
      <c r="F848" s="164"/>
      <c r="G848" s="224">
        <v>478.95896000000005</v>
      </c>
    </row>
    <row r="849" spans="1:7" ht="34.5">
      <c r="A849" s="164"/>
      <c r="B849" s="164" t="s">
        <v>6817</v>
      </c>
      <c r="C849" s="223">
        <v>2024</v>
      </c>
      <c r="D849" s="164" t="s">
        <v>3771</v>
      </c>
      <c r="E849" s="222">
        <v>112</v>
      </c>
      <c r="F849" s="164"/>
      <c r="G849" s="224">
        <v>534.53084999999999</v>
      </c>
    </row>
    <row r="850" spans="1:7" ht="34.5">
      <c r="A850" s="164"/>
      <c r="B850" s="164" t="s">
        <v>6818</v>
      </c>
      <c r="C850" s="223">
        <v>2024</v>
      </c>
      <c r="D850" s="164" t="s">
        <v>3771</v>
      </c>
      <c r="E850" s="222">
        <v>93</v>
      </c>
      <c r="F850" s="164"/>
      <c r="G850" s="224">
        <v>256.13574</v>
      </c>
    </row>
    <row r="851" spans="1:7" ht="34.5">
      <c r="A851" s="164"/>
      <c r="B851" s="164" t="s">
        <v>6819</v>
      </c>
      <c r="C851" s="223">
        <v>2024</v>
      </c>
      <c r="D851" s="164" t="s">
        <v>3771</v>
      </c>
      <c r="E851" s="222">
        <v>38</v>
      </c>
      <c r="F851" s="164"/>
      <c r="G851" s="224">
        <v>178.67046999999999</v>
      </c>
    </row>
    <row r="852" spans="1:7" ht="34.5">
      <c r="A852" s="164"/>
      <c r="B852" s="164" t="s">
        <v>6820</v>
      </c>
      <c r="C852" s="223">
        <v>2024</v>
      </c>
      <c r="D852" s="164" t="s">
        <v>3771</v>
      </c>
      <c r="E852" s="222">
        <v>86</v>
      </c>
      <c r="F852" s="164"/>
      <c r="G852" s="224">
        <v>315.00092000000001</v>
      </c>
    </row>
    <row r="853" spans="1:7" ht="34.5">
      <c r="A853" s="164"/>
      <c r="B853" s="164" t="s">
        <v>6821</v>
      </c>
      <c r="C853" s="223">
        <v>2024</v>
      </c>
      <c r="D853" s="164" t="s">
        <v>3771</v>
      </c>
      <c r="E853" s="222">
        <v>100</v>
      </c>
      <c r="F853" s="164"/>
      <c r="G853" s="224">
        <v>265.65019000000001</v>
      </c>
    </row>
    <row r="854" spans="1:7" ht="17.25">
      <c r="A854" s="164"/>
      <c r="B854" s="164" t="s">
        <v>6822</v>
      </c>
      <c r="C854" s="223">
        <v>2024</v>
      </c>
      <c r="D854" s="164" t="s">
        <v>3771</v>
      </c>
      <c r="E854" s="222">
        <v>72</v>
      </c>
      <c r="F854" s="164"/>
      <c r="G854" s="224">
        <v>152.64503999999999</v>
      </c>
    </row>
    <row r="855" spans="1:7" ht="34.5">
      <c r="A855" s="164"/>
      <c r="B855" s="164" t="s">
        <v>6823</v>
      </c>
      <c r="C855" s="223">
        <v>2024</v>
      </c>
      <c r="D855" s="164" t="s">
        <v>3771</v>
      </c>
      <c r="E855" s="222">
        <v>75</v>
      </c>
      <c r="F855" s="164"/>
      <c r="G855" s="224">
        <v>276.33530999999999</v>
      </c>
    </row>
    <row r="856" spans="1:7" ht="34.5">
      <c r="A856" s="164"/>
      <c r="B856" s="164" t="s">
        <v>6824</v>
      </c>
      <c r="C856" s="223">
        <v>2024</v>
      </c>
      <c r="D856" s="164" t="s">
        <v>3771</v>
      </c>
      <c r="E856" s="222">
        <v>40</v>
      </c>
      <c r="F856" s="164"/>
      <c r="G856" s="224">
        <v>229.5958</v>
      </c>
    </row>
    <row r="857" spans="1:7" ht="34.5">
      <c r="A857" s="164"/>
      <c r="B857" s="164" t="s">
        <v>6825</v>
      </c>
      <c r="C857" s="223">
        <v>2024</v>
      </c>
      <c r="D857" s="164" t="s">
        <v>3771</v>
      </c>
      <c r="E857" s="222">
        <v>69</v>
      </c>
      <c r="F857" s="164"/>
      <c r="G857" s="224">
        <v>229.34135000000001</v>
      </c>
    </row>
    <row r="858" spans="1:7" ht="34.5">
      <c r="A858" s="164"/>
      <c r="B858" s="164" t="s">
        <v>6826</v>
      </c>
      <c r="C858" s="223">
        <v>2024</v>
      </c>
      <c r="D858" s="164" t="s">
        <v>3771</v>
      </c>
      <c r="E858" s="222">
        <v>53</v>
      </c>
      <c r="F858" s="164"/>
      <c r="G858" s="224">
        <v>202.35089000000002</v>
      </c>
    </row>
    <row r="859" spans="1:7" ht="34.5">
      <c r="A859" s="164"/>
      <c r="B859" s="164" t="s">
        <v>6827</v>
      </c>
      <c r="C859" s="223">
        <v>2024</v>
      </c>
      <c r="D859" s="164" t="s">
        <v>3771</v>
      </c>
      <c r="E859" s="222">
        <v>109</v>
      </c>
      <c r="F859" s="164"/>
      <c r="G859" s="224">
        <v>315.19001000000003</v>
      </c>
    </row>
    <row r="860" spans="1:7" ht="17.25">
      <c r="A860" s="164"/>
      <c r="B860" s="164" t="s">
        <v>6828</v>
      </c>
      <c r="C860" s="223">
        <v>2024</v>
      </c>
      <c r="D860" s="164" t="s">
        <v>3771</v>
      </c>
      <c r="E860" s="222">
        <v>43</v>
      </c>
      <c r="F860" s="164"/>
      <c r="G860" s="224">
        <v>251.10396</v>
      </c>
    </row>
    <row r="861" spans="1:7" ht="34.5">
      <c r="A861" s="164"/>
      <c r="B861" s="164" t="s">
        <v>6829</v>
      </c>
      <c r="C861" s="223">
        <v>2024</v>
      </c>
      <c r="D861" s="164" t="s">
        <v>3771</v>
      </c>
      <c r="E861" s="222">
        <v>64</v>
      </c>
      <c r="F861" s="164"/>
      <c r="G861" s="224">
        <v>161.97107</v>
      </c>
    </row>
    <row r="862" spans="1:7" ht="34.5">
      <c r="A862" s="164"/>
      <c r="B862" s="164" t="s">
        <v>6830</v>
      </c>
      <c r="C862" s="223">
        <v>2024</v>
      </c>
      <c r="D862" s="164" t="s">
        <v>3771</v>
      </c>
      <c r="E862" s="222">
        <v>52.000000000000007</v>
      </c>
      <c r="F862" s="164"/>
      <c r="G862" s="224">
        <v>216.10392000000002</v>
      </c>
    </row>
    <row r="863" spans="1:7" ht="34.5">
      <c r="A863" s="164"/>
      <c r="B863" s="164" t="s">
        <v>6831</v>
      </c>
      <c r="C863" s="223">
        <v>2024</v>
      </c>
      <c r="D863" s="164" t="s">
        <v>3771</v>
      </c>
      <c r="E863" s="222">
        <v>54</v>
      </c>
      <c r="F863" s="164"/>
      <c r="G863" s="224">
        <v>165.29601</v>
      </c>
    </row>
    <row r="864" spans="1:7" ht="34.5">
      <c r="A864" s="164"/>
      <c r="B864" s="164" t="s">
        <v>6832</v>
      </c>
      <c r="C864" s="223">
        <v>2024</v>
      </c>
      <c r="D864" s="164" t="s">
        <v>3771</v>
      </c>
      <c r="E864" s="222">
        <v>51.000000000000007</v>
      </c>
      <c r="F864" s="164"/>
      <c r="G864" s="224">
        <v>217.93887000000001</v>
      </c>
    </row>
    <row r="865" spans="1:7" ht="34.5">
      <c r="A865" s="164"/>
      <c r="B865" s="164" t="s">
        <v>6833</v>
      </c>
      <c r="C865" s="223">
        <v>2024</v>
      </c>
      <c r="D865" s="164" t="s">
        <v>3771</v>
      </c>
      <c r="E865" s="222">
        <v>49</v>
      </c>
      <c r="F865" s="164"/>
      <c r="G865" s="224">
        <v>215.69776999999999</v>
      </c>
    </row>
    <row r="866" spans="1:7" ht="34.5">
      <c r="A866" s="164"/>
      <c r="B866" s="164" t="s">
        <v>6834</v>
      </c>
      <c r="C866" s="223">
        <v>2024</v>
      </c>
      <c r="D866" s="164" t="s">
        <v>3771</v>
      </c>
      <c r="E866" s="222">
        <v>54</v>
      </c>
      <c r="F866" s="164"/>
      <c r="G866" s="224">
        <v>177.19251</v>
      </c>
    </row>
    <row r="867" spans="1:7" ht="34.5">
      <c r="A867" s="164"/>
      <c r="B867" s="164" t="s">
        <v>6835</v>
      </c>
      <c r="C867" s="223">
        <v>2024</v>
      </c>
      <c r="D867" s="164" t="s">
        <v>3771</v>
      </c>
      <c r="E867" s="222">
        <v>64</v>
      </c>
      <c r="F867" s="164"/>
      <c r="G867" s="224">
        <v>274.67334999999997</v>
      </c>
    </row>
    <row r="868" spans="1:7" ht="34.5">
      <c r="A868" s="164"/>
      <c r="B868" s="164" t="s">
        <v>6836</v>
      </c>
      <c r="C868" s="223">
        <v>2024</v>
      </c>
      <c r="D868" s="164" t="s">
        <v>3771</v>
      </c>
      <c r="E868" s="222">
        <v>59</v>
      </c>
      <c r="F868" s="164"/>
      <c r="G868" s="224">
        <v>249.45054000000002</v>
      </c>
    </row>
    <row r="869" spans="1:7" ht="17.25">
      <c r="A869" s="164"/>
      <c r="B869" s="164" t="s">
        <v>6837</v>
      </c>
      <c r="C869" s="223">
        <v>2024</v>
      </c>
      <c r="D869" s="164" t="s">
        <v>3771</v>
      </c>
      <c r="E869" s="222">
        <v>13</v>
      </c>
      <c r="F869" s="164"/>
      <c r="G869" s="224">
        <v>215.74123</v>
      </c>
    </row>
    <row r="870" spans="1:7" ht="18.75">
      <c r="A870" s="234" t="s">
        <v>3906</v>
      </c>
      <c r="B870" s="162" t="s">
        <v>3907</v>
      </c>
      <c r="C870" s="223">
        <v>2024</v>
      </c>
      <c r="D870" s="164"/>
      <c r="E870" s="222"/>
      <c r="F870" s="164"/>
      <c r="G870" s="224"/>
    </row>
    <row r="871" spans="1:7" ht="18.75">
      <c r="A871" s="234" t="s">
        <v>4752</v>
      </c>
      <c r="B871" s="162" t="s">
        <v>4753</v>
      </c>
      <c r="C871" s="223">
        <v>2024</v>
      </c>
      <c r="D871" s="164"/>
      <c r="E871" s="222"/>
      <c r="F871" s="164"/>
      <c r="G871" s="224"/>
    </row>
    <row r="872" spans="1:7" ht="18.75">
      <c r="A872" s="234" t="s">
        <v>6838</v>
      </c>
      <c r="B872" s="162" t="s">
        <v>3898</v>
      </c>
      <c r="C872" s="223">
        <v>2024</v>
      </c>
      <c r="D872" s="164"/>
      <c r="E872" s="222"/>
      <c r="F872" s="164"/>
      <c r="G872" s="224"/>
    </row>
    <row r="873" spans="1:7" ht="37.5">
      <c r="A873" s="236" t="s">
        <v>6839</v>
      </c>
      <c r="B873" s="162" t="s">
        <v>3899</v>
      </c>
      <c r="C873" s="223">
        <v>2024</v>
      </c>
      <c r="D873" s="164"/>
      <c r="E873" s="222"/>
      <c r="F873" s="164"/>
      <c r="G873" s="224"/>
    </row>
    <row r="874" spans="1:7" ht="18.75">
      <c r="A874" s="236" t="s">
        <v>6840</v>
      </c>
      <c r="B874" s="162" t="s">
        <v>3901</v>
      </c>
      <c r="C874" s="223">
        <v>2024</v>
      </c>
      <c r="D874" s="164"/>
      <c r="E874" s="222">
        <f>E875</f>
        <v>2747</v>
      </c>
      <c r="F874" s="222"/>
      <c r="G874" s="222">
        <f t="shared" ref="G874" si="3">G875</f>
        <v>3373.2222299999999</v>
      </c>
    </row>
    <row r="875" spans="1:7" ht="18.75">
      <c r="A875" s="164"/>
      <c r="B875" s="164" t="s">
        <v>6841</v>
      </c>
      <c r="C875" s="223">
        <v>2024</v>
      </c>
      <c r="D875" s="165" t="s">
        <v>3774</v>
      </c>
      <c r="E875" s="222">
        <v>2747</v>
      </c>
      <c r="F875" s="164"/>
      <c r="G875" s="224">
        <v>3373.2222299999999</v>
      </c>
    </row>
    <row r="876" spans="1:7" ht="17.25">
      <c r="A876" s="164" t="s">
        <v>19</v>
      </c>
      <c r="B876" s="164" t="s">
        <v>64</v>
      </c>
      <c r="C876" s="223">
        <v>2024</v>
      </c>
      <c r="D876" s="164"/>
      <c r="E876" s="164"/>
      <c r="F876" s="164"/>
      <c r="G876" s="164" t="s">
        <v>3892</v>
      </c>
    </row>
    <row r="877" spans="1:7" ht="69">
      <c r="A877" s="164" t="s">
        <v>3240</v>
      </c>
      <c r="B877" s="164" t="s">
        <v>3777</v>
      </c>
      <c r="C877" s="223">
        <v>2024</v>
      </c>
      <c r="D877" s="164"/>
      <c r="E877" s="164"/>
      <c r="F877" s="164"/>
      <c r="G877" s="164"/>
    </row>
    <row r="878" spans="1:7" ht="17.25">
      <c r="A878" s="164" t="s">
        <v>3242</v>
      </c>
      <c r="B878" s="164" t="s">
        <v>3778</v>
      </c>
      <c r="C878" s="223">
        <v>2024</v>
      </c>
      <c r="D878" s="164"/>
      <c r="E878" s="164"/>
      <c r="F878" s="164"/>
      <c r="G878" s="164"/>
    </row>
    <row r="879" spans="1:7" ht="34.5">
      <c r="A879" s="164" t="s">
        <v>3244</v>
      </c>
      <c r="B879" s="164" t="s">
        <v>3779</v>
      </c>
      <c r="C879" s="223">
        <v>2024</v>
      </c>
      <c r="D879" s="164"/>
      <c r="E879" s="164"/>
      <c r="F879" s="164"/>
      <c r="G879" s="164"/>
    </row>
    <row r="880" spans="1:7" ht="151.15" customHeight="1">
      <c r="A880" s="164" t="s">
        <v>3246</v>
      </c>
      <c r="B880" s="164" t="s">
        <v>3780</v>
      </c>
      <c r="C880" s="223">
        <v>2024</v>
      </c>
      <c r="D880" s="164"/>
      <c r="E880" s="164"/>
      <c r="F880" s="164"/>
      <c r="G880" s="164"/>
    </row>
    <row r="881" spans="1:7" ht="69">
      <c r="A881" s="164" t="s">
        <v>3781</v>
      </c>
      <c r="B881" s="164" t="s">
        <v>3782</v>
      </c>
      <c r="C881" s="223">
        <v>2024</v>
      </c>
      <c r="D881" s="164"/>
      <c r="E881" s="164"/>
      <c r="F881" s="164"/>
      <c r="G881" s="164"/>
    </row>
    <row r="882" spans="1:7" ht="17.25">
      <c r="A882" s="164" t="s">
        <v>37</v>
      </c>
      <c r="B882" s="164" t="s">
        <v>14</v>
      </c>
      <c r="C882" s="223">
        <v>2024</v>
      </c>
      <c r="D882" s="164"/>
      <c r="E882" s="164"/>
      <c r="F882" s="164"/>
      <c r="G882" s="164"/>
    </row>
    <row r="883" spans="1:7" ht="54" customHeight="1">
      <c r="A883" s="166" t="s">
        <v>4920</v>
      </c>
      <c r="B883" s="162" t="s">
        <v>3822</v>
      </c>
      <c r="C883" s="223">
        <v>2024</v>
      </c>
      <c r="D883" s="164"/>
      <c r="E883" s="164"/>
      <c r="F883" s="164"/>
      <c r="G883" s="164"/>
    </row>
    <row r="884" spans="1:7" ht="18.75">
      <c r="A884" s="166" t="s">
        <v>4921</v>
      </c>
      <c r="B884" s="162" t="s">
        <v>3758</v>
      </c>
      <c r="C884" s="223">
        <v>2024</v>
      </c>
      <c r="D884" s="164"/>
      <c r="E884" s="164"/>
      <c r="F884" s="164"/>
      <c r="G884" s="164"/>
    </row>
    <row r="885" spans="1:7" ht="37.5">
      <c r="A885" s="166" t="s">
        <v>4922</v>
      </c>
      <c r="B885" s="162" t="s">
        <v>3759</v>
      </c>
      <c r="C885" s="223">
        <v>2024</v>
      </c>
      <c r="D885" s="164"/>
      <c r="E885" s="164"/>
      <c r="F885" s="164"/>
      <c r="G885" s="164"/>
    </row>
    <row r="886" spans="1:7" ht="37.5">
      <c r="A886" s="166" t="s">
        <v>4923</v>
      </c>
      <c r="B886" s="162" t="s">
        <v>4924</v>
      </c>
      <c r="C886" s="223">
        <v>2024</v>
      </c>
      <c r="D886" s="164"/>
      <c r="E886" s="164"/>
      <c r="F886" s="164"/>
      <c r="G886" s="164"/>
    </row>
    <row r="887" spans="1:7" ht="56.25">
      <c r="A887" s="164" t="s">
        <v>4925</v>
      </c>
      <c r="B887" s="162" t="s">
        <v>4926</v>
      </c>
      <c r="C887" s="223">
        <v>2024</v>
      </c>
      <c r="D887" s="164"/>
      <c r="E887" s="222">
        <f>SUM(E888:E889)</f>
        <v>340</v>
      </c>
      <c r="F887" s="222"/>
      <c r="G887" s="222">
        <f t="shared" ref="G887" si="4">SUM(G888:G889)</f>
        <v>748.89472000000001</v>
      </c>
    </row>
    <row r="888" spans="1:7" ht="34.5">
      <c r="A888" s="164"/>
      <c r="B888" s="164" t="s">
        <v>6842</v>
      </c>
      <c r="C888" s="223">
        <v>2024</v>
      </c>
      <c r="D888" s="165" t="s">
        <v>3771</v>
      </c>
      <c r="E888" s="222">
        <v>170</v>
      </c>
      <c r="F888" s="164"/>
      <c r="G888" s="164">
        <v>374.44736</v>
      </c>
    </row>
    <row r="889" spans="1:7" ht="34.5">
      <c r="A889" s="164"/>
      <c r="B889" s="164" t="s">
        <v>6843</v>
      </c>
      <c r="C889" s="223">
        <v>2024</v>
      </c>
      <c r="D889" s="165" t="s">
        <v>3771</v>
      </c>
      <c r="E889" s="222">
        <v>170</v>
      </c>
      <c r="F889" s="164"/>
      <c r="G889" s="164">
        <v>374.44736</v>
      </c>
    </row>
    <row r="890" spans="1:7" ht="37.5">
      <c r="A890" s="166" t="s">
        <v>3294</v>
      </c>
      <c r="B890" s="162" t="s">
        <v>3820</v>
      </c>
      <c r="C890" s="223">
        <v>2024</v>
      </c>
      <c r="D890" s="164"/>
      <c r="E890" s="222"/>
      <c r="F890" s="164"/>
      <c r="G890" s="164"/>
    </row>
    <row r="891" spans="1:7" ht="56.25">
      <c r="A891" s="164" t="s">
        <v>4929</v>
      </c>
      <c r="B891" s="162" t="s">
        <v>4926</v>
      </c>
      <c r="C891" s="223">
        <v>2024</v>
      </c>
      <c r="D891" s="164"/>
      <c r="E891" s="222">
        <f>SUM(E892:E898)</f>
        <v>726</v>
      </c>
      <c r="F891" s="222"/>
      <c r="G891" s="222">
        <f t="shared" ref="G891" si="5">SUM(G892:G898)</f>
        <v>3411.36733</v>
      </c>
    </row>
    <row r="892" spans="1:7" ht="18.75">
      <c r="A892" s="164"/>
      <c r="B892" s="164" t="s">
        <v>6844</v>
      </c>
      <c r="C892" s="223">
        <v>2024</v>
      </c>
      <c r="D892" s="165" t="s">
        <v>3771</v>
      </c>
      <c r="E892" s="222">
        <v>63</v>
      </c>
      <c r="F892" s="164"/>
      <c r="G892" s="164">
        <v>105.71025999999999</v>
      </c>
    </row>
    <row r="893" spans="1:7" ht="18.75">
      <c r="A893" s="164"/>
      <c r="B893" s="164" t="s">
        <v>6845</v>
      </c>
      <c r="C893" s="223">
        <v>2024</v>
      </c>
      <c r="D893" s="165" t="s">
        <v>3771</v>
      </c>
      <c r="E893" s="222">
        <v>81</v>
      </c>
      <c r="F893" s="164"/>
      <c r="G893" s="164">
        <v>103.20050000000001</v>
      </c>
    </row>
    <row r="894" spans="1:7" ht="34.5">
      <c r="A894" s="164"/>
      <c r="B894" s="164" t="s">
        <v>6846</v>
      </c>
      <c r="C894" s="223">
        <v>2024</v>
      </c>
      <c r="D894" s="165" t="s">
        <v>3771</v>
      </c>
      <c r="E894" s="222">
        <v>98</v>
      </c>
      <c r="F894" s="164"/>
      <c r="G894" s="164">
        <v>762.77148</v>
      </c>
    </row>
    <row r="895" spans="1:7" ht="34.5">
      <c r="A895" s="164"/>
      <c r="B895" s="164" t="s">
        <v>6847</v>
      </c>
      <c r="C895" s="223">
        <v>2024</v>
      </c>
      <c r="D895" s="165" t="s">
        <v>3771</v>
      </c>
      <c r="E895" s="222">
        <v>130</v>
      </c>
      <c r="F895" s="164"/>
      <c r="G895" s="164">
        <v>619.21603000000005</v>
      </c>
    </row>
    <row r="896" spans="1:7" ht="34.5">
      <c r="A896" s="164"/>
      <c r="B896" s="164" t="s">
        <v>6848</v>
      </c>
      <c r="C896" s="223">
        <v>2024</v>
      </c>
      <c r="D896" s="165" t="s">
        <v>3771</v>
      </c>
      <c r="E896" s="222">
        <v>130</v>
      </c>
      <c r="F896" s="164"/>
      <c r="G896" s="164">
        <v>619.21602000000007</v>
      </c>
    </row>
    <row r="897" spans="1:7" ht="34.5">
      <c r="A897" s="164"/>
      <c r="B897" s="164" t="s">
        <v>6849</v>
      </c>
      <c r="C897" s="223">
        <v>2024</v>
      </c>
      <c r="D897" s="165" t="s">
        <v>3771</v>
      </c>
      <c r="E897" s="222">
        <v>112</v>
      </c>
      <c r="F897" s="164"/>
      <c r="G897" s="164">
        <v>600.62652000000003</v>
      </c>
    </row>
    <row r="898" spans="1:7" ht="34.5">
      <c r="A898" s="164"/>
      <c r="B898" s="164" t="s">
        <v>6850</v>
      </c>
      <c r="C898" s="223">
        <v>2024</v>
      </c>
      <c r="D898" s="165" t="s">
        <v>3771</v>
      </c>
      <c r="E898" s="222">
        <v>112</v>
      </c>
      <c r="F898" s="164"/>
      <c r="G898" s="164">
        <v>600.62652000000003</v>
      </c>
    </row>
    <row r="899" spans="1:7" ht="37.5">
      <c r="A899" s="166" t="s">
        <v>4936</v>
      </c>
      <c r="B899" s="162" t="s">
        <v>4937</v>
      </c>
      <c r="C899" s="223">
        <v>2024</v>
      </c>
      <c r="D899" s="164"/>
      <c r="E899" s="222"/>
      <c r="F899" s="164"/>
      <c r="G899" s="164"/>
    </row>
    <row r="900" spans="1:7" ht="56.25">
      <c r="A900" s="164" t="s">
        <v>4938</v>
      </c>
      <c r="B900" s="162" t="s">
        <v>4939</v>
      </c>
      <c r="C900" s="223">
        <v>2024</v>
      </c>
      <c r="D900" s="164"/>
      <c r="E900" s="222">
        <f>SUM(E901:E928)</f>
        <v>3324</v>
      </c>
      <c r="F900" s="222"/>
      <c r="G900" s="222">
        <f t="shared" ref="G900" si="6">SUM(G901:G928)</f>
        <v>13580.188430000002</v>
      </c>
    </row>
    <row r="901" spans="1:7" ht="18.75">
      <c r="A901" s="164"/>
      <c r="B901" s="164" t="s">
        <v>6851</v>
      </c>
      <c r="C901" s="223">
        <v>2024</v>
      </c>
      <c r="D901" s="165" t="s">
        <v>3771</v>
      </c>
      <c r="E901" s="222">
        <v>97</v>
      </c>
      <c r="F901" s="164"/>
      <c r="G901" s="164">
        <v>345.21366999999998</v>
      </c>
    </row>
    <row r="902" spans="1:7" ht="18.75">
      <c r="A902" s="164"/>
      <c r="B902" s="164" t="s">
        <v>6852</v>
      </c>
      <c r="C902" s="223">
        <v>2024</v>
      </c>
      <c r="D902" s="165" t="s">
        <v>3771</v>
      </c>
      <c r="E902" s="222">
        <v>97</v>
      </c>
      <c r="F902" s="164"/>
      <c r="G902" s="164">
        <v>363.96093000000002</v>
      </c>
    </row>
    <row r="903" spans="1:7" ht="18.75">
      <c r="A903" s="164"/>
      <c r="B903" s="164" t="s">
        <v>6853</v>
      </c>
      <c r="C903" s="223">
        <v>2024</v>
      </c>
      <c r="D903" s="165" t="s">
        <v>3771</v>
      </c>
      <c r="E903" s="222">
        <v>101</v>
      </c>
      <c r="F903" s="164"/>
      <c r="G903" s="164">
        <v>410.25329999999997</v>
      </c>
    </row>
    <row r="904" spans="1:7" ht="18.75">
      <c r="A904" s="164"/>
      <c r="B904" s="164" t="s">
        <v>6854</v>
      </c>
      <c r="C904" s="223">
        <v>2024</v>
      </c>
      <c r="D904" s="165" t="s">
        <v>3771</v>
      </c>
      <c r="E904" s="222">
        <v>101</v>
      </c>
      <c r="F904" s="164"/>
      <c r="G904" s="164">
        <v>404.92894999999999</v>
      </c>
    </row>
    <row r="905" spans="1:7" ht="18.75">
      <c r="A905" s="164"/>
      <c r="B905" s="164" t="s">
        <v>6855</v>
      </c>
      <c r="C905" s="223">
        <v>2024</v>
      </c>
      <c r="D905" s="165" t="s">
        <v>3771</v>
      </c>
      <c r="E905" s="222">
        <v>299</v>
      </c>
      <c r="F905" s="164"/>
      <c r="G905" s="164">
        <v>710.74248999999998</v>
      </c>
    </row>
    <row r="906" spans="1:7" ht="18.75">
      <c r="A906" s="164"/>
      <c r="B906" s="164" t="s">
        <v>6856</v>
      </c>
      <c r="C906" s="223">
        <v>2024</v>
      </c>
      <c r="D906" s="165" t="s">
        <v>3771</v>
      </c>
      <c r="E906" s="222">
        <v>299</v>
      </c>
      <c r="F906" s="164"/>
      <c r="G906" s="164">
        <v>749.48234000000002</v>
      </c>
    </row>
    <row r="907" spans="1:7" ht="18.75">
      <c r="A907" s="164"/>
      <c r="B907" s="164" t="s">
        <v>6857</v>
      </c>
      <c r="C907" s="223">
        <v>2024</v>
      </c>
      <c r="D907" s="165" t="s">
        <v>3771</v>
      </c>
      <c r="E907" s="222">
        <v>228</v>
      </c>
      <c r="F907" s="164"/>
      <c r="G907" s="164">
        <v>526.55768999999998</v>
      </c>
    </row>
    <row r="908" spans="1:7" ht="18.75">
      <c r="A908" s="164"/>
      <c r="B908" s="164" t="s">
        <v>6858</v>
      </c>
      <c r="C908" s="223">
        <v>2024</v>
      </c>
      <c r="D908" s="165" t="s">
        <v>3771</v>
      </c>
      <c r="E908" s="222">
        <v>228</v>
      </c>
      <c r="F908" s="164"/>
      <c r="G908" s="164">
        <v>526.16658999999993</v>
      </c>
    </row>
    <row r="909" spans="1:7" ht="18.75">
      <c r="A909" s="164"/>
      <c r="B909" s="164" t="s">
        <v>6859</v>
      </c>
      <c r="C909" s="223">
        <v>2024</v>
      </c>
      <c r="D909" s="165" t="s">
        <v>3771</v>
      </c>
      <c r="E909" s="222">
        <v>57</v>
      </c>
      <c r="F909" s="164"/>
      <c r="G909" s="164">
        <v>313.97694000000001</v>
      </c>
    </row>
    <row r="910" spans="1:7" ht="18.75">
      <c r="A910" s="164"/>
      <c r="B910" s="164" t="s">
        <v>6860</v>
      </c>
      <c r="C910" s="223">
        <v>2024</v>
      </c>
      <c r="D910" s="165" t="s">
        <v>3771</v>
      </c>
      <c r="E910" s="222">
        <v>57</v>
      </c>
      <c r="F910" s="164"/>
      <c r="G910" s="164">
        <v>199.91982000000002</v>
      </c>
    </row>
    <row r="911" spans="1:7" ht="34.5">
      <c r="A911" s="164"/>
      <c r="B911" s="164" t="s">
        <v>6861</v>
      </c>
      <c r="C911" s="223">
        <v>2024</v>
      </c>
      <c r="D911" s="165" t="s">
        <v>3771</v>
      </c>
      <c r="E911" s="222">
        <v>130</v>
      </c>
      <c r="F911" s="164"/>
      <c r="G911" s="164">
        <v>806.95690999999999</v>
      </c>
    </row>
    <row r="912" spans="1:7" ht="34.5">
      <c r="A912" s="164"/>
      <c r="B912" s="164" t="s">
        <v>6862</v>
      </c>
      <c r="C912" s="223">
        <v>2024</v>
      </c>
      <c r="D912" s="165" t="s">
        <v>3771</v>
      </c>
      <c r="E912" s="222">
        <v>102</v>
      </c>
      <c r="F912" s="164"/>
      <c r="G912" s="164">
        <v>786.07086000000004</v>
      </c>
    </row>
    <row r="913" spans="1:7" ht="34.5">
      <c r="A913" s="164"/>
      <c r="B913" s="164" t="s">
        <v>6863</v>
      </c>
      <c r="C913" s="223">
        <v>2024</v>
      </c>
      <c r="D913" s="165" t="s">
        <v>3771</v>
      </c>
      <c r="E913" s="222">
        <v>102</v>
      </c>
      <c r="F913" s="164"/>
      <c r="G913" s="164">
        <v>667.24631000000011</v>
      </c>
    </row>
    <row r="914" spans="1:7" ht="34.5">
      <c r="A914" s="164"/>
      <c r="B914" s="164" t="s">
        <v>6864</v>
      </c>
      <c r="C914" s="223">
        <v>2024</v>
      </c>
      <c r="D914" s="165" t="s">
        <v>3771</v>
      </c>
      <c r="E914" s="222">
        <v>102</v>
      </c>
      <c r="F914" s="164"/>
      <c r="G914" s="164">
        <v>667.24631000000011</v>
      </c>
    </row>
    <row r="915" spans="1:7" ht="34.5">
      <c r="A915" s="164"/>
      <c r="B915" s="164" t="s">
        <v>6865</v>
      </c>
      <c r="C915" s="223">
        <v>2024</v>
      </c>
      <c r="D915" s="165" t="s">
        <v>3771</v>
      </c>
      <c r="E915" s="222">
        <v>46</v>
      </c>
      <c r="F915" s="164"/>
      <c r="G915" s="164">
        <v>331.45087000000001</v>
      </c>
    </row>
    <row r="916" spans="1:7" ht="34.5">
      <c r="A916" s="164"/>
      <c r="B916" s="164" t="s">
        <v>6866</v>
      </c>
      <c r="C916" s="223">
        <v>2024</v>
      </c>
      <c r="D916" s="165" t="s">
        <v>3771</v>
      </c>
      <c r="E916" s="222">
        <v>46</v>
      </c>
      <c r="F916" s="164"/>
      <c r="G916" s="164">
        <v>331.45085999999998</v>
      </c>
    </row>
    <row r="917" spans="1:7" ht="34.5">
      <c r="A917" s="164"/>
      <c r="B917" s="164" t="s">
        <v>6867</v>
      </c>
      <c r="C917" s="223">
        <v>2024</v>
      </c>
      <c r="D917" s="165" t="s">
        <v>3771</v>
      </c>
      <c r="E917" s="222">
        <v>38</v>
      </c>
      <c r="F917" s="164"/>
      <c r="G917" s="164">
        <v>306.55930000000001</v>
      </c>
    </row>
    <row r="918" spans="1:7" ht="34.5">
      <c r="A918" s="164"/>
      <c r="B918" s="164" t="s">
        <v>6868</v>
      </c>
      <c r="C918" s="223">
        <v>2024</v>
      </c>
      <c r="D918" s="165" t="s">
        <v>3771</v>
      </c>
      <c r="E918" s="222">
        <v>38</v>
      </c>
      <c r="F918" s="164"/>
      <c r="G918" s="164">
        <v>306.55930000000001</v>
      </c>
    </row>
    <row r="919" spans="1:7" ht="34.5">
      <c r="A919" s="164"/>
      <c r="B919" s="164" t="s">
        <v>6869</v>
      </c>
      <c r="C919" s="223">
        <v>2024</v>
      </c>
      <c r="D919" s="165" t="s">
        <v>3771</v>
      </c>
      <c r="E919" s="222">
        <v>127</v>
      </c>
      <c r="F919" s="164"/>
      <c r="G919" s="164">
        <v>693.58662000000004</v>
      </c>
    </row>
    <row r="920" spans="1:7" ht="34.5">
      <c r="A920" s="164"/>
      <c r="B920" s="164" t="s">
        <v>6870</v>
      </c>
      <c r="C920" s="223">
        <v>2024</v>
      </c>
      <c r="D920" s="165" t="s">
        <v>3771</v>
      </c>
      <c r="E920" s="222">
        <v>127</v>
      </c>
      <c r="F920" s="164"/>
      <c r="G920" s="164">
        <v>693.58662000000004</v>
      </c>
    </row>
    <row r="921" spans="1:7" ht="18.75">
      <c r="A921" s="164"/>
      <c r="B921" s="164" t="s">
        <v>6871</v>
      </c>
      <c r="C921" s="223">
        <v>2024</v>
      </c>
      <c r="D921" s="165" t="s">
        <v>3771</v>
      </c>
      <c r="E921" s="222">
        <v>75</v>
      </c>
      <c r="F921" s="164"/>
      <c r="G921" s="164">
        <v>243.44752</v>
      </c>
    </row>
    <row r="922" spans="1:7" ht="18.75">
      <c r="A922" s="164"/>
      <c r="B922" s="164" t="s">
        <v>6872</v>
      </c>
      <c r="C922" s="223">
        <v>2024</v>
      </c>
      <c r="D922" s="165" t="s">
        <v>3771</v>
      </c>
      <c r="E922" s="222">
        <v>75</v>
      </c>
      <c r="F922" s="164"/>
      <c r="G922" s="164">
        <v>301.14380999999997</v>
      </c>
    </row>
    <row r="923" spans="1:7" ht="18.75">
      <c r="A923" s="164"/>
      <c r="B923" s="164" t="s">
        <v>6873</v>
      </c>
      <c r="C923" s="223">
        <v>2024</v>
      </c>
      <c r="D923" s="165" t="s">
        <v>3771</v>
      </c>
      <c r="E923" s="222">
        <v>70</v>
      </c>
      <c r="F923" s="164"/>
      <c r="G923" s="164">
        <v>290.70009999999996</v>
      </c>
    </row>
    <row r="924" spans="1:7" ht="18.75">
      <c r="A924" s="164"/>
      <c r="B924" s="164" t="s">
        <v>6874</v>
      </c>
      <c r="C924" s="223">
        <v>2024</v>
      </c>
      <c r="D924" s="165" t="s">
        <v>3771</v>
      </c>
      <c r="E924" s="222">
        <v>70</v>
      </c>
      <c r="F924" s="164"/>
      <c r="G924" s="164">
        <v>313.53915999999998</v>
      </c>
    </row>
    <row r="925" spans="1:7" ht="18.75">
      <c r="A925" s="164"/>
      <c r="B925" s="164" t="s">
        <v>6875</v>
      </c>
      <c r="C925" s="223">
        <v>2024</v>
      </c>
      <c r="D925" s="165" t="s">
        <v>3771</v>
      </c>
      <c r="E925" s="222">
        <v>31</v>
      </c>
      <c r="F925" s="164"/>
      <c r="G925" s="164">
        <v>132.42847</v>
      </c>
    </row>
    <row r="926" spans="1:7" ht="18.75">
      <c r="A926" s="164"/>
      <c r="B926" s="164" t="s">
        <v>6876</v>
      </c>
      <c r="C926" s="223">
        <v>2024</v>
      </c>
      <c r="D926" s="165" t="s">
        <v>3771</v>
      </c>
      <c r="E926" s="222">
        <v>31</v>
      </c>
      <c r="F926" s="164"/>
      <c r="G926" s="164">
        <v>118.31789000000001</v>
      </c>
    </row>
    <row r="927" spans="1:7" ht="18.75">
      <c r="A927" s="164"/>
      <c r="B927" s="164" t="s">
        <v>6877</v>
      </c>
      <c r="C927" s="223">
        <v>2024</v>
      </c>
      <c r="D927" s="165" t="s">
        <v>3774</v>
      </c>
      <c r="E927" s="222">
        <v>275</v>
      </c>
      <c r="F927" s="164"/>
      <c r="G927" s="164">
        <v>1028.56113</v>
      </c>
    </row>
    <row r="928" spans="1:7" ht="18.75">
      <c r="A928" s="164"/>
      <c r="B928" s="164" t="s">
        <v>6878</v>
      </c>
      <c r="C928" s="223">
        <v>2024</v>
      </c>
      <c r="D928" s="165" t="s">
        <v>3774</v>
      </c>
      <c r="E928" s="222">
        <v>275</v>
      </c>
      <c r="F928" s="164"/>
      <c r="G928" s="164">
        <v>1010.1336700000001</v>
      </c>
    </row>
    <row r="929" spans="1:7" ht="37.5">
      <c r="A929" s="166" t="s">
        <v>3304</v>
      </c>
      <c r="B929" s="162" t="s">
        <v>4945</v>
      </c>
      <c r="C929" s="223">
        <v>2024</v>
      </c>
      <c r="D929" s="164"/>
      <c r="E929" s="222"/>
      <c r="F929" s="164"/>
      <c r="G929" s="164"/>
    </row>
    <row r="930" spans="1:7" ht="56.25">
      <c r="A930" s="164" t="s">
        <v>4946</v>
      </c>
      <c r="B930" s="162" t="s">
        <v>4939</v>
      </c>
      <c r="C930" s="223">
        <v>2024</v>
      </c>
      <c r="D930" s="164"/>
      <c r="E930" s="222">
        <f>SUM(E931:E940)</f>
        <v>1502</v>
      </c>
      <c r="F930" s="222"/>
      <c r="G930" s="222">
        <f t="shared" ref="G930" si="7">SUM(G931:G940)</f>
        <v>7414.4576699999998</v>
      </c>
    </row>
    <row r="931" spans="1:7" ht="34.5">
      <c r="A931" s="164"/>
      <c r="B931" s="164" t="s">
        <v>6879</v>
      </c>
      <c r="C931" s="223">
        <v>2024</v>
      </c>
      <c r="D931" s="165" t="s">
        <v>3771</v>
      </c>
      <c r="E931" s="222">
        <v>255</v>
      </c>
      <c r="F931" s="164"/>
      <c r="G931" s="164">
        <v>1033.9936700000001</v>
      </c>
    </row>
    <row r="932" spans="1:7" ht="34.5">
      <c r="A932" s="164"/>
      <c r="B932" s="164" t="s">
        <v>6880</v>
      </c>
      <c r="C932" s="223">
        <v>2024</v>
      </c>
      <c r="D932" s="165" t="s">
        <v>3771</v>
      </c>
      <c r="E932" s="222">
        <v>255</v>
      </c>
      <c r="F932" s="164"/>
      <c r="G932" s="164">
        <v>1033.9936700000001</v>
      </c>
    </row>
    <row r="933" spans="1:7" ht="18.75">
      <c r="A933" s="164"/>
      <c r="B933" s="164" t="s">
        <v>6881</v>
      </c>
      <c r="C933" s="223">
        <v>2024</v>
      </c>
      <c r="D933" s="165" t="s">
        <v>3771</v>
      </c>
      <c r="E933" s="222">
        <v>130</v>
      </c>
      <c r="F933" s="164"/>
      <c r="G933" s="164">
        <v>526.79958999999997</v>
      </c>
    </row>
    <row r="934" spans="1:7" ht="18.75">
      <c r="A934" s="164"/>
      <c r="B934" s="164" t="s">
        <v>6882</v>
      </c>
      <c r="C934" s="223">
        <v>2024</v>
      </c>
      <c r="D934" s="165" t="s">
        <v>3771</v>
      </c>
      <c r="E934" s="222">
        <v>130</v>
      </c>
      <c r="F934" s="164"/>
      <c r="G934" s="164">
        <v>532.37284999999997</v>
      </c>
    </row>
    <row r="935" spans="1:7" ht="18.75">
      <c r="A935" s="164"/>
      <c r="B935" s="164" t="s">
        <v>6883</v>
      </c>
      <c r="C935" s="223">
        <v>2024</v>
      </c>
      <c r="D935" s="165" t="s">
        <v>3771</v>
      </c>
      <c r="E935" s="222">
        <v>101</v>
      </c>
      <c r="F935" s="164"/>
      <c r="G935" s="164">
        <v>390.48086999999998</v>
      </c>
    </row>
    <row r="936" spans="1:7" ht="18.75">
      <c r="A936" s="164"/>
      <c r="B936" s="164" t="s">
        <v>6884</v>
      </c>
      <c r="C936" s="223">
        <v>2024</v>
      </c>
      <c r="D936" s="165" t="s">
        <v>3771</v>
      </c>
      <c r="E936" s="222">
        <v>101</v>
      </c>
      <c r="F936" s="164"/>
      <c r="G936" s="164">
        <v>403.68198999999998</v>
      </c>
    </row>
    <row r="937" spans="1:7" ht="18.75">
      <c r="A937" s="164"/>
      <c r="B937" s="164" t="s">
        <v>6885</v>
      </c>
      <c r="C937" s="223">
        <v>2024</v>
      </c>
      <c r="D937" s="165" t="s">
        <v>3771</v>
      </c>
      <c r="E937" s="222">
        <v>50</v>
      </c>
      <c r="F937" s="164"/>
      <c r="G937" s="164">
        <v>324.76916999999997</v>
      </c>
    </row>
    <row r="938" spans="1:7" ht="18.75">
      <c r="A938" s="164"/>
      <c r="B938" s="164" t="s">
        <v>6886</v>
      </c>
      <c r="C938" s="223">
        <v>2024</v>
      </c>
      <c r="D938" s="165" t="s">
        <v>3771</v>
      </c>
      <c r="E938" s="222">
        <v>50</v>
      </c>
      <c r="F938" s="164"/>
      <c r="G938" s="164">
        <v>290.93860999999998</v>
      </c>
    </row>
    <row r="939" spans="1:7" ht="18.75">
      <c r="A939" s="164"/>
      <c r="B939" s="164" t="s">
        <v>6887</v>
      </c>
      <c r="C939" s="223">
        <v>2024</v>
      </c>
      <c r="D939" s="165" t="s">
        <v>3774</v>
      </c>
      <c r="E939" s="222">
        <v>215</v>
      </c>
      <c r="F939" s="164"/>
      <c r="G939" s="164">
        <v>1439.6193000000001</v>
      </c>
    </row>
    <row r="940" spans="1:7" ht="18.75">
      <c r="A940" s="164"/>
      <c r="B940" s="164" t="s">
        <v>6888</v>
      </c>
      <c r="C940" s="223">
        <v>2024</v>
      </c>
      <c r="D940" s="165" t="s">
        <v>3774</v>
      </c>
      <c r="E940" s="222">
        <v>215</v>
      </c>
      <c r="F940" s="164"/>
      <c r="G940" s="164">
        <v>1437.8079499999999</v>
      </c>
    </row>
    <row r="941" spans="1:7" ht="18.75">
      <c r="A941" s="166" t="s">
        <v>6889</v>
      </c>
      <c r="B941" s="162" t="s">
        <v>6890</v>
      </c>
      <c r="C941" s="223">
        <v>2024</v>
      </c>
      <c r="D941" s="164"/>
      <c r="E941" s="222"/>
      <c r="F941" s="164"/>
      <c r="G941" s="164"/>
    </row>
    <row r="942" spans="1:7" ht="18.75">
      <c r="A942" s="166" t="s">
        <v>6891</v>
      </c>
      <c r="B942" s="162" t="s">
        <v>3758</v>
      </c>
      <c r="C942" s="223">
        <v>2024</v>
      </c>
      <c r="D942" s="164"/>
      <c r="E942" s="222"/>
      <c r="F942" s="164"/>
      <c r="G942" s="164"/>
    </row>
    <row r="943" spans="1:7" ht="37.5">
      <c r="A943" s="166" t="s">
        <v>4922</v>
      </c>
      <c r="B943" s="162" t="s">
        <v>3759</v>
      </c>
      <c r="C943" s="223">
        <v>2024</v>
      </c>
      <c r="D943" s="164"/>
      <c r="E943" s="222"/>
      <c r="F943" s="164"/>
      <c r="G943" s="164"/>
    </row>
    <row r="944" spans="1:7" ht="37.5">
      <c r="A944" s="166" t="s">
        <v>6892</v>
      </c>
      <c r="B944" s="162" t="s">
        <v>3820</v>
      </c>
      <c r="C944" s="223">
        <v>2024</v>
      </c>
      <c r="D944" s="164"/>
      <c r="E944" s="222"/>
      <c r="F944" s="164"/>
      <c r="G944" s="164"/>
    </row>
    <row r="945" spans="1:7" ht="56.25">
      <c r="A945" s="164" t="s">
        <v>6893</v>
      </c>
      <c r="B945" s="162" t="s">
        <v>4926</v>
      </c>
      <c r="C945" s="223">
        <v>2024</v>
      </c>
      <c r="D945" s="164"/>
      <c r="E945" s="222">
        <f>SUM(E946:E951)</f>
        <v>2747</v>
      </c>
      <c r="F945" s="222"/>
      <c r="G945" s="222">
        <f t="shared" ref="G945" si="8">SUM(G946:G951)</f>
        <v>14753.950700000001</v>
      </c>
    </row>
    <row r="946" spans="1:7" ht="34.5">
      <c r="A946" s="164"/>
      <c r="B946" s="164" t="s">
        <v>6894</v>
      </c>
      <c r="C946" s="223">
        <v>2024</v>
      </c>
      <c r="D946" s="165" t="s">
        <v>3771</v>
      </c>
      <c r="E946" s="222">
        <v>570</v>
      </c>
      <c r="F946" s="164"/>
      <c r="G946" s="164">
        <v>2743.53042</v>
      </c>
    </row>
    <row r="947" spans="1:7" ht="18.75">
      <c r="A947" s="164"/>
      <c r="B947" s="164" t="s">
        <v>6895</v>
      </c>
      <c r="C947" s="223">
        <v>2024</v>
      </c>
      <c r="D947" s="165" t="s">
        <v>3774</v>
      </c>
      <c r="E947" s="222">
        <v>517</v>
      </c>
      <c r="F947" s="164"/>
      <c r="G947" s="164">
        <v>2042.56467</v>
      </c>
    </row>
    <row r="948" spans="1:7" ht="18.75">
      <c r="A948" s="164"/>
      <c r="B948" s="164" t="s">
        <v>6896</v>
      </c>
      <c r="C948" s="223">
        <v>2024</v>
      </c>
      <c r="D948" s="165" t="s">
        <v>3774</v>
      </c>
      <c r="E948" s="222">
        <v>665</v>
      </c>
      <c r="F948" s="164"/>
      <c r="G948" s="164">
        <v>2921.97397</v>
      </c>
    </row>
    <row r="949" spans="1:7" ht="18.75">
      <c r="A949" s="164"/>
      <c r="B949" s="164" t="s">
        <v>6897</v>
      </c>
      <c r="C949" s="223">
        <v>2024</v>
      </c>
      <c r="D949" s="165" t="s">
        <v>3774</v>
      </c>
      <c r="E949" s="222">
        <v>178</v>
      </c>
      <c r="F949" s="164"/>
      <c r="G949" s="164">
        <v>1312.0972400000001</v>
      </c>
    </row>
    <row r="950" spans="1:7" ht="18.75">
      <c r="A950" s="164"/>
      <c r="B950" s="164" t="s">
        <v>6898</v>
      </c>
      <c r="C950" s="223">
        <v>2024</v>
      </c>
      <c r="D950" s="165" t="s">
        <v>3774</v>
      </c>
      <c r="E950" s="222">
        <v>410</v>
      </c>
      <c r="F950" s="164"/>
      <c r="G950" s="164">
        <v>2880.3024799999998</v>
      </c>
    </row>
    <row r="951" spans="1:7" ht="18.75">
      <c r="A951" s="164"/>
      <c r="B951" s="164" t="s">
        <v>6899</v>
      </c>
      <c r="C951" s="223">
        <v>2024</v>
      </c>
      <c r="D951" s="165" t="s">
        <v>3774</v>
      </c>
      <c r="E951" s="222">
        <v>407</v>
      </c>
      <c r="F951" s="164"/>
      <c r="G951" s="164">
        <v>2853.4819199999997</v>
      </c>
    </row>
    <row r="952" spans="1:7" ht="37.5">
      <c r="A952" s="166" t="s">
        <v>6900</v>
      </c>
      <c r="B952" s="162" t="s">
        <v>4937</v>
      </c>
      <c r="C952" s="223">
        <v>2024</v>
      </c>
      <c r="D952" s="164"/>
      <c r="E952" s="222"/>
      <c r="F952" s="164"/>
      <c r="G952" s="164"/>
    </row>
    <row r="953" spans="1:7" ht="56.25">
      <c r="A953" s="164" t="s">
        <v>6901</v>
      </c>
      <c r="B953" s="162" t="s">
        <v>4939</v>
      </c>
      <c r="C953" s="223">
        <v>2024</v>
      </c>
      <c r="D953" s="164"/>
      <c r="E953" s="222">
        <f>SUM(E954:E957)</f>
        <v>2551</v>
      </c>
      <c r="F953" s="222"/>
      <c r="G953" s="222">
        <f t="shared" ref="G953" si="9">SUM(G954:G957)</f>
        <v>19374.093070000003</v>
      </c>
    </row>
    <row r="954" spans="1:7" ht="18.75">
      <c r="A954" s="164"/>
      <c r="B954" s="164" t="s">
        <v>6902</v>
      </c>
      <c r="C954" s="223">
        <v>2024</v>
      </c>
      <c r="D954" s="165" t="s">
        <v>3774</v>
      </c>
      <c r="E954" s="222">
        <v>463</v>
      </c>
      <c r="F954" s="164"/>
      <c r="G954" s="164">
        <v>3118.4934500000004</v>
      </c>
    </row>
    <row r="955" spans="1:7" ht="18.75">
      <c r="A955" s="164"/>
      <c r="B955" s="164" t="s">
        <v>6903</v>
      </c>
      <c r="C955" s="223">
        <v>2024</v>
      </c>
      <c r="D955" s="165" t="s">
        <v>3774</v>
      </c>
      <c r="E955" s="222">
        <v>463</v>
      </c>
      <c r="F955" s="164"/>
      <c r="G955" s="164">
        <v>3113.4588599999997</v>
      </c>
    </row>
    <row r="956" spans="1:7" ht="18.75">
      <c r="A956" s="164"/>
      <c r="B956" s="164" t="s">
        <v>6904</v>
      </c>
      <c r="C956" s="223">
        <v>2024</v>
      </c>
      <c r="D956" s="165" t="s">
        <v>3774</v>
      </c>
      <c r="E956" s="222">
        <v>905</v>
      </c>
      <c r="F956" s="164"/>
      <c r="G956" s="164">
        <v>7282.6628300000002</v>
      </c>
    </row>
    <row r="957" spans="1:7" ht="18.75">
      <c r="A957" s="164"/>
      <c r="B957" s="164" t="s">
        <v>6905</v>
      </c>
      <c r="C957" s="223">
        <v>2024</v>
      </c>
      <c r="D957" s="165" t="s">
        <v>3774</v>
      </c>
      <c r="E957" s="222">
        <v>720</v>
      </c>
      <c r="F957" s="164"/>
      <c r="G957" s="164">
        <v>5859.47793</v>
      </c>
    </row>
    <row r="958" spans="1:7" ht="37.5">
      <c r="A958" s="166" t="s">
        <v>6906</v>
      </c>
      <c r="B958" s="162" t="s">
        <v>4945</v>
      </c>
      <c r="C958" s="223">
        <v>2024</v>
      </c>
      <c r="D958" s="164"/>
      <c r="E958" s="222"/>
      <c r="F958" s="164"/>
      <c r="G958" s="164"/>
    </row>
    <row r="959" spans="1:7" ht="56.25">
      <c r="A959" s="164" t="s">
        <v>6907</v>
      </c>
      <c r="B959" s="162" t="s">
        <v>4939</v>
      </c>
      <c r="C959" s="223">
        <v>2024</v>
      </c>
      <c r="D959" s="164"/>
      <c r="E959" s="222">
        <f>SUM(E960:E962)</f>
        <v>1793</v>
      </c>
      <c r="F959" s="222"/>
      <c r="G959" s="222">
        <f t="shared" ref="G959" si="10">SUM(G960:G962)</f>
        <v>13469.961289999999</v>
      </c>
    </row>
    <row r="960" spans="1:7" ht="18.75">
      <c r="A960" s="164"/>
      <c r="B960" s="164" t="s">
        <v>6908</v>
      </c>
      <c r="C960" s="223">
        <v>2024</v>
      </c>
      <c r="D960" s="165" t="s">
        <v>3774</v>
      </c>
      <c r="E960" s="222">
        <v>744</v>
      </c>
      <c r="F960" s="164"/>
      <c r="G960" s="164">
        <v>5585.3374699999995</v>
      </c>
    </row>
    <row r="961" spans="1:7" ht="18.75">
      <c r="A961" s="164"/>
      <c r="B961" s="164" t="s">
        <v>6909</v>
      </c>
      <c r="C961" s="223">
        <v>2024</v>
      </c>
      <c r="D961" s="165" t="s">
        <v>3774</v>
      </c>
      <c r="E961" s="222">
        <v>744</v>
      </c>
      <c r="F961" s="164"/>
      <c r="G961" s="164">
        <v>5519.79961</v>
      </c>
    </row>
    <row r="962" spans="1:7" ht="18.75">
      <c r="A962" s="164"/>
      <c r="B962" s="164" t="s">
        <v>6910</v>
      </c>
      <c r="C962" s="223">
        <v>2024</v>
      </c>
      <c r="D962" s="165" t="s">
        <v>3774</v>
      </c>
      <c r="E962" s="222">
        <v>305</v>
      </c>
      <c r="F962" s="164"/>
      <c r="G962" s="164">
        <v>2364.8242099999998</v>
      </c>
    </row>
    <row r="963" spans="1:7" ht="17.25">
      <c r="A963" s="164" t="s">
        <v>23</v>
      </c>
      <c r="B963" s="164" t="s">
        <v>32</v>
      </c>
      <c r="C963" s="223">
        <v>2024</v>
      </c>
      <c r="D963" s="164"/>
      <c r="E963" s="164"/>
      <c r="F963" s="164"/>
      <c r="G963" s="164" t="s">
        <v>3892</v>
      </c>
    </row>
    <row r="964" spans="1:7" ht="172.5">
      <c r="A964" s="164" t="s">
        <v>3352</v>
      </c>
      <c r="B964" s="164" t="s">
        <v>3786</v>
      </c>
      <c r="C964" s="223">
        <v>2024</v>
      </c>
      <c r="D964" s="164"/>
      <c r="E964" s="164"/>
      <c r="F964" s="164"/>
      <c r="G964" s="164"/>
    </row>
    <row r="965" spans="1:7" ht="69">
      <c r="A965" s="164" t="s">
        <v>3354</v>
      </c>
      <c r="B965" s="164" t="s">
        <v>36</v>
      </c>
      <c r="C965" s="223">
        <v>2024</v>
      </c>
      <c r="D965" s="164"/>
      <c r="E965" s="164"/>
      <c r="F965" s="164"/>
      <c r="G965" s="164"/>
    </row>
    <row r="966" spans="1:7" ht="86.25">
      <c r="A966" s="164" t="s">
        <v>3787</v>
      </c>
      <c r="B966" s="164" t="s">
        <v>3788</v>
      </c>
      <c r="C966" s="223">
        <v>2024</v>
      </c>
      <c r="D966" s="164"/>
      <c r="E966" s="164"/>
      <c r="F966" s="164"/>
      <c r="G966" s="164"/>
    </row>
    <row r="967" spans="1:7" ht="17.25">
      <c r="A967" s="164" t="s">
        <v>37</v>
      </c>
      <c r="B967" s="164" t="s">
        <v>14</v>
      </c>
      <c r="C967" s="223">
        <v>2024</v>
      </c>
      <c r="D967" s="164"/>
      <c r="E967" s="164"/>
      <c r="F967" s="164"/>
      <c r="G967" s="164"/>
    </row>
    <row r="968" spans="1:7" ht="69">
      <c r="A968" s="164" t="s">
        <v>28</v>
      </c>
      <c r="B968" s="164" t="s">
        <v>39</v>
      </c>
      <c r="C968" s="223">
        <v>2024</v>
      </c>
      <c r="D968" s="164"/>
      <c r="E968" s="164"/>
      <c r="F968" s="164"/>
      <c r="G968" s="164"/>
    </row>
    <row r="969" spans="1:7" ht="67.150000000000006" customHeight="1">
      <c r="A969" s="164" t="s">
        <v>3388</v>
      </c>
      <c r="B969" s="164" t="s">
        <v>3790</v>
      </c>
      <c r="C969" s="223">
        <v>2024</v>
      </c>
      <c r="D969" s="164"/>
      <c r="E969" s="164"/>
      <c r="F969" s="164"/>
      <c r="G969" s="164"/>
    </row>
    <row r="970" spans="1:7" ht="34.5">
      <c r="A970" s="164" t="s">
        <v>3390</v>
      </c>
      <c r="B970" s="164" t="s">
        <v>40</v>
      </c>
      <c r="C970" s="223">
        <v>2024</v>
      </c>
      <c r="D970" s="164"/>
      <c r="E970" s="164"/>
      <c r="F970" s="164"/>
      <c r="G970" s="164"/>
    </row>
    <row r="971" spans="1:7" ht="151.15" customHeight="1">
      <c r="A971" s="164" t="s">
        <v>3392</v>
      </c>
      <c r="B971" s="164" t="s">
        <v>3791</v>
      </c>
      <c r="C971" s="223">
        <v>2024</v>
      </c>
      <c r="D971" s="164"/>
      <c r="E971" s="164"/>
      <c r="F971" s="164"/>
      <c r="G971" s="164"/>
    </row>
    <row r="972" spans="1:7" ht="51.75">
      <c r="A972" s="164" t="s">
        <v>3792</v>
      </c>
      <c r="B972" s="164" t="s">
        <v>3793</v>
      </c>
      <c r="C972" s="223">
        <v>2024</v>
      </c>
      <c r="D972" s="164"/>
      <c r="E972" s="164"/>
      <c r="F972" s="164"/>
      <c r="G972" s="164"/>
    </row>
    <row r="973" spans="1:7" ht="17.25">
      <c r="A973" s="164" t="s">
        <v>37</v>
      </c>
      <c r="B973" s="164" t="s">
        <v>14</v>
      </c>
      <c r="C973" s="223">
        <v>2024</v>
      </c>
      <c r="D973" s="164"/>
      <c r="E973" s="164"/>
      <c r="F973" s="164"/>
      <c r="G973" s="164"/>
    </row>
    <row r="974" spans="1:7" ht="75">
      <c r="A974" s="166" t="s">
        <v>4979</v>
      </c>
      <c r="B974" s="162" t="s">
        <v>3827</v>
      </c>
      <c r="C974" s="223">
        <v>2024</v>
      </c>
      <c r="D974" s="164"/>
      <c r="E974" s="164"/>
      <c r="F974" s="164"/>
      <c r="G974" s="164"/>
    </row>
    <row r="975" spans="1:7" ht="18.75">
      <c r="A975" s="166" t="s">
        <v>4980</v>
      </c>
      <c r="B975" s="162" t="s">
        <v>3825</v>
      </c>
      <c r="C975" s="223">
        <v>2024</v>
      </c>
      <c r="D975" s="164"/>
      <c r="E975" s="164"/>
      <c r="F975" s="164"/>
      <c r="G975" s="164"/>
    </row>
    <row r="976" spans="1:7" ht="37.5">
      <c r="A976" s="166" t="s">
        <v>4981</v>
      </c>
      <c r="B976" s="162" t="s">
        <v>3828</v>
      </c>
      <c r="C976" s="223">
        <v>2024</v>
      </c>
      <c r="D976" s="164"/>
      <c r="E976" s="164"/>
      <c r="F976" s="164"/>
      <c r="G976" s="164"/>
    </row>
    <row r="977" spans="1:7" ht="43.5" customHeight="1">
      <c r="A977" s="166" t="s">
        <v>4982</v>
      </c>
      <c r="B977" s="162" t="s">
        <v>3829</v>
      </c>
      <c r="C977" s="223">
        <v>2024</v>
      </c>
      <c r="D977" s="164"/>
      <c r="E977" s="164"/>
      <c r="F977" s="225">
        <v>306.5</v>
      </c>
      <c r="G977" s="164">
        <f>SUM(G978:G1004)</f>
        <v>14909.51627</v>
      </c>
    </row>
    <row r="978" spans="1:7" ht="18.75">
      <c r="A978" s="164"/>
      <c r="B978" s="237" t="s">
        <v>6911</v>
      </c>
      <c r="C978" s="238">
        <v>2024</v>
      </c>
      <c r="D978" s="165" t="s">
        <v>3798</v>
      </c>
      <c r="E978" s="164"/>
      <c r="F978" s="164">
        <v>15</v>
      </c>
      <c r="G978" s="164">
        <v>413.12786999999997</v>
      </c>
    </row>
    <row r="979" spans="1:7" ht="18.75">
      <c r="A979" s="164"/>
      <c r="B979" s="237" t="s">
        <v>6912</v>
      </c>
      <c r="C979" s="238">
        <v>2024</v>
      </c>
      <c r="D979" s="165" t="s">
        <v>3798</v>
      </c>
      <c r="E979" s="164"/>
      <c r="F979" s="164">
        <v>15</v>
      </c>
      <c r="G979" s="164">
        <v>187.01930999999999</v>
      </c>
    </row>
    <row r="980" spans="1:7" ht="18.75">
      <c r="A980" s="164"/>
      <c r="B980" s="237" t="s">
        <v>6913</v>
      </c>
      <c r="C980" s="238">
        <v>2024</v>
      </c>
      <c r="D980" s="165" t="s">
        <v>3798</v>
      </c>
      <c r="E980" s="164"/>
      <c r="F980" s="164">
        <v>10</v>
      </c>
      <c r="G980" s="164">
        <v>573.36449000000005</v>
      </c>
    </row>
    <row r="981" spans="1:7" ht="18.75">
      <c r="A981" s="164"/>
      <c r="B981" s="237" t="s">
        <v>6914</v>
      </c>
      <c r="C981" s="238">
        <v>2024</v>
      </c>
      <c r="D981" s="165" t="s">
        <v>3798</v>
      </c>
      <c r="E981" s="164"/>
      <c r="F981" s="164">
        <v>20</v>
      </c>
      <c r="G981" s="164">
        <v>178.14037999999999</v>
      </c>
    </row>
    <row r="982" spans="1:7" ht="18.75">
      <c r="A982" s="164"/>
      <c r="B982" s="237" t="s">
        <v>6915</v>
      </c>
      <c r="C982" s="238">
        <v>2024</v>
      </c>
      <c r="D982" s="165" t="s">
        <v>3795</v>
      </c>
      <c r="E982" s="164"/>
      <c r="F982" s="164">
        <v>10</v>
      </c>
      <c r="G982" s="164">
        <v>625.47715000000005</v>
      </c>
    </row>
    <row r="983" spans="1:7" ht="18.75">
      <c r="A983" s="164"/>
      <c r="B983" s="237" t="s">
        <v>6916</v>
      </c>
      <c r="C983" s="238">
        <v>2024</v>
      </c>
      <c r="D983" s="165" t="s">
        <v>3798</v>
      </c>
      <c r="E983" s="164"/>
      <c r="F983" s="164">
        <v>15</v>
      </c>
      <c r="G983" s="164">
        <v>666.52574000000004</v>
      </c>
    </row>
    <row r="984" spans="1:7" ht="18.75">
      <c r="A984" s="164"/>
      <c r="B984" s="237" t="s">
        <v>6917</v>
      </c>
      <c r="C984" s="238">
        <v>2024</v>
      </c>
      <c r="D984" s="165" t="s">
        <v>3798</v>
      </c>
      <c r="E984" s="164"/>
      <c r="F984" s="164">
        <v>15</v>
      </c>
      <c r="G984" s="164">
        <v>543.34858999999994</v>
      </c>
    </row>
    <row r="985" spans="1:7" ht="18.75">
      <c r="A985" s="164"/>
      <c r="B985" s="237" t="s">
        <v>6918</v>
      </c>
      <c r="C985" s="238">
        <v>2024</v>
      </c>
      <c r="D985" s="165" t="s">
        <v>3798</v>
      </c>
      <c r="E985" s="164"/>
      <c r="F985" s="164">
        <v>15</v>
      </c>
      <c r="G985" s="164">
        <v>576.00033999999994</v>
      </c>
    </row>
    <row r="986" spans="1:7" ht="18.75">
      <c r="A986" s="164"/>
      <c r="B986" s="237" t="s">
        <v>6919</v>
      </c>
      <c r="C986" s="238">
        <v>2024</v>
      </c>
      <c r="D986" s="165" t="s">
        <v>3798</v>
      </c>
      <c r="E986" s="164"/>
      <c r="F986" s="164">
        <v>10</v>
      </c>
      <c r="G986" s="164">
        <v>647.45641000000001</v>
      </c>
    </row>
    <row r="987" spans="1:7" ht="18.75">
      <c r="A987" s="164"/>
      <c r="B987" s="237" t="s">
        <v>6920</v>
      </c>
      <c r="C987" s="238">
        <v>2024</v>
      </c>
      <c r="D987" s="165" t="s">
        <v>3798</v>
      </c>
      <c r="E987" s="164"/>
      <c r="F987" s="164">
        <v>4</v>
      </c>
      <c r="G987" s="164">
        <v>571.33546000000001</v>
      </c>
    </row>
    <row r="988" spans="1:7" ht="18.75">
      <c r="A988" s="164"/>
      <c r="B988" s="237" t="s">
        <v>6921</v>
      </c>
      <c r="C988" s="238">
        <v>2024</v>
      </c>
      <c r="D988" s="165" t="s">
        <v>3798</v>
      </c>
      <c r="E988" s="164"/>
      <c r="F988" s="164">
        <v>5</v>
      </c>
      <c r="G988" s="164">
        <v>554.56240000000003</v>
      </c>
    </row>
    <row r="989" spans="1:7" ht="18.75">
      <c r="A989" s="164"/>
      <c r="B989" s="237" t="s">
        <v>6922</v>
      </c>
      <c r="C989" s="238">
        <v>2024</v>
      </c>
      <c r="D989" s="165" t="s">
        <v>3798</v>
      </c>
      <c r="E989" s="164"/>
      <c r="F989" s="164">
        <v>5</v>
      </c>
      <c r="G989" s="164">
        <v>568.98901000000001</v>
      </c>
    </row>
    <row r="990" spans="1:7" ht="18.75">
      <c r="A990" s="164"/>
      <c r="B990" s="237" t="s">
        <v>6923</v>
      </c>
      <c r="C990" s="238">
        <v>2024</v>
      </c>
      <c r="D990" s="165" t="s">
        <v>3798</v>
      </c>
      <c r="E990" s="164"/>
      <c r="F990" s="164">
        <v>10</v>
      </c>
      <c r="G990" s="164">
        <v>578.00905</v>
      </c>
    </row>
    <row r="991" spans="1:7" ht="18.75">
      <c r="A991" s="164"/>
      <c r="B991" s="237" t="s">
        <v>6924</v>
      </c>
      <c r="C991" s="238">
        <v>2024</v>
      </c>
      <c r="D991" s="165" t="s">
        <v>3798</v>
      </c>
      <c r="E991" s="164"/>
      <c r="F991" s="164">
        <v>15</v>
      </c>
      <c r="G991" s="164">
        <v>627.99580000000003</v>
      </c>
    </row>
    <row r="992" spans="1:7" ht="18.75">
      <c r="A992" s="164"/>
      <c r="B992" s="237" t="s">
        <v>6925</v>
      </c>
      <c r="C992" s="238">
        <v>2024</v>
      </c>
      <c r="D992" s="165" t="s">
        <v>3798</v>
      </c>
      <c r="E992" s="164"/>
      <c r="F992" s="164">
        <v>6</v>
      </c>
      <c r="G992" s="164">
        <v>521.43548999999996</v>
      </c>
    </row>
    <row r="993" spans="1:7" ht="18.75">
      <c r="A993" s="164"/>
      <c r="B993" s="237" t="s">
        <v>6926</v>
      </c>
      <c r="C993" s="238">
        <v>2024</v>
      </c>
      <c r="D993" s="165" t="s">
        <v>3798</v>
      </c>
      <c r="E993" s="164"/>
      <c r="F993" s="164">
        <v>15</v>
      </c>
      <c r="G993" s="164">
        <v>759.52506999999991</v>
      </c>
    </row>
    <row r="994" spans="1:7" ht="18.75">
      <c r="A994" s="164"/>
      <c r="B994" s="237" t="s">
        <v>6927</v>
      </c>
      <c r="C994" s="238">
        <v>2024</v>
      </c>
      <c r="D994" s="165" t="s">
        <v>3798</v>
      </c>
      <c r="E994" s="164"/>
      <c r="F994" s="164">
        <v>1</v>
      </c>
      <c r="G994" s="164">
        <v>609.85010999999997</v>
      </c>
    </row>
    <row r="995" spans="1:7" ht="18.75">
      <c r="A995" s="164"/>
      <c r="B995" s="237" t="s">
        <v>6928</v>
      </c>
      <c r="C995" s="238">
        <v>2024</v>
      </c>
      <c r="D995" s="165" t="s">
        <v>3798</v>
      </c>
      <c r="E995" s="164"/>
      <c r="F995" s="164">
        <v>15</v>
      </c>
      <c r="G995" s="164">
        <v>552.79770999999994</v>
      </c>
    </row>
    <row r="996" spans="1:7" ht="18.75">
      <c r="A996" s="164"/>
      <c r="B996" s="237" t="s">
        <v>6929</v>
      </c>
      <c r="C996" s="238">
        <v>2024</v>
      </c>
      <c r="D996" s="165" t="s">
        <v>3798</v>
      </c>
      <c r="E996" s="164"/>
      <c r="F996" s="164">
        <v>7.5</v>
      </c>
      <c r="G996" s="164">
        <v>685.10784000000001</v>
      </c>
    </row>
    <row r="997" spans="1:7" ht="18.75">
      <c r="A997" s="164"/>
      <c r="B997" s="237" t="s">
        <v>6930</v>
      </c>
      <c r="C997" s="238">
        <v>2024</v>
      </c>
      <c r="D997" s="165" t="s">
        <v>3798</v>
      </c>
      <c r="E997" s="164"/>
      <c r="F997" s="164">
        <v>5</v>
      </c>
      <c r="G997" s="164">
        <v>507.45062999999999</v>
      </c>
    </row>
    <row r="998" spans="1:7" ht="18.75">
      <c r="A998" s="164"/>
      <c r="B998" s="237" t="s">
        <v>6931</v>
      </c>
      <c r="C998" s="238">
        <v>2024</v>
      </c>
      <c r="D998" s="165" t="s">
        <v>3798</v>
      </c>
      <c r="E998" s="164"/>
      <c r="F998" s="164">
        <v>15</v>
      </c>
      <c r="G998" s="164">
        <v>622.66300000000001</v>
      </c>
    </row>
    <row r="999" spans="1:7" ht="18.75">
      <c r="A999" s="164"/>
      <c r="B999" s="237" t="s">
        <v>6932</v>
      </c>
      <c r="C999" s="238">
        <v>2024</v>
      </c>
      <c r="D999" s="165" t="s">
        <v>3798</v>
      </c>
      <c r="E999" s="164"/>
      <c r="F999" s="164">
        <v>15</v>
      </c>
      <c r="G999" s="164">
        <v>479.14443999999997</v>
      </c>
    </row>
    <row r="1000" spans="1:7" ht="18.75">
      <c r="A1000" s="164"/>
      <c r="B1000" s="237" t="s">
        <v>6933</v>
      </c>
      <c r="C1000" s="238">
        <v>2024</v>
      </c>
      <c r="D1000" s="165" t="s">
        <v>3798</v>
      </c>
      <c r="E1000" s="164"/>
      <c r="F1000" s="164">
        <v>15</v>
      </c>
      <c r="G1000" s="164">
        <v>580.85592000000008</v>
      </c>
    </row>
    <row r="1001" spans="1:7" ht="18.75">
      <c r="A1001" s="164"/>
      <c r="B1001" s="237" t="s">
        <v>6934</v>
      </c>
      <c r="C1001" s="238">
        <v>2024</v>
      </c>
      <c r="D1001" s="165" t="s">
        <v>3798</v>
      </c>
      <c r="E1001" s="164"/>
      <c r="F1001" s="164">
        <v>15</v>
      </c>
      <c r="G1001" s="164">
        <v>559.99183999999991</v>
      </c>
    </row>
    <row r="1002" spans="1:7" ht="18.75">
      <c r="A1002" s="164"/>
      <c r="B1002" s="237" t="s">
        <v>6935</v>
      </c>
      <c r="C1002" s="238">
        <v>2024</v>
      </c>
      <c r="D1002" s="165" t="s">
        <v>3798</v>
      </c>
      <c r="E1002" s="164"/>
      <c r="F1002" s="164">
        <v>15</v>
      </c>
      <c r="G1002" s="164">
        <v>566.00576999999998</v>
      </c>
    </row>
    <row r="1003" spans="1:7" ht="18.75">
      <c r="A1003" s="164"/>
      <c r="B1003" s="237" t="s">
        <v>6936</v>
      </c>
      <c r="C1003" s="238">
        <v>2024</v>
      </c>
      <c r="D1003" s="165" t="s">
        <v>3798</v>
      </c>
      <c r="E1003" s="164"/>
      <c r="F1003" s="164">
        <v>15</v>
      </c>
      <c r="G1003" s="164">
        <v>585.37176999999997</v>
      </c>
    </row>
    <row r="1004" spans="1:7" ht="18.75">
      <c r="A1004" s="164"/>
      <c r="B1004" s="237" t="s">
        <v>6937</v>
      </c>
      <c r="C1004" s="238">
        <v>2024</v>
      </c>
      <c r="D1004" s="165" t="s">
        <v>3798</v>
      </c>
      <c r="E1004" s="164"/>
      <c r="F1004" s="164">
        <v>3</v>
      </c>
      <c r="G1004" s="164">
        <v>567.96468000000004</v>
      </c>
    </row>
    <row r="1005" spans="1:7" ht="30">
      <c r="A1005" s="164" t="s">
        <v>5019</v>
      </c>
      <c r="B1005" s="237" t="s">
        <v>3830</v>
      </c>
      <c r="C1005" s="238"/>
      <c r="D1005" s="165"/>
      <c r="E1005" s="164"/>
      <c r="F1005" s="164"/>
      <c r="G1005" s="164"/>
    </row>
    <row r="1006" spans="1:7" ht="18.75">
      <c r="A1006" s="166" t="s">
        <v>3831</v>
      </c>
      <c r="B1006" s="162" t="s">
        <v>3829</v>
      </c>
      <c r="C1006" s="238"/>
      <c r="D1006" s="165"/>
      <c r="E1006" s="164"/>
      <c r="F1006" s="226">
        <v>288</v>
      </c>
      <c r="G1006" s="224">
        <f>SUM(G1007:G1020)</f>
        <v>9734.2317699999985</v>
      </c>
    </row>
    <row r="1007" spans="1:7" ht="18.75">
      <c r="A1007" s="164"/>
      <c r="B1007" s="237" t="s">
        <v>6938</v>
      </c>
      <c r="C1007" s="238">
        <v>2024</v>
      </c>
      <c r="D1007" s="165" t="s">
        <v>3798</v>
      </c>
      <c r="E1007" s="164"/>
      <c r="F1007" s="224">
        <v>15</v>
      </c>
      <c r="G1007" s="164">
        <v>760.11153999999999</v>
      </c>
    </row>
    <row r="1008" spans="1:7" ht="18.75">
      <c r="A1008" s="164"/>
      <c r="B1008" s="237" t="s">
        <v>6939</v>
      </c>
      <c r="C1008" s="238">
        <v>2024</v>
      </c>
      <c r="D1008" s="165" t="s">
        <v>3798</v>
      </c>
      <c r="E1008" s="164"/>
      <c r="F1008" s="224">
        <v>53</v>
      </c>
      <c r="G1008" s="164">
        <v>947.86676999999997</v>
      </c>
    </row>
    <row r="1009" spans="1:7" ht="18.75">
      <c r="A1009" s="164"/>
      <c r="B1009" s="237" t="s">
        <v>6940</v>
      </c>
      <c r="C1009" s="238">
        <v>2024</v>
      </c>
      <c r="D1009" s="165" t="s">
        <v>3798</v>
      </c>
      <c r="E1009" s="164"/>
      <c r="F1009" s="224">
        <v>50</v>
      </c>
      <c r="G1009" s="164">
        <v>877.01792</v>
      </c>
    </row>
    <row r="1010" spans="1:7" ht="18.75">
      <c r="A1010" s="164"/>
      <c r="B1010" s="237" t="s">
        <v>6941</v>
      </c>
      <c r="C1010" s="238">
        <v>2024</v>
      </c>
      <c r="D1010" s="165" t="s">
        <v>3798</v>
      </c>
      <c r="E1010" s="164"/>
      <c r="F1010" s="224">
        <v>50</v>
      </c>
      <c r="G1010" s="164">
        <v>661.76063999999997</v>
      </c>
    </row>
    <row r="1011" spans="1:7" ht="18.75">
      <c r="A1011" s="164"/>
      <c r="B1011" s="237" t="s">
        <v>6942</v>
      </c>
      <c r="C1011" s="238">
        <v>2024</v>
      </c>
      <c r="D1011" s="165" t="s">
        <v>3798</v>
      </c>
      <c r="E1011" s="164"/>
      <c r="F1011" s="224">
        <v>10</v>
      </c>
      <c r="G1011" s="164">
        <v>938.46537000000001</v>
      </c>
    </row>
    <row r="1012" spans="1:7" ht="18.75">
      <c r="A1012" s="164"/>
      <c r="B1012" s="237" t="s">
        <v>6943</v>
      </c>
      <c r="C1012" s="238">
        <v>2024</v>
      </c>
      <c r="D1012" s="165" t="s">
        <v>3798</v>
      </c>
      <c r="E1012" s="164"/>
      <c r="F1012" s="224">
        <v>15</v>
      </c>
      <c r="G1012" s="164">
        <v>733.18567000000007</v>
      </c>
    </row>
    <row r="1013" spans="1:7" ht="18.75">
      <c r="A1013" s="164"/>
      <c r="B1013" s="237" t="s">
        <v>6944</v>
      </c>
      <c r="C1013" s="238">
        <v>2024</v>
      </c>
      <c r="D1013" s="165" t="s">
        <v>3798</v>
      </c>
      <c r="E1013" s="164"/>
      <c r="F1013" s="224">
        <v>15</v>
      </c>
      <c r="G1013" s="164">
        <v>677.22529000000009</v>
      </c>
    </row>
    <row r="1014" spans="1:7" ht="18.75">
      <c r="A1014" s="164"/>
      <c r="B1014" s="237" t="s">
        <v>6945</v>
      </c>
      <c r="C1014" s="238">
        <v>2024</v>
      </c>
      <c r="D1014" s="165" t="s">
        <v>3798</v>
      </c>
      <c r="E1014" s="164"/>
      <c r="F1014" s="224">
        <v>15</v>
      </c>
      <c r="G1014" s="164">
        <v>212.70842999999999</v>
      </c>
    </row>
    <row r="1015" spans="1:7" ht="18.75">
      <c r="A1015" s="164"/>
      <c r="B1015" s="237" t="s">
        <v>6946</v>
      </c>
      <c r="C1015" s="238">
        <v>2024</v>
      </c>
      <c r="D1015" s="165" t="s">
        <v>3798</v>
      </c>
      <c r="E1015" s="164"/>
      <c r="F1015" s="224">
        <v>15</v>
      </c>
      <c r="G1015" s="164">
        <v>803.30678</v>
      </c>
    </row>
    <row r="1016" spans="1:7" ht="18.75">
      <c r="A1016" s="164"/>
      <c r="B1016" s="237" t="s">
        <v>6947</v>
      </c>
      <c r="C1016" s="238">
        <v>2024</v>
      </c>
      <c r="D1016" s="165" t="s">
        <v>3798</v>
      </c>
      <c r="E1016" s="164"/>
      <c r="F1016" s="224">
        <v>15</v>
      </c>
      <c r="G1016" s="164">
        <v>525.89354000000003</v>
      </c>
    </row>
    <row r="1017" spans="1:7" ht="18.75">
      <c r="A1017" s="164"/>
      <c r="B1017" s="237" t="s">
        <v>6948</v>
      </c>
      <c r="C1017" s="238">
        <v>2024</v>
      </c>
      <c r="D1017" s="165" t="s">
        <v>3798</v>
      </c>
      <c r="E1017" s="164"/>
      <c r="F1017" s="224">
        <v>4</v>
      </c>
      <c r="G1017" s="164">
        <v>998.07835999999998</v>
      </c>
    </row>
    <row r="1018" spans="1:7" ht="18.75">
      <c r="A1018" s="164"/>
      <c r="B1018" s="237" t="s">
        <v>6949</v>
      </c>
      <c r="C1018" s="238">
        <v>2024</v>
      </c>
      <c r="D1018" s="165" t="s">
        <v>3798</v>
      </c>
      <c r="E1018" s="164"/>
      <c r="F1018" s="224">
        <v>9</v>
      </c>
      <c r="G1018" s="164">
        <v>157.72819000000001</v>
      </c>
    </row>
    <row r="1019" spans="1:7" ht="18.75">
      <c r="A1019" s="164"/>
      <c r="B1019" s="237" t="s">
        <v>6950</v>
      </c>
      <c r="C1019" s="238">
        <v>2024</v>
      </c>
      <c r="D1019" s="165" t="s">
        <v>3798</v>
      </c>
      <c r="E1019" s="164"/>
      <c r="F1019" s="224">
        <v>10</v>
      </c>
      <c r="G1019" s="164">
        <v>771.4434399999999</v>
      </c>
    </row>
    <row r="1020" spans="1:7" ht="18.75">
      <c r="A1020" s="164"/>
      <c r="B1020" s="237" t="s">
        <v>6951</v>
      </c>
      <c r="C1020" s="238">
        <v>2024</v>
      </c>
      <c r="D1020" s="165" t="s">
        <v>3798</v>
      </c>
      <c r="E1020" s="164"/>
      <c r="F1020" s="224">
        <v>12</v>
      </c>
      <c r="G1020" s="164">
        <v>669.43982999999992</v>
      </c>
    </row>
    <row r="1021" spans="1:7" ht="30">
      <c r="A1021" s="164" t="s">
        <v>5041</v>
      </c>
      <c r="B1021" s="237" t="s">
        <v>3832</v>
      </c>
      <c r="C1021" s="238"/>
      <c r="D1021" s="165"/>
      <c r="E1021" s="164"/>
      <c r="F1021" s="164"/>
      <c r="G1021" s="164"/>
    </row>
    <row r="1022" spans="1:7" ht="18.75">
      <c r="A1022" s="166" t="s">
        <v>5042</v>
      </c>
      <c r="B1022" s="162" t="s">
        <v>3829</v>
      </c>
      <c r="C1022" s="238"/>
      <c r="D1022" s="165"/>
      <c r="E1022" s="164"/>
      <c r="F1022" s="225">
        <v>1099</v>
      </c>
      <c r="G1022" s="164">
        <f>SUM(G1023:G1032)</f>
        <v>9383.2441200000012</v>
      </c>
    </row>
    <row r="1023" spans="1:7" ht="18.75">
      <c r="A1023" s="164"/>
      <c r="B1023" s="237" t="s">
        <v>6952</v>
      </c>
      <c r="C1023" s="238">
        <v>2024</v>
      </c>
      <c r="D1023" s="165" t="s">
        <v>3798</v>
      </c>
      <c r="E1023" s="164"/>
      <c r="F1023" s="164">
        <v>150</v>
      </c>
      <c r="G1023" s="164">
        <v>1003.8577700000001</v>
      </c>
    </row>
    <row r="1024" spans="1:7" ht="18.75">
      <c r="A1024" s="164"/>
      <c r="B1024" s="237" t="s">
        <v>6953</v>
      </c>
      <c r="C1024" s="238">
        <v>2024</v>
      </c>
      <c r="D1024" s="165" t="s">
        <v>3798</v>
      </c>
      <c r="E1024" s="164"/>
      <c r="F1024" s="164">
        <v>149</v>
      </c>
      <c r="G1024" s="164">
        <v>966.51062000000002</v>
      </c>
    </row>
    <row r="1025" spans="1:7" ht="18.75">
      <c r="A1025" s="164"/>
      <c r="B1025" s="237" t="s">
        <v>6954</v>
      </c>
      <c r="C1025" s="238">
        <v>2024</v>
      </c>
      <c r="D1025" s="165" t="s">
        <v>3798</v>
      </c>
      <c r="E1025" s="164"/>
      <c r="F1025" s="164">
        <v>100</v>
      </c>
      <c r="G1025" s="164">
        <v>950.56056999999998</v>
      </c>
    </row>
    <row r="1026" spans="1:7" ht="18.75">
      <c r="A1026" s="164"/>
      <c r="B1026" s="237" t="s">
        <v>6955</v>
      </c>
      <c r="C1026" s="238">
        <v>2024</v>
      </c>
      <c r="D1026" s="165" t="s">
        <v>3798</v>
      </c>
      <c r="E1026" s="164"/>
      <c r="F1026" s="164">
        <v>140</v>
      </c>
      <c r="G1026" s="164">
        <v>719.42163000000005</v>
      </c>
    </row>
    <row r="1027" spans="1:7" ht="18.75">
      <c r="A1027" s="164"/>
      <c r="B1027" s="237" t="s">
        <v>6956</v>
      </c>
      <c r="C1027" s="238">
        <v>2024</v>
      </c>
      <c r="D1027" s="165" t="s">
        <v>3798</v>
      </c>
      <c r="E1027" s="164"/>
      <c r="F1027" s="164">
        <v>140</v>
      </c>
      <c r="G1027" s="164">
        <v>936.42111</v>
      </c>
    </row>
    <row r="1028" spans="1:7" ht="18.75">
      <c r="A1028" s="164"/>
      <c r="B1028" s="237" t="s">
        <v>6957</v>
      </c>
      <c r="C1028" s="238">
        <v>2024</v>
      </c>
      <c r="D1028" s="165" t="s">
        <v>3798</v>
      </c>
      <c r="E1028" s="164"/>
      <c r="F1028" s="164">
        <v>100</v>
      </c>
      <c r="G1028" s="164">
        <v>1035.14708</v>
      </c>
    </row>
    <row r="1029" spans="1:7" ht="18.75">
      <c r="A1029" s="164"/>
      <c r="B1029" s="237" t="s">
        <v>6958</v>
      </c>
      <c r="C1029" s="238">
        <v>2024</v>
      </c>
      <c r="D1029" s="165" t="s">
        <v>3798</v>
      </c>
      <c r="E1029" s="164"/>
      <c r="F1029" s="164">
        <v>150</v>
      </c>
      <c r="G1029" s="164">
        <v>972.01625999999999</v>
      </c>
    </row>
    <row r="1030" spans="1:7" ht="18.75">
      <c r="A1030" s="164"/>
      <c r="B1030" s="237" t="s">
        <v>6959</v>
      </c>
      <c r="C1030" s="238">
        <v>2024</v>
      </c>
      <c r="D1030" s="165" t="s">
        <v>3798</v>
      </c>
      <c r="E1030" s="164"/>
      <c r="F1030" s="164">
        <v>150</v>
      </c>
      <c r="G1030" s="164">
        <v>918.98953000000006</v>
      </c>
    </row>
    <row r="1031" spans="1:7" ht="18.75">
      <c r="A1031" s="164"/>
      <c r="B1031" s="237" t="s">
        <v>6960</v>
      </c>
      <c r="C1031" s="238">
        <v>2024</v>
      </c>
      <c r="D1031" s="165" t="s">
        <v>3798</v>
      </c>
      <c r="E1031" s="164"/>
      <c r="F1031" s="164">
        <v>5</v>
      </c>
      <c r="G1031" s="164">
        <v>950.42734999999993</v>
      </c>
    </row>
    <row r="1032" spans="1:7" ht="18.75">
      <c r="A1032" s="164"/>
      <c r="B1032" s="237" t="s">
        <v>6961</v>
      </c>
      <c r="C1032" s="238">
        <v>2024</v>
      </c>
      <c r="D1032" s="165" t="s">
        <v>3798</v>
      </c>
      <c r="E1032" s="164"/>
      <c r="F1032" s="164">
        <v>15</v>
      </c>
      <c r="G1032" s="164">
        <v>929.8922</v>
      </c>
    </row>
    <row r="1033" spans="1:7" ht="37.5">
      <c r="A1033" s="164" t="s">
        <v>5041</v>
      </c>
      <c r="B1033" s="162" t="s">
        <v>3832</v>
      </c>
      <c r="C1033" s="238"/>
      <c r="D1033" s="165"/>
      <c r="E1033" s="164"/>
      <c r="F1033" s="164"/>
      <c r="G1033" s="164"/>
    </row>
    <row r="1034" spans="1:7" ht="18.75">
      <c r="A1034" s="164" t="s">
        <v>5052</v>
      </c>
      <c r="B1034" s="162" t="s">
        <v>3826</v>
      </c>
      <c r="C1034" s="238"/>
      <c r="D1034" s="165"/>
      <c r="E1034" s="164"/>
      <c r="F1034" s="225">
        <v>215</v>
      </c>
      <c r="G1034" s="164">
        <f>SUM(G1035:G1036)</f>
        <v>1856.0199300000002</v>
      </c>
    </row>
    <row r="1035" spans="1:7" ht="18.75">
      <c r="A1035" s="164"/>
      <c r="B1035" s="237" t="s">
        <v>6962</v>
      </c>
      <c r="C1035" s="238">
        <v>2024</v>
      </c>
      <c r="D1035" s="165" t="s">
        <v>3798</v>
      </c>
      <c r="E1035" s="164"/>
      <c r="F1035" s="164">
        <v>15</v>
      </c>
      <c r="G1035" s="164">
        <v>1584.4102800000001</v>
      </c>
    </row>
    <row r="1036" spans="1:7" ht="18.75">
      <c r="A1036" s="164"/>
      <c r="B1036" s="237" t="s">
        <v>6963</v>
      </c>
      <c r="C1036" s="238">
        <v>2024</v>
      </c>
      <c r="D1036" s="165" t="s">
        <v>3798</v>
      </c>
      <c r="E1036" s="164"/>
      <c r="F1036" s="164">
        <v>200</v>
      </c>
      <c r="G1036" s="164">
        <v>271.60965000000004</v>
      </c>
    </row>
    <row r="1037" spans="1:7" ht="37.5">
      <c r="A1037" s="164" t="s">
        <v>5064</v>
      </c>
      <c r="B1037" s="162" t="s">
        <v>3835</v>
      </c>
      <c r="C1037" s="238"/>
      <c r="D1037" s="165"/>
      <c r="E1037" s="164"/>
      <c r="F1037" s="164"/>
      <c r="G1037" s="164"/>
    </row>
    <row r="1038" spans="1:7" ht="18.75">
      <c r="A1038" s="164" t="s">
        <v>5065</v>
      </c>
      <c r="B1038" s="162" t="s">
        <v>3826</v>
      </c>
      <c r="C1038" s="238"/>
      <c r="D1038" s="165"/>
      <c r="E1038" s="164"/>
      <c r="F1038" s="225">
        <v>700</v>
      </c>
      <c r="G1038" s="164">
        <f>SUM(G1039:G1040)</f>
        <v>4470.6594299999997</v>
      </c>
    </row>
    <row r="1039" spans="1:7" ht="18.75">
      <c r="A1039" s="164"/>
      <c r="B1039" s="237" t="s">
        <v>6964</v>
      </c>
      <c r="C1039" s="238">
        <v>2024</v>
      </c>
      <c r="D1039" s="165" t="s">
        <v>3798</v>
      </c>
      <c r="E1039" s="164"/>
      <c r="F1039" s="164">
        <v>350</v>
      </c>
      <c r="G1039" s="164">
        <v>2235.0448799999999</v>
      </c>
    </row>
    <row r="1040" spans="1:7" ht="18.75">
      <c r="A1040" s="164"/>
      <c r="B1040" s="130" t="s">
        <v>6965</v>
      </c>
      <c r="C1040" s="238">
        <v>2024</v>
      </c>
      <c r="D1040" s="165" t="s">
        <v>3798</v>
      </c>
      <c r="E1040" s="164"/>
      <c r="F1040" s="164">
        <v>350</v>
      </c>
      <c r="G1040" s="164">
        <v>2235.6145499999998</v>
      </c>
    </row>
    <row r="1041" spans="1:7" ht="18.75">
      <c r="A1041" s="162" t="s">
        <v>6966</v>
      </c>
      <c r="B1041" s="162" t="s">
        <v>6967</v>
      </c>
      <c r="C1041" s="238"/>
      <c r="D1041" s="165"/>
      <c r="E1041" s="164"/>
      <c r="F1041" s="164"/>
      <c r="G1041" s="164"/>
    </row>
    <row r="1042" spans="1:7" ht="37.5">
      <c r="A1042" s="162" t="s">
        <v>6968</v>
      </c>
      <c r="B1042" s="162" t="s">
        <v>3835</v>
      </c>
      <c r="C1042" s="238"/>
      <c r="D1042" s="165"/>
      <c r="E1042" s="164"/>
      <c r="F1042" s="164"/>
      <c r="G1042" s="164"/>
    </row>
    <row r="1043" spans="1:7" ht="18.75">
      <c r="A1043" s="164" t="s">
        <v>5061</v>
      </c>
      <c r="B1043" s="162" t="s">
        <v>3826</v>
      </c>
      <c r="C1043" s="238"/>
      <c r="D1043" s="165"/>
      <c r="E1043" s="164"/>
      <c r="F1043" s="225">
        <v>250</v>
      </c>
      <c r="G1043" s="164">
        <f>G1044</f>
        <v>10113.495339999999</v>
      </c>
    </row>
    <row r="1044" spans="1:7" ht="18.75">
      <c r="A1044" s="164"/>
      <c r="B1044" s="237" t="s">
        <v>6969</v>
      </c>
      <c r="C1044" s="238">
        <v>2024</v>
      </c>
      <c r="D1044" s="165" t="s">
        <v>3798</v>
      </c>
      <c r="E1044" s="164"/>
      <c r="F1044" s="164">
        <v>250</v>
      </c>
      <c r="G1044" s="164">
        <v>10113.495339999999</v>
      </c>
    </row>
    <row r="1045" spans="1:7" ht="30">
      <c r="A1045" s="164" t="s">
        <v>6970</v>
      </c>
      <c r="B1045" s="237" t="s">
        <v>6971</v>
      </c>
      <c r="C1045" s="238"/>
      <c r="D1045" s="165"/>
      <c r="E1045" s="164"/>
      <c r="F1045" s="164"/>
      <c r="G1045" s="164"/>
    </row>
    <row r="1046" spans="1:7" ht="18.75">
      <c r="A1046" s="164" t="s">
        <v>6972</v>
      </c>
      <c r="B1046" s="162" t="s">
        <v>3826</v>
      </c>
      <c r="C1046" s="238"/>
      <c r="D1046" s="165"/>
      <c r="E1046" s="164"/>
      <c r="F1046" s="225">
        <v>500</v>
      </c>
      <c r="G1046" s="164">
        <f>G1047</f>
        <v>9435.6748100000004</v>
      </c>
    </row>
    <row r="1047" spans="1:7" ht="18.75">
      <c r="A1047" s="164"/>
      <c r="B1047" s="237" t="s">
        <v>6973</v>
      </c>
      <c r="C1047" s="238">
        <v>2024</v>
      </c>
      <c r="D1047" s="165" t="s">
        <v>3798</v>
      </c>
      <c r="E1047" s="164"/>
      <c r="F1047" s="164">
        <v>500</v>
      </c>
      <c r="G1047" s="164">
        <v>9435.6748100000004</v>
      </c>
    </row>
    <row r="1048" spans="1:7" ht="30">
      <c r="A1048" s="164" t="s">
        <v>6974</v>
      </c>
      <c r="B1048" s="237" t="s">
        <v>6975</v>
      </c>
      <c r="C1048" s="238"/>
      <c r="D1048" s="165"/>
      <c r="E1048" s="164"/>
      <c r="F1048" s="164"/>
      <c r="G1048" s="164"/>
    </row>
    <row r="1049" spans="1:7" ht="18.75">
      <c r="A1049" s="164" t="s">
        <v>6976</v>
      </c>
      <c r="B1049" s="162" t="s">
        <v>3826</v>
      </c>
      <c r="C1049" s="238"/>
      <c r="D1049" s="165"/>
      <c r="E1049" s="164"/>
      <c r="F1049" s="225">
        <v>3720</v>
      </c>
      <c r="G1049" s="164">
        <f>SUM(G1050:G1051)</f>
        <v>20532.762360000001</v>
      </c>
    </row>
    <row r="1050" spans="1:7" ht="18.75">
      <c r="A1050" s="164"/>
      <c r="B1050" s="237" t="s">
        <v>6977</v>
      </c>
      <c r="C1050" s="238">
        <v>2024</v>
      </c>
      <c r="D1050" s="165" t="s">
        <v>3798</v>
      </c>
      <c r="E1050" s="164"/>
      <c r="F1050" s="164">
        <v>1860</v>
      </c>
      <c r="G1050" s="164">
        <v>10375.249260000001</v>
      </c>
    </row>
    <row r="1051" spans="1:7" ht="18.75">
      <c r="A1051" s="164"/>
      <c r="B1051" s="237" t="s">
        <v>6978</v>
      </c>
      <c r="C1051" s="238">
        <v>2024</v>
      </c>
      <c r="D1051" s="165" t="s">
        <v>3798</v>
      </c>
      <c r="E1051" s="164"/>
      <c r="F1051" s="164">
        <v>1860</v>
      </c>
      <c r="G1051" s="164">
        <v>10157.5131</v>
      </c>
    </row>
    <row r="1052" spans="1:7" ht="51.75">
      <c r="A1052" s="164" t="s">
        <v>31</v>
      </c>
      <c r="B1052" s="164" t="s">
        <v>51</v>
      </c>
      <c r="C1052" s="238"/>
      <c r="D1052" s="165"/>
      <c r="E1052" s="164"/>
      <c r="F1052" s="164"/>
      <c r="G1052" s="164"/>
    </row>
    <row r="1053" spans="1:7" ht="34.5">
      <c r="A1053" s="164" t="s">
        <v>33</v>
      </c>
      <c r="B1053" s="164" t="s">
        <v>53</v>
      </c>
      <c r="C1053" s="238"/>
      <c r="D1053" s="165"/>
      <c r="E1053" s="164"/>
      <c r="F1053" s="164"/>
      <c r="G1053" s="164"/>
    </row>
    <row r="1054" spans="1:7" ht="34.5">
      <c r="A1054" s="164" t="s">
        <v>35</v>
      </c>
      <c r="B1054" s="164" t="s">
        <v>40</v>
      </c>
      <c r="C1054" s="238"/>
      <c r="D1054" s="165"/>
      <c r="E1054" s="164"/>
      <c r="F1054" s="164"/>
      <c r="G1054" s="164"/>
    </row>
    <row r="1055" spans="1:7" ht="172.5">
      <c r="A1055" s="164" t="s">
        <v>3800</v>
      </c>
      <c r="B1055" s="164" t="s">
        <v>3801</v>
      </c>
      <c r="C1055" s="238"/>
      <c r="D1055" s="165"/>
      <c r="E1055" s="164"/>
      <c r="F1055" s="164"/>
      <c r="G1055" s="164"/>
    </row>
    <row r="1056" spans="1:7" ht="18.75">
      <c r="A1056" s="164" t="s">
        <v>37</v>
      </c>
      <c r="B1056" s="164" t="s">
        <v>14</v>
      </c>
      <c r="C1056" s="238"/>
      <c r="D1056" s="165"/>
      <c r="E1056" s="164"/>
      <c r="F1056" s="164"/>
      <c r="G1056" s="164"/>
    </row>
    <row r="1057" spans="1:7" ht="30">
      <c r="A1057" s="164" t="s">
        <v>38</v>
      </c>
      <c r="B1057" s="237" t="s">
        <v>57</v>
      </c>
      <c r="C1057" s="238"/>
      <c r="D1057" s="165"/>
      <c r="E1057" s="164"/>
      <c r="F1057" s="164"/>
      <c r="G1057" s="164"/>
    </row>
    <row r="1058" spans="1:7" ht="18.75">
      <c r="A1058" s="164" t="s">
        <v>341</v>
      </c>
      <c r="B1058" s="237" t="s">
        <v>59</v>
      </c>
      <c r="C1058" s="238"/>
      <c r="D1058" s="165"/>
      <c r="E1058" s="164"/>
      <c r="F1058" s="164"/>
      <c r="G1058" s="164"/>
    </row>
    <row r="1059" spans="1:7" ht="105">
      <c r="A1059" s="164" t="s">
        <v>3802</v>
      </c>
      <c r="B1059" s="237" t="s">
        <v>3803</v>
      </c>
      <c r="C1059" s="238"/>
      <c r="D1059" s="165"/>
      <c r="E1059" s="164"/>
      <c r="F1059" s="164"/>
      <c r="G1059" s="164"/>
    </row>
    <row r="1060" spans="1:7" ht="18.75">
      <c r="A1060" s="164" t="s">
        <v>37</v>
      </c>
      <c r="B1060" s="237" t="s">
        <v>14</v>
      </c>
      <c r="C1060" s="238"/>
      <c r="D1060" s="165"/>
      <c r="E1060" s="164"/>
      <c r="F1060" s="164"/>
      <c r="G1060" s="164"/>
    </row>
    <row r="1061" spans="1:7" ht="30">
      <c r="A1061" s="164" t="s">
        <v>50</v>
      </c>
      <c r="B1061" s="237" t="s">
        <v>3804</v>
      </c>
      <c r="C1061" s="238"/>
      <c r="D1061" s="165"/>
      <c r="E1061" s="164"/>
      <c r="F1061" s="164"/>
      <c r="G1061" s="164" t="s">
        <v>3892</v>
      </c>
    </row>
    <row r="1062" spans="1:7" ht="18.75">
      <c r="A1062" s="164" t="s">
        <v>3805</v>
      </c>
      <c r="B1062" s="237" t="s">
        <v>5069</v>
      </c>
      <c r="C1062" s="238"/>
      <c r="D1062" s="165"/>
      <c r="E1062" s="164"/>
      <c r="F1062" s="164"/>
      <c r="G1062" s="164"/>
    </row>
    <row r="1063" spans="1:7" ht="18.75">
      <c r="A1063" s="164" t="s">
        <v>54</v>
      </c>
      <c r="B1063" s="237" t="s">
        <v>5070</v>
      </c>
      <c r="C1063" s="238"/>
      <c r="D1063" s="165"/>
      <c r="E1063" s="164"/>
      <c r="F1063" s="164"/>
      <c r="G1063" s="164"/>
    </row>
    <row r="1064" spans="1:7" ht="17.25">
      <c r="A1064" s="164"/>
      <c r="B1064" s="164" t="s">
        <v>5071</v>
      </c>
      <c r="C1064" s="164"/>
      <c r="D1064" s="164"/>
      <c r="E1064" s="164"/>
      <c r="F1064" s="164"/>
      <c r="G1064" s="164"/>
    </row>
    <row r="1065" spans="1:7" ht="17.25">
      <c r="A1065" s="164"/>
      <c r="B1065" s="164" t="s">
        <v>5072</v>
      </c>
      <c r="C1065" s="164"/>
      <c r="D1065" s="164"/>
      <c r="E1065" s="164"/>
      <c r="F1065" s="164"/>
      <c r="G1065" s="164"/>
    </row>
    <row r="1066" spans="1:7" s="87" customFormat="1" ht="16.899999999999999" customHeight="1">
      <c r="A1066" s="168"/>
      <c r="B1066" s="168" t="s">
        <v>5073</v>
      </c>
      <c r="C1066" s="168"/>
      <c r="D1066" s="168"/>
      <c r="E1066" s="168"/>
      <c r="F1066" s="168"/>
      <c r="G1066" s="168"/>
    </row>
    <row r="1067" spans="1:7" ht="17.25">
      <c r="A1067" s="164"/>
      <c r="B1067" s="164" t="s">
        <v>14</v>
      </c>
      <c r="C1067" s="227"/>
      <c r="D1067" s="227"/>
      <c r="E1067" s="227"/>
      <c r="F1067" s="227"/>
      <c r="G1067" s="227"/>
    </row>
    <row r="1068" spans="1:7" s="87" customFormat="1" ht="18.75">
      <c r="A1068" s="166" t="s">
        <v>5074</v>
      </c>
      <c r="B1068" s="162" t="s">
        <v>5075</v>
      </c>
      <c r="C1068" s="168"/>
      <c r="D1068" s="168"/>
      <c r="E1068" s="168"/>
      <c r="F1068" s="168"/>
      <c r="G1068" s="168"/>
    </row>
    <row r="1069" spans="1:7" s="87" customFormat="1" ht="18.75">
      <c r="A1069" s="166" t="s">
        <v>5076</v>
      </c>
      <c r="B1069" s="162" t="s">
        <v>3807</v>
      </c>
      <c r="C1069" s="238"/>
      <c r="D1069" s="165"/>
      <c r="E1069" s="167">
        <f>SUM(E1070:E1475)</f>
        <v>406</v>
      </c>
      <c r="F1069" s="167"/>
      <c r="G1069" s="167">
        <f>SUM(G1070:G1475)</f>
        <v>11326.266200000018</v>
      </c>
    </row>
    <row r="1070" spans="1:7" s="87" customFormat="1" ht="18.75">
      <c r="A1070" s="166"/>
      <c r="B1070" s="168" t="s">
        <v>5077</v>
      </c>
      <c r="C1070" s="238">
        <v>2024</v>
      </c>
      <c r="D1070" s="165" t="s">
        <v>3771</v>
      </c>
      <c r="E1070" s="167">
        <v>1</v>
      </c>
      <c r="F1070" s="228"/>
      <c r="G1070" s="167">
        <v>31.579029999999999</v>
      </c>
    </row>
    <row r="1071" spans="1:7" ht="18.75">
      <c r="A1071" s="163"/>
      <c r="B1071" s="168" t="s">
        <v>5078</v>
      </c>
      <c r="C1071" s="238">
        <v>2024</v>
      </c>
      <c r="D1071" s="165" t="s">
        <v>3771</v>
      </c>
      <c r="E1071" s="167">
        <v>1</v>
      </c>
      <c r="F1071" s="163"/>
      <c r="G1071" s="167">
        <v>32.090159999999997</v>
      </c>
    </row>
    <row r="1072" spans="1:7" ht="18.75">
      <c r="A1072" s="229"/>
      <c r="B1072" s="168" t="s">
        <v>5078</v>
      </c>
      <c r="C1072" s="238">
        <v>2024</v>
      </c>
      <c r="D1072" s="165" t="s">
        <v>3771</v>
      </c>
      <c r="E1072" s="167">
        <v>1</v>
      </c>
      <c r="F1072" s="163"/>
      <c r="G1072" s="167">
        <v>25.952529999999999</v>
      </c>
    </row>
    <row r="1073" spans="1:7" ht="18.75">
      <c r="A1073" s="163"/>
      <c r="B1073" s="168" t="s">
        <v>5093</v>
      </c>
      <c r="C1073" s="238">
        <v>2024</v>
      </c>
      <c r="D1073" s="165" t="s">
        <v>3771</v>
      </c>
      <c r="E1073" s="167">
        <v>1</v>
      </c>
      <c r="F1073" s="163"/>
      <c r="G1073" s="167">
        <v>28.172220000000003</v>
      </c>
    </row>
    <row r="1074" spans="1:7" ht="18.75">
      <c r="A1074" s="163"/>
      <c r="B1074" s="168" t="s">
        <v>5094</v>
      </c>
      <c r="C1074" s="238">
        <v>2024</v>
      </c>
      <c r="D1074" s="165" t="s">
        <v>3771</v>
      </c>
      <c r="E1074" s="167">
        <v>1</v>
      </c>
      <c r="F1074" s="163"/>
      <c r="G1074" s="167">
        <v>24.856939999999998</v>
      </c>
    </row>
    <row r="1075" spans="1:7" ht="18.75">
      <c r="A1075" s="163"/>
      <c r="B1075" s="168" t="s">
        <v>5077</v>
      </c>
      <c r="C1075" s="238">
        <v>2024</v>
      </c>
      <c r="D1075" s="165" t="s">
        <v>3771</v>
      </c>
      <c r="E1075" s="167">
        <v>1</v>
      </c>
      <c r="F1075" s="163"/>
      <c r="G1075" s="167">
        <v>26.160060000000001</v>
      </c>
    </row>
    <row r="1076" spans="1:7" ht="18.75">
      <c r="A1076" s="163"/>
      <c r="B1076" s="168" t="s">
        <v>5078</v>
      </c>
      <c r="C1076" s="238">
        <v>2024</v>
      </c>
      <c r="D1076" s="165" t="s">
        <v>3771</v>
      </c>
      <c r="E1076" s="167">
        <v>1</v>
      </c>
      <c r="F1076" s="163"/>
      <c r="G1076" s="167">
        <v>28.828859999999999</v>
      </c>
    </row>
    <row r="1077" spans="1:7" ht="18.75">
      <c r="A1077" s="163"/>
      <c r="B1077" s="168" t="s">
        <v>5078</v>
      </c>
      <c r="C1077" s="238">
        <v>2024</v>
      </c>
      <c r="D1077" s="165" t="s">
        <v>3771</v>
      </c>
      <c r="E1077" s="167">
        <v>1</v>
      </c>
      <c r="F1077" s="163"/>
      <c r="G1077" s="167">
        <v>29.765720000000002</v>
      </c>
    </row>
    <row r="1078" spans="1:7" ht="18.75">
      <c r="A1078" s="163"/>
      <c r="B1078" s="168" t="s">
        <v>5077</v>
      </c>
      <c r="C1078" s="238">
        <v>2024</v>
      </c>
      <c r="D1078" s="165" t="s">
        <v>3771</v>
      </c>
      <c r="E1078" s="167">
        <v>1</v>
      </c>
      <c r="F1078" s="163"/>
      <c r="G1078" s="167">
        <v>28.208089999999999</v>
      </c>
    </row>
    <row r="1079" spans="1:7" ht="18.75">
      <c r="A1079" s="163"/>
      <c r="B1079" s="168" t="s">
        <v>5077</v>
      </c>
      <c r="C1079" s="238">
        <v>2024</v>
      </c>
      <c r="D1079" s="165" t="s">
        <v>3771</v>
      </c>
      <c r="E1079" s="167">
        <v>1</v>
      </c>
      <c r="F1079" s="163"/>
      <c r="G1079" s="167">
        <v>41.200209999999998</v>
      </c>
    </row>
    <row r="1080" spans="1:7" ht="18.75">
      <c r="A1080" s="163"/>
      <c r="B1080" s="168" t="s">
        <v>5078</v>
      </c>
      <c r="C1080" s="238">
        <v>2024</v>
      </c>
      <c r="D1080" s="165" t="s">
        <v>3771</v>
      </c>
      <c r="E1080" s="167">
        <v>1</v>
      </c>
      <c r="F1080" s="163"/>
      <c r="G1080" s="167">
        <v>31.904640000000001</v>
      </c>
    </row>
    <row r="1081" spans="1:7" ht="18.75">
      <c r="A1081" s="163"/>
      <c r="B1081" s="168" t="s">
        <v>5077</v>
      </c>
      <c r="C1081" s="238">
        <v>2024</v>
      </c>
      <c r="D1081" s="165" t="s">
        <v>3771</v>
      </c>
      <c r="E1081" s="167">
        <v>1</v>
      </c>
      <c r="F1081" s="163"/>
      <c r="G1081" s="167">
        <v>173.92954999999998</v>
      </c>
    </row>
    <row r="1082" spans="1:7" ht="18.75">
      <c r="A1082" s="163"/>
      <c r="B1082" s="168" t="s">
        <v>5078</v>
      </c>
      <c r="C1082" s="238">
        <v>2024</v>
      </c>
      <c r="D1082" s="165" t="s">
        <v>3771</v>
      </c>
      <c r="E1082" s="167">
        <v>1</v>
      </c>
      <c r="F1082" s="163"/>
      <c r="G1082" s="167">
        <v>33.255319999999998</v>
      </c>
    </row>
    <row r="1083" spans="1:7" ht="18.75">
      <c r="A1083" s="163"/>
      <c r="B1083" s="168" t="s">
        <v>5077</v>
      </c>
      <c r="C1083" s="238">
        <v>2024</v>
      </c>
      <c r="D1083" s="165" t="s">
        <v>3771</v>
      </c>
      <c r="E1083" s="167">
        <v>1</v>
      </c>
      <c r="F1083" s="163"/>
      <c r="G1083" s="167">
        <v>28.968220000000002</v>
      </c>
    </row>
    <row r="1084" spans="1:7" ht="18.75">
      <c r="A1084" s="163"/>
      <c r="B1084" s="168" t="s">
        <v>5078</v>
      </c>
      <c r="C1084" s="238">
        <v>2024</v>
      </c>
      <c r="D1084" s="165" t="s">
        <v>3771</v>
      </c>
      <c r="E1084" s="167">
        <v>1</v>
      </c>
      <c r="F1084" s="163"/>
      <c r="G1084" s="167">
        <v>32.750360000000001</v>
      </c>
    </row>
    <row r="1085" spans="1:7" ht="18.75">
      <c r="A1085" s="163"/>
      <c r="B1085" s="168" t="s">
        <v>5094</v>
      </c>
      <c r="C1085" s="238">
        <v>2024</v>
      </c>
      <c r="D1085" s="165" t="s">
        <v>3771</v>
      </c>
      <c r="E1085" s="167">
        <v>1</v>
      </c>
      <c r="F1085" s="163"/>
      <c r="G1085" s="167">
        <v>28.30555</v>
      </c>
    </row>
    <row r="1086" spans="1:7" ht="18.75">
      <c r="A1086" s="163"/>
      <c r="B1086" s="168" t="s">
        <v>5077</v>
      </c>
      <c r="C1086" s="238">
        <v>2024</v>
      </c>
      <c r="D1086" s="165" t="s">
        <v>3771</v>
      </c>
      <c r="E1086" s="167">
        <v>1</v>
      </c>
      <c r="F1086" s="163"/>
      <c r="G1086" s="167">
        <v>33.135889999999996</v>
      </c>
    </row>
    <row r="1087" spans="1:7" ht="18.75">
      <c r="A1087" s="163"/>
      <c r="B1087" s="168" t="s">
        <v>5083</v>
      </c>
      <c r="C1087" s="238">
        <v>2024</v>
      </c>
      <c r="D1087" s="165" t="s">
        <v>3771</v>
      </c>
      <c r="E1087" s="167">
        <v>1</v>
      </c>
      <c r="F1087" s="163"/>
      <c r="G1087" s="167">
        <v>28.55228</v>
      </c>
    </row>
    <row r="1088" spans="1:7" ht="18.75">
      <c r="A1088" s="163"/>
      <c r="B1088" s="168" t="s">
        <v>5077</v>
      </c>
      <c r="C1088" s="238">
        <v>2024</v>
      </c>
      <c r="D1088" s="165" t="s">
        <v>3771</v>
      </c>
      <c r="E1088" s="167">
        <v>1</v>
      </c>
      <c r="F1088" s="163"/>
      <c r="G1088" s="167">
        <v>37.024250000000002</v>
      </c>
    </row>
    <row r="1089" spans="1:7" ht="18.75">
      <c r="A1089" s="163"/>
      <c r="B1089" s="168" t="s">
        <v>5078</v>
      </c>
      <c r="C1089" s="238">
        <v>2024</v>
      </c>
      <c r="D1089" s="165" t="s">
        <v>3771</v>
      </c>
      <c r="E1089" s="167">
        <v>1</v>
      </c>
      <c r="F1089" s="163"/>
      <c r="G1089" s="167">
        <v>31.892990000000001</v>
      </c>
    </row>
    <row r="1090" spans="1:7" ht="18.75">
      <c r="A1090" s="163"/>
      <c r="B1090" s="168" t="s">
        <v>5077</v>
      </c>
      <c r="C1090" s="238">
        <v>2024</v>
      </c>
      <c r="D1090" s="165" t="s">
        <v>3771</v>
      </c>
      <c r="E1090" s="167">
        <v>1</v>
      </c>
      <c r="F1090" s="163"/>
      <c r="G1090" s="167">
        <v>50.259219999999999</v>
      </c>
    </row>
    <row r="1091" spans="1:7" ht="18.75">
      <c r="A1091" s="163"/>
      <c r="B1091" s="168" t="s">
        <v>5078</v>
      </c>
      <c r="C1091" s="238">
        <v>2024</v>
      </c>
      <c r="D1091" s="165" t="s">
        <v>3771</v>
      </c>
      <c r="E1091" s="167">
        <v>1</v>
      </c>
      <c r="F1091" s="163"/>
      <c r="G1091" s="167">
        <v>31.575009999999999</v>
      </c>
    </row>
    <row r="1092" spans="1:7" ht="18.75">
      <c r="A1092" s="163"/>
      <c r="B1092" s="168" t="s">
        <v>5077</v>
      </c>
      <c r="C1092" s="238">
        <v>2024</v>
      </c>
      <c r="D1092" s="165" t="s">
        <v>3771</v>
      </c>
      <c r="E1092" s="167">
        <v>1</v>
      </c>
      <c r="F1092" s="163"/>
      <c r="G1092" s="167">
        <v>35.584199999999996</v>
      </c>
    </row>
    <row r="1093" spans="1:7" ht="18.75">
      <c r="A1093" s="163"/>
      <c r="B1093" s="168" t="s">
        <v>5078</v>
      </c>
      <c r="C1093" s="238">
        <v>2024</v>
      </c>
      <c r="D1093" s="165" t="s">
        <v>3771</v>
      </c>
      <c r="E1093" s="167">
        <v>1</v>
      </c>
      <c r="F1093" s="163"/>
      <c r="G1093" s="167">
        <v>23.684349999999998</v>
      </c>
    </row>
    <row r="1094" spans="1:7" ht="18.75">
      <c r="A1094" s="163"/>
      <c r="B1094" s="168" t="s">
        <v>5077</v>
      </c>
      <c r="C1094" s="238">
        <v>2024</v>
      </c>
      <c r="D1094" s="165" t="s">
        <v>3771</v>
      </c>
      <c r="E1094" s="167">
        <v>1</v>
      </c>
      <c r="F1094" s="163"/>
      <c r="G1094" s="167">
        <v>32.21172</v>
      </c>
    </row>
    <row r="1095" spans="1:7" ht="18.75">
      <c r="A1095" s="163"/>
      <c r="B1095" s="168" t="s">
        <v>5077</v>
      </c>
      <c r="C1095" s="238">
        <v>2024</v>
      </c>
      <c r="D1095" s="165" t="s">
        <v>3771</v>
      </c>
      <c r="E1095" s="167">
        <v>1</v>
      </c>
      <c r="F1095" s="163"/>
      <c r="G1095" s="167">
        <v>33.565719999999999</v>
      </c>
    </row>
    <row r="1096" spans="1:7" ht="18.75">
      <c r="A1096" s="163"/>
      <c r="B1096" s="168" t="s">
        <v>5092</v>
      </c>
      <c r="C1096" s="238">
        <v>2024</v>
      </c>
      <c r="D1096" s="165" t="s">
        <v>3771</v>
      </c>
      <c r="E1096" s="167">
        <v>1</v>
      </c>
      <c r="F1096" s="163"/>
      <c r="G1096" s="167">
        <v>29.500970000000002</v>
      </c>
    </row>
    <row r="1097" spans="1:7" ht="18.75">
      <c r="A1097" s="163"/>
      <c r="B1097" s="168" t="s">
        <v>5109</v>
      </c>
      <c r="C1097" s="238">
        <v>2024</v>
      </c>
      <c r="D1097" s="165" t="s">
        <v>3771</v>
      </c>
      <c r="E1097" s="167">
        <v>1</v>
      </c>
      <c r="F1097" s="163"/>
      <c r="G1097" s="167">
        <v>29.244490000000003</v>
      </c>
    </row>
    <row r="1098" spans="1:7" ht="18.75">
      <c r="A1098" s="163"/>
      <c r="B1098" s="168" t="s">
        <v>5077</v>
      </c>
      <c r="C1098" s="238">
        <v>2024</v>
      </c>
      <c r="D1098" s="165" t="s">
        <v>3771</v>
      </c>
      <c r="E1098" s="167">
        <v>1</v>
      </c>
      <c r="F1098" s="163"/>
      <c r="G1098" s="167">
        <v>28.191849999999999</v>
      </c>
    </row>
    <row r="1099" spans="1:7" ht="18.75">
      <c r="A1099" s="163"/>
      <c r="B1099" s="168" t="s">
        <v>5078</v>
      </c>
      <c r="C1099" s="238">
        <v>2024</v>
      </c>
      <c r="D1099" s="165" t="s">
        <v>3771</v>
      </c>
      <c r="E1099" s="167">
        <v>1</v>
      </c>
      <c r="F1099" s="163"/>
      <c r="G1099" s="167">
        <v>27.70889</v>
      </c>
    </row>
    <row r="1100" spans="1:7" ht="18.75">
      <c r="A1100" s="163"/>
      <c r="B1100" s="168" t="s">
        <v>5097</v>
      </c>
      <c r="C1100" s="238">
        <v>2024</v>
      </c>
      <c r="D1100" s="165" t="s">
        <v>3771</v>
      </c>
      <c r="E1100" s="167">
        <v>1</v>
      </c>
      <c r="F1100" s="163"/>
      <c r="G1100" s="167">
        <v>23.047990000000002</v>
      </c>
    </row>
    <row r="1101" spans="1:7" ht="18.75">
      <c r="A1101" s="163"/>
      <c r="B1101" s="168" t="s">
        <v>5078</v>
      </c>
      <c r="C1101" s="238">
        <v>2024</v>
      </c>
      <c r="D1101" s="165" t="s">
        <v>3771</v>
      </c>
      <c r="E1101" s="167">
        <v>1</v>
      </c>
      <c r="F1101" s="163"/>
      <c r="G1101" s="167">
        <v>29.172009999999997</v>
      </c>
    </row>
    <row r="1102" spans="1:7" ht="18.75">
      <c r="A1102" s="163"/>
      <c r="B1102" s="168" t="s">
        <v>5078</v>
      </c>
      <c r="C1102" s="238">
        <v>2024</v>
      </c>
      <c r="D1102" s="165" t="s">
        <v>3771</v>
      </c>
      <c r="E1102" s="167">
        <v>1</v>
      </c>
      <c r="F1102" s="163"/>
      <c r="G1102" s="167">
        <v>28.125259999999997</v>
      </c>
    </row>
    <row r="1103" spans="1:7" ht="18.75">
      <c r="A1103" s="163"/>
      <c r="B1103" s="168" t="s">
        <v>5094</v>
      </c>
      <c r="C1103" s="238">
        <v>2024</v>
      </c>
      <c r="D1103" s="165" t="s">
        <v>3771</v>
      </c>
      <c r="E1103" s="167">
        <v>1</v>
      </c>
      <c r="F1103" s="163"/>
      <c r="G1103" s="167">
        <v>23.142199999999999</v>
      </c>
    </row>
    <row r="1104" spans="1:7" ht="18.75">
      <c r="A1104" s="163"/>
      <c r="B1104" s="168" t="s">
        <v>5087</v>
      </c>
      <c r="C1104" s="238">
        <v>2024</v>
      </c>
      <c r="D1104" s="165" t="s">
        <v>3771</v>
      </c>
      <c r="E1104" s="167">
        <v>1</v>
      </c>
      <c r="F1104" s="163"/>
      <c r="G1104" s="167">
        <v>29.229099999999999</v>
      </c>
    </row>
    <row r="1105" spans="1:7" ht="18.75">
      <c r="A1105" s="163"/>
      <c r="B1105" s="168" t="s">
        <v>5077</v>
      </c>
      <c r="C1105" s="238">
        <v>2024</v>
      </c>
      <c r="D1105" s="165" t="s">
        <v>3771</v>
      </c>
      <c r="E1105" s="167">
        <v>1</v>
      </c>
      <c r="F1105" s="163"/>
      <c r="G1105" s="167">
        <v>30.198869999999999</v>
      </c>
    </row>
    <row r="1106" spans="1:7" ht="18.75">
      <c r="A1106" s="163"/>
      <c r="B1106" s="168" t="s">
        <v>5077</v>
      </c>
      <c r="C1106" s="238">
        <v>2024</v>
      </c>
      <c r="D1106" s="165" t="s">
        <v>3771</v>
      </c>
      <c r="E1106" s="167">
        <v>1</v>
      </c>
      <c r="F1106" s="163"/>
      <c r="G1106" s="167">
        <v>25.619109999999999</v>
      </c>
    </row>
    <row r="1107" spans="1:7" ht="18.75">
      <c r="A1107" s="163"/>
      <c r="B1107" s="168" t="s">
        <v>5078</v>
      </c>
      <c r="C1107" s="238">
        <v>2024</v>
      </c>
      <c r="D1107" s="165" t="s">
        <v>3771</v>
      </c>
      <c r="E1107" s="167">
        <v>1</v>
      </c>
      <c r="F1107" s="163"/>
      <c r="G1107" s="167">
        <v>21.988509999999998</v>
      </c>
    </row>
    <row r="1108" spans="1:7" ht="18.75">
      <c r="A1108" s="163"/>
      <c r="B1108" s="168" t="s">
        <v>5077</v>
      </c>
      <c r="C1108" s="238">
        <v>2024</v>
      </c>
      <c r="D1108" s="165" t="s">
        <v>3771</v>
      </c>
      <c r="E1108" s="167">
        <v>1</v>
      </c>
      <c r="F1108" s="163"/>
      <c r="G1108" s="167">
        <v>26.657599999999999</v>
      </c>
    </row>
    <row r="1109" spans="1:7" ht="18.75">
      <c r="A1109" s="163"/>
      <c r="B1109" s="168" t="s">
        <v>5078</v>
      </c>
      <c r="C1109" s="238">
        <v>2024</v>
      </c>
      <c r="D1109" s="165" t="s">
        <v>3771</v>
      </c>
      <c r="E1109" s="167">
        <v>1</v>
      </c>
      <c r="F1109" s="163"/>
      <c r="G1109" s="167">
        <v>23.660049999999998</v>
      </c>
    </row>
    <row r="1110" spans="1:7" ht="18.75">
      <c r="A1110" s="163"/>
      <c r="B1110" s="168" t="s">
        <v>5078</v>
      </c>
      <c r="C1110" s="238">
        <v>2024</v>
      </c>
      <c r="D1110" s="165" t="s">
        <v>3771</v>
      </c>
      <c r="E1110" s="167">
        <v>1</v>
      </c>
      <c r="F1110" s="163"/>
      <c r="G1110" s="167">
        <v>27.300879999999999</v>
      </c>
    </row>
    <row r="1111" spans="1:7" ht="18.75">
      <c r="A1111" s="163"/>
      <c r="B1111" s="168" t="s">
        <v>5078</v>
      </c>
      <c r="C1111" s="238">
        <v>2024</v>
      </c>
      <c r="D1111" s="165" t="s">
        <v>3771</v>
      </c>
      <c r="E1111" s="167">
        <v>1</v>
      </c>
      <c r="F1111" s="163"/>
      <c r="G1111" s="167">
        <v>24.56202</v>
      </c>
    </row>
    <row r="1112" spans="1:7" ht="18.75">
      <c r="A1112" s="163"/>
      <c r="B1112" s="168" t="s">
        <v>5077</v>
      </c>
      <c r="C1112" s="238">
        <v>2024</v>
      </c>
      <c r="D1112" s="165" t="s">
        <v>3771</v>
      </c>
      <c r="E1112" s="167">
        <v>1</v>
      </c>
      <c r="F1112" s="163"/>
      <c r="G1112" s="167">
        <v>31.103240000000003</v>
      </c>
    </row>
    <row r="1113" spans="1:7" ht="18.75">
      <c r="A1113" s="163"/>
      <c r="B1113" s="168" t="s">
        <v>5077</v>
      </c>
      <c r="C1113" s="238">
        <v>2024</v>
      </c>
      <c r="D1113" s="165" t="s">
        <v>3771</v>
      </c>
      <c r="E1113" s="167">
        <v>1</v>
      </c>
      <c r="F1113" s="163"/>
      <c r="G1113" s="167">
        <v>25.468250000000001</v>
      </c>
    </row>
    <row r="1114" spans="1:7" ht="18.75">
      <c r="A1114" s="163"/>
      <c r="B1114" s="168" t="s">
        <v>5077</v>
      </c>
      <c r="C1114" s="238">
        <v>2024</v>
      </c>
      <c r="D1114" s="165" t="s">
        <v>3771</v>
      </c>
      <c r="E1114" s="167">
        <v>1</v>
      </c>
      <c r="F1114" s="163"/>
      <c r="G1114" s="167">
        <v>26.504930000000002</v>
      </c>
    </row>
    <row r="1115" spans="1:7" ht="18.75">
      <c r="A1115" s="163"/>
      <c r="B1115" s="168" t="s">
        <v>5078</v>
      </c>
      <c r="C1115" s="238">
        <v>2024</v>
      </c>
      <c r="D1115" s="165" t="s">
        <v>3771</v>
      </c>
      <c r="E1115" s="167">
        <v>1</v>
      </c>
      <c r="F1115" s="163"/>
      <c r="G1115" s="167">
        <v>26.896039999999999</v>
      </c>
    </row>
    <row r="1116" spans="1:7" ht="18.75">
      <c r="A1116" s="163"/>
      <c r="B1116" s="168" t="s">
        <v>5078</v>
      </c>
      <c r="C1116" s="238">
        <v>2024</v>
      </c>
      <c r="D1116" s="165" t="s">
        <v>3771</v>
      </c>
      <c r="E1116" s="167">
        <v>1</v>
      </c>
      <c r="F1116" s="163"/>
      <c r="G1116" s="167">
        <v>27.97063</v>
      </c>
    </row>
    <row r="1117" spans="1:7" ht="18.75">
      <c r="A1117" s="163"/>
      <c r="B1117" s="168" t="s">
        <v>5077</v>
      </c>
      <c r="C1117" s="238">
        <v>2024</v>
      </c>
      <c r="D1117" s="165" t="s">
        <v>3771</v>
      </c>
      <c r="E1117" s="167">
        <v>1</v>
      </c>
      <c r="F1117" s="163"/>
      <c r="G1117" s="167">
        <v>27.713429999999999</v>
      </c>
    </row>
    <row r="1118" spans="1:7" ht="18.75">
      <c r="A1118" s="163"/>
      <c r="B1118" s="168" t="s">
        <v>5077</v>
      </c>
      <c r="C1118" s="238">
        <v>2024</v>
      </c>
      <c r="D1118" s="165" t="s">
        <v>3771</v>
      </c>
      <c r="E1118" s="167">
        <v>1</v>
      </c>
      <c r="F1118" s="163"/>
      <c r="G1118" s="167">
        <v>26.355169999999998</v>
      </c>
    </row>
    <row r="1119" spans="1:7" ht="18.75">
      <c r="A1119" s="163"/>
      <c r="B1119" s="168" t="s">
        <v>5087</v>
      </c>
      <c r="C1119" s="238">
        <v>2024</v>
      </c>
      <c r="D1119" s="165" t="s">
        <v>3771</v>
      </c>
      <c r="E1119" s="167">
        <v>1</v>
      </c>
      <c r="F1119" s="163"/>
      <c r="G1119" s="167">
        <v>29.465810000000001</v>
      </c>
    </row>
    <row r="1120" spans="1:7" ht="18.75">
      <c r="A1120" s="163"/>
      <c r="B1120" s="168" t="s">
        <v>5087</v>
      </c>
      <c r="C1120" s="238">
        <v>2024</v>
      </c>
      <c r="D1120" s="165" t="s">
        <v>3771</v>
      </c>
      <c r="E1120" s="167">
        <v>1</v>
      </c>
      <c r="F1120" s="163"/>
      <c r="G1120" s="167">
        <v>28.877650000000003</v>
      </c>
    </row>
    <row r="1121" spans="1:7" ht="18.75">
      <c r="A1121" s="163"/>
      <c r="B1121" s="168" t="s">
        <v>5095</v>
      </c>
      <c r="C1121" s="238">
        <v>2024</v>
      </c>
      <c r="D1121" s="165" t="s">
        <v>3771</v>
      </c>
      <c r="E1121" s="167">
        <v>1</v>
      </c>
      <c r="F1121" s="163"/>
      <c r="G1121" s="167">
        <v>20.614419999999999</v>
      </c>
    </row>
    <row r="1122" spans="1:7" ht="18.75">
      <c r="A1122" s="163"/>
      <c r="B1122" s="168" t="s">
        <v>5078</v>
      </c>
      <c r="C1122" s="238">
        <v>2024</v>
      </c>
      <c r="D1122" s="165" t="s">
        <v>3771</v>
      </c>
      <c r="E1122" s="167">
        <v>1</v>
      </c>
      <c r="F1122" s="163"/>
      <c r="G1122" s="167">
        <v>31.566980000000001</v>
      </c>
    </row>
    <row r="1123" spans="1:7" ht="18.75">
      <c r="A1123" s="163"/>
      <c r="B1123" s="168" t="s">
        <v>5095</v>
      </c>
      <c r="C1123" s="238">
        <v>2024</v>
      </c>
      <c r="D1123" s="165" t="s">
        <v>3771</v>
      </c>
      <c r="E1123" s="167">
        <v>1</v>
      </c>
      <c r="F1123" s="163"/>
      <c r="G1123" s="167">
        <v>21.52383</v>
      </c>
    </row>
    <row r="1124" spans="1:7" ht="18.75">
      <c r="A1124" s="163"/>
      <c r="B1124" s="168" t="s">
        <v>5078</v>
      </c>
      <c r="C1124" s="238">
        <v>2024</v>
      </c>
      <c r="D1124" s="165" t="s">
        <v>3771</v>
      </c>
      <c r="E1124" s="167">
        <v>1</v>
      </c>
      <c r="F1124" s="163"/>
      <c r="G1124" s="167">
        <v>30.130880000000001</v>
      </c>
    </row>
    <row r="1125" spans="1:7" ht="18.75">
      <c r="A1125" s="163"/>
      <c r="B1125" s="168" t="s">
        <v>5085</v>
      </c>
      <c r="C1125" s="238">
        <v>2024</v>
      </c>
      <c r="D1125" s="165" t="s">
        <v>3771</v>
      </c>
      <c r="E1125" s="167">
        <v>1</v>
      </c>
      <c r="F1125" s="163"/>
      <c r="G1125" s="167">
        <v>23.966639999999998</v>
      </c>
    </row>
    <row r="1126" spans="1:7" ht="18.75">
      <c r="A1126" s="163"/>
      <c r="B1126" s="168" t="s">
        <v>5094</v>
      </c>
      <c r="C1126" s="238">
        <v>2024</v>
      </c>
      <c r="D1126" s="165" t="s">
        <v>3771</v>
      </c>
      <c r="E1126" s="167">
        <v>1</v>
      </c>
      <c r="F1126" s="163"/>
      <c r="G1126" s="167">
        <v>21.900549999999999</v>
      </c>
    </row>
    <row r="1127" spans="1:7" ht="18.75">
      <c r="A1127" s="163"/>
      <c r="B1127" s="168" t="s">
        <v>5078</v>
      </c>
      <c r="C1127" s="238">
        <v>2024</v>
      </c>
      <c r="D1127" s="165" t="s">
        <v>3771</v>
      </c>
      <c r="E1127" s="167">
        <v>1</v>
      </c>
      <c r="F1127" s="163"/>
      <c r="G1127" s="167">
        <v>29.492000000000001</v>
      </c>
    </row>
    <row r="1128" spans="1:7" ht="18.75">
      <c r="A1128" s="163"/>
      <c r="B1128" s="168" t="s">
        <v>5077</v>
      </c>
      <c r="C1128" s="238">
        <v>2024</v>
      </c>
      <c r="D1128" s="165" t="s">
        <v>3771</v>
      </c>
      <c r="E1128" s="167">
        <v>1</v>
      </c>
      <c r="F1128" s="163"/>
      <c r="G1128" s="167">
        <v>31.31803</v>
      </c>
    </row>
    <row r="1129" spans="1:7" ht="18.75">
      <c r="A1129" s="163"/>
      <c r="B1129" s="168" t="s">
        <v>5094</v>
      </c>
      <c r="C1129" s="238">
        <v>2024</v>
      </c>
      <c r="D1129" s="165" t="s">
        <v>3771</v>
      </c>
      <c r="E1129" s="167">
        <v>1</v>
      </c>
      <c r="F1129" s="163"/>
      <c r="G1129" s="167">
        <v>8.9436299999999989</v>
      </c>
    </row>
    <row r="1130" spans="1:7" ht="18.75">
      <c r="A1130" s="163"/>
      <c r="B1130" s="168" t="s">
        <v>5094</v>
      </c>
      <c r="C1130" s="238">
        <v>2024</v>
      </c>
      <c r="D1130" s="165" t="s">
        <v>3771</v>
      </c>
      <c r="E1130" s="167">
        <v>1</v>
      </c>
      <c r="F1130" s="163"/>
      <c r="G1130" s="167">
        <v>8.4051399999999994</v>
      </c>
    </row>
    <row r="1131" spans="1:7" ht="18.75">
      <c r="A1131" s="163"/>
      <c r="B1131" s="168" t="s">
        <v>5077</v>
      </c>
      <c r="C1131" s="238">
        <v>2024</v>
      </c>
      <c r="D1131" s="165" t="s">
        <v>3771</v>
      </c>
      <c r="E1131" s="167">
        <v>1</v>
      </c>
      <c r="F1131" s="163"/>
      <c r="G1131" s="167">
        <v>30.018660000000001</v>
      </c>
    </row>
    <row r="1132" spans="1:7" ht="18.75">
      <c r="A1132" s="163"/>
      <c r="B1132" s="168" t="s">
        <v>5095</v>
      </c>
      <c r="C1132" s="238">
        <v>2024</v>
      </c>
      <c r="D1132" s="165" t="s">
        <v>3771</v>
      </c>
      <c r="E1132" s="167">
        <v>1</v>
      </c>
      <c r="F1132" s="163"/>
      <c r="G1132" s="167">
        <v>23.27094</v>
      </c>
    </row>
    <row r="1133" spans="1:7" ht="18.75">
      <c r="A1133" s="163"/>
      <c r="B1133" s="168" t="s">
        <v>5094</v>
      </c>
      <c r="C1133" s="238">
        <v>2024</v>
      </c>
      <c r="D1133" s="165" t="s">
        <v>3771</v>
      </c>
      <c r="E1133" s="167">
        <v>1</v>
      </c>
      <c r="F1133" s="163"/>
      <c r="G1133" s="167">
        <v>10.77857</v>
      </c>
    </row>
    <row r="1134" spans="1:7" ht="18.75">
      <c r="A1134" s="163"/>
      <c r="B1134" s="168" t="s">
        <v>5092</v>
      </c>
      <c r="C1134" s="238">
        <v>2024</v>
      </c>
      <c r="D1134" s="165" t="s">
        <v>3771</v>
      </c>
      <c r="E1134" s="167">
        <v>1</v>
      </c>
      <c r="F1134" s="163"/>
      <c r="G1134" s="167">
        <v>28.502959999999998</v>
      </c>
    </row>
    <row r="1135" spans="1:7" ht="18.75">
      <c r="A1135" s="163"/>
      <c r="B1135" s="168" t="s">
        <v>5109</v>
      </c>
      <c r="C1135" s="238">
        <v>2024</v>
      </c>
      <c r="D1135" s="165" t="s">
        <v>3771</v>
      </c>
      <c r="E1135" s="167">
        <v>1</v>
      </c>
      <c r="F1135" s="163"/>
      <c r="G1135" s="167">
        <v>28.626279999999998</v>
      </c>
    </row>
    <row r="1136" spans="1:7" ht="18.75">
      <c r="A1136" s="163"/>
      <c r="B1136" s="168" t="s">
        <v>5083</v>
      </c>
      <c r="C1136" s="238">
        <v>2024</v>
      </c>
      <c r="D1136" s="165" t="s">
        <v>3771</v>
      </c>
      <c r="E1136" s="167">
        <v>1</v>
      </c>
      <c r="F1136" s="163"/>
      <c r="G1136" s="167">
        <v>23.717790000000001</v>
      </c>
    </row>
    <row r="1137" spans="1:7" ht="18.75">
      <c r="A1137" s="163"/>
      <c r="B1137" s="168" t="s">
        <v>5079</v>
      </c>
      <c r="C1137" s="238">
        <v>2024</v>
      </c>
      <c r="D1137" s="165" t="s">
        <v>3771</v>
      </c>
      <c r="E1137" s="167">
        <v>1</v>
      </c>
      <c r="F1137" s="163"/>
      <c r="G1137" s="167">
        <v>36.647580000000005</v>
      </c>
    </row>
    <row r="1138" spans="1:7" ht="18.75">
      <c r="A1138" s="163"/>
      <c r="B1138" s="168" t="s">
        <v>5079</v>
      </c>
      <c r="C1138" s="238">
        <v>2024</v>
      </c>
      <c r="D1138" s="165" t="s">
        <v>3771</v>
      </c>
      <c r="E1138" s="167">
        <v>1</v>
      </c>
      <c r="F1138" s="163"/>
      <c r="G1138" s="167">
        <v>37.530940000000001</v>
      </c>
    </row>
    <row r="1139" spans="1:7" ht="33.75">
      <c r="A1139" s="163"/>
      <c r="B1139" s="168" t="s">
        <v>5103</v>
      </c>
      <c r="C1139" s="238">
        <v>2024</v>
      </c>
      <c r="D1139" s="165" t="s">
        <v>3771</v>
      </c>
      <c r="E1139" s="167">
        <v>1</v>
      </c>
      <c r="F1139" s="163"/>
      <c r="G1139" s="167">
        <v>47.1723</v>
      </c>
    </row>
    <row r="1140" spans="1:7" ht="18.75">
      <c r="A1140" s="163"/>
      <c r="B1140" s="168" t="s">
        <v>5078</v>
      </c>
      <c r="C1140" s="238">
        <v>2024</v>
      </c>
      <c r="D1140" s="165" t="s">
        <v>3771</v>
      </c>
      <c r="E1140" s="167">
        <v>1</v>
      </c>
      <c r="F1140" s="163"/>
      <c r="G1140" s="167">
        <v>31.75939</v>
      </c>
    </row>
    <row r="1141" spans="1:7" ht="18.75">
      <c r="A1141" s="163"/>
      <c r="B1141" s="168" t="s">
        <v>5079</v>
      </c>
      <c r="C1141" s="238">
        <v>2024</v>
      </c>
      <c r="D1141" s="165" t="s">
        <v>3771</v>
      </c>
      <c r="E1141" s="167">
        <v>1</v>
      </c>
      <c r="F1141" s="163"/>
      <c r="G1141" s="167">
        <v>37.823279999999997</v>
      </c>
    </row>
    <row r="1142" spans="1:7" ht="18.75">
      <c r="A1142" s="163"/>
      <c r="B1142" s="168" t="s">
        <v>5107</v>
      </c>
      <c r="C1142" s="238">
        <v>2024</v>
      </c>
      <c r="D1142" s="165" t="s">
        <v>3771</v>
      </c>
      <c r="E1142" s="167">
        <v>1</v>
      </c>
      <c r="F1142" s="163"/>
      <c r="G1142" s="167">
        <v>39.241930000000004</v>
      </c>
    </row>
    <row r="1143" spans="1:7" ht="18.75">
      <c r="A1143" s="163"/>
      <c r="B1143" s="168" t="s">
        <v>5097</v>
      </c>
      <c r="C1143" s="238">
        <v>2024</v>
      </c>
      <c r="D1143" s="165" t="s">
        <v>3771</v>
      </c>
      <c r="E1143" s="167">
        <v>1</v>
      </c>
      <c r="F1143" s="163"/>
      <c r="G1143" s="167">
        <v>24.115069999999999</v>
      </c>
    </row>
    <row r="1144" spans="1:7" ht="18.75">
      <c r="A1144" s="163"/>
      <c r="B1144" s="168" t="s">
        <v>5094</v>
      </c>
      <c r="C1144" s="238">
        <v>2024</v>
      </c>
      <c r="D1144" s="165" t="s">
        <v>3771</v>
      </c>
      <c r="E1144" s="167">
        <v>1</v>
      </c>
      <c r="F1144" s="163"/>
      <c r="G1144" s="167">
        <v>28.382909999999999</v>
      </c>
    </row>
    <row r="1145" spans="1:7" ht="18.75">
      <c r="A1145" s="163"/>
      <c r="B1145" s="168" t="s">
        <v>5078</v>
      </c>
      <c r="C1145" s="238">
        <v>2024</v>
      </c>
      <c r="D1145" s="165" t="s">
        <v>3771</v>
      </c>
      <c r="E1145" s="167">
        <v>1</v>
      </c>
      <c r="F1145" s="163"/>
      <c r="G1145" s="167">
        <v>27.337209999999999</v>
      </c>
    </row>
    <row r="1146" spans="1:7" ht="18.75">
      <c r="A1146" s="163"/>
      <c r="B1146" s="168" t="s">
        <v>5089</v>
      </c>
      <c r="C1146" s="238">
        <v>2024</v>
      </c>
      <c r="D1146" s="165" t="s">
        <v>3771</v>
      </c>
      <c r="E1146" s="167">
        <v>1</v>
      </c>
      <c r="F1146" s="163"/>
      <c r="G1146" s="167">
        <v>32.923110000000001</v>
      </c>
    </row>
    <row r="1147" spans="1:7" ht="18.75">
      <c r="A1147" s="163"/>
      <c r="B1147" s="168" t="s">
        <v>5089</v>
      </c>
      <c r="C1147" s="238">
        <v>2024</v>
      </c>
      <c r="D1147" s="165" t="s">
        <v>3771</v>
      </c>
      <c r="E1147" s="167">
        <v>1</v>
      </c>
      <c r="F1147" s="163"/>
      <c r="G1147" s="167">
        <v>31.874380000000002</v>
      </c>
    </row>
    <row r="1148" spans="1:7" ht="18.75">
      <c r="A1148" s="163"/>
      <c r="B1148" s="168" t="s">
        <v>5089</v>
      </c>
      <c r="C1148" s="238">
        <v>2024</v>
      </c>
      <c r="D1148" s="165" t="s">
        <v>3771</v>
      </c>
      <c r="E1148" s="167">
        <v>1</v>
      </c>
      <c r="F1148" s="163"/>
      <c r="G1148" s="167">
        <v>33.833169999999996</v>
      </c>
    </row>
    <row r="1149" spans="1:7" ht="18.75">
      <c r="A1149" s="163"/>
      <c r="B1149" s="168" t="s">
        <v>5089</v>
      </c>
      <c r="C1149" s="238">
        <v>2024</v>
      </c>
      <c r="D1149" s="165" t="s">
        <v>3771</v>
      </c>
      <c r="E1149" s="167">
        <v>1</v>
      </c>
      <c r="F1149" s="163"/>
      <c r="G1149" s="167">
        <v>30.67746</v>
      </c>
    </row>
    <row r="1150" spans="1:7" ht="33.75">
      <c r="A1150" s="163"/>
      <c r="B1150" s="168" t="s">
        <v>5105</v>
      </c>
      <c r="C1150" s="238">
        <v>2024</v>
      </c>
      <c r="D1150" s="165" t="s">
        <v>3771</v>
      </c>
      <c r="E1150" s="167">
        <v>1</v>
      </c>
      <c r="F1150" s="163"/>
      <c r="G1150" s="167">
        <v>34.301749999999998</v>
      </c>
    </row>
    <row r="1151" spans="1:7" ht="18.75">
      <c r="A1151" s="163"/>
      <c r="B1151" s="168" t="s">
        <v>5077</v>
      </c>
      <c r="C1151" s="238">
        <v>2024</v>
      </c>
      <c r="D1151" s="165" t="s">
        <v>3771</v>
      </c>
      <c r="E1151" s="167">
        <v>1</v>
      </c>
      <c r="F1151" s="163"/>
      <c r="G1151" s="167">
        <v>32.320129999999999</v>
      </c>
    </row>
    <row r="1152" spans="1:7" ht="18.75">
      <c r="A1152" s="163"/>
      <c r="B1152" s="168" t="s">
        <v>5077</v>
      </c>
      <c r="C1152" s="238">
        <v>2024</v>
      </c>
      <c r="D1152" s="165" t="s">
        <v>3771</v>
      </c>
      <c r="E1152" s="167">
        <v>1</v>
      </c>
      <c r="F1152" s="163"/>
      <c r="G1152" s="167">
        <v>35.830390000000001</v>
      </c>
    </row>
    <row r="1153" spans="1:7" ht="18.75">
      <c r="A1153" s="163"/>
      <c r="B1153" s="168" t="s">
        <v>5078</v>
      </c>
      <c r="C1153" s="238">
        <v>2024</v>
      </c>
      <c r="D1153" s="165" t="s">
        <v>3771</v>
      </c>
      <c r="E1153" s="167">
        <v>1</v>
      </c>
      <c r="F1153" s="163"/>
      <c r="G1153" s="167">
        <v>27.798959999999997</v>
      </c>
    </row>
    <row r="1154" spans="1:7" ht="18.75">
      <c r="A1154" s="163"/>
      <c r="B1154" s="168" t="s">
        <v>5077</v>
      </c>
      <c r="C1154" s="238">
        <v>2024</v>
      </c>
      <c r="D1154" s="165" t="s">
        <v>3771</v>
      </c>
      <c r="E1154" s="167">
        <v>1</v>
      </c>
      <c r="F1154" s="163"/>
      <c r="G1154" s="167">
        <v>26.364830000000001</v>
      </c>
    </row>
    <row r="1155" spans="1:7" ht="18.75">
      <c r="A1155" s="163"/>
      <c r="B1155" s="168" t="s">
        <v>5078</v>
      </c>
      <c r="C1155" s="238">
        <v>2024</v>
      </c>
      <c r="D1155" s="165" t="s">
        <v>3771</v>
      </c>
      <c r="E1155" s="167">
        <v>1</v>
      </c>
      <c r="F1155" s="163"/>
      <c r="G1155" s="167">
        <v>25.57863</v>
      </c>
    </row>
    <row r="1156" spans="1:7" ht="18.75">
      <c r="A1156" s="163"/>
      <c r="B1156" s="168" t="s">
        <v>5087</v>
      </c>
      <c r="C1156" s="238">
        <v>2024</v>
      </c>
      <c r="D1156" s="165" t="s">
        <v>3771</v>
      </c>
      <c r="E1156" s="167">
        <v>1</v>
      </c>
      <c r="F1156" s="163"/>
      <c r="G1156" s="167">
        <v>32.52149</v>
      </c>
    </row>
    <row r="1157" spans="1:7" ht="18.75">
      <c r="A1157" s="163"/>
      <c r="B1157" s="168" t="s">
        <v>5077</v>
      </c>
      <c r="C1157" s="238">
        <v>2024</v>
      </c>
      <c r="D1157" s="165" t="s">
        <v>3771</v>
      </c>
      <c r="E1157" s="167">
        <v>1</v>
      </c>
      <c r="F1157" s="163"/>
      <c r="G1157" s="167">
        <v>29.166330000000002</v>
      </c>
    </row>
    <row r="1158" spans="1:7" ht="18.75">
      <c r="A1158" s="163"/>
      <c r="B1158" s="168" t="s">
        <v>5077</v>
      </c>
      <c r="C1158" s="238">
        <v>2024</v>
      </c>
      <c r="D1158" s="165" t="s">
        <v>3771</v>
      </c>
      <c r="E1158" s="167">
        <v>1</v>
      </c>
      <c r="F1158" s="163"/>
      <c r="G1158" s="167">
        <v>28.191869999999998</v>
      </c>
    </row>
    <row r="1159" spans="1:7" ht="18.75">
      <c r="A1159" s="163"/>
      <c r="B1159" s="168" t="s">
        <v>5077</v>
      </c>
      <c r="C1159" s="238">
        <v>2024</v>
      </c>
      <c r="D1159" s="165" t="s">
        <v>3771</v>
      </c>
      <c r="E1159" s="167">
        <v>1</v>
      </c>
      <c r="F1159" s="163"/>
      <c r="G1159" s="167">
        <v>28.947330000000001</v>
      </c>
    </row>
    <row r="1160" spans="1:7" ht="18.75">
      <c r="A1160" s="163"/>
      <c r="B1160" s="168" t="s">
        <v>5077</v>
      </c>
      <c r="C1160" s="238">
        <v>2024</v>
      </c>
      <c r="D1160" s="165" t="s">
        <v>3771</v>
      </c>
      <c r="E1160" s="167">
        <v>1</v>
      </c>
      <c r="F1160" s="163"/>
      <c r="G1160" s="167">
        <v>25.619109999999999</v>
      </c>
    </row>
    <row r="1161" spans="1:7" ht="18.75">
      <c r="A1161" s="163"/>
      <c r="B1161" s="168" t="s">
        <v>5097</v>
      </c>
      <c r="C1161" s="238">
        <v>2024</v>
      </c>
      <c r="D1161" s="165" t="s">
        <v>3771</v>
      </c>
      <c r="E1161" s="167">
        <v>1</v>
      </c>
      <c r="F1161" s="163"/>
      <c r="G1161" s="167">
        <v>18.422750000000001</v>
      </c>
    </row>
    <row r="1162" spans="1:7" ht="18.75">
      <c r="A1162" s="163"/>
      <c r="B1162" s="168" t="s">
        <v>5078</v>
      </c>
      <c r="C1162" s="238">
        <v>2024</v>
      </c>
      <c r="D1162" s="165" t="s">
        <v>3771</v>
      </c>
      <c r="E1162" s="167">
        <v>1</v>
      </c>
      <c r="F1162" s="163"/>
      <c r="G1162" s="167">
        <v>23.306729999999998</v>
      </c>
    </row>
    <row r="1163" spans="1:7" ht="18.75">
      <c r="A1163" s="163"/>
      <c r="B1163" s="168" t="s">
        <v>5078</v>
      </c>
      <c r="C1163" s="238">
        <v>2024</v>
      </c>
      <c r="D1163" s="165" t="s">
        <v>3771</v>
      </c>
      <c r="E1163" s="167">
        <v>1</v>
      </c>
      <c r="F1163" s="163"/>
      <c r="G1163" s="167">
        <v>38.527660000000004</v>
      </c>
    </row>
    <row r="1164" spans="1:7" ht="18.75">
      <c r="A1164" s="163"/>
      <c r="B1164" s="168" t="s">
        <v>5100</v>
      </c>
      <c r="C1164" s="238">
        <v>2024</v>
      </c>
      <c r="D1164" s="165" t="s">
        <v>3771</v>
      </c>
      <c r="E1164" s="167">
        <v>1</v>
      </c>
      <c r="F1164" s="163"/>
      <c r="G1164" s="167">
        <v>29.293740000000003</v>
      </c>
    </row>
    <row r="1165" spans="1:7" ht="18.75">
      <c r="A1165" s="163"/>
      <c r="B1165" s="168" t="s">
        <v>5095</v>
      </c>
      <c r="C1165" s="238">
        <v>2024</v>
      </c>
      <c r="D1165" s="165" t="s">
        <v>3771</v>
      </c>
      <c r="E1165" s="167">
        <v>1</v>
      </c>
      <c r="F1165" s="163"/>
      <c r="G1165" s="167">
        <v>30.669310000000003</v>
      </c>
    </row>
    <row r="1166" spans="1:7" ht="18.75">
      <c r="A1166" s="163"/>
      <c r="B1166" s="168" t="s">
        <v>5087</v>
      </c>
      <c r="C1166" s="238">
        <v>2024</v>
      </c>
      <c r="D1166" s="165" t="s">
        <v>3771</v>
      </c>
      <c r="E1166" s="167">
        <v>1</v>
      </c>
      <c r="F1166" s="163"/>
      <c r="G1166" s="167">
        <v>26.17812</v>
      </c>
    </row>
    <row r="1167" spans="1:7" ht="18.75">
      <c r="A1167" s="163"/>
      <c r="B1167" s="168" t="s">
        <v>5087</v>
      </c>
      <c r="C1167" s="238">
        <v>2024</v>
      </c>
      <c r="D1167" s="165" t="s">
        <v>3771</v>
      </c>
      <c r="E1167" s="167">
        <v>1</v>
      </c>
      <c r="F1167" s="163"/>
      <c r="G1167" s="167">
        <v>29.454740000000001</v>
      </c>
    </row>
    <row r="1168" spans="1:7" ht="18.75">
      <c r="A1168" s="163"/>
      <c r="B1168" s="168" t="s">
        <v>5078</v>
      </c>
      <c r="C1168" s="238">
        <v>2024</v>
      </c>
      <c r="D1168" s="165" t="s">
        <v>3771</v>
      </c>
      <c r="E1168" s="167">
        <v>1</v>
      </c>
      <c r="F1168" s="163"/>
      <c r="G1168" s="167">
        <v>26.431740000000001</v>
      </c>
    </row>
    <row r="1169" spans="1:7" ht="18.75">
      <c r="A1169" s="163"/>
      <c r="B1169" s="168" t="s">
        <v>5094</v>
      </c>
      <c r="C1169" s="238">
        <v>2024</v>
      </c>
      <c r="D1169" s="165" t="s">
        <v>3771</v>
      </c>
      <c r="E1169" s="167">
        <v>1</v>
      </c>
      <c r="F1169" s="163"/>
      <c r="G1169" s="167">
        <v>42.206600000000002</v>
      </c>
    </row>
    <row r="1170" spans="1:7" ht="18.75">
      <c r="A1170" s="163"/>
      <c r="B1170" s="168" t="s">
        <v>5094</v>
      </c>
      <c r="C1170" s="238">
        <v>2024</v>
      </c>
      <c r="D1170" s="165" t="s">
        <v>3771</v>
      </c>
      <c r="E1170" s="167">
        <v>1</v>
      </c>
      <c r="F1170" s="163"/>
      <c r="G1170" s="167">
        <v>27.488009999999999</v>
      </c>
    </row>
    <row r="1171" spans="1:7" ht="18.75">
      <c r="A1171" s="163"/>
      <c r="B1171" s="168" t="s">
        <v>5077</v>
      </c>
      <c r="C1171" s="238">
        <v>2024</v>
      </c>
      <c r="D1171" s="165" t="s">
        <v>3771</v>
      </c>
      <c r="E1171" s="167">
        <v>1</v>
      </c>
      <c r="F1171" s="163"/>
      <c r="G1171" s="167">
        <v>26.024249999999999</v>
      </c>
    </row>
    <row r="1172" spans="1:7" ht="18.75">
      <c r="A1172" s="163"/>
      <c r="B1172" s="168" t="s">
        <v>5078</v>
      </c>
      <c r="C1172" s="238">
        <v>2024</v>
      </c>
      <c r="D1172" s="165" t="s">
        <v>3771</v>
      </c>
      <c r="E1172" s="167">
        <v>1</v>
      </c>
      <c r="F1172" s="163"/>
      <c r="G1172" s="167">
        <v>27.536560000000001</v>
      </c>
    </row>
    <row r="1173" spans="1:7" ht="18.75">
      <c r="A1173" s="163"/>
      <c r="B1173" s="168" t="s">
        <v>5078</v>
      </c>
      <c r="C1173" s="238">
        <v>2024</v>
      </c>
      <c r="D1173" s="165" t="s">
        <v>3771</v>
      </c>
      <c r="E1173" s="167">
        <v>1</v>
      </c>
      <c r="F1173" s="163"/>
      <c r="G1173" s="167">
        <v>27.11994</v>
      </c>
    </row>
    <row r="1174" spans="1:7" ht="18.75">
      <c r="A1174" s="163"/>
      <c r="B1174" s="168" t="s">
        <v>5078</v>
      </c>
      <c r="C1174" s="238">
        <v>2024</v>
      </c>
      <c r="D1174" s="165" t="s">
        <v>3771</v>
      </c>
      <c r="E1174" s="167">
        <v>1</v>
      </c>
      <c r="F1174" s="163"/>
      <c r="G1174" s="167">
        <v>23.181069999999998</v>
      </c>
    </row>
    <row r="1175" spans="1:7" ht="18.75">
      <c r="A1175" s="163"/>
      <c r="B1175" s="168" t="s">
        <v>5078</v>
      </c>
      <c r="C1175" s="238">
        <v>2024</v>
      </c>
      <c r="D1175" s="165" t="s">
        <v>3771</v>
      </c>
      <c r="E1175" s="167">
        <v>1</v>
      </c>
      <c r="F1175" s="163"/>
      <c r="G1175" s="167">
        <v>30.33137</v>
      </c>
    </row>
    <row r="1176" spans="1:7" ht="18.75">
      <c r="A1176" s="163"/>
      <c r="B1176" s="168" t="s">
        <v>5092</v>
      </c>
      <c r="C1176" s="238">
        <v>2024</v>
      </c>
      <c r="D1176" s="165" t="s">
        <v>3771</v>
      </c>
      <c r="E1176" s="167">
        <v>1</v>
      </c>
      <c r="F1176" s="163"/>
      <c r="G1176" s="167">
        <v>26.064169999999997</v>
      </c>
    </row>
    <row r="1177" spans="1:7" ht="18.75">
      <c r="A1177" s="163"/>
      <c r="B1177" s="168" t="s">
        <v>5088</v>
      </c>
      <c r="C1177" s="238">
        <v>2024</v>
      </c>
      <c r="D1177" s="165" t="s">
        <v>3771</v>
      </c>
      <c r="E1177" s="167">
        <v>1</v>
      </c>
      <c r="F1177" s="163"/>
      <c r="G1177" s="167">
        <v>40.546230000000001</v>
      </c>
    </row>
    <row r="1178" spans="1:7" ht="18.75">
      <c r="A1178" s="163"/>
      <c r="B1178" s="168" t="s">
        <v>5087</v>
      </c>
      <c r="C1178" s="238">
        <v>2024</v>
      </c>
      <c r="D1178" s="165" t="s">
        <v>3771</v>
      </c>
      <c r="E1178" s="167">
        <v>1</v>
      </c>
      <c r="F1178" s="163"/>
      <c r="G1178" s="167">
        <v>29.121919999999999</v>
      </c>
    </row>
    <row r="1179" spans="1:7" ht="18.75">
      <c r="A1179" s="163"/>
      <c r="B1179" s="168" t="s">
        <v>5109</v>
      </c>
      <c r="C1179" s="238">
        <v>2024</v>
      </c>
      <c r="D1179" s="165" t="s">
        <v>3771</v>
      </c>
      <c r="E1179" s="167">
        <v>1</v>
      </c>
      <c r="F1179" s="163"/>
      <c r="G1179" s="167">
        <v>33.518940000000001</v>
      </c>
    </row>
    <row r="1180" spans="1:7" ht="18.75">
      <c r="A1180" s="163"/>
      <c r="B1180" s="168" t="s">
        <v>5087</v>
      </c>
      <c r="C1180" s="238">
        <v>2024</v>
      </c>
      <c r="D1180" s="165" t="s">
        <v>3771</v>
      </c>
      <c r="E1180" s="167">
        <v>1</v>
      </c>
      <c r="F1180" s="163"/>
      <c r="G1180" s="167">
        <v>26.011240000000001</v>
      </c>
    </row>
    <row r="1181" spans="1:7" ht="18.75">
      <c r="A1181" s="163"/>
      <c r="B1181" s="168" t="s">
        <v>5095</v>
      </c>
      <c r="C1181" s="238">
        <v>2024</v>
      </c>
      <c r="D1181" s="165" t="s">
        <v>3771</v>
      </c>
      <c r="E1181" s="167">
        <v>1</v>
      </c>
      <c r="F1181" s="163"/>
      <c r="G1181" s="167">
        <v>27.742630000000002</v>
      </c>
    </row>
    <row r="1182" spans="1:7" ht="33.75">
      <c r="A1182" s="163"/>
      <c r="B1182" s="168" t="s">
        <v>5096</v>
      </c>
      <c r="C1182" s="238">
        <v>2024</v>
      </c>
      <c r="D1182" s="165" t="s">
        <v>3771</v>
      </c>
      <c r="E1182" s="167">
        <v>1</v>
      </c>
      <c r="F1182" s="163"/>
      <c r="G1182" s="167">
        <v>22.515900000000002</v>
      </c>
    </row>
    <row r="1183" spans="1:7" ht="18.75">
      <c r="A1183" s="163"/>
      <c r="B1183" s="168" t="s">
        <v>5084</v>
      </c>
      <c r="C1183" s="238">
        <v>2024</v>
      </c>
      <c r="D1183" s="165" t="s">
        <v>3771</v>
      </c>
      <c r="E1183" s="167">
        <v>1</v>
      </c>
      <c r="F1183" s="163"/>
      <c r="G1183" s="167">
        <v>32.56073</v>
      </c>
    </row>
    <row r="1184" spans="1:7" ht="18.75">
      <c r="A1184" s="163"/>
      <c r="B1184" s="168" t="s">
        <v>5089</v>
      </c>
      <c r="C1184" s="238">
        <v>2024</v>
      </c>
      <c r="D1184" s="165" t="s">
        <v>3771</v>
      </c>
      <c r="E1184" s="167">
        <v>1</v>
      </c>
      <c r="F1184" s="163"/>
      <c r="G1184" s="167">
        <v>34.633960000000002</v>
      </c>
    </row>
    <row r="1185" spans="1:7" ht="18.75">
      <c r="A1185" s="163"/>
      <c r="B1185" s="168" t="s">
        <v>5089</v>
      </c>
      <c r="C1185" s="238">
        <v>2024</v>
      </c>
      <c r="D1185" s="165" t="s">
        <v>3771</v>
      </c>
      <c r="E1185" s="167">
        <v>1</v>
      </c>
      <c r="F1185" s="163"/>
      <c r="G1185" s="167">
        <v>34.238199999999999</v>
      </c>
    </row>
    <row r="1186" spans="1:7" ht="18.75">
      <c r="A1186" s="163"/>
      <c r="B1186" s="168" t="s">
        <v>5089</v>
      </c>
      <c r="C1186" s="238">
        <v>2024</v>
      </c>
      <c r="D1186" s="165" t="s">
        <v>3771</v>
      </c>
      <c r="E1186" s="167">
        <v>1</v>
      </c>
      <c r="F1186" s="163"/>
      <c r="G1186" s="167">
        <v>34.209220000000002</v>
      </c>
    </row>
    <row r="1187" spans="1:7" ht="18.75">
      <c r="A1187" s="163"/>
      <c r="B1187" s="168" t="s">
        <v>5094</v>
      </c>
      <c r="C1187" s="238">
        <v>2024</v>
      </c>
      <c r="D1187" s="165" t="s">
        <v>3771</v>
      </c>
      <c r="E1187" s="167">
        <v>1</v>
      </c>
      <c r="F1187" s="163"/>
      <c r="G1187" s="167">
        <v>12.666</v>
      </c>
    </row>
    <row r="1188" spans="1:7" ht="18.75">
      <c r="A1188" s="163"/>
      <c r="B1188" s="168" t="s">
        <v>5094</v>
      </c>
      <c r="C1188" s="238">
        <v>2024</v>
      </c>
      <c r="D1188" s="165" t="s">
        <v>3771</v>
      </c>
      <c r="E1188" s="167">
        <v>1</v>
      </c>
      <c r="F1188" s="163"/>
      <c r="G1188" s="167">
        <v>17.477160000000001</v>
      </c>
    </row>
    <row r="1189" spans="1:7" ht="18.75">
      <c r="A1189" s="163"/>
      <c r="B1189" s="168" t="s">
        <v>5077</v>
      </c>
      <c r="C1189" s="238">
        <v>2024</v>
      </c>
      <c r="D1189" s="165" t="s">
        <v>3771</v>
      </c>
      <c r="E1189" s="167">
        <v>1</v>
      </c>
      <c r="F1189" s="163"/>
      <c r="G1189" s="167">
        <v>33.619669999999999</v>
      </c>
    </row>
    <row r="1190" spans="1:7" ht="18.75">
      <c r="A1190" s="163"/>
      <c r="B1190" s="168" t="s">
        <v>5095</v>
      </c>
      <c r="C1190" s="238">
        <v>2024</v>
      </c>
      <c r="D1190" s="165" t="s">
        <v>3771</v>
      </c>
      <c r="E1190" s="167">
        <v>1</v>
      </c>
      <c r="F1190" s="163"/>
      <c r="G1190" s="167">
        <v>31.282040000000002</v>
      </c>
    </row>
    <row r="1191" spans="1:7" ht="18.75">
      <c r="A1191" s="163"/>
      <c r="B1191" s="168" t="s">
        <v>5085</v>
      </c>
      <c r="C1191" s="238">
        <v>2024</v>
      </c>
      <c r="D1191" s="165" t="s">
        <v>3771</v>
      </c>
      <c r="E1191" s="167">
        <v>1</v>
      </c>
      <c r="F1191" s="163"/>
      <c r="G1191" s="167">
        <v>31.641419999999997</v>
      </c>
    </row>
    <row r="1192" spans="1:7" ht="18.75">
      <c r="A1192" s="163"/>
      <c r="B1192" s="168" t="s">
        <v>5097</v>
      </c>
      <c r="C1192" s="238">
        <v>2024</v>
      </c>
      <c r="D1192" s="165" t="s">
        <v>3771</v>
      </c>
      <c r="E1192" s="167">
        <v>1</v>
      </c>
      <c r="F1192" s="163"/>
      <c r="G1192" s="167">
        <v>20.858889999999999</v>
      </c>
    </row>
    <row r="1193" spans="1:7" ht="18.75">
      <c r="A1193" s="163"/>
      <c r="B1193" s="168" t="s">
        <v>5085</v>
      </c>
      <c r="C1193" s="238">
        <v>2024</v>
      </c>
      <c r="D1193" s="165" t="s">
        <v>3771</v>
      </c>
      <c r="E1193" s="167">
        <v>1</v>
      </c>
      <c r="F1193" s="163"/>
      <c r="G1193" s="167">
        <v>32.683009999999996</v>
      </c>
    </row>
    <row r="1194" spans="1:7" ht="18.75">
      <c r="A1194" s="163"/>
      <c r="B1194" s="168" t="s">
        <v>5085</v>
      </c>
      <c r="C1194" s="238">
        <v>2024</v>
      </c>
      <c r="D1194" s="165" t="s">
        <v>3771</v>
      </c>
      <c r="E1194" s="167">
        <v>1</v>
      </c>
      <c r="F1194" s="163"/>
      <c r="G1194" s="167">
        <v>31.622779999999999</v>
      </c>
    </row>
    <row r="1195" spans="1:7" ht="18.75">
      <c r="A1195" s="163"/>
      <c r="B1195" s="168" t="s">
        <v>5104</v>
      </c>
      <c r="C1195" s="238">
        <v>2024</v>
      </c>
      <c r="D1195" s="165" t="s">
        <v>3771</v>
      </c>
      <c r="E1195" s="167">
        <v>1</v>
      </c>
      <c r="F1195" s="163"/>
      <c r="G1195" s="167">
        <v>55.267150000000001</v>
      </c>
    </row>
    <row r="1196" spans="1:7" ht="18.75">
      <c r="A1196" s="163"/>
      <c r="B1196" s="168" t="s">
        <v>5095</v>
      </c>
      <c r="C1196" s="238">
        <v>2024</v>
      </c>
      <c r="D1196" s="165" t="s">
        <v>3771</v>
      </c>
      <c r="E1196" s="167">
        <v>1</v>
      </c>
      <c r="F1196" s="163"/>
      <c r="G1196" s="167">
        <v>29.91582</v>
      </c>
    </row>
    <row r="1197" spans="1:7" ht="18.75">
      <c r="A1197" s="163"/>
      <c r="B1197" s="168" t="s">
        <v>5078</v>
      </c>
      <c r="C1197" s="238">
        <v>2024</v>
      </c>
      <c r="D1197" s="165" t="s">
        <v>3771</v>
      </c>
      <c r="E1197" s="167">
        <v>1</v>
      </c>
      <c r="F1197" s="163"/>
      <c r="G1197" s="167">
        <v>27.46912</v>
      </c>
    </row>
    <row r="1198" spans="1:7" ht="18.75">
      <c r="A1198" s="163"/>
      <c r="B1198" s="168" t="s">
        <v>5077</v>
      </c>
      <c r="C1198" s="238">
        <v>2024</v>
      </c>
      <c r="D1198" s="165" t="s">
        <v>3771</v>
      </c>
      <c r="E1198" s="167">
        <v>1</v>
      </c>
      <c r="F1198" s="163"/>
      <c r="G1198" s="167">
        <v>34.29025</v>
      </c>
    </row>
    <row r="1199" spans="1:7" ht="18.75">
      <c r="A1199" s="163"/>
      <c r="B1199" s="168" t="s">
        <v>5077</v>
      </c>
      <c r="C1199" s="238">
        <v>2024</v>
      </c>
      <c r="D1199" s="165" t="s">
        <v>3771</v>
      </c>
      <c r="E1199" s="167">
        <v>1</v>
      </c>
      <c r="F1199" s="163"/>
      <c r="G1199" s="167">
        <v>27.069269999999999</v>
      </c>
    </row>
    <row r="1200" spans="1:7" ht="18.75">
      <c r="A1200" s="163"/>
      <c r="B1200" s="168" t="s">
        <v>5087</v>
      </c>
      <c r="C1200" s="238">
        <v>2024</v>
      </c>
      <c r="D1200" s="165" t="s">
        <v>3771</v>
      </c>
      <c r="E1200" s="167">
        <v>1</v>
      </c>
      <c r="F1200" s="163"/>
      <c r="G1200" s="167">
        <v>27.80219</v>
      </c>
    </row>
    <row r="1201" spans="1:7" ht="18.75">
      <c r="A1201" s="163"/>
      <c r="B1201" s="168" t="s">
        <v>5077</v>
      </c>
      <c r="C1201" s="238">
        <v>2024</v>
      </c>
      <c r="D1201" s="165" t="s">
        <v>3771</v>
      </c>
      <c r="E1201" s="167">
        <v>1</v>
      </c>
      <c r="F1201" s="163"/>
      <c r="G1201" s="167">
        <v>27.22212</v>
      </c>
    </row>
    <row r="1202" spans="1:7" ht="18.75">
      <c r="A1202" s="163"/>
      <c r="B1202" s="168" t="s">
        <v>5099</v>
      </c>
      <c r="C1202" s="238">
        <v>2024</v>
      </c>
      <c r="D1202" s="165" t="s">
        <v>3771</v>
      </c>
      <c r="E1202" s="167">
        <v>1</v>
      </c>
      <c r="F1202" s="163"/>
      <c r="G1202" s="167">
        <v>20.011470000000003</v>
      </c>
    </row>
    <row r="1203" spans="1:7" ht="33.75">
      <c r="A1203" s="163"/>
      <c r="B1203" s="168" t="s">
        <v>5105</v>
      </c>
      <c r="C1203" s="238">
        <v>2024</v>
      </c>
      <c r="D1203" s="165" t="s">
        <v>3771</v>
      </c>
      <c r="E1203" s="167">
        <v>1</v>
      </c>
      <c r="F1203" s="163"/>
      <c r="G1203" s="167">
        <v>25.36806</v>
      </c>
    </row>
    <row r="1204" spans="1:7" ht="18.75">
      <c r="A1204" s="163"/>
      <c r="B1204" s="168" t="s">
        <v>5077</v>
      </c>
      <c r="C1204" s="238">
        <v>2024</v>
      </c>
      <c r="D1204" s="165" t="s">
        <v>3771</v>
      </c>
      <c r="E1204" s="167">
        <v>1</v>
      </c>
      <c r="F1204" s="163"/>
      <c r="G1204" s="167">
        <v>38.162980000000005</v>
      </c>
    </row>
    <row r="1205" spans="1:7" ht="18.75">
      <c r="A1205" s="163"/>
      <c r="B1205" s="168" t="s">
        <v>5099</v>
      </c>
      <c r="C1205" s="238">
        <v>2024</v>
      </c>
      <c r="D1205" s="165" t="s">
        <v>3771</v>
      </c>
      <c r="E1205" s="167">
        <v>1</v>
      </c>
      <c r="F1205" s="163"/>
      <c r="G1205" s="167">
        <v>18.559740000000001</v>
      </c>
    </row>
    <row r="1206" spans="1:7" ht="18.75">
      <c r="A1206" s="163"/>
      <c r="B1206" s="168" t="s">
        <v>5085</v>
      </c>
      <c r="C1206" s="238">
        <v>2024</v>
      </c>
      <c r="D1206" s="165" t="s">
        <v>3771</v>
      </c>
      <c r="E1206" s="167">
        <v>1</v>
      </c>
      <c r="F1206" s="163"/>
      <c r="G1206" s="167">
        <v>22.495419999999999</v>
      </c>
    </row>
    <row r="1207" spans="1:7" ht="18.75">
      <c r="A1207" s="163"/>
      <c r="B1207" s="168" t="s">
        <v>5085</v>
      </c>
      <c r="C1207" s="238">
        <v>2024</v>
      </c>
      <c r="D1207" s="165" t="s">
        <v>3771</v>
      </c>
      <c r="E1207" s="167">
        <v>1</v>
      </c>
      <c r="F1207" s="163"/>
      <c r="G1207" s="167">
        <v>22.495889999999999</v>
      </c>
    </row>
    <row r="1208" spans="1:7" ht="18.75">
      <c r="A1208" s="163"/>
      <c r="B1208" s="168" t="s">
        <v>5078</v>
      </c>
      <c r="C1208" s="238">
        <v>2024</v>
      </c>
      <c r="D1208" s="165" t="s">
        <v>3771</v>
      </c>
      <c r="E1208" s="167">
        <v>1</v>
      </c>
      <c r="F1208" s="163"/>
      <c r="G1208" s="167">
        <v>25.453040000000001</v>
      </c>
    </row>
    <row r="1209" spans="1:7" ht="18.75">
      <c r="A1209" s="163"/>
      <c r="B1209" s="168" t="s">
        <v>5087</v>
      </c>
      <c r="C1209" s="238">
        <v>2024</v>
      </c>
      <c r="D1209" s="165" t="s">
        <v>3771</v>
      </c>
      <c r="E1209" s="167">
        <v>1</v>
      </c>
      <c r="F1209" s="163"/>
      <c r="G1209" s="167">
        <v>26.808529999999998</v>
      </c>
    </row>
    <row r="1210" spans="1:7" ht="18.75">
      <c r="A1210" s="163"/>
      <c r="B1210" s="168" t="s">
        <v>5087</v>
      </c>
      <c r="C1210" s="238">
        <v>2024</v>
      </c>
      <c r="D1210" s="165" t="s">
        <v>3771</v>
      </c>
      <c r="E1210" s="167">
        <v>1</v>
      </c>
      <c r="F1210" s="163"/>
      <c r="G1210" s="167">
        <v>23.95261</v>
      </c>
    </row>
    <row r="1211" spans="1:7" ht="18.75">
      <c r="A1211" s="163"/>
      <c r="B1211" s="168" t="s">
        <v>5087</v>
      </c>
      <c r="C1211" s="238">
        <v>2024</v>
      </c>
      <c r="D1211" s="165" t="s">
        <v>3771</v>
      </c>
      <c r="E1211" s="167">
        <v>1</v>
      </c>
      <c r="F1211" s="163"/>
      <c r="G1211" s="167">
        <v>25.407859999999999</v>
      </c>
    </row>
    <row r="1212" spans="1:7" ht="18.75">
      <c r="A1212" s="163"/>
      <c r="B1212" s="168" t="s">
        <v>5082</v>
      </c>
      <c r="C1212" s="238">
        <v>2024</v>
      </c>
      <c r="D1212" s="165" t="s">
        <v>3771</v>
      </c>
      <c r="E1212" s="167">
        <v>1</v>
      </c>
      <c r="F1212" s="163"/>
      <c r="G1212" s="167">
        <v>26.302520000000001</v>
      </c>
    </row>
    <row r="1213" spans="1:7" ht="18.75">
      <c r="A1213" s="163"/>
      <c r="B1213" s="168" t="s">
        <v>5082</v>
      </c>
      <c r="C1213" s="238">
        <v>2024</v>
      </c>
      <c r="D1213" s="165" t="s">
        <v>3771</v>
      </c>
      <c r="E1213" s="167">
        <v>1</v>
      </c>
      <c r="F1213" s="163"/>
      <c r="G1213" s="167">
        <v>27.93047</v>
      </c>
    </row>
    <row r="1214" spans="1:7" ht="18.75">
      <c r="A1214" s="163"/>
      <c r="B1214" s="168" t="s">
        <v>5087</v>
      </c>
      <c r="C1214" s="238">
        <v>2024</v>
      </c>
      <c r="D1214" s="165" t="s">
        <v>3771</v>
      </c>
      <c r="E1214" s="167">
        <v>1</v>
      </c>
      <c r="F1214" s="163"/>
      <c r="G1214" s="167">
        <v>25.798439999999999</v>
      </c>
    </row>
    <row r="1215" spans="1:7" ht="18.75">
      <c r="A1215" s="163"/>
      <c r="B1215" s="168" t="s">
        <v>5078</v>
      </c>
      <c r="C1215" s="238">
        <v>2024</v>
      </c>
      <c r="D1215" s="165" t="s">
        <v>3771</v>
      </c>
      <c r="E1215" s="167">
        <v>1</v>
      </c>
      <c r="F1215" s="163"/>
      <c r="G1215" s="167">
        <v>27.53612</v>
      </c>
    </row>
    <row r="1216" spans="1:7" ht="18.75">
      <c r="A1216" s="163"/>
      <c r="B1216" s="168" t="s">
        <v>5077</v>
      </c>
      <c r="C1216" s="238">
        <v>2024</v>
      </c>
      <c r="D1216" s="165" t="s">
        <v>3771</v>
      </c>
      <c r="E1216" s="167">
        <v>1</v>
      </c>
      <c r="F1216" s="163"/>
      <c r="G1216" s="167">
        <v>29.379759999999997</v>
      </c>
    </row>
    <row r="1217" spans="1:7" ht="18.75">
      <c r="A1217" s="163"/>
      <c r="B1217" s="168" t="s">
        <v>5080</v>
      </c>
      <c r="C1217" s="238">
        <v>2024</v>
      </c>
      <c r="D1217" s="165" t="s">
        <v>3771</v>
      </c>
      <c r="E1217" s="167">
        <v>1</v>
      </c>
      <c r="F1217" s="163"/>
      <c r="G1217" s="167">
        <v>32.325270000000003</v>
      </c>
    </row>
    <row r="1218" spans="1:7" ht="18.75">
      <c r="A1218" s="163"/>
      <c r="B1218" s="168" t="s">
        <v>5094</v>
      </c>
      <c r="C1218" s="238">
        <v>2024</v>
      </c>
      <c r="D1218" s="165" t="s">
        <v>3771</v>
      </c>
      <c r="E1218" s="167">
        <v>1</v>
      </c>
      <c r="F1218" s="163"/>
      <c r="G1218" s="167">
        <v>20.63993</v>
      </c>
    </row>
    <row r="1219" spans="1:7" ht="18.75">
      <c r="A1219" s="163"/>
      <c r="B1219" s="168" t="s">
        <v>5094</v>
      </c>
      <c r="C1219" s="238">
        <v>2024</v>
      </c>
      <c r="D1219" s="165" t="s">
        <v>3771</v>
      </c>
      <c r="E1219" s="167">
        <v>1</v>
      </c>
      <c r="F1219" s="163"/>
      <c r="G1219" s="167">
        <v>30.590990000000001</v>
      </c>
    </row>
    <row r="1220" spans="1:7" ht="18.75">
      <c r="A1220" s="163"/>
      <c r="B1220" s="168" t="s">
        <v>5094</v>
      </c>
      <c r="C1220" s="238">
        <v>2024</v>
      </c>
      <c r="D1220" s="165" t="s">
        <v>3771</v>
      </c>
      <c r="E1220" s="167">
        <v>1</v>
      </c>
      <c r="F1220" s="163"/>
      <c r="G1220" s="167">
        <v>29.76136</v>
      </c>
    </row>
    <row r="1221" spans="1:7" ht="18.75">
      <c r="A1221" s="163"/>
      <c r="B1221" s="168" t="s">
        <v>5077</v>
      </c>
      <c r="C1221" s="238">
        <v>2024</v>
      </c>
      <c r="D1221" s="165" t="s">
        <v>3771</v>
      </c>
      <c r="E1221" s="167">
        <v>1</v>
      </c>
      <c r="F1221" s="163"/>
      <c r="G1221" s="167">
        <v>31.507549999999998</v>
      </c>
    </row>
    <row r="1222" spans="1:7" ht="18.75">
      <c r="A1222" s="163"/>
      <c r="B1222" s="168" t="s">
        <v>5077</v>
      </c>
      <c r="C1222" s="238">
        <v>2024</v>
      </c>
      <c r="D1222" s="165" t="s">
        <v>3771</v>
      </c>
      <c r="E1222" s="167">
        <v>1</v>
      </c>
      <c r="F1222" s="163"/>
      <c r="G1222" s="167">
        <v>25.267409999999998</v>
      </c>
    </row>
    <row r="1223" spans="1:7" ht="18.75">
      <c r="A1223" s="163"/>
      <c r="B1223" s="168" t="s">
        <v>5080</v>
      </c>
      <c r="C1223" s="238">
        <v>2024</v>
      </c>
      <c r="D1223" s="165" t="s">
        <v>3771</v>
      </c>
      <c r="E1223" s="167">
        <v>1</v>
      </c>
      <c r="F1223" s="163"/>
      <c r="G1223" s="167">
        <v>32.28875</v>
      </c>
    </row>
    <row r="1224" spans="1:7" ht="18.75">
      <c r="A1224" s="163"/>
      <c r="B1224" s="168" t="s">
        <v>5080</v>
      </c>
      <c r="C1224" s="238">
        <v>2024</v>
      </c>
      <c r="D1224" s="165" t="s">
        <v>3771</v>
      </c>
      <c r="E1224" s="167">
        <v>1</v>
      </c>
      <c r="F1224" s="163"/>
      <c r="G1224" s="167">
        <v>32.288759999999996</v>
      </c>
    </row>
    <row r="1225" spans="1:7" ht="18.75">
      <c r="A1225" s="163"/>
      <c r="B1225" s="168" t="s">
        <v>5080</v>
      </c>
      <c r="C1225" s="238">
        <v>2024</v>
      </c>
      <c r="D1225" s="165" t="s">
        <v>3771</v>
      </c>
      <c r="E1225" s="167">
        <v>1</v>
      </c>
      <c r="F1225" s="163"/>
      <c r="G1225" s="167">
        <v>32.28877</v>
      </c>
    </row>
    <row r="1226" spans="1:7" ht="18.75">
      <c r="A1226" s="163"/>
      <c r="B1226" s="168" t="s">
        <v>5080</v>
      </c>
      <c r="C1226" s="238">
        <v>2024</v>
      </c>
      <c r="D1226" s="165" t="s">
        <v>3771</v>
      </c>
      <c r="E1226" s="167">
        <v>1</v>
      </c>
      <c r="F1226" s="163"/>
      <c r="G1226" s="167">
        <v>32.288759999999996</v>
      </c>
    </row>
    <row r="1227" spans="1:7" ht="18.75">
      <c r="A1227" s="163"/>
      <c r="B1227" s="168" t="s">
        <v>5078</v>
      </c>
      <c r="C1227" s="238">
        <v>2024</v>
      </c>
      <c r="D1227" s="165" t="s">
        <v>3771</v>
      </c>
      <c r="E1227" s="167">
        <v>1</v>
      </c>
      <c r="F1227" s="163"/>
      <c r="G1227" s="167">
        <v>25.713069999999998</v>
      </c>
    </row>
    <row r="1228" spans="1:7" ht="18.75">
      <c r="A1228" s="163"/>
      <c r="B1228" s="168" t="s">
        <v>5080</v>
      </c>
      <c r="C1228" s="238">
        <v>2024</v>
      </c>
      <c r="D1228" s="165" t="s">
        <v>3771</v>
      </c>
      <c r="E1228" s="167">
        <v>1</v>
      </c>
      <c r="F1228" s="163"/>
      <c r="G1228" s="167">
        <v>32.887500000000003</v>
      </c>
    </row>
    <row r="1229" spans="1:7" ht="18.75">
      <c r="A1229" s="163"/>
      <c r="B1229" s="168" t="s">
        <v>5080</v>
      </c>
      <c r="C1229" s="238">
        <v>2024</v>
      </c>
      <c r="D1229" s="165" t="s">
        <v>3771</v>
      </c>
      <c r="E1229" s="167">
        <v>1</v>
      </c>
      <c r="F1229" s="163"/>
      <c r="G1229" s="167">
        <v>32.878879999999995</v>
      </c>
    </row>
    <row r="1230" spans="1:7" ht="18.75">
      <c r="A1230" s="163"/>
      <c r="B1230" s="168" t="s">
        <v>5080</v>
      </c>
      <c r="C1230" s="238">
        <v>2024</v>
      </c>
      <c r="D1230" s="165" t="s">
        <v>3771</v>
      </c>
      <c r="E1230" s="167">
        <v>1</v>
      </c>
      <c r="F1230" s="163"/>
      <c r="G1230" s="167">
        <v>32.888629999999999</v>
      </c>
    </row>
    <row r="1231" spans="1:7" ht="18.75">
      <c r="A1231" s="163"/>
      <c r="B1231" s="168" t="s">
        <v>5080</v>
      </c>
      <c r="C1231" s="238">
        <v>2024</v>
      </c>
      <c r="D1231" s="165" t="s">
        <v>3771</v>
      </c>
      <c r="E1231" s="167">
        <v>1</v>
      </c>
      <c r="F1231" s="163"/>
      <c r="G1231" s="167">
        <v>32.763030000000001</v>
      </c>
    </row>
    <row r="1232" spans="1:7" ht="18.75">
      <c r="A1232" s="163"/>
      <c r="B1232" s="168" t="s">
        <v>5104</v>
      </c>
      <c r="C1232" s="238">
        <v>2024</v>
      </c>
      <c r="D1232" s="165" t="s">
        <v>3771</v>
      </c>
      <c r="E1232" s="167">
        <v>1</v>
      </c>
      <c r="F1232" s="163"/>
      <c r="G1232" s="167">
        <v>26.521349999999998</v>
      </c>
    </row>
    <row r="1233" spans="1:7" ht="18.75">
      <c r="A1233" s="163"/>
      <c r="B1233" s="168" t="s">
        <v>5077</v>
      </c>
      <c r="C1233" s="238">
        <v>2024</v>
      </c>
      <c r="D1233" s="165" t="s">
        <v>3771</v>
      </c>
      <c r="E1233" s="167">
        <v>1</v>
      </c>
      <c r="F1233" s="163"/>
      <c r="G1233" s="167">
        <v>27.418849999999999</v>
      </c>
    </row>
    <row r="1234" spans="1:7" ht="18.75">
      <c r="A1234" s="163"/>
      <c r="B1234" s="168" t="s">
        <v>5099</v>
      </c>
      <c r="C1234" s="238">
        <v>2024</v>
      </c>
      <c r="D1234" s="165" t="s">
        <v>3771</v>
      </c>
      <c r="E1234" s="167">
        <v>1</v>
      </c>
      <c r="F1234" s="163"/>
      <c r="G1234" s="167">
        <v>23.671150000000001</v>
      </c>
    </row>
    <row r="1235" spans="1:7" ht="18.75">
      <c r="A1235" s="163"/>
      <c r="B1235" s="168" t="s">
        <v>5099</v>
      </c>
      <c r="C1235" s="238">
        <v>2024</v>
      </c>
      <c r="D1235" s="165" t="s">
        <v>3771</v>
      </c>
      <c r="E1235" s="167">
        <v>1</v>
      </c>
      <c r="F1235" s="163"/>
      <c r="G1235" s="167">
        <v>23.875799999999998</v>
      </c>
    </row>
    <row r="1236" spans="1:7" ht="18.75">
      <c r="A1236" s="163"/>
      <c r="B1236" s="168" t="s">
        <v>5099</v>
      </c>
      <c r="C1236" s="238">
        <v>2024</v>
      </c>
      <c r="D1236" s="165" t="s">
        <v>3771</v>
      </c>
      <c r="E1236" s="167">
        <v>1</v>
      </c>
      <c r="F1236" s="163"/>
      <c r="G1236" s="167">
        <v>23.85642</v>
      </c>
    </row>
    <row r="1237" spans="1:7" ht="18.75">
      <c r="A1237" s="163"/>
      <c r="B1237" s="168" t="s">
        <v>5085</v>
      </c>
      <c r="C1237" s="238">
        <v>2024</v>
      </c>
      <c r="D1237" s="165" t="s">
        <v>3771</v>
      </c>
      <c r="E1237" s="167">
        <v>1</v>
      </c>
      <c r="F1237" s="163"/>
      <c r="G1237" s="167">
        <v>25.121639999999999</v>
      </c>
    </row>
    <row r="1238" spans="1:7" ht="18.75">
      <c r="A1238" s="163"/>
      <c r="B1238" s="168" t="s">
        <v>5085</v>
      </c>
      <c r="C1238" s="238">
        <v>2024</v>
      </c>
      <c r="D1238" s="165" t="s">
        <v>3771</v>
      </c>
      <c r="E1238" s="167">
        <v>1</v>
      </c>
      <c r="F1238" s="163"/>
      <c r="G1238" s="167">
        <v>25.121639999999999</v>
      </c>
    </row>
    <row r="1239" spans="1:7" ht="18.75">
      <c r="A1239" s="163"/>
      <c r="B1239" s="168" t="s">
        <v>5091</v>
      </c>
      <c r="C1239" s="238">
        <v>2024</v>
      </c>
      <c r="D1239" s="165" t="s">
        <v>3771</v>
      </c>
      <c r="E1239" s="167">
        <v>1</v>
      </c>
      <c r="F1239" s="163"/>
      <c r="G1239" s="167">
        <v>31.859169999999999</v>
      </c>
    </row>
    <row r="1240" spans="1:7" ht="18.75">
      <c r="A1240" s="163"/>
      <c r="B1240" s="168" t="s">
        <v>5087</v>
      </c>
      <c r="C1240" s="238">
        <v>2024</v>
      </c>
      <c r="D1240" s="165" t="s">
        <v>3771</v>
      </c>
      <c r="E1240" s="167">
        <v>1</v>
      </c>
      <c r="F1240" s="163"/>
      <c r="G1240" s="167">
        <v>24.066200000000002</v>
      </c>
    </row>
    <row r="1241" spans="1:7" ht="18.75">
      <c r="A1241" s="163"/>
      <c r="B1241" s="168" t="s">
        <v>5087</v>
      </c>
      <c r="C1241" s="238">
        <v>2024</v>
      </c>
      <c r="D1241" s="165" t="s">
        <v>3771</v>
      </c>
      <c r="E1241" s="167">
        <v>1</v>
      </c>
      <c r="F1241" s="163"/>
      <c r="G1241" s="167">
        <v>22.499890000000001</v>
      </c>
    </row>
    <row r="1242" spans="1:7" ht="18.75">
      <c r="A1242" s="163"/>
      <c r="B1242" s="168" t="s">
        <v>5087</v>
      </c>
      <c r="C1242" s="238">
        <v>2024</v>
      </c>
      <c r="D1242" s="165" t="s">
        <v>3771</v>
      </c>
      <c r="E1242" s="167">
        <v>1</v>
      </c>
      <c r="F1242" s="163"/>
      <c r="G1242" s="167">
        <v>25.900830000000003</v>
      </c>
    </row>
    <row r="1243" spans="1:7" ht="18.75">
      <c r="A1243" s="163"/>
      <c r="B1243" s="168" t="s">
        <v>5087</v>
      </c>
      <c r="C1243" s="238">
        <v>2024</v>
      </c>
      <c r="D1243" s="165" t="s">
        <v>3771</v>
      </c>
      <c r="E1243" s="167">
        <v>1</v>
      </c>
      <c r="F1243" s="163"/>
      <c r="G1243" s="167">
        <v>23.95262</v>
      </c>
    </row>
    <row r="1244" spans="1:7" ht="18.75">
      <c r="A1244" s="163"/>
      <c r="B1244" s="168" t="s">
        <v>5078</v>
      </c>
      <c r="C1244" s="238">
        <v>2024</v>
      </c>
      <c r="D1244" s="165" t="s">
        <v>3771</v>
      </c>
      <c r="E1244" s="167">
        <v>1</v>
      </c>
      <c r="F1244" s="163"/>
      <c r="G1244" s="167">
        <v>26.201060000000002</v>
      </c>
    </row>
    <row r="1245" spans="1:7" ht="18.75">
      <c r="A1245" s="163"/>
      <c r="B1245" s="168" t="s">
        <v>5077</v>
      </c>
      <c r="C1245" s="238">
        <v>2024</v>
      </c>
      <c r="D1245" s="165" t="s">
        <v>3771</v>
      </c>
      <c r="E1245" s="167">
        <v>1</v>
      </c>
      <c r="F1245" s="163"/>
      <c r="G1245" s="167">
        <v>29.814790000000002</v>
      </c>
    </row>
    <row r="1246" spans="1:7" ht="18.75">
      <c r="A1246" s="163"/>
      <c r="B1246" s="168" t="s">
        <v>5089</v>
      </c>
      <c r="C1246" s="238">
        <v>2024</v>
      </c>
      <c r="D1246" s="165" t="s">
        <v>3771</v>
      </c>
      <c r="E1246" s="167">
        <v>1</v>
      </c>
      <c r="F1246" s="163"/>
      <c r="G1246" s="167">
        <v>30.351950000000002</v>
      </c>
    </row>
    <row r="1247" spans="1:7" ht="18.75">
      <c r="A1247" s="163"/>
      <c r="B1247" s="168" t="s">
        <v>5109</v>
      </c>
      <c r="C1247" s="238">
        <v>2024</v>
      </c>
      <c r="D1247" s="165" t="s">
        <v>3771</v>
      </c>
      <c r="E1247" s="167">
        <v>1</v>
      </c>
      <c r="F1247" s="163"/>
      <c r="G1247" s="167">
        <v>31.846720000000001</v>
      </c>
    </row>
    <row r="1248" spans="1:7" ht="33.75">
      <c r="A1248" s="163"/>
      <c r="B1248" s="168" t="s">
        <v>5106</v>
      </c>
      <c r="C1248" s="238">
        <v>2024</v>
      </c>
      <c r="D1248" s="165" t="s">
        <v>3771</v>
      </c>
      <c r="E1248" s="167">
        <v>1</v>
      </c>
      <c r="F1248" s="163"/>
      <c r="G1248" s="167">
        <v>21.44669</v>
      </c>
    </row>
    <row r="1249" spans="1:7" ht="18.75">
      <c r="A1249" s="163"/>
      <c r="B1249" s="168" t="s">
        <v>5097</v>
      </c>
      <c r="C1249" s="238">
        <v>2024</v>
      </c>
      <c r="D1249" s="165" t="s">
        <v>3771</v>
      </c>
      <c r="E1249" s="167">
        <v>1</v>
      </c>
      <c r="F1249" s="163"/>
      <c r="G1249" s="167">
        <v>20.111270000000001</v>
      </c>
    </row>
    <row r="1250" spans="1:7" ht="18.75">
      <c r="A1250" s="163"/>
      <c r="B1250" s="168" t="s">
        <v>5086</v>
      </c>
      <c r="C1250" s="238">
        <v>2024</v>
      </c>
      <c r="D1250" s="165" t="s">
        <v>3771</v>
      </c>
      <c r="E1250" s="167">
        <v>1</v>
      </c>
      <c r="F1250" s="163"/>
      <c r="G1250" s="167">
        <v>24.595740000000003</v>
      </c>
    </row>
    <row r="1251" spans="1:7" ht="18.75">
      <c r="A1251" s="163"/>
      <c r="B1251" s="168" t="s">
        <v>5078</v>
      </c>
      <c r="C1251" s="238">
        <v>2024</v>
      </c>
      <c r="D1251" s="165" t="s">
        <v>3771</v>
      </c>
      <c r="E1251" s="167">
        <v>1</v>
      </c>
      <c r="F1251" s="163"/>
      <c r="G1251" s="167">
        <v>25.73395</v>
      </c>
    </row>
    <row r="1252" spans="1:7" ht="18.75">
      <c r="A1252" s="163"/>
      <c r="B1252" s="168" t="s">
        <v>5078</v>
      </c>
      <c r="C1252" s="238">
        <v>2024</v>
      </c>
      <c r="D1252" s="165" t="s">
        <v>3771</v>
      </c>
      <c r="E1252" s="167">
        <v>1</v>
      </c>
      <c r="F1252" s="163"/>
      <c r="G1252" s="167">
        <v>28.065630000000002</v>
      </c>
    </row>
    <row r="1253" spans="1:7" ht="18.75">
      <c r="A1253" s="163"/>
      <c r="B1253" s="168" t="s">
        <v>5078</v>
      </c>
      <c r="C1253" s="238">
        <v>2024</v>
      </c>
      <c r="D1253" s="165" t="s">
        <v>3771</v>
      </c>
      <c r="E1253" s="167">
        <v>1</v>
      </c>
      <c r="F1253" s="163"/>
      <c r="G1253" s="167">
        <v>24.661049999999999</v>
      </c>
    </row>
    <row r="1254" spans="1:7" ht="18.75">
      <c r="A1254" s="163"/>
      <c r="B1254" s="168" t="s">
        <v>5089</v>
      </c>
      <c r="C1254" s="238">
        <v>2024</v>
      </c>
      <c r="D1254" s="165" t="s">
        <v>3771</v>
      </c>
      <c r="E1254" s="167">
        <v>1</v>
      </c>
      <c r="F1254" s="163"/>
      <c r="G1254" s="167">
        <v>31.970099999999999</v>
      </c>
    </row>
    <row r="1255" spans="1:7" ht="18.75">
      <c r="A1255" s="163"/>
      <c r="B1255" s="168" t="s">
        <v>5086</v>
      </c>
      <c r="C1255" s="238">
        <v>2024</v>
      </c>
      <c r="D1255" s="165" t="s">
        <v>3771</v>
      </c>
      <c r="E1255" s="167">
        <v>1</v>
      </c>
      <c r="F1255" s="163"/>
      <c r="G1255" s="167">
        <v>44.606190000000005</v>
      </c>
    </row>
    <row r="1256" spans="1:7" ht="18.75">
      <c r="A1256" s="163"/>
      <c r="B1256" s="168" t="s">
        <v>5080</v>
      </c>
      <c r="C1256" s="238">
        <v>2024</v>
      </c>
      <c r="D1256" s="165" t="s">
        <v>3771</v>
      </c>
      <c r="E1256" s="167">
        <v>1</v>
      </c>
      <c r="F1256" s="163"/>
      <c r="G1256" s="167">
        <v>30.950320000000001</v>
      </c>
    </row>
    <row r="1257" spans="1:7" ht="18.75">
      <c r="A1257" s="163"/>
      <c r="B1257" s="168" t="s">
        <v>5087</v>
      </c>
      <c r="C1257" s="238">
        <v>2024</v>
      </c>
      <c r="D1257" s="165" t="s">
        <v>3771</v>
      </c>
      <c r="E1257" s="167">
        <v>1</v>
      </c>
      <c r="F1257" s="163"/>
      <c r="G1257" s="167">
        <v>30.363330000000001</v>
      </c>
    </row>
    <row r="1258" spans="1:7" ht="18.75">
      <c r="A1258" s="163"/>
      <c r="B1258" s="168" t="s">
        <v>5087</v>
      </c>
      <c r="C1258" s="238">
        <v>2024</v>
      </c>
      <c r="D1258" s="165" t="s">
        <v>3771</v>
      </c>
      <c r="E1258" s="167">
        <v>1</v>
      </c>
      <c r="F1258" s="163"/>
      <c r="G1258" s="167">
        <v>28.95044</v>
      </c>
    </row>
    <row r="1259" spans="1:7" ht="18.75">
      <c r="A1259" s="163"/>
      <c r="B1259" s="168" t="s">
        <v>5077</v>
      </c>
      <c r="C1259" s="238">
        <v>2024</v>
      </c>
      <c r="D1259" s="165" t="s">
        <v>3771</v>
      </c>
      <c r="E1259" s="167">
        <v>1</v>
      </c>
      <c r="F1259" s="163"/>
      <c r="G1259" s="167">
        <v>31.783990000000003</v>
      </c>
    </row>
    <row r="1260" spans="1:7" ht="18.75">
      <c r="A1260" s="163"/>
      <c r="B1260" s="168" t="s">
        <v>5095</v>
      </c>
      <c r="C1260" s="238">
        <v>2024</v>
      </c>
      <c r="D1260" s="165" t="s">
        <v>3771</v>
      </c>
      <c r="E1260" s="167">
        <v>1</v>
      </c>
      <c r="F1260" s="163"/>
      <c r="G1260" s="167">
        <v>23.068860000000001</v>
      </c>
    </row>
    <row r="1261" spans="1:7" ht="18.75">
      <c r="A1261" s="163"/>
      <c r="B1261" s="168" t="s">
        <v>5094</v>
      </c>
      <c r="C1261" s="238">
        <v>2024</v>
      </c>
      <c r="D1261" s="165" t="s">
        <v>3771</v>
      </c>
      <c r="E1261" s="167">
        <v>1</v>
      </c>
      <c r="F1261" s="163"/>
      <c r="G1261" s="167">
        <v>32.028680000000001</v>
      </c>
    </row>
    <row r="1262" spans="1:7" ht="18.75">
      <c r="A1262" s="163"/>
      <c r="B1262" s="168" t="s">
        <v>5077</v>
      </c>
      <c r="C1262" s="238">
        <v>2024</v>
      </c>
      <c r="D1262" s="165" t="s">
        <v>3771</v>
      </c>
      <c r="E1262" s="167">
        <v>1</v>
      </c>
      <c r="F1262" s="163"/>
      <c r="G1262" s="167">
        <v>28.468040000000002</v>
      </c>
    </row>
    <row r="1263" spans="1:7" ht="18.75">
      <c r="A1263" s="163"/>
      <c r="B1263" s="168" t="s">
        <v>5104</v>
      </c>
      <c r="C1263" s="238">
        <v>2024</v>
      </c>
      <c r="D1263" s="165" t="s">
        <v>3771</v>
      </c>
      <c r="E1263" s="167">
        <v>1</v>
      </c>
      <c r="F1263" s="163"/>
      <c r="G1263" s="167">
        <v>26.16019</v>
      </c>
    </row>
    <row r="1264" spans="1:7" ht="18.75">
      <c r="A1264" s="163"/>
      <c r="B1264" s="168" t="s">
        <v>5080</v>
      </c>
      <c r="C1264" s="238">
        <v>2024</v>
      </c>
      <c r="D1264" s="165" t="s">
        <v>3771</v>
      </c>
      <c r="E1264" s="167">
        <v>1</v>
      </c>
      <c r="F1264" s="163"/>
      <c r="G1264" s="167">
        <v>29.673490000000001</v>
      </c>
    </row>
    <row r="1265" spans="1:7" ht="18.75">
      <c r="A1265" s="163"/>
      <c r="B1265" s="168" t="s">
        <v>5077</v>
      </c>
      <c r="C1265" s="238">
        <v>2024</v>
      </c>
      <c r="D1265" s="165" t="s">
        <v>3771</v>
      </c>
      <c r="E1265" s="167">
        <v>1</v>
      </c>
      <c r="F1265" s="163"/>
      <c r="G1265" s="167">
        <v>27.61515</v>
      </c>
    </row>
    <row r="1266" spans="1:7" ht="18.75">
      <c r="A1266" s="163"/>
      <c r="B1266" s="168" t="s">
        <v>5093</v>
      </c>
      <c r="C1266" s="238">
        <v>2024</v>
      </c>
      <c r="D1266" s="165" t="s">
        <v>3771</v>
      </c>
      <c r="E1266" s="167">
        <v>1</v>
      </c>
      <c r="F1266" s="163"/>
      <c r="G1266" s="167">
        <v>24.484759999999998</v>
      </c>
    </row>
    <row r="1267" spans="1:7" ht="18.75">
      <c r="A1267" s="163"/>
      <c r="B1267" s="168" t="s">
        <v>5080</v>
      </c>
      <c r="C1267" s="238">
        <v>2024</v>
      </c>
      <c r="D1267" s="165" t="s">
        <v>3771</v>
      </c>
      <c r="E1267" s="167">
        <v>1</v>
      </c>
      <c r="F1267" s="163"/>
      <c r="G1267" s="167">
        <v>31.54486</v>
      </c>
    </row>
    <row r="1268" spans="1:7" ht="18.75">
      <c r="A1268" s="163"/>
      <c r="B1268" s="168" t="s">
        <v>5092</v>
      </c>
      <c r="C1268" s="238">
        <v>2024</v>
      </c>
      <c r="D1268" s="165" t="s">
        <v>3771</v>
      </c>
      <c r="E1268" s="167">
        <v>1</v>
      </c>
      <c r="F1268" s="163"/>
      <c r="G1268" s="167">
        <v>32.598050000000001</v>
      </c>
    </row>
    <row r="1269" spans="1:7" ht="18.75">
      <c r="A1269" s="163"/>
      <c r="B1269" s="168" t="s">
        <v>5089</v>
      </c>
      <c r="C1269" s="238">
        <v>2024</v>
      </c>
      <c r="D1269" s="165" t="s">
        <v>3771</v>
      </c>
      <c r="E1269" s="167">
        <v>1</v>
      </c>
      <c r="F1269" s="163"/>
      <c r="G1269" s="167">
        <v>33.393540000000002</v>
      </c>
    </row>
    <row r="1270" spans="1:7" ht="18.75">
      <c r="A1270" s="163"/>
      <c r="B1270" s="168" t="s">
        <v>5094</v>
      </c>
      <c r="C1270" s="238">
        <v>2024</v>
      </c>
      <c r="D1270" s="165" t="s">
        <v>3771</v>
      </c>
      <c r="E1270" s="167">
        <v>1</v>
      </c>
      <c r="F1270" s="163"/>
      <c r="G1270" s="167">
        <v>23.654949999999999</v>
      </c>
    </row>
    <row r="1271" spans="1:7" ht="18.75">
      <c r="A1271" s="163"/>
      <c r="B1271" s="168" t="s">
        <v>5078</v>
      </c>
      <c r="C1271" s="238">
        <v>2024</v>
      </c>
      <c r="D1271" s="165" t="s">
        <v>3771</v>
      </c>
      <c r="E1271" s="167">
        <v>1</v>
      </c>
      <c r="F1271" s="163"/>
      <c r="G1271" s="167">
        <v>29.489979999999999</v>
      </c>
    </row>
    <row r="1272" spans="1:7" ht="18.75">
      <c r="A1272" s="163"/>
      <c r="B1272" s="168" t="s">
        <v>5094</v>
      </c>
      <c r="C1272" s="238">
        <v>2024</v>
      </c>
      <c r="D1272" s="165" t="s">
        <v>3771</v>
      </c>
      <c r="E1272" s="167">
        <v>1</v>
      </c>
      <c r="F1272" s="163"/>
      <c r="G1272" s="167">
        <v>34.460010000000004</v>
      </c>
    </row>
    <row r="1273" spans="1:7" ht="18.75">
      <c r="A1273" s="163"/>
      <c r="B1273" s="168" t="s">
        <v>5078</v>
      </c>
      <c r="C1273" s="238">
        <v>2024</v>
      </c>
      <c r="D1273" s="165" t="s">
        <v>3771</v>
      </c>
      <c r="E1273" s="167">
        <v>1</v>
      </c>
      <c r="F1273" s="163"/>
      <c r="G1273" s="167">
        <v>26.72242</v>
      </c>
    </row>
    <row r="1274" spans="1:7" ht="18.75">
      <c r="A1274" s="163"/>
      <c r="B1274" s="168" t="s">
        <v>5089</v>
      </c>
      <c r="C1274" s="238">
        <v>2024</v>
      </c>
      <c r="D1274" s="165" t="s">
        <v>3771</v>
      </c>
      <c r="E1274" s="167">
        <v>1</v>
      </c>
      <c r="F1274" s="163"/>
      <c r="G1274" s="167">
        <v>32.505540000000003</v>
      </c>
    </row>
    <row r="1275" spans="1:7" ht="18.75">
      <c r="A1275" s="163"/>
      <c r="B1275" s="168" t="s">
        <v>5097</v>
      </c>
      <c r="C1275" s="238">
        <v>2024</v>
      </c>
      <c r="D1275" s="165" t="s">
        <v>3771</v>
      </c>
      <c r="E1275" s="167">
        <v>1</v>
      </c>
      <c r="F1275" s="163"/>
      <c r="G1275" s="167">
        <v>17.563929999999999</v>
      </c>
    </row>
    <row r="1276" spans="1:7" ht="18.75">
      <c r="A1276" s="163"/>
      <c r="B1276" s="168" t="s">
        <v>5097</v>
      </c>
      <c r="C1276" s="238">
        <v>2024</v>
      </c>
      <c r="D1276" s="165" t="s">
        <v>3771</v>
      </c>
      <c r="E1276" s="167">
        <v>1</v>
      </c>
      <c r="F1276" s="163"/>
      <c r="G1276" s="167">
        <v>16.762150000000002</v>
      </c>
    </row>
    <row r="1277" spans="1:7" ht="18.75">
      <c r="A1277" s="163"/>
      <c r="B1277" s="168" t="s">
        <v>5097</v>
      </c>
      <c r="C1277" s="238">
        <v>2024</v>
      </c>
      <c r="D1277" s="165" t="s">
        <v>3771</v>
      </c>
      <c r="E1277" s="167">
        <v>1</v>
      </c>
      <c r="F1277" s="163"/>
      <c r="G1277" s="167">
        <v>16.88805</v>
      </c>
    </row>
    <row r="1278" spans="1:7" ht="18.75">
      <c r="A1278" s="163"/>
      <c r="B1278" s="168" t="s">
        <v>5095</v>
      </c>
      <c r="C1278" s="238">
        <v>2024</v>
      </c>
      <c r="D1278" s="165" t="s">
        <v>3771</v>
      </c>
      <c r="E1278" s="167">
        <v>1</v>
      </c>
      <c r="F1278" s="163"/>
      <c r="G1278" s="167">
        <v>24.61016</v>
      </c>
    </row>
    <row r="1279" spans="1:7" ht="33.75">
      <c r="A1279" s="163"/>
      <c r="B1279" s="168" t="s">
        <v>5105</v>
      </c>
      <c r="C1279" s="238">
        <v>2024</v>
      </c>
      <c r="D1279" s="165" t="s">
        <v>3771</v>
      </c>
      <c r="E1279" s="167">
        <v>1</v>
      </c>
      <c r="F1279" s="163"/>
      <c r="G1279" s="167">
        <v>24.260380000000001</v>
      </c>
    </row>
    <row r="1280" spans="1:7" ht="18.75">
      <c r="A1280" s="163"/>
      <c r="B1280" s="168" t="s">
        <v>5085</v>
      </c>
      <c r="C1280" s="238">
        <v>2024</v>
      </c>
      <c r="D1280" s="165" t="s">
        <v>3771</v>
      </c>
      <c r="E1280" s="167">
        <v>1</v>
      </c>
      <c r="F1280" s="163"/>
      <c r="G1280" s="167">
        <v>25.18037</v>
      </c>
    </row>
    <row r="1281" spans="1:7" ht="18.75">
      <c r="A1281" s="163"/>
      <c r="B1281" s="168" t="s">
        <v>5085</v>
      </c>
      <c r="C1281" s="238">
        <v>2024</v>
      </c>
      <c r="D1281" s="165" t="s">
        <v>3771</v>
      </c>
      <c r="E1281" s="167">
        <v>1</v>
      </c>
      <c r="F1281" s="163"/>
      <c r="G1281" s="167">
        <v>26.025560000000002</v>
      </c>
    </row>
    <row r="1282" spans="1:7" ht="18.75">
      <c r="A1282" s="163"/>
      <c r="B1282" s="168" t="s">
        <v>5077</v>
      </c>
      <c r="C1282" s="238">
        <v>2024</v>
      </c>
      <c r="D1282" s="165" t="s">
        <v>3771</v>
      </c>
      <c r="E1282" s="167">
        <v>1</v>
      </c>
      <c r="F1282" s="163"/>
      <c r="G1282" s="167">
        <v>27.3538</v>
      </c>
    </row>
    <row r="1283" spans="1:7" ht="18.75">
      <c r="A1283" s="163"/>
      <c r="B1283" s="168" t="s">
        <v>5077</v>
      </c>
      <c r="C1283" s="238">
        <v>2024</v>
      </c>
      <c r="D1283" s="165" t="s">
        <v>3771</v>
      </c>
      <c r="E1283" s="167">
        <v>1</v>
      </c>
      <c r="F1283" s="163"/>
      <c r="G1283" s="167">
        <v>28.910490000000003</v>
      </c>
    </row>
    <row r="1284" spans="1:7" ht="18.75">
      <c r="A1284" s="163"/>
      <c r="B1284" s="168" t="s">
        <v>5079</v>
      </c>
      <c r="C1284" s="238">
        <v>2024</v>
      </c>
      <c r="D1284" s="165" t="s">
        <v>3771</v>
      </c>
      <c r="E1284" s="167">
        <v>1</v>
      </c>
      <c r="F1284" s="163"/>
      <c r="G1284" s="167">
        <v>23.41778</v>
      </c>
    </row>
    <row r="1285" spans="1:7" ht="18.75">
      <c r="A1285" s="163"/>
      <c r="B1285" s="168" t="s">
        <v>5104</v>
      </c>
      <c r="C1285" s="238">
        <v>2024</v>
      </c>
      <c r="D1285" s="165" t="s">
        <v>3771</v>
      </c>
      <c r="E1285" s="167">
        <v>1</v>
      </c>
      <c r="F1285" s="163"/>
      <c r="G1285" s="167">
        <v>28.177259999999997</v>
      </c>
    </row>
    <row r="1286" spans="1:7" ht="18.75">
      <c r="A1286" s="163"/>
      <c r="B1286" s="168" t="s">
        <v>5078</v>
      </c>
      <c r="C1286" s="238">
        <v>2024</v>
      </c>
      <c r="D1286" s="165" t="s">
        <v>3771</v>
      </c>
      <c r="E1286" s="167">
        <v>1</v>
      </c>
      <c r="F1286" s="163"/>
      <c r="G1286" s="167">
        <v>24.23882</v>
      </c>
    </row>
    <row r="1287" spans="1:7" ht="18.75">
      <c r="A1287" s="163"/>
      <c r="B1287" s="168" t="s">
        <v>5085</v>
      </c>
      <c r="C1287" s="238">
        <v>2024</v>
      </c>
      <c r="D1287" s="165" t="s">
        <v>3771</v>
      </c>
      <c r="E1287" s="167">
        <v>1</v>
      </c>
      <c r="F1287" s="163"/>
      <c r="G1287" s="167">
        <v>25.479050000000001</v>
      </c>
    </row>
    <row r="1288" spans="1:7" ht="18.75">
      <c r="A1288" s="163"/>
      <c r="B1288" s="168" t="s">
        <v>5097</v>
      </c>
      <c r="C1288" s="238">
        <v>2024</v>
      </c>
      <c r="D1288" s="165" t="s">
        <v>3771</v>
      </c>
      <c r="E1288" s="167">
        <v>1</v>
      </c>
      <c r="F1288" s="163"/>
      <c r="G1288" s="167">
        <v>17.84149</v>
      </c>
    </row>
    <row r="1289" spans="1:7" ht="18.75">
      <c r="A1289" s="163"/>
      <c r="B1289" s="168" t="s">
        <v>5097</v>
      </c>
      <c r="C1289" s="238">
        <v>2024</v>
      </c>
      <c r="D1289" s="165" t="s">
        <v>3771</v>
      </c>
      <c r="E1289" s="167">
        <v>1</v>
      </c>
      <c r="F1289" s="163"/>
      <c r="G1289" s="167">
        <v>18.522860000000001</v>
      </c>
    </row>
    <row r="1290" spans="1:7" ht="18.75">
      <c r="A1290" s="163"/>
      <c r="B1290" s="168" t="s">
        <v>5078</v>
      </c>
      <c r="C1290" s="238">
        <v>2024</v>
      </c>
      <c r="D1290" s="165" t="s">
        <v>3771</v>
      </c>
      <c r="E1290" s="167">
        <v>1</v>
      </c>
      <c r="F1290" s="163"/>
      <c r="G1290" s="167">
        <v>27.43703</v>
      </c>
    </row>
    <row r="1291" spans="1:7" ht="18.75">
      <c r="A1291" s="163"/>
      <c r="B1291" s="168" t="s">
        <v>5097</v>
      </c>
      <c r="C1291" s="238">
        <v>2024</v>
      </c>
      <c r="D1291" s="165" t="s">
        <v>3771</v>
      </c>
      <c r="E1291" s="167">
        <v>1</v>
      </c>
      <c r="F1291" s="163"/>
      <c r="G1291" s="167">
        <v>17.86795</v>
      </c>
    </row>
    <row r="1292" spans="1:7" ht="18.75">
      <c r="A1292" s="163"/>
      <c r="B1292" s="168" t="s">
        <v>5097</v>
      </c>
      <c r="C1292" s="238">
        <v>2024</v>
      </c>
      <c r="D1292" s="165" t="s">
        <v>3771</v>
      </c>
      <c r="E1292" s="167">
        <v>1</v>
      </c>
      <c r="F1292" s="163"/>
      <c r="G1292" s="167">
        <v>17.596689999999999</v>
      </c>
    </row>
    <row r="1293" spans="1:7" ht="18.75">
      <c r="A1293" s="163"/>
      <c r="B1293" s="168" t="s">
        <v>5097</v>
      </c>
      <c r="C1293" s="238">
        <v>2024</v>
      </c>
      <c r="D1293" s="165" t="s">
        <v>3771</v>
      </c>
      <c r="E1293" s="167">
        <v>1</v>
      </c>
      <c r="F1293" s="163"/>
      <c r="G1293" s="167">
        <v>17.414529999999999</v>
      </c>
    </row>
    <row r="1294" spans="1:7" ht="18.75">
      <c r="A1294" s="163"/>
      <c r="B1294" s="168" t="s">
        <v>5097</v>
      </c>
      <c r="C1294" s="238">
        <v>2024</v>
      </c>
      <c r="D1294" s="165" t="s">
        <v>3771</v>
      </c>
      <c r="E1294" s="167">
        <v>1</v>
      </c>
      <c r="F1294" s="163"/>
      <c r="G1294" s="167">
        <v>17.86795</v>
      </c>
    </row>
    <row r="1295" spans="1:7" ht="18.75">
      <c r="A1295" s="163"/>
      <c r="B1295" s="168" t="s">
        <v>5097</v>
      </c>
      <c r="C1295" s="238">
        <v>2024</v>
      </c>
      <c r="D1295" s="165" t="s">
        <v>3771</v>
      </c>
      <c r="E1295" s="167">
        <v>1</v>
      </c>
      <c r="F1295" s="163"/>
      <c r="G1295" s="167">
        <v>17.160740000000001</v>
      </c>
    </row>
    <row r="1296" spans="1:7" ht="18.75">
      <c r="A1296" s="163"/>
      <c r="B1296" s="168" t="s">
        <v>5097</v>
      </c>
      <c r="C1296" s="238">
        <v>2024</v>
      </c>
      <c r="D1296" s="165" t="s">
        <v>3771</v>
      </c>
      <c r="E1296" s="167">
        <v>1</v>
      </c>
      <c r="F1296" s="163"/>
      <c r="G1296" s="167">
        <v>17.342929999999999</v>
      </c>
    </row>
    <row r="1297" spans="1:7" ht="18.75">
      <c r="A1297" s="163"/>
      <c r="B1297" s="168" t="s">
        <v>5077</v>
      </c>
      <c r="C1297" s="238">
        <v>2024</v>
      </c>
      <c r="D1297" s="165" t="s">
        <v>3771</v>
      </c>
      <c r="E1297" s="167">
        <v>1</v>
      </c>
      <c r="F1297" s="163"/>
      <c r="G1297" s="167">
        <v>35.673470000000002</v>
      </c>
    </row>
    <row r="1298" spans="1:7" ht="18.75">
      <c r="A1298" s="163"/>
      <c r="B1298" s="168" t="s">
        <v>5089</v>
      </c>
      <c r="C1298" s="238">
        <v>2024</v>
      </c>
      <c r="D1298" s="165" t="s">
        <v>3771</v>
      </c>
      <c r="E1298" s="167">
        <v>1</v>
      </c>
      <c r="F1298" s="163"/>
      <c r="G1298" s="167">
        <v>28.82488</v>
      </c>
    </row>
    <row r="1299" spans="1:7" ht="18.75">
      <c r="A1299" s="163"/>
      <c r="B1299" s="168" t="s">
        <v>5097</v>
      </c>
      <c r="C1299" s="238">
        <v>2024</v>
      </c>
      <c r="D1299" s="165" t="s">
        <v>3771</v>
      </c>
      <c r="E1299" s="167">
        <v>1</v>
      </c>
      <c r="F1299" s="163"/>
      <c r="G1299" s="167">
        <v>17.614099999999997</v>
      </c>
    </row>
    <row r="1300" spans="1:7" ht="18.75">
      <c r="A1300" s="163"/>
      <c r="B1300" s="168" t="s">
        <v>5097</v>
      </c>
      <c r="C1300" s="238">
        <v>2024</v>
      </c>
      <c r="D1300" s="165" t="s">
        <v>3771</v>
      </c>
      <c r="E1300" s="167">
        <v>1</v>
      </c>
      <c r="F1300" s="163"/>
      <c r="G1300" s="167">
        <v>17.342929999999999</v>
      </c>
    </row>
    <row r="1301" spans="1:7" ht="18.75">
      <c r="A1301" s="163"/>
      <c r="B1301" s="168" t="s">
        <v>5097</v>
      </c>
      <c r="C1301" s="238">
        <v>2024</v>
      </c>
      <c r="D1301" s="165" t="s">
        <v>3771</v>
      </c>
      <c r="E1301" s="167">
        <v>1</v>
      </c>
      <c r="F1301" s="163"/>
      <c r="G1301" s="167">
        <v>17.198650000000001</v>
      </c>
    </row>
    <row r="1302" spans="1:7" ht="18.75">
      <c r="A1302" s="163"/>
      <c r="B1302" s="168" t="s">
        <v>5097</v>
      </c>
      <c r="C1302" s="238">
        <v>2024</v>
      </c>
      <c r="D1302" s="165" t="s">
        <v>3771</v>
      </c>
      <c r="E1302" s="167">
        <v>1</v>
      </c>
      <c r="F1302" s="163"/>
      <c r="G1302" s="167">
        <v>17.652000000000001</v>
      </c>
    </row>
    <row r="1303" spans="1:7" ht="18.75">
      <c r="A1303" s="163"/>
      <c r="B1303" s="168" t="s">
        <v>5077</v>
      </c>
      <c r="C1303" s="238">
        <v>2024</v>
      </c>
      <c r="D1303" s="165" t="s">
        <v>3771</v>
      </c>
      <c r="E1303" s="167">
        <v>1</v>
      </c>
      <c r="F1303" s="163"/>
      <c r="G1303" s="167">
        <v>27.679029999999997</v>
      </c>
    </row>
    <row r="1304" spans="1:7" ht="18.75">
      <c r="A1304" s="163"/>
      <c r="B1304" s="168" t="s">
        <v>5094</v>
      </c>
      <c r="C1304" s="238">
        <v>2024</v>
      </c>
      <c r="D1304" s="165" t="s">
        <v>3771</v>
      </c>
      <c r="E1304" s="167">
        <v>1</v>
      </c>
      <c r="F1304" s="163"/>
      <c r="G1304" s="167">
        <v>26.649509999999999</v>
      </c>
    </row>
    <row r="1305" spans="1:7" ht="18.75">
      <c r="A1305" s="163"/>
      <c r="B1305" s="168" t="s">
        <v>5091</v>
      </c>
      <c r="C1305" s="238">
        <v>2024</v>
      </c>
      <c r="D1305" s="165" t="s">
        <v>3771</v>
      </c>
      <c r="E1305" s="167">
        <v>1</v>
      </c>
      <c r="F1305" s="163"/>
      <c r="G1305" s="167">
        <v>27.780999999999999</v>
      </c>
    </row>
    <row r="1306" spans="1:7" ht="18.75">
      <c r="A1306" s="163"/>
      <c r="B1306" s="168" t="s">
        <v>5091</v>
      </c>
      <c r="C1306" s="238">
        <v>2024</v>
      </c>
      <c r="D1306" s="165" t="s">
        <v>3771</v>
      </c>
      <c r="E1306" s="167">
        <v>1</v>
      </c>
      <c r="F1306" s="163"/>
      <c r="G1306" s="167">
        <v>27.65917</v>
      </c>
    </row>
    <row r="1307" spans="1:7" ht="18.75">
      <c r="A1307" s="163"/>
      <c r="B1307" s="168" t="s">
        <v>5091</v>
      </c>
      <c r="C1307" s="238">
        <v>2024</v>
      </c>
      <c r="D1307" s="165" t="s">
        <v>3771</v>
      </c>
      <c r="E1307" s="167">
        <v>1</v>
      </c>
      <c r="F1307" s="163"/>
      <c r="G1307" s="167">
        <v>27.659590000000001</v>
      </c>
    </row>
    <row r="1308" spans="1:7" ht="18.75">
      <c r="A1308" s="163"/>
      <c r="B1308" s="168" t="s">
        <v>5091</v>
      </c>
      <c r="C1308" s="238">
        <v>2024</v>
      </c>
      <c r="D1308" s="165" t="s">
        <v>3771</v>
      </c>
      <c r="E1308" s="167">
        <v>1</v>
      </c>
      <c r="F1308" s="163"/>
      <c r="G1308" s="167">
        <v>27.659590000000001</v>
      </c>
    </row>
    <row r="1309" spans="1:7" ht="33.75">
      <c r="A1309" s="163"/>
      <c r="B1309" s="168" t="s">
        <v>5108</v>
      </c>
      <c r="C1309" s="238">
        <v>2024</v>
      </c>
      <c r="D1309" s="165" t="s">
        <v>3771</v>
      </c>
      <c r="E1309" s="167">
        <v>1</v>
      </c>
      <c r="F1309" s="163"/>
      <c r="G1309" s="167">
        <v>71.633219999999994</v>
      </c>
    </row>
    <row r="1310" spans="1:7" ht="18.75">
      <c r="A1310" s="163"/>
      <c r="B1310" s="168" t="s">
        <v>5078</v>
      </c>
      <c r="C1310" s="238">
        <v>2024</v>
      </c>
      <c r="D1310" s="165" t="s">
        <v>3771</v>
      </c>
      <c r="E1310" s="167">
        <v>1</v>
      </c>
      <c r="F1310" s="163"/>
      <c r="G1310" s="167">
        <v>25.092179999999999</v>
      </c>
    </row>
    <row r="1311" spans="1:7" ht="18.75">
      <c r="A1311" s="163"/>
      <c r="B1311" s="168" t="s">
        <v>5091</v>
      </c>
      <c r="C1311" s="238">
        <v>2024</v>
      </c>
      <c r="D1311" s="165" t="s">
        <v>3771</v>
      </c>
      <c r="E1311" s="167">
        <v>1</v>
      </c>
      <c r="F1311" s="163"/>
      <c r="G1311" s="167">
        <v>31.937660000000001</v>
      </c>
    </row>
    <row r="1312" spans="1:7" ht="18.75">
      <c r="A1312" s="163"/>
      <c r="B1312" s="168" t="s">
        <v>5077</v>
      </c>
      <c r="C1312" s="238">
        <v>2024</v>
      </c>
      <c r="D1312" s="165" t="s">
        <v>3771</v>
      </c>
      <c r="E1312" s="167">
        <v>1</v>
      </c>
      <c r="F1312" s="163"/>
      <c r="G1312" s="167">
        <v>25.990459999999999</v>
      </c>
    </row>
    <row r="1313" spans="1:7" ht="18.75">
      <c r="A1313" s="163"/>
      <c r="B1313" s="168" t="s">
        <v>5078</v>
      </c>
      <c r="C1313" s="238">
        <v>2024</v>
      </c>
      <c r="D1313" s="165" t="s">
        <v>3771</v>
      </c>
      <c r="E1313" s="167">
        <v>1</v>
      </c>
      <c r="F1313" s="163"/>
      <c r="G1313" s="167">
        <v>25.333179999999999</v>
      </c>
    </row>
    <row r="1314" spans="1:7" ht="18.75">
      <c r="A1314" s="163"/>
      <c r="B1314" s="168" t="s">
        <v>5089</v>
      </c>
      <c r="C1314" s="238">
        <v>2024</v>
      </c>
      <c r="D1314" s="165" t="s">
        <v>3771</v>
      </c>
      <c r="E1314" s="167">
        <v>1</v>
      </c>
      <c r="F1314" s="163"/>
      <c r="G1314" s="167">
        <v>35.985419999999998</v>
      </c>
    </row>
    <row r="1315" spans="1:7" ht="18.75">
      <c r="A1315" s="163"/>
      <c r="B1315" s="168" t="s">
        <v>5097</v>
      </c>
      <c r="C1315" s="238">
        <v>2024</v>
      </c>
      <c r="D1315" s="165" t="s">
        <v>3771</v>
      </c>
      <c r="E1315" s="167">
        <v>1</v>
      </c>
      <c r="F1315" s="163"/>
      <c r="G1315" s="167">
        <v>16.996320000000001</v>
      </c>
    </row>
    <row r="1316" spans="1:7" ht="18.75">
      <c r="A1316" s="163"/>
      <c r="B1316" s="168" t="s">
        <v>5097</v>
      </c>
      <c r="C1316" s="238">
        <v>2024</v>
      </c>
      <c r="D1316" s="165" t="s">
        <v>3771</v>
      </c>
      <c r="E1316" s="167">
        <v>1</v>
      </c>
      <c r="F1316" s="163"/>
      <c r="G1316" s="167">
        <v>16.81418</v>
      </c>
    </row>
    <row r="1317" spans="1:7" ht="18.75">
      <c r="A1317" s="163"/>
      <c r="B1317" s="168" t="s">
        <v>5097</v>
      </c>
      <c r="C1317" s="238">
        <v>2024</v>
      </c>
      <c r="D1317" s="165" t="s">
        <v>3771</v>
      </c>
      <c r="E1317" s="167">
        <v>1</v>
      </c>
      <c r="F1317" s="163"/>
      <c r="G1317" s="167">
        <v>17.267599999999998</v>
      </c>
    </row>
    <row r="1318" spans="1:7" ht="18.75">
      <c r="A1318" s="163"/>
      <c r="B1318" s="168" t="s">
        <v>5097</v>
      </c>
      <c r="C1318" s="238">
        <v>2024</v>
      </c>
      <c r="D1318" s="165" t="s">
        <v>3771</v>
      </c>
      <c r="E1318" s="167">
        <v>1</v>
      </c>
      <c r="F1318" s="163"/>
      <c r="G1318" s="167">
        <v>16.996320000000001</v>
      </c>
    </row>
    <row r="1319" spans="1:7" ht="18.75">
      <c r="A1319" s="163"/>
      <c r="B1319" s="168" t="s">
        <v>5097</v>
      </c>
      <c r="C1319" s="238">
        <v>2024</v>
      </c>
      <c r="D1319" s="165" t="s">
        <v>3771</v>
      </c>
      <c r="E1319" s="167">
        <v>1</v>
      </c>
      <c r="F1319" s="163"/>
      <c r="G1319" s="167">
        <v>16.814599999999999</v>
      </c>
    </row>
    <row r="1320" spans="1:7" ht="18.75">
      <c r="A1320" s="163"/>
      <c r="B1320" s="168" t="s">
        <v>5097</v>
      </c>
      <c r="C1320" s="238">
        <v>2024</v>
      </c>
      <c r="D1320" s="165" t="s">
        <v>3771</v>
      </c>
      <c r="E1320" s="167">
        <v>1</v>
      </c>
      <c r="F1320" s="163"/>
      <c r="G1320" s="167">
        <v>17.26802</v>
      </c>
    </row>
    <row r="1321" spans="1:7" ht="18.75">
      <c r="A1321" s="163"/>
      <c r="B1321" s="168" t="s">
        <v>5097</v>
      </c>
      <c r="C1321" s="238">
        <v>2024</v>
      </c>
      <c r="D1321" s="165" t="s">
        <v>3771</v>
      </c>
      <c r="E1321" s="167">
        <v>1</v>
      </c>
      <c r="F1321" s="163"/>
      <c r="G1321" s="167">
        <v>16.996749999999999</v>
      </c>
    </row>
    <row r="1322" spans="1:7" ht="18.75">
      <c r="A1322" s="163"/>
      <c r="B1322" s="168" t="s">
        <v>5097</v>
      </c>
      <c r="C1322" s="238">
        <v>2024</v>
      </c>
      <c r="D1322" s="165" t="s">
        <v>3771</v>
      </c>
      <c r="E1322" s="167">
        <v>1</v>
      </c>
      <c r="F1322" s="163"/>
      <c r="G1322" s="167">
        <v>16.814599999999999</v>
      </c>
    </row>
    <row r="1323" spans="1:7" ht="18.75">
      <c r="A1323" s="163"/>
      <c r="B1323" s="168" t="s">
        <v>5097</v>
      </c>
      <c r="C1323" s="238">
        <v>2024</v>
      </c>
      <c r="D1323" s="165" t="s">
        <v>3771</v>
      </c>
      <c r="E1323" s="167">
        <v>1</v>
      </c>
      <c r="F1323" s="163"/>
      <c r="G1323" s="167">
        <v>17.26802</v>
      </c>
    </row>
    <row r="1324" spans="1:7" ht="18.75">
      <c r="A1324" s="163"/>
      <c r="B1324" s="168" t="s">
        <v>5097</v>
      </c>
      <c r="C1324" s="238">
        <v>2024</v>
      </c>
      <c r="D1324" s="165" t="s">
        <v>3771</v>
      </c>
      <c r="E1324" s="167">
        <v>1</v>
      </c>
      <c r="F1324" s="163"/>
      <c r="G1324" s="167">
        <v>16.996749999999999</v>
      </c>
    </row>
    <row r="1325" spans="1:7" ht="18.75">
      <c r="A1325" s="163"/>
      <c r="B1325" s="168" t="s">
        <v>5097</v>
      </c>
      <c r="C1325" s="238">
        <v>2024</v>
      </c>
      <c r="D1325" s="165" t="s">
        <v>3771</v>
      </c>
      <c r="E1325" s="167">
        <v>1</v>
      </c>
      <c r="F1325" s="163"/>
      <c r="G1325" s="167">
        <v>16.814599999999999</v>
      </c>
    </row>
    <row r="1326" spans="1:7" ht="18.75">
      <c r="A1326" s="163"/>
      <c r="B1326" s="168" t="s">
        <v>5097</v>
      </c>
      <c r="C1326" s="238">
        <v>2024</v>
      </c>
      <c r="D1326" s="165" t="s">
        <v>3771</v>
      </c>
      <c r="E1326" s="167">
        <v>1</v>
      </c>
      <c r="F1326" s="163"/>
      <c r="G1326" s="167">
        <v>17.26802</v>
      </c>
    </row>
    <row r="1327" spans="1:7" ht="18.75">
      <c r="A1327" s="163"/>
      <c r="B1327" s="168" t="s">
        <v>5097</v>
      </c>
      <c r="C1327" s="238">
        <v>2024</v>
      </c>
      <c r="D1327" s="165" t="s">
        <v>3771</v>
      </c>
      <c r="E1327" s="167">
        <v>1</v>
      </c>
      <c r="F1327" s="163"/>
      <c r="G1327" s="167">
        <v>16.996749999999999</v>
      </c>
    </row>
    <row r="1328" spans="1:7" ht="18.75">
      <c r="A1328" s="163"/>
      <c r="B1328" s="168" t="s">
        <v>5097</v>
      </c>
      <c r="C1328" s="238">
        <v>2024</v>
      </c>
      <c r="D1328" s="165" t="s">
        <v>3771</v>
      </c>
      <c r="E1328" s="167">
        <v>1</v>
      </c>
      <c r="F1328" s="163"/>
      <c r="G1328" s="167">
        <v>16.814599999999999</v>
      </c>
    </row>
    <row r="1329" spans="1:7" ht="18.75">
      <c r="A1329" s="163"/>
      <c r="B1329" s="168" t="s">
        <v>5097</v>
      </c>
      <c r="C1329" s="238">
        <v>2024</v>
      </c>
      <c r="D1329" s="165" t="s">
        <v>3771</v>
      </c>
      <c r="E1329" s="167">
        <v>1</v>
      </c>
      <c r="F1329" s="163"/>
      <c r="G1329" s="167">
        <v>17.26802</v>
      </c>
    </row>
    <row r="1330" spans="1:7" ht="18.75">
      <c r="A1330" s="163"/>
      <c r="B1330" s="168" t="s">
        <v>5097</v>
      </c>
      <c r="C1330" s="238">
        <v>2024</v>
      </c>
      <c r="D1330" s="165" t="s">
        <v>3771</v>
      </c>
      <c r="E1330" s="167">
        <v>1</v>
      </c>
      <c r="F1330" s="163"/>
      <c r="G1330" s="167">
        <v>16.993040000000001</v>
      </c>
    </row>
    <row r="1331" spans="1:7" ht="18.75">
      <c r="A1331" s="163"/>
      <c r="B1331" s="168" t="s">
        <v>5097</v>
      </c>
      <c r="C1331" s="238">
        <v>2024</v>
      </c>
      <c r="D1331" s="165" t="s">
        <v>3771</v>
      </c>
      <c r="E1331" s="167">
        <v>1</v>
      </c>
      <c r="F1331" s="163"/>
      <c r="G1331" s="167">
        <v>17.134799999999998</v>
      </c>
    </row>
    <row r="1332" spans="1:7" ht="18.75">
      <c r="A1332" s="163"/>
      <c r="B1332" s="168" t="s">
        <v>5097</v>
      </c>
      <c r="C1332" s="238">
        <v>2024</v>
      </c>
      <c r="D1332" s="165" t="s">
        <v>3771</v>
      </c>
      <c r="E1332" s="167">
        <v>1</v>
      </c>
      <c r="F1332" s="163"/>
      <c r="G1332" s="167">
        <v>17.588200000000001</v>
      </c>
    </row>
    <row r="1333" spans="1:7" ht="18.75">
      <c r="A1333" s="163"/>
      <c r="B1333" s="168" t="s">
        <v>5097</v>
      </c>
      <c r="C1333" s="238">
        <v>2024</v>
      </c>
      <c r="D1333" s="165" t="s">
        <v>3771</v>
      </c>
      <c r="E1333" s="167">
        <v>1</v>
      </c>
      <c r="F1333" s="163"/>
      <c r="G1333" s="167">
        <v>17.588200000000001</v>
      </c>
    </row>
    <row r="1334" spans="1:7" ht="18.75">
      <c r="A1334" s="163"/>
      <c r="B1334" s="168" t="s">
        <v>5097</v>
      </c>
      <c r="C1334" s="238">
        <v>2024</v>
      </c>
      <c r="D1334" s="165" t="s">
        <v>3771</v>
      </c>
      <c r="E1334" s="167">
        <v>1</v>
      </c>
      <c r="F1334" s="163"/>
      <c r="G1334" s="167">
        <v>17.316950000000002</v>
      </c>
    </row>
    <row r="1335" spans="1:7" ht="18.75">
      <c r="A1335" s="163"/>
      <c r="B1335" s="168" t="s">
        <v>5097</v>
      </c>
      <c r="C1335" s="238">
        <v>2024</v>
      </c>
      <c r="D1335" s="165" t="s">
        <v>3771</v>
      </c>
      <c r="E1335" s="167">
        <v>1</v>
      </c>
      <c r="F1335" s="163"/>
      <c r="G1335" s="167">
        <v>17.354830000000003</v>
      </c>
    </row>
    <row r="1336" spans="1:7" ht="18.75">
      <c r="A1336" s="163"/>
      <c r="B1336" s="168" t="s">
        <v>5097</v>
      </c>
      <c r="C1336" s="238">
        <v>2024</v>
      </c>
      <c r="D1336" s="165" t="s">
        <v>3771</v>
      </c>
      <c r="E1336" s="167">
        <v>1</v>
      </c>
      <c r="F1336" s="163"/>
      <c r="G1336" s="167">
        <v>17.172689999999999</v>
      </c>
    </row>
    <row r="1337" spans="1:7" ht="18.75">
      <c r="A1337" s="163"/>
      <c r="B1337" s="168" t="s">
        <v>5094</v>
      </c>
      <c r="C1337" s="238">
        <v>2024</v>
      </c>
      <c r="D1337" s="165" t="s">
        <v>3771</v>
      </c>
      <c r="E1337" s="167">
        <v>1</v>
      </c>
      <c r="F1337" s="163"/>
      <c r="G1337" s="167">
        <v>27.918689999999998</v>
      </c>
    </row>
    <row r="1338" spans="1:7" ht="18.75">
      <c r="A1338" s="163"/>
      <c r="B1338" s="168" t="s">
        <v>5094</v>
      </c>
      <c r="C1338" s="238">
        <v>2024</v>
      </c>
      <c r="D1338" s="165" t="s">
        <v>3771</v>
      </c>
      <c r="E1338" s="167">
        <v>1</v>
      </c>
      <c r="F1338" s="163"/>
      <c r="G1338" s="167">
        <v>24.435419999999997</v>
      </c>
    </row>
    <row r="1339" spans="1:7" ht="18.75">
      <c r="A1339" s="163"/>
      <c r="B1339" s="168" t="s">
        <v>5077</v>
      </c>
      <c r="C1339" s="238">
        <v>2024</v>
      </c>
      <c r="D1339" s="165" t="s">
        <v>3771</v>
      </c>
      <c r="E1339" s="167">
        <v>1</v>
      </c>
      <c r="F1339" s="163"/>
      <c r="G1339" s="167">
        <v>26.702180000000002</v>
      </c>
    </row>
    <row r="1340" spans="1:7" ht="18.75">
      <c r="A1340" s="163"/>
      <c r="B1340" s="168" t="s">
        <v>5078</v>
      </c>
      <c r="C1340" s="238">
        <v>2024</v>
      </c>
      <c r="D1340" s="165" t="s">
        <v>3771</v>
      </c>
      <c r="E1340" s="167">
        <v>1</v>
      </c>
      <c r="F1340" s="163"/>
      <c r="G1340" s="167">
        <v>26.317</v>
      </c>
    </row>
    <row r="1341" spans="1:7" ht="18.75">
      <c r="A1341" s="163"/>
      <c r="B1341" s="168" t="s">
        <v>5094</v>
      </c>
      <c r="C1341" s="238">
        <v>2024</v>
      </c>
      <c r="D1341" s="165" t="s">
        <v>3771</v>
      </c>
      <c r="E1341" s="167">
        <v>1</v>
      </c>
      <c r="F1341" s="163"/>
      <c r="G1341" s="167">
        <v>23.610080000000004</v>
      </c>
    </row>
    <row r="1342" spans="1:7" ht="18.75">
      <c r="A1342" s="163"/>
      <c r="B1342" s="168" t="s">
        <v>5078</v>
      </c>
      <c r="C1342" s="238">
        <v>2024</v>
      </c>
      <c r="D1342" s="165" t="s">
        <v>3771</v>
      </c>
      <c r="E1342" s="167">
        <v>1</v>
      </c>
      <c r="F1342" s="163"/>
      <c r="G1342" s="167">
        <v>28.206939999999999</v>
      </c>
    </row>
    <row r="1343" spans="1:7" ht="33.75">
      <c r="A1343" s="163"/>
      <c r="B1343" s="168" t="s">
        <v>5101</v>
      </c>
      <c r="C1343" s="238">
        <v>2024</v>
      </c>
      <c r="D1343" s="165" t="s">
        <v>3771</v>
      </c>
      <c r="E1343" s="167">
        <v>1</v>
      </c>
      <c r="F1343" s="163"/>
      <c r="G1343" s="167">
        <v>23.567619999999998</v>
      </c>
    </row>
    <row r="1344" spans="1:7" ht="33.75">
      <c r="A1344" s="163"/>
      <c r="B1344" s="168" t="s">
        <v>5101</v>
      </c>
      <c r="C1344" s="238">
        <v>2024</v>
      </c>
      <c r="D1344" s="165" t="s">
        <v>3771</v>
      </c>
      <c r="E1344" s="167">
        <v>1</v>
      </c>
      <c r="F1344" s="163"/>
      <c r="G1344" s="167">
        <v>23.59141</v>
      </c>
    </row>
    <row r="1345" spans="1:7" ht="33.75">
      <c r="A1345" s="163"/>
      <c r="B1345" s="168" t="s">
        <v>5101</v>
      </c>
      <c r="C1345" s="238">
        <v>2024</v>
      </c>
      <c r="D1345" s="165" t="s">
        <v>3771</v>
      </c>
      <c r="E1345" s="167">
        <v>1</v>
      </c>
      <c r="F1345" s="163"/>
      <c r="G1345" s="167">
        <v>23.591819999999998</v>
      </c>
    </row>
    <row r="1346" spans="1:7" ht="33.75">
      <c r="A1346" s="163"/>
      <c r="B1346" s="168" t="s">
        <v>5101</v>
      </c>
      <c r="C1346" s="238">
        <v>2024</v>
      </c>
      <c r="D1346" s="165" t="s">
        <v>3771</v>
      </c>
      <c r="E1346" s="167">
        <v>1</v>
      </c>
      <c r="F1346" s="163"/>
      <c r="G1346" s="167">
        <v>23.591840000000001</v>
      </c>
    </row>
    <row r="1347" spans="1:7" ht="33.75">
      <c r="A1347" s="163"/>
      <c r="B1347" s="168" t="s">
        <v>5101</v>
      </c>
      <c r="C1347" s="238">
        <v>2024</v>
      </c>
      <c r="D1347" s="165" t="s">
        <v>3771</v>
      </c>
      <c r="E1347" s="167">
        <v>1</v>
      </c>
      <c r="F1347" s="163"/>
      <c r="G1347" s="167">
        <v>23.581619999999997</v>
      </c>
    </row>
    <row r="1348" spans="1:7" ht="33.75">
      <c r="A1348" s="163"/>
      <c r="B1348" s="168" t="s">
        <v>5101</v>
      </c>
      <c r="C1348" s="238">
        <v>2024</v>
      </c>
      <c r="D1348" s="165" t="s">
        <v>3771</v>
      </c>
      <c r="E1348" s="167">
        <v>1</v>
      </c>
      <c r="F1348" s="163"/>
      <c r="G1348" s="167">
        <v>23.57226</v>
      </c>
    </row>
    <row r="1349" spans="1:7" ht="33.75">
      <c r="A1349" s="163"/>
      <c r="B1349" s="168" t="s">
        <v>5101</v>
      </c>
      <c r="C1349" s="238">
        <v>2024</v>
      </c>
      <c r="D1349" s="165" t="s">
        <v>3771</v>
      </c>
      <c r="E1349" s="167">
        <v>1</v>
      </c>
      <c r="F1349" s="163"/>
      <c r="G1349" s="167">
        <v>23.56757</v>
      </c>
    </row>
    <row r="1350" spans="1:7" ht="33.75">
      <c r="A1350" s="163"/>
      <c r="B1350" s="168" t="s">
        <v>5101</v>
      </c>
      <c r="C1350" s="238">
        <v>2024</v>
      </c>
      <c r="D1350" s="165" t="s">
        <v>3771</v>
      </c>
      <c r="E1350" s="167">
        <v>1</v>
      </c>
      <c r="F1350" s="163"/>
      <c r="G1350" s="167">
        <v>23.567520000000002</v>
      </c>
    </row>
    <row r="1351" spans="1:7" ht="18.75">
      <c r="A1351" s="163"/>
      <c r="B1351" s="168" t="s">
        <v>5104</v>
      </c>
      <c r="C1351" s="238">
        <v>2024</v>
      </c>
      <c r="D1351" s="165" t="s">
        <v>3771</v>
      </c>
      <c r="E1351" s="167">
        <v>1</v>
      </c>
      <c r="F1351" s="163"/>
      <c r="G1351" s="167">
        <v>35.390970000000003</v>
      </c>
    </row>
    <row r="1352" spans="1:7" ht="18.75">
      <c r="A1352" s="163"/>
      <c r="B1352" s="168" t="s">
        <v>5092</v>
      </c>
      <c r="C1352" s="238">
        <v>2024</v>
      </c>
      <c r="D1352" s="165" t="s">
        <v>3771</v>
      </c>
      <c r="E1352" s="167">
        <v>1</v>
      </c>
      <c r="F1352" s="163"/>
      <c r="G1352" s="167">
        <v>30.36739</v>
      </c>
    </row>
    <row r="1353" spans="1:7" ht="18.75">
      <c r="A1353" s="163"/>
      <c r="B1353" s="168" t="s">
        <v>5077</v>
      </c>
      <c r="C1353" s="238">
        <v>2024</v>
      </c>
      <c r="D1353" s="165" t="s">
        <v>3771</v>
      </c>
      <c r="E1353" s="167">
        <v>1</v>
      </c>
      <c r="F1353" s="163"/>
      <c r="G1353" s="167">
        <v>26.198400000000003</v>
      </c>
    </row>
    <row r="1354" spans="1:7" ht="18.75">
      <c r="A1354" s="163"/>
      <c r="B1354" s="168" t="s">
        <v>5082</v>
      </c>
      <c r="C1354" s="238">
        <v>2024</v>
      </c>
      <c r="D1354" s="165" t="s">
        <v>3771</v>
      </c>
      <c r="E1354" s="167">
        <v>1</v>
      </c>
      <c r="F1354" s="163"/>
      <c r="G1354" s="167">
        <v>30.167400000000001</v>
      </c>
    </row>
    <row r="1355" spans="1:7" ht="18.75">
      <c r="A1355" s="163"/>
      <c r="B1355" s="168" t="s">
        <v>5087</v>
      </c>
      <c r="C1355" s="238">
        <v>2024</v>
      </c>
      <c r="D1355" s="165" t="s">
        <v>3771</v>
      </c>
      <c r="E1355" s="167">
        <v>1</v>
      </c>
      <c r="F1355" s="163"/>
      <c r="G1355" s="167">
        <v>31.83691</v>
      </c>
    </row>
    <row r="1356" spans="1:7" ht="18.75">
      <c r="A1356" s="163"/>
      <c r="B1356" s="168" t="s">
        <v>5104</v>
      </c>
      <c r="C1356" s="238">
        <v>2024</v>
      </c>
      <c r="D1356" s="165" t="s">
        <v>3771</v>
      </c>
      <c r="E1356" s="167">
        <v>1</v>
      </c>
      <c r="F1356" s="163"/>
      <c r="G1356" s="167">
        <v>29.77073</v>
      </c>
    </row>
    <row r="1357" spans="1:7" ht="18.75">
      <c r="A1357" s="163"/>
      <c r="B1357" s="168" t="s">
        <v>5085</v>
      </c>
      <c r="C1357" s="238">
        <v>2024</v>
      </c>
      <c r="D1357" s="165" t="s">
        <v>3771</v>
      </c>
      <c r="E1357" s="167">
        <v>1</v>
      </c>
      <c r="F1357" s="163"/>
      <c r="G1357" s="167">
        <v>29.702819999999999</v>
      </c>
    </row>
    <row r="1358" spans="1:7" ht="18.75">
      <c r="A1358" s="163"/>
      <c r="B1358" s="168" t="s">
        <v>5078</v>
      </c>
      <c r="C1358" s="238">
        <v>2024</v>
      </c>
      <c r="D1358" s="165" t="s">
        <v>3771</v>
      </c>
      <c r="E1358" s="167">
        <v>1</v>
      </c>
      <c r="F1358" s="163"/>
      <c r="G1358" s="167">
        <v>30.78321</v>
      </c>
    </row>
    <row r="1359" spans="1:7" ht="18.75">
      <c r="A1359" s="163"/>
      <c r="B1359" s="168" t="s">
        <v>5089</v>
      </c>
      <c r="C1359" s="238">
        <v>2024</v>
      </c>
      <c r="D1359" s="165" t="s">
        <v>3771</v>
      </c>
      <c r="E1359" s="167">
        <v>1</v>
      </c>
      <c r="F1359" s="163"/>
      <c r="G1359" s="167">
        <v>39.720939999999999</v>
      </c>
    </row>
    <row r="1360" spans="1:7" ht="18.75">
      <c r="A1360" s="163"/>
      <c r="B1360" s="168" t="s">
        <v>5078</v>
      </c>
      <c r="C1360" s="238">
        <v>2024</v>
      </c>
      <c r="D1360" s="165" t="s">
        <v>3771</v>
      </c>
      <c r="E1360" s="167">
        <v>1</v>
      </c>
      <c r="F1360" s="163"/>
      <c r="G1360" s="167">
        <v>29.394770000000001</v>
      </c>
    </row>
    <row r="1361" spans="1:7" ht="18.75">
      <c r="A1361" s="163"/>
      <c r="B1361" s="168" t="s">
        <v>5092</v>
      </c>
      <c r="C1361" s="238">
        <v>2024</v>
      </c>
      <c r="D1361" s="165" t="s">
        <v>3771</v>
      </c>
      <c r="E1361" s="167">
        <v>1</v>
      </c>
      <c r="F1361" s="163"/>
      <c r="G1361" s="167">
        <v>47.377559999999995</v>
      </c>
    </row>
    <row r="1362" spans="1:7" ht="18.75">
      <c r="A1362" s="163"/>
      <c r="B1362" s="168" t="s">
        <v>5077</v>
      </c>
      <c r="C1362" s="238">
        <v>2024</v>
      </c>
      <c r="D1362" s="165" t="s">
        <v>3771</v>
      </c>
      <c r="E1362" s="167">
        <v>1</v>
      </c>
      <c r="F1362" s="163"/>
      <c r="G1362" s="167">
        <v>31.026540000000001</v>
      </c>
    </row>
    <row r="1363" spans="1:7" ht="18.75">
      <c r="A1363" s="163"/>
      <c r="B1363" s="168" t="s">
        <v>5077</v>
      </c>
      <c r="C1363" s="238">
        <v>2024</v>
      </c>
      <c r="D1363" s="165" t="s">
        <v>3771</v>
      </c>
      <c r="E1363" s="167">
        <v>1</v>
      </c>
      <c r="F1363" s="163"/>
      <c r="G1363" s="167">
        <v>36.326370000000004</v>
      </c>
    </row>
    <row r="1364" spans="1:7" ht="18.75">
      <c r="A1364" s="163"/>
      <c r="B1364" s="168" t="s">
        <v>5093</v>
      </c>
      <c r="C1364" s="238">
        <v>2024</v>
      </c>
      <c r="D1364" s="165" t="s">
        <v>3771</v>
      </c>
      <c r="E1364" s="167">
        <v>1</v>
      </c>
      <c r="F1364" s="163"/>
      <c r="G1364" s="167">
        <v>30.123380000000001</v>
      </c>
    </row>
    <row r="1365" spans="1:7" ht="18.75">
      <c r="A1365" s="163"/>
      <c r="B1365" s="168" t="s">
        <v>5082</v>
      </c>
      <c r="C1365" s="238">
        <v>2024</v>
      </c>
      <c r="D1365" s="165" t="s">
        <v>3771</v>
      </c>
      <c r="E1365" s="167">
        <v>1</v>
      </c>
      <c r="F1365" s="163"/>
      <c r="G1365" s="167">
        <v>29.45786</v>
      </c>
    </row>
    <row r="1366" spans="1:7" ht="18.75">
      <c r="A1366" s="163"/>
      <c r="B1366" s="168" t="s">
        <v>5091</v>
      </c>
      <c r="C1366" s="238">
        <v>2024</v>
      </c>
      <c r="D1366" s="165" t="s">
        <v>3771</v>
      </c>
      <c r="E1366" s="167">
        <v>1</v>
      </c>
      <c r="F1366" s="163"/>
      <c r="G1366" s="167">
        <v>33.577949999999994</v>
      </c>
    </row>
    <row r="1367" spans="1:7" ht="18.75">
      <c r="A1367" s="163"/>
      <c r="B1367" s="168" t="s">
        <v>5104</v>
      </c>
      <c r="C1367" s="238">
        <v>2024</v>
      </c>
      <c r="D1367" s="165" t="s">
        <v>3771</v>
      </c>
      <c r="E1367" s="167">
        <v>1</v>
      </c>
      <c r="F1367" s="163"/>
      <c r="G1367" s="167">
        <v>27.88551</v>
      </c>
    </row>
    <row r="1368" spans="1:7" ht="18.75">
      <c r="A1368" s="163"/>
      <c r="B1368" s="168" t="s">
        <v>5079</v>
      </c>
      <c r="C1368" s="238">
        <v>2024</v>
      </c>
      <c r="D1368" s="165" t="s">
        <v>3771</v>
      </c>
      <c r="E1368" s="167">
        <v>1</v>
      </c>
      <c r="F1368" s="163"/>
      <c r="G1368" s="167">
        <v>23.270379999999999</v>
      </c>
    </row>
    <row r="1369" spans="1:7" ht="18.75">
      <c r="A1369" s="163"/>
      <c r="B1369" s="168" t="s">
        <v>5090</v>
      </c>
      <c r="C1369" s="238">
        <v>2024</v>
      </c>
      <c r="D1369" s="165" t="s">
        <v>3771</v>
      </c>
      <c r="E1369" s="167">
        <v>1</v>
      </c>
      <c r="F1369" s="163"/>
      <c r="G1369" s="167">
        <v>29.098560000000003</v>
      </c>
    </row>
    <row r="1370" spans="1:7" ht="18.75">
      <c r="A1370" s="163"/>
      <c r="B1370" s="168" t="s">
        <v>5083</v>
      </c>
      <c r="C1370" s="238">
        <v>2024</v>
      </c>
      <c r="D1370" s="165" t="s">
        <v>3771</v>
      </c>
      <c r="E1370" s="167">
        <v>1</v>
      </c>
      <c r="F1370" s="163"/>
      <c r="G1370" s="167">
        <v>24.117549999999998</v>
      </c>
    </row>
    <row r="1371" spans="1:7" ht="18.75">
      <c r="A1371" s="163"/>
      <c r="B1371" s="168" t="s">
        <v>5083</v>
      </c>
      <c r="C1371" s="238">
        <v>2024</v>
      </c>
      <c r="D1371" s="165" t="s">
        <v>3771</v>
      </c>
      <c r="E1371" s="167">
        <v>1</v>
      </c>
      <c r="F1371" s="163"/>
      <c r="G1371" s="167">
        <v>33.414529999999999</v>
      </c>
    </row>
    <row r="1372" spans="1:7" ht="18.75">
      <c r="A1372" s="163"/>
      <c r="B1372" s="168" t="s">
        <v>5078</v>
      </c>
      <c r="C1372" s="238">
        <v>2024</v>
      </c>
      <c r="D1372" s="165" t="s">
        <v>3771</v>
      </c>
      <c r="E1372" s="167">
        <v>1</v>
      </c>
      <c r="F1372" s="163"/>
      <c r="G1372" s="167">
        <v>28.541689999999999</v>
      </c>
    </row>
    <row r="1373" spans="1:7" ht="33.75">
      <c r="A1373" s="163"/>
      <c r="B1373" s="168" t="s">
        <v>5105</v>
      </c>
      <c r="C1373" s="238">
        <v>2024</v>
      </c>
      <c r="D1373" s="165" t="s">
        <v>3771</v>
      </c>
      <c r="E1373" s="167">
        <v>1</v>
      </c>
      <c r="F1373" s="163"/>
      <c r="G1373" s="167">
        <v>26.963000000000001</v>
      </c>
    </row>
    <row r="1374" spans="1:7" ht="18.75">
      <c r="A1374" s="163"/>
      <c r="B1374" s="168" t="s">
        <v>5097</v>
      </c>
      <c r="C1374" s="238">
        <v>2024</v>
      </c>
      <c r="D1374" s="165" t="s">
        <v>3771</v>
      </c>
      <c r="E1374" s="167">
        <v>1</v>
      </c>
      <c r="F1374" s="163"/>
      <c r="G1374" s="167">
        <v>25.413599999999999</v>
      </c>
    </row>
    <row r="1375" spans="1:7" ht="18.75">
      <c r="A1375" s="163"/>
      <c r="B1375" s="168" t="s">
        <v>5097</v>
      </c>
      <c r="C1375" s="238">
        <v>2024</v>
      </c>
      <c r="D1375" s="165" t="s">
        <v>3771</v>
      </c>
      <c r="E1375" s="167">
        <v>1</v>
      </c>
      <c r="F1375" s="163"/>
      <c r="G1375" s="167">
        <v>25.159419999999997</v>
      </c>
    </row>
    <row r="1376" spans="1:7" ht="18.75">
      <c r="A1376" s="163"/>
      <c r="B1376" s="168" t="s">
        <v>5097</v>
      </c>
      <c r="C1376" s="238">
        <v>2024</v>
      </c>
      <c r="D1376" s="165" t="s">
        <v>3771</v>
      </c>
      <c r="E1376" s="167">
        <v>1</v>
      </c>
      <c r="F1376" s="163"/>
      <c r="G1376" s="167">
        <v>24.844169999999998</v>
      </c>
    </row>
    <row r="1377" spans="1:7" ht="18.75">
      <c r="A1377" s="163"/>
      <c r="B1377" s="168" t="s">
        <v>5097</v>
      </c>
      <c r="C1377" s="238">
        <v>2024</v>
      </c>
      <c r="D1377" s="165" t="s">
        <v>3771</v>
      </c>
      <c r="E1377" s="167">
        <v>1</v>
      </c>
      <c r="F1377" s="163"/>
      <c r="G1377" s="167">
        <v>25.373529999999999</v>
      </c>
    </row>
    <row r="1378" spans="1:7" ht="18.75">
      <c r="A1378" s="163"/>
      <c r="B1378" s="168" t="s">
        <v>5097</v>
      </c>
      <c r="C1378" s="238">
        <v>2024</v>
      </c>
      <c r="D1378" s="165" t="s">
        <v>3771</v>
      </c>
      <c r="E1378" s="167">
        <v>1</v>
      </c>
      <c r="F1378" s="163"/>
      <c r="G1378" s="167">
        <v>25.189409999999999</v>
      </c>
    </row>
    <row r="1379" spans="1:7" ht="18.75">
      <c r="A1379" s="163"/>
      <c r="B1379" s="168" t="s">
        <v>5097</v>
      </c>
      <c r="C1379" s="238">
        <v>2024</v>
      </c>
      <c r="D1379" s="165" t="s">
        <v>3771</v>
      </c>
      <c r="E1379" s="167">
        <v>1</v>
      </c>
      <c r="F1379" s="163"/>
      <c r="G1379" s="167">
        <v>24.883050000000001</v>
      </c>
    </row>
    <row r="1380" spans="1:7" ht="18.75">
      <c r="A1380" s="163"/>
      <c r="B1380" s="168" t="s">
        <v>5077</v>
      </c>
      <c r="C1380" s="238">
        <v>2024</v>
      </c>
      <c r="D1380" s="165" t="s">
        <v>3771</v>
      </c>
      <c r="E1380" s="167">
        <v>1</v>
      </c>
      <c r="F1380" s="163"/>
      <c r="G1380" s="167">
        <v>31.28077</v>
      </c>
    </row>
    <row r="1381" spans="1:7" ht="18.75">
      <c r="A1381" s="163"/>
      <c r="B1381" s="168" t="s">
        <v>5091</v>
      </c>
      <c r="C1381" s="238">
        <v>2024</v>
      </c>
      <c r="D1381" s="165" t="s">
        <v>3771</v>
      </c>
      <c r="E1381" s="167">
        <v>1</v>
      </c>
      <c r="F1381" s="163"/>
      <c r="G1381" s="167">
        <v>39.906109999999998</v>
      </c>
    </row>
    <row r="1382" spans="1:7" ht="33.75">
      <c r="A1382" s="163"/>
      <c r="B1382" s="168" t="s">
        <v>5103</v>
      </c>
      <c r="C1382" s="238">
        <v>2024</v>
      </c>
      <c r="D1382" s="165" t="s">
        <v>3771</v>
      </c>
      <c r="E1382" s="167">
        <v>1</v>
      </c>
      <c r="F1382" s="163"/>
      <c r="G1382" s="167">
        <v>25.059930000000001</v>
      </c>
    </row>
    <row r="1383" spans="1:7" ht="18.75">
      <c r="A1383" s="163"/>
      <c r="B1383" s="168" t="s">
        <v>5094</v>
      </c>
      <c r="C1383" s="238">
        <v>2024</v>
      </c>
      <c r="D1383" s="165" t="s">
        <v>3771</v>
      </c>
      <c r="E1383" s="167">
        <v>1</v>
      </c>
      <c r="F1383" s="163"/>
      <c r="G1383" s="167">
        <v>29.295459999999999</v>
      </c>
    </row>
    <row r="1384" spans="1:7" ht="18.75">
      <c r="A1384" s="163"/>
      <c r="B1384" s="168" t="s">
        <v>5094</v>
      </c>
      <c r="C1384" s="238">
        <v>2024</v>
      </c>
      <c r="D1384" s="165" t="s">
        <v>3771</v>
      </c>
      <c r="E1384" s="167">
        <v>1</v>
      </c>
      <c r="F1384" s="163"/>
      <c r="G1384" s="167">
        <v>29.190740000000002</v>
      </c>
    </row>
    <row r="1385" spans="1:7" ht="33.75">
      <c r="A1385" s="163"/>
      <c r="B1385" s="168" t="s">
        <v>5106</v>
      </c>
      <c r="C1385" s="238">
        <v>2024</v>
      </c>
      <c r="D1385" s="165" t="s">
        <v>3771</v>
      </c>
      <c r="E1385" s="167">
        <v>1</v>
      </c>
      <c r="F1385" s="163"/>
      <c r="G1385" s="167">
        <v>24.172450000000001</v>
      </c>
    </row>
    <row r="1386" spans="1:7" ht="33.75">
      <c r="A1386" s="163"/>
      <c r="B1386" s="168" t="s">
        <v>5106</v>
      </c>
      <c r="C1386" s="238">
        <v>2024</v>
      </c>
      <c r="D1386" s="165" t="s">
        <v>3771</v>
      </c>
      <c r="E1386" s="167">
        <v>1</v>
      </c>
      <c r="F1386" s="163"/>
      <c r="G1386" s="167">
        <v>24.300849999999997</v>
      </c>
    </row>
    <row r="1387" spans="1:7" ht="33.75">
      <c r="A1387" s="163"/>
      <c r="B1387" s="168" t="s">
        <v>5105</v>
      </c>
      <c r="C1387" s="238">
        <v>2024</v>
      </c>
      <c r="D1387" s="165" t="s">
        <v>3771</v>
      </c>
      <c r="E1387" s="167">
        <v>1</v>
      </c>
      <c r="F1387" s="163"/>
      <c r="G1387" s="167">
        <v>27.115650000000002</v>
      </c>
    </row>
    <row r="1388" spans="1:7" ht="18.75">
      <c r="A1388" s="163"/>
      <c r="B1388" s="168" t="s">
        <v>5089</v>
      </c>
      <c r="C1388" s="238">
        <v>2024</v>
      </c>
      <c r="D1388" s="165" t="s">
        <v>3771</v>
      </c>
      <c r="E1388" s="167">
        <v>1</v>
      </c>
      <c r="F1388" s="163"/>
      <c r="G1388" s="167">
        <v>49.414589999999997</v>
      </c>
    </row>
    <row r="1389" spans="1:7" ht="33.75">
      <c r="A1389" s="163"/>
      <c r="B1389" s="168" t="s">
        <v>5105</v>
      </c>
      <c r="C1389" s="238">
        <v>2024</v>
      </c>
      <c r="D1389" s="165" t="s">
        <v>3771</v>
      </c>
      <c r="E1389" s="167">
        <v>1</v>
      </c>
      <c r="F1389" s="163"/>
      <c r="G1389" s="167">
        <v>26.962970000000002</v>
      </c>
    </row>
    <row r="1390" spans="1:7" ht="18.75">
      <c r="A1390" s="163"/>
      <c r="B1390" s="168" t="s">
        <v>5094</v>
      </c>
      <c r="C1390" s="238">
        <v>2024</v>
      </c>
      <c r="D1390" s="165" t="s">
        <v>3771</v>
      </c>
      <c r="E1390" s="167">
        <v>1</v>
      </c>
      <c r="F1390" s="163"/>
      <c r="G1390" s="167">
        <v>29.125589999999999</v>
      </c>
    </row>
    <row r="1391" spans="1:7" ht="33.75">
      <c r="A1391" s="163"/>
      <c r="B1391" s="168" t="s">
        <v>5106</v>
      </c>
      <c r="C1391" s="238">
        <v>2024</v>
      </c>
      <c r="D1391" s="165" t="s">
        <v>3771</v>
      </c>
      <c r="E1391" s="167">
        <v>1</v>
      </c>
      <c r="F1391" s="163"/>
      <c r="G1391" s="167">
        <v>25.468259999999997</v>
      </c>
    </row>
    <row r="1392" spans="1:7" ht="18.75">
      <c r="A1392" s="163"/>
      <c r="B1392" s="168" t="s">
        <v>5085</v>
      </c>
      <c r="C1392" s="238">
        <v>2024</v>
      </c>
      <c r="D1392" s="165" t="s">
        <v>3771</v>
      </c>
      <c r="E1392" s="167">
        <v>1</v>
      </c>
      <c r="F1392" s="163"/>
      <c r="G1392" s="167">
        <v>26.35669</v>
      </c>
    </row>
    <row r="1393" spans="1:7" ht="18.75">
      <c r="A1393" s="163"/>
      <c r="B1393" s="168" t="s">
        <v>5085</v>
      </c>
      <c r="C1393" s="238">
        <v>2024</v>
      </c>
      <c r="D1393" s="165" t="s">
        <v>3771</v>
      </c>
      <c r="E1393" s="167">
        <v>1</v>
      </c>
      <c r="F1393" s="163"/>
      <c r="G1393" s="167">
        <v>26.31204</v>
      </c>
    </row>
    <row r="1394" spans="1:7" ht="18.75">
      <c r="A1394" s="163"/>
      <c r="B1394" s="168" t="s">
        <v>5085</v>
      </c>
      <c r="C1394" s="238">
        <v>2024</v>
      </c>
      <c r="D1394" s="165" t="s">
        <v>3771</v>
      </c>
      <c r="E1394" s="167">
        <v>1</v>
      </c>
      <c r="F1394" s="163"/>
      <c r="G1394" s="167">
        <v>26.373169999999998</v>
      </c>
    </row>
    <row r="1395" spans="1:7" ht="18.75">
      <c r="A1395" s="163"/>
      <c r="B1395" s="168" t="s">
        <v>5094</v>
      </c>
      <c r="C1395" s="238">
        <v>2024</v>
      </c>
      <c r="D1395" s="165" t="s">
        <v>3771</v>
      </c>
      <c r="E1395" s="167">
        <v>1</v>
      </c>
      <c r="F1395" s="163"/>
      <c r="G1395" s="167">
        <v>29.518740000000001</v>
      </c>
    </row>
    <row r="1396" spans="1:7" ht="18.75">
      <c r="A1396" s="163"/>
      <c r="B1396" s="168" t="s">
        <v>5104</v>
      </c>
      <c r="C1396" s="238">
        <v>2024</v>
      </c>
      <c r="D1396" s="165" t="s">
        <v>3771</v>
      </c>
      <c r="E1396" s="167">
        <v>1</v>
      </c>
      <c r="F1396" s="163"/>
      <c r="G1396" s="167">
        <v>26.510360000000002</v>
      </c>
    </row>
    <row r="1397" spans="1:7" ht="18.75">
      <c r="A1397" s="163"/>
      <c r="B1397" s="168" t="s">
        <v>5083</v>
      </c>
      <c r="C1397" s="238">
        <v>2024</v>
      </c>
      <c r="D1397" s="165" t="s">
        <v>3771</v>
      </c>
      <c r="E1397" s="167">
        <v>1</v>
      </c>
      <c r="F1397" s="163"/>
      <c r="G1397" s="167">
        <v>21.587810000000001</v>
      </c>
    </row>
    <row r="1398" spans="1:7" ht="18.75">
      <c r="A1398" s="163"/>
      <c r="B1398" s="168" t="s">
        <v>5077</v>
      </c>
      <c r="C1398" s="238">
        <v>2024</v>
      </c>
      <c r="D1398" s="165" t="s">
        <v>3771</v>
      </c>
      <c r="E1398" s="167">
        <v>1</v>
      </c>
      <c r="F1398" s="163"/>
      <c r="G1398" s="167">
        <v>30.591240000000003</v>
      </c>
    </row>
    <row r="1399" spans="1:7" ht="18.75">
      <c r="A1399" s="163"/>
      <c r="B1399" s="168" t="s">
        <v>5094</v>
      </c>
      <c r="C1399" s="238">
        <v>2024</v>
      </c>
      <c r="D1399" s="165" t="s">
        <v>3771</v>
      </c>
      <c r="E1399" s="167">
        <v>1</v>
      </c>
      <c r="F1399" s="163"/>
      <c r="G1399" s="167">
        <v>27.317889999999998</v>
      </c>
    </row>
    <row r="1400" spans="1:7" ht="18.75">
      <c r="A1400" s="163"/>
      <c r="B1400" s="168" t="s">
        <v>5078</v>
      </c>
      <c r="C1400" s="238">
        <v>2024</v>
      </c>
      <c r="D1400" s="165" t="s">
        <v>3771</v>
      </c>
      <c r="E1400" s="167">
        <v>1</v>
      </c>
      <c r="F1400" s="163"/>
      <c r="G1400" s="167">
        <v>28.461200000000002</v>
      </c>
    </row>
    <row r="1401" spans="1:7" ht="18.75">
      <c r="A1401" s="163"/>
      <c r="B1401" s="168" t="s">
        <v>5094</v>
      </c>
      <c r="C1401" s="238">
        <v>2024</v>
      </c>
      <c r="D1401" s="165" t="s">
        <v>3771</v>
      </c>
      <c r="E1401" s="167">
        <v>1</v>
      </c>
      <c r="F1401" s="163"/>
      <c r="G1401" s="167">
        <v>27.2608</v>
      </c>
    </row>
    <row r="1402" spans="1:7" ht="18.75">
      <c r="A1402" s="163"/>
      <c r="B1402" s="168" t="s">
        <v>5094</v>
      </c>
      <c r="C1402" s="238">
        <v>2024</v>
      </c>
      <c r="D1402" s="165" t="s">
        <v>3771</v>
      </c>
      <c r="E1402" s="167">
        <v>1</v>
      </c>
      <c r="F1402" s="163"/>
      <c r="G1402" s="167">
        <v>36.373470000000005</v>
      </c>
    </row>
    <row r="1403" spans="1:7" ht="18.75">
      <c r="A1403" s="163"/>
      <c r="B1403" s="168" t="s">
        <v>5094</v>
      </c>
      <c r="C1403" s="238">
        <v>2024</v>
      </c>
      <c r="D1403" s="165" t="s">
        <v>3771</v>
      </c>
      <c r="E1403" s="167">
        <v>1</v>
      </c>
      <c r="F1403" s="163"/>
      <c r="G1403" s="167">
        <v>36.165039999999998</v>
      </c>
    </row>
    <row r="1404" spans="1:7" ht="18.75">
      <c r="A1404" s="163"/>
      <c r="B1404" s="168" t="s">
        <v>5077</v>
      </c>
      <c r="C1404" s="238">
        <v>2024</v>
      </c>
      <c r="D1404" s="165" t="s">
        <v>3771</v>
      </c>
      <c r="E1404" s="167">
        <v>1</v>
      </c>
      <c r="F1404" s="163"/>
      <c r="G1404" s="167">
        <v>29.923259999999999</v>
      </c>
    </row>
    <row r="1405" spans="1:7" ht="18.75">
      <c r="A1405" s="163"/>
      <c r="B1405" s="168" t="s">
        <v>5077</v>
      </c>
      <c r="C1405" s="238">
        <v>2024</v>
      </c>
      <c r="D1405" s="165" t="s">
        <v>3771</v>
      </c>
      <c r="E1405" s="167">
        <v>1</v>
      </c>
      <c r="F1405" s="163"/>
      <c r="G1405" s="167">
        <v>25.123290000000001</v>
      </c>
    </row>
    <row r="1406" spans="1:7" ht="18.75">
      <c r="A1406" s="163"/>
      <c r="B1406" s="168" t="s">
        <v>5084</v>
      </c>
      <c r="C1406" s="238">
        <v>2024</v>
      </c>
      <c r="D1406" s="165" t="s">
        <v>3771</v>
      </c>
      <c r="E1406" s="167">
        <v>1</v>
      </c>
      <c r="F1406" s="163"/>
      <c r="G1406" s="167">
        <v>32.252450000000003</v>
      </c>
    </row>
    <row r="1407" spans="1:7" ht="18.75">
      <c r="A1407" s="163"/>
      <c r="B1407" s="168" t="s">
        <v>5083</v>
      </c>
      <c r="C1407" s="238">
        <v>2024</v>
      </c>
      <c r="D1407" s="165" t="s">
        <v>3771</v>
      </c>
      <c r="E1407" s="167">
        <v>1</v>
      </c>
      <c r="F1407" s="163"/>
      <c r="G1407" s="167">
        <v>25.475930000000002</v>
      </c>
    </row>
    <row r="1408" spans="1:7" ht="33.75">
      <c r="A1408" s="163"/>
      <c r="B1408" s="168" t="s">
        <v>5106</v>
      </c>
      <c r="C1408" s="238">
        <v>2024</v>
      </c>
      <c r="D1408" s="165" t="s">
        <v>3771</v>
      </c>
      <c r="E1408" s="167">
        <v>1</v>
      </c>
      <c r="F1408" s="163"/>
      <c r="G1408" s="167">
        <v>25.552759999999999</v>
      </c>
    </row>
    <row r="1409" spans="1:7" ht="18.75">
      <c r="A1409" s="163"/>
      <c r="B1409" s="168" t="s">
        <v>5085</v>
      </c>
      <c r="C1409" s="238">
        <v>2024</v>
      </c>
      <c r="D1409" s="165" t="s">
        <v>3771</v>
      </c>
      <c r="E1409" s="167">
        <v>1</v>
      </c>
      <c r="F1409" s="163"/>
      <c r="G1409" s="167">
        <v>27.926459999999999</v>
      </c>
    </row>
    <row r="1410" spans="1:7" ht="18.75">
      <c r="A1410" s="163"/>
      <c r="B1410" s="168" t="s">
        <v>5085</v>
      </c>
      <c r="C1410" s="238">
        <v>2024</v>
      </c>
      <c r="D1410" s="165" t="s">
        <v>3771</v>
      </c>
      <c r="E1410" s="167">
        <v>1</v>
      </c>
      <c r="F1410" s="163"/>
      <c r="G1410" s="167">
        <v>27.809480000000001</v>
      </c>
    </row>
    <row r="1411" spans="1:7" ht="18.75">
      <c r="A1411" s="163"/>
      <c r="B1411" s="168" t="s">
        <v>5085</v>
      </c>
      <c r="C1411" s="238">
        <v>2024</v>
      </c>
      <c r="D1411" s="165" t="s">
        <v>3771</v>
      </c>
      <c r="E1411" s="167">
        <v>1</v>
      </c>
      <c r="F1411" s="163"/>
      <c r="G1411" s="167">
        <v>27.879759999999997</v>
      </c>
    </row>
    <row r="1412" spans="1:7" ht="18.75">
      <c r="A1412" s="163"/>
      <c r="B1412" s="168" t="s">
        <v>5085</v>
      </c>
      <c r="C1412" s="238">
        <v>2024</v>
      </c>
      <c r="D1412" s="165" t="s">
        <v>3771</v>
      </c>
      <c r="E1412" s="167">
        <v>1</v>
      </c>
      <c r="F1412" s="163"/>
      <c r="G1412" s="167">
        <v>27.185779999999998</v>
      </c>
    </row>
    <row r="1413" spans="1:7" ht="18.75">
      <c r="A1413" s="163"/>
      <c r="B1413" s="168" t="s">
        <v>5085</v>
      </c>
      <c r="C1413" s="238">
        <v>2024</v>
      </c>
      <c r="D1413" s="165" t="s">
        <v>3771</v>
      </c>
      <c r="E1413" s="167">
        <v>1</v>
      </c>
      <c r="F1413" s="163"/>
      <c r="G1413" s="167">
        <v>28.129349999999999</v>
      </c>
    </row>
    <row r="1414" spans="1:7" ht="33.75">
      <c r="A1414" s="163"/>
      <c r="B1414" s="168" t="s">
        <v>5106</v>
      </c>
      <c r="C1414" s="238">
        <v>2024</v>
      </c>
      <c r="D1414" s="165" t="s">
        <v>3771</v>
      </c>
      <c r="E1414" s="167">
        <v>1</v>
      </c>
      <c r="F1414" s="163"/>
      <c r="G1414" s="167">
        <v>25.52074</v>
      </c>
    </row>
    <row r="1415" spans="1:7" ht="18.75">
      <c r="A1415" s="163"/>
      <c r="B1415" s="168" t="s">
        <v>5078</v>
      </c>
      <c r="C1415" s="238">
        <v>2024</v>
      </c>
      <c r="D1415" s="165" t="s">
        <v>3771</v>
      </c>
      <c r="E1415" s="167">
        <v>1</v>
      </c>
      <c r="F1415" s="163"/>
      <c r="G1415" s="167">
        <v>28.26782</v>
      </c>
    </row>
    <row r="1416" spans="1:7" ht="18.75">
      <c r="A1416" s="163"/>
      <c r="B1416" s="168" t="s">
        <v>5077</v>
      </c>
      <c r="C1416" s="238">
        <v>2024</v>
      </c>
      <c r="D1416" s="165" t="s">
        <v>3771</v>
      </c>
      <c r="E1416" s="167">
        <v>1</v>
      </c>
      <c r="F1416" s="163"/>
      <c r="G1416" s="167">
        <v>39.180160000000001</v>
      </c>
    </row>
    <row r="1417" spans="1:7" ht="18.75">
      <c r="A1417" s="163"/>
      <c r="B1417" s="168" t="s">
        <v>5078</v>
      </c>
      <c r="C1417" s="238">
        <v>2024</v>
      </c>
      <c r="D1417" s="165" t="s">
        <v>3771</v>
      </c>
      <c r="E1417" s="167">
        <v>1</v>
      </c>
      <c r="F1417" s="163"/>
      <c r="G1417" s="167">
        <v>28.214040000000001</v>
      </c>
    </row>
    <row r="1418" spans="1:7" ht="18.75">
      <c r="A1418" s="163"/>
      <c r="B1418" s="168" t="s">
        <v>5089</v>
      </c>
      <c r="C1418" s="238">
        <v>2024</v>
      </c>
      <c r="D1418" s="165" t="s">
        <v>3771</v>
      </c>
      <c r="E1418" s="167">
        <v>1</v>
      </c>
      <c r="F1418" s="163"/>
      <c r="G1418" s="167">
        <v>32.300890000000003</v>
      </c>
    </row>
    <row r="1419" spans="1:7" ht="18.75">
      <c r="A1419" s="163"/>
      <c r="B1419" s="168" t="s">
        <v>5081</v>
      </c>
      <c r="C1419" s="238">
        <v>2024</v>
      </c>
      <c r="D1419" s="165" t="s">
        <v>3771</v>
      </c>
      <c r="E1419" s="167">
        <v>1</v>
      </c>
      <c r="F1419" s="163"/>
      <c r="G1419" s="167">
        <v>40.591010000000004</v>
      </c>
    </row>
    <row r="1420" spans="1:7" ht="18.75">
      <c r="A1420" s="163"/>
      <c r="B1420" s="168" t="s">
        <v>5082</v>
      </c>
      <c r="C1420" s="238">
        <v>2024</v>
      </c>
      <c r="D1420" s="165" t="s">
        <v>3771</v>
      </c>
      <c r="E1420" s="167">
        <v>1</v>
      </c>
      <c r="F1420" s="163"/>
      <c r="G1420" s="167">
        <v>29.240299999999998</v>
      </c>
    </row>
    <row r="1421" spans="1:7" ht="18.75">
      <c r="A1421" s="163"/>
      <c r="B1421" s="168" t="s">
        <v>5077</v>
      </c>
      <c r="C1421" s="238">
        <v>2024</v>
      </c>
      <c r="D1421" s="165" t="s">
        <v>3771</v>
      </c>
      <c r="E1421" s="167">
        <v>1</v>
      </c>
      <c r="F1421" s="163"/>
      <c r="G1421" s="167">
        <v>30.453139999999998</v>
      </c>
    </row>
    <row r="1422" spans="1:7" ht="18.75">
      <c r="A1422" s="163"/>
      <c r="B1422" s="168" t="s">
        <v>5095</v>
      </c>
      <c r="C1422" s="238">
        <v>2024</v>
      </c>
      <c r="D1422" s="165" t="s">
        <v>3771</v>
      </c>
      <c r="E1422" s="167">
        <v>1</v>
      </c>
      <c r="F1422" s="163"/>
      <c r="G1422" s="167">
        <v>26.273</v>
      </c>
    </row>
    <row r="1423" spans="1:7" ht="18.75">
      <c r="A1423" s="163"/>
      <c r="B1423" s="168" t="s">
        <v>5087</v>
      </c>
      <c r="C1423" s="238">
        <v>2024</v>
      </c>
      <c r="D1423" s="165" t="s">
        <v>3771</v>
      </c>
      <c r="E1423" s="167">
        <v>1</v>
      </c>
      <c r="F1423" s="163"/>
      <c r="G1423" s="167">
        <v>33.105930000000001</v>
      </c>
    </row>
    <row r="1424" spans="1:7" ht="18.75">
      <c r="A1424" s="163"/>
      <c r="B1424" s="168" t="s">
        <v>5077</v>
      </c>
      <c r="C1424" s="238">
        <v>2024</v>
      </c>
      <c r="D1424" s="165" t="s">
        <v>3771</v>
      </c>
      <c r="E1424" s="167">
        <v>1</v>
      </c>
      <c r="F1424" s="163"/>
      <c r="G1424" s="167">
        <v>28.070820000000001</v>
      </c>
    </row>
    <row r="1425" spans="1:7" ht="18.75">
      <c r="A1425" s="163"/>
      <c r="B1425" s="168" t="s">
        <v>5084</v>
      </c>
      <c r="C1425" s="238">
        <v>2024</v>
      </c>
      <c r="D1425" s="165" t="s">
        <v>3771</v>
      </c>
      <c r="E1425" s="167">
        <v>1</v>
      </c>
      <c r="F1425" s="163"/>
      <c r="G1425" s="167">
        <v>31.379169999999998</v>
      </c>
    </row>
    <row r="1426" spans="1:7" ht="18.75">
      <c r="A1426" s="163"/>
      <c r="B1426" s="168" t="s">
        <v>5078</v>
      </c>
      <c r="C1426" s="238">
        <v>2024</v>
      </c>
      <c r="D1426" s="165" t="s">
        <v>3771</v>
      </c>
      <c r="E1426" s="167">
        <v>1</v>
      </c>
      <c r="F1426" s="163"/>
      <c r="G1426" s="167">
        <v>29.788509999999999</v>
      </c>
    </row>
    <row r="1427" spans="1:7" ht="18.75">
      <c r="A1427" s="163"/>
      <c r="B1427" s="168" t="s">
        <v>5104</v>
      </c>
      <c r="C1427" s="238">
        <v>2024</v>
      </c>
      <c r="D1427" s="165" t="s">
        <v>3771</v>
      </c>
      <c r="E1427" s="167">
        <v>1</v>
      </c>
      <c r="F1427" s="163"/>
      <c r="G1427" s="167">
        <v>28.36093</v>
      </c>
    </row>
    <row r="1428" spans="1:7" ht="18.75">
      <c r="A1428" s="163"/>
      <c r="B1428" s="168" t="s">
        <v>5084</v>
      </c>
      <c r="C1428" s="238">
        <v>2024</v>
      </c>
      <c r="D1428" s="165" t="s">
        <v>3771</v>
      </c>
      <c r="E1428" s="167">
        <v>1</v>
      </c>
      <c r="F1428" s="163"/>
      <c r="G1428" s="167">
        <v>32.745910000000002</v>
      </c>
    </row>
    <row r="1429" spans="1:7" ht="18.75">
      <c r="A1429" s="163"/>
      <c r="B1429" s="168" t="s">
        <v>5087</v>
      </c>
      <c r="C1429" s="238">
        <v>2024</v>
      </c>
      <c r="D1429" s="165" t="s">
        <v>3771</v>
      </c>
      <c r="E1429" s="167">
        <v>1</v>
      </c>
      <c r="F1429" s="163"/>
      <c r="G1429" s="167">
        <v>28.616520000000001</v>
      </c>
    </row>
    <row r="1430" spans="1:7" ht="18.75">
      <c r="A1430" s="163"/>
      <c r="B1430" s="168" t="s">
        <v>5097</v>
      </c>
      <c r="C1430" s="238">
        <v>2024</v>
      </c>
      <c r="D1430" s="165" t="s">
        <v>3771</v>
      </c>
      <c r="E1430" s="167">
        <v>1</v>
      </c>
      <c r="F1430" s="163"/>
      <c r="G1430" s="167">
        <v>24.64995</v>
      </c>
    </row>
    <row r="1431" spans="1:7" ht="18.75">
      <c r="A1431" s="163"/>
      <c r="B1431" s="168" t="s">
        <v>5104</v>
      </c>
      <c r="C1431" s="238">
        <v>2024</v>
      </c>
      <c r="D1431" s="165" t="s">
        <v>3771</v>
      </c>
      <c r="E1431" s="167">
        <v>1</v>
      </c>
      <c r="F1431" s="163"/>
      <c r="G1431" s="167">
        <v>26.421790000000001</v>
      </c>
    </row>
    <row r="1432" spans="1:7" ht="18.75">
      <c r="A1432" s="163"/>
      <c r="B1432" s="168" t="s">
        <v>5077</v>
      </c>
      <c r="C1432" s="238">
        <v>2024</v>
      </c>
      <c r="D1432" s="165" t="s">
        <v>3771</v>
      </c>
      <c r="E1432" s="167">
        <v>1</v>
      </c>
      <c r="F1432" s="163"/>
      <c r="G1432" s="167">
        <v>27.991540000000001</v>
      </c>
    </row>
    <row r="1433" spans="1:7" ht="33.75">
      <c r="A1433" s="163"/>
      <c r="B1433" s="168" t="s">
        <v>5103</v>
      </c>
      <c r="C1433" s="238">
        <v>2024</v>
      </c>
      <c r="D1433" s="165" t="s">
        <v>3771</v>
      </c>
      <c r="E1433" s="167">
        <v>1</v>
      </c>
      <c r="F1433" s="163"/>
      <c r="G1433" s="167">
        <v>31.134830000000001</v>
      </c>
    </row>
    <row r="1434" spans="1:7" ht="33.75">
      <c r="A1434" s="163"/>
      <c r="B1434" s="168" t="s">
        <v>5102</v>
      </c>
      <c r="C1434" s="238">
        <v>2024</v>
      </c>
      <c r="D1434" s="165" t="s">
        <v>3771</v>
      </c>
      <c r="E1434" s="167">
        <v>1</v>
      </c>
      <c r="F1434" s="163"/>
      <c r="G1434" s="167">
        <v>24.173410000000001</v>
      </c>
    </row>
    <row r="1435" spans="1:7" ht="33.75">
      <c r="A1435" s="163"/>
      <c r="B1435" s="168" t="s">
        <v>5098</v>
      </c>
      <c r="C1435" s="238">
        <v>2024</v>
      </c>
      <c r="D1435" s="165" t="s">
        <v>3771</v>
      </c>
      <c r="E1435" s="167">
        <v>1</v>
      </c>
      <c r="F1435" s="163"/>
      <c r="G1435" s="167">
        <v>19.665970000000002</v>
      </c>
    </row>
    <row r="1436" spans="1:7" ht="18.75">
      <c r="A1436" s="163"/>
      <c r="B1436" s="168" t="s">
        <v>5080</v>
      </c>
      <c r="C1436" s="238">
        <v>2024</v>
      </c>
      <c r="D1436" s="165" t="s">
        <v>3771</v>
      </c>
      <c r="E1436" s="167">
        <v>1</v>
      </c>
      <c r="F1436" s="163"/>
      <c r="G1436" s="167">
        <v>32.37518</v>
      </c>
    </row>
    <row r="1437" spans="1:7" ht="18.75">
      <c r="A1437" s="163"/>
      <c r="B1437" s="168" t="s">
        <v>5077</v>
      </c>
      <c r="C1437" s="238">
        <v>2024</v>
      </c>
      <c r="D1437" s="165" t="s">
        <v>3771</v>
      </c>
      <c r="E1437" s="167">
        <v>1</v>
      </c>
      <c r="F1437" s="163"/>
      <c r="G1437" s="167">
        <v>29.51418</v>
      </c>
    </row>
    <row r="1438" spans="1:7" ht="18.75">
      <c r="A1438" s="163"/>
      <c r="B1438" s="168" t="s">
        <v>5077</v>
      </c>
      <c r="C1438" s="238">
        <v>2024</v>
      </c>
      <c r="D1438" s="165" t="s">
        <v>3771</v>
      </c>
      <c r="E1438" s="167">
        <v>1</v>
      </c>
      <c r="F1438" s="163"/>
      <c r="G1438" s="167">
        <v>28.088330000000003</v>
      </c>
    </row>
    <row r="1439" spans="1:7" ht="18.75">
      <c r="A1439" s="163"/>
      <c r="B1439" s="168" t="s">
        <v>5094</v>
      </c>
      <c r="C1439" s="238">
        <v>2024</v>
      </c>
      <c r="D1439" s="165" t="s">
        <v>3771</v>
      </c>
      <c r="E1439" s="167">
        <v>1</v>
      </c>
      <c r="F1439" s="163"/>
      <c r="G1439" s="167">
        <v>24.31645</v>
      </c>
    </row>
    <row r="1440" spans="1:7" ht="18.75">
      <c r="A1440" s="163"/>
      <c r="B1440" s="168" t="s">
        <v>5078</v>
      </c>
      <c r="C1440" s="238">
        <v>2024</v>
      </c>
      <c r="D1440" s="165" t="s">
        <v>3771</v>
      </c>
      <c r="E1440" s="167">
        <v>1</v>
      </c>
      <c r="F1440" s="163"/>
      <c r="G1440" s="167">
        <v>29.28698</v>
      </c>
    </row>
    <row r="1441" spans="1:7" ht="18.75">
      <c r="A1441" s="163"/>
      <c r="B1441" s="168" t="s">
        <v>5077</v>
      </c>
      <c r="C1441" s="238">
        <v>2024</v>
      </c>
      <c r="D1441" s="165" t="s">
        <v>3771</v>
      </c>
      <c r="E1441" s="167">
        <v>1</v>
      </c>
      <c r="F1441" s="163"/>
      <c r="G1441" s="167">
        <v>29.50975</v>
      </c>
    </row>
    <row r="1442" spans="1:7" ht="18.75">
      <c r="A1442" s="163"/>
      <c r="B1442" s="168" t="s">
        <v>5078</v>
      </c>
      <c r="C1442" s="238">
        <v>2024</v>
      </c>
      <c r="D1442" s="165" t="s">
        <v>3771</v>
      </c>
      <c r="E1442" s="167">
        <v>1</v>
      </c>
      <c r="F1442" s="163"/>
      <c r="G1442" s="167">
        <v>29.033519999999999</v>
      </c>
    </row>
    <row r="1443" spans="1:7" ht="18.75">
      <c r="A1443" s="163"/>
      <c r="B1443" s="168" t="s">
        <v>5083</v>
      </c>
      <c r="C1443" s="238">
        <v>2024</v>
      </c>
      <c r="D1443" s="165" t="s">
        <v>3771</v>
      </c>
      <c r="E1443" s="167">
        <v>1</v>
      </c>
      <c r="F1443" s="163"/>
      <c r="G1443" s="167">
        <v>22.94595</v>
      </c>
    </row>
    <row r="1444" spans="1:7" ht="18.75">
      <c r="A1444" s="163"/>
      <c r="B1444" s="168" t="s">
        <v>5087</v>
      </c>
      <c r="C1444" s="238">
        <v>2024</v>
      </c>
      <c r="D1444" s="165" t="s">
        <v>3771</v>
      </c>
      <c r="E1444" s="167">
        <v>1</v>
      </c>
      <c r="F1444" s="163"/>
      <c r="G1444" s="167">
        <v>30.195409999999999</v>
      </c>
    </row>
    <row r="1445" spans="1:7" ht="18.75">
      <c r="A1445" s="163"/>
      <c r="B1445" s="168" t="s">
        <v>5094</v>
      </c>
      <c r="C1445" s="238">
        <v>2024</v>
      </c>
      <c r="D1445" s="165" t="s">
        <v>3771</v>
      </c>
      <c r="E1445" s="167">
        <v>1</v>
      </c>
      <c r="F1445" s="163"/>
      <c r="G1445" s="167">
        <v>32.413509999999995</v>
      </c>
    </row>
    <row r="1446" spans="1:7" ht="18.75">
      <c r="A1446" s="163"/>
      <c r="B1446" s="168" t="s">
        <v>5094</v>
      </c>
      <c r="C1446" s="238">
        <v>2024</v>
      </c>
      <c r="D1446" s="165" t="s">
        <v>3771</v>
      </c>
      <c r="E1446" s="167">
        <v>1</v>
      </c>
      <c r="F1446" s="163"/>
      <c r="G1446" s="167">
        <v>32.602139999999999</v>
      </c>
    </row>
    <row r="1447" spans="1:7" ht="18.75">
      <c r="A1447" s="163"/>
      <c r="B1447" s="168" t="s">
        <v>5077</v>
      </c>
      <c r="C1447" s="238">
        <v>2024</v>
      </c>
      <c r="D1447" s="165" t="s">
        <v>3771</v>
      </c>
      <c r="E1447" s="167">
        <v>1</v>
      </c>
      <c r="F1447" s="163"/>
      <c r="G1447" s="167">
        <v>29.072659999999999</v>
      </c>
    </row>
    <row r="1448" spans="1:7" ht="18.75">
      <c r="A1448" s="163"/>
      <c r="B1448" s="168" t="s">
        <v>5077</v>
      </c>
      <c r="C1448" s="238">
        <v>2024</v>
      </c>
      <c r="D1448" s="165" t="s">
        <v>3771</v>
      </c>
      <c r="E1448" s="167">
        <v>1</v>
      </c>
      <c r="F1448" s="163"/>
      <c r="G1448" s="167">
        <v>31.675049999999999</v>
      </c>
    </row>
    <row r="1449" spans="1:7" ht="18.75">
      <c r="A1449" s="163"/>
      <c r="B1449" s="168" t="s">
        <v>5090</v>
      </c>
      <c r="C1449" s="238">
        <v>2024</v>
      </c>
      <c r="D1449" s="165" t="s">
        <v>3771</v>
      </c>
      <c r="E1449" s="167">
        <v>1</v>
      </c>
      <c r="F1449" s="163"/>
      <c r="G1449" s="167">
        <v>30.06062</v>
      </c>
    </row>
    <row r="1450" spans="1:7" ht="18.75">
      <c r="A1450" s="163"/>
      <c r="B1450" s="168" t="s">
        <v>5087</v>
      </c>
      <c r="C1450" s="238">
        <v>2024</v>
      </c>
      <c r="D1450" s="165" t="s">
        <v>3771</v>
      </c>
      <c r="E1450" s="167">
        <v>1</v>
      </c>
      <c r="F1450" s="163"/>
      <c r="G1450" s="167">
        <v>29.605709999999998</v>
      </c>
    </row>
    <row r="1451" spans="1:7" ht="18.75">
      <c r="A1451" s="163"/>
      <c r="B1451" s="168" t="s">
        <v>5107</v>
      </c>
      <c r="C1451" s="238">
        <v>2024</v>
      </c>
      <c r="D1451" s="165" t="s">
        <v>3771</v>
      </c>
      <c r="E1451" s="167">
        <v>1</v>
      </c>
      <c r="F1451" s="163"/>
      <c r="G1451" s="167">
        <v>28.140619999999998</v>
      </c>
    </row>
    <row r="1452" spans="1:7" ht="18.75">
      <c r="A1452" s="163"/>
      <c r="B1452" s="168" t="s">
        <v>5094</v>
      </c>
      <c r="C1452" s="238">
        <v>2024</v>
      </c>
      <c r="D1452" s="165" t="s">
        <v>3771</v>
      </c>
      <c r="E1452" s="167">
        <v>1</v>
      </c>
      <c r="F1452" s="163"/>
      <c r="G1452" s="167">
        <v>31.577860000000001</v>
      </c>
    </row>
    <row r="1453" spans="1:7" ht="18.75">
      <c r="A1453" s="163"/>
      <c r="B1453" s="168" t="s">
        <v>5087</v>
      </c>
      <c r="C1453" s="238">
        <v>2024</v>
      </c>
      <c r="D1453" s="165" t="s">
        <v>3771</v>
      </c>
      <c r="E1453" s="167">
        <v>1</v>
      </c>
      <c r="F1453" s="163"/>
      <c r="G1453" s="167">
        <v>33.731310000000001</v>
      </c>
    </row>
    <row r="1454" spans="1:7" ht="18.75">
      <c r="A1454" s="163"/>
      <c r="B1454" s="168" t="s">
        <v>5087</v>
      </c>
      <c r="C1454" s="238">
        <v>2024</v>
      </c>
      <c r="D1454" s="165" t="s">
        <v>3771</v>
      </c>
      <c r="E1454" s="167">
        <v>1</v>
      </c>
      <c r="F1454" s="163"/>
      <c r="G1454" s="167">
        <v>31.722570000000001</v>
      </c>
    </row>
    <row r="1455" spans="1:7" ht="18.75">
      <c r="A1455" s="163"/>
      <c r="B1455" s="168" t="s">
        <v>5094</v>
      </c>
      <c r="C1455" s="238">
        <v>2024</v>
      </c>
      <c r="D1455" s="165" t="s">
        <v>3771</v>
      </c>
      <c r="E1455" s="167">
        <v>1</v>
      </c>
      <c r="F1455" s="163"/>
      <c r="G1455" s="167">
        <v>31.303810000000002</v>
      </c>
    </row>
    <row r="1456" spans="1:7" ht="18.75">
      <c r="A1456" s="163"/>
      <c r="B1456" s="168" t="s">
        <v>5091</v>
      </c>
      <c r="C1456" s="238">
        <v>2024</v>
      </c>
      <c r="D1456" s="165" t="s">
        <v>3771</v>
      </c>
      <c r="E1456" s="167">
        <v>1</v>
      </c>
      <c r="F1456" s="163"/>
      <c r="G1456" s="167">
        <v>37.241910000000004</v>
      </c>
    </row>
    <row r="1457" spans="1:7" ht="33.75">
      <c r="A1457" s="163"/>
      <c r="B1457" s="168" t="s">
        <v>5103</v>
      </c>
      <c r="C1457" s="238">
        <v>2024</v>
      </c>
      <c r="D1457" s="165" t="s">
        <v>3771</v>
      </c>
      <c r="E1457" s="167">
        <v>1</v>
      </c>
      <c r="F1457" s="163"/>
      <c r="G1457" s="167">
        <v>33.413460000000001</v>
      </c>
    </row>
    <row r="1458" spans="1:7" ht="18.75">
      <c r="A1458" s="163"/>
      <c r="B1458" s="168" t="s">
        <v>5090</v>
      </c>
      <c r="C1458" s="238">
        <v>2024</v>
      </c>
      <c r="D1458" s="165" t="s">
        <v>3771</v>
      </c>
      <c r="E1458" s="167">
        <v>1</v>
      </c>
      <c r="F1458" s="163"/>
      <c r="G1458" s="167">
        <v>46.454519999999995</v>
      </c>
    </row>
    <row r="1459" spans="1:7" ht="18.75">
      <c r="A1459" s="163"/>
      <c r="B1459" s="168" t="s">
        <v>5089</v>
      </c>
      <c r="C1459" s="238">
        <v>2024</v>
      </c>
      <c r="D1459" s="165" t="s">
        <v>3771</v>
      </c>
      <c r="E1459" s="167">
        <v>1</v>
      </c>
      <c r="F1459" s="163"/>
      <c r="G1459" s="167">
        <v>48.590350000000001</v>
      </c>
    </row>
    <row r="1460" spans="1:7" ht="18.75">
      <c r="A1460" s="163"/>
      <c r="B1460" s="168" t="s">
        <v>5087</v>
      </c>
      <c r="C1460" s="238">
        <v>2024</v>
      </c>
      <c r="D1460" s="165" t="s">
        <v>3771</v>
      </c>
      <c r="E1460" s="167">
        <v>1</v>
      </c>
      <c r="F1460" s="163"/>
      <c r="G1460" s="167">
        <v>31.662490000000002</v>
      </c>
    </row>
    <row r="1461" spans="1:7" ht="33.75">
      <c r="A1461" s="163"/>
      <c r="B1461" s="168" t="s">
        <v>5106</v>
      </c>
      <c r="C1461" s="238">
        <v>2024</v>
      </c>
      <c r="D1461" s="165" t="s">
        <v>3771</v>
      </c>
      <c r="E1461" s="167">
        <v>1</v>
      </c>
      <c r="F1461" s="163"/>
      <c r="G1461" s="167">
        <v>28.233029999999999</v>
      </c>
    </row>
    <row r="1462" spans="1:7" ht="18.75">
      <c r="A1462" s="163"/>
      <c r="B1462" s="168" t="s">
        <v>5094</v>
      </c>
      <c r="C1462" s="238">
        <v>2024</v>
      </c>
      <c r="D1462" s="165" t="s">
        <v>3771</v>
      </c>
      <c r="E1462" s="167">
        <v>1</v>
      </c>
      <c r="F1462" s="163"/>
      <c r="G1462" s="167">
        <v>34.906860000000002</v>
      </c>
    </row>
    <row r="1463" spans="1:7" ht="18.75">
      <c r="A1463" s="163"/>
      <c r="B1463" s="168" t="s">
        <v>5085</v>
      </c>
      <c r="C1463" s="238">
        <v>2024</v>
      </c>
      <c r="D1463" s="165" t="s">
        <v>3771</v>
      </c>
      <c r="E1463" s="167">
        <v>1</v>
      </c>
      <c r="F1463" s="163"/>
      <c r="G1463" s="167">
        <v>31.418110000000002</v>
      </c>
    </row>
    <row r="1464" spans="1:7" ht="18.75">
      <c r="A1464" s="163"/>
      <c r="B1464" s="168" t="s">
        <v>5085</v>
      </c>
      <c r="C1464" s="238">
        <v>2024</v>
      </c>
      <c r="D1464" s="165" t="s">
        <v>3771</v>
      </c>
      <c r="E1464" s="167">
        <v>1</v>
      </c>
      <c r="F1464" s="163"/>
      <c r="G1464" s="167">
        <v>31.557590000000001</v>
      </c>
    </row>
    <row r="1465" spans="1:7" ht="33.75">
      <c r="A1465" s="163"/>
      <c r="B1465" s="168" t="s">
        <v>5106</v>
      </c>
      <c r="C1465" s="238">
        <v>2024</v>
      </c>
      <c r="D1465" s="165" t="s">
        <v>3771</v>
      </c>
      <c r="E1465" s="167">
        <v>1</v>
      </c>
      <c r="F1465" s="163"/>
      <c r="G1465" s="167">
        <v>31.793400000000002</v>
      </c>
    </row>
    <row r="1466" spans="1:7" ht="18.75">
      <c r="A1466" s="163"/>
      <c r="B1466" s="168" t="s">
        <v>5085</v>
      </c>
      <c r="C1466" s="238">
        <v>2024</v>
      </c>
      <c r="D1466" s="165" t="s">
        <v>3771</v>
      </c>
      <c r="E1466" s="167">
        <v>1</v>
      </c>
      <c r="F1466" s="163"/>
      <c r="G1466" s="167">
        <v>31.380759999999999</v>
      </c>
    </row>
    <row r="1467" spans="1:7" ht="18.75">
      <c r="A1467" s="163"/>
      <c r="B1467" s="168" t="s">
        <v>5094</v>
      </c>
      <c r="C1467" s="238">
        <v>2024</v>
      </c>
      <c r="D1467" s="165" t="s">
        <v>3771</v>
      </c>
      <c r="E1467" s="167">
        <v>1</v>
      </c>
      <c r="F1467" s="163"/>
      <c r="G1467" s="167">
        <v>34.309980000000003</v>
      </c>
    </row>
    <row r="1468" spans="1:7" ht="18.75">
      <c r="A1468" s="163"/>
      <c r="B1468" s="168" t="s">
        <v>5095</v>
      </c>
      <c r="C1468" s="238">
        <v>2024</v>
      </c>
      <c r="D1468" s="165" t="s">
        <v>3771</v>
      </c>
      <c r="E1468" s="167">
        <v>1</v>
      </c>
      <c r="F1468" s="163"/>
      <c r="G1468" s="167">
        <v>33.47945</v>
      </c>
    </row>
    <row r="1469" spans="1:7" ht="18.75">
      <c r="A1469" s="163"/>
      <c r="B1469" s="168" t="s">
        <v>5094</v>
      </c>
      <c r="C1469" s="238">
        <v>2024</v>
      </c>
      <c r="D1469" s="165" t="s">
        <v>3771</v>
      </c>
      <c r="E1469" s="167">
        <v>1</v>
      </c>
      <c r="F1469" s="163"/>
      <c r="G1469" s="167">
        <v>1.3307899999999999</v>
      </c>
    </row>
    <row r="1470" spans="1:7" ht="18.75">
      <c r="A1470" s="163"/>
      <c r="B1470" s="168" t="s">
        <v>5087</v>
      </c>
      <c r="C1470" s="238">
        <v>2024</v>
      </c>
      <c r="D1470" s="165" t="s">
        <v>3771</v>
      </c>
      <c r="E1470" s="167">
        <v>1</v>
      </c>
      <c r="F1470" s="163"/>
      <c r="G1470" s="167">
        <v>1.8415299999999999</v>
      </c>
    </row>
    <row r="1471" spans="1:7" ht="18.75">
      <c r="A1471" s="163"/>
      <c r="B1471" s="168" t="s">
        <v>5097</v>
      </c>
      <c r="C1471" s="238">
        <v>2024</v>
      </c>
      <c r="D1471" s="165" t="s">
        <v>3771</v>
      </c>
      <c r="E1471" s="167">
        <v>1</v>
      </c>
      <c r="F1471" s="163"/>
      <c r="G1471" s="167">
        <v>3.72444</v>
      </c>
    </row>
    <row r="1472" spans="1:7" ht="18.75">
      <c r="A1472" s="163"/>
      <c r="B1472" s="168" t="s">
        <v>5097</v>
      </c>
      <c r="C1472" s="238">
        <v>2024</v>
      </c>
      <c r="D1472" s="165" t="s">
        <v>3771</v>
      </c>
      <c r="E1472" s="167">
        <v>1</v>
      </c>
      <c r="F1472" s="163"/>
      <c r="G1472" s="167">
        <v>1.8631600000000001</v>
      </c>
    </row>
    <row r="1473" spans="1:7" ht="33.75">
      <c r="A1473" s="163"/>
      <c r="B1473" s="168" t="s">
        <v>5105</v>
      </c>
      <c r="C1473" s="238">
        <v>2024</v>
      </c>
      <c r="D1473" s="165" t="s">
        <v>3771</v>
      </c>
      <c r="E1473" s="167">
        <v>1</v>
      </c>
      <c r="F1473" s="163"/>
      <c r="G1473" s="167">
        <v>1.8631600000000001</v>
      </c>
    </row>
    <row r="1474" spans="1:7" ht="18.75">
      <c r="A1474" s="163"/>
      <c r="B1474" s="168" t="s">
        <v>5080</v>
      </c>
      <c r="C1474" s="238">
        <v>2024</v>
      </c>
      <c r="D1474" s="165" t="s">
        <v>3771</v>
      </c>
      <c r="E1474" s="167">
        <v>1</v>
      </c>
      <c r="F1474" s="163"/>
      <c r="G1474" s="167">
        <v>1.4199200000000001</v>
      </c>
    </row>
    <row r="1475" spans="1:7" ht="18.75">
      <c r="A1475" s="163"/>
      <c r="B1475" s="168" t="s">
        <v>5078</v>
      </c>
      <c r="C1475" s="238">
        <v>2024</v>
      </c>
      <c r="D1475" s="165" t="s">
        <v>3771</v>
      </c>
      <c r="E1475" s="167">
        <v>1</v>
      </c>
      <c r="F1475" s="163"/>
      <c r="G1475" s="167">
        <v>22.747139999999998</v>
      </c>
    </row>
    <row r="1476" spans="1:7" ht="18.75">
      <c r="A1476" s="166" t="s">
        <v>3808</v>
      </c>
      <c r="B1476" s="162" t="s">
        <v>5110</v>
      </c>
      <c r="C1476" s="163"/>
      <c r="D1476" s="163"/>
      <c r="E1476" s="163"/>
      <c r="F1476" s="163"/>
      <c r="G1476" s="167"/>
    </row>
    <row r="1477" spans="1:7" ht="18.75">
      <c r="A1477" s="166" t="s">
        <v>5111</v>
      </c>
      <c r="B1477" s="162" t="s">
        <v>3807</v>
      </c>
      <c r="C1477" s="163"/>
      <c r="D1477" s="163"/>
      <c r="E1477" s="167">
        <f>SUM(E1478:E4139)</f>
        <v>2662</v>
      </c>
      <c r="F1477" s="167"/>
      <c r="G1477" s="167">
        <f t="shared" ref="G1477" si="11">SUM(G1478:G4139)</f>
        <v>101691.35756000002</v>
      </c>
    </row>
    <row r="1478" spans="1:7" ht="18.75">
      <c r="A1478" s="163"/>
      <c r="B1478" s="168" t="s">
        <v>5078</v>
      </c>
      <c r="C1478" s="238">
        <v>2024</v>
      </c>
      <c r="D1478" s="165" t="s">
        <v>3771</v>
      </c>
      <c r="E1478" s="167">
        <v>1</v>
      </c>
      <c r="F1478" s="163"/>
      <c r="G1478" s="167">
        <v>4.1163500000000006</v>
      </c>
    </row>
    <row r="1479" spans="1:7" ht="18.75">
      <c r="A1479" s="163"/>
      <c r="B1479" s="168" t="s">
        <v>5077</v>
      </c>
      <c r="C1479" s="238">
        <v>2024</v>
      </c>
      <c r="D1479" s="165" t="s">
        <v>3771</v>
      </c>
      <c r="E1479" s="167">
        <v>1</v>
      </c>
      <c r="F1479" s="163"/>
      <c r="G1479" s="167">
        <v>60.333210000000001</v>
      </c>
    </row>
    <row r="1480" spans="1:7" ht="18.75">
      <c r="A1480" s="163"/>
      <c r="B1480" s="168" t="s">
        <v>5077</v>
      </c>
      <c r="C1480" s="238">
        <v>2024</v>
      </c>
      <c r="D1480" s="165" t="s">
        <v>3771</v>
      </c>
      <c r="E1480" s="167">
        <v>1</v>
      </c>
      <c r="F1480" s="163"/>
      <c r="G1480" s="167">
        <v>44.303609999999999</v>
      </c>
    </row>
    <row r="1481" spans="1:7" ht="18.75">
      <c r="A1481" s="163"/>
      <c r="B1481" s="168" t="s">
        <v>5077</v>
      </c>
      <c r="C1481" s="238">
        <v>2024</v>
      </c>
      <c r="D1481" s="165" t="s">
        <v>3771</v>
      </c>
      <c r="E1481" s="167">
        <v>1</v>
      </c>
      <c r="F1481" s="163"/>
      <c r="G1481" s="167">
        <v>52.57403</v>
      </c>
    </row>
    <row r="1482" spans="1:7" ht="18.75">
      <c r="A1482" s="163"/>
      <c r="B1482" s="168" t="s">
        <v>5078</v>
      </c>
      <c r="C1482" s="238">
        <v>2024</v>
      </c>
      <c r="D1482" s="165" t="s">
        <v>3771</v>
      </c>
      <c r="E1482" s="167">
        <v>1</v>
      </c>
      <c r="F1482" s="163"/>
      <c r="G1482" s="167">
        <v>38.824580000000005</v>
      </c>
    </row>
    <row r="1483" spans="1:7" ht="18.75">
      <c r="A1483" s="163"/>
      <c r="B1483" s="168" t="s">
        <v>5097</v>
      </c>
      <c r="C1483" s="238">
        <v>2024</v>
      </c>
      <c r="D1483" s="165" t="s">
        <v>3771</v>
      </c>
      <c r="E1483" s="167">
        <v>1</v>
      </c>
      <c r="F1483" s="163"/>
      <c r="G1483" s="167">
        <v>2.3775500000000003</v>
      </c>
    </row>
    <row r="1484" spans="1:7" ht="18.75">
      <c r="A1484" s="163"/>
      <c r="B1484" s="168" t="s">
        <v>5078</v>
      </c>
      <c r="C1484" s="238">
        <v>2024</v>
      </c>
      <c r="D1484" s="165" t="s">
        <v>3771</v>
      </c>
      <c r="E1484" s="167">
        <v>1</v>
      </c>
      <c r="F1484" s="163"/>
      <c r="G1484" s="167">
        <v>36.176900000000003</v>
      </c>
    </row>
    <row r="1485" spans="1:7" ht="18.75">
      <c r="A1485" s="163"/>
      <c r="B1485" s="168" t="s">
        <v>5094</v>
      </c>
      <c r="C1485" s="238">
        <v>2024</v>
      </c>
      <c r="D1485" s="165" t="s">
        <v>3771</v>
      </c>
      <c r="E1485" s="167">
        <v>1</v>
      </c>
      <c r="F1485" s="163"/>
      <c r="G1485" s="167">
        <v>34.759329999999999</v>
      </c>
    </row>
    <row r="1486" spans="1:7" ht="18.75">
      <c r="A1486" s="163"/>
      <c r="B1486" s="168" t="s">
        <v>5077</v>
      </c>
      <c r="C1486" s="238">
        <v>2024</v>
      </c>
      <c r="D1486" s="165" t="s">
        <v>3771</v>
      </c>
      <c r="E1486" s="167">
        <v>1</v>
      </c>
      <c r="F1486" s="163"/>
      <c r="G1486" s="167">
        <v>48.787089999999999</v>
      </c>
    </row>
    <row r="1487" spans="1:7" ht="18.75">
      <c r="A1487" s="163"/>
      <c r="B1487" s="168" t="s">
        <v>5078</v>
      </c>
      <c r="C1487" s="238">
        <v>2024</v>
      </c>
      <c r="D1487" s="165" t="s">
        <v>3771</v>
      </c>
      <c r="E1487" s="167">
        <v>1</v>
      </c>
      <c r="F1487" s="163"/>
      <c r="G1487" s="167">
        <v>37.959800000000001</v>
      </c>
    </row>
    <row r="1488" spans="1:7" ht="18.75">
      <c r="A1488" s="163"/>
      <c r="B1488" s="168" t="s">
        <v>5078</v>
      </c>
      <c r="C1488" s="238">
        <v>2024</v>
      </c>
      <c r="D1488" s="165" t="s">
        <v>3771</v>
      </c>
      <c r="E1488" s="167">
        <v>1</v>
      </c>
      <c r="F1488" s="163"/>
      <c r="G1488" s="167">
        <v>35.765610000000002</v>
      </c>
    </row>
    <row r="1489" spans="1:7" ht="18.75">
      <c r="A1489" s="163"/>
      <c r="B1489" s="168" t="s">
        <v>5097</v>
      </c>
      <c r="C1489" s="238">
        <v>2024</v>
      </c>
      <c r="D1489" s="165" t="s">
        <v>3771</v>
      </c>
      <c r="E1489" s="167">
        <v>1</v>
      </c>
      <c r="F1489" s="163"/>
      <c r="G1489" s="167">
        <v>30.345890000000001</v>
      </c>
    </row>
    <row r="1490" spans="1:7" ht="33.75">
      <c r="A1490" s="163"/>
      <c r="B1490" s="168" t="s">
        <v>5103</v>
      </c>
      <c r="C1490" s="238">
        <v>2024</v>
      </c>
      <c r="D1490" s="165" t="s">
        <v>3771</v>
      </c>
      <c r="E1490" s="167">
        <v>1</v>
      </c>
      <c r="F1490" s="163"/>
      <c r="G1490" s="167">
        <v>40.900940000000006</v>
      </c>
    </row>
    <row r="1491" spans="1:7" ht="18.75">
      <c r="A1491" s="163"/>
      <c r="B1491" s="168" t="s">
        <v>5099</v>
      </c>
      <c r="C1491" s="238">
        <v>2024</v>
      </c>
      <c r="D1491" s="165" t="s">
        <v>3771</v>
      </c>
      <c r="E1491" s="167">
        <v>1</v>
      </c>
      <c r="F1491" s="163"/>
      <c r="G1491" s="167">
        <v>33.811989999999994</v>
      </c>
    </row>
    <row r="1492" spans="1:7" ht="18.75">
      <c r="A1492" s="163"/>
      <c r="B1492" s="168" t="s">
        <v>5091</v>
      </c>
      <c r="C1492" s="238">
        <v>2024</v>
      </c>
      <c r="D1492" s="165" t="s">
        <v>3771</v>
      </c>
      <c r="E1492" s="167">
        <v>1</v>
      </c>
      <c r="F1492" s="163"/>
      <c r="G1492" s="167">
        <v>40.481110000000001</v>
      </c>
    </row>
    <row r="1493" spans="1:7" ht="18.75">
      <c r="A1493" s="163"/>
      <c r="B1493" s="168" t="s">
        <v>5077</v>
      </c>
      <c r="C1493" s="238">
        <v>2024</v>
      </c>
      <c r="D1493" s="165" t="s">
        <v>3771</v>
      </c>
      <c r="E1493" s="167">
        <v>1</v>
      </c>
      <c r="F1493" s="163"/>
      <c r="G1493" s="167">
        <v>43.64284</v>
      </c>
    </row>
    <row r="1494" spans="1:7" ht="18.75">
      <c r="A1494" s="163"/>
      <c r="B1494" s="168" t="s">
        <v>5078</v>
      </c>
      <c r="C1494" s="238">
        <v>2024</v>
      </c>
      <c r="D1494" s="165" t="s">
        <v>3771</v>
      </c>
      <c r="E1494" s="167">
        <v>1</v>
      </c>
      <c r="F1494" s="163"/>
      <c r="G1494" s="167">
        <v>34.676940000000002</v>
      </c>
    </row>
    <row r="1495" spans="1:7" ht="18.75">
      <c r="A1495" s="163"/>
      <c r="B1495" s="168" t="s">
        <v>5079</v>
      </c>
      <c r="C1495" s="238">
        <v>2024</v>
      </c>
      <c r="D1495" s="165" t="s">
        <v>3771</v>
      </c>
      <c r="E1495" s="167">
        <v>1</v>
      </c>
      <c r="F1495" s="163"/>
      <c r="G1495" s="167">
        <v>27.216950000000001</v>
      </c>
    </row>
    <row r="1496" spans="1:7" ht="18.75">
      <c r="A1496" s="163"/>
      <c r="B1496" s="168" t="s">
        <v>5079</v>
      </c>
      <c r="C1496" s="238">
        <v>2024</v>
      </c>
      <c r="D1496" s="165" t="s">
        <v>3771</v>
      </c>
      <c r="E1496" s="167">
        <v>1</v>
      </c>
      <c r="F1496" s="163"/>
      <c r="G1496" s="167">
        <v>27.216950000000001</v>
      </c>
    </row>
    <row r="1497" spans="1:7" ht="18.75">
      <c r="A1497" s="163"/>
      <c r="B1497" s="168" t="s">
        <v>5079</v>
      </c>
      <c r="C1497" s="238">
        <v>2024</v>
      </c>
      <c r="D1497" s="165" t="s">
        <v>3771</v>
      </c>
      <c r="E1497" s="167">
        <v>1</v>
      </c>
      <c r="F1497" s="163"/>
      <c r="G1497" s="167">
        <v>27.256259999999997</v>
      </c>
    </row>
    <row r="1498" spans="1:7" ht="18.75">
      <c r="A1498" s="163"/>
      <c r="B1498" s="168" t="s">
        <v>5078</v>
      </c>
      <c r="C1498" s="238">
        <v>2024</v>
      </c>
      <c r="D1498" s="165" t="s">
        <v>3771</v>
      </c>
      <c r="E1498" s="167">
        <v>1</v>
      </c>
      <c r="F1498" s="163"/>
      <c r="G1498" s="167">
        <v>34.413930000000001</v>
      </c>
    </row>
    <row r="1499" spans="1:7" ht="18.75">
      <c r="A1499" s="163"/>
      <c r="B1499" s="168" t="s">
        <v>5077</v>
      </c>
      <c r="C1499" s="238">
        <v>2024</v>
      </c>
      <c r="D1499" s="165" t="s">
        <v>3771</v>
      </c>
      <c r="E1499" s="167">
        <v>1</v>
      </c>
      <c r="F1499" s="163"/>
      <c r="G1499" s="167">
        <v>36.872669999999999</v>
      </c>
    </row>
    <row r="1500" spans="1:7" ht="18.75">
      <c r="A1500" s="163"/>
      <c r="B1500" s="168" t="s">
        <v>5077</v>
      </c>
      <c r="C1500" s="238">
        <v>2024</v>
      </c>
      <c r="D1500" s="165" t="s">
        <v>3771</v>
      </c>
      <c r="E1500" s="167">
        <v>1</v>
      </c>
      <c r="F1500" s="163"/>
      <c r="G1500" s="167">
        <v>37.251589999999993</v>
      </c>
    </row>
    <row r="1501" spans="1:7" ht="18.75">
      <c r="A1501" s="163"/>
      <c r="B1501" s="168" t="s">
        <v>5097</v>
      </c>
      <c r="C1501" s="238">
        <v>2024</v>
      </c>
      <c r="D1501" s="165" t="s">
        <v>3771</v>
      </c>
      <c r="E1501" s="167">
        <v>1</v>
      </c>
      <c r="F1501" s="163"/>
      <c r="G1501" s="167">
        <v>27.799939999999999</v>
      </c>
    </row>
    <row r="1502" spans="1:7" ht="18.75">
      <c r="A1502" s="163"/>
      <c r="B1502" s="168" t="s">
        <v>5089</v>
      </c>
      <c r="C1502" s="238">
        <v>2024</v>
      </c>
      <c r="D1502" s="165" t="s">
        <v>3771</v>
      </c>
      <c r="E1502" s="167">
        <v>1</v>
      </c>
      <c r="F1502" s="163"/>
      <c r="G1502" s="167">
        <v>44.822120000000005</v>
      </c>
    </row>
    <row r="1503" spans="1:7" ht="18.75">
      <c r="A1503" s="163"/>
      <c r="B1503" s="168" t="s">
        <v>5077</v>
      </c>
      <c r="C1503" s="238">
        <v>2024</v>
      </c>
      <c r="D1503" s="165" t="s">
        <v>3771</v>
      </c>
      <c r="E1503" s="167">
        <v>1</v>
      </c>
      <c r="F1503" s="163"/>
      <c r="G1503" s="167">
        <v>37.279350000000001</v>
      </c>
    </row>
    <row r="1504" spans="1:7" ht="18.75">
      <c r="A1504" s="163"/>
      <c r="B1504" s="168" t="s">
        <v>5078</v>
      </c>
      <c r="C1504" s="238">
        <v>2024</v>
      </c>
      <c r="D1504" s="165" t="s">
        <v>3771</v>
      </c>
      <c r="E1504" s="167">
        <v>1</v>
      </c>
      <c r="F1504" s="163"/>
      <c r="G1504" s="167">
        <v>36.321829999999999</v>
      </c>
    </row>
    <row r="1505" spans="1:7" ht="18.75">
      <c r="A1505" s="163"/>
      <c r="B1505" s="168" t="s">
        <v>5079</v>
      </c>
      <c r="C1505" s="238">
        <v>2024</v>
      </c>
      <c r="D1505" s="165" t="s">
        <v>3771</v>
      </c>
      <c r="E1505" s="167">
        <v>1</v>
      </c>
      <c r="F1505" s="163"/>
      <c r="G1505" s="167">
        <v>47.905080000000005</v>
      </c>
    </row>
    <row r="1506" spans="1:7" ht="18.75">
      <c r="A1506" s="163"/>
      <c r="B1506" s="168" t="s">
        <v>5077</v>
      </c>
      <c r="C1506" s="238">
        <v>2024</v>
      </c>
      <c r="D1506" s="165" t="s">
        <v>3771</v>
      </c>
      <c r="E1506" s="167">
        <v>1</v>
      </c>
      <c r="F1506" s="163"/>
      <c r="G1506" s="167">
        <v>37.226379999999999</v>
      </c>
    </row>
    <row r="1507" spans="1:7" ht="18.75">
      <c r="A1507" s="163"/>
      <c r="B1507" s="168" t="s">
        <v>5093</v>
      </c>
      <c r="C1507" s="238">
        <v>2024</v>
      </c>
      <c r="D1507" s="165" t="s">
        <v>3771</v>
      </c>
      <c r="E1507" s="167">
        <v>1</v>
      </c>
      <c r="F1507" s="163"/>
      <c r="G1507" s="167">
        <v>38.563730000000007</v>
      </c>
    </row>
    <row r="1508" spans="1:7" ht="18.75">
      <c r="A1508" s="163"/>
      <c r="B1508" s="168" t="s">
        <v>5077</v>
      </c>
      <c r="C1508" s="238">
        <v>2024</v>
      </c>
      <c r="D1508" s="165" t="s">
        <v>3771</v>
      </c>
      <c r="E1508" s="167">
        <v>1</v>
      </c>
      <c r="F1508" s="163"/>
      <c r="G1508" s="167">
        <v>46.988010000000003</v>
      </c>
    </row>
    <row r="1509" spans="1:7" ht="18.75">
      <c r="A1509" s="163"/>
      <c r="B1509" s="168" t="s">
        <v>5078</v>
      </c>
      <c r="C1509" s="238">
        <v>2024</v>
      </c>
      <c r="D1509" s="165" t="s">
        <v>3771</v>
      </c>
      <c r="E1509" s="167">
        <v>1</v>
      </c>
      <c r="F1509" s="163"/>
      <c r="G1509" s="167">
        <v>36.147940000000006</v>
      </c>
    </row>
    <row r="1510" spans="1:7" ht="18.75">
      <c r="A1510" s="163"/>
      <c r="B1510" s="168" t="s">
        <v>5078</v>
      </c>
      <c r="C1510" s="238">
        <v>2024</v>
      </c>
      <c r="D1510" s="165" t="s">
        <v>3771</v>
      </c>
      <c r="E1510" s="167">
        <v>1</v>
      </c>
      <c r="F1510" s="163"/>
      <c r="G1510" s="167">
        <v>38.327739999999999</v>
      </c>
    </row>
    <row r="1511" spans="1:7" ht="18.75">
      <c r="A1511" s="163"/>
      <c r="B1511" s="168" t="s">
        <v>5078</v>
      </c>
      <c r="C1511" s="238">
        <v>2024</v>
      </c>
      <c r="D1511" s="165" t="s">
        <v>3771</v>
      </c>
      <c r="E1511" s="167">
        <v>1</v>
      </c>
      <c r="F1511" s="163"/>
      <c r="G1511" s="167">
        <v>36.301670000000001</v>
      </c>
    </row>
    <row r="1512" spans="1:7" ht="18.75">
      <c r="A1512" s="163"/>
      <c r="B1512" s="168" t="s">
        <v>5079</v>
      </c>
      <c r="C1512" s="238">
        <v>2024</v>
      </c>
      <c r="D1512" s="165" t="s">
        <v>3771</v>
      </c>
      <c r="E1512" s="167">
        <v>1</v>
      </c>
      <c r="F1512" s="163"/>
      <c r="G1512" s="167">
        <v>33.524329999999999</v>
      </c>
    </row>
    <row r="1513" spans="1:7" ht="18.75">
      <c r="A1513" s="163"/>
      <c r="B1513" s="168" t="s">
        <v>5077</v>
      </c>
      <c r="C1513" s="238">
        <v>2024</v>
      </c>
      <c r="D1513" s="165" t="s">
        <v>3771</v>
      </c>
      <c r="E1513" s="167">
        <v>1</v>
      </c>
      <c r="F1513" s="163"/>
      <c r="G1513" s="167">
        <v>31.93573</v>
      </c>
    </row>
    <row r="1514" spans="1:7" ht="18.75">
      <c r="A1514" s="163"/>
      <c r="B1514" s="168" t="s">
        <v>5078</v>
      </c>
      <c r="C1514" s="238">
        <v>2024</v>
      </c>
      <c r="D1514" s="165" t="s">
        <v>3771</v>
      </c>
      <c r="E1514" s="167">
        <v>1</v>
      </c>
      <c r="F1514" s="163"/>
      <c r="G1514" s="167">
        <v>39.73657</v>
      </c>
    </row>
    <row r="1515" spans="1:7" ht="18.75">
      <c r="A1515" s="163"/>
      <c r="B1515" s="168" t="s">
        <v>5079</v>
      </c>
      <c r="C1515" s="238">
        <v>2024</v>
      </c>
      <c r="D1515" s="165" t="s">
        <v>3771</v>
      </c>
      <c r="E1515" s="167">
        <v>1</v>
      </c>
      <c r="F1515" s="163"/>
      <c r="G1515" s="167">
        <v>44.931640000000002</v>
      </c>
    </row>
    <row r="1516" spans="1:7" ht="18.75">
      <c r="A1516" s="163"/>
      <c r="B1516" s="168" t="s">
        <v>5078</v>
      </c>
      <c r="C1516" s="238">
        <v>2024</v>
      </c>
      <c r="D1516" s="165" t="s">
        <v>3771</v>
      </c>
      <c r="E1516" s="167">
        <v>1</v>
      </c>
      <c r="F1516" s="163"/>
      <c r="G1516" s="167">
        <v>38.283949999999997</v>
      </c>
    </row>
    <row r="1517" spans="1:7" ht="18.75">
      <c r="A1517" s="163"/>
      <c r="B1517" s="168" t="s">
        <v>5078</v>
      </c>
      <c r="C1517" s="238">
        <v>2024</v>
      </c>
      <c r="D1517" s="165" t="s">
        <v>3771</v>
      </c>
      <c r="E1517" s="167">
        <v>1</v>
      </c>
      <c r="F1517" s="163"/>
      <c r="G1517" s="167">
        <v>36.074849999999998</v>
      </c>
    </row>
    <row r="1518" spans="1:7" ht="18.75">
      <c r="A1518" s="163"/>
      <c r="B1518" s="168" t="s">
        <v>5078</v>
      </c>
      <c r="C1518" s="238">
        <v>2024</v>
      </c>
      <c r="D1518" s="165" t="s">
        <v>3771</v>
      </c>
      <c r="E1518" s="167">
        <v>1</v>
      </c>
      <c r="F1518" s="163"/>
      <c r="G1518" s="167">
        <v>38.337609999999998</v>
      </c>
    </row>
    <row r="1519" spans="1:7" ht="18.75">
      <c r="A1519" s="163"/>
      <c r="B1519" s="168" t="s">
        <v>5097</v>
      </c>
      <c r="C1519" s="238">
        <v>2024</v>
      </c>
      <c r="D1519" s="165" t="s">
        <v>3771</v>
      </c>
      <c r="E1519" s="167">
        <v>1</v>
      </c>
      <c r="F1519" s="163"/>
      <c r="G1519" s="167">
        <v>33.755549999999999</v>
      </c>
    </row>
    <row r="1520" spans="1:7" ht="18.75">
      <c r="A1520" s="163"/>
      <c r="B1520" s="168" t="s">
        <v>5077</v>
      </c>
      <c r="C1520" s="238">
        <v>2024</v>
      </c>
      <c r="D1520" s="165" t="s">
        <v>3771</v>
      </c>
      <c r="E1520" s="167">
        <v>1</v>
      </c>
      <c r="F1520" s="163"/>
      <c r="G1520" s="167">
        <v>41.078849999999996</v>
      </c>
    </row>
    <row r="1521" spans="1:7" ht="18.75">
      <c r="A1521" s="163"/>
      <c r="B1521" s="168" t="s">
        <v>5077</v>
      </c>
      <c r="C1521" s="238">
        <v>2024</v>
      </c>
      <c r="D1521" s="165" t="s">
        <v>3771</v>
      </c>
      <c r="E1521" s="167">
        <v>1</v>
      </c>
      <c r="F1521" s="163"/>
      <c r="G1521" s="167">
        <v>41.147199999999998</v>
      </c>
    </row>
    <row r="1522" spans="1:7" ht="18.75">
      <c r="A1522" s="163"/>
      <c r="B1522" s="168" t="s">
        <v>5078</v>
      </c>
      <c r="C1522" s="238">
        <v>2024</v>
      </c>
      <c r="D1522" s="165" t="s">
        <v>3771</v>
      </c>
      <c r="E1522" s="167">
        <v>1</v>
      </c>
      <c r="F1522" s="163"/>
      <c r="G1522" s="167">
        <v>38.941690000000001</v>
      </c>
    </row>
    <row r="1523" spans="1:7" ht="18.75">
      <c r="A1523" s="163"/>
      <c r="B1523" s="168" t="s">
        <v>5078</v>
      </c>
      <c r="C1523" s="238">
        <v>2024</v>
      </c>
      <c r="D1523" s="165" t="s">
        <v>3771</v>
      </c>
      <c r="E1523" s="167">
        <v>1</v>
      </c>
      <c r="F1523" s="163"/>
      <c r="G1523" s="167">
        <v>40.711539999999999</v>
      </c>
    </row>
    <row r="1524" spans="1:7" ht="18.75">
      <c r="A1524" s="163"/>
      <c r="B1524" s="168" t="s">
        <v>5078</v>
      </c>
      <c r="C1524" s="238">
        <v>2024</v>
      </c>
      <c r="D1524" s="165" t="s">
        <v>3771</v>
      </c>
      <c r="E1524" s="167">
        <v>1</v>
      </c>
      <c r="F1524" s="163"/>
      <c r="G1524" s="167">
        <v>36.001649999999998</v>
      </c>
    </row>
    <row r="1525" spans="1:7" ht="18.75">
      <c r="A1525" s="163"/>
      <c r="B1525" s="168" t="s">
        <v>5077</v>
      </c>
      <c r="C1525" s="238">
        <v>2024</v>
      </c>
      <c r="D1525" s="165" t="s">
        <v>3771</v>
      </c>
      <c r="E1525" s="167">
        <v>1</v>
      </c>
      <c r="F1525" s="163"/>
      <c r="G1525" s="167">
        <v>40.949889999999996</v>
      </c>
    </row>
    <row r="1526" spans="1:7" ht="18.75">
      <c r="A1526" s="163"/>
      <c r="B1526" s="168" t="s">
        <v>5078</v>
      </c>
      <c r="C1526" s="238">
        <v>2024</v>
      </c>
      <c r="D1526" s="165" t="s">
        <v>3771</v>
      </c>
      <c r="E1526" s="167">
        <v>1</v>
      </c>
      <c r="F1526" s="163"/>
      <c r="G1526" s="167">
        <v>35.689809999999994</v>
      </c>
    </row>
    <row r="1527" spans="1:7" ht="18.75">
      <c r="A1527" s="163"/>
      <c r="B1527" s="168" t="s">
        <v>5078</v>
      </c>
      <c r="C1527" s="238">
        <v>2024</v>
      </c>
      <c r="D1527" s="165" t="s">
        <v>3771</v>
      </c>
      <c r="E1527" s="167">
        <v>1</v>
      </c>
      <c r="F1527" s="163"/>
      <c r="G1527" s="167">
        <v>36.613279999999996</v>
      </c>
    </row>
    <row r="1528" spans="1:7" ht="18.75">
      <c r="A1528" s="163"/>
      <c r="B1528" s="168" t="s">
        <v>5078</v>
      </c>
      <c r="C1528" s="238">
        <v>2024</v>
      </c>
      <c r="D1528" s="165" t="s">
        <v>3771</v>
      </c>
      <c r="E1528" s="167">
        <v>1</v>
      </c>
      <c r="F1528" s="163"/>
      <c r="G1528" s="167">
        <v>39.28633</v>
      </c>
    </row>
    <row r="1529" spans="1:7" ht="18.75">
      <c r="A1529" s="163"/>
      <c r="B1529" s="168" t="s">
        <v>5078</v>
      </c>
      <c r="C1529" s="238">
        <v>2024</v>
      </c>
      <c r="D1529" s="165" t="s">
        <v>3771</v>
      </c>
      <c r="E1529" s="167">
        <v>1</v>
      </c>
      <c r="F1529" s="163"/>
      <c r="G1529" s="167">
        <v>38.878059999999998</v>
      </c>
    </row>
    <row r="1530" spans="1:7" ht="18.75">
      <c r="A1530" s="163"/>
      <c r="B1530" s="168" t="s">
        <v>5077</v>
      </c>
      <c r="C1530" s="238">
        <v>2024</v>
      </c>
      <c r="D1530" s="165" t="s">
        <v>3771</v>
      </c>
      <c r="E1530" s="167">
        <v>1</v>
      </c>
      <c r="F1530" s="163"/>
      <c r="G1530" s="167">
        <v>49.013719999999999</v>
      </c>
    </row>
    <row r="1531" spans="1:7" ht="18.75">
      <c r="A1531" s="163"/>
      <c r="B1531" s="168" t="s">
        <v>5077</v>
      </c>
      <c r="C1531" s="238">
        <v>2024</v>
      </c>
      <c r="D1531" s="165" t="s">
        <v>3771</v>
      </c>
      <c r="E1531" s="167">
        <v>1</v>
      </c>
      <c r="F1531" s="163"/>
      <c r="G1531" s="167">
        <v>44.93206</v>
      </c>
    </row>
    <row r="1532" spans="1:7" ht="18.75">
      <c r="A1532" s="163"/>
      <c r="B1532" s="168" t="s">
        <v>5077</v>
      </c>
      <c r="C1532" s="238">
        <v>2024</v>
      </c>
      <c r="D1532" s="165" t="s">
        <v>3771</v>
      </c>
      <c r="E1532" s="167">
        <v>1</v>
      </c>
      <c r="F1532" s="163"/>
      <c r="G1532" s="167">
        <v>36.319749999999999</v>
      </c>
    </row>
    <row r="1533" spans="1:7" ht="18.75">
      <c r="A1533" s="163"/>
      <c r="B1533" s="168" t="s">
        <v>5078</v>
      </c>
      <c r="C1533" s="238">
        <v>2024</v>
      </c>
      <c r="D1533" s="165" t="s">
        <v>3771</v>
      </c>
      <c r="E1533" s="167">
        <v>1</v>
      </c>
      <c r="F1533" s="163"/>
      <c r="G1533" s="167">
        <v>39.333510000000004</v>
      </c>
    </row>
    <row r="1534" spans="1:7" ht="18.75">
      <c r="A1534" s="163"/>
      <c r="B1534" s="168" t="s">
        <v>5077</v>
      </c>
      <c r="C1534" s="238">
        <v>2024</v>
      </c>
      <c r="D1534" s="165" t="s">
        <v>3771</v>
      </c>
      <c r="E1534" s="167">
        <v>1</v>
      </c>
      <c r="F1534" s="163"/>
      <c r="G1534" s="167">
        <v>40.9499</v>
      </c>
    </row>
    <row r="1535" spans="1:7" ht="18.75">
      <c r="A1535" s="163"/>
      <c r="B1535" s="168" t="s">
        <v>5077</v>
      </c>
      <c r="C1535" s="238">
        <v>2024</v>
      </c>
      <c r="D1535" s="165" t="s">
        <v>3771</v>
      </c>
      <c r="E1535" s="167">
        <v>1</v>
      </c>
      <c r="F1535" s="163"/>
      <c r="G1535" s="167">
        <v>35.455669999999998</v>
      </c>
    </row>
    <row r="1536" spans="1:7" ht="18.75">
      <c r="A1536" s="163"/>
      <c r="B1536" s="168" t="s">
        <v>5078</v>
      </c>
      <c r="C1536" s="238">
        <v>2024</v>
      </c>
      <c r="D1536" s="165" t="s">
        <v>3771</v>
      </c>
      <c r="E1536" s="167">
        <v>1</v>
      </c>
      <c r="F1536" s="163"/>
      <c r="G1536" s="167">
        <v>37.935470000000002</v>
      </c>
    </row>
    <row r="1537" spans="1:7" ht="18.75">
      <c r="A1537" s="163"/>
      <c r="B1537" s="168" t="s">
        <v>5077</v>
      </c>
      <c r="C1537" s="238">
        <v>2024</v>
      </c>
      <c r="D1537" s="165" t="s">
        <v>3771</v>
      </c>
      <c r="E1537" s="167">
        <v>1</v>
      </c>
      <c r="F1537" s="163"/>
      <c r="G1537" s="167">
        <v>38.620910000000002</v>
      </c>
    </row>
    <row r="1538" spans="1:7" ht="18.75">
      <c r="A1538" s="163"/>
      <c r="B1538" s="168" t="s">
        <v>5078</v>
      </c>
      <c r="C1538" s="238">
        <v>2024</v>
      </c>
      <c r="D1538" s="165" t="s">
        <v>3771</v>
      </c>
      <c r="E1538" s="167">
        <v>1</v>
      </c>
      <c r="F1538" s="163"/>
      <c r="G1538" s="167">
        <v>113.29226</v>
      </c>
    </row>
    <row r="1539" spans="1:7" ht="18.75">
      <c r="A1539" s="163"/>
      <c r="B1539" s="168" t="s">
        <v>5078</v>
      </c>
      <c r="C1539" s="238">
        <v>2024</v>
      </c>
      <c r="D1539" s="165" t="s">
        <v>3771</v>
      </c>
      <c r="E1539" s="167">
        <v>1</v>
      </c>
      <c r="F1539" s="163"/>
      <c r="G1539" s="167">
        <v>35.641550000000002</v>
      </c>
    </row>
    <row r="1540" spans="1:7" ht="18.75">
      <c r="A1540" s="163"/>
      <c r="B1540" s="168" t="s">
        <v>5078</v>
      </c>
      <c r="C1540" s="238">
        <v>2024</v>
      </c>
      <c r="D1540" s="165" t="s">
        <v>3771</v>
      </c>
      <c r="E1540" s="167">
        <v>1</v>
      </c>
      <c r="F1540" s="163"/>
      <c r="G1540" s="167">
        <v>36.08775</v>
      </c>
    </row>
    <row r="1541" spans="1:7" ht="18.75">
      <c r="A1541" s="163"/>
      <c r="B1541" s="168" t="s">
        <v>5077</v>
      </c>
      <c r="C1541" s="238">
        <v>2024</v>
      </c>
      <c r="D1541" s="165" t="s">
        <v>3771</v>
      </c>
      <c r="E1541" s="167">
        <v>1</v>
      </c>
      <c r="F1541" s="163"/>
      <c r="G1541" s="167">
        <v>43.113039999999998</v>
      </c>
    </row>
    <row r="1542" spans="1:7" ht="18.75">
      <c r="A1542" s="163"/>
      <c r="B1542" s="168" t="s">
        <v>5078</v>
      </c>
      <c r="C1542" s="238">
        <v>2024</v>
      </c>
      <c r="D1542" s="165" t="s">
        <v>3771</v>
      </c>
      <c r="E1542" s="167">
        <v>1</v>
      </c>
      <c r="F1542" s="163"/>
      <c r="G1542" s="167">
        <v>39.220469999999999</v>
      </c>
    </row>
    <row r="1543" spans="1:7" ht="18.75">
      <c r="A1543" s="163"/>
      <c r="B1543" s="168" t="s">
        <v>5077</v>
      </c>
      <c r="C1543" s="238">
        <v>2024</v>
      </c>
      <c r="D1543" s="165" t="s">
        <v>3771</v>
      </c>
      <c r="E1543" s="167">
        <v>1</v>
      </c>
      <c r="F1543" s="163"/>
      <c r="G1543" s="167">
        <v>41.264480000000006</v>
      </c>
    </row>
    <row r="1544" spans="1:7" ht="18.75">
      <c r="A1544" s="163"/>
      <c r="B1544" s="168" t="s">
        <v>5078</v>
      </c>
      <c r="C1544" s="238">
        <v>2024</v>
      </c>
      <c r="D1544" s="165" t="s">
        <v>3771</v>
      </c>
      <c r="E1544" s="167">
        <v>1</v>
      </c>
      <c r="F1544" s="163"/>
      <c r="G1544" s="167">
        <v>36.384970000000003</v>
      </c>
    </row>
    <row r="1545" spans="1:7" ht="18.75">
      <c r="A1545" s="163"/>
      <c r="B1545" s="168" t="s">
        <v>5077</v>
      </c>
      <c r="C1545" s="238">
        <v>2024</v>
      </c>
      <c r="D1545" s="165" t="s">
        <v>3771</v>
      </c>
      <c r="E1545" s="167">
        <v>1</v>
      </c>
      <c r="F1545" s="163"/>
      <c r="G1545" s="167">
        <v>45.859660000000005</v>
      </c>
    </row>
    <row r="1546" spans="1:7" ht="18.75">
      <c r="A1546" s="163"/>
      <c r="B1546" s="168" t="s">
        <v>5077</v>
      </c>
      <c r="C1546" s="238">
        <v>2024</v>
      </c>
      <c r="D1546" s="165" t="s">
        <v>3771</v>
      </c>
      <c r="E1546" s="167">
        <v>1</v>
      </c>
      <c r="F1546" s="163"/>
      <c r="G1546" s="167">
        <v>39.517449999999997</v>
      </c>
    </row>
    <row r="1547" spans="1:7" ht="18.75">
      <c r="A1547" s="163"/>
      <c r="B1547" s="168" t="s">
        <v>5078</v>
      </c>
      <c r="C1547" s="238">
        <v>2024</v>
      </c>
      <c r="D1547" s="165" t="s">
        <v>3771</v>
      </c>
      <c r="E1547" s="167">
        <v>1</v>
      </c>
      <c r="F1547" s="163"/>
      <c r="G1547" s="167">
        <v>36.088370000000005</v>
      </c>
    </row>
    <row r="1548" spans="1:7" ht="18.75">
      <c r="A1548" s="163"/>
      <c r="B1548" s="168" t="s">
        <v>5078</v>
      </c>
      <c r="C1548" s="238">
        <v>2024</v>
      </c>
      <c r="D1548" s="165" t="s">
        <v>3771</v>
      </c>
      <c r="E1548" s="167">
        <v>1</v>
      </c>
      <c r="F1548" s="163"/>
      <c r="G1548" s="167">
        <v>35.385460000000002</v>
      </c>
    </row>
    <row r="1549" spans="1:7" ht="18.75">
      <c r="A1549" s="163"/>
      <c r="B1549" s="168" t="s">
        <v>5078</v>
      </c>
      <c r="C1549" s="238">
        <v>2024</v>
      </c>
      <c r="D1549" s="165" t="s">
        <v>3771</v>
      </c>
      <c r="E1549" s="167">
        <v>1</v>
      </c>
      <c r="F1549" s="163"/>
      <c r="G1549" s="167">
        <v>35.865940000000002</v>
      </c>
    </row>
    <row r="1550" spans="1:7" ht="18.75">
      <c r="A1550" s="163"/>
      <c r="B1550" s="168" t="s">
        <v>5077</v>
      </c>
      <c r="C1550" s="238">
        <v>2024</v>
      </c>
      <c r="D1550" s="165" t="s">
        <v>3771</v>
      </c>
      <c r="E1550" s="167">
        <v>1</v>
      </c>
      <c r="F1550" s="163"/>
      <c r="G1550" s="167">
        <v>39.948440000000005</v>
      </c>
    </row>
    <row r="1551" spans="1:7" ht="18.75">
      <c r="A1551" s="163"/>
      <c r="B1551" s="168" t="s">
        <v>5077</v>
      </c>
      <c r="C1551" s="238">
        <v>2024</v>
      </c>
      <c r="D1551" s="165" t="s">
        <v>3771</v>
      </c>
      <c r="E1551" s="167">
        <v>1</v>
      </c>
      <c r="F1551" s="163"/>
      <c r="G1551" s="167">
        <v>36.872669999999999</v>
      </c>
    </row>
    <row r="1552" spans="1:7" ht="18.75">
      <c r="A1552" s="163"/>
      <c r="B1552" s="168" t="s">
        <v>5109</v>
      </c>
      <c r="C1552" s="238">
        <v>2024</v>
      </c>
      <c r="D1552" s="165" t="s">
        <v>3771</v>
      </c>
      <c r="E1552" s="167">
        <v>1</v>
      </c>
      <c r="F1552" s="163"/>
      <c r="G1552" s="167">
        <v>35.022559999999999</v>
      </c>
    </row>
    <row r="1553" spans="1:7" ht="18.75">
      <c r="A1553" s="163"/>
      <c r="B1553" s="168" t="s">
        <v>5077</v>
      </c>
      <c r="C1553" s="238">
        <v>2024</v>
      </c>
      <c r="D1553" s="165" t="s">
        <v>3771</v>
      </c>
      <c r="E1553" s="167">
        <v>1</v>
      </c>
      <c r="F1553" s="163"/>
      <c r="G1553" s="167">
        <v>45.332929999999998</v>
      </c>
    </row>
    <row r="1554" spans="1:7" ht="18.75">
      <c r="A1554" s="163"/>
      <c r="B1554" s="168" t="s">
        <v>5078</v>
      </c>
      <c r="C1554" s="238">
        <v>2024</v>
      </c>
      <c r="D1554" s="165" t="s">
        <v>3771</v>
      </c>
      <c r="E1554" s="167">
        <v>1</v>
      </c>
      <c r="F1554" s="163"/>
      <c r="G1554" s="167">
        <v>36.993040000000001</v>
      </c>
    </row>
    <row r="1555" spans="1:7" ht="18.75">
      <c r="A1555" s="163"/>
      <c r="B1555" s="168" t="s">
        <v>5077</v>
      </c>
      <c r="C1555" s="238">
        <v>2024</v>
      </c>
      <c r="D1555" s="165" t="s">
        <v>3771</v>
      </c>
      <c r="E1555" s="167">
        <v>1</v>
      </c>
      <c r="F1555" s="163"/>
      <c r="G1555" s="167">
        <v>39.571349999999995</v>
      </c>
    </row>
    <row r="1556" spans="1:7" ht="18.75">
      <c r="A1556" s="163"/>
      <c r="B1556" s="168" t="s">
        <v>5078</v>
      </c>
      <c r="C1556" s="238">
        <v>2024</v>
      </c>
      <c r="D1556" s="165" t="s">
        <v>3771</v>
      </c>
      <c r="E1556" s="167">
        <v>1</v>
      </c>
      <c r="F1556" s="163"/>
      <c r="G1556" s="167">
        <v>36.497039999999998</v>
      </c>
    </row>
    <row r="1557" spans="1:7" ht="18.75">
      <c r="A1557" s="163"/>
      <c r="B1557" s="168" t="s">
        <v>5077</v>
      </c>
      <c r="C1557" s="238">
        <v>2024</v>
      </c>
      <c r="D1557" s="165" t="s">
        <v>3771</v>
      </c>
      <c r="E1557" s="167">
        <v>1</v>
      </c>
      <c r="F1557" s="163"/>
      <c r="G1557" s="167">
        <v>42.670139999999996</v>
      </c>
    </row>
    <row r="1558" spans="1:7" ht="18.75">
      <c r="A1558" s="163"/>
      <c r="B1558" s="168" t="s">
        <v>5077</v>
      </c>
      <c r="C1558" s="238">
        <v>2024</v>
      </c>
      <c r="D1558" s="165" t="s">
        <v>3771</v>
      </c>
      <c r="E1558" s="167">
        <v>1</v>
      </c>
      <c r="F1558" s="163"/>
      <c r="G1558" s="167">
        <v>40.145189999999999</v>
      </c>
    </row>
    <row r="1559" spans="1:7" ht="18.75">
      <c r="A1559" s="163"/>
      <c r="B1559" s="168" t="s">
        <v>5077</v>
      </c>
      <c r="C1559" s="238">
        <v>2024</v>
      </c>
      <c r="D1559" s="165" t="s">
        <v>3771</v>
      </c>
      <c r="E1559" s="167">
        <v>1</v>
      </c>
      <c r="F1559" s="163"/>
      <c r="G1559" s="167">
        <v>48.609269999999995</v>
      </c>
    </row>
    <row r="1560" spans="1:7" ht="18.75">
      <c r="A1560" s="163"/>
      <c r="B1560" s="168" t="s">
        <v>5077</v>
      </c>
      <c r="C1560" s="238">
        <v>2024</v>
      </c>
      <c r="D1560" s="165" t="s">
        <v>3771</v>
      </c>
      <c r="E1560" s="167">
        <v>1</v>
      </c>
      <c r="F1560" s="163"/>
      <c r="G1560" s="167">
        <v>52.215110000000003</v>
      </c>
    </row>
    <row r="1561" spans="1:7" ht="18.75">
      <c r="A1561" s="163"/>
      <c r="B1561" s="168" t="s">
        <v>5077</v>
      </c>
      <c r="C1561" s="238">
        <v>2024</v>
      </c>
      <c r="D1561" s="165" t="s">
        <v>3771</v>
      </c>
      <c r="E1561" s="167">
        <v>1</v>
      </c>
      <c r="F1561" s="163"/>
      <c r="G1561" s="167">
        <v>44.91525</v>
      </c>
    </row>
    <row r="1562" spans="1:7" ht="18.75">
      <c r="A1562" s="163"/>
      <c r="B1562" s="168" t="s">
        <v>5077</v>
      </c>
      <c r="C1562" s="238">
        <v>2024</v>
      </c>
      <c r="D1562" s="165" t="s">
        <v>3771</v>
      </c>
      <c r="E1562" s="167">
        <v>1</v>
      </c>
      <c r="F1562" s="163"/>
      <c r="G1562" s="167">
        <v>49.49051</v>
      </c>
    </row>
    <row r="1563" spans="1:7" ht="18.75">
      <c r="A1563" s="163"/>
      <c r="B1563" s="168" t="s">
        <v>5077</v>
      </c>
      <c r="C1563" s="238">
        <v>2024</v>
      </c>
      <c r="D1563" s="165" t="s">
        <v>3771</v>
      </c>
      <c r="E1563" s="167">
        <v>1</v>
      </c>
      <c r="F1563" s="163"/>
      <c r="G1563" s="167">
        <v>44.31288</v>
      </c>
    </row>
    <row r="1564" spans="1:7" ht="18.75">
      <c r="A1564" s="163"/>
      <c r="B1564" s="168" t="s">
        <v>5078</v>
      </c>
      <c r="C1564" s="238">
        <v>2024</v>
      </c>
      <c r="D1564" s="165" t="s">
        <v>3771</v>
      </c>
      <c r="E1564" s="167">
        <v>1</v>
      </c>
      <c r="F1564" s="163"/>
      <c r="G1564" s="167">
        <v>34.465580000000003</v>
      </c>
    </row>
    <row r="1565" spans="1:7" ht="18.75">
      <c r="A1565" s="163"/>
      <c r="B1565" s="168" t="s">
        <v>5078</v>
      </c>
      <c r="C1565" s="238">
        <v>2024</v>
      </c>
      <c r="D1565" s="165" t="s">
        <v>3771</v>
      </c>
      <c r="E1565" s="167">
        <v>1</v>
      </c>
      <c r="F1565" s="163"/>
      <c r="G1565" s="167">
        <v>40.776110000000003</v>
      </c>
    </row>
    <row r="1566" spans="1:7" ht="18.75">
      <c r="A1566" s="163"/>
      <c r="B1566" s="168" t="s">
        <v>5077</v>
      </c>
      <c r="C1566" s="238">
        <v>2024</v>
      </c>
      <c r="D1566" s="165" t="s">
        <v>3771</v>
      </c>
      <c r="E1566" s="167">
        <v>1</v>
      </c>
      <c r="F1566" s="163"/>
      <c r="G1566" s="167">
        <v>45.037269999999999</v>
      </c>
    </row>
    <row r="1567" spans="1:7" ht="18.75">
      <c r="A1567" s="163"/>
      <c r="B1567" s="168" t="s">
        <v>5078</v>
      </c>
      <c r="C1567" s="238">
        <v>2024</v>
      </c>
      <c r="D1567" s="165" t="s">
        <v>3771</v>
      </c>
      <c r="E1567" s="167">
        <v>1</v>
      </c>
      <c r="F1567" s="163"/>
      <c r="G1567" s="167">
        <v>38.651620000000001</v>
      </c>
    </row>
    <row r="1568" spans="1:7" ht="18.75">
      <c r="A1568" s="163"/>
      <c r="B1568" s="168" t="s">
        <v>5078</v>
      </c>
      <c r="C1568" s="238">
        <v>2024</v>
      </c>
      <c r="D1568" s="165" t="s">
        <v>3771</v>
      </c>
      <c r="E1568" s="167">
        <v>1</v>
      </c>
      <c r="F1568" s="163"/>
      <c r="G1568" s="167">
        <v>45.993679999999998</v>
      </c>
    </row>
    <row r="1569" spans="1:7" ht="18.75">
      <c r="A1569" s="163"/>
      <c r="B1569" s="168" t="s">
        <v>5077</v>
      </c>
      <c r="C1569" s="238">
        <v>2024</v>
      </c>
      <c r="D1569" s="165" t="s">
        <v>3771</v>
      </c>
      <c r="E1569" s="167">
        <v>1</v>
      </c>
      <c r="F1569" s="163"/>
      <c r="G1569" s="167">
        <v>61.265779999999999</v>
      </c>
    </row>
    <row r="1570" spans="1:7" ht="18.75">
      <c r="A1570" s="163"/>
      <c r="B1570" s="168" t="s">
        <v>5077</v>
      </c>
      <c r="C1570" s="238">
        <v>2024</v>
      </c>
      <c r="D1570" s="165" t="s">
        <v>3771</v>
      </c>
      <c r="E1570" s="167">
        <v>1</v>
      </c>
      <c r="F1570" s="163"/>
      <c r="G1570" s="167">
        <v>42.813319999999997</v>
      </c>
    </row>
    <row r="1571" spans="1:7" ht="18.75">
      <c r="A1571" s="163"/>
      <c r="B1571" s="168" t="s">
        <v>5077</v>
      </c>
      <c r="C1571" s="238">
        <v>2024</v>
      </c>
      <c r="D1571" s="165" t="s">
        <v>3771</v>
      </c>
      <c r="E1571" s="167">
        <v>1</v>
      </c>
      <c r="F1571" s="163"/>
      <c r="G1571" s="167">
        <v>44.836220000000004</v>
      </c>
    </row>
    <row r="1572" spans="1:7" ht="18.75">
      <c r="A1572" s="163"/>
      <c r="B1572" s="168" t="s">
        <v>5077</v>
      </c>
      <c r="C1572" s="238">
        <v>2024</v>
      </c>
      <c r="D1572" s="165" t="s">
        <v>3771</v>
      </c>
      <c r="E1572" s="167">
        <v>1</v>
      </c>
      <c r="F1572" s="163"/>
      <c r="G1572" s="167">
        <v>43.343640000000001</v>
      </c>
    </row>
    <row r="1573" spans="1:7" ht="18.75">
      <c r="A1573" s="163"/>
      <c r="B1573" s="168" t="s">
        <v>5078</v>
      </c>
      <c r="C1573" s="238">
        <v>2024</v>
      </c>
      <c r="D1573" s="165" t="s">
        <v>3771</v>
      </c>
      <c r="E1573" s="167">
        <v>1</v>
      </c>
      <c r="F1573" s="163"/>
      <c r="G1573" s="167">
        <v>38.758339999999997</v>
      </c>
    </row>
    <row r="1574" spans="1:7" ht="18.75">
      <c r="A1574" s="163"/>
      <c r="B1574" s="168" t="s">
        <v>5077</v>
      </c>
      <c r="C1574" s="238">
        <v>2024</v>
      </c>
      <c r="D1574" s="165" t="s">
        <v>3771</v>
      </c>
      <c r="E1574" s="167">
        <v>1</v>
      </c>
      <c r="F1574" s="163"/>
      <c r="G1574" s="167">
        <v>37.251889999999996</v>
      </c>
    </row>
    <row r="1575" spans="1:7" ht="18.75">
      <c r="A1575" s="163"/>
      <c r="B1575" s="168" t="s">
        <v>5078</v>
      </c>
      <c r="C1575" s="238">
        <v>2024</v>
      </c>
      <c r="D1575" s="165" t="s">
        <v>3771</v>
      </c>
      <c r="E1575" s="167">
        <v>1</v>
      </c>
      <c r="F1575" s="163"/>
      <c r="G1575" s="167">
        <v>44.129190000000001</v>
      </c>
    </row>
    <row r="1576" spans="1:7" ht="18.75">
      <c r="A1576" s="163"/>
      <c r="B1576" s="168" t="s">
        <v>5077</v>
      </c>
      <c r="C1576" s="238">
        <v>2024</v>
      </c>
      <c r="D1576" s="165" t="s">
        <v>3771</v>
      </c>
      <c r="E1576" s="167">
        <v>1</v>
      </c>
      <c r="F1576" s="163"/>
      <c r="G1576" s="167">
        <v>42.77637</v>
      </c>
    </row>
    <row r="1577" spans="1:7" ht="18.75">
      <c r="A1577" s="163"/>
      <c r="B1577" s="168" t="s">
        <v>5077</v>
      </c>
      <c r="C1577" s="238">
        <v>2024</v>
      </c>
      <c r="D1577" s="165" t="s">
        <v>3771</v>
      </c>
      <c r="E1577" s="167">
        <v>1</v>
      </c>
      <c r="F1577" s="163"/>
      <c r="G1577" s="167">
        <v>44.927959999999999</v>
      </c>
    </row>
    <row r="1578" spans="1:7" ht="18.75">
      <c r="A1578" s="163"/>
      <c r="B1578" s="168" t="s">
        <v>5077</v>
      </c>
      <c r="C1578" s="238">
        <v>2024</v>
      </c>
      <c r="D1578" s="165" t="s">
        <v>3771</v>
      </c>
      <c r="E1578" s="167">
        <v>1</v>
      </c>
      <c r="F1578" s="163"/>
      <c r="G1578" s="167">
        <v>45.177959999999999</v>
      </c>
    </row>
    <row r="1579" spans="1:7" ht="18.75">
      <c r="A1579" s="163"/>
      <c r="B1579" s="168" t="s">
        <v>5077</v>
      </c>
      <c r="C1579" s="238">
        <v>2024</v>
      </c>
      <c r="D1579" s="165" t="s">
        <v>3771</v>
      </c>
      <c r="E1579" s="167">
        <v>1</v>
      </c>
      <c r="F1579" s="163"/>
      <c r="G1579" s="167">
        <v>45.00723</v>
      </c>
    </row>
    <row r="1580" spans="1:7" ht="18.75">
      <c r="A1580" s="163"/>
      <c r="B1580" s="168" t="s">
        <v>5077</v>
      </c>
      <c r="C1580" s="238">
        <v>2024</v>
      </c>
      <c r="D1580" s="165" t="s">
        <v>3771</v>
      </c>
      <c r="E1580" s="167">
        <v>1</v>
      </c>
      <c r="F1580" s="163"/>
      <c r="G1580" s="167">
        <v>39.090730000000001</v>
      </c>
    </row>
    <row r="1581" spans="1:7" ht="18.75">
      <c r="A1581" s="163"/>
      <c r="B1581" s="168" t="s">
        <v>5077</v>
      </c>
      <c r="C1581" s="238">
        <v>2024</v>
      </c>
      <c r="D1581" s="165" t="s">
        <v>3771</v>
      </c>
      <c r="E1581" s="167">
        <v>1</v>
      </c>
      <c r="F1581" s="163"/>
      <c r="G1581" s="167">
        <v>45.11242</v>
      </c>
    </row>
    <row r="1582" spans="1:7" ht="18.75">
      <c r="A1582" s="163"/>
      <c r="B1582" s="168" t="s">
        <v>5077</v>
      </c>
      <c r="C1582" s="238">
        <v>2024</v>
      </c>
      <c r="D1582" s="165" t="s">
        <v>3771</v>
      </c>
      <c r="E1582" s="167">
        <v>1</v>
      </c>
      <c r="F1582" s="163"/>
      <c r="G1582" s="167">
        <v>45.304690000000001</v>
      </c>
    </row>
    <row r="1583" spans="1:7" ht="18.75">
      <c r="A1583" s="163"/>
      <c r="B1583" s="168" t="s">
        <v>5094</v>
      </c>
      <c r="C1583" s="238">
        <v>2024</v>
      </c>
      <c r="D1583" s="165" t="s">
        <v>3771</v>
      </c>
      <c r="E1583" s="167">
        <v>1</v>
      </c>
      <c r="F1583" s="163"/>
      <c r="G1583" s="167">
        <v>32.973300000000002</v>
      </c>
    </row>
    <row r="1584" spans="1:7" ht="18.75">
      <c r="A1584" s="163"/>
      <c r="B1584" s="168" t="s">
        <v>5078</v>
      </c>
      <c r="C1584" s="238">
        <v>2024</v>
      </c>
      <c r="D1584" s="165" t="s">
        <v>3771</v>
      </c>
      <c r="E1584" s="167">
        <v>1</v>
      </c>
      <c r="F1584" s="163"/>
      <c r="G1584" s="167">
        <v>42.17042</v>
      </c>
    </row>
    <row r="1585" spans="1:7" ht="18.75">
      <c r="A1585" s="163"/>
      <c r="B1585" s="168" t="s">
        <v>5078</v>
      </c>
      <c r="C1585" s="238">
        <v>2024</v>
      </c>
      <c r="D1585" s="165" t="s">
        <v>3771</v>
      </c>
      <c r="E1585" s="167">
        <v>1</v>
      </c>
      <c r="F1585" s="163"/>
      <c r="G1585" s="167">
        <v>45.9315</v>
      </c>
    </row>
    <row r="1586" spans="1:7" ht="18.75">
      <c r="A1586" s="163"/>
      <c r="B1586" s="168" t="s">
        <v>5077</v>
      </c>
      <c r="C1586" s="238">
        <v>2024</v>
      </c>
      <c r="D1586" s="165" t="s">
        <v>3771</v>
      </c>
      <c r="E1586" s="167">
        <v>1</v>
      </c>
      <c r="F1586" s="163"/>
      <c r="G1586" s="167">
        <v>37.226390000000002</v>
      </c>
    </row>
    <row r="1587" spans="1:7" ht="18.75">
      <c r="A1587" s="163"/>
      <c r="B1587" s="168" t="s">
        <v>5077</v>
      </c>
      <c r="C1587" s="238">
        <v>2024</v>
      </c>
      <c r="D1587" s="165" t="s">
        <v>3771</v>
      </c>
      <c r="E1587" s="167">
        <v>1</v>
      </c>
      <c r="F1587" s="163"/>
      <c r="G1587" s="167">
        <v>44.913489999999996</v>
      </c>
    </row>
    <row r="1588" spans="1:7" ht="18.75">
      <c r="A1588" s="163"/>
      <c r="B1588" s="168" t="s">
        <v>5097</v>
      </c>
      <c r="C1588" s="238">
        <v>2024</v>
      </c>
      <c r="D1588" s="165" t="s">
        <v>3771</v>
      </c>
      <c r="E1588" s="167">
        <v>1</v>
      </c>
      <c r="F1588" s="163"/>
      <c r="G1588" s="167">
        <v>62.84122</v>
      </c>
    </row>
    <row r="1589" spans="1:7" ht="18.75">
      <c r="A1589" s="163"/>
      <c r="B1589" s="168" t="s">
        <v>5077</v>
      </c>
      <c r="C1589" s="238">
        <v>2024</v>
      </c>
      <c r="D1589" s="165" t="s">
        <v>3771</v>
      </c>
      <c r="E1589" s="167">
        <v>1</v>
      </c>
      <c r="F1589" s="163"/>
      <c r="G1589" s="167">
        <v>43.68515</v>
      </c>
    </row>
    <row r="1590" spans="1:7" ht="18.75">
      <c r="A1590" s="163"/>
      <c r="B1590" s="168" t="s">
        <v>5077</v>
      </c>
      <c r="C1590" s="238">
        <v>2024</v>
      </c>
      <c r="D1590" s="165" t="s">
        <v>3771</v>
      </c>
      <c r="E1590" s="167">
        <v>1</v>
      </c>
      <c r="F1590" s="163"/>
      <c r="G1590" s="167">
        <v>44.871940000000002</v>
      </c>
    </row>
    <row r="1591" spans="1:7" ht="18.75">
      <c r="A1591" s="163"/>
      <c r="B1591" s="168" t="s">
        <v>5077</v>
      </c>
      <c r="C1591" s="238">
        <v>2024</v>
      </c>
      <c r="D1591" s="165" t="s">
        <v>3771</v>
      </c>
      <c r="E1591" s="167">
        <v>1</v>
      </c>
      <c r="F1591" s="163"/>
      <c r="G1591" s="167">
        <v>42.775910000000003</v>
      </c>
    </row>
    <row r="1592" spans="1:7" ht="18.75">
      <c r="A1592" s="163"/>
      <c r="B1592" s="168" t="s">
        <v>5078</v>
      </c>
      <c r="C1592" s="238">
        <v>2024</v>
      </c>
      <c r="D1592" s="165" t="s">
        <v>3771</v>
      </c>
      <c r="E1592" s="167">
        <v>1</v>
      </c>
      <c r="F1592" s="163"/>
      <c r="G1592" s="167">
        <v>39.94229</v>
      </c>
    </row>
    <row r="1593" spans="1:7" ht="18.75">
      <c r="A1593" s="163"/>
      <c r="B1593" s="168" t="s">
        <v>5078</v>
      </c>
      <c r="C1593" s="238">
        <v>2024</v>
      </c>
      <c r="D1593" s="165" t="s">
        <v>3771</v>
      </c>
      <c r="E1593" s="167">
        <v>1</v>
      </c>
      <c r="F1593" s="163"/>
      <c r="G1593" s="167">
        <v>39.744959999999999</v>
      </c>
    </row>
    <row r="1594" spans="1:7" ht="18.75">
      <c r="A1594" s="163"/>
      <c r="B1594" s="168" t="s">
        <v>5078</v>
      </c>
      <c r="C1594" s="238">
        <v>2024</v>
      </c>
      <c r="D1594" s="165" t="s">
        <v>3771</v>
      </c>
      <c r="E1594" s="167">
        <v>1</v>
      </c>
      <c r="F1594" s="163"/>
      <c r="G1594" s="167">
        <v>38.790150000000004</v>
      </c>
    </row>
    <row r="1595" spans="1:7" ht="18.75">
      <c r="A1595" s="163"/>
      <c r="B1595" s="168" t="s">
        <v>5094</v>
      </c>
      <c r="C1595" s="238">
        <v>2024</v>
      </c>
      <c r="D1595" s="165" t="s">
        <v>3771</v>
      </c>
      <c r="E1595" s="167">
        <v>1</v>
      </c>
      <c r="F1595" s="163"/>
      <c r="G1595" s="167">
        <v>37.032309999999995</v>
      </c>
    </row>
    <row r="1596" spans="1:7" ht="18.75">
      <c r="A1596" s="163"/>
      <c r="B1596" s="168" t="s">
        <v>5077</v>
      </c>
      <c r="C1596" s="238">
        <v>2024</v>
      </c>
      <c r="D1596" s="165" t="s">
        <v>3771</v>
      </c>
      <c r="E1596" s="167">
        <v>1</v>
      </c>
      <c r="F1596" s="163"/>
      <c r="G1596" s="167">
        <v>44.577069999999999</v>
      </c>
    </row>
    <row r="1597" spans="1:7" ht="18.75">
      <c r="A1597" s="163"/>
      <c r="B1597" s="168" t="s">
        <v>5077</v>
      </c>
      <c r="C1597" s="238">
        <v>2024</v>
      </c>
      <c r="D1597" s="165" t="s">
        <v>3771</v>
      </c>
      <c r="E1597" s="167">
        <v>1</v>
      </c>
      <c r="F1597" s="163"/>
      <c r="G1597" s="167">
        <v>45.029499999999999</v>
      </c>
    </row>
    <row r="1598" spans="1:7" ht="18.75">
      <c r="A1598" s="163"/>
      <c r="B1598" s="168" t="s">
        <v>5078</v>
      </c>
      <c r="C1598" s="238">
        <v>2024</v>
      </c>
      <c r="D1598" s="165" t="s">
        <v>3771</v>
      </c>
      <c r="E1598" s="167">
        <v>1</v>
      </c>
      <c r="F1598" s="163"/>
      <c r="G1598" s="167">
        <v>38.18403</v>
      </c>
    </row>
    <row r="1599" spans="1:7" ht="18.75">
      <c r="A1599" s="163"/>
      <c r="B1599" s="168" t="s">
        <v>5077</v>
      </c>
      <c r="C1599" s="238">
        <v>2024</v>
      </c>
      <c r="D1599" s="165" t="s">
        <v>3771</v>
      </c>
      <c r="E1599" s="167">
        <v>1</v>
      </c>
      <c r="F1599" s="163"/>
      <c r="G1599" s="167">
        <v>44.090690000000002</v>
      </c>
    </row>
    <row r="1600" spans="1:7" ht="18.75">
      <c r="A1600" s="163"/>
      <c r="B1600" s="168" t="s">
        <v>5097</v>
      </c>
      <c r="C1600" s="238">
        <v>2024</v>
      </c>
      <c r="D1600" s="165" t="s">
        <v>3771</v>
      </c>
      <c r="E1600" s="167">
        <v>1</v>
      </c>
      <c r="F1600" s="163"/>
      <c r="G1600" s="167">
        <v>29.8781</v>
      </c>
    </row>
    <row r="1601" spans="1:7" ht="18.75">
      <c r="A1601" s="163"/>
      <c r="B1601" s="168" t="s">
        <v>5083</v>
      </c>
      <c r="C1601" s="238">
        <v>2024</v>
      </c>
      <c r="D1601" s="165" t="s">
        <v>3771</v>
      </c>
      <c r="E1601" s="167">
        <v>1</v>
      </c>
      <c r="F1601" s="163"/>
      <c r="G1601" s="167">
        <v>40.119570000000003</v>
      </c>
    </row>
    <row r="1602" spans="1:7" ht="18.75">
      <c r="A1602" s="163"/>
      <c r="B1602" s="168" t="s">
        <v>5104</v>
      </c>
      <c r="C1602" s="238">
        <v>2024</v>
      </c>
      <c r="D1602" s="165" t="s">
        <v>3771</v>
      </c>
      <c r="E1602" s="167">
        <v>1</v>
      </c>
      <c r="F1602" s="163"/>
      <c r="G1602" s="167">
        <v>51.501570000000001</v>
      </c>
    </row>
    <row r="1603" spans="1:7" ht="18.75">
      <c r="A1603" s="163"/>
      <c r="B1603" s="168" t="s">
        <v>5077</v>
      </c>
      <c r="C1603" s="238">
        <v>2024</v>
      </c>
      <c r="D1603" s="165" t="s">
        <v>3771</v>
      </c>
      <c r="E1603" s="167">
        <v>1</v>
      </c>
      <c r="F1603" s="163"/>
      <c r="G1603" s="167">
        <v>43.60736</v>
      </c>
    </row>
    <row r="1604" spans="1:7" ht="18.75">
      <c r="A1604" s="163"/>
      <c r="B1604" s="168" t="s">
        <v>5078</v>
      </c>
      <c r="C1604" s="238">
        <v>2024</v>
      </c>
      <c r="D1604" s="165" t="s">
        <v>3771</v>
      </c>
      <c r="E1604" s="167">
        <v>1</v>
      </c>
      <c r="F1604" s="163"/>
      <c r="G1604" s="167">
        <v>35.333059999999996</v>
      </c>
    </row>
    <row r="1605" spans="1:7" ht="18.75">
      <c r="A1605" s="163"/>
      <c r="B1605" s="168" t="s">
        <v>5077</v>
      </c>
      <c r="C1605" s="238">
        <v>2024</v>
      </c>
      <c r="D1605" s="165" t="s">
        <v>3771</v>
      </c>
      <c r="E1605" s="167">
        <v>1</v>
      </c>
      <c r="F1605" s="163"/>
      <c r="G1605" s="167">
        <v>42.721059999999994</v>
      </c>
    </row>
    <row r="1606" spans="1:7" ht="18.75">
      <c r="A1606" s="163"/>
      <c r="B1606" s="168" t="s">
        <v>5078</v>
      </c>
      <c r="C1606" s="238">
        <v>2024</v>
      </c>
      <c r="D1606" s="165" t="s">
        <v>3771</v>
      </c>
      <c r="E1606" s="167">
        <v>1</v>
      </c>
      <c r="F1606" s="163"/>
      <c r="G1606" s="167">
        <v>42.490099999999998</v>
      </c>
    </row>
    <row r="1607" spans="1:7" ht="18.75">
      <c r="A1607" s="163"/>
      <c r="B1607" s="168" t="s">
        <v>5077</v>
      </c>
      <c r="C1607" s="238">
        <v>2024</v>
      </c>
      <c r="D1607" s="165" t="s">
        <v>3771</v>
      </c>
      <c r="E1607" s="167">
        <v>1</v>
      </c>
      <c r="F1607" s="163"/>
      <c r="G1607" s="167">
        <v>36.872669999999999</v>
      </c>
    </row>
    <row r="1608" spans="1:7" ht="18.75">
      <c r="A1608" s="163"/>
      <c r="B1608" s="168" t="s">
        <v>5077</v>
      </c>
      <c r="C1608" s="238">
        <v>2024</v>
      </c>
      <c r="D1608" s="165" t="s">
        <v>3771</v>
      </c>
      <c r="E1608" s="167">
        <v>1</v>
      </c>
      <c r="F1608" s="163"/>
      <c r="G1608" s="167">
        <v>46.973099999999995</v>
      </c>
    </row>
    <row r="1609" spans="1:7" ht="18.75">
      <c r="A1609" s="163"/>
      <c r="B1609" s="168" t="s">
        <v>5078</v>
      </c>
      <c r="C1609" s="238">
        <v>2024</v>
      </c>
      <c r="D1609" s="165" t="s">
        <v>3771</v>
      </c>
      <c r="E1609" s="167">
        <v>1</v>
      </c>
      <c r="F1609" s="163"/>
      <c r="G1609" s="167">
        <v>39.763529999999996</v>
      </c>
    </row>
    <row r="1610" spans="1:7" ht="18.75">
      <c r="A1610" s="163"/>
      <c r="B1610" s="168" t="s">
        <v>5077</v>
      </c>
      <c r="C1610" s="238">
        <v>2024</v>
      </c>
      <c r="D1610" s="165" t="s">
        <v>3771</v>
      </c>
      <c r="E1610" s="167">
        <v>1</v>
      </c>
      <c r="F1610" s="163"/>
      <c r="G1610" s="167">
        <v>47.856809999999996</v>
      </c>
    </row>
    <row r="1611" spans="1:7" ht="18.75">
      <c r="A1611" s="163"/>
      <c r="B1611" s="168" t="s">
        <v>5085</v>
      </c>
      <c r="C1611" s="238">
        <v>2024</v>
      </c>
      <c r="D1611" s="165" t="s">
        <v>3771</v>
      </c>
      <c r="E1611" s="167">
        <v>1</v>
      </c>
      <c r="F1611" s="163"/>
      <c r="G1611" s="167">
        <v>33.258220000000001</v>
      </c>
    </row>
    <row r="1612" spans="1:7" ht="18.75">
      <c r="A1612" s="163"/>
      <c r="B1612" s="168" t="s">
        <v>5078</v>
      </c>
      <c r="C1612" s="238">
        <v>2024</v>
      </c>
      <c r="D1612" s="165" t="s">
        <v>3771</v>
      </c>
      <c r="E1612" s="167">
        <v>1</v>
      </c>
      <c r="F1612" s="163"/>
      <c r="G1612" s="167">
        <v>37.663870000000003</v>
      </c>
    </row>
    <row r="1613" spans="1:7" ht="18.75">
      <c r="A1613" s="163"/>
      <c r="B1613" s="168" t="s">
        <v>5078</v>
      </c>
      <c r="C1613" s="238">
        <v>2024</v>
      </c>
      <c r="D1613" s="165" t="s">
        <v>3771</v>
      </c>
      <c r="E1613" s="167">
        <v>1</v>
      </c>
      <c r="F1613" s="163"/>
      <c r="G1613" s="167">
        <v>39.334410000000005</v>
      </c>
    </row>
    <row r="1614" spans="1:7" ht="18.75">
      <c r="A1614" s="163"/>
      <c r="B1614" s="168" t="s">
        <v>5077</v>
      </c>
      <c r="C1614" s="238">
        <v>2024</v>
      </c>
      <c r="D1614" s="165" t="s">
        <v>3771</v>
      </c>
      <c r="E1614" s="167">
        <v>1</v>
      </c>
      <c r="F1614" s="163"/>
      <c r="G1614" s="167">
        <v>46.207440000000005</v>
      </c>
    </row>
    <row r="1615" spans="1:7" ht="18.75">
      <c r="A1615" s="163"/>
      <c r="B1615" s="168" t="s">
        <v>5078</v>
      </c>
      <c r="C1615" s="238">
        <v>2024</v>
      </c>
      <c r="D1615" s="165" t="s">
        <v>3771</v>
      </c>
      <c r="E1615" s="167">
        <v>1</v>
      </c>
      <c r="F1615" s="163"/>
      <c r="G1615" s="167">
        <v>37.838740000000001</v>
      </c>
    </row>
    <row r="1616" spans="1:7" ht="18.75">
      <c r="A1616" s="163"/>
      <c r="B1616" s="168" t="s">
        <v>5077</v>
      </c>
      <c r="C1616" s="238">
        <v>2024</v>
      </c>
      <c r="D1616" s="165" t="s">
        <v>3771</v>
      </c>
      <c r="E1616" s="167">
        <v>1</v>
      </c>
      <c r="F1616" s="163"/>
      <c r="G1616" s="167">
        <v>50.421339999999994</v>
      </c>
    </row>
    <row r="1617" spans="1:7" ht="18.75">
      <c r="A1617" s="163"/>
      <c r="B1617" s="168" t="s">
        <v>5078</v>
      </c>
      <c r="C1617" s="238">
        <v>2024</v>
      </c>
      <c r="D1617" s="165" t="s">
        <v>3771</v>
      </c>
      <c r="E1617" s="167">
        <v>1</v>
      </c>
      <c r="F1617" s="163"/>
      <c r="G1617" s="167">
        <v>43.637239999999998</v>
      </c>
    </row>
    <row r="1618" spans="1:7" ht="18.75">
      <c r="A1618" s="163"/>
      <c r="B1618" s="168" t="s">
        <v>5077</v>
      </c>
      <c r="C1618" s="238">
        <v>2024</v>
      </c>
      <c r="D1618" s="165" t="s">
        <v>3771</v>
      </c>
      <c r="E1618" s="167">
        <v>1</v>
      </c>
      <c r="F1618" s="163"/>
      <c r="G1618" s="167">
        <v>44.756879999999995</v>
      </c>
    </row>
    <row r="1619" spans="1:7" ht="18.75">
      <c r="A1619" s="163"/>
      <c r="B1619" s="168" t="s">
        <v>5079</v>
      </c>
      <c r="C1619" s="238">
        <v>2024</v>
      </c>
      <c r="D1619" s="165" t="s">
        <v>3771</v>
      </c>
      <c r="E1619" s="167">
        <v>1</v>
      </c>
      <c r="F1619" s="163"/>
      <c r="G1619" s="167">
        <v>44.735779999999998</v>
      </c>
    </row>
    <row r="1620" spans="1:7" ht="18.75">
      <c r="A1620" s="163"/>
      <c r="B1620" s="168" t="s">
        <v>5078</v>
      </c>
      <c r="C1620" s="238">
        <v>2024</v>
      </c>
      <c r="D1620" s="165" t="s">
        <v>3771</v>
      </c>
      <c r="E1620" s="167">
        <v>1</v>
      </c>
      <c r="F1620" s="163"/>
      <c r="G1620" s="167">
        <v>39.959150000000001</v>
      </c>
    </row>
    <row r="1621" spans="1:7" ht="18.75">
      <c r="A1621" s="163"/>
      <c r="B1621" s="168" t="s">
        <v>5078</v>
      </c>
      <c r="C1621" s="238">
        <v>2024</v>
      </c>
      <c r="D1621" s="165" t="s">
        <v>3771</v>
      </c>
      <c r="E1621" s="167">
        <v>1</v>
      </c>
      <c r="F1621" s="163"/>
      <c r="G1621" s="167">
        <v>35.58569</v>
      </c>
    </row>
    <row r="1622" spans="1:7" ht="18.75">
      <c r="A1622" s="163"/>
      <c r="B1622" s="168" t="s">
        <v>5077</v>
      </c>
      <c r="C1622" s="238">
        <v>2024</v>
      </c>
      <c r="D1622" s="165" t="s">
        <v>3771</v>
      </c>
      <c r="E1622" s="167">
        <v>1</v>
      </c>
      <c r="F1622" s="163"/>
      <c r="G1622" s="167">
        <v>42.588239999999999</v>
      </c>
    </row>
    <row r="1623" spans="1:7" ht="18.75">
      <c r="A1623" s="163"/>
      <c r="B1623" s="168" t="s">
        <v>5092</v>
      </c>
      <c r="C1623" s="238">
        <v>2024</v>
      </c>
      <c r="D1623" s="165" t="s">
        <v>3771</v>
      </c>
      <c r="E1623" s="167">
        <v>1</v>
      </c>
      <c r="F1623" s="163"/>
      <c r="G1623" s="167">
        <v>30.898349999999997</v>
      </c>
    </row>
    <row r="1624" spans="1:7" ht="18.75">
      <c r="A1624" s="163"/>
      <c r="B1624" s="168" t="s">
        <v>5078</v>
      </c>
      <c r="C1624" s="238">
        <v>2024</v>
      </c>
      <c r="D1624" s="165" t="s">
        <v>3771</v>
      </c>
      <c r="E1624" s="167">
        <v>1</v>
      </c>
      <c r="F1624" s="163"/>
      <c r="G1624" s="167">
        <v>38.104379999999999</v>
      </c>
    </row>
    <row r="1625" spans="1:7" ht="18.75">
      <c r="A1625" s="163"/>
      <c r="B1625" s="168" t="s">
        <v>5078</v>
      </c>
      <c r="C1625" s="238">
        <v>2024</v>
      </c>
      <c r="D1625" s="165" t="s">
        <v>3771</v>
      </c>
      <c r="E1625" s="167">
        <v>1</v>
      </c>
      <c r="F1625" s="163"/>
      <c r="G1625" s="167">
        <v>42.340220000000002</v>
      </c>
    </row>
    <row r="1626" spans="1:7" ht="18.75">
      <c r="A1626" s="163"/>
      <c r="B1626" s="168" t="s">
        <v>5077</v>
      </c>
      <c r="C1626" s="238">
        <v>2024</v>
      </c>
      <c r="D1626" s="165" t="s">
        <v>3771</v>
      </c>
      <c r="E1626" s="167">
        <v>1</v>
      </c>
      <c r="F1626" s="163"/>
      <c r="G1626" s="167">
        <v>46.863260000000004</v>
      </c>
    </row>
    <row r="1627" spans="1:7" ht="18.75">
      <c r="A1627" s="163"/>
      <c r="B1627" s="168" t="s">
        <v>5095</v>
      </c>
      <c r="C1627" s="238">
        <v>2024</v>
      </c>
      <c r="D1627" s="165" t="s">
        <v>3771</v>
      </c>
      <c r="E1627" s="167">
        <v>1</v>
      </c>
      <c r="F1627" s="163"/>
      <c r="G1627" s="167">
        <v>44.101330000000004</v>
      </c>
    </row>
    <row r="1628" spans="1:7" ht="18.75">
      <c r="A1628" s="163"/>
      <c r="B1628" s="168" t="s">
        <v>5077</v>
      </c>
      <c r="C1628" s="238">
        <v>2024</v>
      </c>
      <c r="D1628" s="165" t="s">
        <v>3771</v>
      </c>
      <c r="E1628" s="167">
        <v>1</v>
      </c>
      <c r="F1628" s="163"/>
      <c r="G1628" s="167">
        <v>45.341440000000006</v>
      </c>
    </row>
    <row r="1629" spans="1:7" ht="18.75">
      <c r="A1629" s="163"/>
      <c r="B1629" s="168" t="s">
        <v>5109</v>
      </c>
      <c r="C1629" s="238">
        <v>2024</v>
      </c>
      <c r="D1629" s="165" t="s">
        <v>3771</v>
      </c>
      <c r="E1629" s="167">
        <v>1</v>
      </c>
      <c r="F1629" s="163"/>
      <c r="G1629" s="167">
        <v>41.999720000000003</v>
      </c>
    </row>
    <row r="1630" spans="1:7" ht="18.75">
      <c r="A1630" s="163"/>
      <c r="B1630" s="168" t="s">
        <v>5077</v>
      </c>
      <c r="C1630" s="238">
        <v>2024</v>
      </c>
      <c r="D1630" s="165" t="s">
        <v>3771</v>
      </c>
      <c r="E1630" s="167">
        <v>1</v>
      </c>
      <c r="F1630" s="163"/>
      <c r="G1630" s="167">
        <v>44.128399999999999</v>
      </c>
    </row>
    <row r="1631" spans="1:7" ht="18.75">
      <c r="A1631" s="163"/>
      <c r="B1631" s="168" t="s">
        <v>5077</v>
      </c>
      <c r="C1631" s="238">
        <v>2024</v>
      </c>
      <c r="D1631" s="165" t="s">
        <v>3771</v>
      </c>
      <c r="E1631" s="167">
        <v>1</v>
      </c>
      <c r="F1631" s="163"/>
      <c r="G1631" s="167">
        <v>43.799109999999999</v>
      </c>
    </row>
    <row r="1632" spans="1:7" ht="18.75">
      <c r="A1632" s="163"/>
      <c r="B1632" s="168" t="s">
        <v>5078</v>
      </c>
      <c r="C1632" s="238">
        <v>2024</v>
      </c>
      <c r="D1632" s="165" t="s">
        <v>3771</v>
      </c>
      <c r="E1632" s="167">
        <v>1</v>
      </c>
      <c r="F1632" s="163"/>
      <c r="G1632" s="167">
        <v>41.844120000000004</v>
      </c>
    </row>
    <row r="1633" spans="1:7" ht="18.75">
      <c r="A1633" s="163"/>
      <c r="B1633" s="168" t="s">
        <v>5077</v>
      </c>
      <c r="C1633" s="238">
        <v>2024</v>
      </c>
      <c r="D1633" s="165" t="s">
        <v>3771</v>
      </c>
      <c r="E1633" s="167">
        <v>1</v>
      </c>
      <c r="F1633" s="163"/>
      <c r="G1633" s="167">
        <v>47.261009999999999</v>
      </c>
    </row>
    <row r="1634" spans="1:7" ht="18.75">
      <c r="A1634" s="163"/>
      <c r="B1634" s="168" t="s">
        <v>5077</v>
      </c>
      <c r="C1634" s="238">
        <v>2024</v>
      </c>
      <c r="D1634" s="165" t="s">
        <v>3771</v>
      </c>
      <c r="E1634" s="167">
        <v>1</v>
      </c>
      <c r="F1634" s="163"/>
      <c r="G1634" s="167">
        <v>36.622450000000001</v>
      </c>
    </row>
    <row r="1635" spans="1:7" ht="18.75">
      <c r="A1635" s="163"/>
      <c r="B1635" s="168" t="s">
        <v>5078</v>
      </c>
      <c r="C1635" s="238">
        <v>2024</v>
      </c>
      <c r="D1635" s="165" t="s">
        <v>3771</v>
      </c>
      <c r="E1635" s="167">
        <v>1</v>
      </c>
      <c r="F1635" s="163"/>
      <c r="G1635" s="167">
        <v>40.948860000000003</v>
      </c>
    </row>
    <row r="1636" spans="1:7" ht="18.75">
      <c r="A1636" s="163"/>
      <c r="B1636" s="168" t="s">
        <v>5077</v>
      </c>
      <c r="C1636" s="238">
        <v>2024</v>
      </c>
      <c r="D1636" s="165" t="s">
        <v>3771</v>
      </c>
      <c r="E1636" s="167">
        <v>1</v>
      </c>
      <c r="F1636" s="163"/>
      <c r="G1636" s="167">
        <v>49.049620000000004</v>
      </c>
    </row>
    <row r="1637" spans="1:7" ht="18.75">
      <c r="A1637" s="163"/>
      <c r="B1637" s="168" t="s">
        <v>5097</v>
      </c>
      <c r="C1637" s="238">
        <v>2024</v>
      </c>
      <c r="D1637" s="165" t="s">
        <v>3771</v>
      </c>
      <c r="E1637" s="167">
        <v>1</v>
      </c>
      <c r="F1637" s="163"/>
      <c r="G1637" s="167">
        <v>31.92971</v>
      </c>
    </row>
    <row r="1638" spans="1:7" ht="18.75">
      <c r="A1638" s="163"/>
      <c r="B1638" s="168" t="s">
        <v>5078</v>
      </c>
      <c r="C1638" s="238">
        <v>2024</v>
      </c>
      <c r="D1638" s="165" t="s">
        <v>3771</v>
      </c>
      <c r="E1638" s="167">
        <v>1</v>
      </c>
      <c r="F1638" s="163"/>
      <c r="G1638" s="167">
        <v>41.4467</v>
      </c>
    </row>
    <row r="1639" spans="1:7" ht="18.75">
      <c r="A1639" s="163"/>
      <c r="B1639" s="168" t="s">
        <v>5094</v>
      </c>
      <c r="C1639" s="238">
        <v>2024</v>
      </c>
      <c r="D1639" s="165" t="s">
        <v>3771</v>
      </c>
      <c r="E1639" s="167">
        <v>1</v>
      </c>
      <c r="F1639" s="163"/>
      <c r="G1639" s="167">
        <v>37.043379999999999</v>
      </c>
    </row>
    <row r="1640" spans="1:7" ht="18.75">
      <c r="A1640" s="163"/>
      <c r="B1640" s="168" t="s">
        <v>5078</v>
      </c>
      <c r="C1640" s="238">
        <v>2024</v>
      </c>
      <c r="D1640" s="165" t="s">
        <v>3771</v>
      </c>
      <c r="E1640" s="167">
        <v>1</v>
      </c>
      <c r="F1640" s="163"/>
      <c r="G1640" s="167">
        <v>41.159190000000002</v>
      </c>
    </row>
    <row r="1641" spans="1:7" ht="18.75">
      <c r="A1641" s="163"/>
      <c r="B1641" s="168" t="s">
        <v>5078</v>
      </c>
      <c r="C1641" s="238">
        <v>2024</v>
      </c>
      <c r="D1641" s="165" t="s">
        <v>3771</v>
      </c>
      <c r="E1641" s="167">
        <v>1</v>
      </c>
      <c r="F1641" s="163"/>
      <c r="G1641" s="167">
        <v>38.054629999999996</v>
      </c>
    </row>
    <row r="1642" spans="1:7" ht="18.75">
      <c r="A1642" s="163"/>
      <c r="B1642" s="168" t="s">
        <v>5078</v>
      </c>
      <c r="C1642" s="238">
        <v>2024</v>
      </c>
      <c r="D1642" s="165" t="s">
        <v>3771</v>
      </c>
      <c r="E1642" s="167">
        <v>1</v>
      </c>
      <c r="F1642" s="163"/>
      <c r="G1642" s="167">
        <v>41.183</v>
      </c>
    </row>
    <row r="1643" spans="1:7" ht="18.75">
      <c r="A1643" s="163"/>
      <c r="B1643" s="168" t="s">
        <v>5077</v>
      </c>
      <c r="C1643" s="238">
        <v>2024</v>
      </c>
      <c r="D1643" s="165" t="s">
        <v>3771</v>
      </c>
      <c r="E1643" s="167">
        <v>1</v>
      </c>
      <c r="F1643" s="163"/>
      <c r="G1643" s="167">
        <v>44.778330000000004</v>
      </c>
    </row>
    <row r="1644" spans="1:7" ht="18.75">
      <c r="A1644" s="163"/>
      <c r="B1644" s="168" t="s">
        <v>5078</v>
      </c>
      <c r="C1644" s="238">
        <v>2024</v>
      </c>
      <c r="D1644" s="165" t="s">
        <v>3771</v>
      </c>
      <c r="E1644" s="167">
        <v>1</v>
      </c>
      <c r="F1644" s="163"/>
      <c r="G1644" s="167">
        <v>37.809480000000001</v>
      </c>
    </row>
    <row r="1645" spans="1:7" ht="18.75">
      <c r="A1645" s="163"/>
      <c r="B1645" s="168" t="s">
        <v>5078</v>
      </c>
      <c r="C1645" s="238">
        <v>2024</v>
      </c>
      <c r="D1645" s="165" t="s">
        <v>3771</v>
      </c>
      <c r="E1645" s="167">
        <v>1</v>
      </c>
      <c r="F1645" s="163"/>
      <c r="G1645" s="167">
        <v>37.760419999999996</v>
      </c>
    </row>
    <row r="1646" spans="1:7" ht="18.75">
      <c r="A1646" s="163"/>
      <c r="B1646" s="168" t="s">
        <v>5078</v>
      </c>
      <c r="C1646" s="238">
        <v>2024</v>
      </c>
      <c r="D1646" s="165" t="s">
        <v>3771</v>
      </c>
      <c r="E1646" s="167">
        <v>1</v>
      </c>
      <c r="F1646" s="163"/>
      <c r="G1646" s="167">
        <v>41.511900000000004</v>
      </c>
    </row>
    <row r="1647" spans="1:7" ht="18.75">
      <c r="A1647" s="163"/>
      <c r="B1647" s="168" t="s">
        <v>5078</v>
      </c>
      <c r="C1647" s="238">
        <v>2024</v>
      </c>
      <c r="D1647" s="165" t="s">
        <v>3771</v>
      </c>
      <c r="E1647" s="167">
        <v>1</v>
      </c>
      <c r="F1647" s="163"/>
      <c r="G1647" s="167">
        <v>38.513889999999996</v>
      </c>
    </row>
    <row r="1648" spans="1:7" ht="18.75">
      <c r="A1648" s="163"/>
      <c r="B1648" s="168" t="s">
        <v>5078</v>
      </c>
      <c r="C1648" s="238">
        <v>2024</v>
      </c>
      <c r="D1648" s="165" t="s">
        <v>3771</v>
      </c>
      <c r="E1648" s="167">
        <v>1</v>
      </c>
      <c r="F1648" s="163"/>
      <c r="G1648" s="167">
        <v>37.95478</v>
      </c>
    </row>
    <row r="1649" spans="1:7" ht="18.75">
      <c r="A1649" s="163"/>
      <c r="B1649" s="168" t="s">
        <v>5078</v>
      </c>
      <c r="C1649" s="238">
        <v>2024</v>
      </c>
      <c r="D1649" s="165" t="s">
        <v>3771</v>
      </c>
      <c r="E1649" s="167">
        <v>1</v>
      </c>
      <c r="F1649" s="163"/>
      <c r="G1649" s="167">
        <v>37.306359999999998</v>
      </c>
    </row>
    <row r="1650" spans="1:7" ht="18.75">
      <c r="A1650" s="163"/>
      <c r="B1650" s="168" t="s">
        <v>5078</v>
      </c>
      <c r="C1650" s="238">
        <v>2024</v>
      </c>
      <c r="D1650" s="165" t="s">
        <v>3771</v>
      </c>
      <c r="E1650" s="167">
        <v>1</v>
      </c>
      <c r="F1650" s="163"/>
      <c r="G1650" s="167">
        <v>41.804919999999996</v>
      </c>
    </row>
    <row r="1651" spans="1:7" ht="18.75">
      <c r="A1651" s="163"/>
      <c r="B1651" s="168" t="s">
        <v>5078</v>
      </c>
      <c r="C1651" s="238">
        <v>2024</v>
      </c>
      <c r="D1651" s="165" t="s">
        <v>3771</v>
      </c>
      <c r="E1651" s="167">
        <v>1</v>
      </c>
      <c r="F1651" s="163"/>
      <c r="G1651" s="167">
        <v>36.148339999999997</v>
      </c>
    </row>
    <row r="1652" spans="1:7" ht="18.75">
      <c r="A1652" s="163"/>
      <c r="B1652" s="168" t="s">
        <v>5095</v>
      </c>
      <c r="C1652" s="238">
        <v>2024</v>
      </c>
      <c r="D1652" s="165" t="s">
        <v>3771</v>
      </c>
      <c r="E1652" s="167">
        <v>1</v>
      </c>
      <c r="F1652" s="163"/>
      <c r="G1652" s="167">
        <v>42.848739999999999</v>
      </c>
    </row>
    <row r="1653" spans="1:7" ht="18.75">
      <c r="A1653" s="163"/>
      <c r="B1653" s="168" t="s">
        <v>5078</v>
      </c>
      <c r="C1653" s="238">
        <v>2024</v>
      </c>
      <c r="D1653" s="165" t="s">
        <v>3771</v>
      </c>
      <c r="E1653" s="167">
        <v>1</v>
      </c>
      <c r="F1653" s="163"/>
      <c r="G1653" s="167">
        <v>35.561260000000004</v>
      </c>
    </row>
    <row r="1654" spans="1:7" ht="18.75">
      <c r="A1654" s="163"/>
      <c r="B1654" s="168" t="s">
        <v>5077</v>
      </c>
      <c r="C1654" s="238">
        <v>2024</v>
      </c>
      <c r="D1654" s="165" t="s">
        <v>3771</v>
      </c>
      <c r="E1654" s="167">
        <v>1</v>
      </c>
      <c r="F1654" s="163"/>
      <c r="G1654" s="167">
        <v>45.951339999999995</v>
      </c>
    </row>
    <row r="1655" spans="1:7" ht="18.75">
      <c r="A1655" s="163"/>
      <c r="B1655" s="168" t="s">
        <v>5078</v>
      </c>
      <c r="C1655" s="238">
        <v>2024</v>
      </c>
      <c r="D1655" s="165" t="s">
        <v>3771</v>
      </c>
      <c r="E1655" s="167">
        <v>1</v>
      </c>
      <c r="F1655" s="163"/>
      <c r="G1655" s="167">
        <v>36.486050000000006</v>
      </c>
    </row>
    <row r="1656" spans="1:7" ht="18.75">
      <c r="A1656" s="163"/>
      <c r="B1656" s="168" t="s">
        <v>5079</v>
      </c>
      <c r="C1656" s="238">
        <v>2024</v>
      </c>
      <c r="D1656" s="165" t="s">
        <v>3771</v>
      </c>
      <c r="E1656" s="167">
        <v>1</v>
      </c>
      <c r="F1656" s="163"/>
      <c r="G1656" s="167">
        <v>49.946949999999994</v>
      </c>
    </row>
    <row r="1657" spans="1:7" ht="18.75">
      <c r="A1657" s="163"/>
      <c r="B1657" s="168" t="s">
        <v>5077</v>
      </c>
      <c r="C1657" s="238">
        <v>2024</v>
      </c>
      <c r="D1657" s="165" t="s">
        <v>3771</v>
      </c>
      <c r="E1657" s="167">
        <v>1</v>
      </c>
      <c r="F1657" s="163"/>
      <c r="G1657" s="167">
        <v>49.504910000000002</v>
      </c>
    </row>
    <row r="1658" spans="1:7" ht="33.75">
      <c r="A1658" s="163"/>
      <c r="B1658" s="168" t="s">
        <v>5096</v>
      </c>
      <c r="C1658" s="238">
        <v>2024</v>
      </c>
      <c r="D1658" s="165" t="s">
        <v>3771</v>
      </c>
      <c r="E1658" s="167">
        <v>1</v>
      </c>
      <c r="F1658" s="163"/>
      <c r="G1658" s="167">
        <v>31.371500000000001</v>
      </c>
    </row>
    <row r="1659" spans="1:7" ht="18.75">
      <c r="A1659" s="163"/>
      <c r="B1659" s="168" t="s">
        <v>5077</v>
      </c>
      <c r="C1659" s="238">
        <v>2024</v>
      </c>
      <c r="D1659" s="165" t="s">
        <v>3771</v>
      </c>
      <c r="E1659" s="167">
        <v>1</v>
      </c>
      <c r="F1659" s="163"/>
      <c r="G1659" s="167">
        <v>46.006370000000004</v>
      </c>
    </row>
    <row r="1660" spans="1:7" ht="18.75">
      <c r="A1660" s="163"/>
      <c r="B1660" s="168" t="s">
        <v>5078</v>
      </c>
      <c r="C1660" s="238">
        <v>2024</v>
      </c>
      <c r="D1660" s="165" t="s">
        <v>3771</v>
      </c>
      <c r="E1660" s="167">
        <v>1</v>
      </c>
      <c r="F1660" s="163"/>
      <c r="G1660" s="167">
        <v>37.223379999999999</v>
      </c>
    </row>
    <row r="1661" spans="1:7" ht="18.75">
      <c r="A1661" s="163"/>
      <c r="B1661" s="168" t="s">
        <v>5077</v>
      </c>
      <c r="C1661" s="238">
        <v>2024</v>
      </c>
      <c r="D1661" s="165" t="s">
        <v>3771</v>
      </c>
      <c r="E1661" s="167">
        <v>1</v>
      </c>
      <c r="F1661" s="163"/>
      <c r="G1661" s="167">
        <v>48.58081</v>
      </c>
    </row>
    <row r="1662" spans="1:7" ht="33.75">
      <c r="A1662" s="163"/>
      <c r="B1662" s="168" t="s">
        <v>5098</v>
      </c>
      <c r="C1662" s="238">
        <v>2024</v>
      </c>
      <c r="D1662" s="165" t="s">
        <v>3771</v>
      </c>
      <c r="E1662" s="167">
        <v>1</v>
      </c>
      <c r="F1662" s="163"/>
      <c r="G1662" s="167">
        <v>35.403580000000005</v>
      </c>
    </row>
    <row r="1663" spans="1:7" ht="18.75">
      <c r="A1663" s="163"/>
      <c r="B1663" s="168" t="s">
        <v>5077</v>
      </c>
      <c r="C1663" s="238">
        <v>2024</v>
      </c>
      <c r="D1663" s="165" t="s">
        <v>3771</v>
      </c>
      <c r="E1663" s="167">
        <v>1</v>
      </c>
      <c r="F1663" s="163"/>
      <c r="G1663" s="167">
        <v>48.718400000000003</v>
      </c>
    </row>
    <row r="1664" spans="1:7" ht="18.75">
      <c r="A1664" s="163"/>
      <c r="B1664" s="168" t="s">
        <v>5077</v>
      </c>
      <c r="C1664" s="238">
        <v>2024</v>
      </c>
      <c r="D1664" s="165" t="s">
        <v>3771</v>
      </c>
      <c r="E1664" s="167">
        <v>1</v>
      </c>
      <c r="F1664" s="163"/>
      <c r="G1664" s="167">
        <v>48.45167</v>
      </c>
    </row>
    <row r="1665" spans="1:7" ht="18.75">
      <c r="A1665" s="163"/>
      <c r="B1665" s="168" t="s">
        <v>5078</v>
      </c>
      <c r="C1665" s="238">
        <v>2024</v>
      </c>
      <c r="D1665" s="165" t="s">
        <v>3771</v>
      </c>
      <c r="E1665" s="167">
        <v>1</v>
      </c>
      <c r="F1665" s="163"/>
      <c r="G1665" s="167">
        <v>34.015149999999998</v>
      </c>
    </row>
    <row r="1666" spans="1:7" ht="18.75">
      <c r="A1666" s="163"/>
      <c r="B1666" s="168" t="s">
        <v>5077</v>
      </c>
      <c r="C1666" s="238">
        <v>2024</v>
      </c>
      <c r="D1666" s="165" t="s">
        <v>3771</v>
      </c>
      <c r="E1666" s="167">
        <v>1</v>
      </c>
      <c r="F1666" s="163"/>
      <c r="G1666" s="167">
        <v>50.037790000000001</v>
      </c>
    </row>
    <row r="1667" spans="1:7" ht="18.75">
      <c r="A1667" s="163"/>
      <c r="B1667" s="168" t="s">
        <v>5109</v>
      </c>
      <c r="C1667" s="238">
        <v>2024</v>
      </c>
      <c r="D1667" s="165" t="s">
        <v>3771</v>
      </c>
      <c r="E1667" s="167">
        <v>1</v>
      </c>
      <c r="F1667" s="163"/>
      <c r="G1667" s="167">
        <v>61.767050000000005</v>
      </c>
    </row>
    <row r="1668" spans="1:7" ht="18.75">
      <c r="A1668" s="163"/>
      <c r="B1668" s="168" t="s">
        <v>5077</v>
      </c>
      <c r="C1668" s="238">
        <v>2024</v>
      </c>
      <c r="D1668" s="165" t="s">
        <v>3771</v>
      </c>
      <c r="E1668" s="167">
        <v>1</v>
      </c>
      <c r="F1668" s="163"/>
      <c r="G1668" s="167">
        <v>39.22</v>
      </c>
    </row>
    <row r="1669" spans="1:7" ht="18.75">
      <c r="A1669" s="163"/>
      <c r="B1669" s="168" t="s">
        <v>5078</v>
      </c>
      <c r="C1669" s="238">
        <v>2024</v>
      </c>
      <c r="D1669" s="165" t="s">
        <v>3771</v>
      </c>
      <c r="E1669" s="167">
        <v>1</v>
      </c>
      <c r="F1669" s="163"/>
      <c r="G1669" s="167">
        <v>43.642180000000003</v>
      </c>
    </row>
    <row r="1670" spans="1:7" ht="18.75">
      <c r="A1670" s="163"/>
      <c r="B1670" s="168" t="s">
        <v>5077</v>
      </c>
      <c r="C1670" s="238">
        <v>2024</v>
      </c>
      <c r="D1670" s="165" t="s">
        <v>3771</v>
      </c>
      <c r="E1670" s="167">
        <v>1</v>
      </c>
      <c r="F1670" s="163"/>
      <c r="G1670" s="167">
        <v>35.745069999999998</v>
      </c>
    </row>
    <row r="1671" spans="1:7" ht="18.75">
      <c r="A1671" s="163"/>
      <c r="B1671" s="168" t="s">
        <v>5078</v>
      </c>
      <c r="C1671" s="238">
        <v>2024</v>
      </c>
      <c r="D1671" s="165" t="s">
        <v>3771</v>
      </c>
      <c r="E1671" s="167">
        <v>1</v>
      </c>
      <c r="F1671" s="163"/>
      <c r="G1671" s="167">
        <v>35.316420000000001</v>
      </c>
    </row>
    <row r="1672" spans="1:7" ht="18.75">
      <c r="A1672" s="163"/>
      <c r="B1672" s="168" t="s">
        <v>5078</v>
      </c>
      <c r="C1672" s="238">
        <v>2024</v>
      </c>
      <c r="D1672" s="165" t="s">
        <v>3771</v>
      </c>
      <c r="E1672" s="167">
        <v>1</v>
      </c>
      <c r="F1672" s="163"/>
      <c r="G1672" s="167">
        <v>41.794710000000002</v>
      </c>
    </row>
    <row r="1673" spans="1:7" ht="18.75">
      <c r="A1673" s="163"/>
      <c r="B1673" s="168" t="s">
        <v>5077</v>
      </c>
      <c r="C1673" s="238">
        <v>2024</v>
      </c>
      <c r="D1673" s="165" t="s">
        <v>3771</v>
      </c>
      <c r="E1673" s="167">
        <v>1</v>
      </c>
      <c r="F1673" s="163"/>
      <c r="G1673" s="167">
        <v>26.243269999999999</v>
      </c>
    </row>
    <row r="1674" spans="1:7" ht="18.75">
      <c r="A1674" s="163"/>
      <c r="B1674" s="168" t="s">
        <v>5094</v>
      </c>
      <c r="C1674" s="238">
        <v>2024</v>
      </c>
      <c r="D1674" s="165" t="s">
        <v>3771</v>
      </c>
      <c r="E1674" s="167">
        <v>1</v>
      </c>
      <c r="F1674" s="163"/>
      <c r="G1674" s="167">
        <v>38.163919999999997</v>
      </c>
    </row>
    <row r="1675" spans="1:7" ht="18.75">
      <c r="A1675" s="163"/>
      <c r="B1675" s="168" t="s">
        <v>5077</v>
      </c>
      <c r="C1675" s="238">
        <v>2024</v>
      </c>
      <c r="D1675" s="165" t="s">
        <v>3771</v>
      </c>
      <c r="E1675" s="167">
        <v>1</v>
      </c>
      <c r="F1675" s="163"/>
      <c r="G1675" s="167">
        <v>26.48357</v>
      </c>
    </row>
    <row r="1676" spans="1:7" ht="18.75">
      <c r="A1676" s="163"/>
      <c r="B1676" s="168" t="s">
        <v>5077</v>
      </c>
      <c r="C1676" s="238">
        <v>2024</v>
      </c>
      <c r="D1676" s="165" t="s">
        <v>3771</v>
      </c>
      <c r="E1676" s="167">
        <v>1</v>
      </c>
      <c r="F1676" s="163"/>
      <c r="G1676" s="167">
        <v>27.44089</v>
      </c>
    </row>
    <row r="1677" spans="1:7" ht="18.75">
      <c r="A1677" s="163"/>
      <c r="B1677" s="168" t="s">
        <v>5093</v>
      </c>
      <c r="C1677" s="238">
        <v>2024</v>
      </c>
      <c r="D1677" s="165" t="s">
        <v>3771</v>
      </c>
      <c r="E1677" s="167">
        <v>1</v>
      </c>
      <c r="F1677" s="163"/>
      <c r="G1677" s="167">
        <v>38.775839999999995</v>
      </c>
    </row>
    <row r="1678" spans="1:7" ht="18.75">
      <c r="A1678" s="163"/>
      <c r="B1678" s="168" t="s">
        <v>5078</v>
      </c>
      <c r="C1678" s="238">
        <v>2024</v>
      </c>
      <c r="D1678" s="165" t="s">
        <v>3771</v>
      </c>
      <c r="E1678" s="167">
        <v>1</v>
      </c>
      <c r="F1678" s="163"/>
      <c r="G1678" s="167">
        <v>34.984940000000002</v>
      </c>
    </row>
    <row r="1679" spans="1:7" ht="18.75">
      <c r="A1679" s="163"/>
      <c r="B1679" s="168" t="s">
        <v>5099</v>
      </c>
      <c r="C1679" s="238">
        <v>2024</v>
      </c>
      <c r="D1679" s="165" t="s">
        <v>3771</v>
      </c>
      <c r="E1679" s="167">
        <v>1</v>
      </c>
      <c r="F1679" s="163"/>
      <c r="G1679" s="167">
        <v>30.084409999999998</v>
      </c>
    </row>
    <row r="1680" spans="1:7" ht="18.75">
      <c r="A1680" s="163"/>
      <c r="B1680" s="168" t="s">
        <v>5078</v>
      </c>
      <c r="C1680" s="238">
        <v>2024</v>
      </c>
      <c r="D1680" s="165" t="s">
        <v>3771</v>
      </c>
      <c r="E1680" s="167">
        <v>1</v>
      </c>
      <c r="F1680" s="163"/>
      <c r="G1680" s="167">
        <v>40.203569999999999</v>
      </c>
    </row>
    <row r="1681" spans="1:7" ht="18.75">
      <c r="A1681" s="163"/>
      <c r="B1681" s="168" t="s">
        <v>5077</v>
      </c>
      <c r="C1681" s="238">
        <v>2024</v>
      </c>
      <c r="D1681" s="165" t="s">
        <v>3771</v>
      </c>
      <c r="E1681" s="167">
        <v>1</v>
      </c>
      <c r="F1681" s="163"/>
      <c r="G1681" s="167">
        <v>35.079910000000005</v>
      </c>
    </row>
    <row r="1682" spans="1:7" ht="18.75">
      <c r="A1682" s="163"/>
      <c r="B1682" s="168" t="s">
        <v>5077</v>
      </c>
      <c r="C1682" s="238">
        <v>2024</v>
      </c>
      <c r="D1682" s="165" t="s">
        <v>3771</v>
      </c>
      <c r="E1682" s="167">
        <v>1</v>
      </c>
      <c r="F1682" s="163"/>
      <c r="G1682" s="167">
        <v>39.00018</v>
      </c>
    </row>
    <row r="1683" spans="1:7" ht="18.75">
      <c r="A1683" s="163"/>
      <c r="B1683" s="168" t="s">
        <v>5077</v>
      </c>
      <c r="C1683" s="238">
        <v>2024</v>
      </c>
      <c r="D1683" s="165" t="s">
        <v>3771</v>
      </c>
      <c r="E1683" s="167">
        <v>1</v>
      </c>
      <c r="F1683" s="163"/>
      <c r="G1683" s="167">
        <v>35.457449999999994</v>
      </c>
    </row>
    <row r="1684" spans="1:7" ht="18.75">
      <c r="A1684" s="163"/>
      <c r="B1684" s="168" t="s">
        <v>5077</v>
      </c>
      <c r="C1684" s="238">
        <v>2024</v>
      </c>
      <c r="D1684" s="165" t="s">
        <v>3771</v>
      </c>
      <c r="E1684" s="167">
        <v>1</v>
      </c>
      <c r="F1684" s="163"/>
      <c r="G1684" s="167">
        <v>37.955760000000005</v>
      </c>
    </row>
    <row r="1685" spans="1:7" ht="18.75">
      <c r="A1685" s="163"/>
      <c r="B1685" s="168" t="s">
        <v>5078</v>
      </c>
      <c r="C1685" s="238">
        <v>2024</v>
      </c>
      <c r="D1685" s="165" t="s">
        <v>3771</v>
      </c>
      <c r="E1685" s="167">
        <v>1</v>
      </c>
      <c r="F1685" s="163"/>
      <c r="G1685" s="167">
        <v>33.269769999999994</v>
      </c>
    </row>
    <row r="1686" spans="1:7" ht="18.75">
      <c r="A1686" s="163"/>
      <c r="B1686" s="168" t="s">
        <v>5077</v>
      </c>
      <c r="C1686" s="238">
        <v>2024</v>
      </c>
      <c r="D1686" s="165" t="s">
        <v>3771</v>
      </c>
      <c r="E1686" s="167">
        <v>1</v>
      </c>
      <c r="F1686" s="163"/>
      <c r="G1686" s="167">
        <v>34.649540000000002</v>
      </c>
    </row>
    <row r="1687" spans="1:7" ht="18.75">
      <c r="A1687" s="163"/>
      <c r="B1687" s="168" t="s">
        <v>5077</v>
      </c>
      <c r="C1687" s="238">
        <v>2024</v>
      </c>
      <c r="D1687" s="165" t="s">
        <v>3771</v>
      </c>
      <c r="E1687" s="167">
        <v>1</v>
      </c>
      <c r="F1687" s="163"/>
      <c r="G1687" s="167">
        <v>34.649540000000002</v>
      </c>
    </row>
    <row r="1688" spans="1:7" ht="18.75">
      <c r="A1688" s="163"/>
      <c r="B1688" s="168" t="s">
        <v>5077</v>
      </c>
      <c r="C1688" s="238">
        <v>2024</v>
      </c>
      <c r="D1688" s="165" t="s">
        <v>3771</v>
      </c>
      <c r="E1688" s="167">
        <v>1</v>
      </c>
      <c r="F1688" s="163"/>
      <c r="G1688" s="167">
        <v>44.289379999999994</v>
      </c>
    </row>
    <row r="1689" spans="1:7" ht="18.75">
      <c r="A1689" s="163"/>
      <c r="B1689" s="168" t="s">
        <v>5078</v>
      </c>
      <c r="C1689" s="238">
        <v>2024</v>
      </c>
      <c r="D1689" s="165" t="s">
        <v>3771</v>
      </c>
      <c r="E1689" s="167">
        <v>1</v>
      </c>
      <c r="F1689" s="163"/>
      <c r="G1689" s="167">
        <v>38.473199999999999</v>
      </c>
    </row>
    <row r="1690" spans="1:7" ht="18.75">
      <c r="A1690" s="163"/>
      <c r="B1690" s="168" t="s">
        <v>5094</v>
      </c>
      <c r="C1690" s="238">
        <v>2024</v>
      </c>
      <c r="D1690" s="165" t="s">
        <v>3771</v>
      </c>
      <c r="E1690" s="167">
        <v>1</v>
      </c>
      <c r="F1690" s="163"/>
      <c r="G1690" s="167">
        <v>37.38673</v>
      </c>
    </row>
    <row r="1691" spans="1:7" ht="18.75">
      <c r="A1691" s="163"/>
      <c r="B1691" s="168" t="s">
        <v>5077</v>
      </c>
      <c r="C1691" s="238">
        <v>2024</v>
      </c>
      <c r="D1691" s="165" t="s">
        <v>3771</v>
      </c>
      <c r="E1691" s="167">
        <v>1</v>
      </c>
      <c r="F1691" s="163"/>
      <c r="G1691" s="167">
        <v>33.246720000000003</v>
      </c>
    </row>
    <row r="1692" spans="1:7" ht="18.75">
      <c r="A1692" s="163"/>
      <c r="B1692" s="168" t="s">
        <v>5077</v>
      </c>
      <c r="C1692" s="238">
        <v>2024</v>
      </c>
      <c r="D1692" s="165" t="s">
        <v>3771</v>
      </c>
      <c r="E1692" s="167">
        <v>1</v>
      </c>
      <c r="F1692" s="163"/>
      <c r="G1692" s="167">
        <v>34.649650000000001</v>
      </c>
    </row>
    <row r="1693" spans="1:7" ht="18.75">
      <c r="A1693" s="163"/>
      <c r="B1693" s="168" t="s">
        <v>5077</v>
      </c>
      <c r="C1693" s="238">
        <v>2024</v>
      </c>
      <c r="D1693" s="165" t="s">
        <v>3771</v>
      </c>
      <c r="E1693" s="167">
        <v>1</v>
      </c>
      <c r="F1693" s="163"/>
      <c r="G1693" s="167">
        <v>40.486719999999998</v>
      </c>
    </row>
    <row r="1694" spans="1:7" ht="18.75">
      <c r="A1694" s="163"/>
      <c r="B1694" s="168" t="s">
        <v>5107</v>
      </c>
      <c r="C1694" s="238">
        <v>2024</v>
      </c>
      <c r="D1694" s="165" t="s">
        <v>3771</v>
      </c>
      <c r="E1694" s="167">
        <v>1</v>
      </c>
      <c r="F1694" s="163"/>
      <c r="G1694" s="167">
        <v>32.514690000000002</v>
      </c>
    </row>
    <row r="1695" spans="1:7" ht="18.75">
      <c r="A1695" s="163"/>
      <c r="B1695" s="168" t="s">
        <v>5078</v>
      </c>
      <c r="C1695" s="238">
        <v>2024</v>
      </c>
      <c r="D1695" s="165" t="s">
        <v>3771</v>
      </c>
      <c r="E1695" s="167">
        <v>1</v>
      </c>
      <c r="F1695" s="163"/>
      <c r="G1695" s="167">
        <v>34.816139999999997</v>
      </c>
    </row>
    <row r="1696" spans="1:7" ht="18.75">
      <c r="A1696" s="163"/>
      <c r="B1696" s="168" t="s">
        <v>5077</v>
      </c>
      <c r="C1696" s="238">
        <v>2024</v>
      </c>
      <c r="D1696" s="165" t="s">
        <v>3771</v>
      </c>
      <c r="E1696" s="167">
        <v>1</v>
      </c>
      <c r="F1696" s="163"/>
      <c r="G1696" s="167">
        <v>35.08663</v>
      </c>
    </row>
    <row r="1697" spans="1:7" ht="18.75">
      <c r="A1697" s="163"/>
      <c r="B1697" s="168" t="s">
        <v>5078</v>
      </c>
      <c r="C1697" s="238">
        <v>2024</v>
      </c>
      <c r="D1697" s="165" t="s">
        <v>3771</v>
      </c>
      <c r="E1697" s="167">
        <v>1</v>
      </c>
      <c r="F1697" s="163"/>
      <c r="G1697" s="167">
        <v>34.322940000000003</v>
      </c>
    </row>
    <row r="1698" spans="1:7" ht="18.75">
      <c r="A1698" s="163"/>
      <c r="B1698" s="168" t="s">
        <v>5077</v>
      </c>
      <c r="C1698" s="238">
        <v>2024</v>
      </c>
      <c r="D1698" s="165" t="s">
        <v>3771</v>
      </c>
      <c r="E1698" s="167">
        <v>1</v>
      </c>
      <c r="F1698" s="163"/>
      <c r="G1698" s="167">
        <v>37.488059999999997</v>
      </c>
    </row>
    <row r="1699" spans="1:7" ht="18.75">
      <c r="A1699" s="163"/>
      <c r="B1699" s="168" t="s">
        <v>5077</v>
      </c>
      <c r="C1699" s="238">
        <v>2024</v>
      </c>
      <c r="D1699" s="165" t="s">
        <v>3771</v>
      </c>
      <c r="E1699" s="167">
        <v>1</v>
      </c>
      <c r="F1699" s="163"/>
      <c r="G1699" s="167">
        <v>35.618480000000005</v>
      </c>
    </row>
    <row r="1700" spans="1:7" ht="18.75">
      <c r="A1700" s="163"/>
      <c r="B1700" s="168" t="s">
        <v>5077</v>
      </c>
      <c r="C1700" s="238">
        <v>2024</v>
      </c>
      <c r="D1700" s="165" t="s">
        <v>3771</v>
      </c>
      <c r="E1700" s="167">
        <v>1</v>
      </c>
      <c r="F1700" s="163"/>
      <c r="G1700" s="167">
        <v>35.618879999999997</v>
      </c>
    </row>
    <row r="1701" spans="1:7" ht="18.75">
      <c r="A1701" s="163"/>
      <c r="B1701" s="168" t="s">
        <v>5094</v>
      </c>
      <c r="C1701" s="238">
        <v>2024</v>
      </c>
      <c r="D1701" s="165" t="s">
        <v>3771</v>
      </c>
      <c r="E1701" s="167">
        <v>1</v>
      </c>
      <c r="F1701" s="163"/>
      <c r="G1701" s="167">
        <v>36.748040000000003</v>
      </c>
    </row>
    <row r="1702" spans="1:7" ht="18.75">
      <c r="A1702" s="163"/>
      <c r="B1702" s="168" t="s">
        <v>5077</v>
      </c>
      <c r="C1702" s="238">
        <v>2024</v>
      </c>
      <c r="D1702" s="165" t="s">
        <v>3771</v>
      </c>
      <c r="E1702" s="167">
        <v>1</v>
      </c>
      <c r="F1702" s="163"/>
      <c r="G1702" s="167">
        <v>49.096040000000002</v>
      </c>
    </row>
    <row r="1703" spans="1:7" ht="18.75">
      <c r="A1703" s="163"/>
      <c r="B1703" s="168" t="s">
        <v>5078</v>
      </c>
      <c r="C1703" s="238">
        <v>2024</v>
      </c>
      <c r="D1703" s="165" t="s">
        <v>3771</v>
      </c>
      <c r="E1703" s="167">
        <v>1</v>
      </c>
      <c r="F1703" s="163"/>
      <c r="G1703" s="167">
        <v>41.671129999999998</v>
      </c>
    </row>
    <row r="1704" spans="1:7" ht="18.75">
      <c r="A1704" s="163"/>
      <c r="B1704" s="168" t="s">
        <v>5078</v>
      </c>
      <c r="C1704" s="238">
        <v>2024</v>
      </c>
      <c r="D1704" s="165" t="s">
        <v>3771</v>
      </c>
      <c r="E1704" s="167">
        <v>1</v>
      </c>
      <c r="F1704" s="163"/>
      <c r="G1704" s="167">
        <v>38.161639999999998</v>
      </c>
    </row>
    <row r="1705" spans="1:7" ht="18.75">
      <c r="A1705" s="163"/>
      <c r="B1705" s="168" t="s">
        <v>5078</v>
      </c>
      <c r="C1705" s="238">
        <v>2024</v>
      </c>
      <c r="D1705" s="165" t="s">
        <v>3771</v>
      </c>
      <c r="E1705" s="167">
        <v>1</v>
      </c>
      <c r="F1705" s="163"/>
      <c r="G1705" s="167">
        <v>39.005969999999998</v>
      </c>
    </row>
    <row r="1706" spans="1:7" ht="18.75">
      <c r="A1706" s="163"/>
      <c r="B1706" s="168" t="s">
        <v>5077</v>
      </c>
      <c r="C1706" s="238">
        <v>2024</v>
      </c>
      <c r="D1706" s="165" t="s">
        <v>3771</v>
      </c>
      <c r="E1706" s="167">
        <v>1</v>
      </c>
      <c r="F1706" s="163"/>
      <c r="G1706" s="167">
        <v>27.327900000000003</v>
      </c>
    </row>
    <row r="1707" spans="1:7" ht="18.75">
      <c r="A1707" s="163"/>
      <c r="B1707" s="168" t="s">
        <v>5097</v>
      </c>
      <c r="C1707" s="238">
        <v>2024</v>
      </c>
      <c r="D1707" s="165" t="s">
        <v>3771</v>
      </c>
      <c r="E1707" s="167">
        <v>1</v>
      </c>
      <c r="F1707" s="163"/>
      <c r="G1707" s="167">
        <v>26.46762</v>
      </c>
    </row>
    <row r="1708" spans="1:7" ht="18.75">
      <c r="A1708" s="163"/>
      <c r="B1708" s="168" t="s">
        <v>5077</v>
      </c>
      <c r="C1708" s="238">
        <v>2024</v>
      </c>
      <c r="D1708" s="165" t="s">
        <v>3771</v>
      </c>
      <c r="E1708" s="167">
        <v>1</v>
      </c>
      <c r="F1708" s="163"/>
      <c r="G1708" s="167">
        <v>46.520589999999999</v>
      </c>
    </row>
    <row r="1709" spans="1:7" ht="18.75">
      <c r="A1709" s="163"/>
      <c r="B1709" s="168" t="s">
        <v>5078</v>
      </c>
      <c r="C1709" s="238">
        <v>2024</v>
      </c>
      <c r="D1709" s="165" t="s">
        <v>3771</v>
      </c>
      <c r="E1709" s="167">
        <v>1</v>
      </c>
      <c r="F1709" s="163"/>
      <c r="G1709" s="167">
        <v>35.930860000000003</v>
      </c>
    </row>
    <row r="1710" spans="1:7" ht="18.75">
      <c r="A1710" s="163"/>
      <c r="B1710" s="168" t="s">
        <v>5077</v>
      </c>
      <c r="C1710" s="238">
        <v>2024</v>
      </c>
      <c r="D1710" s="165" t="s">
        <v>3771</v>
      </c>
      <c r="E1710" s="167">
        <v>1</v>
      </c>
      <c r="F1710" s="163"/>
      <c r="G1710" s="167">
        <v>47.821359999999999</v>
      </c>
    </row>
    <row r="1711" spans="1:7" ht="18.75">
      <c r="A1711" s="163"/>
      <c r="B1711" s="168" t="s">
        <v>5078</v>
      </c>
      <c r="C1711" s="238">
        <v>2024</v>
      </c>
      <c r="D1711" s="165" t="s">
        <v>3771</v>
      </c>
      <c r="E1711" s="167">
        <v>1</v>
      </c>
      <c r="F1711" s="163"/>
      <c r="G1711" s="167">
        <v>37.878209999999996</v>
      </c>
    </row>
    <row r="1712" spans="1:7" ht="18.75">
      <c r="A1712" s="163"/>
      <c r="B1712" s="168" t="s">
        <v>5097</v>
      </c>
      <c r="C1712" s="238">
        <v>2024</v>
      </c>
      <c r="D1712" s="165" t="s">
        <v>3771</v>
      </c>
      <c r="E1712" s="167">
        <v>1</v>
      </c>
      <c r="F1712" s="163"/>
      <c r="G1712" s="167">
        <v>7.9942799999999998</v>
      </c>
    </row>
    <row r="1713" spans="1:7" ht="18.75">
      <c r="A1713" s="163"/>
      <c r="B1713" s="168" t="s">
        <v>5084</v>
      </c>
      <c r="C1713" s="238">
        <v>2024</v>
      </c>
      <c r="D1713" s="165" t="s">
        <v>3771</v>
      </c>
      <c r="E1713" s="167">
        <v>1</v>
      </c>
      <c r="F1713" s="163"/>
      <c r="G1713" s="167">
        <v>41.049419999999998</v>
      </c>
    </row>
    <row r="1714" spans="1:7" ht="18.75">
      <c r="A1714" s="163"/>
      <c r="B1714" s="168" t="s">
        <v>5084</v>
      </c>
      <c r="C1714" s="238">
        <v>2024</v>
      </c>
      <c r="D1714" s="165" t="s">
        <v>3771</v>
      </c>
      <c r="E1714" s="167">
        <v>1</v>
      </c>
      <c r="F1714" s="163"/>
      <c r="G1714" s="167">
        <v>45.223120000000002</v>
      </c>
    </row>
    <row r="1715" spans="1:7" ht="33.75">
      <c r="A1715" s="163"/>
      <c r="B1715" s="168" t="s">
        <v>5098</v>
      </c>
      <c r="C1715" s="238">
        <v>2024</v>
      </c>
      <c r="D1715" s="165" t="s">
        <v>3771</v>
      </c>
      <c r="E1715" s="167">
        <v>1</v>
      </c>
      <c r="F1715" s="163"/>
      <c r="G1715" s="167">
        <v>37.842059999999996</v>
      </c>
    </row>
    <row r="1716" spans="1:7" ht="18.75">
      <c r="A1716" s="163"/>
      <c r="B1716" s="168" t="s">
        <v>5079</v>
      </c>
      <c r="C1716" s="238">
        <v>2024</v>
      </c>
      <c r="D1716" s="165" t="s">
        <v>3771</v>
      </c>
      <c r="E1716" s="167">
        <v>1</v>
      </c>
      <c r="F1716" s="163"/>
      <c r="G1716" s="167">
        <v>44.266220000000004</v>
      </c>
    </row>
    <row r="1717" spans="1:7" ht="18.75">
      <c r="A1717" s="163"/>
      <c r="B1717" s="168" t="s">
        <v>5078</v>
      </c>
      <c r="C1717" s="238">
        <v>2024</v>
      </c>
      <c r="D1717" s="165" t="s">
        <v>3771</v>
      </c>
      <c r="E1717" s="167">
        <v>1</v>
      </c>
      <c r="F1717" s="163"/>
      <c r="G1717" s="167">
        <v>35.845510000000004</v>
      </c>
    </row>
    <row r="1718" spans="1:7" ht="18.75">
      <c r="A1718" s="163"/>
      <c r="B1718" s="168" t="s">
        <v>5077</v>
      </c>
      <c r="C1718" s="238">
        <v>2024</v>
      </c>
      <c r="D1718" s="165" t="s">
        <v>3771</v>
      </c>
      <c r="E1718" s="167">
        <v>1</v>
      </c>
      <c r="F1718" s="163"/>
      <c r="G1718" s="167">
        <v>51.961980000000004</v>
      </c>
    </row>
    <row r="1719" spans="1:7" ht="18.75">
      <c r="A1719" s="163"/>
      <c r="B1719" s="168" t="s">
        <v>5077</v>
      </c>
      <c r="C1719" s="238">
        <v>2024</v>
      </c>
      <c r="D1719" s="165" t="s">
        <v>3771</v>
      </c>
      <c r="E1719" s="167">
        <v>1</v>
      </c>
      <c r="F1719" s="163"/>
      <c r="G1719" s="167">
        <v>36.964529999999996</v>
      </c>
    </row>
    <row r="1720" spans="1:7" ht="18.75">
      <c r="A1720" s="163"/>
      <c r="B1720" s="168" t="s">
        <v>5088</v>
      </c>
      <c r="C1720" s="238">
        <v>2024</v>
      </c>
      <c r="D1720" s="165" t="s">
        <v>3771</v>
      </c>
      <c r="E1720" s="167">
        <v>1</v>
      </c>
      <c r="F1720" s="163"/>
      <c r="G1720" s="167">
        <v>47.16</v>
      </c>
    </row>
    <row r="1721" spans="1:7" ht="18.75">
      <c r="A1721" s="163"/>
      <c r="B1721" s="168" t="s">
        <v>5078</v>
      </c>
      <c r="C1721" s="238">
        <v>2024</v>
      </c>
      <c r="D1721" s="165" t="s">
        <v>3771</v>
      </c>
      <c r="E1721" s="167">
        <v>1</v>
      </c>
      <c r="F1721" s="163"/>
      <c r="G1721" s="167">
        <v>41.22343</v>
      </c>
    </row>
    <row r="1722" spans="1:7" ht="18.75">
      <c r="A1722" s="163"/>
      <c r="B1722" s="168" t="s">
        <v>5078</v>
      </c>
      <c r="C1722" s="238">
        <v>2024</v>
      </c>
      <c r="D1722" s="165" t="s">
        <v>3771</v>
      </c>
      <c r="E1722" s="167">
        <v>1</v>
      </c>
      <c r="F1722" s="163"/>
      <c r="G1722" s="167">
        <v>43.690559999999998</v>
      </c>
    </row>
    <row r="1723" spans="1:7" ht="18.75">
      <c r="A1723" s="163"/>
      <c r="B1723" s="168" t="s">
        <v>5078</v>
      </c>
      <c r="C1723" s="238">
        <v>2024</v>
      </c>
      <c r="D1723" s="165" t="s">
        <v>3771</v>
      </c>
      <c r="E1723" s="167">
        <v>1</v>
      </c>
      <c r="F1723" s="163"/>
      <c r="G1723" s="167">
        <v>38.247260000000004</v>
      </c>
    </row>
    <row r="1724" spans="1:7" ht="18.75">
      <c r="A1724" s="163"/>
      <c r="B1724" s="168" t="s">
        <v>5087</v>
      </c>
      <c r="C1724" s="238">
        <v>2024</v>
      </c>
      <c r="D1724" s="165" t="s">
        <v>3771</v>
      </c>
      <c r="E1724" s="167">
        <v>1</v>
      </c>
      <c r="F1724" s="163"/>
      <c r="G1724" s="167">
        <v>42.013419999999996</v>
      </c>
    </row>
    <row r="1725" spans="1:7" ht="18.75">
      <c r="A1725" s="163"/>
      <c r="B1725" s="168" t="s">
        <v>5087</v>
      </c>
      <c r="C1725" s="238">
        <v>2024</v>
      </c>
      <c r="D1725" s="165" t="s">
        <v>3771</v>
      </c>
      <c r="E1725" s="167">
        <v>1</v>
      </c>
      <c r="F1725" s="163"/>
      <c r="G1725" s="167">
        <v>43.219980000000007</v>
      </c>
    </row>
    <row r="1726" spans="1:7" ht="18.75">
      <c r="A1726" s="163"/>
      <c r="B1726" s="168" t="s">
        <v>5094</v>
      </c>
      <c r="C1726" s="238">
        <v>2024</v>
      </c>
      <c r="D1726" s="165" t="s">
        <v>3771</v>
      </c>
      <c r="E1726" s="167">
        <v>1</v>
      </c>
      <c r="F1726" s="163"/>
      <c r="G1726" s="167">
        <v>39.983029999999999</v>
      </c>
    </row>
    <row r="1727" spans="1:7" ht="18.75">
      <c r="A1727" s="163"/>
      <c r="B1727" s="168" t="s">
        <v>5094</v>
      </c>
      <c r="C1727" s="238">
        <v>2024</v>
      </c>
      <c r="D1727" s="165" t="s">
        <v>3771</v>
      </c>
      <c r="E1727" s="167">
        <v>1</v>
      </c>
      <c r="F1727" s="163"/>
      <c r="G1727" s="167">
        <v>33.611919999999998</v>
      </c>
    </row>
    <row r="1728" spans="1:7" ht="18.75">
      <c r="A1728" s="163"/>
      <c r="B1728" s="168" t="s">
        <v>5082</v>
      </c>
      <c r="C1728" s="238">
        <v>2024</v>
      </c>
      <c r="D1728" s="165" t="s">
        <v>3771</v>
      </c>
      <c r="E1728" s="167">
        <v>1</v>
      </c>
      <c r="F1728" s="163"/>
      <c r="G1728" s="167">
        <v>47.639890000000001</v>
      </c>
    </row>
    <row r="1729" spans="1:7" ht="18.75">
      <c r="A1729" s="163"/>
      <c r="B1729" s="168" t="s">
        <v>5082</v>
      </c>
      <c r="C1729" s="238">
        <v>2024</v>
      </c>
      <c r="D1729" s="165" t="s">
        <v>3771</v>
      </c>
      <c r="E1729" s="167">
        <v>1</v>
      </c>
      <c r="F1729" s="163"/>
      <c r="G1729" s="167">
        <v>40.159690000000005</v>
      </c>
    </row>
    <row r="1730" spans="1:7" ht="18.75">
      <c r="A1730" s="163"/>
      <c r="B1730" s="168" t="s">
        <v>5078</v>
      </c>
      <c r="C1730" s="238">
        <v>2024</v>
      </c>
      <c r="D1730" s="165" t="s">
        <v>3771</v>
      </c>
      <c r="E1730" s="167">
        <v>1</v>
      </c>
      <c r="F1730" s="163"/>
      <c r="G1730" s="167">
        <v>34.814099999999996</v>
      </c>
    </row>
    <row r="1731" spans="1:7" ht="18.75">
      <c r="A1731" s="163"/>
      <c r="B1731" s="168" t="s">
        <v>5077</v>
      </c>
      <c r="C1731" s="238">
        <v>2024</v>
      </c>
      <c r="D1731" s="165" t="s">
        <v>3771</v>
      </c>
      <c r="E1731" s="167">
        <v>1</v>
      </c>
      <c r="F1731" s="163"/>
      <c r="G1731" s="167">
        <v>36.302519999999994</v>
      </c>
    </row>
    <row r="1732" spans="1:7" ht="18.75">
      <c r="A1732" s="163"/>
      <c r="B1732" s="168" t="s">
        <v>5077</v>
      </c>
      <c r="C1732" s="238">
        <v>2024</v>
      </c>
      <c r="D1732" s="165" t="s">
        <v>3771</v>
      </c>
      <c r="E1732" s="167">
        <v>1</v>
      </c>
      <c r="F1732" s="163"/>
      <c r="G1732" s="167">
        <v>35.415210000000002</v>
      </c>
    </row>
    <row r="1733" spans="1:7" ht="18.75">
      <c r="A1733" s="163"/>
      <c r="B1733" s="168" t="s">
        <v>5082</v>
      </c>
      <c r="C1733" s="238">
        <v>2024</v>
      </c>
      <c r="D1733" s="165" t="s">
        <v>3771</v>
      </c>
      <c r="E1733" s="167">
        <v>1</v>
      </c>
      <c r="F1733" s="163"/>
      <c r="G1733" s="167">
        <v>37.7318</v>
      </c>
    </row>
    <row r="1734" spans="1:7" ht="18.75">
      <c r="A1734" s="163"/>
      <c r="B1734" s="168" t="s">
        <v>5078</v>
      </c>
      <c r="C1734" s="238">
        <v>2024</v>
      </c>
      <c r="D1734" s="165" t="s">
        <v>3771</v>
      </c>
      <c r="E1734" s="167">
        <v>1</v>
      </c>
      <c r="F1734" s="163"/>
      <c r="G1734" s="167">
        <v>34.950379999999996</v>
      </c>
    </row>
    <row r="1735" spans="1:7" ht="18.75">
      <c r="A1735" s="163"/>
      <c r="B1735" s="168" t="s">
        <v>5078</v>
      </c>
      <c r="C1735" s="238">
        <v>2024</v>
      </c>
      <c r="D1735" s="165" t="s">
        <v>3771</v>
      </c>
      <c r="E1735" s="167">
        <v>1</v>
      </c>
      <c r="F1735" s="163"/>
      <c r="G1735" s="167">
        <v>41.486239999999995</v>
      </c>
    </row>
    <row r="1736" spans="1:7" ht="18.75">
      <c r="A1736" s="163"/>
      <c r="B1736" s="168" t="s">
        <v>5077</v>
      </c>
      <c r="C1736" s="238">
        <v>2024</v>
      </c>
      <c r="D1736" s="165" t="s">
        <v>3771</v>
      </c>
      <c r="E1736" s="167">
        <v>1</v>
      </c>
      <c r="F1736" s="163"/>
      <c r="G1736" s="167">
        <v>38.231610000000003</v>
      </c>
    </row>
    <row r="1737" spans="1:7" ht="18.75">
      <c r="A1737" s="163"/>
      <c r="B1737" s="168" t="s">
        <v>5078</v>
      </c>
      <c r="C1737" s="238">
        <v>2024</v>
      </c>
      <c r="D1737" s="165" t="s">
        <v>3771</v>
      </c>
      <c r="E1737" s="167">
        <v>1</v>
      </c>
      <c r="F1737" s="163"/>
      <c r="G1737" s="167">
        <v>34.570860000000003</v>
      </c>
    </row>
    <row r="1738" spans="1:7" ht="18.75">
      <c r="A1738" s="163"/>
      <c r="B1738" s="168" t="s">
        <v>5084</v>
      </c>
      <c r="C1738" s="238">
        <v>2024</v>
      </c>
      <c r="D1738" s="165" t="s">
        <v>3771</v>
      </c>
      <c r="E1738" s="167">
        <v>1</v>
      </c>
      <c r="F1738" s="163"/>
      <c r="G1738" s="167">
        <v>47.45187</v>
      </c>
    </row>
    <row r="1739" spans="1:7" ht="18.75">
      <c r="A1739" s="163"/>
      <c r="B1739" s="168" t="s">
        <v>5078</v>
      </c>
      <c r="C1739" s="238">
        <v>2024</v>
      </c>
      <c r="D1739" s="165" t="s">
        <v>3771</v>
      </c>
      <c r="E1739" s="167">
        <v>1</v>
      </c>
      <c r="F1739" s="163"/>
      <c r="G1739" s="167">
        <v>35.778169999999996</v>
      </c>
    </row>
    <row r="1740" spans="1:7" ht="18.75">
      <c r="A1740" s="163"/>
      <c r="B1740" s="168" t="s">
        <v>5078</v>
      </c>
      <c r="C1740" s="238">
        <v>2024</v>
      </c>
      <c r="D1740" s="165" t="s">
        <v>3771</v>
      </c>
      <c r="E1740" s="167">
        <v>1</v>
      </c>
      <c r="F1740" s="163"/>
      <c r="G1740" s="167">
        <v>56.424430000000001</v>
      </c>
    </row>
    <row r="1741" spans="1:7" ht="18.75">
      <c r="A1741" s="163"/>
      <c r="B1741" s="168" t="s">
        <v>5077</v>
      </c>
      <c r="C1741" s="238">
        <v>2024</v>
      </c>
      <c r="D1741" s="165" t="s">
        <v>3771</v>
      </c>
      <c r="E1741" s="167">
        <v>1</v>
      </c>
      <c r="F1741" s="163"/>
      <c r="G1741" s="167">
        <v>38.097999999999999</v>
      </c>
    </row>
    <row r="1742" spans="1:7" ht="18.75">
      <c r="A1742" s="163"/>
      <c r="B1742" s="168" t="s">
        <v>5077</v>
      </c>
      <c r="C1742" s="238">
        <v>2024</v>
      </c>
      <c r="D1742" s="165" t="s">
        <v>3771</v>
      </c>
      <c r="E1742" s="167">
        <v>1</v>
      </c>
      <c r="F1742" s="163"/>
      <c r="G1742" s="167">
        <v>36.189900000000002</v>
      </c>
    </row>
    <row r="1743" spans="1:7" ht="18.75">
      <c r="A1743" s="163"/>
      <c r="B1743" s="168" t="s">
        <v>5077</v>
      </c>
      <c r="C1743" s="238">
        <v>2024</v>
      </c>
      <c r="D1743" s="165" t="s">
        <v>3771</v>
      </c>
      <c r="E1743" s="167">
        <v>1</v>
      </c>
      <c r="F1743" s="163"/>
      <c r="G1743" s="167">
        <v>35.415339999999993</v>
      </c>
    </row>
    <row r="1744" spans="1:7" ht="18.75">
      <c r="A1744" s="163"/>
      <c r="B1744" s="168" t="s">
        <v>5078</v>
      </c>
      <c r="C1744" s="238">
        <v>2024</v>
      </c>
      <c r="D1744" s="165" t="s">
        <v>3771</v>
      </c>
      <c r="E1744" s="167">
        <v>1</v>
      </c>
      <c r="F1744" s="163"/>
      <c r="G1744" s="167">
        <v>37.034970000000001</v>
      </c>
    </row>
    <row r="1745" spans="1:7" ht="18.75">
      <c r="A1745" s="163"/>
      <c r="B1745" s="168" t="s">
        <v>5077</v>
      </c>
      <c r="C1745" s="238">
        <v>2024</v>
      </c>
      <c r="D1745" s="165" t="s">
        <v>3771</v>
      </c>
      <c r="E1745" s="167">
        <v>1</v>
      </c>
      <c r="F1745" s="163"/>
      <c r="G1745" s="167">
        <v>35.455660000000002</v>
      </c>
    </row>
    <row r="1746" spans="1:7" ht="18.75">
      <c r="A1746" s="163"/>
      <c r="B1746" s="168" t="s">
        <v>5079</v>
      </c>
      <c r="C1746" s="238">
        <v>2024</v>
      </c>
      <c r="D1746" s="165" t="s">
        <v>3771</v>
      </c>
      <c r="E1746" s="167">
        <v>1</v>
      </c>
      <c r="F1746" s="163"/>
      <c r="G1746" s="167">
        <v>29.551590000000001</v>
      </c>
    </row>
    <row r="1747" spans="1:7" ht="18.75">
      <c r="A1747" s="163"/>
      <c r="B1747" s="168" t="s">
        <v>5078</v>
      </c>
      <c r="C1747" s="238">
        <v>2024</v>
      </c>
      <c r="D1747" s="165" t="s">
        <v>3771</v>
      </c>
      <c r="E1747" s="167">
        <v>1</v>
      </c>
      <c r="F1747" s="163"/>
      <c r="G1747" s="167">
        <v>35.636720000000004</v>
      </c>
    </row>
    <row r="1748" spans="1:7" ht="18.75">
      <c r="A1748" s="163"/>
      <c r="B1748" s="168" t="s">
        <v>5077</v>
      </c>
      <c r="C1748" s="238">
        <v>2024</v>
      </c>
      <c r="D1748" s="165" t="s">
        <v>3771</v>
      </c>
      <c r="E1748" s="167">
        <v>1</v>
      </c>
      <c r="F1748" s="163"/>
      <c r="G1748" s="167">
        <v>38.14528</v>
      </c>
    </row>
    <row r="1749" spans="1:7" ht="18.75">
      <c r="A1749" s="163"/>
      <c r="B1749" s="168" t="s">
        <v>5078</v>
      </c>
      <c r="C1749" s="238">
        <v>2024</v>
      </c>
      <c r="D1749" s="165" t="s">
        <v>3771</v>
      </c>
      <c r="E1749" s="167">
        <v>1</v>
      </c>
      <c r="F1749" s="163"/>
      <c r="G1749" s="167">
        <v>38.535129999999995</v>
      </c>
    </row>
    <row r="1750" spans="1:7" ht="18.75">
      <c r="A1750" s="163"/>
      <c r="B1750" s="168" t="s">
        <v>5078</v>
      </c>
      <c r="C1750" s="238">
        <v>2024</v>
      </c>
      <c r="D1750" s="165" t="s">
        <v>3771</v>
      </c>
      <c r="E1750" s="167">
        <v>1</v>
      </c>
      <c r="F1750" s="163"/>
      <c r="G1750" s="167">
        <v>34.774000000000001</v>
      </c>
    </row>
    <row r="1751" spans="1:7" ht="18.75">
      <c r="A1751" s="163"/>
      <c r="B1751" s="168" t="s">
        <v>5077</v>
      </c>
      <c r="C1751" s="238">
        <v>2024</v>
      </c>
      <c r="D1751" s="165" t="s">
        <v>3771</v>
      </c>
      <c r="E1751" s="167">
        <v>1</v>
      </c>
      <c r="F1751" s="163"/>
      <c r="G1751" s="167">
        <v>36.664830000000002</v>
      </c>
    </row>
    <row r="1752" spans="1:7" ht="18.75">
      <c r="A1752" s="163"/>
      <c r="B1752" s="168" t="s">
        <v>5078</v>
      </c>
      <c r="C1752" s="238">
        <v>2024</v>
      </c>
      <c r="D1752" s="165" t="s">
        <v>3771</v>
      </c>
      <c r="E1752" s="167">
        <v>1</v>
      </c>
      <c r="F1752" s="163"/>
      <c r="G1752" s="167">
        <v>40.393819999999998</v>
      </c>
    </row>
    <row r="1753" spans="1:7" ht="18.75">
      <c r="A1753" s="163"/>
      <c r="B1753" s="168" t="s">
        <v>5077</v>
      </c>
      <c r="C1753" s="238">
        <v>2024</v>
      </c>
      <c r="D1753" s="165" t="s">
        <v>3771</v>
      </c>
      <c r="E1753" s="167">
        <v>1</v>
      </c>
      <c r="F1753" s="163"/>
      <c r="G1753" s="167">
        <v>52.084029999999998</v>
      </c>
    </row>
    <row r="1754" spans="1:7" ht="18.75">
      <c r="A1754" s="163"/>
      <c r="B1754" s="168" t="s">
        <v>5078</v>
      </c>
      <c r="C1754" s="238">
        <v>2024</v>
      </c>
      <c r="D1754" s="165" t="s">
        <v>3771</v>
      </c>
      <c r="E1754" s="167">
        <v>1</v>
      </c>
      <c r="F1754" s="163"/>
      <c r="G1754" s="167">
        <v>29.243869999999998</v>
      </c>
    </row>
    <row r="1755" spans="1:7" ht="18.75">
      <c r="A1755" s="163"/>
      <c r="B1755" s="168" t="s">
        <v>5078</v>
      </c>
      <c r="C1755" s="238">
        <v>2024</v>
      </c>
      <c r="D1755" s="165" t="s">
        <v>3771</v>
      </c>
      <c r="E1755" s="167">
        <v>1</v>
      </c>
      <c r="F1755" s="163"/>
      <c r="G1755" s="167">
        <v>41.466629999999995</v>
      </c>
    </row>
    <row r="1756" spans="1:7" ht="18.75">
      <c r="A1756" s="163"/>
      <c r="B1756" s="168" t="s">
        <v>5078</v>
      </c>
      <c r="C1756" s="238">
        <v>2024</v>
      </c>
      <c r="D1756" s="165" t="s">
        <v>3771</v>
      </c>
      <c r="E1756" s="167">
        <v>1</v>
      </c>
      <c r="F1756" s="163"/>
      <c r="G1756" s="167">
        <v>40.991980000000005</v>
      </c>
    </row>
    <row r="1757" spans="1:7" ht="18.75">
      <c r="A1757" s="163"/>
      <c r="B1757" s="168" t="s">
        <v>5077</v>
      </c>
      <c r="C1757" s="238">
        <v>2024</v>
      </c>
      <c r="D1757" s="165" t="s">
        <v>3771</v>
      </c>
      <c r="E1757" s="167">
        <v>1</v>
      </c>
      <c r="F1757" s="163"/>
      <c r="G1757" s="167">
        <v>46.748870000000004</v>
      </c>
    </row>
    <row r="1758" spans="1:7" ht="18.75">
      <c r="A1758" s="163"/>
      <c r="B1758" s="168" t="s">
        <v>5077</v>
      </c>
      <c r="C1758" s="238">
        <v>2024</v>
      </c>
      <c r="D1758" s="165" t="s">
        <v>3771</v>
      </c>
      <c r="E1758" s="167">
        <v>1</v>
      </c>
      <c r="F1758" s="163"/>
      <c r="G1758" s="167">
        <v>48.807019999999994</v>
      </c>
    </row>
    <row r="1759" spans="1:7" ht="18.75">
      <c r="A1759" s="163"/>
      <c r="B1759" s="168" t="s">
        <v>5077</v>
      </c>
      <c r="C1759" s="238">
        <v>2024</v>
      </c>
      <c r="D1759" s="165" t="s">
        <v>3771</v>
      </c>
      <c r="E1759" s="167">
        <v>1</v>
      </c>
      <c r="F1759" s="163"/>
      <c r="G1759" s="167">
        <v>48.969889999999999</v>
      </c>
    </row>
    <row r="1760" spans="1:7" ht="18.75">
      <c r="A1760" s="163"/>
      <c r="B1760" s="168" t="s">
        <v>5078</v>
      </c>
      <c r="C1760" s="238">
        <v>2024</v>
      </c>
      <c r="D1760" s="165" t="s">
        <v>3771</v>
      </c>
      <c r="E1760" s="167">
        <v>1</v>
      </c>
      <c r="F1760" s="163"/>
      <c r="G1760" s="167">
        <v>34.690980000000003</v>
      </c>
    </row>
    <row r="1761" spans="1:7" ht="18.75">
      <c r="A1761" s="163"/>
      <c r="B1761" s="168" t="s">
        <v>5077</v>
      </c>
      <c r="C1761" s="238">
        <v>2024</v>
      </c>
      <c r="D1761" s="165" t="s">
        <v>3771</v>
      </c>
      <c r="E1761" s="167">
        <v>1</v>
      </c>
      <c r="F1761" s="163"/>
      <c r="G1761" s="167">
        <v>41.020230000000005</v>
      </c>
    </row>
    <row r="1762" spans="1:7" ht="18.75">
      <c r="A1762" s="163"/>
      <c r="B1762" s="168" t="s">
        <v>5077</v>
      </c>
      <c r="C1762" s="238">
        <v>2024</v>
      </c>
      <c r="D1762" s="165" t="s">
        <v>3771</v>
      </c>
      <c r="E1762" s="167">
        <v>1</v>
      </c>
      <c r="F1762" s="163"/>
      <c r="G1762" s="167">
        <v>41.07929</v>
      </c>
    </row>
    <row r="1763" spans="1:7" ht="18.75">
      <c r="A1763" s="163"/>
      <c r="B1763" s="168" t="s">
        <v>5078</v>
      </c>
      <c r="C1763" s="238">
        <v>2024</v>
      </c>
      <c r="D1763" s="165" t="s">
        <v>3771</v>
      </c>
      <c r="E1763" s="167">
        <v>1</v>
      </c>
      <c r="F1763" s="163"/>
      <c r="G1763" s="167">
        <v>35.360879999999995</v>
      </c>
    </row>
    <row r="1764" spans="1:7" ht="18.75">
      <c r="A1764" s="163"/>
      <c r="B1764" s="168" t="s">
        <v>5077</v>
      </c>
      <c r="C1764" s="238">
        <v>2024</v>
      </c>
      <c r="D1764" s="165" t="s">
        <v>3771</v>
      </c>
      <c r="E1764" s="167">
        <v>1</v>
      </c>
      <c r="F1764" s="163"/>
      <c r="G1764" s="167">
        <v>45.888539999999999</v>
      </c>
    </row>
    <row r="1765" spans="1:7" ht="18.75">
      <c r="A1765" s="163"/>
      <c r="B1765" s="168" t="s">
        <v>5097</v>
      </c>
      <c r="C1765" s="238">
        <v>2024</v>
      </c>
      <c r="D1765" s="165" t="s">
        <v>3771</v>
      </c>
      <c r="E1765" s="167">
        <v>1</v>
      </c>
      <c r="F1765" s="163"/>
      <c r="G1765" s="167">
        <v>37.776489999999995</v>
      </c>
    </row>
    <row r="1766" spans="1:7" ht="18.75">
      <c r="A1766" s="163"/>
      <c r="B1766" s="168" t="s">
        <v>5078</v>
      </c>
      <c r="C1766" s="238">
        <v>2024</v>
      </c>
      <c r="D1766" s="165" t="s">
        <v>3771</v>
      </c>
      <c r="E1766" s="167">
        <v>1</v>
      </c>
      <c r="F1766" s="163"/>
      <c r="G1766" s="167">
        <v>36.72307</v>
      </c>
    </row>
    <row r="1767" spans="1:7" ht="18.75">
      <c r="A1767" s="163"/>
      <c r="B1767" s="168" t="s">
        <v>5078</v>
      </c>
      <c r="C1767" s="238">
        <v>2024</v>
      </c>
      <c r="D1767" s="165" t="s">
        <v>3771</v>
      </c>
      <c r="E1767" s="167">
        <v>1</v>
      </c>
      <c r="F1767" s="163"/>
      <c r="G1767" s="167">
        <v>34.681699999999999</v>
      </c>
    </row>
    <row r="1768" spans="1:7" ht="18.75">
      <c r="A1768" s="163"/>
      <c r="B1768" s="168" t="s">
        <v>5077</v>
      </c>
      <c r="C1768" s="238">
        <v>2024</v>
      </c>
      <c r="D1768" s="165" t="s">
        <v>3771</v>
      </c>
      <c r="E1768" s="167">
        <v>1</v>
      </c>
      <c r="F1768" s="163"/>
      <c r="G1768" s="167">
        <v>43.698879999999996</v>
      </c>
    </row>
    <row r="1769" spans="1:7" ht="18.75">
      <c r="A1769" s="163"/>
      <c r="B1769" s="168" t="s">
        <v>5077</v>
      </c>
      <c r="C1769" s="238">
        <v>2024</v>
      </c>
      <c r="D1769" s="165" t="s">
        <v>3771</v>
      </c>
      <c r="E1769" s="167">
        <v>1</v>
      </c>
      <c r="F1769" s="163"/>
      <c r="G1769" s="167">
        <v>40.7744</v>
      </c>
    </row>
    <row r="1770" spans="1:7" ht="18.75">
      <c r="A1770" s="163"/>
      <c r="B1770" s="168" t="s">
        <v>5078</v>
      </c>
      <c r="C1770" s="238">
        <v>2024</v>
      </c>
      <c r="D1770" s="165" t="s">
        <v>3771</v>
      </c>
      <c r="E1770" s="167">
        <v>1</v>
      </c>
      <c r="F1770" s="163"/>
      <c r="G1770" s="167">
        <v>36.40305</v>
      </c>
    </row>
    <row r="1771" spans="1:7" ht="18.75">
      <c r="A1771" s="163"/>
      <c r="B1771" s="168" t="s">
        <v>5078</v>
      </c>
      <c r="C1771" s="238">
        <v>2024</v>
      </c>
      <c r="D1771" s="165" t="s">
        <v>3771</v>
      </c>
      <c r="E1771" s="167">
        <v>1</v>
      </c>
      <c r="F1771" s="163"/>
      <c r="G1771" s="167">
        <v>35.491</v>
      </c>
    </row>
    <row r="1772" spans="1:7" ht="18.75">
      <c r="A1772" s="163"/>
      <c r="B1772" s="168" t="s">
        <v>5077</v>
      </c>
      <c r="C1772" s="238">
        <v>2024</v>
      </c>
      <c r="D1772" s="165" t="s">
        <v>3771</v>
      </c>
      <c r="E1772" s="167">
        <v>1</v>
      </c>
      <c r="F1772" s="163"/>
      <c r="G1772" s="167">
        <v>40.675789999999999</v>
      </c>
    </row>
    <row r="1773" spans="1:7" ht="18.75">
      <c r="A1773" s="163"/>
      <c r="B1773" s="168" t="s">
        <v>5078</v>
      </c>
      <c r="C1773" s="238">
        <v>2024</v>
      </c>
      <c r="D1773" s="165" t="s">
        <v>3771</v>
      </c>
      <c r="E1773" s="167">
        <v>1</v>
      </c>
      <c r="F1773" s="163"/>
      <c r="G1773" s="167">
        <v>34.634599999999999</v>
      </c>
    </row>
    <row r="1774" spans="1:7" ht="18.75">
      <c r="A1774" s="163"/>
      <c r="B1774" s="168" t="s">
        <v>5077</v>
      </c>
      <c r="C1774" s="238">
        <v>2024</v>
      </c>
      <c r="D1774" s="165" t="s">
        <v>3771</v>
      </c>
      <c r="E1774" s="167">
        <v>1</v>
      </c>
      <c r="F1774" s="163"/>
      <c r="G1774" s="167">
        <v>41.07929</v>
      </c>
    </row>
    <row r="1775" spans="1:7" ht="18.75">
      <c r="A1775" s="163"/>
      <c r="B1775" s="168" t="s">
        <v>5078</v>
      </c>
      <c r="C1775" s="238">
        <v>2024</v>
      </c>
      <c r="D1775" s="165" t="s">
        <v>3771</v>
      </c>
      <c r="E1775" s="167">
        <v>1</v>
      </c>
      <c r="F1775" s="163"/>
      <c r="G1775" s="167">
        <v>34.753949999999996</v>
      </c>
    </row>
    <row r="1776" spans="1:7" ht="18.75">
      <c r="A1776" s="163"/>
      <c r="B1776" s="168" t="s">
        <v>5077</v>
      </c>
      <c r="C1776" s="238">
        <v>2024</v>
      </c>
      <c r="D1776" s="165" t="s">
        <v>3771</v>
      </c>
      <c r="E1776" s="167">
        <v>1</v>
      </c>
      <c r="F1776" s="163"/>
      <c r="G1776" s="167">
        <v>41.508050000000004</v>
      </c>
    </row>
    <row r="1777" spans="1:7" ht="18.75">
      <c r="A1777" s="163"/>
      <c r="B1777" s="168" t="s">
        <v>5077</v>
      </c>
      <c r="C1777" s="238">
        <v>2024</v>
      </c>
      <c r="D1777" s="165" t="s">
        <v>3771</v>
      </c>
      <c r="E1777" s="167">
        <v>1</v>
      </c>
      <c r="F1777" s="163"/>
      <c r="G1777" s="167">
        <v>40.649290000000001</v>
      </c>
    </row>
    <row r="1778" spans="1:7" ht="18.75">
      <c r="A1778" s="163"/>
      <c r="B1778" s="168" t="s">
        <v>5077</v>
      </c>
      <c r="C1778" s="238">
        <v>2024</v>
      </c>
      <c r="D1778" s="165" t="s">
        <v>3771</v>
      </c>
      <c r="E1778" s="167">
        <v>1</v>
      </c>
      <c r="F1778" s="163"/>
      <c r="G1778" s="167">
        <v>42.913640000000001</v>
      </c>
    </row>
    <row r="1779" spans="1:7" ht="18.75">
      <c r="A1779" s="163"/>
      <c r="B1779" s="168" t="s">
        <v>5077</v>
      </c>
      <c r="C1779" s="238">
        <v>2024</v>
      </c>
      <c r="D1779" s="165" t="s">
        <v>3771</v>
      </c>
      <c r="E1779" s="167">
        <v>1</v>
      </c>
      <c r="F1779" s="163"/>
      <c r="G1779" s="167">
        <v>39.558339999999994</v>
      </c>
    </row>
    <row r="1780" spans="1:7" ht="18.75">
      <c r="A1780" s="163"/>
      <c r="B1780" s="168" t="s">
        <v>5077</v>
      </c>
      <c r="C1780" s="238">
        <v>2024</v>
      </c>
      <c r="D1780" s="165" t="s">
        <v>3771</v>
      </c>
      <c r="E1780" s="167">
        <v>1</v>
      </c>
      <c r="F1780" s="163"/>
      <c r="G1780" s="167">
        <v>45.984819999999999</v>
      </c>
    </row>
    <row r="1781" spans="1:7" ht="18.75">
      <c r="A1781" s="163"/>
      <c r="B1781" s="168" t="s">
        <v>5077</v>
      </c>
      <c r="C1781" s="238">
        <v>2024</v>
      </c>
      <c r="D1781" s="165" t="s">
        <v>3771</v>
      </c>
      <c r="E1781" s="167">
        <v>1</v>
      </c>
      <c r="F1781" s="163"/>
      <c r="G1781" s="167">
        <v>45.426250000000003</v>
      </c>
    </row>
    <row r="1782" spans="1:7" ht="18.75">
      <c r="A1782" s="163"/>
      <c r="B1782" s="168" t="s">
        <v>5078</v>
      </c>
      <c r="C1782" s="238">
        <v>2024</v>
      </c>
      <c r="D1782" s="165" t="s">
        <v>3771</v>
      </c>
      <c r="E1782" s="167">
        <v>1</v>
      </c>
      <c r="F1782" s="163"/>
      <c r="G1782" s="167">
        <v>35.390999999999998</v>
      </c>
    </row>
    <row r="1783" spans="1:7" ht="18.75">
      <c r="A1783" s="163"/>
      <c r="B1783" s="168" t="s">
        <v>5093</v>
      </c>
      <c r="C1783" s="238">
        <v>2024</v>
      </c>
      <c r="D1783" s="165" t="s">
        <v>3771</v>
      </c>
      <c r="E1783" s="167">
        <v>1</v>
      </c>
      <c r="F1783" s="163"/>
      <c r="G1783" s="167">
        <v>34.186449999999994</v>
      </c>
    </row>
    <row r="1784" spans="1:7" ht="18.75">
      <c r="A1784" s="163"/>
      <c r="B1784" s="168" t="s">
        <v>5077</v>
      </c>
      <c r="C1784" s="238">
        <v>2024</v>
      </c>
      <c r="D1784" s="165" t="s">
        <v>3771</v>
      </c>
      <c r="E1784" s="167">
        <v>1</v>
      </c>
      <c r="F1784" s="163"/>
      <c r="G1784" s="167">
        <v>39.559249999999999</v>
      </c>
    </row>
    <row r="1785" spans="1:7" ht="18.75">
      <c r="A1785" s="163"/>
      <c r="B1785" s="168" t="s">
        <v>5078</v>
      </c>
      <c r="C1785" s="238">
        <v>2024</v>
      </c>
      <c r="D1785" s="165" t="s">
        <v>3771</v>
      </c>
      <c r="E1785" s="167">
        <v>1</v>
      </c>
      <c r="F1785" s="163"/>
      <c r="G1785" s="167">
        <v>34.620139999999999</v>
      </c>
    </row>
    <row r="1786" spans="1:7" ht="18.75">
      <c r="A1786" s="163"/>
      <c r="B1786" s="168" t="s">
        <v>5077</v>
      </c>
      <c r="C1786" s="238">
        <v>2024</v>
      </c>
      <c r="D1786" s="165" t="s">
        <v>3771</v>
      </c>
      <c r="E1786" s="167">
        <v>1</v>
      </c>
      <c r="F1786" s="163"/>
      <c r="G1786" s="167">
        <v>48.850149999999999</v>
      </c>
    </row>
    <row r="1787" spans="1:7" ht="18.75">
      <c r="A1787" s="163"/>
      <c r="B1787" s="168" t="s">
        <v>5078</v>
      </c>
      <c r="C1787" s="238">
        <v>2024</v>
      </c>
      <c r="D1787" s="165" t="s">
        <v>3771</v>
      </c>
      <c r="E1787" s="167">
        <v>1</v>
      </c>
      <c r="F1787" s="163"/>
      <c r="G1787" s="167">
        <v>35.343720000000005</v>
      </c>
    </row>
    <row r="1788" spans="1:7" ht="18.75">
      <c r="A1788" s="163"/>
      <c r="B1788" s="168" t="s">
        <v>5078</v>
      </c>
      <c r="C1788" s="238">
        <v>2024</v>
      </c>
      <c r="D1788" s="165" t="s">
        <v>3771</v>
      </c>
      <c r="E1788" s="167">
        <v>1</v>
      </c>
      <c r="F1788" s="163"/>
      <c r="G1788" s="167">
        <v>34.686730000000004</v>
      </c>
    </row>
    <row r="1789" spans="1:7" ht="18.75">
      <c r="A1789" s="163"/>
      <c r="B1789" s="168" t="s">
        <v>5077</v>
      </c>
      <c r="C1789" s="238">
        <v>2024</v>
      </c>
      <c r="D1789" s="165" t="s">
        <v>3771</v>
      </c>
      <c r="E1789" s="167">
        <v>1</v>
      </c>
      <c r="F1789" s="163"/>
      <c r="G1789" s="167">
        <v>43.548470000000002</v>
      </c>
    </row>
    <row r="1790" spans="1:7" ht="18.75">
      <c r="A1790" s="163"/>
      <c r="B1790" s="168" t="s">
        <v>5078</v>
      </c>
      <c r="C1790" s="238">
        <v>2024</v>
      </c>
      <c r="D1790" s="165" t="s">
        <v>3771</v>
      </c>
      <c r="E1790" s="167">
        <v>1</v>
      </c>
      <c r="F1790" s="163"/>
      <c r="G1790" s="167">
        <v>37.880180000000003</v>
      </c>
    </row>
    <row r="1791" spans="1:7" ht="33.75">
      <c r="A1791" s="163"/>
      <c r="B1791" s="168" t="s">
        <v>5106</v>
      </c>
      <c r="C1791" s="238">
        <v>2024</v>
      </c>
      <c r="D1791" s="165" t="s">
        <v>3771</v>
      </c>
      <c r="E1791" s="167">
        <v>1</v>
      </c>
      <c r="F1791" s="163"/>
      <c r="G1791" s="167">
        <v>39.724789999999999</v>
      </c>
    </row>
    <row r="1792" spans="1:7" ht="18.75">
      <c r="A1792" s="163"/>
      <c r="B1792" s="168" t="s">
        <v>5078</v>
      </c>
      <c r="C1792" s="238">
        <v>2024</v>
      </c>
      <c r="D1792" s="165" t="s">
        <v>3771</v>
      </c>
      <c r="E1792" s="167">
        <v>1</v>
      </c>
      <c r="F1792" s="163"/>
      <c r="G1792" s="167">
        <v>36.06268</v>
      </c>
    </row>
    <row r="1793" spans="1:7" ht="18.75">
      <c r="A1793" s="163"/>
      <c r="B1793" s="168" t="s">
        <v>5077</v>
      </c>
      <c r="C1793" s="238">
        <v>2024</v>
      </c>
      <c r="D1793" s="165" t="s">
        <v>3771</v>
      </c>
      <c r="E1793" s="167">
        <v>1</v>
      </c>
      <c r="F1793" s="163"/>
      <c r="G1793" s="167">
        <v>41.177579999999999</v>
      </c>
    </row>
    <row r="1794" spans="1:7" ht="18.75">
      <c r="A1794" s="163"/>
      <c r="B1794" s="168" t="s">
        <v>5078</v>
      </c>
      <c r="C1794" s="238">
        <v>2024</v>
      </c>
      <c r="D1794" s="165" t="s">
        <v>3771</v>
      </c>
      <c r="E1794" s="167">
        <v>1</v>
      </c>
      <c r="F1794" s="163"/>
      <c r="G1794" s="167">
        <v>39.025889999999997</v>
      </c>
    </row>
    <row r="1795" spans="1:7" ht="18.75">
      <c r="A1795" s="163"/>
      <c r="B1795" s="168" t="s">
        <v>5078</v>
      </c>
      <c r="C1795" s="238">
        <v>2024</v>
      </c>
      <c r="D1795" s="165" t="s">
        <v>3771</v>
      </c>
      <c r="E1795" s="167">
        <v>1</v>
      </c>
      <c r="F1795" s="163"/>
      <c r="G1795" s="167">
        <v>35.871099999999998</v>
      </c>
    </row>
    <row r="1796" spans="1:7" ht="18.75">
      <c r="A1796" s="163"/>
      <c r="B1796" s="168" t="s">
        <v>5077</v>
      </c>
      <c r="C1796" s="238">
        <v>2024</v>
      </c>
      <c r="D1796" s="165" t="s">
        <v>3771</v>
      </c>
      <c r="E1796" s="167">
        <v>1</v>
      </c>
      <c r="F1796" s="163"/>
      <c r="G1796" s="167">
        <v>45.884349999999998</v>
      </c>
    </row>
    <row r="1797" spans="1:7" ht="18.75">
      <c r="A1797" s="163"/>
      <c r="B1797" s="168" t="s">
        <v>5094</v>
      </c>
      <c r="C1797" s="238">
        <v>2024</v>
      </c>
      <c r="D1797" s="165" t="s">
        <v>3771</v>
      </c>
      <c r="E1797" s="167">
        <v>1</v>
      </c>
      <c r="F1797" s="163"/>
      <c r="G1797" s="167">
        <v>38.238500000000002</v>
      </c>
    </row>
    <row r="1798" spans="1:7" ht="18.75">
      <c r="A1798" s="163"/>
      <c r="B1798" s="168" t="s">
        <v>5078</v>
      </c>
      <c r="C1798" s="238">
        <v>2024</v>
      </c>
      <c r="D1798" s="165" t="s">
        <v>3771</v>
      </c>
      <c r="E1798" s="167">
        <v>1</v>
      </c>
      <c r="F1798" s="163"/>
      <c r="G1798" s="167">
        <v>39.622550000000004</v>
      </c>
    </row>
    <row r="1799" spans="1:7" ht="18.75">
      <c r="A1799" s="163"/>
      <c r="B1799" s="168" t="s">
        <v>5078</v>
      </c>
      <c r="C1799" s="238">
        <v>2024</v>
      </c>
      <c r="D1799" s="165" t="s">
        <v>3771</v>
      </c>
      <c r="E1799" s="167">
        <v>1</v>
      </c>
      <c r="F1799" s="163"/>
      <c r="G1799" s="167">
        <v>35.278910000000003</v>
      </c>
    </row>
    <row r="1800" spans="1:7" ht="18.75">
      <c r="A1800" s="163"/>
      <c r="B1800" s="168" t="s">
        <v>5077</v>
      </c>
      <c r="C1800" s="238">
        <v>2024</v>
      </c>
      <c r="D1800" s="165" t="s">
        <v>3771</v>
      </c>
      <c r="E1800" s="167">
        <v>1</v>
      </c>
      <c r="F1800" s="163"/>
      <c r="G1800" s="167">
        <v>40.891269999999999</v>
      </c>
    </row>
    <row r="1801" spans="1:7" ht="18.75">
      <c r="A1801" s="163"/>
      <c r="B1801" s="168" t="s">
        <v>5077</v>
      </c>
      <c r="C1801" s="238">
        <v>2024</v>
      </c>
      <c r="D1801" s="165" t="s">
        <v>3771</v>
      </c>
      <c r="E1801" s="167">
        <v>1</v>
      </c>
      <c r="F1801" s="163"/>
      <c r="G1801" s="167">
        <v>41.020669999999996</v>
      </c>
    </row>
    <row r="1802" spans="1:7" ht="18.75">
      <c r="A1802" s="163"/>
      <c r="B1802" s="168" t="s">
        <v>5077</v>
      </c>
      <c r="C1802" s="238">
        <v>2024</v>
      </c>
      <c r="D1802" s="165" t="s">
        <v>3771</v>
      </c>
      <c r="E1802" s="167">
        <v>1</v>
      </c>
      <c r="F1802" s="163"/>
      <c r="G1802" s="167">
        <v>42.004330000000003</v>
      </c>
    </row>
    <row r="1803" spans="1:7" ht="18.75">
      <c r="A1803" s="163"/>
      <c r="B1803" s="168" t="s">
        <v>5079</v>
      </c>
      <c r="C1803" s="238">
        <v>2024</v>
      </c>
      <c r="D1803" s="165" t="s">
        <v>3771</v>
      </c>
      <c r="E1803" s="167">
        <v>1</v>
      </c>
      <c r="F1803" s="163"/>
      <c r="G1803" s="167">
        <v>44.288499999999999</v>
      </c>
    </row>
    <row r="1804" spans="1:7" ht="33.75">
      <c r="A1804" s="163"/>
      <c r="B1804" s="168" t="s">
        <v>5096</v>
      </c>
      <c r="C1804" s="238">
        <v>2024</v>
      </c>
      <c r="D1804" s="165" t="s">
        <v>3771</v>
      </c>
      <c r="E1804" s="167">
        <v>1</v>
      </c>
      <c r="F1804" s="163"/>
      <c r="G1804" s="167">
        <v>31.6297</v>
      </c>
    </row>
    <row r="1805" spans="1:7" ht="18.75">
      <c r="A1805" s="163"/>
      <c r="B1805" s="168" t="s">
        <v>5077</v>
      </c>
      <c r="C1805" s="238">
        <v>2024</v>
      </c>
      <c r="D1805" s="165" t="s">
        <v>3771</v>
      </c>
      <c r="E1805" s="167">
        <v>1</v>
      </c>
      <c r="F1805" s="163"/>
      <c r="G1805" s="167">
        <v>42.366480000000003</v>
      </c>
    </row>
    <row r="1806" spans="1:7" ht="18.75">
      <c r="A1806" s="163"/>
      <c r="B1806" s="168" t="s">
        <v>5097</v>
      </c>
      <c r="C1806" s="238">
        <v>2024</v>
      </c>
      <c r="D1806" s="165" t="s">
        <v>3771</v>
      </c>
      <c r="E1806" s="167">
        <v>1</v>
      </c>
      <c r="F1806" s="163"/>
      <c r="G1806" s="167">
        <v>35.98912</v>
      </c>
    </row>
    <row r="1807" spans="1:7" ht="18.75">
      <c r="A1807" s="163"/>
      <c r="B1807" s="168" t="s">
        <v>5078</v>
      </c>
      <c r="C1807" s="238">
        <v>2024</v>
      </c>
      <c r="D1807" s="165" t="s">
        <v>3771</v>
      </c>
      <c r="E1807" s="167">
        <v>1</v>
      </c>
      <c r="F1807" s="163"/>
      <c r="G1807" s="167">
        <v>35.871050000000004</v>
      </c>
    </row>
    <row r="1808" spans="1:7" ht="18.75">
      <c r="A1808" s="163"/>
      <c r="B1808" s="168" t="s">
        <v>5078</v>
      </c>
      <c r="C1808" s="238">
        <v>2024</v>
      </c>
      <c r="D1808" s="165" t="s">
        <v>3771</v>
      </c>
      <c r="E1808" s="167">
        <v>1</v>
      </c>
      <c r="F1808" s="163"/>
      <c r="G1808" s="167">
        <v>37.86806</v>
      </c>
    </row>
    <row r="1809" spans="1:7" ht="18.75">
      <c r="A1809" s="163"/>
      <c r="B1809" s="168" t="s">
        <v>5078</v>
      </c>
      <c r="C1809" s="238">
        <v>2024</v>
      </c>
      <c r="D1809" s="165" t="s">
        <v>3771</v>
      </c>
      <c r="E1809" s="167">
        <v>1</v>
      </c>
      <c r="F1809" s="163"/>
      <c r="G1809" s="167">
        <v>39.119900000000001</v>
      </c>
    </row>
    <row r="1810" spans="1:7" ht="18.75">
      <c r="A1810" s="163"/>
      <c r="B1810" s="168" t="s">
        <v>5077</v>
      </c>
      <c r="C1810" s="238">
        <v>2024</v>
      </c>
      <c r="D1810" s="165" t="s">
        <v>3771</v>
      </c>
      <c r="E1810" s="167">
        <v>1</v>
      </c>
      <c r="F1810" s="163"/>
      <c r="G1810" s="167">
        <v>40.255019999999995</v>
      </c>
    </row>
    <row r="1811" spans="1:7" ht="18.75">
      <c r="A1811" s="163"/>
      <c r="B1811" s="168" t="s">
        <v>5077</v>
      </c>
      <c r="C1811" s="238">
        <v>2024</v>
      </c>
      <c r="D1811" s="165" t="s">
        <v>3771</v>
      </c>
      <c r="E1811" s="167">
        <v>1</v>
      </c>
      <c r="F1811" s="163"/>
      <c r="G1811" s="167">
        <v>44.105069999999998</v>
      </c>
    </row>
    <row r="1812" spans="1:7" ht="18.75">
      <c r="A1812" s="163"/>
      <c r="B1812" s="168" t="s">
        <v>5079</v>
      </c>
      <c r="C1812" s="238">
        <v>2024</v>
      </c>
      <c r="D1812" s="165" t="s">
        <v>3771</v>
      </c>
      <c r="E1812" s="167">
        <v>1</v>
      </c>
      <c r="F1812" s="163"/>
      <c r="G1812" s="167">
        <v>44.406480000000002</v>
      </c>
    </row>
    <row r="1813" spans="1:7" ht="18.75">
      <c r="A1813" s="163"/>
      <c r="B1813" s="168" t="s">
        <v>5078</v>
      </c>
      <c r="C1813" s="238">
        <v>2024</v>
      </c>
      <c r="D1813" s="165" t="s">
        <v>3771</v>
      </c>
      <c r="E1813" s="167">
        <v>1</v>
      </c>
      <c r="F1813" s="163"/>
      <c r="G1813" s="167">
        <v>35.24174</v>
      </c>
    </row>
    <row r="1814" spans="1:7" ht="18.75">
      <c r="A1814" s="163"/>
      <c r="B1814" s="168" t="s">
        <v>5077</v>
      </c>
      <c r="C1814" s="238">
        <v>2024</v>
      </c>
      <c r="D1814" s="165" t="s">
        <v>3771</v>
      </c>
      <c r="E1814" s="167">
        <v>1</v>
      </c>
      <c r="F1814" s="163"/>
      <c r="G1814" s="167">
        <v>38.938890000000001</v>
      </c>
    </row>
    <row r="1815" spans="1:7" ht="18.75">
      <c r="A1815" s="163"/>
      <c r="B1815" s="168" t="s">
        <v>5090</v>
      </c>
      <c r="C1815" s="238">
        <v>2024</v>
      </c>
      <c r="D1815" s="165" t="s">
        <v>3771</v>
      </c>
      <c r="E1815" s="167">
        <v>1</v>
      </c>
      <c r="F1815" s="163"/>
      <c r="G1815" s="167">
        <v>54.6113</v>
      </c>
    </row>
    <row r="1816" spans="1:7" ht="18.75">
      <c r="A1816" s="163"/>
      <c r="B1816" s="168" t="s">
        <v>5083</v>
      </c>
      <c r="C1816" s="238">
        <v>2024</v>
      </c>
      <c r="D1816" s="165" t="s">
        <v>3771</v>
      </c>
      <c r="E1816" s="167">
        <v>1</v>
      </c>
      <c r="F1816" s="163"/>
      <c r="G1816" s="167">
        <v>40.48563</v>
      </c>
    </row>
    <row r="1817" spans="1:7" ht="18.75">
      <c r="A1817" s="163"/>
      <c r="B1817" s="168" t="s">
        <v>5077</v>
      </c>
      <c r="C1817" s="238">
        <v>2024</v>
      </c>
      <c r="D1817" s="165" t="s">
        <v>3771</v>
      </c>
      <c r="E1817" s="167">
        <v>1</v>
      </c>
      <c r="F1817" s="163"/>
      <c r="G1817" s="167">
        <v>41.59131</v>
      </c>
    </row>
    <row r="1818" spans="1:7" ht="18.75">
      <c r="A1818" s="163"/>
      <c r="B1818" s="168" t="s">
        <v>5077</v>
      </c>
      <c r="C1818" s="238">
        <v>2024</v>
      </c>
      <c r="D1818" s="165" t="s">
        <v>3771</v>
      </c>
      <c r="E1818" s="167">
        <v>1</v>
      </c>
      <c r="F1818" s="163"/>
      <c r="G1818" s="167">
        <v>36.235669999999999</v>
      </c>
    </row>
    <row r="1819" spans="1:7" ht="18.75">
      <c r="A1819" s="163"/>
      <c r="B1819" s="168" t="s">
        <v>5077</v>
      </c>
      <c r="C1819" s="238">
        <v>2024</v>
      </c>
      <c r="D1819" s="165" t="s">
        <v>3771</v>
      </c>
      <c r="E1819" s="167">
        <v>1</v>
      </c>
      <c r="F1819" s="163"/>
      <c r="G1819" s="167">
        <v>42.324680000000001</v>
      </c>
    </row>
    <row r="1820" spans="1:7" ht="18.75">
      <c r="A1820" s="163"/>
      <c r="B1820" s="168" t="s">
        <v>5077</v>
      </c>
      <c r="C1820" s="238">
        <v>2024</v>
      </c>
      <c r="D1820" s="165" t="s">
        <v>3771</v>
      </c>
      <c r="E1820" s="167">
        <v>1</v>
      </c>
      <c r="F1820" s="163"/>
      <c r="G1820" s="167">
        <v>44.87818</v>
      </c>
    </row>
    <row r="1821" spans="1:7" ht="18.75">
      <c r="A1821" s="163"/>
      <c r="B1821" s="168" t="s">
        <v>5094</v>
      </c>
      <c r="C1821" s="238">
        <v>2024</v>
      </c>
      <c r="D1821" s="165" t="s">
        <v>3771</v>
      </c>
      <c r="E1821" s="167">
        <v>1</v>
      </c>
      <c r="F1821" s="163"/>
      <c r="G1821" s="167">
        <v>38.482660000000003</v>
      </c>
    </row>
    <row r="1822" spans="1:7" ht="18.75">
      <c r="A1822" s="163"/>
      <c r="B1822" s="168" t="s">
        <v>5077</v>
      </c>
      <c r="C1822" s="238">
        <v>2024</v>
      </c>
      <c r="D1822" s="165" t="s">
        <v>3771</v>
      </c>
      <c r="E1822" s="167">
        <v>1</v>
      </c>
      <c r="F1822" s="163"/>
      <c r="G1822" s="167">
        <v>46.092030000000001</v>
      </c>
    </row>
    <row r="1823" spans="1:7" ht="18.75">
      <c r="A1823" s="163"/>
      <c r="B1823" s="168" t="s">
        <v>5078</v>
      </c>
      <c r="C1823" s="238">
        <v>2024</v>
      </c>
      <c r="D1823" s="165" t="s">
        <v>3771</v>
      </c>
      <c r="E1823" s="167">
        <v>1</v>
      </c>
      <c r="F1823" s="163"/>
      <c r="G1823" s="167">
        <v>34.463730000000005</v>
      </c>
    </row>
    <row r="1824" spans="1:7" ht="18.75">
      <c r="A1824" s="163"/>
      <c r="B1824" s="168" t="s">
        <v>5078</v>
      </c>
      <c r="C1824" s="238">
        <v>2024</v>
      </c>
      <c r="D1824" s="165" t="s">
        <v>3771</v>
      </c>
      <c r="E1824" s="167">
        <v>1</v>
      </c>
      <c r="F1824" s="163"/>
      <c r="G1824" s="167">
        <v>38.621120000000005</v>
      </c>
    </row>
    <row r="1825" spans="1:7" ht="18.75">
      <c r="A1825" s="163"/>
      <c r="B1825" s="168" t="s">
        <v>5077</v>
      </c>
      <c r="C1825" s="238">
        <v>2024</v>
      </c>
      <c r="D1825" s="165" t="s">
        <v>3771</v>
      </c>
      <c r="E1825" s="167">
        <v>1</v>
      </c>
      <c r="F1825" s="163"/>
      <c r="G1825" s="167">
        <v>49.543980000000005</v>
      </c>
    </row>
    <row r="1826" spans="1:7" ht="18.75">
      <c r="A1826" s="163"/>
      <c r="B1826" s="168" t="s">
        <v>5078</v>
      </c>
      <c r="C1826" s="238">
        <v>2024</v>
      </c>
      <c r="D1826" s="165" t="s">
        <v>3771</v>
      </c>
      <c r="E1826" s="167">
        <v>1</v>
      </c>
      <c r="F1826" s="163"/>
      <c r="G1826" s="167">
        <v>34.594850000000001</v>
      </c>
    </row>
    <row r="1827" spans="1:7" ht="18.75">
      <c r="A1827" s="163"/>
      <c r="B1827" s="168" t="s">
        <v>5095</v>
      </c>
      <c r="C1827" s="238">
        <v>2024</v>
      </c>
      <c r="D1827" s="165" t="s">
        <v>3771</v>
      </c>
      <c r="E1827" s="167">
        <v>1</v>
      </c>
      <c r="F1827" s="163"/>
      <c r="G1827" s="167">
        <v>46.135649999999998</v>
      </c>
    </row>
    <row r="1828" spans="1:7" ht="18.75">
      <c r="A1828" s="163"/>
      <c r="B1828" s="168" t="s">
        <v>5077</v>
      </c>
      <c r="C1828" s="238">
        <v>2024</v>
      </c>
      <c r="D1828" s="165" t="s">
        <v>3771</v>
      </c>
      <c r="E1828" s="167">
        <v>1</v>
      </c>
      <c r="F1828" s="163"/>
      <c r="G1828" s="167">
        <v>44.87771</v>
      </c>
    </row>
    <row r="1829" spans="1:7" ht="18.75">
      <c r="A1829" s="163"/>
      <c r="B1829" s="168" t="s">
        <v>5077</v>
      </c>
      <c r="C1829" s="238">
        <v>2024</v>
      </c>
      <c r="D1829" s="165" t="s">
        <v>3771</v>
      </c>
      <c r="E1829" s="167">
        <v>1</v>
      </c>
      <c r="F1829" s="163"/>
      <c r="G1829" s="167">
        <v>44.696379999999998</v>
      </c>
    </row>
    <row r="1830" spans="1:7" ht="18.75">
      <c r="A1830" s="163"/>
      <c r="B1830" s="168" t="s">
        <v>5077</v>
      </c>
      <c r="C1830" s="238">
        <v>2024</v>
      </c>
      <c r="D1830" s="165" t="s">
        <v>3771</v>
      </c>
      <c r="E1830" s="167">
        <v>1</v>
      </c>
      <c r="F1830" s="163"/>
      <c r="G1830" s="167">
        <v>43.73751</v>
      </c>
    </row>
    <row r="1831" spans="1:7" ht="18.75">
      <c r="A1831" s="163"/>
      <c r="B1831" s="168" t="s">
        <v>5078</v>
      </c>
      <c r="C1831" s="238">
        <v>2024</v>
      </c>
      <c r="D1831" s="165" t="s">
        <v>3771</v>
      </c>
      <c r="E1831" s="167">
        <v>1</v>
      </c>
      <c r="F1831" s="163"/>
      <c r="G1831" s="167">
        <v>38.920490000000001</v>
      </c>
    </row>
    <row r="1832" spans="1:7" ht="18.75">
      <c r="A1832" s="163"/>
      <c r="B1832" s="168" t="s">
        <v>5078</v>
      </c>
      <c r="C1832" s="238">
        <v>2024</v>
      </c>
      <c r="D1832" s="165" t="s">
        <v>3771</v>
      </c>
      <c r="E1832" s="167">
        <v>1</v>
      </c>
      <c r="F1832" s="163"/>
      <c r="G1832" s="167">
        <v>38.673110000000001</v>
      </c>
    </row>
    <row r="1833" spans="1:7" ht="18.75">
      <c r="A1833" s="163"/>
      <c r="B1833" s="168" t="s">
        <v>5078</v>
      </c>
      <c r="C1833" s="238">
        <v>2024</v>
      </c>
      <c r="D1833" s="165" t="s">
        <v>3771</v>
      </c>
      <c r="E1833" s="167">
        <v>1</v>
      </c>
      <c r="F1833" s="163"/>
      <c r="G1833" s="167">
        <v>38.993089999999995</v>
      </c>
    </row>
    <row r="1834" spans="1:7" ht="18.75">
      <c r="A1834" s="163"/>
      <c r="B1834" s="168" t="s">
        <v>5095</v>
      </c>
      <c r="C1834" s="238">
        <v>2024</v>
      </c>
      <c r="D1834" s="165" t="s">
        <v>3771</v>
      </c>
      <c r="E1834" s="167">
        <v>1</v>
      </c>
      <c r="F1834" s="163"/>
      <c r="G1834" s="167">
        <v>44.946690000000004</v>
      </c>
    </row>
    <row r="1835" spans="1:7" ht="18.75">
      <c r="A1835" s="163"/>
      <c r="B1835" s="168" t="s">
        <v>5077</v>
      </c>
      <c r="C1835" s="238">
        <v>2024</v>
      </c>
      <c r="D1835" s="165" t="s">
        <v>3771</v>
      </c>
      <c r="E1835" s="167">
        <v>1</v>
      </c>
      <c r="F1835" s="163"/>
      <c r="G1835" s="167">
        <v>45.268589999999996</v>
      </c>
    </row>
    <row r="1836" spans="1:7" ht="18.75">
      <c r="A1836" s="163"/>
      <c r="B1836" s="168" t="s">
        <v>5078</v>
      </c>
      <c r="C1836" s="238">
        <v>2024</v>
      </c>
      <c r="D1836" s="165" t="s">
        <v>3771</v>
      </c>
      <c r="E1836" s="167">
        <v>1</v>
      </c>
      <c r="F1836" s="163"/>
      <c r="G1836" s="167">
        <v>39.971429999999998</v>
      </c>
    </row>
    <row r="1837" spans="1:7" ht="18.75">
      <c r="A1837" s="163"/>
      <c r="B1837" s="168" t="s">
        <v>5094</v>
      </c>
      <c r="C1837" s="238">
        <v>2024</v>
      </c>
      <c r="D1837" s="165" t="s">
        <v>3771</v>
      </c>
      <c r="E1837" s="167">
        <v>1</v>
      </c>
      <c r="F1837" s="163"/>
      <c r="G1837" s="167">
        <v>34.572099999999999</v>
      </c>
    </row>
    <row r="1838" spans="1:7" ht="18.75">
      <c r="A1838" s="163"/>
      <c r="B1838" s="168" t="s">
        <v>5094</v>
      </c>
      <c r="C1838" s="238">
        <v>2024</v>
      </c>
      <c r="D1838" s="165" t="s">
        <v>3771</v>
      </c>
      <c r="E1838" s="167">
        <v>1</v>
      </c>
      <c r="F1838" s="163"/>
      <c r="G1838" s="167">
        <v>39.205129999999997</v>
      </c>
    </row>
    <row r="1839" spans="1:7" ht="18.75">
      <c r="A1839" s="163"/>
      <c r="B1839" s="168" t="s">
        <v>5079</v>
      </c>
      <c r="C1839" s="238">
        <v>2024</v>
      </c>
      <c r="D1839" s="165" t="s">
        <v>3771</v>
      </c>
      <c r="E1839" s="167">
        <v>1</v>
      </c>
      <c r="F1839" s="163"/>
      <c r="G1839" s="167">
        <v>48.752940000000002</v>
      </c>
    </row>
    <row r="1840" spans="1:7" ht="18.75">
      <c r="A1840" s="163"/>
      <c r="B1840" s="168" t="s">
        <v>5078</v>
      </c>
      <c r="C1840" s="238">
        <v>2024</v>
      </c>
      <c r="D1840" s="165" t="s">
        <v>3771</v>
      </c>
      <c r="E1840" s="167">
        <v>1</v>
      </c>
      <c r="F1840" s="163"/>
      <c r="G1840" s="167">
        <v>38.404360000000004</v>
      </c>
    </row>
    <row r="1841" spans="1:7" ht="18.75">
      <c r="A1841" s="163"/>
      <c r="B1841" s="168" t="s">
        <v>5077</v>
      </c>
      <c r="C1841" s="238">
        <v>2024</v>
      </c>
      <c r="D1841" s="165" t="s">
        <v>3771</v>
      </c>
      <c r="E1841" s="167">
        <v>1</v>
      </c>
      <c r="F1841" s="163"/>
      <c r="G1841" s="167">
        <v>48.716349999999998</v>
      </c>
    </row>
    <row r="1842" spans="1:7" ht="18.75">
      <c r="A1842" s="163"/>
      <c r="B1842" s="168" t="s">
        <v>5077</v>
      </c>
      <c r="C1842" s="238">
        <v>2024</v>
      </c>
      <c r="D1842" s="165" t="s">
        <v>3771</v>
      </c>
      <c r="E1842" s="167">
        <v>1</v>
      </c>
      <c r="F1842" s="163"/>
      <c r="G1842" s="167">
        <v>44.11495</v>
      </c>
    </row>
    <row r="1843" spans="1:7" ht="18.75">
      <c r="A1843" s="163"/>
      <c r="B1843" s="168" t="s">
        <v>5078</v>
      </c>
      <c r="C1843" s="238">
        <v>2024</v>
      </c>
      <c r="D1843" s="165" t="s">
        <v>3771</v>
      </c>
      <c r="E1843" s="167">
        <v>1</v>
      </c>
      <c r="F1843" s="163"/>
      <c r="G1843" s="167">
        <v>44.89228</v>
      </c>
    </row>
    <row r="1844" spans="1:7" ht="18.75">
      <c r="A1844" s="163"/>
      <c r="B1844" s="168" t="s">
        <v>5090</v>
      </c>
      <c r="C1844" s="238">
        <v>2024</v>
      </c>
      <c r="D1844" s="165" t="s">
        <v>3771</v>
      </c>
      <c r="E1844" s="167">
        <v>1</v>
      </c>
      <c r="F1844" s="163"/>
      <c r="G1844" s="167">
        <v>48.17353</v>
      </c>
    </row>
    <row r="1845" spans="1:7" ht="18.75">
      <c r="A1845" s="163"/>
      <c r="B1845" s="168" t="s">
        <v>5078</v>
      </c>
      <c r="C1845" s="238">
        <v>2024</v>
      </c>
      <c r="D1845" s="165" t="s">
        <v>3771</v>
      </c>
      <c r="E1845" s="167">
        <v>1</v>
      </c>
      <c r="F1845" s="163"/>
      <c r="G1845" s="167">
        <v>38.682019999999994</v>
      </c>
    </row>
    <row r="1846" spans="1:7" ht="18.75">
      <c r="A1846" s="163"/>
      <c r="B1846" s="168" t="s">
        <v>5077</v>
      </c>
      <c r="C1846" s="238">
        <v>2024</v>
      </c>
      <c r="D1846" s="165" t="s">
        <v>3771</v>
      </c>
      <c r="E1846" s="167">
        <v>1</v>
      </c>
      <c r="F1846" s="163"/>
      <c r="G1846" s="167">
        <v>43.967589999999994</v>
      </c>
    </row>
    <row r="1847" spans="1:7" ht="18.75">
      <c r="A1847" s="163"/>
      <c r="B1847" s="168" t="s">
        <v>5077</v>
      </c>
      <c r="C1847" s="238">
        <v>2024</v>
      </c>
      <c r="D1847" s="165" t="s">
        <v>3771</v>
      </c>
      <c r="E1847" s="167">
        <v>1</v>
      </c>
      <c r="F1847" s="163"/>
      <c r="G1847" s="167">
        <v>43.787889999999997</v>
      </c>
    </row>
    <row r="1848" spans="1:7" ht="18.75">
      <c r="A1848" s="163"/>
      <c r="B1848" s="168" t="s">
        <v>5078</v>
      </c>
      <c r="C1848" s="238">
        <v>2024</v>
      </c>
      <c r="D1848" s="165" t="s">
        <v>3771</v>
      </c>
      <c r="E1848" s="167">
        <v>1</v>
      </c>
      <c r="F1848" s="163"/>
      <c r="G1848" s="167">
        <v>39.722799999999999</v>
      </c>
    </row>
    <row r="1849" spans="1:7" ht="18.75">
      <c r="A1849" s="163"/>
      <c r="B1849" s="168" t="s">
        <v>5077</v>
      </c>
      <c r="C1849" s="238">
        <v>2024</v>
      </c>
      <c r="D1849" s="165" t="s">
        <v>3771</v>
      </c>
      <c r="E1849" s="167">
        <v>1</v>
      </c>
      <c r="F1849" s="163"/>
      <c r="G1849" s="167">
        <v>44.114959999999996</v>
      </c>
    </row>
    <row r="1850" spans="1:7" ht="18.75">
      <c r="A1850" s="163"/>
      <c r="B1850" s="168" t="s">
        <v>5078</v>
      </c>
      <c r="C1850" s="238">
        <v>2024</v>
      </c>
      <c r="D1850" s="165" t="s">
        <v>3771</v>
      </c>
      <c r="E1850" s="167">
        <v>1</v>
      </c>
      <c r="F1850" s="163"/>
      <c r="G1850" s="167">
        <v>38.872239999999998</v>
      </c>
    </row>
    <row r="1851" spans="1:7" ht="18.75">
      <c r="A1851" s="163"/>
      <c r="B1851" s="168" t="s">
        <v>5078</v>
      </c>
      <c r="C1851" s="238">
        <v>2024</v>
      </c>
      <c r="D1851" s="165" t="s">
        <v>3771</v>
      </c>
      <c r="E1851" s="167">
        <v>1</v>
      </c>
      <c r="F1851" s="163"/>
      <c r="G1851" s="167">
        <v>42.161169999999998</v>
      </c>
    </row>
    <row r="1852" spans="1:7" ht="18.75">
      <c r="A1852" s="163"/>
      <c r="B1852" s="168" t="s">
        <v>5078</v>
      </c>
      <c r="C1852" s="238">
        <v>2024</v>
      </c>
      <c r="D1852" s="165" t="s">
        <v>3771</v>
      </c>
      <c r="E1852" s="167">
        <v>1</v>
      </c>
      <c r="F1852" s="163"/>
      <c r="G1852" s="167">
        <v>39.217500000000001</v>
      </c>
    </row>
    <row r="1853" spans="1:7" ht="18.75">
      <c r="A1853" s="163"/>
      <c r="B1853" s="168" t="s">
        <v>5077</v>
      </c>
      <c r="C1853" s="238">
        <v>2024</v>
      </c>
      <c r="D1853" s="165" t="s">
        <v>3771</v>
      </c>
      <c r="E1853" s="167">
        <v>1</v>
      </c>
      <c r="F1853" s="163"/>
      <c r="G1853" s="167">
        <v>49.392849999999996</v>
      </c>
    </row>
    <row r="1854" spans="1:7" ht="18.75">
      <c r="A1854" s="163"/>
      <c r="B1854" s="168" t="s">
        <v>5077</v>
      </c>
      <c r="C1854" s="238">
        <v>2024</v>
      </c>
      <c r="D1854" s="165" t="s">
        <v>3771</v>
      </c>
      <c r="E1854" s="167">
        <v>1</v>
      </c>
      <c r="F1854" s="163"/>
      <c r="G1854" s="167">
        <v>49.596080000000001</v>
      </c>
    </row>
    <row r="1855" spans="1:7" ht="18.75">
      <c r="A1855" s="163"/>
      <c r="B1855" s="168" t="s">
        <v>5077</v>
      </c>
      <c r="C1855" s="238">
        <v>2024</v>
      </c>
      <c r="D1855" s="165" t="s">
        <v>3771</v>
      </c>
      <c r="E1855" s="167">
        <v>1</v>
      </c>
      <c r="F1855" s="163"/>
      <c r="G1855" s="167">
        <v>50.241500000000002</v>
      </c>
    </row>
    <row r="1856" spans="1:7" ht="18.75">
      <c r="A1856" s="163"/>
      <c r="B1856" s="168" t="s">
        <v>5077</v>
      </c>
      <c r="C1856" s="238">
        <v>2024</v>
      </c>
      <c r="D1856" s="165" t="s">
        <v>3771</v>
      </c>
      <c r="E1856" s="167">
        <v>1</v>
      </c>
      <c r="F1856" s="163"/>
      <c r="G1856" s="167">
        <v>46.479480000000002</v>
      </c>
    </row>
    <row r="1857" spans="1:7" ht="18.75">
      <c r="A1857" s="163"/>
      <c r="B1857" s="168" t="s">
        <v>5078</v>
      </c>
      <c r="C1857" s="238">
        <v>2024</v>
      </c>
      <c r="D1857" s="165" t="s">
        <v>3771</v>
      </c>
      <c r="E1857" s="167">
        <v>1</v>
      </c>
      <c r="F1857" s="163"/>
      <c r="G1857" s="167">
        <v>39.249230000000004</v>
      </c>
    </row>
    <row r="1858" spans="1:7" ht="18.75">
      <c r="A1858" s="163"/>
      <c r="B1858" s="168" t="s">
        <v>5093</v>
      </c>
      <c r="C1858" s="238">
        <v>2024</v>
      </c>
      <c r="D1858" s="165" t="s">
        <v>3771</v>
      </c>
      <c r="E1858" s="167">
        <v>1</v>
      </c>
      <c r="F1858" s="163"/>
      <c r="G1858" s="167">
        <v>42.438209999999998</v>
      </c>
    </row>
    <row r="1859" spans="1:7" ht="18.75">
      <c r="A1859" s="163"/>
      <c r="B1859" s="168" t="s">
        <v>5109</v>
      </c>
      <c r="C1859" s="238">
        <v>2024</v>
      </c>
      <c r="D1859" s="165" t="s">
        <v>3771</v>
      </c>
      <c r="E1859" s="167">
        <v>1</v>
      </c>
      <c r="F1859" s="163"/>
      <c r="G1859" s="167">
        <v>55.540230000000001</v>
      </c>
    </row>
    <row r="1860" spans="1:7" ht="18.75">
      <c r="A1860" s="163"/>
      <c r="B1860" s="168" t="s">
        <v>5094</v>
      </c>
      <c r="C1860" s="238">
        <v>2024</v>
      </c>
      <c r="D1860" s="165" t="s">
        <v>3771</v>
      </c>
      <c r="E1860" s="167">
        <v>1</v>
      </c>
      <c r="F1860" s="163"/>
      <c r="G1860" s="167">
        <v>33.858650000000004</v>
      </c>
    </row>
    <row r="1861" spans="1:7" ht="18.75">
      <c r="A1861" s="163"/>
      <c r="B1861" s="168" t="s">
        <v>5078</v>
      </c>
      <c r="C1861" s="238">
        <v>2024</v>
      </c>
      <c r="D1861" s="165" t="s">
        <v>3771</v>
      </c>
      <c r="E1861" s="167">
        <v>1</v>
      </c>
      <c r="F1861" s="163"/>
      <c r="G1861" s="167">
        <v>41.302930000000003</v>
      </c>
    </row>
    <row r="1862" spans="1:7" ht="18.75">
      <c r="A1862" s="163"/>
      <c r="B1862" s="168" t="s">
        <v>5077</v>
      </c>
      <c r="C1862" s="238">
        <v>2024</v>
      </c>
      <c r="D1862" s="165" t="s">
        <v>3771</v>
      </c>
      <c r="E1862" s="167">
        <v>1</v>
      </c>
      <c r="F1862" s="163"/>
      <c r="G1862" s="167">
        <v>37.770440000000001</v>
      </c>
    </row>
    <row r="1863" spans="1:7" ht="18.75">
      <c r="A1863" s="163"/>
      <c r="B1863" s="168" t="s">
        <v>5078</v>
      </c>
      <c r="C1863" s="238">
        <v>2024</v>
      </c>
      <c r="D1863" s="165" t="s">
        <v>3771</v>
      </c>
      <c r="E1863" s="167">
        <v>1</v>
      </c>
      <c r="F1863" s="163"/>
      <c r="G1863" s="167">
        <v>34.462019999999995</v>
      </c>
    </row>
    <row r="1864" spans="1:7" ht="18.75">
      <c r="A1864" s="163"/>
      <c r="B1864" s="168" t="s">
        <v>5078</v>
      </c>
      <c r="C1864" s="238">
        <v>2024</v>
      </c>
      <c r="D1864" s="165" t="s">
        <v>3771</v>
      </c>
      <c r="E1864" s="167">
        <v>1</v>
      </c>
      <c r="F1864" s="163"/>
      <c r="G1864" s="167">
        <v>38.926589999999997</v>
      </c>
    </row>
    <row r="1865" spans="1:7" ht="18.75">
      <c r="A1865" s="163"/>
      <c r="B1865" s="168" t="s">
        <v>5077</v>
      </c>
      <c r="C1865" s="238">
        <v>2024</v>
      </c>
      <c r="D1865" s="165" t="s">
        <v>3771</v>
      </c>
      <c r="E1865" s="167">
        <v>1</v>
      </c>
      <c r="F1865" s="163"/>
      <c r="G1865" s="167">
        <v>34.72522</v>
      </c>
    </row>
    <row r="1866" spans="1:7" ht="18.75">
      <c r="A1866" s="163"/>
      <c r="B1866" s="168" t="s">
        <v>5077</v>
      </c>
      <c r="C1866" s="238">
        <v>2024</v>
      </c>
      <c r="D1866" s="165" t="s">
        <v>3771</v>
      </c>
      <c r="E1866" s="167">
        <v>1</v>
      </c>
      <c r="F1866" s="163"/>
      <c r="G1866" s="167">
        <v>40.22287</v>
      </c>
    </row>
    <row r="1867" spans="1:7" ht="18.75">
      <c r="A1867" s="163"/>
      <c r="B1867" s="168" t="s">
        <v>5077</v>
      </c>
      <c r="C1867" s="238">
        <v>2024</v>
      </c>
      <c r="D1867" s="165" t="s">
        <v>3771</v>
      </c>
      <c r="E1867" s="167">
        <v>1</v>
      </c>
      <c r="F1867" s="163"/>
      <c r="G1867" s="167">
        <v>39.551910000000007</v>
      </c>
    </row>
    <row r="1868" spans="1:7" ht="18.75">
      <c r="A1868" s="163"/>
      <c r="B1868" s="168" t="s">
        <v>5078</v>
      </c>
      <c r="C1868" s="238">
        <v>2024</v>
      </c>
      <c r="D1868" s="165" t="s">
        <v>3771</v>
      </c>
      <c r="E1868" s="167">
        <v>1</v>
      </c>
      <c r="F1868" s="163"/>
      <c r="G1868" s="167">
        <v>35.37433</v>
      </c>
    </row>
    <row r="1869" spans="1:7" ht="18.75">
      <c r="A1869" s="163"/>
      <c r="B1869" s="168" t="s">
        <v>5077</v>
      </c>
      <c r="C1869" s="238">
        <v>2024</v>
      </c>
      <c r="D1869" s="165" t="s">
        <v>3771</v>
      </c>
      <c r="E1869" s="167">
        <v>1</v>
      </c>
      <c r="F1869" s="163"/>
      <c r="G1869" s="167">
        <v>35.455669999999998</v>
      </c>
    </row>
    <row r="1870" spans="1:7" ht="18.75">
      <c r="A1870" s="163"/>
      <c r="B1870" s="168" t="s">
        <v>5077</v>
      </c>
      <c r="C1870" s="238">
        <v>2024</v>
      </c>
      <c r="D1870" s="165" t="s">
        <v>3771</v>
      </c>
      <c r="E1870" s="167">
        <v>1</v>
      </c>
      <c r="F1870" s="163"/>
      <c r="G1870" s="167">
        <v>34.560209999999998</v>
      </c>
    </row>
    <row r="1871" spans="1:7" ht="18.75">
      <c r="A1871" s="163"/>
      <c r="B1871" s="168" t="s">
        <v>5077</v>
      </c>
      <c r="C1871" s="238">
        <v>2024</v>
      </c>
      <c r="D1871" s="165" t="s">
        <v>3771</v>
      </c>
      <c r="E1871" s="167">
        <v>1</v>
      </c>
      <c r="F1871" s="163"/>
      <c r="G1871" s="167">
        <v>40.358710000000002</v>
      </c>
    </row>
    <row r="1872" spans="1:7" ht="18.75">
      <c r="A1872" s="163"/>
      <c r="B1872" s="168" t="s">
        <v>5078</v>
      </c>
      <c r="C1872" s="238">
        <v>2024</v>
      </c>
      <c r="D1872" s="165" t="s">
        <v>3771</v>
      </c>
      <c r="E1872" s="167">
        <v>1</v>
      </c>
      <c r="F1872" s="163"/>
      <c r="G1872" s="167">
        <v>38.147980000000004</v>
      </c>
    </row>
    <row r="1873" spans="1:7" ht="18.75">
      <c r="A1873" s="163"/>
      <c r="B1873" s="168" t="s">
        <v>5078</v>
      </c>
      <c r="C1873" s="238">
        <v>2024</v>
      </c>
      <c r="D1873" s="165" t="s">
        <v>3771</v>
      </c>
      <c r="E1873" s="167">
        <v>1</v>
      </c>
      <c r="F1873" s="163"/>
      <c r="G1873" s="167">
        <v>35.676919999999996</v>
      </c>
    </row>
    <row r="1874" spans="1:7" ht="18.75">
      <c r="A1874" s="163"/>
      <c r="B1874" s="168" t="s">
        <v>5078</v>
      </c>
      <c r="C1874" s="238">
        <v>2024</v>
      </c>
      <c r="D1874" s="165" t="s">
        <v>3771</v>
      </c>
      <c r="E1874" s="167">
        <v>1</v>
      </c>
      <c r="F1874" s="163"/>
      <c r="G1874" s="167">
        <v>41.169530000000002</v>
      </c>
    </row>
    <row r="1875" spans="1:7" ht="18.75">
      <c r="A1875" s="163"/>
      <c r="B1875" s="168" t="s">
        <v>5077</v>
      </c>
      <c r="C1875" s="238">
        <v>2024</v>
      </c>
      <c r="D1875" s="165" t="s">
        <v>3771</v>
      </c>
      <c r="E1875" s="167">
        <v>1</v>
      </c>
      <c r="F1875" s="163"/>
      <c r="G1875" s="167">
        <v>49.197019999999995</v>
      </c>
    </row>
    <row r="1876" spans="1:7" ht="18.75">
      <c r="A1876" s="163"/>
      <c r="B1876" s="168" t="s">
        <v>5083</v>
      </c>
      <c r="C1876" s="238">
        <v>2024</v>
      </c>
      <c r="D1876" s="165" t="s">
        <v>3771</v>
      </c>
      <c r="E1876" s="167">
        <v>1</v>
      </c>
      <c r="F1876" s="163"/>
      <c r="G1876" s="167">
        <v>34.77843</v>
      </c>
    </row>
    <row r="1877" spans="1:7" ht="18.75">
      <c r="A1877" s="163"/>
      <c r="B1877" s="168" t="s">
        <v>5077</v>
      </c>
      <c r="C1877" s="238">
        <v>2024</v>
      </c>
      <c r="D1877" s="165" t="s">
        <v>3771</v>
      </c>
      <c r="E1877" s="167">
        <v>1</v>
      </c>
      <c r="F1877" s="163"/>
      <c r="G1877" s="167">
        <v>34.646589999999996</v>
      </c>
    </row>
    <row r="1878" spans="1:7" ht="18.75">
      <c r="A1878" s="163"/>
      <c r="B1878" s="168" t="s">
        <v>5078</v>
      </c>
      <c r="C1878" s="238">
        <v>2024</v>
      </c>
      <c r="D1878" s="165" t="s">
        <v>3771</v>
      </c>
      <c r="E1878" s="167">
        <v>1</v>
      </c>
      <c r="F1878" s="163"/>
      <c r="G1878" s="167">
        <v>37.26576</v>
      </c>
    </row>
    <row r="1879" spans="1:7" ht="18.75">
      <c r="A1879" s="163"/>
      <c r="B1879" s="168" t="s">
        <v>5077</v>
      </c>
      <c r="C1879" s="238">
        <v>2024</v>
      </c>
      <c r="D1879" s="165" t="s">
        <v>3771</v>
      </c>
      <c r="E1879" s="167">
        <v>1</v>
      </c>
      <c r="F1879" s="163"/>
      <c r="G1879" s="167">
        <v>35.93047</v>
      </c>
    </row>
    <row r="1880" spans="1:7" ht="18.75">
      <c r="A1880" s="163"/>
      <c r="B1880" s="168" t="s">
        <v>5083</v>
      </c>
      <c r="C1880" s="238">
        <v>2024</v>
      </c>
      <c r="D1880" s="165" t="s">
        <v>3771</v>
      </c>
      <c r="E1880" s="167">
        <v>1</v>
      </c>
      <c r="F1880" s="163"/>
      <c r="G1880" s="167">
        <v>39.562589999999993</v>
      </c>
    </row>
    <row r="1881" spans="1:7" ht="18.75">
      <c r="A1881" s="163"/>
      <c r="B1881" s="168" t="s">
        <v>5078</v>
      </c>
      <c r="C1881" s="238">
        <v>2024</v>
      </c>
      <c r="D1881" s="165" t="s">
        <v>3771</v>
      </c>
      <c r="E1881" s="167">
        <v>1</v>
      </c>
      <c r="F1881" s="163"/>
      <c r="G1881" s="167">
        <v>35.359970000000004</v>
      </c>
    </row>
    <row r="1882" spans="1:7" ht="18.75">
      <c r="A1882" s="163"/>
      <c r="B1882" s="168" t="s">
        <v>5077</v>
      </c>
      <c r="C1882" s="238">
        <v>2024</v>
      </c>
      <c r="D1882" s="165" t="s">
        <v>3771</v>
      </c>
      <c r="E1882" s="167">
        <v>1</v>
      </c>
      <c r="F1882" s="163"/>
      <c r="G1882" s="167">
        <v>33.539379999999994</v>
      </c>
    </row>
    <row r="1883" spans="1:7" ht="18.75">
      <c r="A1883" s="163"/>
      <c r="B1883" s="168" t="s">
        <v>5078</v>
      </c>
      <c r="C1883" s="238">
        <v>2024</v>
      </c>
      <c r="D1883" s="165" t="s">
        <v>3771</v>
      </c>
      <c r="E1883" s="167">
        <v>1</v>
      </c>
      <c r="F1883" s="163"/>
      <c r="G1883" s="167">
        <v>36.161029999999997</v>
      </c>
    </row>
    <row r="1884" spans="1:7" ht="18.75">
      <c r="A1884" s="163"/>
      <c r="B1884" s="168" t="s">
        <v>5077</v>
      </c>
      <c r="C1884" s="238">
        <v>2024</v>
      </c>
      <c r="D1884" s="165" t="s">
        <v>3771</v>
      </c>
      <c r="E1884" s="167">
        <v>1</v>
      </c>
      <c r="F1884" s="163"/>
      <c r="G1884" s="167">
        <v>45.252160000000003</v>
      </c>
    </row>
    <row r="1885" spans="1:7" ht="18.75">
      <c r="A1885" s="163"/>
      <c r="B1885" s="168" t="s">
        <v>5078</v>
      </c>
      <c r="C1885" s="238">
        <v>2024</v>
      </c>
      <c r="D1885" s="165" t="s">
        <v>3771</v>
      </c>
      <c r="E1885" s="167">
        <v>1</v>
      </c>
      <c r="F1885" s="163"/>
      <c r="G1885" s="167">
        <v>36.014760000000003</v>
      </c>
    </row>
    <row r="1886" spans="1:7" ht="18.75">
      <c r="A1886" s="163"/>
      <c r="B1886" s="168" t="s">
        <v>5077</v>
      </c>
      <c r="C1886" s="238">
        <v>2024</v>
      </c>
      <c r="D1886" s="165" t="s">
        <v>3771</v>
      </c>
      <c r="E1886" s="167">
        <v>1</v>
      </c>
      <c r="F1886" s="163"/>
      <c r="G1886" s="167">
        <v>47.091839999999998</v>
      </c>
    </row>
    <row r="1887" spans="1:7" ht="18.75">
      <c r="A1887" s="163"/>
      <c r="B1887" s="168" t="s">
        <v>5077</v>
      </c>
      <c r="C1887" s="238">
        <v>2024</v>
      </c>
      <c r="D1887" s="165" t="s">
        <v>3771</v>
      </c>
      <c r="E1887" s="167">
        <v>1</v>
      </c>
      <c r="F1887" s="163"/>
      <c r="G1887" s="167">
        <v>34.491870000000006</v>
      </c>
    </row>
    <row r="1888" spans="1:7" ht="18.75">
      <c r="A1888" s="163"/>
      <c r="B1888" s="168" t="s">
        <v>5077</v>
      </c>
      <c r="C1888" s="238">
        <v>2024</v>
      </c>
      <c r="D1888" s="165" t="s">
        <v>3771</v>
      </c>
      <c r="E1888" s="167">
        <v>1</v>
      </c>
      <c r="F1888" s="163"/>
      <c r="G1888" s="167">
        <v>35.407620000000001</v>
      </c>
    </row>
    <row r="1889" spans="1:7" ht="33.75">
      <c r="A1889" s="163"/>
      <c r="B1889" s="168" t="s">
        <v>5102</v>
      </c>
      <c r="C1889" s="238">
        <v>2024</v>
      </c>
      <c r="D1889" s="165" t="s">
        <v>3771</v>
      </c>
      <c r="E1889" s="167">
        <v>1</v>
      </c>
      <c r="F1889" s="163"/>
      <c r="G1889" s="167">
        <v>33.72889</v>
      </c>
    </row>
    <row r="1890" spans="1:7" ht="18.75">
      <c r="A1890" s="163"/>
      <c r="B1890" s="168" t="s">
        <v>5078</v>
      </c>
      <c r="C1890" s="238">
        <v>2024</v>
      </c>
      <c r="D1890" s="165" t="s">
        <v>3771</v>
      </c>
      <c r="E1890" s="167">
        <v>1</v>
      </c>
      <c r="F1890" s="163"/>
      <c r="G1890" s="167">
        <v>38.133760000000002</v>
      </c>
    </row>
    <row r="1891" spans="1:7" ht="18.75">
      <c r="A1891" s="163"/>
      <c r="B1891" s="168" t="s">
        <v>5077</v>
      </c>
      <c r="C1891" s="238">
        <v>2024</v>
      </c>
      <c r="D1891" s="165" t="s">
        <v>3771</v>
      </c>
      <c r="E1891" s="167">
        <v>1</v>
      </c>
      <c r="F1891" s="163"/>
      <c r="G1891" s="167">
        <v>46.128819999999997</v>
      </c>
    </row>
    <row r="1892" spans="1:7" ht="18.75">
      <c r="A1892" s="163"/>
      <c r="B1892" s="168" t="s">
        <v>5077</v>
      </c>
      <c r="C1892" s="238">
        <v>2024</v>
      </c>
      <c r="D1892" s="165" t="s">
        <v>3771</v>
      </c>
      <c r="E1892" s="167">
        <v>1</v>
      </c>
      <c r="F1892" s="163"/>
      <c r="G1892" s="167">
        <v>34.503250000000001</v>
      </c>
    </row>
    <row r="1893" spans="1:7" ht="18.75">
      <c r="A1893" s="163"/>
      <c r="B1893" s="168" t="s">
        <v>5078</v>
      </c>
      <c r="C1893" s="238">
        <v>2024</v>
      </c>
      <c r="D1893" s="165" t="s">
        <v>3771</v>
      </c>
      <c r="E1893" s="167">
        <v>1</v>
      </c>
      <c r="F1893" s="163"/>
      <c r="G1893" s="167">
        <v>35.114800000000002</v>
      </c>
    </row>
    <row r="1894" spans="1:7" ht="18.75">
      <c r="A1894" s="163"/>
      <c r="B1894" s="168" t="s">
        <v>5077</v>
      </c>
      <c r="C1894" s="238">
        <v>2024</v>
      </c>
      <c r="D1894" s="165" t="s">
        <v>3771</v>
      </c>
      <c r="E1894" s="167">
        <v>1</v>
      </c>
      <c r="F1894" s="163"/>
      <c r="G1894" s="167">
        <v>33.41892</v>
      </c>
    </row>
    <row r="1895" spans="1:7" ht="18.75">
      <c r="A1895" s="163"/>
      <c r="B1895" s="168" t="s">
        <v>5077</v>
      </c>
      <c r="C1895" s="238">
        <v>2024</v>
      </c>
      <c r="D1895" s="165" t="s">
        <v>3771</v>
      </c>
      <c r="E1895" s="167">
        <v>1</v>
      </c>
      <c r="F1895" s="163"/>
      <c r="G1895" s="167">
        <v>34.426070000000003</v>
      </c>
    </row>
    <row r="1896" spans="1:7" ht="18.75">
      <c r="A1896" s="163"/>
      <c r="B1896" s="168" t="s">
        <v>5078</v>
      </c>
      <c r="C1896" s="238">
        <v>2024</v>
      </c>
      <c r="D1896" s="165" t="s">
        <v>3771</v>
      </c>
      <c r="E1896" s="167">
        <v>1</v>
      </c>
      <c r="F1896" s="163"/>
      <c r="G1896" s="167">
        <v>39.822290000000002</v>
      </c>
    </row>
    <row r="1897" spans="1:7" ht="18.75">
      <c r="A1897" s="163"/>
      <c r="B1897" s="168" t="s">
        <v>5077</v>
      </c>
      <c r="C1897" s="238">
        <v>2024</v>
      </c>
      <c r="D1897" s="165" t="s">
        <v>3771</v>
      </c>
      <c r="E1897" s="167">
        <v>1</v>
      </c>
      <c r="F1897" s="163"/>
      <c r="G1897" s="167">
        <v>36.427970000000002</v>
      </c>
    </row>
    <row r="1898" spans="1:7" ht="18.75">
      <c r="A1898" s="163"/>
      <c r="B1898" s="168" t="s">
        <v>5077</v>
      </c>
      <c r="C1898" s="238">
        <v>2024</v>
      </c>
      <c r="D1898" s="165" t="s">
        <v>3771</v>
      </c>
      <c r="E1898" s="167">
        <v>1</v>
      </c>
      <c r="F1898" s="163"/>
      <c r="G1898" s="167">
        <v>39.154180000000004</v>
      </c>
    </row>
    <row r="1899" spans="1:7" ht="18.75">
      <c r="A1899" s="163"/>
      <c r="B1899" s="168" t="s">
        <v>5078</v>
      </c>
      <c r="C1899" s="238">
        <v>2024</v>
      </c>
      <c r="D1899" s="165" t="s">
        <v>3771</v>
      </c>
      <c r="E1899" s="167">
        <v>1</v>
      </c>
      <c r="F1899" s="163"/>
      <c r="G1899" s="167">
        <v>35.774910000000006</v>
      </c>
    </row>
    <row r="1900" spans="1:7" ht="18.75">
      <c r="A1900" s="163"/>
      <c r="B1900" s="168" t="s">
        <v>5077</v>
      </c>
      <c r="C1900" s="238">
        <v>2024</v>
      </c>
      <c r="D1900" s="165" t="s">
        <v>3771</v>
      </c>
      <c r="E1900" s="167">
        <v>1</v>
      </c>
      <c r="F1900" s="163"/>
      <c r="G1900" s="167">
        <v>37.773440000000001</v>
      </c>
    </row>
    <row r="1901" spans="1:7" ht="18.75">
      <c r="A1901" s="163"/>
      <c r="B1901" s="168" t="s">
        <v>5078</v>
      </c>
      <c r="C1901" s="238">
        <v>2024</v>
      </c>
      <c r="D1901" s="165" t="s">
        <v>3771</v>
      </c>
      <c r="E1901" s="167">
        <v>1</v>
      </c>
      <c r="F1901" s="163"/>
      <c r="G1901" s="167">
        <v>34.95093</v>
      </c>
    </row>
    <row r="1902" spans="1:7" ht="33.75">
      <c r="A1902" s="163"/>
      <c r="B1902" s="168" t="s">
        <v>5102</v>
      </c>
      <c r="C1902" s="238">
        <v>2024</v>
      </c>
      <c r="D1902" s="165" t="s">
        <v>3771</v>
      </c>
      <c r="E1902" s="167">
        <v>1</v>
      </c>
      <c r="F1902" s="163"/>
      <c r="G1902" s="167">
        <v>24.201529999999998</v>
      </c>
    </row>
    <row r="1903" spans="1:7" ht="18.75">
      <c r="A1903" s="163"/>
      <c r="B1903" s="168" t="s">
        <v>5077</v>
      </c>
      <c r="C1903" s="238">
        <v>2024</v>
      </c>
      <c r="D1903" s="165" t="s">
        <v>3771</v>
      </c>
      <c r="E1903" s="167">
        <v>1</v>
      </c>
      <c r="F1903" s="163"/>
      <c r="G1903" s="167">
        <v>47.930690000000006</v>
      </c>
    </row>
    <row r="1904" spans="1:7" ht="18.75">
      <c r="A1904" s="163"/>
      <c r="B1904" s="168" t="s">
        <v>5077</v>
      </c>
      <c r="C1904" s="238">
        <v>2024</v>
      </c>
      <c r="D1904" s="165" t="s">
        <v>3771</v>
      </c>
      <c r="E1904" s="167">
        <v>1</v>
      </c>
      <c r="F1904" s="163"/>
      <c r="G1904" s="167">
        <v>36.319629999999997</v>
      </c>
    </row>
    <row r="1905" spans="1:7" ht="18.75">
      <c r="A1905" s="163"/>
      <c r="B1905" s="168" t="s">
        <v>5078</v>
      </c>
      <c r="C1905" s="238">
        <v>2024</v>
      </c>
      <c r="D1905" s="165" t="s">
        <v>3771</v>
      </c>
      <c r="E1905" s="167">
        <v>1</v>
      </c>
      <c r="F1905" s="163"/>
      <c r="G1905" s="167">
        <v>35.280480000000004</v>
      </c>
    </row>
    <row r="1906" spans="1:7" ht="18.75">
      <c r="A1906" s="163"/>
      <c r="B1906" s="168" t="s">
        <v>5077</v>
      </c>
      <c r="C1906" s="238">
        <v>2024</v>
      </c>
      <c r="D1906" s="165" t="s">
        <v>3771</v>
      </c>
      <c r="E1906" s="167">
        <v>1</v>
      </c>
      <c r="F1906" s="163"/>
      <c r="G1906" s="167">
        <v>34.878689999999999</v>
      </c>
    </row>
    <row r="1907" spans="1:7" ht="18.75">
      <c r="A1907" s="163"/>
      <c r="B1907" s="168" t="s">
        <v>5087</v>
      </c>
      <c r="C1907" s="238">
        <v>2024</v>
      </c>
      <c r="D1907" s="165" t="s">
        <v>3771</v>
      </c>
      <c r="E1907" s="167">
        <v>1</v>
      </c>
      <c r="F1907" s="163"/>
      <c r="G1907" s="167">
        <v>38.267089999999996</v>
      </c>
    </row>
    <row r="1908" spans="1:7" ht="18.75">
      <c r="A1908" s="163"/>
      <c r="B1908" s="168" t="s">
        <v>5077</v>
      </c>
      <c r="C1908" s="238">
        <v>2024</v>
      </c>
      <c r="D1908" s="165" t="s">
        <v>3771</v>
      </c>
      <c r="E1908" s="167">
        <v>1</v>
      </c>
      <c r="F1908" s="163"/>
      <c r="G1908" s="167">
        <v>36.081240000000001</v>
      </c>
    </row>
    <row r="1909" spans="1:7" ht="18.75">
      <c r="A1909" s="163"/>
      <c r="B1909" s="168" t="s">
        <v>5099</v>
      </c>
      <c r="C1909" s="238">
        <v>2024</v>
      </c>
      <c r="D1909" s="165" t="s">
        <v>3771</v>
      </c>
      <c r="E1909" s="167">
        <v>1</v>
      </c>
      <c r="F1909" s="163"/>
      <c r="G1909" s="167">
        <v>33.813830000000003</v>
      </c>
    </row>
    <row r="1910" spans="1:7" ht="18.75">
      <c r="A1910" s="163"/>
      <c r="B1910" s="168" t="s">
        <v>5079</v>
      </c>
      <c r="C1910" s="238">
        <v>2024</v>
      </c>
      <c r="D1910" s="165" t="s">
        <v>3771</v>
      </c>
      <c r="E1910" s="167">
        <v>1</v>
      </c>
      <c r="F1910" s="163"/>
      <c r="G1910" s="167">
        <v>36.688220000000001</v>
      </c>
    </row>
    <row r="1911" spans="1:7" ht="18.75">
      <c r="A1911" s="163"/>
      <c r="B1911" s="168" t="s">
        <v>5077</v>
      </c>
      <c r="C1911" s="238">
        <v>2024</v>
      </c>
      <c r="D1911" s="165" t="s">
        <v>3771</v>
      </c>
      <c r="E1911" s="167">
        <v>1</v>
      </c>
      <c r="F1911" s="163"/>
      <c r="G1911" s="167">
        <v>37.12538</v>
      </c>
    </row>
    <row r="1912" spans="1:7" ht="18.75">
      <c r="A1912" s="163"/>
      <c r="B1912" s="168" t="s">
        <v>5077</v>
      </c>
      <c r="C1912" s="238">
        <v>2024</v>
      </c>
      <c r="D1912" s="165" t="s">
        <v>3771</v>
      </c>
      <c r="E1912" s="167">
        <v>1</v>
      </c>
      <c r="F1912" s="163"/>
      <c r="G1912" s="167">
        <v>42.409459999999996</v>
      </c>
    </row>
    <row r="1913" spans="1:7" ht="18.75">
      <c r="A1913" s="163"/>
      <c r="B1913" s="168" t="s">
        <v>5078</v>
      </c>
      <c r="C1913" s="238">
        <v>2024</v>
      </c>
      <c r="D1913" s="165" t="s">
        <v>3771</v>
      </c>
      <c r="E1913" s="167">
        <v>1</v>
      </c>
      <c r="F1913" s="163"/>
      <c r="G1913" s="167">
        <v>39.12153</v>
      </c>
    </row>
    <row r="1914" spans="1:7" ht="18.75">
      <c r="A1914" s="163"/>
      <c r="B1914" s="168" t="s">
        <v>5097</v>
      </c>
      <c r="C1914" s="238">
        <v>2024</v>
      </c>
      <c r="D1914" s="165" t="s">
        <v>3771</v>
      </c>
      <c r="E1914" s="167">
        <v>1</v>
      </c>
      <c r="F1914" s="163"/>
      <c r="G1914" s="167">
        <v>27.546709999999997</v>
      </c>
    </row>
    <row r="1915" spans="1:7" ht="18.75">
      <c r="A1915" s="163"/>
      <c r="B1915" s="168" t="s">
        <v>5077</v>
      </c>
      <c r="C1915" s="238">
        <v>2024</v>
      </c>
      <c r="D1915" s="165" t="s">
        <v>3771</v>
      </c>
      <c r="E1915" s="167">
        <v>1</v>
      </c>
      <c r="F1915" s="163"/>
      <c r="G1915" s="167">
        <v>36.031639999999996</v>
      </c>
    </row>
    <row r="1916" spans="1:7" ht="33.75">
      <c r="A1916" s="163"/>
      <c r="B1916" s="168" t="s">
        <v>5103</v>
      </c>
      <c r="C1916" s="238">
        <v>2024</v>
      </c>
      <c r="D1916" s="165" t="s">
        <v>3771</v>
      </c>
      <c r="E1916" s="167">
        <v>1</v>
      </c>
      <c r="F1916" s="163"/>
      <c r="G1916" s="167">
        <v>36.35313</v>
      </c>
    </row>
    <row r="1917" spans="1:7" ht="18.75">
      <c r="A1917" s="163"/>
      <c r="B1917" s="168" t="s">
        <v>5077</v>
      </c>
      <c r="C1917" s="238">
        <v>2024</v>
      </c>
      <c r="D1917" s="165" t="s">
        <v>3771</v>
      </c>
      <c r="E1917" s="167">
        <v>1</v>
      </c>
      <c r="F1917" s="163"/>
      <c r="G1917" s="167">
        <v>34.982330000000005</v>
      </c>
    </row>
    <row r="1918" spans="1:7" ht="18.75">
      <c r="A1918" s="163"/>
      <c r="B1918" s="168" t="s">
        <v>5077</v>
      </c>
      <c r="C1918" s="238">
        <v>2024</v>
      </c>
      <c r="D1918" s="165" t="s">
        <v>3771</v>
      </c>
      <c r="E1918" s="167">
        <v>1</v>
      </c>
      <c r="F1918" s="163"/>
      <c r="G1918" s="167">
        <v>49.747519999999994</v>
      </c>
    </row>
    <row r="1919" spans="1:7" ht="18.75">
      <c r="A1919" s="163"/>
      <c r="B1919" s="168" t="s">
        <v>5078</v>
      </c>
      <c r="C1919" s="238">
        <v>2024</v>
      </c>
      <c r="D1919" s="165" t="s">
        <v>3771</v>
      </c>
      <c r="E1919" s="167">
        <v>1</v>
      </c>
      <c r="F1919" s="163"/>
      <c r="G1919" s="167">
        <v>38.333559999999999</v>
      </c>
    </row>
    <row r="1920" spans="1:7" ht="18.75">
      <c r="A1920" s="163"/>
      <c r="B1920" s="168" t="s">
        <v>5077</v>
      </c>
      <c r="C1920" s="238">
        <v>2024</v>
      </c>
      <c r="D1920" s="165" t="s">
        <v>3771</v>
      </c>
      <c r="E1920" s="167">
        <v>1</v>
      </c>
      <c r="F1920" s="163"/>
      <c r="G1920" s="167">
        <v>47.998710000000003</v>
      </c>
    </row>
    <row r="1921" spans="1:7" ht="18.75">
      <c r="A1921" s="163"/>
      <c r="B1921" s="168" t="s">
        <v>5077</v>
      </c>
      <c r="C1921" s="238">
        <v>2024</v>
      </c>
      <c r="D1921" s="165" t="s">
        <v>3771</v>
      </c>
      <c r="E1921" s="167">
        <v>1</v>
      </c>
      <c r="F1921" s="163"/>
      <c r="G1921" s="167">
        <v>38.965050000000005</v>
      </c>
    </row>
    <row r="1922" spans="1:7" ht="18.75">
      <c r="A1922" s="163"/>
      <c r="B1922" s="168" t="s">
        <v>5077</v>
      </c>
      <c r="C1922" s="238">
        <v>2024</v>
      </c>
      <c r="D1922" s="165" t="s">
        <v>3771</v>
      </c>
      <c r="E1922" s="167">
        <v>1</v>
      </c>
      <c r="F1922" s="163"/>
      <c r="G1922" s="167">
        <v>44.683920000000001</v>
      </c>
    </row>
    <row r="1923" spans="1:7" ht="18.75">
      <c r="A1923" s="163"/>
      <c r="B1923" s="168" t="s">
        <v>5082</v>
      </c>
      <c r="C1923" s="238">
        <v>2024</v>
      </c>
      <c r="D1923" s="165" t="s">
        <v>3771</v>
      </c>
      <c r="E1923" s="167">
        <v>1</v>
      </c>
      <c r="F1923" s="163"/>
      <c r="G1923" s="167">
        <v>33.741860000000003</v>
      </c>
    </row>
    <row r="1924" spans="1:7" ht="18.75">
      <c r="A1924" s="163"/>
      <c r="B1924" s="168" t="s">
        <v>5077</v>
      </c>
      <c r="C1924" s="238">
        <v>2024</v>
      </c>
      <c r="D1924" s="165" t="s">
        <v>3771</v>
      </c>
      <c r="E1924" s="167">
        <v>1</v>
      </c>
      <c r="F1924" s="163"/>
      <c r="G1924" s="167">
        <v>34.848379999999999</v>
      </c>
    </row>
    <row r="1925" spans="1:7" ht="18.75">
      <c r="A1925" s="163"/>
      <c r="B1925" s="168" t="s">
        <v>5078</v>
      </c>
      <c r="C1925" s="238">
        <v>2024</v>
      </c>
      <c r="D1925" s="165" t="s">
        <v>3771</v>
      </c>
      <c r="E1925" s="167">
        <v>1</v>
      </c>
      <c r="F1925" s="163"/>
      <c r="G1925" s="167">
        <v>35.101339999999993</v>
      </c>
    </row>
    <row r="1926" spans="1:7" ht="18.75">
      <c r="A1926" s="163"/>
      <c r="B1926" s="168" t="s">
        <v>5077</v>
      </c>
      <c r="C1926" s="238">
        <v>2024</v>
      </c>
      <c r="D1926" s="165" t="s">
        <v>3771</v>
      </c>
      <c r="E1926" s="167">
        <v>1</v>
      </c>
      <c r="F1926" s="163"/>
      <c r="G1926" s="167">
        <v>34.848370000000003</v>
      </c>
    </row>
    <row r="1927" spans="1:7" ht="18.75">
      <c r="A1927" s="163"/>
      <c r="B1927" s="168" t="s">
        <v>5077</v>
      </c>
      <c r="C1927" s="238">
        <v>2024</v>
      </c>
      <c r="D1927" s="165" t="s">
        <v>3771</v>
      </c>
      <c r="E1927" s="167">
        <v>1</v>
      </c>
      <c r="F1927" s="163"/>
      <c r="G1927" s="167">
        <v>34.848379999999999</v>
      </c>
    </row>
    <row r="1928" spans="1:7" ht="18.75">
      <c r="A1928" s="163"/>
      <c r="B1928" s="168" t="s">
        <v>5077</v>
      </c>
      <c r="C1928" s="238">
        <v>2024</v>
      </c>
      <c r="D1928" s="165" t="s">
        <v>3771</v>
      </c>
      <c r="E1928" s="167">
        <v>1</v>
      </c>
      <c r="F1928" s="163"/>
      <c r="G1928" s="167">
        <v>34.5715</v>
      </c>
    </row>
    <row r="1929" spans="1:7" ht="18.75">
      <c r="A1929" s="163"/>
      <c r="B1929" s="168" t="s">
        <v>5078</v>
      </c>
      <c r="C1929" s="238">
        <v>2024</v>
      </c>
      <c r="D1929" s="165" t="s">
        <v>3771</v>
      </c>
      <c r="E1929" s="167">
        <v>1</v>
      </c>
      <c r="F1929" s="163"/>
      <c r="G1929" s="167">
        <v>34.049169999999997</v>
      </c>
    </row>
    <row r="1930" spans="1:7" ht="18.75">
      <c r="A1930" s="163"/>
      <c r="B1930" s="168" t="s">
        <v>5077</v>
      </c>
      <c r="C1930" s="238">
        <v>2024</v>
      </c>
      <c r="D1930" s="165" t="s">
        <v>3771</v>
      </c>
      <c r="E1930" s="167">
        <v>1</v>
      </c>
      <c r="F1930" s="163"/>
      <c r="G1930" s="167">
        <v>35.879800000000003</v>
      </c>
    </row>
    <row r="1931" spans="1:7" ht="18.75">
      <c r="A1931" s="163"/>
      <c r="B1931" s="168" t="s">
        <v>5097</v>
      </c>
      <c r="C1931" s="238">
        <v>2024</v>
      </c>
      <c r="D1931" s="165" t="s">
        <v>3771</v>
      </c>
      <c r="E1931" s="167">
        <v>1</v>
      </c>
      <c r="F1931" s="163"/>
      <c r="G1931" s="167">
        <v>28.830680000000001</v>
      </c>
    </row>
    <row r="1932" spans="1:7" ht="18.75">
      <c r="A1932" s="163"/>
      <c r="B1932" s="168" t="s">
        <v>5097</v>
      </c>
      <c r="C1932" s="238">
        <v>2024</v>
      </c>
      <c r="D1932" s="165" t="s">
        <v>3771</v>
      </c>
      <c r="E1932" s="167">
        <v>1</v>
      </c>
      <c r="F1932" s="163"/>
      <c r="G1932" s="167">
        <v>32.506479999999996</v>
      </c>
    </row>
    <row r="1933" spans="1:7" ht="18.75">
      <c r="A1933" s="163"/>
      <c r="B1933" s="168" t="s">
        <v>5083</v>
      </c>
      <c r="C1933" s="238">
        <v>2024</v>
      </c>
      <c r="D1933" s="165" t="s">
        <v>3771</v>
      </c>
      <c r="E1933" s="167">
        <v>1</v>
      </c>
      <c r="F1933" s="163"/>
      <c r="G1933" s="167">
        <v>35.255220000000001</v>
      </c>
    </row>
    <row r="1934" spans="1:7" ht="18.75">
      <c r="A1934" s="163"/>
      <c r="B1934" s="168" t="s">
        <v>5097</v>
      </c>
      <c r="C1934" s="238">
        <v>2024</v>
      </c>
      <c r="D1934" s="165" t="s">
        <v>3771</v>
      </c>
      <c r="E1934" s="167">
        <v>1</v>
      </c>
      <c r="F1934" s="163"/>
      <c r="G1934" s="167">
        <v>27.546709999999997</v>
      </c>
    </row>
    <row r="1935" spans="1:7" ht="18.75">
      <c r="A1935" s="163"/>
      <c r="B1935" s="168" t="s">
        <v>5097</v>
      </c>
      <c r="C1935" s="238">
        <v>2024</v>
      </c>
      <c r="D1935" s="165" t="s">
        <v>3771</v>
      </c>
      <c r="E1935" s="167">
        <v>1</v>
      </c>
      <c r="F1935" s="163"/>
      <c r="G1935" s="167">
        <v>27.546709999999997</v>
      </c>
    </row>
    <row r="1936" spans="1:7" ht="18.75">
      <c r="A1936" s="163"/>
      <c r="B1936" s="168" t="s">
        <v>5078</v>
      </c>
      <c r="C1936" s="238">
        <v>2024</v>
      </c>
      <c r="D1936" s="165" t="s">
        <v>3771</v>
      </c>
      <c r="E1936" s="167">
        <v>1</v>
      </c>
      <c r="F1936" s="163"/>
      <c r="G1936" s="167">
        <v>40.452919999999999</v>
      </c>
    </row>
    <row r="1937" spans="1:7" ht="18.75">
      <c r="A1937" s="163"/>
      <c r="B1937" s="168" t="s">
        <v>5078</v>
      </c>
      <c r="C1937" s="238">
        <v>2024</v>
      </c>
      <c r="D1937" s="165" t="s">
        <v>3771</v>
      </c>
      <c r="E1937" s="167">
        <v>1</v>
      </c>
      <c r="F1937" s="163"/>
      <c r="G1937" s="167">
        <v>39.42868</v>
      </c>
    </row>
    <row r="1938" spans="1:7" ht="18.75">
      <c r="A1938" s="163"/>
      <c r="B1938" s="168" t="s">
        <v>5078</v>
      </c>
      <c r="C1938" s="238">
        <v>2024</v>
      </c>
      <c r="D1938" s="165" t="s">
        <v>3771</v>
      </c>
      <c r="E1938" s="167">
        <v>1</v>
      </c>
      <c r="F1938" s="163"/>
      <c r="G1938" s="167">
        <v>41.45402</v>
      </c>
    </row>
    <row r="1939" spans="1:7" ht="18.75">
      <c r="A1939" s="163"/>
      <c r="B1939" s="168" t="s">
        <v>5078</v>
      </c>
      <c r="C1939" s="238">
        <v>2024</v>
      </c>
      <c r="D1939" s="165" t="s">
        <v>3771</v>
      </c>
      <c r="E1939" s="167">
        <v>1</v>
      </c>
      <c r="F1939" s="163"/>
      <c r="G1939" s="167">
        <v>39.809660000000001</v>
      </c>
    </row>
    <row r="1940" spans="1:7" ht="18.75">
      <c r="A1940" s="163"/>
      <c r="B1940" s="168" t="s">
        <v>5083</v>
      </c>
      <c r="C1940" s="238">
        <v>2024</v>
      </c>
      <c r="D1940" s="165" t="s">
        <v>3771</v>
      </c>
      <c r="E1940" s="167">
        <v>1</v>
      </c>
      <c r="F1940" s="163"/>
      <c r="G1940" s="167">
        <v>36.19162</v>
      </c>
    </row>
    <row r="1941" spans="1:7" ht="18.75">
      <c r="A1941" s="163"/>
      <c r="B1941" s="168" t="s">
        <v>5078</v>
      </c>
      <c r="C1941" s="238">
        <v>2024</v>
      </c>
      <c r="D1941" s="165" t="s">
        <v>3771</v>
      </c>
      <c r="E1941" s="167">
        <v>1</v>
      </c>
      <c r="F1941" s="163"/>
      <c r="G1941" s="167">
        <v>40.05762</v>
      </c>
    </row>
    <row r="1942" spans="1:7" ht="18.75">
      <c r="A1942" s="163"/>
      <c r="B1942" s="168" t="s">
        <v>5094</v>
      </c>
      <c r="C1942" s="238">
        <v>2024</v>
      </c>
      <c r="D1942" s="165" t="s">
        <v>3771</v>
      </c>
      <c r="E1942" s="167">
        <v>1</v>
      </c>
      <c r="F1942" s="163"/>
      <c r="G1942" s="167">
        <v>35.088589999999996</v>
      </c>
    </row>
    <row r="1943" spans="1:7" ht="18.75">
      <c r="A1943" s="163"/>
      <c r="B1943" s="168" t="s">
        <v>5077</v>
      </c>
      <c r="C1943" s="238">
        <v>2024</v>
      </c>
      <c r="D1943" s="165" t="s">
        <v>3771</v>
      </c>
      <c r="E1943" s="167">
        <v>1</v>
      </c>
      <c r="F1943" s="163"/>
      <c r="G1943" s="167">
        <v>37.95626</v>
      </c>
    </row>
    <row r="1944" spans="1:7" ht="18.75">
      <c r="A1944" s="163"/>
      <c r="B1944" s="168" t="s">
        <v>5077</v>
      </c>
      <c r="C1944" s="238">
        <v>2024</v>
      </c>
      <c r="D1944" s="165" t="s">
        <v>3771</v>
      </c>
      <c r="E1944" s="167">
        <v>1</v>
      </c>
      <c r="F1944" s="163"/>
      <c r="G1944" s="167">
        <v>45.982610000000001</v>
      </c>
    </row>
    <row r="1945" spans="1:7" ht="18.75">
      <c r="A1945" s="163"/>
      <c r="B1945" s="168" t="s">
        <v>5077</v>
      </c>
      <c r="C1945" s="238">
        <v>2024</v>
      </c>
      <c r="D1945" s="165" t="s">
        <v>3771</v>
      </c>
      <c r="E1945" s="167">
        <v>1</v>
      </c>
      <c r="F1945" s="163"/>
      <c r="G1945" s="167">
        <v>45.196199999999997</v>
      </c>
    </row>
    <row r="1946" spans="1:7" ht="18.75">
      <c r="A1946" s="163"/>
      <c r="B1946" s="168" t="s">
        <v>5078</v>
      </c>
      <c r="C1946" s="238">
        <v>2024</v>
      </c>
      <c r="D1946" s="165" t="s">
        <v>3771</v>
      </c>
      <c r="E1946" s="167">
        <v>1</v>
      </c>
      <c r="F1946" s="163"/>
      <c r="G1946" s="167">
        <v>34.049519999999994</v>
      </c>
    </row>
    <row r="1947" spans="1:7" ht="18.75">
      <c r="A1947" s="163"/>
      <c r="B1947" s="168" t="s">
        <v>5078</v>
      </c>
      <c r="C1947" s="238">
        <v>2024</v>
      </c>
      <c r="D1947" s="165" t="s">
        <v>3771</v>
      </c>
      <c r="E1947" s="167">
        <v>1</v>
      </c>
      <c r="F1947" s="163"/>
      <c r="G1947" s="167">
        <v>34.207889999999999</v>
      </c>
    </row>
    <row r="1948" spans="1:7" ht="18.75">
      <c r="A1948" s="163"/>
      <c r="B1948" s="168" t="s">
        <v>5077</v>
      </c>
      <c r="C1948" s="238">
        <v>2024</v>
      </c>
      <c r="D1948" s="165" t="s">
        <v>3771</v>
      </c>
      <c r="E1948" s="167">
        <v>1</v>
      </c>
      <c r="F1948" s="163"/>
      <c r="G1948" s="167">
        <v>46.921769999999995</v>
      </c>
    </row>
    <row r="1949" spans="1:7" ht="18.75">
      <c r="A1949" s="163"/>
      <c r="B1949" s="168" t="s">
        <v>5077</v>
      </c>
      <c r="C1949" s="238">
        <v>2024</v>
      </c>
      <c r="D1949" s="165" t="s">
        <v>3771</v>
      </c>
      <c r="E1949" s="167">
        <v>1</v>
      </c>
      <c r="F1949" s="163"/>
      <c r="G1949" s="167">
        <v>48.219010000000004</v>
      </c>
    </row>
    <row r="1950" spans="1:7" ht="18.75">
      <c r="A1950" s="163"/>
      <c r="B1950" s="168" t="s">
        <v>5077</v>
      </c>
      <c r="C1950" s="238">
        <v>2024</v>
      </c>
      <c r="D1950" s="165" t="s">
        <v>3771</v>
      </c>
      <c r="E1950" s="167">
        <v>1</v>
      </c>
      <c r="F1950" s="163"/>
      <c r="G1950" s="167">
        <v>44.624519999999997</v>
      </c>
    </row>
    <row r="1951" spans="1:7" ht="18.75">
      <c r="A1951" s="163"/>
      <c r="B1951" s="168" t="s">
        <v>5077</v>
      </c>
      <c r="C1951" s="238">
        <v>2024</v>
      </c>
      <c r="D1951" s="165" t="s">
        <v>3771</v>
      </c>
      <c r="E1951" s="167">
        <v>1</v>
      </c>
      <c r="F1951" s="163"/>
      <c r="G1951" s="167">
        <v>36.872669999999999</v>
      </c>
    </row>
    <row r="1952" spans="1:7" ht="18.75">
      <c r="A1952" s="163"/>
      <c r="B1952" s="168" t="s">
        <v>5078</v>
      </c>
      <c r="C1952" s="238">
        <v>2024</v>
      </c>
      <c r="D1952" s="165" t="s">
        <v>3771</v>
      </c>
      <c r="E1952" s="167">
        <v>1</v>
      </c>
      <c r="F1952" s="163"/>
      <c r="G1952" s="167">
        <v>38.850660000000005</v>
      </c>
    </row>
    <row r="1953" spans="1:7" ht="18.75">
      <c r="A1953" s="163"/>
      <c r="B1953" s="168" t="s">
        <v>5077</v>
      </c>
      <c r="C1953" s="238">
        <v>2024</v>
      </c>
      <c r="D1953" s="165" t="s">
        <v>3771</v>
      </c>
      <c r="E1953" s="167">
        <v>1</v>
      </c>
      <c r="F1953" s="163"/>
      <c r="G1953" s="167">
        <v>36.85183</v>
      </c>
    </row>
    <row r="1954" spans="1:7" ht="18.75">
      <c r="A1954" s="163"/>
      <c r="B1954" s="168" t="s">
        <v>5090</v>
      </c>
      <c r="C1954" s="238">
        <v>2024</v>
      </c>
      <c r="D1954" s="165" t="s">
        <v>3771</v>
      </c>
      <c r="E1954" s="167">
        <v>1</v>
      </c>
      <c r="F1954" s="163"/>
      <c r="G1954" s="167">
        <v>55.491339999999994</v>
      </c>
    </row>
    <row r="1955" spans="1:7" ht="18.75">
      <c r="A1955" s="163"/>
      <c r="B1955" s="168" t="s">
        <v>5077</v>
      </c>
      <c r="C1955" s="238">
        <v>2024</v>
      </c>
      <c r="D1955" s="165" t="s">
        <v>3771</v>
      </c>
      <c r="E1955" s="167">
        <v>1</v>
      </c>
      <c r="F1955" s="163"/>
      <c r="G1955" s="167">
        <v>44.624519999999997</v>
      </c>
    </row>
    <row r="1956" spans="1:7" ht="18.75">
      <c r="A1956" s="163"/>
      <c r="B1956" s="168" t="s">
        <v>5077</v>
      </c>
      <c r="C1956" s="238">
        <v>2024</v>
      </c>
      <c r="D1956" s="165" t="s">
        <v>3771</v>
      </c>
      <c r="E1956" s="167">
        <v>1</v>
      </c>
      <c r="F1956" s="163"/>
      <c r="G1956" s="167">
        <v>42.368160000000003</v>
      </c>
    </row>
    <row r="1957" spans="1:7" ht="18.75">
      <c r="A1957" s="163"/>
      <c r="B1957" s="168" t="s">
        <v>5077</v>
      </c>
      <c r="C1957" s="238">
        <v>2024</v>
      </c>
      <c r="D1957" s="165" t="s">
        <v>3771</v>
      </c>
      <c r="E1957" s="167">
        <v>1</v>
      </c>
      <c r="F1957" s="163"/>
      <c r="G1957" s="167">
        <v>45.473959999999998</v>
      </c>
    </row>
    <row r="1958" spans="1:7" ht="18.75">
      <c r="A1958" s="163"/>
      <c r="B1958" s="168" t="s">
        <v>5077</v>
      </c>
      <c r="C1958" s="238">
        <v>2024</v>
      </c>
      <c r="D1958" s="165" t="s">
        <v>3771</v>
      </c>
      <c r="E1958" s="167">
        <v>1</v>
      </c>
      <c r="F1958" s="163"/>
      <c r="G1958" s="167">
        <v>45.18488</v>
      </c>
    </row>
    <row r="1959" spans="1:7" ht="18.75">
      <c r="A1959" s="163"/>
      <c r="B1959" s="168" t="s">
        <v>5079</v>
      </c>
      <c r="C1959" s="238">
        <v>2024</v>
      </c>
      <c r="D1959" s="165" t="s">
        <v>3771</v>
      </c>
      <c r="E1959" s="167">
        <v>1</v>
      </c>
      <c r="F1959" s="163"/>
      <c r="G1959" s="167">
        <v>45.989609999999999</v>
      </c>
    </row>
    <row r="1960" spans="1:7" ht="18.75">
      <c r="A1960" s="163"/>
      <c r="B1960" s="168" t="s">
        <v>5077</v>
      </c>
      <c r="C1960" s="238">
        <v>2024</v>
      </c>
      <c r="D1960" s="165" t="s">
        <v>3771</v>
      </c>
      <c r="E1960" s="167">
        <v>1</v>
      </c>
      <c r="F1960" s="163"/>
      <c r="G1960" s="167">
        <v>38.278269999999999</v>
      </c>
    </row>
    <row r="1961" spans="1:7" ht="18.75">
      <c r="A1961" s="163"/>
      <c r="B1961" s="168" t="s">
        <v>5078</v>
      </c>
      <c r="C1961" s="238">
        <v>2024</v>
      </c>
      <c r="D1961" s="165" t="s">
        <v>3771</v>
      </c>
      <c r="E1961" s="167">
        <v>1</v>
      </c>
      <c r="F1961" s="163"/>
      <c r="G1961" s="167">
        <v>42.011870000000002</v>
      </c>
    </row>
    <row r="1962" spans="1:7" ht="18.75">
      <c r="A1962" s="163"/>
      <c r="B1962" s="168" t="s">
        <v>5078</v>
      </c>
      <c r="C1962" s="238">
        <v>2024</v>
      </c>
      <c r="D1962" s="165" t="s">
        <v>3771</v>
      </c>
      <c r="E1962" s="167">
        <v>1</v>
      </c>
      <c r="F1962" s="163"/>
      <c r="G1962" s="167">
        <v>34.6708</v>
      </c>
    </row>
    <row r="1963" spans="1:7" ht="18.75">
      <c r="A1963" s="163"/>
      <c r="B1963" s="168" t="s">
        <v>5078</v>
      </c>
      <c r="C1963" s="238">
        <v>2024</v>
      </c>
      <c r="D1963" s="165" t="s">
        <v>3771</v>
      </c>
      <c r="E1963" s="167">
        <v>1</v>
      </c>
      <c r="F1963" s="163"/>
      <c r="G1963" s="167">
        <v>34.024190000000004</v>
      </c>
    </row>
    <row r="1964" spans="1:7" ht="18.75">
      <c r="A1964" s="163"/>
      <c r="B1964" s="168" t="s">
        <v>5078</v>
      </c>
      <c r="C1964" s="238">
        <v>2024</v>
      </c>
      <c r="D1964" s="165" t="s">
        <v>3771</v>
      </c>
      <c r="E1964" s="167">
        <v>1</v>
      </c>
      <c r="F1964" s="163"/>
      <c r="G1964" s="167">
        <v>33.509389999999996</v>
      </c>
    </row>
    <row r="1965" spans="1:7" ht="18.75">
      <c r="A1965" s="163"/>
      <c r="B1965" s="168" t="s">
        <v>5082</v>
      </c>
      <c r="C1965" s="238">
        <v>2024</v>
      </c>
      <c r="D1965" s="165" t="s">
        <v>3771</v>
      </c>
      <c r="E1965" s="167">
        <v>1</v>
      </c>
      <c r="F1965" s="163"/>
      <c r="G1965" s="167">
        <v>42.12594</v>
      </c>
    </row>
    <row r="1966" spans="1:7" ht="18.75">
      <c r="A1966" s="163"/>
      <c r="B1966" s="168" t="s">
        <v>5097</v>
      </c>
      <c r="C1966" s="238">
        <v>2024</v>
      </c>
      <c r="D1966" s="165" t="s">
        <v>3771</v>
      </c>
      <c r="E1966" s="167">
        <v>1</v>
      </c>
      <c r="F1966" s="163"/>
      <c r="G1966" s="167">
        <v>27.159549999999999</v>
      </c>
    </row>
    <row r="1967" spans="1:7" ht="18.75">
      <c r="A1967" s="163"/>
      <c r="B1967" s="168" t="s">
        <v>5077</v>
      </c>
      <c r="C1967" s="238">
        <v>2024</v>
      </c>
      <c r="D1967" s="165" t="s">
        <v>3771</v>
      </c>
      <c r="E1967" s="167">
        <v>1</v>
      </c>
      <c r="F1967" s="163"/>
      <c r="G1967" s="167">
        <v>45.518459999999997</v>
      </c>
    </row>
    <row r="1968" spans="1:7" ht="18.75">
      <c r="A1968" s="163"/>
      <c r="B1968" s="168" t="s">
        <v>5078</v>
      </c>
      <c r="C1968" s="238">
        <v>2024</v>
      </c>
      <c r="D1968" s="165" t="s">
        <v>3771</v>
      </c>
      <c r="E1968" s="167">
        <v>1</v>
      </c>
      <c r="F1968" s="163"/>
      <c r="G1968" s="167">
        <v>41.389900000000004</v>
      </c>
    </row>
    <row r="1969" spans="1:7" ht="18.75">
      <c r="A1969" s="163"/>
      <c r="B1969" s="168" t="s">
        <v>5077</v>
      </c>
      <c r="C1969" s="238">
        <v>2024</v>
      </c>
      <c r="D1969" s="165" t="s">
        <v>3771</v>
      </c>
      <c r="E1969" s="167">
        <v>1</v>
      </c>
      <c r="F1969" s="163"/>
      <c r="G1969" s="167">
        <v>35.723179999999999</v>
      </c>
    </row>
    <row r="1970" spans="1:7" ht="18.75">
      <c r="A1970" s="163"/>
      <c r="B1970" s="168" t="s">
        <v>5097</v>
      </c>
      <c r="C1970" s="238">
        <v>2024</v>
      </c>
      <c r="D1970" s="165" t="s">
        <v>3771</v>
      </c>
      <c r="E1970" s="167">
        <v>1</v>
      </c>
      <c r="F1970" s="163"/>
      <c r="G1970" s="167">
        <v>64.778199999999998</v>
      </c>
    </row>
    <row r="1971" spans="1:7" ht="18.75">
      <c r="A1971" s="163"/>
      <c r="B1971" s="168" t="s">
        <v>5078</v>
      </c>
      <c r="C1971" s="238">
        <v>2024</v>
      </c>
      <c r="D1971" s="165" t="s">
        <v>3771</v>
      </c>
      <c r="E1971" s="167">
        <v>1</v>
      </c>
      <c r="F1971" s="163"/>
      <c r="G1971" s="167">
        <v>35.618499999999997</v>
      </c>
    </row>
    <row r="1972" spans="1:7" ht="18.75">
      <c r="A1972" s="163"/>
      <c r="B1972" s="168" t="s">
        <v>5077</v>
      </c>
      <c r="C1972" s="238">
        <v>2024</v>
      </c>
      <c r="D1972" s="165" t="s">
        <v>3771</v>
      </c>
      <c r="E1972" s="167">
        <v>1</v>
      </c>
      <c r="F1972" s="163"/>
      <c r="G1972" s="167">
        <v>36.908739999999995</v>
      </c>
    </row>
    <row r="1973" spans="1:7" ht="18.75">
      <c r="A1973" s="163"/>
      <c r="B1973" s="168" t="s">
        <v>5077</v>
      </c>
      <c r="C1973" s="238">
        <v>2024</v>
      </c>
      <c r="D1973" s="165" t="s">
        <v>3771</v>
      </c>
      <c r="E1973" s="167">
        <v>1</v>
      </c>
      <c r="F1973" s="163"/>
      <c r="G1973" s="167">
        <v>36.302519999999994</v>
      </c>
    </row>
    <row r="1974" spans="1:7" ht="18.75">
      <c r="A1974" s="163"/>
      <c r="B1974" s="168" t="s">
        <v>5077</v>
      </c>
      <c r="C1974" s="238">
        <v>2024</v>
      </c>
      <c r="D1974" s="165" t="s">
        <v>3771</v>
      </c>
      <c r="E1974" s="167">
        <v>1</v>
      </c>
      <c r="F1974" s="163"/>
      <c r="G1974" s="167">
        <v>45.951339999999995</v>
      </c>
    </row>
    <row r="1975" spans="1:7" ht="18.75">
      <c r="A1975" s="163"/>
      <c r="B1975" s="168" t="s">
        <v>5078</v>
      </c>
      <c r="C1975" s="238">
        <v>2024</v>
      </c>
      <c r="D1975" s="165" t="s">
        <v>3771</v>
      </c>
      <c r="E1975" s="167">
        <v>1</v>
      </c>
      <c r="F1975" s="163"/>
      <c r="G1975" s="167">
        <v>35.559440000000002</v>
      </c>
    </row>
    <row r="1976" spans="1:7" ht="18.75">
      <c r="A1976" s="163"/>
      <c r="B1976" s="168" t="s">
        <v>5077</v>
      </c>
      <c r="C1976" s="238">
        <v>2024</v>
      </c>
      <c r="D1976" s="165" t="s">
        <v>3771</v>
      </c>
      <c r="E1976" s="167">
        <v>1</v>
      </c>
      <c r="F1976" s="163"/>
      <c r="G1976" s="167">
        <v>34.702030000000001</v>
      </c>
    </row>
    <row r="1977" spans="1:7" ht="18.75">
      <c r="A1977" s="163"/>
      <c r="B1977" s="168" t="s">
        <v>5077</v>
      </c>
      <c r="C1977" s="238">
        <v>2024</v>
      </c>
      <c r="D1977" s="165" t="s">
        <v>3771</v>
      </c>
      <c r="E1977" s="167">
        <v>1</v>
      </c>
      <c r="F1977" s="163"/>
      <c r="G1977" s="167">
        <v>36.270609999999998</v>
      </c>
    </row>
    <row r="1978" spans="1:7" ht="18.75">
      <c r="A1978" s="163"/>
      <c r="B1978" s="168" t="s">
        <v>5081</v>
      </c>
      <c r="C1978" s="238">
        <v>2024</v>
      </c>
      <c r="D1978" s="165" t="s">
        <v>3771</v>
      </c>
      <c r="E1978" s="167">
        <v>1</v>
      </c>
      <c r="F1978" s="163"/>
      <c r="G1978" s="167">
        <v>33.891750000000002</v>
      </c>
    </row>
    <row r="1979" spans="1:7" ht="18.75">
      <c r="A1979" s="163"/>
      <c r="B1979" s="168" t="s">
        <v>5078</v>
      </c>
      <c r="C1979" s="238">
        <v>2024</v>
      </c>
      <c r="D1979" s="165" t="s">
        <v>3771</v>
      </c>
      <c r="E1979" s="167">
        <v>1</v>
      </c>
      <c r="F1979" s="163"/>
      <c r="G1979" s="167">
        <v>35.383040000000001</v>
      </c>
    </row>
    <row r="1980" spans="1:7" ht="18.75">
      <c r="A1980" s="163"/>
      <c r="B1980" s="168" t="s">
        <v>5093</v>
      </c>
      <c r="C1980" s="238">
        <v>2024</v>
      </c>
      <c r="D1980" s="165" t="s">
        <v>3771</v>
      </c>
      <c r="E1980" s="167">
        <v>1</v>
      </c>
      <c r="F1980" s="163"/>
      <c r="G1980" s="167">
        <v>40.887029999999996</v>
      </c>
    </row>
    <row r="1981" spans="1:7" ht="18.75">
      <c r="A1981" s="163"/>
      <c r="B1981" s="168" t="s">
        <v>5077</v>
      </c>
      <c r="C1981" s="238">
        <v>2024</v>
      </c>
      <c r="D1981" s="165" t="s">
        <v>3771</v>
      </c>
      <c r="E1981" s="167">
        <v>1</v>
      </c>
      <c r="F1981" s="163"/>
      <c r="G1981" s="167">
        <v>35.154420000000002</v>
      </c>
    </row>
    <row r="1982" spans="1:7" ht="18.75">
      <c r="A1982" s="163"/>
      <c r="B1982" s="168" t="s">
        <v>5084</v>
      </c>
      <c r="C1982" s="238">
        <v>2024</v>
      </c>
      <c r="D1982" s="165" t="s">
        <v>3771</v>
      </c>
      <c r="E1982" s="167">
        <v>1</v>
      </c>
      <c r="F1982" s="163"/>
      <c r="G1982" s="167">
        <v>44.689070000000001</v>
      </c>
    </row>
    <row r="1983" spans="1:7" ht="33.75">
      <c r="A1983" s="163"/>
      <c r="B1983" s="168" t="s">
        <v>5096</v>
      </c>
      <c r="C1983" s="238">
        <v>2024</v>
      </c>
      <c r="D1983" s="165" t="s">
        <v>3771</v>
      </c>
      <c r="E1983" s="167">
        <v>1</v>
      </c>
      <c r="F1983" s="163"/>
      <c r="G1983" s="167">
        <v>28.962959999999999</v>
      </c>
    </row>
    <row r="1984" spans="1:7" ht="18.75">
      <c r="A1984" s="163"/>
      <c r="B1984" s="168" t="s">
        <v>5078</v>
      </c>
      <c r="C1984" s="238">
        <v>2024</v>
      </c>
      <c r="D1984" s="165" t="s">
        <v>3771</v>
      </c>
      <c r="E1984" s="167">
        <v>1</v>
      </c>
      <c r="F1984" s="163"/>
      <c r="G1984" s="167">
        <v>33.321220000000004</v>
      </c>
    </row>
    <row r="1985" spans="1:7" ht="18.75">
      <c r="A1985" s="163"/>
      <c r="B1985" s="168" t="s">
        <v>5091</v>
      </c>
      <c r="C1985" s="238">
        <v>2024</v>
      </c>
      <c r="D1985" s="165" t="s">
        <v>3771</v>
      </c>
      <c r="E1985" s="167">
        <v>1</v>
      </c>
      <c r="F1985" s="163"/>
      <c r="G1985" s="167">
        <v>38.060089999999995</v>
      </c>
    </row>
    <row r="1986" spans="1:7" ht="18.75">
      <c r="A1986" s="163"/>
      <c r="B1986" s="168" t="s">
        <v>5104</v>
      </c>
      <c r="C1986" s="238">
        <v>2024</v>
      </c>
      <c r="D1986" s="165" t="s">
        <v>3771</v>
      </c>
      <c r="E1986" s="167">
        <v>1</v>
      </c>
      <c r="F1986" s="163"/>
      <c r="G1986" s="167">
        <v>45.532379999999996</v>
      </c>
    </row>
    <row r="1987" spans="1:7" ht="18.75">
      <c r="A1987" s="163"/>
      <c r="B1987" s="168" t="s">
        <v>5078</v>
      </c>
      <c r="C1987" s="238">
        <v>2024</v>
      </c>
      <c r="D1987" s="165" t="s">
        <v>3771</v>
      </c>
      <c r="E1987" s="167">
        <v>1</v>
      </c>
      <c r="F1987" s="163"/>
      <c r="G1987" s="167">
        <v>36.595039999999997</v>
      </c>
    </row>
    <row r="1988" spans="1:7" ht="18.75">
      <c r="A1988" s="163"/>
      <c r="B1988" s="168" t="s">
        <v>5078</v>
      </c>
      <c r="C1988" s="238">
        <v>2024</v>
      </c>
      <c r="D1988" s="165" t="s">
        <v>3771</v>
      </c>
      <c r="E1988" s="167">
        <v>1</v>
      </c>
      <c r="F1988" s="163"/>
      <c r="G1988" s="167">
        <v>37.003959999999999</v>
      </c>
    </row>
    <row r="1989" spans="1:7" ht="18.75">
      <c r="A1989" s="163"/>
      <c r="B1989" s="168" t="s">
        <v>5077</v>
      </c>
      <c r="C1989" s="238">
        <v>2024</v>
      </c>
      <c r="D1989" s="165" t="s">
        <v>3771</v>
      </c>
      <c r="E1989" s="167">
        <v>1</v>
      </c>
      <c r="F1989" s="163"/>
      <c r="G1989" s="167">
        <v>34.997019999999999</v>
      </c>
    </row>
    <row r="1990" spans="1:7" ht="18.75">
      <c r="A1990" s="163"/>
      <c r="B1990" s="168" t="s">
        <v>5077</v>
      </c>
      <c r="C1990" s="238">
        <v>2024</v>
      </c>
      <c r="D1990" s="165" t="s">
        <v>3771</v>
      </c>
      <c r="E1990" s="167">
        <v>1</v>
      </c>
      <c r="F1990" s="163"/>
      <c r="G1990" s="167">
        <v>35.900129999999997</v>
      </c>
    </row>
    <row r="1991" spans="1:7" ht="18.75">
      <c r="A1991" s="163"/>
      <c r="B1991" s="168" t="s">
        <v>5077</v>
      </c>
      <c r="C1991" s="238">
        <v>2024</v>
      </c>
      <c r="D1991" s="165" t="s">
        <v>3771</v>
      </c>
      <c r="E1991" s="167">
        <v>1</v>
      </c>
      <c r="F1991" s="163"/>
      <c r="G1991" s="167">
        <v>39.257239999999996</v>
      </c>
    </row>
    <row r="1992" spans="1:7" ht="18.75">
      <c r="A1992" s="163"/>
      <c r="B1992" s="168" t="s">
        <v>5077</v>
      </c>
      <c r="C1992" s="238">
        <v>2024</v>
      </c>
      <c r="D1992" s="165" t="s">
        <v>3771</v>
      </c>
      <c r="E1992" s="167">
        <v>1</v>
      </c>
      <c r="F1992" s="163"/>
      <c r="G1992" s="167">
        <v>36.471239999999995</v>
      </c>
    </row>
    <row r="1993" spans="1:7" ht="18.75">
      <c r="A1993" s="163"/>
      <c r="B1993" s="168" t="s">
        <v>5077</v>
      </c>
      <c r="C1993" s="238">
        <v>2024</v>
      </c>
      <c r="D1993" s="165" t="s">
        <v>3771</v>
      </c>
      <c r="E1993" s="167">
        <v>1</v>
      </c>
      <c r="F1993" s="163"/>
      <c r="G1993" s="167">
        <v>37.372320000000002</v>
      </c>
    </row>
    <row r="1994" spans="1:7" ht="18.75">
      <c r="A1994" s="163"/>
      <c r="B1994" s="168" t="s">
        <v>5077</v>
      </c>
      <c r="C1994" s="238">
        <v>2024</v>
      </c>
      <c r="D1994" s="165" t="s">
        <v>3771</v>
      </c>
      <c r="E1994" s="167">
        <v>1</v>
      </c>
      <c r="F1994" s="163"/>
      <c r="G1994" s="167">
        <v>39.109079999999999</v>
      </c>
    </row>
    <row r="1995" spans="1:7" ht="18.75">
      <c r="A1995" s="163"/>
      <c r="B1995" s="168" t="s">
        <v>5077</v>
      </c>
      <c r="C1995" s="238">
        <v>2024</v>
      </c>
      <c r="D1995" s="165" t="s">
        <v>3771</v>
      </c>
      <c r="E1995" s="167">
        <v>1</v>
      </c>
      <c r="F1995" s="163"/>
      <c r="G1995" s="167">
        <v>36.470779999999998</v>
      </c>
    </row>
    <row r="1996" spans="1:7" ht="18.75">
      <c r="A1996" s="163"/>
      <c r="B1996" s="168" t="s">
        <v>5077</v>
      </c>
      <c r="C1996" s="238">
        <v>2024</v>
      </c>
      <c r="D1996" s="165" t="s">
        <v>3771</v>
      </c>
      <c r="E1996" s="167">
        <v>1</v>
      </c>
      <c r="F1996" s="163"/>
      <c r="G1996" s="167">
        <v>39.141690000000004</v>
      </c>
    </row>
    <row r="1997" spans="1:7" ht="18.75">
      <c r="A1997" s="163"/>
      <c r="B1997" s="168" t="s">
        <v>5077</v>
      </c>
      <c r="C1997" s="238">
        <v>2024</v>
      </c>
      <c r="D1997" s="165" t="s">
        <v>3771</v>
      </c>
      <c r="E1997" s="167">
        <v>1</v>
      </c>
      <c r="F1997" s="163"/>
      <c r="G1997" s="167">
        <v>36.854810000000001</v>
      </c>
    </row>
    <row r="1998" spans="1:7" ht="18.75">
      <c r="A1998" s="163"/>
      <c r="B1998" s="168" t="s">
        <v>5077</v>
      </c>
      <c r="C1998" s="238">
        <v>2024</v>
      </c>
      <c r="D1998" s="165" t="s">
        <v>3771</v>
      </c>
      <c r="E1998" s="167">
        <v>1</v>
      </c>
      <c r="F1998" s="163"/>
      <c r="G1998" s="167">
        <v>34.849080000000001</v>
      </c>
    </row>
    <row r="1999" spans="1:7" ht="18.75">
      <c r="A1999" s="163"/>
      <c r="B1999" s="168" t="s">
        <v>5077</v>
      </c>
      <c r="C1999" s="238">
        <v>2024</v>
      </c>
      <c r="D1999" s="165" t="s">
        <v>3771</v>
      </c>
      <c r="E1999" s="167">
        <v>1</v>
      </c>
      <c r="F1999" s="163"/>
      <c r="G1999" s="167">
        <v>39.13053</v>
      </c>
    </row>
    <row r="2000" spans="1:7" ht="18.75">
      <c r="A2000" s="163"/>
      <c r="B2000" s="168" t="s">
        <v>5077</v>
      </c>
      <c r="C2000" s="238">
        <v>2024</v>
      </c>
      <c r="D2000" s="165" t="s">
        <v>3771</v>
      </c>
      <c r="E2000" s="167">
        <v>1</v>
      </c>
      <c r="F2000" s="163"/>
      <c r="G2000" s="167">
        <v>44.2104</v>
      </c>
    </row>
    <row r="2001" spans="1:7" ht="18.75">
      <c r="A2001" s="163"/>
      <c r="B2001" s="168" t="s">
        <v>5077</v>
      </c>
      <c r="C2001" s="238">
        <v>2024</v>
      </c>
      <c r="D2001" s="165" t="s">
        <v>3771</v>
      </c>
      <c r="E2001" s="167">
        <v>1</v>
      </c>
      <c r="F2001" s="163"/>
      <c r="G2001" s="167">
        <v>36.888580000000005</v>
      </c>
    </row>
    <row r="2002" spans="1:7" ht="18.75">
      <c r="A2002" s="163"/>
      <c r="B2002" s="168" t="s">
        <v>5078</v>
      </c>
      <c r="C2002" s="238">
        <v>2024</v>
      </c>
      <c r="D2002" s="165" t="s">
        <v>3771</v>
      </c>
      <c r="E2002" s="167">
        <v>1</v>
      </c>
      <c r="F2002" s="163"/>
      <c r="G2002" s="167">
        <v>37.020160000000004</v>
      </c>
    </row>
    <row r="2003" spans="1:7" ht="18.75">
      <c r="A2003" s="163"/>
      <c r="B2003" s="168" t="s">
        <v>5077</v>
      </c>
      <c r="C2003" s="238">
        <v>2024</v>
      </c>
      <c r="D2003" s="165" t="s">
        <v>3771</v>
      </c>
      <c r="E2003" s="167">
        <v>1</v>
      </c>
      <c r="F2003" s="163"/>
      <c r="G2003" s="167">
        <v>45.001040000000003</v>
      </c>
    </row>
    <row r="2004" spans="1:7" ht="18.75">
      <c r="A2004" s="163"/>
      <c r="B2004" s="168" t="s">
        <v>5077</v>
      </c>
      <c r="C2004" s="238">
        <v>2024</v>
      </c>
      <c r="D2004" s="165" t="s">
        <v>3771</v>
      </c>
      <c r="E2004" s="167">
        <v>1</v>
      </c>
      <c r="F2004" s="163"/>
      <c r="G2004" s="167">
        <v>38.841099999999997</v>
      </c>
    </row>
    <row r="2005" spans="1:7" ht="18.75">
      <c r="A2005" s="163"/>
      <c r="B2005" s="168" t="s">
        <v>5097</v>
      </c>
      <c r="C2005" s="238">
        <v>2024</v>
      </c>
      <c r="D2005" s="165" t="s">
        <v>3771</v>
      </c>
      <c r="E2005" s="167">
        <v>1</v>
      </c>
      <c r="F2005" s="163"/>
      <c r="G2005" s="167">
        <v>27.416360000000001</v>
      </c>
    </row>
    <row r="2006" spans="1:7" ht="18.75">
      <c r="A2006" s="163"/>
      <c r="B2006" s="168" t="s">
        <v>5078</v>
      </c>
      <c r="C2006" s="238">
        <v>2024</v>
      </c>
      <c r="D2006" s="165" t="s">
        <v>3771</v>
      </c>
      <c r="E2006" s="167">
        <v>1</v>
      </c>
      <c r="F2006" s="163"/>
      <c r="G2006" s="167">
        <v>36.990790000000004</v>
      </c>
    </row>
    <row r="2007" spans="1:7" ht="18.75">
      <c r="A2007" s="163"/>
      <c r="B2007" s="168" t="s">
        <v>5077</v>
      </c>
      <c r="C2007" s="238">
        <v>2024</v>
      </c>
      <c r="D2007" s="165" t="s">
        <v>3771</v>
      </c>
      <c r="E2007" s="167">
        <v>1</v>
      </c>
      <c r="F2007" s="163"/>
      <c r="G2007" s="167">
        <v>33.246660000000006</v>
      </c>
    </row>
    <row r="2008" spans="1:7" ht="18.75">
      <c r="A2008" s="163"/>
      <c r="B2008" s="168" t="s">
        <v>5077</v>
      </c>
      <c r="C2008" s="238">
        <v>2024</v>
      </c>
      <c r="D2008" s="165" t="s">
        <v>3771</v>
      </c>
      <c r="E2008" s="167">
        <v>1</v>
      </c>
      <c r="F2008" s="163"/>
      <c r="G2008" s="167">
        <v>38.279960000000003</v>
      </c>
    </row>
    <row r="2009" spans="1:7" ht="18.75">
      <c r="A2009" s="163"/>
      <c r="B2009" s="168" t="s">
        <v>5078</v>
      </c>
      <c r="C2009" s="238">
        <v>2024</v>
      </c>
      <c r="D2009" s="165" t="s">
        <v>3771</v>
      </c>
      <c r="E2009" s="167">
        <v>1</v>
      </c>
      <c r="F2009" s="163"/>
      <c r="G2009" s="167">
        <v>36.323809999999995</v>
      </c>
    </row>
    <row r="2010" spans="1:7" ht="18.75">
      <c r="A2010" s="163"/>
      <c r="B2010" s="168" t="s">
        <v>5094</v>
      </c>
      <c r="C2010" s="238">
        <v>2024</v>
      </c>
      <c r="D2010" s="165" t="s">
        <v>3771</v>
      </c>
      <c r="E2010" s="167">
        <v>1</v>
      </c>
      <c r="F2010" s="163"/>
      <c r="G2010" s="167">
        <v>38.971339999999998</v>
      </c>
    </row>
    <row r="2011" spans="1:7" ht="18.75">
      <c r="A2011" s="163"/>
      <c r="B2011" s="168" t="s">
        <v>5097</v>
      </c>
      <c r="C2011" s="238">
        <v>2024</v>
      </c>
      <c r="D2011" s="165" t="s">
        <v>3771</v>
      </c>
      <c r="E2011" s="167">
        <v>1</v>
      </c>
      <c r="F2011" s="163"/>
      <c r="G2011" s="167">
        <v>27.416360000000001</v>
      </c>
    </row>
    <row r="2012" spans="1:7" ht="18.75">
      <c r="A2012" s="163"/>
      <c r="B2012" s="168" t="s">
        <v>5077</v>
      </c>
      <c r="C2012" s="238">
        <v>2024</v>
      </c>
      <c r="D2012" s="165" t="s">
        <v>3771</v>
      </c>
      <c r="E2012" s="167">
        <v>1</v>
      </c>
      <c r="F2012" s="163"/>
      <c r="G2012" s="167">
        <v>45.543589999999995</v>
      </c>
    </row>
    <row r="2013" spans="1:7" ht="18.75">
      <c r="A2013" s="163"/>
      <c r="B2013" s="168" t="s">
        <v>5077</v>
      </c>
      <c r="C2013" s="238">
        <v>2024</v>
      </c>
      <c r="D2013" s="165" t="s">
        <v>3771</v>
      </c>
      <c r="E2013" s="167">
        <v>1</v>
      </c>
      <c r="F2013" s="163"/>
      <c r="G2013" s="167">
        <v>44.2104</v>
      </c>
    </row>
    <row r="2014" spans="1:7" ht="18.75">
      <c r="A2014" s="163"/>
      <c r="B2014" s="168" t="s">
        <v>5078</v>
      </c>
      <c r="C2014" s="238">
        <v>2024</v>
      </c>
      <c r="D2014" s="165" t="s">
        <v>3771</v>
      </c>
      <c r="E2014" s="167">
        <v>1</v>
      </c>
      <c r="F2014" s="163"/>
      <c r="G2014" s="167">
        <v>32.403060000000004</v>
      </c>
    </row>
    <row r="2015" spans="1:7" ht="18.75">
      <c r="A2015" s="163"/>
      <c r="B2015" s="168" t="s">
        <v>5077</v>
      </c>
      <c r="C2015" s="238">
        <v>2024</v>
      </c>
      <c r="D2015" s="165" t="s">
        <v>3771</v>
      </c>
      <c r="E2015" s="167">
        <v>1</v>
      </c>
      <c r="F2015" s="163"/>
      <c r="G2015" s="167">
        <v>34.744599999999998</v>
      </c>
    </row>
    <row r="2016" spans="1:7" ht="18.75">
      <c r="A2016" s="163"/>
      <c r="B2016" s="168" t="s">
        <v>5077</v>
      </c>
      <c r="C2016" s="238">
        <v>2024</v>
      </c>
      <c r="D2016" s="165" t="s">
        <v>3771</v>
      </c>
      <c r="E2016" s="167">
        <v>1</v>
      </c>
      <c r="F2016" s="163"/>
      <c r="G2016" s="167">
        <v>43.960629999999995</v>
      </c>
    </row>
    <row r="2017" spans="1:7" ht="18.75">
      <c r="A2017" s="163"/>
      <c r="B2017" s="168" t="s">
        <v>5077</v>
      </c>
      <c r="C2017" s="238">
        <v>2024</v>
      </c>
      <c r="D2017" s="165" t="s">
        <v>3771</v>
      </c>
      <c r="E2017" s="167">
        <v>1</v>
      </c>
      <c r="F2017" s="163"/>
      <c r="G2017" s="167">
        <v>40.550640000000001</v>
      </c>
    </row>
    <row r="2018" spans="1:7" ht="18.75">
      <c r="A2018" s="163"/>
      <c r="B2018" s="168" t="s">
        <v>5077</v>
      </c>
      <c r="C2018" s="238">
        <v>2024</v>
      </c>
      <c r="D2018" s="165" t="s">
        <v>3771</v>
      </c>
      <c r="E2018" s="167">
        <v>1</v>
      </c>
      <c r="F2018" s="163"/>
      <c r="G2018" s="167">
        <v>39.033059999999999</v>
      </c>
    </row>
    <row r="2019" spans="1:7" ht="18.75">
      <c r="A2019" s="163"/>
      <c r="B2019" s="168" t="s">
        <v>5078</v>
      </c>
      <c r="C2019" s="238">
        <v>2024</v>
      </c>
      <c r="D2019" s="165" t="s">
        <v>3771</v>
      </c>
      <c r="E2019" s="167">
        <v>1</v>
      </c>
      <c r="F2019" s="163"/>
      <c r="G2019" s="167">
        <v>35.618490000000001</v>
      </c>
    </row>
    <row r="2020" spans="1:7" ht="18.75">
      <c r="A2020" s="163"/>
      <c r="B2020" s="168" t="s">
        <v>5077</v>
      </c>
      <c r="C2020" s="238">
        <v>2024</v>
      </c>
      <c r="D2020" s="165" t="s">
        <v>3771</v>
      </c>
      <c r="E2020" s="167">
        <v>1</v>
      </c>
      <c r="F2020" s="163"/>
      <c r="G2020" s="167">
        <v>34.725660000000005</v>
      </c>
    </row>
    <row r="2021" spans="1:7" ht="18.75">
      <c r="A2021" s="163"/>
      <c r="B2021" s="168" t="s">
        <v>5077</v>
      </c>
      <c r="C2021" s="238">
        <v>2024</v>
      </c>
      <c r="D2021" s="165" t="s">
        <v>3771</v>
      </c>
      <c r="E2021" s="167">
        <v>1</v>
      </c>
      <c r="F2021" s="163"/>
      <c r="G2021" s="167">
        <v>36.101709999999997</v>
      </c>
    </row>
    <row r="2022" spans="1:7" ht="18.75">
      <c r="A2022" s="163"/>
      <c r="B2022" s="168" t="s">
        <v>5079</v>
      </c>
      <c r="C2022" s="238">
        <v>2024</v>
      </c>
      <c r="D2022" s="165" t="s">
        <v>3771</v>
      </c>
      <c r="E2022" s="167">
        <v>1</v>
      </c>
      <c r="F2022" s="163"/>
      <c r="G2022" s="167">
        <v>43.726300000000002</v>
      </c>
    </row>
    <row r="2023" spans="1:7" ht="18.75">
      <c r="A2023" s="163"/>
      <c r="B2023" s="168" t="s">
        <v>5094</v>
      </c>
      <c r="C2023" s="238">
        <v>2024</v>
      </c>
      <c r="D2023" s="165" t="s">
        <v>3771</v>
      </c>
      <c r="E2023" s="167">
        <v>1</v>
      </c>
      <c r="F2023" s="163"/>
      <c r="G2023" s="167">
        <v>33.579699999999995</v>
      </c>
    </row>
    <row r="2024" spans="1:7" ht="18.75">
      <c r="A2024" s="163"/>
      <c r="B2024" s="168" t="s">
        <v>5094</v>
      </c>
      <c r="C2024" s="238">
        <v>2024</v>
      </c>
      <c r="D2024" s="165" t="s">
        <v>3771</v>
      </c>
      <c r="E2024" s="167">
        <v>1</v>
      </c>
      <c r="F2024" s="163"/>
      <c r="G2024" s="167">
        <v>41.754750000000001</v>
      </c>
    </row>
    <row r="2025" spans="1:7" ht="18.75">
      <c r="A2025" s="163"/>
      <c r="B2025" s="168" t="s">
        <v>5077</v>
      </c>
      <c r="C2025" s="238">
        <v>2024</v>
      </c>
      <c r="D2025" s="165" t="s">
        <v>3771</v>
      </c>
      <c r="E2025" s="167">
        <v>1</v>
      </c>
      <c r="F2025" s="163"/>
      <c r="G2025" s="167">
        <v>35.325220000000002</v>
      </c>
    </row>
    <row r="2026" spans="1:7" ht="18.75">
      <c r="A2026" s="163"/>
      <c r="B2026" s="168" t="s">
        <v>5077</v>
      </c>
      <c r="C2026" s="238">
        <v>2024</v>
      </c>
      <c r="D2026" s="165" t="s">
        <v>3771</v>
      </c>
      <c r="E2026" s="167">
        <v>1</v>
      </c>
      <c r="F2026" s="163"/>
      <c r="G2026" s="167">
        <v>37.493650000000002</v>
      </c>
    </row>
    <row r="2027" spans="1:7" ht="18.75">
      <c r="A2027" s="163"/>
      <c r="B2027" s="168" t="s">
        <v>5077</v>
      </c>
      <c r="C2027" s="238">
        <v>2024</v>
      </c>
      <c r="D2027" s="165" t="s">
        <v>3771</v>
      </c>
      <c r="E2027" s="167">
        <v>1</v>
      </c>
      <c r="F2027" s="163"/>
      <c r="G2027" s="167">
        <v>34.725580000000001</v>
      </c>
    </row>
    <row r="2028" spans="1:7" ht="18.75">
      <c r="A2028" s="163"/>
      <c r="B2028" s="168" t="s">
        <v>5078</v>
      </c>
      <c r="C2028" s="238">
        <v>2024</v>
      </c>
      <c r="D2028" s="165" t="s">
        <v>3771</v>
      </c>
      <c r="E2028" s="167">
        <v>1</v>
      </c>
      <c r="F2028" s="163"/>
      <c r="G2028" s="167">
        <v>35.592559999999999</v>
      </c>
    </row>
    <row r="2029" spans="1:7" ht="18.75">
      <c r="A2029" s="163"/>
      <c r="B2029" s="168" t="s">
        <v>5095</v>
      </c>
      <c r="C2029" s="238">
        <v>2024</v>
      </c>
      <c r="D2029" s="165" t="s">
        <v>3771</v>
      </c>
      <c r="E2029" s="167">
        <v>1</v>
      </c>
      <c r="F2029" s="163"/>
      <c r="G2029" s="167">
        <v>38.796199999999999</v>
      </c>
    </row>
    <row r="2030" spans="1:7" ht="18.75">
      <c r="A2030" s="163"/>
      <c r="B2030" s="168" t="s">
        <v>5077</v>
      </c>
      <c r="C2030" s="238">
        <v>2024</v>
      </c>
      <c r="D2030" s="165" t="s">
        <v>3771</v>
      </c>
      <c r="E2030" s="167">
        <v>1</v>
      </c>
      <c r="F2030" s="163"/>
      <c r="G2030" s="167">
        <v>33.846199999999996</v>
      </c>
    </row>
    <row r="2031" spans="1:7" ht="18.75">
      <c r="A2031" s="163"/>
      <c r="B2031" s="168" t="s">
        <v>5078</v>
      </c>
      <c r="C2031" s="238">
        <v>2024</v>
      </c>
      <c r="D2031" s="165" t="s">
        <v>3771</v>
      </c>
      <c r="E2031" s="167">
        <v>1</v>
      </c>
      <c r="F2031" s="163"/>
      <c r="G2031" s="167">
        <v>38.681319999999999</v>
      </c>
    </row>
    <row r="2032" spans="1:7" ht="18.75">
      <c r="A2032" s="163"/>
      <c r="B2032" s="168" t="s">
        <v>5077</v>
      </c>
      <c r="C2032" s="238">
        <v>2024</v>
      </c>
      <c r="D2032" s="165" t="s">
        <v>3771</v>
      </c>
      <c r="E2032" s="167">
        <v>1</v>
      </c>
      <c r="F2032" s="163"/>
      <c r="G2032" s="167">
        <v>34.635040000000004</v>
      </c>
    </row>
    <row r="2033" spans="1:7" ht="18.75">
      <c r="A2033" s="163"/>
      <c r="B2033" s="168" t="s">
        <v>5078</v>
      </c>
      <c r="C2033" s="238">
        <v>2024</v>
      </c>
      <c r="D2033" s="165" t="s">
        <v>3771</v>
      </c>
      <c r="E2033" s="167">
        <v>1</v>
      </c>
      <c r="F2033" s="163"/>
      <c r="G2033" s="167">
        <v>32.472209999999997</v>
      </c>
    </row>
    <row r="2034" spans="1:7" ht="18.75">
      <c r="A2034" s="163"/>
      <c r="B2034" s="168" t="s">
        <v>5095</v>
      </c>
      <c r="C2034" s="238">
        <v>2024</v>
      </c>
      <c r="D2034" s="165" t="s">
        <v>3771</v>
      </c>
      <c r="E2034" s="167">
        <v>1</v>
      </c>
      <c r="F2034" s="163"/>
      <c r="G2034" s="167">
        <v>42.332850000000001</v>
      </c>
    </row>
    <row r="2035" spans="1:7" ht="18.75">
      <c r="A2035" s="163"/>
      <c r="B2035" s="168" t="s">
        <v>5078</v>
      </c>
      <c r="C2035" s="238">
        <v>2024</v>
      </c>
      <c r="D2035" s="165" t="s">
        <v>3771</v>
      </c>
      <c r="E2035" s="167">
        <v>1</v>
      </c>
      <c r="F2035" s="163"/>
      <c r="G2035" s="167">
        <v>38.566870000000002</v>
      </c>
    </row>
    <row r="2036" spans="1:7" ht="18.75">
      <c r="A2036" s="163"/>
      <c r="B2036" s="168" t="s">
        <v>5077</v>
      </c>
      <c r="C2036" s="238">
        <v>2024</v>
      </c>
      <c r="D2036" s="165" t="s">
        <v>3771</v>
      </c>
      <c r="E2036" s="167">
        <v>1</v>
      </c>
      <c r="F2036" s="163"/>
      <c r="G2036" s="167">
        <v>35.028570000000002</v>
      </c>
    </row>
    <row r="2037" spans="1:7" ht="18.75">
      <c r="A2037" s="163"/>
      <c r="B2037" s="168" t="s">
        <v>5077</v>
      </c>
      <c r="C2037" s="238">
        <v>2024</v>
      </c>
      <c r="D2037" s="165" t="s">
        <v>3771</v>
      </c>
      <c r="E2037" s="167">
        <v>1</v>
      </c>
      <c r="F2037" s="163"/>
      <c r="G2037" s="167">
        <v>34.649620000000006</v>
      </c>
    </row>
    <row r="2038" spans="1:7" ht="18.75">
      <c r="A2038" s="163"/>
      <c r="B2038" s="168" t="s">
        <v>5077</v>
      </c>
      <c r="C2038" s="238">
        <v>2024</v>
      </c>
      <c r="D2038" s="165" t="s">
        <v>3771</v>
      </c>
      <c r="E2038" s="167">
        <v>1</v>
      </c>
      <c r="F2038" s="163"/>
      <c r="G2038" s="167">
        <v>40.549759999999999</v>
      </c>
    </row>
    <row r="2039" spans="1:7" ht="18.75">
      <c r="A2039" s="163"/>
      <c r="B2039" s="168" t="s">
        <v>5077</v>
      </c>
      <c r="C2039" s="238">
        <v>2024</v>
      </c>
      <c r="D2039" s="165" t="s">
        <v>3771</v>
      </c>
      <c r="E2039" s="167">
        <v>1</v>
      </c>
      <c r="F2039" s="163"/>
      <c r="G2039" s="167">
        <v>35.028300000000002</v>
      </c>
    </row>
    <row r="2040" spans="1:7" ht="18.75">
      <c r="A2040" s="163"/>
      <c r="B2040" s="168" t="s">
        <v>5078</v>
      </c>
      <c r="C2040" s="238">
        <v>2024</v>
      </c>
      <c r="D2040" s="165" t="s">
        <v>3771</v>
      </c>
      <c r="E2040" s="167">
        <v>1</v>
      </c>
      <c r="F2040" s="163"/>
      <c r="G2040" s="167">
        <v>33.63738</v>
      </c>
    </row>
    <row r="2041" spans="1:7" ht="18.75">
      <c r="A2041" s="163"/>
      <c r="B2041" s="168" t="s">
        <v>5077</v>
      </c>
      <c r="C2041" s="238">
        <v>2024</v>
      </c>
      <c r="D2041" s="165" t="s">
        <v>3771</v>
      </c>
      <c r="E2041" s="167">
        <v>1</v>
      </c>
      <c r="F2041" s="163"/>
      <c r="G2041" s="167">
        <v>35.467500000000001</v>
      </c>
    </row>
    <row r="2042" spans="1:7" ht="18.75">
      <c r="A2042" s="163"/>
      <c r="B2042" s="168" t="s">
        <v>5078</v>
      </c>
      <c r="C2042" s="238">
        <v>2024</v>
      </c>
      <c r="D2042" s="165" t="s">
        <v>3771</v>
      </c>
      <c r="E2042" s="167">
        <v>1</v>
      </c>
      <c r="F2042" s="163"/>
      <c r="G2042" s="167">
        <v>40.073560000000001</v>
      </c>
    </row>
    <row r="2043" spans="1:7" ht="18.75">
      <c r="A2043" s="163"/>
      <c r="B2043" s="168" t="s">
        <v>5078</v>
      </c>
      <c r="C2043" s="238">
        <v>2024</v>
      </c>
      <c r="D2043" s="165" t="s">
        <v>3771</v>
      </c>
      <c r="E2043" s="167">
        <v>1</v>
      </c>
      <c r="F2043" s="163"/>
      <c r="G2043" s="167">
        <v>38.713709999999999</v>
      </c>
    </row>
    <row r="2044" spans="1:7" ht="18.75">
      <c r="A2044" s="163"/>
      <c r="B2044" s="168" t="s">
        <v>5078</v>
      </c>
      <c r="C2044" s="238">
        <v>2024</v>
      </c>
      <c r="D2044" s="165" t="s">
        <v>3771</v>
      </c>
      <c r="E2044" s="167">
        <v>1</v>
      </c>
      <c r="F2044" s="163"/>
      <c r="G2044" s="167">
        <v>36.416669999999996</v>
      </c>
    </row>
    <row r="2045" spans="1:7" ht="18.75">
      <c r="A2045" s="163"/>
      <c r="B2045" s="168" t="s">
        <v>5077</v>
      </c>
      <c r="C2045" s="238">
        <v>2024</v>
      </c>
      <c r="D2045" s="165" t="s">
        <v>3771</v>
      </c>
      <c r="E2045" s="167">
        <v>1</v>
      </c>
      <c r="F2045" s="163"/>
      <c r="G2045" s="167">
        <v>36.972329999999999</v>
      </c>
    </row>
    <row r="2046" spans="1:7" ht="18.75">
      <c r="A2046" s="163"/>
      <c r="B2046" s="168" t="s">
        <v>5078</v>
      </c>
      <c r="C2046" s="238">
        <v>2024</v>
      </c>
      <c r="D2046" s="165" t="s">
        <v>3771</v>
      </c>
      <c r="E2046" s="167">
        <v>1</v>
      </c>
      <c r="F2046" s="163"/>
      <c r="G2046" s="167">
        <v>34.264180000000003</v>
      </c>
    </row>
    <row r="2047" spans="1:7" ht="18.75">
      <c r="A2047" s="163"/>
      <c r="B2047" s="168" t="s">
        <v>5078</v>
      </c>
      <c r="C2047" s="238">
        <v>2024</v>
      </c>
      <c r="D2047" s="165" t="s">
        <v>3771</v>
      </c>
      <c r="E2047" s="167">
        <v>1</v>
      </c>
      <c r="F2047" s="163"/>
      <c r="G2047" s="167">
        <v>37.500230000000002</v>
      </c>
    </row>
    <row r="2048" spans="1:7" ht="18.75">
      <c r="A2048" s="163"/>
      <c r="B2048" s="168" t="s">
        <v>5078</v>
      </c>
      <c r="C2048" s="238">
        <v>2024</v>
      </c>
      <c r="D2048" s="165" t="s">
        <v>3771</v>
      </c>
      <c r="E2048" s="167">
        <v>1</v>
      </c>
      <c r="F2048" s="163"/>
      <c r="G2048" s="167">
        <v>36.447540000000004</v>
      </c>
    </row>
    <row r="2049" spans="1:7" ht="18.75">
      <c r="A2049" s="163"/>
      <c r="B2049" s="168" t="s">
        <v>5079</v>
      </c>
      <c r="C2049" s="238">
        <v>2024</v>
      </c>
      <c r="D2049" s="165" t="s">
        <v>3771</v>
      </c>
      <c r="E2049" s="167">
        <v>1</v>
      </c>
      <c r="F2049" s="163"/>
      <c r="G2049" s="167">
        <v>47.622630000000001</v>
      </c>
    </row>
    <row r="2050" spans="1:7" ht="33.75">
      <c r="A2050" s="163"/>
      <c r="B2050" s="168" t="s">
        <v>5105</v>
      </c>
      <c r="C2050" s="238">
        <v>2024</v>
      </c>
      <c r="D2050" s="165" t="s">
        <v>3771</v>
      </c>
      <c r="E2050" s="167">
        <v>1</v>
      </c>
      <c r="F2050" s="163"/>
      <c r="G2050" s="167">
        <v>36.038119999999999</v>
      </c>
    </row>
    <row r="2051" spans="1:7" ht="18.75">
      <c r="A2051" s="163"/>
      <c r="B2051" s="168" t="s">
        <v>5078</v>
      </c>
      <c r="C2051" s="238">
        <v>2024</v>
      </c>
      <c r="D2051" s="165" t="s">
        <v>3771</v>
      </c>
      <c r="E2051" s="167">
        <v>1</v>
      </c>
      <c r="F2051" s="163"/>
      <c r="G2051" s="167">
        <v>39.572339999999997</v>
      </c>
    </row>
    <row r="2052" spans="1:7" ht="18.75">
      <c r="A2052" s="163"/>
      <c r="B2052" s="168" t="s">
        <v>5077</v>
      </c>
      <c r="C2052" s="238">
        <v>2024</v>
      </c>
      <c r="D2052" s="165" t="s">
        <v>3771</v>
      </c>
      <c r="E2052" s="167">
        <v>1</v>
      </c>
      <c r="F2052" s="163"/>
      <c r="G2052" s="167">
        <v>36.45626</v>
      </c>
    </row>
    <row r="2053" spans="1:7" ht="18.75">
      <c r="A2053" s="163"/>
      <c r="B2053" s="168" t="s">
        <v>5094</v>
      </c>
      <c r="C2053" s="238">
        <v>2024</v>
      </c>
      <c r="D2053" s="165" t="s">
        <v>3771</v>
      </c>
      <c r="E2053" s="167">
        <v>1</v>
      </c>
      <c r="F2053" s="163"/>
      <c r="G2053" s="167">
        <v>24.819330000000001</v>
      </c>
    </row>
    <row r="2054" spans="1:7" ht="18.75">
      <c r="A2054" s="163"/>
      <c r="B2054" s="168" t="s">
        <v>5078</v>
      </c>
      <c r="C2054" s="238">
        <v>2024</v>
      </c>
      <c r="D2054" s="165" t="s">
        <v>3771</v>
      </c>
      <c r="E2054" s="167">
        <v>1</v>
      </c>
      <c r="F2054" s="163"/>
      <c r="G2054" s="167">
        <v>37.5197</v>
      </c>
    </row>
    <row r="2055" spans="1:7" ht="18.75">
      <c r="A2055" s="163"/>
      <c r="B2055" s="168" t="s">
        <v>5078</v>
      </c>
      <c r="C2055" s="238">
        <v>2024</v>
      </c>
      <c r="D2055" s="165" t="s">
        <v>3771</v>
      </c>
      <c r="E2055" s="167">
        <v>1</v>
      </c>
      <c r="F2055" s="163"/>
      <c r="G2055" s="167">
        <v>34.457519999999995</v>
      </c>
    </row>
    <row r="2056" spans="1:7" ht="18.75">
      <c r="A2056" s="163"/>
      <c r="B2056" s="168" t="s">
        <v>5078</v>
      </c>
      <c r="C2056" s="238">
        <v>2024</v>
      </c>
      <c r="D2056" s="165" t="s">
        <v>3771</v>
      </c>
      <c r="E2056" s="167">
        <v>1</v>
      </c>
      <c r="F2056" s="163"/>
      <c r="G2056" s="167">
        <v>37.585419999999999</v>
      </c>
    </row>
    <row r="2057" spans="1:7" ht="18.75">
      <c r="A2057" s="163"/>
      <c r="B2057" s="168" t="s">
        <v>5077</v>
      </c>
      <c r="C2057" s="238">
        <v>2024</v>
      </c>
      <c r="D2057" s="165" t="s">
        <v>3771</v>
      </c>
      <c r="E2057" s="167">
        <v>1</v>
      </c>
      <c r="F2057" s="163"/>
      <c r="G2057" s="167">
        <v>36.081679999999999</v>
      </c>
    </row>
    <row r="2058" spans="1:7" ht="18.75">
      <c r="A2058" s="163"/>
      <c r="B2058" s="168" t="s">
        <v>5077</v>
      </c>
      <c r="C2058" s="238">
        <v>2024</v>
      </c>
      <c r="D2058" s="165" t="s">
        <v>3771</v>
      </c>
      <c r="E2058" s="167">
        <v>1</v>
      </c>
      <c r="F2058" s="163"/>
      <c r="G2058" s="167">
        <v>36.58755</v>
      </c>
    </row>
    <row r="2059" spans="1:7" ht="18.75">
      <c r="A2059" s="163"/>
      <c r="B2059" s="168" t="s">
        <v>5078</v>
      </c>
      <c r="C2059" s="238">
        <v>2024</v>
      </c>
      <c r="D2059" s="165" t="s">
        <v>3771</v>
      </c>
      <c r="E2059" s="167">
        <v>1</v>
      </c>
      <c r="F2059" s="163"/>
      <c r="G2059" s="167">
        <v>36.925249999999998</v>
      </c>
    </row>
    <row r="2060" spans="1:7" ht="18.75">
      <c r="A2060" s="163"/>
      <c r="B2060" s="168" t="s">
        <v>5078</v>
      </c>
      <c r="C2060" s="238">
        <v>2024</v>
      </c>
      <c r="D2060" s="165" t="s">
        <v>3771</v>
      </c>
      <c r="E2060" s="167">
        <v>1</v>
      </c>
      <c r="F2060" s="163"/>
      <c r="G2060" s="167">
        <v>34.373690000000003</v>
      </c>
    </row>
    <row r="2061" spans="1:7" ht="18.75">
      <c r="A2061" s="163"/>
      <c r="B2061" s="168" t="s">
        <v>5077</v>
      </c>
      <c r="C2061" s="238">
        <v>2024</v>
      </c>
      <c r="D2061" s="165" t="s">
        <v>3771</v>
      </c>
      <c r="E2061" s="167">
        <v>1</v>
      </c>
      <c r="F2061" s="163"/>
      <c r="G2061" s="167">
        <v>34.649540000000002</v>
      </c>
    </row>
    <row r="2062" spans="1:7" ht="18.75">
      <c r="A2062" s="163"/>
      <c r="B2062" s="168" t="s">
        <v>5077</v>
      </c>
      <c r="C2062" s="238">
        <v>2024</v>
      </c>
      <c r="D2062" s="165" t="s">
        <v>3771</v>
      </c>
      <c r="E2062" s="167">
        <v>1</v>
      </c>
      <c r="F2062" s="163"/>
      <c r="G2062" s="167">
        <v>34.969230000000003</v>
      </c>
    </row>
    <row r="2063" spans="1:7" ht="18.75">
      <c r="A2063" s="163"/>
      <c r="B2063" s="168" t="s">
        <v>5078</v>
      </c>
      <c r="C2063" s="238">
        <v>2024</v>
      </c>
      <c r="D2063" s="165" t="s">
        <v>3771</v>
      </c>
      <c r="E2063" s="167">
        <v>1</v>
      </c>
      <c r="F2063" s="163"/>
      <c r="G2063" s="167">
        <v>37.141179999999999</v>
      </c>
    </row>
    <row r="2064" spans="1:7" ht="18.75">
      <c r="A2064" s="163"/>
      <c r="B2064" s="168" t="s">
        <v>5077</v>
      </c>
      <c r="C2064" s="238">
        <v>2024</v>
      </c>
      <c r="D2064" s="165" t="s">
        <v>3771</v>
      </c>
      <c r="E2064" s="167">
        <v>1</v>
      </c>
      <c r="F2064" s="163"/>
      <c r="G2064" s="167">
        <v>36.564709999999998</v>
      </c>
    </row>
    <row r="2065" spans="1:7" ht="18.75">
      <c r="A2065" s="163"/>
      <c r="B2065" s="168" t="s">
        <v>5077</v>
      </c>
      <c r="C2065" s="238">
        <v>2024</v>
      </c>
      <c r="D2065" s="165" t="s">
        <v>3771</v>
      </c>
      <c r="E2065" s="167">
        <v>1</v>
      </c>
      <c r="F2065" s="163"/>
      <c r="G2065" s="167">
        <v>34.72533</v>
      </c>
    </row>
    <row r="2066" spans="1:7" ht="18.75">
      <c r="A2066" s="163"/>
      <c r="B2066" s="168" t="s">
        <v>5078</v>
      </c>
      <c r="C2066" s="238">
        <v>2024</v>
      </c>
      <c r="D2066" s="165" t="s">
        <v>3771</v>
      </c>
      <c r="E2066" s="167">
        <v>1</v>
      </c>
      <c r="F2066" s="163"/>
      <c r="G2066" s="167">
        <v>39.194279999999999</v>
      </c>
    </row>
    <row r="2067" spans="1:7" ht="18.75">
      <c r="A2067" s="163"/>
      <c r="B2067" s="168" t="s">
        <v>5077</v>
      </c>
      <c r="C2067" s="238">
        <v>2024</v>
      </c>
      <c r="D2067" s="165" t="s">
        <v>3771</v>
      </c>
      <c r="E2067" s="167">
        <v>1</v>
      </c>
      <c r="F2067" s="163"/>
      <c r="G2067" s="167">
        <v>36.759440000000005</v>
      </c>
    </row>
    <row r="2068" spans="1:7" ht="18.75">
      <c r="A2068" s="163"/>
      <c r="B2068" s="168" t="s">
        <v>5077</v>
      </c>
      <c r="C2068" s="238">
        <v>2024</v>
      </c>
      <c r="D2068" s="165" t="s">
        <v>3771</v>
      </c>
      <c r="E2068" s="167">
        <v>1</v>
      </c>
      <c r="F2068" s="163"/>
      <c r="G2068" s="167">
        <v>39.320419999999999</v>
      </c>
    </row>
    <row r="2069" spans="1:7" ht="18.75">
      <c r="A2069" s="163"/>
      <c r="B2069" s="168" t="s">
        <v>5078</v>
      </c>
      <c r="C2069" s="238">
        <v>2024</v>
      </c>
      <c r="D2069" s="165" t="s">
        <v>3771</v>
      </c>
      <c r="E2069" s="167">
        <v>1</v>
      </c>
      <c r="F2069" s="163"/>
      <c r="G2069" s="167">
        <v>34.419440000000002</v>
      </c>
    </row>
    <row r="2070" spans="1:7" ht="18.75">
      <c r="A2070" s="163"/>
      <c r="B2070" s="168" t="s">
        <v>5078</v>
      </c>
      <c r="C2070" s="238">
        <v>2024</v>
      </c>
      <c r="D2070" s="165" t="s">
        <v>3771</v>
      </c>
      <c r="E2070" s="167">
        <v>1</v>
      </c>
      <c r="F2070" s="163"/>
      <c r="G2070" s="167">
        <v>34.56183</v>
      </c>
    </row>
    <row r="2071" spans="1:7" ht="18.75">
      <c r="A2071" s="163"/>
      <c r="B2071" s="168" t="s">
        <v>5078</v>
      </c>
      <c r="C2071" s="238">
        <v>2024</v>
      </c>
      <c r="D2071" s="165" t="s">
        <v>3771</v>
      </c>
      <c r="E2071" s="167">
        <v>1</v>
      </c>
      <c r="F2071" s="163"/>
      <c r="G2071" s="167">
        <v>34.456969999999998</v>
      </c>
    </row>
    <row r="2072" spans="1:7" ht="18.75">
      <c r="A2072" s="163"/>
      <c r="B2072" s="168" t="s">
        <v>5078</v>
      </c>
      <c r="C2072" s="238">
        <v>2024</v>
      </c>
      <c r="D2072" s="165" t="s">
        <v>3771</v>
      </c>
      <c r="E2072" s="167">
        <v>1</v>
      </c>
      <c r="F2072" s="163"/>
      <c r="G2072" s="167">
        <v>37.381489999999999</v>
      </c>
    </row>
    <row r="2073" spans="1:7" ht="18.75">
      <c r="A2073" s="163"/>
      <c r="B2073" s="168" t="s">
        <v>5077</v>
      </c>
      <c r="C2073" s="238">
        <v>2024</v>
      </c>
      <c r="D2073" s="165" t="s">
        <v>3771</v>
      </c>
      <c r="E2073" s="167">
        <v>1</v>
      </c>
      <c r="F2073" s="163"/>
      <c r="G2073" s="167">
        <v>35.086580000000005</v>
      </c>
    </row>
    <row r="2074" spans="1:7" ht="33.75">
      <c r="A2074" s="163"/>
      <c r="B2074" s="168" t="s">
        <v>5096</v>
      </c>
      <c r="C2074" s="238">
        <v>2024</v>
      </c>
      <c r="D2074" s="165" t="s">
        <v>3771</v>
      </c>
      <c r="E2074" s="167">
        <v>1</v>
      </c>
      <c r="F2074" s="163"/>
      <c r="G2074" s="167">
        <v>39.683889999999998</v>
      </c>
    </row>
    <row r="2075" spans="1:7" ht="18.75">
      <c r="A2075" s="163"/>
      <c r="B2075" s="168" t="s">
        <v>5077</v>
      </c>
      <c r="C2075" s="238">
        <v>2024</v>
      </c>
      <c r="D2075" s="165" t="s">
        <v>3771</v>
      </c>
      <c r="E2075" s="167">
        <v>1</v>
      </c>
      <c r="F2075" s="163"/>
      <c r="G2075" s="167">
        <v>34.958870000000005</v>
      </c>
    </row>
    <row r="2076" spans="1:7" ht="18.75">
      <c r="A2076" s="163"/>
      <c r="B2076" s="168" t="s">
        <v>5077</v>
      </c>
      <c r="C2076" s="238">
        <v>2024</v>
      </c>
      <c r="D2076" s="165" t="s">
        <v>3771</v>
      </c>
      <c r="E2076" s="167">
        <v>1</v>
      </c>
      <c r="F2076" s="163"/>
      <c r="G2076" s="167">
        <v>49.423259999999999</v>
      </c>
    </row>
    <row r="2077" spans="1:7" ht="18.75">
      <c r="A2077" s="163"/>
      <c r="B2077" s="168" t="s">
        <v>5079</v>
      </c>
      <c r="C2077" s="238">
        <v>2024</v>
      </c>
      <c r="D2077" s="165" t="s">
        <v>3771</v>
      </c>
      <c r="E2077" s="167">
        <v>1</v>
      </c>
      <c r="F2077" s="163"/>
      <c r="G2077" s="167">
        <v>39.243720000000003</v>
      </c>
    </row>
    <row r="2078" spans="1:7" ht="18.75">
      <c r="A2078" s="163"/>
      <c r="B2078" s="168" t="s">
        <v>5077</v>
      </c>
      <c r="C2078" s="238">
        <v>2024</v>
      </c>
      <c r="D2078" s="165" t="s">
        <v>3771</v>
      </c>
      <c r="E2078" s="167">
        <v>1</v>
      </c>
      <c r="F2078" s="163"/>
      <c r="G2078" s="167">
        <v>36.302099999999996</v>
      </c>
    </row>
    <row r="2079" spans="1:7" ht="18.75">
      <c r="A2079" s="163"/>
      <c r="B2079" s="168" t="s">
        <v>5077</v>
      </c>
      <c r="C2079" s="238">
        <v>2024</v>
      </c>
      <c r="D2079" s="165" t="s">
        <v>3771</v>
      </c>
      <c r="E2079" s="167">
        <v>1</v>
      </c>
      <c r="F2079" s="163"/>
      <c r="G2079" s="167">
        <v>39.937089999999998</v>
      </c>
    </row>
    <row r="2080" spans="1:7" ht="18.75">
      <c r="A2080" s="163"/>
      <c r="B2080" s="168" t="s">
        <v>5078</v>
      </c>
      <c r="C2080" s="238">
        <v>2024</v>
      </c>
      <c r="D2080" s="165" t="s">
        <v>3771</v>
      </c>
      <c r="E2080" s="167">
        <v>1</v>
      </c>
      <c r="F2080" s="163"/>
      <c r="G2080" s="167">
        <v>34.807610000000004</v>
      </c>
    </row>
    <row r="2081" spans="1:7" ht="18.75">
      <c r="A2081" s="163"/>
      <c r="B2081" s="168" t="s">
        <v>5077</v>
      </c>
      <c r="C2081" s="238">
        <v>2024</v>
      </c>
      <c r="D2081" s="165" t="s">
        <v>3771</v>
      </c>
      <c r="E2081" s="167">
        <v>1</v>
      </c>
      <c r="F2081" s="163"/>
      <c r="G2081" s="167">
        <v>36.772629999999999</v>
      </c>
    </row>
    <row r="2082" spans="1:7" ht="18.75">
      <c r="A2082" s="163"/>
      <c r="B2082" s="168" t="s">
        <v>5077</v>
      </c>
      <c r="C2082" s="238">
        <v>2024</v>
      </c>
      <c r="D2082" s="165" t="s">
        <v>3771</v>
      </c>
      <c r="E2082" s="167">
        <v>1</v>
      </c>
      <c r="F2082" s="163"/>
      <c r="G2082" s="167">
        <v>37.862349999999999</v>
      </c>
    </row>
    <row r="2083" spans="1:7" ht="18.75">
      <c r="A2083" s="163"/>
      <c r="B2083" s="168" t="s">
        <v>5077</v>
      </c>
      <c r="C2083" s="238">
        <v>2024</v>
      </c>
      <c r="D2083" s="165" t="s">
        <v>3771</v>
      </c>
      <c r="E2083" s="167">
        <v>1</v>
      </c>
      <c r="F2083" s="163"/>
      <c r="G2083" s="167">
        <v>35.612650000000002</v>
      </c>
    </row>
    <row r="2084" spans="1:7" ht="18.75">
      <c r="A2084" s="163"/>
      <c r="B2084" s="168" t="s">
        <v>5078</v>
      </c>
      <c r="C2084" s="238">
        <v>2024</v>
      </c>
      <c r="D2084" s="165" t="s">
        <v>3771</v>
      </c>
      <c r="E2084" s="167">
        <v>1</v>
      </c>
      <c r="F2084" s="163"/>
      <c r="G2084" s="167">
        <v>35.218879999999999</v>
      </c>
    </row>
    <row r="2085" spans="1:7" ht="18.75">
      <c r="A2085" s="163"/>
      <c r="B2085" s="168" t="s">
        <v>5077</v>
      </c>
      <c r="C2085" s="238">
        <v>2024</v>
      </c>
      <c r="D2085" s="165" t="s">
        <v>3771</v>
      </c>
      <c r="E2085" s="167">
        <v>1</v>
      </c>
      <c r="F2085" s="163"/>
      <c r="G2085" s="167">
        <v>38.566749999999999</v>
      </c>
    </row>
    <row r="2086" spans="1:7" ht="18.75">
      <c r="A2086" s="163"/>
      <c r="B2086" s="168" t="s">
        <v>5078</v>
      </c>
      <c r="C2086" s="238">
        <v>2024</v>
      </c>
      <c r="D2086" s="165" t="s">
        <v>3771</v>
      </c>
      <c r="E2086" s="167">
        <v>1</v>
      </c>
      <c r="F2086" s="163"/>
      <c r="G2086" s="167">
        <v>36.223239999999997</v>
      </c>
    </row>
    <row r="2087" spans="1:7" ht="18.75">
      <c r="A2087" s="163"/>
      <c r="B2087" s="168" t="s">
        <v>5078</v>
      </c>
      <c r="C2087" s="238">
        <v>2024</v>
      </c>
      <c r="D2087" s="165" t="s">
        <v>3771</v>
      </c>
      <c r="E2087" s="167">
        <v>1</v>
      </c>
      <c r="F2087" s="163"/>
      <c r="G2087" s="167">
        <v>35.564109999999999</v>
      </c>
    </row>
    <row r="2088" spans="1:7" ht="18.75">
      <c r="A2088" s="163"/>
      <c r="B2088" s="168" t="s">
        <v>5077</v>
      </c>
      <c r="C2088" s="238">
        <v>2024</v>
      </c>
      <c r="D2088" s="165" t="s">
        <v>3771</v>
      </c>
      <c r="E2088" s="167">
        <v>1</v>
      </c>
      <c r="F2088" s="163"/>
      <c r="G2088" s="167">
        <v>38.56568</v>
      </c>
    </row>
    <row r="2089" spans="1:7" ht="18.75">
      <c r="A2089" s="163"/>
      <c r="B2089" s="168" t="s">
        <v>5077</v>
      </c>
      <c r="C2089" s="238">
        <v>2024</v>
      </c>
      <c r="D2089" s="165" t="s">
        <v>3771</v>
      </c>
      <c r="E2089" s="167">
        <v>1</v>
      </c>
      <c r="F2089" s="163"/>
      <c r="G2089" s="167">
        <v>34.649529999999999</v>
      </c>
    </row>
    <row r="2090" spans="1:7" ht="18.75">
      <c r="A2090" s="163"/>
      <c r="B2090" s="168" t="s">
        <v>5078</v>
      </c>
      <c r="C2090" s="238">
        <v>2024</v>
      </c>
      <c r="D2090" s="165" t="s">
        <v>3771</v>
      </c>
      <c r="E2090" s="167">
        <v>1</v>
      </c>
      <c r="F2090" s="163"/>
      <c r="G2090" s="167">
        <v>34.467390000000002</v>
      </c>
    </row>
    <row r="2091" spans="1:7" ht="18.75">
      <c r="A2091" s="163"/>
      <c r="B2091" s="168" t="s">
        <v>5078</v>
      </c>
      <c r="C2091" s="238">
        <v>2024</v>
      </c>
      <c r="D2091" s="165" t="s">
        <v>3771</v>
      </c>
      <c r="E2091" s="167">
        <v>1</v>
      </c>
      <c r="F2091" s="163"/>
      <c r="G2091" s="167">
        <v>34.441309999999994</v>
      </c>
    </row>
    <row r="2092" spans="1:7" ht="33.75">
      <c r="A2092" s="163"/>
      <c r="B2092" s="168" t="s">
        <v>5106</v>
      </c>
      <c r="C2092" s="238">
        <v>2024</v>
      </c>
      <c r="D2092" s="165" t="s">
        <v>3771</v>
      </c>
      <c r="E2092" s="167">
        <v>1</v>
      </c>
      <c r="F2092" s="163"/>
      <c r="G2092" s="167">
        <v>35.911110000000001</v>
      </c>
    </row>
    <row r="2093" spans="1:7" ht="18.75">
      <c r="A2093" s="163"/>
      <c r="B2093" s="168" t="s">
        <v>5077</v>
      </c>
      <c r="C2093" s="238">
        <v>2024</v>
      </c>
      <c r="D2093" s="165" t="s">
        <v>3771</v>
      </c>
      <c r="E2093" s="167">
        <v>1</v>
      </c>
      <c r="F2093" s="163"/>
      <c r="G2093" s="167">
        <v>38.263220000000004</v>
      </c>
    </row>
    <row r="2094" spans="1:7" ht="18.75">
      <c r="A2094" s="163"/>
      <c r="B2094" s="168" t="s">
        <v>5077</v>
      </c>
      <c r="C2094" s="238">
        <v>2024</v>
      </c>
      <c r="D2094" s="165" t="s">
        <v>3771</v>
      </c>
      <c r="E2094" s="167">
        <v>1</v>
      </c>
      <c r="F2094" s="163"/>
      <c r="G2094" s="167">
        <v>34.785510000000002</v>
      </c>
    </row>
    <row r="2095" spans="1:7" ht="18.75">
      <c r="A2095" s="163"/>
      <c r="B2095" s="168" t="s">
        <v>5078</v>
      </c>
      <c r="C2095" s="238">
        <v>2024</v>
      </c>
      <c r="D2095" s="165" t="s">
        <v>3771</v>
      </c>
      <c r="E2095" s="167">
        <v>1</v>
      </c>
      <c r="F2095" s="163"/>
      <c r="G2095" s="167">
        <v>38.633760000000002</v>
      </c>
    </row>
    <row r="2096" spans="1:7" ht="18.75">
      <c r="A2096" s="163"/>
      <c r="B2096" s="168" t="s">
        <v>5078</v>
      </c>
      <c r="C2096" s="238">
        <v>2024</v>
      </c>
      <c r="D2096" s="165" t="s">
        <v>3771</v>
      </c>
      <c r="E2096" s="167">
        <v>1</v>
      </c>
      <c r="F2096" s="163"/>
      <c r="G2096" s="167">
        <v>32.364130000000003</v>
      </c>
    </row>
    <row r="2097" spans="1:7" ht="18.75">
      <c r="A2097" s="163"/>
      <c r="B2097" s="168" t="s">
        <v>5077</v>
      </c>
      <c r="C2097" s="238">
        <v>2024</v>
      </c>
      <c r="D2097" s="165" t="s">
        <v>3771</v>
      </c>
      <c r="E2097" s="167">
        <v>1</v>
      </c>
      <c r="F2097" s="163"/>
      <c r="G2097" s="167">
        <v>35.472850000000001</v>
      </c>
    </row>
    <row r="2098" spans="1:7" ht="18.75">
      <c r="A2098" s="163"/>
      <c r="B2098" s="168" t="s">
        <v>5077</v>
      </c>
      <c r="C2098" s="238">
        <v>2024</v>
      </c>
      <c r="D2098" s="165" t="s">
        <v>3771</v>
      </c>
      <c r="E2098" s="167">
        <v>1</v>
      </c>
      <c r="F2098" s="163"/>
      <c r="G2098" s="167">
        <v>35.326879999999996</v>
      </c>
    </row>
    <row r="2099" spans="1:7" ht="18.75">
      <c r="A2099" s="163"/>
      <c r="B2099" s="168" t="s">
        <v>5078</v>
      </c>
      <c r="C2099" s="238">
        <v>2024</v>
      </c>
      <c r="D2099" s="165" t="s">
        <v>3771</v>
      </c>
      <c r="E2099" s="167">
        <v>1</v>
      </c>
      <c r="F2099" s="163"/>
      <c r="G2099" s="167">
        <v>36.54128</v>
      </c>
    </row>
    <row r="2100" spans="1:7" ht="18.75">
      <c r="A2100" s="163"/>
      <c r="B2100" s="168" t="s">
        <v>5077</v>
      </c>
      <c r="C2100" s="238">
        <v>2024</v>
      </c>
      <c r="D2100" s="165" t="s">
        <v>3771</v>
      </c>
      <c r="E2100" s="167">
        <v>1</v>
      </c>
      <c r="F2100" s="163"/>
      <c r="G2100" s="167">
        <v>36.89705</v>
      </c>
    </row>
    <row r="2101" spans="1:7" ht="18.75">
      <c r="A2101" s="163"/>
      <c r="B2101" s="168" t="s">
        <v>5078</v>
      </c>
      <c r="C2101" s="238">
        <v>2024</v>
      </c>
      <c r="D2101" s="165" t="s">
        <v>3771</v>
      </c>
      <c r="E2101" s="167">
        <v>1</v>
      </c>
      <c r="F2101" s="163"/>
      <c r="G2101" s="167">
        <v>34.397820000000003</v>
      </c>
    </row>
    <row r="2102" spans="1:7" ht="18.75">
      <c r="A2102" s="163"/>
      <c r="B2102" s="168" t="s">
        <v>5077</v>
      </c>
      <c r="C2102" s="238">
        <v>2024</v>
      </c>
      <c r="D2102" s="165" t="s">
        <v>3771</v>
      </c>
      <c r="E2102" s="167">
        <v>1</v>
      </c>
      <c r="F2102" s="163"/>
      <c r="G2102" s="167">
        <v>35.792019999999994</v>
      </c>
    </row>
    <row r="2103" spans="1:7" ht="18.75">
      <c r="A2103" s="163"/>
      <c r="B2103" s="168" t="s">
        <v>5077</v>
      </c>
      <c r="C2103" s="238">
        <v>2024</v>
      </c>
      <c r="D2103" s="165" t="s">
        <v>3771</v>
      </c>
      <c r="E2103" s="167">
        <v>1</v>
      </c>
      <c r="F2103" s="163"/>
      <c r="G2103" s="167">
        <v>35.792199999999994</v>
      </c>
    </row>
    <row r="2104" spans="1:7" ht="18.75">
      <c r="A2104" s="163"/>
      <c r="B2104" s="168" t="s">
        <v>5077</v>
      </c>
      <c r="C2104" s="238">
        <v>2024</v>
      </c>
      <c r="D2104" s="165" t="s">
        <v>3771</v>
      </c>
      <c r="E2104" s="167">
        <v>1</v>
      </c>
      <c r="F2104" s="163"/>
      <c r="G2104" s="167">
        <v>35.792540000000002</v>
      </c>
    </row>
    <row r="2105" spans="1:7" ht="18.75">
      <c r="A2105" s="163"/>
      <c r="B2105" s="168" t="s">
        <v>5077</v>
      </c>
      <c r="C2105" s="238">
        <v>2024</v>
      </c>
      <c r="D2105" s="165" t="s">
        <v>3771</v>
      </c>
      <c r="E2105" s="167">
        <v>1</v>
      </c>
      <c r="F2105" s="163"/>
      <c r="G2105" s="167">
        <v>37.56906</v>
      </c>
    </row>
    <row r="2106" spans="1:7" ht="18.75">
      <c r="A2106" s="163"/>
      <c r="B2106" s="168" t="s">
        <v>5087</v>
      </c>
      <c r="C2106" s="238">
        <v>2024</v>
      </c>
      <c r="D2106" s="165" t="s">
        <v>3771</v>
      </c>
      <c r="E2106" s="167">
        <v>1</v>
      </c>
      <c r="F2106" s="163"/>
      <c r="G2106" s="167">
        <v>40.92004</v>
      </c>
    </row>
    <row r="2107" spans="1:7" ht="18.75">
      <c r="A2107" s="163"/>
      <c r="B2107" s="168" t="s">
        <v>5078</v>
      </c>
      <c r="C2107" s="238">
        <v>2024</v>
      </c>
      <c r="D2107" s="165" t="s">
        <v>3771</v>
      </c>
      <c r="E2107" s="167">
        <v>1</v>
      </c>
      <c r="F2107" s="163"/>
      <c r="G2107" s="167">
        <v>34.878910000000005</v>
      </c>
    </row>
    <row r="2108" spans="1:7" ht="33.75">
      <c r="A2108" s="163"/>
      <c r="B2108" s="168" t="s">
        <v>5103</v>
      </c>
      <c r="C2108" s="238">
        <v>2024</v>
      </c>
      <c r="D2108" s="165" t="s">
        <v>3771</v>
      </c>
      <c r="E2108" s="167">
        <v>1</v>
      </c>
      <c r="F2108" s="163"/>
      <c r="G2108" s="167">
        <v>35.840769999999999</v>
      </c>
    </row>
    <row r="2109" spans="1:7" ht="18.75">
      <c r="A2109" s="163"/>
      <c r="B2109" s="168" t="s">
        <v>5078</v>
      </c>
      <c r="C2109" s="238">
        <v>2024</v>
      </c>
      <c r="D2109" s="165" t="s">
        <v>3771</v>
      </c>
      <c r="E2109" s="167">
        <v>1</v>
      </c>
      <c r="F2109" s="163"/>
      <c r="G2109" s="167">
        <v>36.027529999999999</v>
      </c>
    </row>
    <row r="2110" spans="1:7" ht="18.75">
      <c r="A2110" s="163"/>
      <c r="B2110" s="168" t="s">
        <v>5084</v>
      </c>
      <c r="C2110" s="238">
        <v>2024</v>
      </c>
      <c r="D2110" s="165" t="s">
        <v>3771</v>
      </c>
      <c r="E2110" s="167">
        <v>1</v>
      </c>
      <c r="F2110" s="163"/>
      <c r="G2110" s="167">
        <v>44.528970000000001</v>
      </c>
    </row>
    <row r="2111" spans="1:7" ht="18.75">
      <c r="A2111" s="163"/>
      <c r="B2111" s="168" t="s">
        <v>5077</v>
      </c>
      <c r="C2111" s="238">
        <v>2024</v>
      </c>
      <c r="D2111" s="165" t="s">
        <v>3771</v>
      </c>
      <c r="E2111" s="167">
        <v>1</v>
      </c>
      <c r="F2111" s="163"/>
      <c r="G2111" s="167">
        <v>35.792540000000002</v>
      </c>
    </row>
    <row r="2112" spans="1:7" ht="18.75">
      <c r="A2112" s="163"/>
      <c r="B2112" s="168" t="s">
        <v>5078</v>
      </c>
      <c r="C2112" s="238">
        <v>2024</v>
      </c>
      <c r="D2112" s="165" t="s">
        <v>3771</v>
      </c>
      <c r="E2112" s="167">
        <v>1</v>
      </c>
      <c r="F2112" s="163"/>
      <c r="G2112" s="167">
        <v>38.13402</v>
      </c>
    </row>
    <row r="2113" spans="1:7" ht="18.75">
      <c r="A2113" s="163"/>
      <c r="B2113" s="168" t="s">
        <v>5078</v>
      </c>
      <c r="C2113" s="238">
        <v>2024</v>
      </c>
      <c r="D2113" s="165" t="s">
        <v>3771</v>
      </c>
      <c r="E2113" s="167">
        <v>1</v>
      </c>
      <c r="F2113" s="163"/>
      <c r="G2113" s="167">
        <v>33.759629999999994</v>
      </c>
    </row>
    <row r="2114" spans="1:7" ht="18.75">
      <c r="A2114" s="163"/>
      <c r="B2114" s="168" t="s">
        <v>5077</v>
      </c>
      <c r="C2114" s="238">
        <v>2024</v>
      </c>
      <c r="D2114" s="165" t="s">
        <v>3771</v>
      </c>
      <c r="E2114" s="167">
        <v>1</v>
      </c>
      <c r="F2114" s="163"/>
      <c r="G2114" s="167">
        <v>37.675419999999995</v>
      </c>
    </row>
    <row r="2115" spans="1:7" ht="18.75">
      <c r="A2115" s="163"/>
      <c r="B2115" s="168" t="s">
        <v>5077</v>
      </c>
      <c r="C2115" s="238">
        <v>2024</v>
      </c>
      <c r="D2115" s="165" t="s">
        <v>3771</v>
      </c>
      <c r="E2115" s="167">
        <v>1</v>
      </c>
      <c r="F2115" s="163"/>
      <c r="G2115" s="167">
        <v>36.711489999999998</v>
      </c>
    </row>
    <row r="2116" spans="1:7" ht="18.75">
      <c r="A2116" s="163"/>
      <c r="B2116" s="168" t="s">
        <v>5077</v>
      </c>
      <c r="C2116" s="238">
        <v>2024</v>
      </c>
      <c r="D2116" s="165" t="s">
        <v>3771</v>
      </c>
      <c r="E2116" s="167">
        <v>1</v>
      </c>
      <c r="F2116" s="163"/>
      <c r="G2116" s="167">
        <v>35.442</v>
      </c>
    </row>
    <row r="2117" spans="1:7" ht="18.75">
      <c r="A2117" s="163"/>
      <c r="B2117" s="168" t="s">
        <v>5077</v>
      </c>
      <c r="C2117" s="238">
        <v>2024</v>
      </c>
      <c r="D2117" s="165" t="s">
        <v>3771</v>
      </c>
      <c r="E2117" s="167">
        <v>1</v>
      </c>
      <c r="F2117" s="163"/>
      <c r="G2117" s="167">
        <v>36.260330000000003</v>
      </c>
    </row>
    <row r="2118" spans="1:7" ht="18.75">
      <c r="A2118" s="163"/>
      <c r="B2118" s="168" t="s">
        <v>5077</v>
      </c>
      <c r="C2118" s="238">
        <v>2024</v>
      </c>
      <c r="D2118" s="165" t="s">
        <v>3771</v>
      </c>
      <c r="E2118" s="167">
        <v>1</v>
      </c>
      <c r="F2118" s="163"/>
      <c r="G2118" s="167">
        <v>35.796349999999997</v>
      </c>
    </row>
    <row r="2119" spans="1:7" ht="18.75">
      <c r="A2119" s="163"/>
      <c r="B2119" s="168" t="s">
        <v>5097</v>
      </c>
      <c r="C2119" s="238">
        <v>2024</v>
      </c>
      <c r="D2119" s="165" t="s">
        <v>3771</v>
      </c>
      <c r="E2119" s="167">
        <v>1</v>
      </c>
      <c r="F2119" s="163"/>
      <c r="G2119" s="167">
        <v>31.537509999999997</v>
      </c>
    </row>
    <row r="2120" spans="1:7" ht="18.75">
      <c r="A2120" s="163"/>
      <c r="B2120" s="168" t="s">
        <v>5077</v>
      </c>
      <c r="C2120" s="238">
        <v>2024</v>
      </c>
      <c r="D2120" s="165" t="s">
        <v>3771</v>
      </c>
      <c r="E2120" s="167">
        <v>1</v>
      </c>
      <c r="F2120" s="163"/>
      <c r="G2120" s="167">
        <v>35.387480000000004</v>
      </c>
    </row>
    <row r="2121" spans="1:7" ht="18.75">
      <c r="A2121" s="163"/>
      <c r="B2121" s="168" t="s">
        <v>5077</v>
      </c>
      <c r="C2121" s="238">
        <v>2024</v>
      </c>
      <c r="D2121" s="165" t="s">
        <v>3771</v>
      </c>
      <c r="E2121" s="167">
        <v>1</v>
      </c>
      <c r="F2121" s="163"/>
      <c r="G2121" s="167">
        <v>30.280759999999997</v>
      </c>
    </row>
    <row r="2122" spans="1:7" ht="18.75">
      <c r="A2122" s="163"/>
      <c r="B2122" s="168" t="s">
        <v>5077</v>
      </c>
      <c r="C2122" s="238">
        <v>2024</v>
      </c>
      <c r="D2122" s="165" t="s">
        <v>3771</v>
      </c>
      <c r="E2122" s="167">
        <v>1</v>
      </c>
      <c r="F2122" s="163"/>
      <c r="G2122" s="167">
        <v>35.415210000000002</v>
      </c>
    </row>
    <row r="2123" spans="1:7" ht="18.75">
      <c r="A2123" s="163"/>
      <c r="B2123" s="168" t="s">
        <v>5077</v>
      </c>
      <c r="C2123" s="238">
        <v>2024</v>
      </c>
      <c r="D2123" s="165" t="s">
        <v>3771</v>
      </c>
      <c r="E2123" s="167">
        <v>1</v>
      </c>
      <c r="F2123" s="163"/>
      <c r="G2123" s="167">
        <v>36.990550000000006</v>
      </c>
    </row>
    <row r="2124" spans="1:7" ht="18.75">
      <c r="A2124" s="163"/>
      <c r="B2124" s="168" t="s">
        <v>5077</v>
      </c>
      <c r="C2124" s="238">
        <v>2024</v>
      </c>
      <c r="D2124" s="165" t="s">
        <v>3771</v>
      </c>
      <c r="E2124" s="167">
        <v>1</v>
      </c>
      <c r="F2124" s="163"/>
      <c r="G2124" s="167">
        <v>36.260010000000001</v>
      </c>
    </row>
    <row r="2125" spans="1:7" ht="18.75">
      <c r="A2125" s="163"/>
      <c r="B2125" s="168" t="s">
        <v>5077</v>
      </c>
      <c r="C2125" s="238">
        <v>2024</v>
      </c>
      <c r="D2125" s="165" t="s">
        <v>3771</v>
      </c>
      <c r="E2125" s="167">
        <v>1</v>
      </c>
      <c r="F2125" s="163"/>
      <c r="G2125" s="167">
        <v>35.577150000000003</v>
      </c>
    </row>
    <row r="2126" spans="1:7" ht="18.75">
      <c r="A2126" s="163"/>
      <c r="B2126" s="168" t="s">
        <v>5078</v>
      </c>
      <c r="C2126" s="238">
        <v>2024</v>
      </c>
      <c r="D2126" s="165" t="s">
        <v>3771</v>
      </c>
      <c r="E2126" s="167">
        <v>1</v>
      </c>
      <c r="F2126" s="163"/>
      <c r="G2126" s="167">
        <v>35.153709999999997</v>
      </c>
    </row>
    <row r="2127" spans="1:7" ht="18.75">
      <c r="A2127" s="163"/>
      <c r="B2127" s="168" t="s">
        <v>5078</v>
      </c>
      <c r="C2127" s="238">
        <v>2024</v>
      </c>
      <c r="D2127" s="165" t="s">
        <v>3771</v>
      </c>
      <c r="E2127" s="167">
        <v>1</v>
      </c>
      <c r="F2127" s="163"/>
      <c r="G2127" s="167">
        <v>26.045660000000002</v>
      </c>
    </row>
    <row r="2128" spans="1:7" ht="18.75">
      <c r="A2128" s="163"/>
      <c r="B2128" s="168" t="s">
        <v>5078</v>
      </c>
      <c r="C2128" s="238">
        <v>2024</v>
      </c>
      <c r="D2128" s="165" t="s">
        <v>3771</v>
      </c>
      <c r="E2128" s="167">
        <v>1</v>
      </c>
      <c r="F2128" s="163"/>
      <c r="G2128" s="167">
        <v>36.543639999999996</v>
      </c>
    </row>
    <row r="2129" spans="1:7" ht="18.75">
      <c r="A2129" s="163"/>
      <c r="B2129" s="168" t="s">
        <v>5078</v>
      </c>
      <c r="C2129" s="238">
        <v>2024</v>
      </c>
      <c r="D2129" s="165" t="s">
        <v>3771</v>
      </c>
      <c r="E2129" s="167">
        <v>1</v>
      </c>
      <c r="F2129" s="163"/>
      <c r="G2129" s="167">
        <v>36.995919999999998</v>
      </c>
    </row>
    <row r="2130" spans="1:7" ht="18.75">
      <c r="A2130" s="163"/>
      <c r="B2130" s="168" t="s">
        <v>5077</v>
      </c>
      <c r="C2130" s="238">
        <v>2024</v>
      </c>
      <c r="D2130" s="165" t="s">
        <v>3771</v>
      </c>
      <c r="E2130" s="167">
        <v>1</v>
      </c>
      <c r="F2130" s="163"/>
      <c r="G2130" s="167">
        <v>37.528030000000001</v>
      </c>
    </row>
    <row r="2131" spans="1:7" ht="18.75">
      <c r="A2131" s="163"/>
      <c r="B2131" s="168" t="s">
        <v>5077</v>
      </c>
      <c r="C2131" s="238">
        <v>2024</v>
      </c>
      <c r="D2131" s="165" t="s">
        <v>3771</v>
      </c>
      <c r="E2131" s="167">
        <v>1</v>
      </c>
      <c r="F2131" s="163"/>
      <c r="G2131" s="167">
        <v>35.02872</v>
      </c>
    </row>
    <row r="2132" spans="1:7" ht="18.75">
      <c r="A2132" s="163"/>
      <c r="B2132" s="168" t="s">
        <v>5077</v>
      </c>
      <c r="C2132" s="238">
        <v>2024</v>
      </c>
      <c r="D2132" s="165" t="s">
        <v>3771</v>
      </c>
      <c r="E2132" s="167">
        <v>1</v>
      </c>
      <c r="F2132" s="163"/>
      <c r="G2132" s="167">
        <v>34.725739999999995</v>
      </c>
    </row>
    <row r="2133" spans="1:7" ht="18.75">
      <c r="A2133" s="163"/>
      <c r="B2133" s="168" t="s">
        <v>5077</v>
      </c>
      <c r="C2133" s="238">
        <v>2024</v>
      </c>
      <c r="D2133" s="165" t="s">
        <v>3771</v>
      </c>
      <c r="E2133" s="167">
        <v>1</v>
      </c>
      <c r="F2133" s="163"/>
      <c r="G2133" s="167">
        <v>35.421030000000002</v>
      </c>
    </row>
    <row r="2134" spans="1:7" ht="18.75">
      <c r="A2134" s="163"/>
      <c r="B2134" s="168" t="s">
        <v>5077</v>
      </c>
      <c r="C2134" s="238">
        <v>2024</v>
      </c>
      <c r="D2134" s="165" t="s">
        <v>3771</v>
      </c>
      <c r="E2134" s="167">
        <v>1</v>
      </c>
      <c r="F2134" s="163"/>
      <c r="G2134" s="167">
        <v>34.702449999999999</v>
      </c>
    </row>
    <row r="2135" spans="1:7" ht="18.75">
      <c r="A2135" s="163"/>
      <c r="B2135" s="168" t="s">
        <v>5077</v>
      </c>
      <c r="C2135" s="238">
        <v>2024</v>
      </c>
      <c r="D2135" s="165" t="s">
        <v>3771</v>
      </c>
      <c r="E2135" s="167">
        <v>1</v>
      </c>
      <c r="F2135" s="163"/>
      <c r="G2135" s="167">
        <v>34.702040000000004</v>
      </c>
    </row>
    <row r="2136" spans="1:7" ht="18.75">
      <c r="A2136" s="163"/>
      <c r="B2136" s="168" t="s">
        <v>5078</v>
      </c>
      <c r="C2136" s="238">
        <v>2024</v>
      </c>
      <c r="D2136" s="165" t="s">
        <v>3771</v>
      </c>
      <c r="E2136" s="167">
        <v>1</v>
      </c>
      <c r="F2136" s="163"/>
      <c r="G2136" s="167">
        <v>35.168529999999997</v>
      </c>
    </row>
    <row r="2137" spans="1:7" ht="18.75">
      <c r="A2137" s="163"/>
      <c r="B2137" s="168" t="s">
        <v>5077</v>
      </c>
      <c r="C2137" s="238">
        <v>2024</v>
      </c>
      <c r="D2137" s="165" t="s">
        <v>3771</v>
      </c>
      <c r="E2137" s="167">
        <v>1</v>
      </c>
      <c r="F2137" s="163"/>
      <c r="G2137" s="167">
        <v>35.79121</v>
      </c>
    </row>
    <row r="2138" spans="1:7" ht="18.75">
      <c r="A2138" s="163"/>
      <c r="B2138" s="168" t="s">
        <v>5078</v>
      </c>
      <c r="C2138" s="238">
        <v>2024</v>
      </c>
      <c r="D2138" s="165" t="s">
        <v>3771</v>
      </c>
      <c r="E2138" s="167">
        <v>1</v>
      </c>
      <c r="F2138" s="163"/>
      <c r="G2138" s="167">
        <v>36.81494</v>
      </c>
    </row>
    <row r="2139" spans="1:7" ht="18.75">
      <c r="A2139" s="163"/>
      <c r="B2139" s="168" t="s">
        <v>5077</v>
      </c>
      <c r="C2139" s="238">
        <v>2024</v>
      </c>
      <c r="D2139" s="165" t="s">
        <v>3771</v>
      </c>
      <c r="E2139" s="167">
        <v>1</v>
      </c>
      <c r="F2139" s="163"/>
      <c r="G2139" s="167">
        <v>36.376870000000004</v>
      </c>
    </row>
    <row r="2140" spans="1:7" ht="18.75">
      <c r="A2140" s="163"/>
      <c r="B2140" s="168" t="s">
        <v>5078</v>
      </c>
      <c r="C2140" s="238">
        <v>2024</v>
      </c>
      <c r="D2140" s="165" t="s">
        <v>3771</v>
      </c>
      <c r="E2140" s="167">
        <v>1</v>
      </c>
      <c r="F2140" s="163"/>
      <c r="G2140" s="167">
        <v>36.082509999999999</v>
      </c>
    </row>
    <row r="2141" spans="1:7" ht="18.75">
      <c r="A2141" s="163"/>
      <c r="B2141" s="168" t="s">
        <v>5077</v>
      </c>
      <c r="C2141" s="238">
        <v>2024</v>
      </c>
      <c r="D2141" s="165" t="s">
        <v>3771</v>
      </c>
      <c r="E2141" s="167">
        <v>1</v>
      </c>
      <c r="F2141" s="163"/>
      <c r="G2141" s="167">
        <v>37.978480000000005</v>
      </c>
    </row>
    <row r="2142" spans="1:7" ht="18.75">
      <c r="A2142" s="163"/>
      <c r="B2142" s="168" t="s">
        <v>5104</v>
      </c>
      <c r="C2142" s="238">
        <v>2024</v>
      </c>
      <c r="D2142" s="165" t="s">
        <v>3771</v>
      </c>
      <c r="E2142" s="167">
        <v>1</v>
      </c>
      <c r="F2142" s="163"/>
      <c r="G2142" s="167">
        <v>42.75347</v>
      </c>
    </row>
    <row r="2143" spans="1:7" ht="18.75">
      <c r="A2143" s="163"/>
      <c r="B2143" s="168" t="s">
        <v>5078</v>
      </c>
      <c r="C2143" s="238">
        <v>2024</v>
      </c>
      <c r="D2143" s="165" t="s">
        <v>3771</v>
      </c>
      <c r="E2143" s="167">
        <v>1</v>
      </c>
      <c r="F2143" s="163"/>
      <c r="G2143" s="167">
        <v>36.641059999999996</v>
      </c>
    </row>
    <row r="2144" spans="1:7" ht="18.75">
      <c r="A2144" s="163"/>
      <c r="B2144" s="168" t="s">
        <v>5097</v>
      </c>
      <c r="C2144" s="238">
        <v>2024</v>
      </c>
      <c r="D2144" s="165" t="s">
        <v>3771</v>
      </c>
      <c r="E2144" s="167">
        <v>1</v>
      </c>
      <c r="F2144" s="163"/>
      <c r="G2144" s="167">
        <v>27.546709999999997</v>
      </c>
    </row>
    <row r="2145" spans="1:7" ht="18.75">
      <c r="A2145" s="163"/>
      <c r="B2145" s="168" t="s">
        <v>5077</v>
      </c>
      <c r="C2145" s="238">
        <v>2024</v>
      </c>
      <c r="D2145" s="165" t="s">
        <v>3771</v>
      </c>
      <c r="E2145" s="167">
        <v>1</v>
      </c>
      <c r="F2145" s="163"/>
      <c r="G2145" s="167">
        <v>40.118319999999997</v>
      </c>
    </row>
    <row r="2146" spans="1:7" ht="18.75">
      <c r="A2146" s="163"/>
      <c r="B2146" s="168" t="s">
        <v>5077</v>
      </c>
      <c r="C2146" s="238">
        <v>2024</v>
      </c>
      <c r="D2146" s="165" t="s">
        <v>3771</v>
      </c>
      <c r="E2146" s="167">
        <v>1</v>
      </c>
      <c r="F2146" s="163"/>
      <c r="G2146" s="167">
        <v>40.164900000000003</v>
      </c>
    </row>
    <row r="2147" spans="1:7" ht="18.75">
      <c r="A2147" s="163"/>
      <c r="B2147" s="168" t="s">
        <v>5078</v>
      </c>
      <c r="C2147" s="238">
        <v>2024</v>
      </c>
      <c r="D2147" s="165" t="s">
        <v>3771</v>
      </c>
      <c r="E2147" s="167">
        <v>1</v>
      </c>
      <c r="F2147" s="163"/>
      <c r="G2147" s="167">
        <v>34.625870000000006</v>
      </c>
    </row>
    <row r="2148" spans="1:7" ht="18.75">
      <c r="A2148" s="163"/>
      <c r="B2148" s="168" t="s">
        <v>5078</v>
      </c>
      <c r="C2148" s="238">
        <v>2024</v>
      </c>
      <c r="D2148" s="165" t="s">
        <v>3771</v>
      </c>
      <c r="E2148" s="167">
        <v>1</v>
      </c>
      <c r="F2148" s="163"/>
      <c r="G2148" s="167">
        <v>34.70946</v>
      </c>
    </row>
    <row r="2149" spans="1:7" ht="18.75">
      <c r="A2149" s="163"/>
      <c r="B2149" s="168" t="s">
        <v>5078</v>
      </c>
      <c r="C2149" s="238">
        <v>2024</v>
      </c>
      <c r="D2149" s="165" t="s">
        <v>3771</v>
      </c>
      <c r="E2149" s="167">
        <v>1</v>
      </c>
      <c r="F2149" s="163"/>
      <c r="G2149" s="167">
        <v>37.010160000000006</v>
      </c>
    </row>
    <row r="2150" spans="1:7" ht="18.75">
      <c r="A2150" s="163"/>
      <c r="B2150" s="168" t="s">
        <v>5078</v>
      </c>
      <c r="C2150" s="238">
        <v>2024</v>
      </c>
      <c r="D2150" s="165" t="s">
        <v>3771</v>
      </c>
      <c r="E2150" s="167">
        <v>1</v>
      </c>
      <c r="F2150" s="163"/>
      <c r="G2150" s="167">
        <v>37.835660000000004</v>
      </c>
    </row>
    <row r="2151" spans="1:7" ht="18.75">
      <c r="A2151" s="163"/>
      <c r="B2151" s="168" t="s">
        <v>5095</v>
      </c>
      <c r="C2151" s="238">
        <v>2024</v>
      </c>
      <c r="D2151" s="165" t="s">
        <v>3771</v>
      </c>
      <c r="E2151" s="167">
        <v>1</v>
      </c>
      <c r="F2151" s="163"/>
      <c r="G2151" s="167">
        <v>36.89331</v>
      </c>
    </row>
    <row r="2152" spans="1:7" ht="18.75">
      <c r="A2152" s="163"/>
      <c r="B2152" s="168" t="s">
        <v>5084</v>
      </c>
      <c r="C2152" s="238">
        <v>2024</v>
      </c>
      <c r="D2152" s="165" t="s">
        <v>3771</v>
      </c>
      <c r="E2152" s="167">
        <v>1</v>
      </c>
      <c r="F2152" s="163"/>
      <c r="G2152" s="167">
        <v>49.261499999999998</v>
      </c>
    </row>
    <row r="2153" spans="1:7" ht="18.75">
      <c r="A2153" s="163"/>
      <c r="B2153" s="168" t="s">
        <v>5078</v>
      </c>
      <c r="C2153" s="238">
        <v>2024</v>
      </c>
      <c r="D2153" s="165" t="s">
        <v>3771</v>
      </c>
      <c r="E2153" s="167">
        <v>1</v>
      </c>
      <c r="F2153" s="163"/>
      <c r="G2153" s="167">
        <v>34.45138</v>
      </c>
    </row>
    <row r="2154" spans="1:7" ht="18.75">
      <c r="A2154" s="163"/>
      <c r="B2154" s="168" t="s">
        <v>5077</v>
      </c>
      <c r="C2154" s="238">
        <v>2024</v>
      </c>
      <c r="D2154" s="165" t="s">
        <v>3771</v>
      </c>
      <c r="E2154" s="167">
        <v>1</v>
      </c>
      <c r="F2154" s="163"/>
      <c r="G2154" s="167">
        <v>34.85324</v>
      </c>
    </row>
    <row r="2155" spans="1:7" ht="18.75">
      <c r="A2155" s="163"/>
      <c r="B2155" s="168" t="s">
        <v>5078</v>
      </c>
      <c r="C2155" s="238">
        <v>2024</v>
      </c>
      <c r="D2155" s="165" t="s">
        <v>3771</v>
      </c>
      <c r="E2155" s="167">
        <v>1</v>
      </c>
      <c r="F2155" s="163"/>
      <c r="G2155" s="167">
        <v>35.316830000000003</v>
      </c>
    </row>
    <row r="2156" spans="1:7" ht="18.75">
      <c r="A2156" s="163"/>
      <c r="B2156" s="168" t="s">
        <v>5078</v>
      </c>
      <c r="C2156" s="238">
        <v>2024</v>
      </c>
      <c r="D2156" s="165" t="s">
        <v>3771</v>
      </c>
      <c r="E2156" s="167">
        <v>1</v>
      </c>
      <c r="F2156" s="163"/>
      <c r="G2156" s="167">
        <v>36.214750000000002</v>
      </c>
    </row>
    <row r="2157" spans="1:7" ht="18.75">
      <c r="A2157" s="163"/>
      <c r="B2157" s="168" t="s">
        <v>5078</v>
      </c>
      <c r="C2157" s="238">
        <v>2024</v>
      </c>
      <c r="D2157" s="165" t="s">
        <v>3771</v>
      </c>
      <c r="E2157" s="167">
        <v>1</v>
      </c>
      <c r="F2157" s="163"/>
      <c r="G2157" s="167">
        <v>35.642330000000001</v>
      </c>
    </row>
    <row r="2158" spans="1:7" ht="33.75">
      <c r="A2158" s="163"/>
      <c r="B2158" s="168" t="s">
        <v>5096</v>
      </c>
      <c r="C2158" s="238">
        <v>2024</v>
      </c>
      <c r="D2158" s="165" t="s">
        <v>3771</v>
      </c>
      <c r="E2158" s="167">
        <v>1</v>
      </c>
      <c r="F2158" s="163"/>
      <c r="G2158" s="167">
        <v>29.821540000000002</v>
      </c>
    </row>
    <row r="2159" spans="1:7" ht="18.75">
      <c r="A2159" s="163"/>
      <c r="B2159" s="168" t="s">
        <v>5078</v>
      </c>
      <c r="C2159" s="238">
        <v>2024</v>
      </c>
      <c r="D2159" s="165" t="s">
        <v>3771</v>
      </c>
      <c r="E2159" s="167">
        <v>1</v>
      </c>
      <c r="F2159" s="163"/>
      <c r="G2159" s="167">
        <v>36.274910000000006</v>
      </c>
    </row>
    <row r="2160" spans="1:7" ht="18.75">
      <c r="A2160" s="163"/>
      <c r="B2160" s="168" t="s">
        <v>5077</v>
      </c>
      <c r="C2160" s="238">
        <v>2024</v>
      </c>
      <c r="D2160" s="165" t="s">
        <v>3771</v>
      </c>
      <c r="E2160" s="167">
        <v>1</v>
      </c>
      <c r="F2160" s="163"/>
      <c r="G2160" s="167">
        <v>36.359400000000001</v>
      </c>
    </row>
    <row r="2161" spans="1:7" ht="18.75">
      <c r="A2161" s="163"/>
      <c r="B2161" s="168" t="s">
        <v>5078</v>
      </c>
      <c r="C2161" s="238">
        <v>2024</v>
      </c>
      <c r="D2161" s="165" t="s">
        <v>3771</v>
      </c>
      <c r="E2161" s="167">
        <v>1</v>
      </c>
      <c r="F2161" s="163"/>
      <c r="G2161" s="167">
        <v>35.419370000000001</v>
      </c>
    </row>
    <row r="2162" spans="1:7" ht="18.75">
      <c r="A2162" s="163"/>
      <c r="B2162" s="168" t="s">
        <v>5077</v>
      </c>
      <c r="C2162" s="238">
        <v>2024</v>
      </c>
      <c r="D2162" s="165" t="s">
        <v>3771</v>
      </c>
      <c r="E2162" s="167">
        <v>1</v>
      </c>
      <c r="F2162" s="163"/>
      <c r="G2162" s="167">
        <v>34.795400000000001</v>
      </c>
    </row>
    <row r="2163" spans="1:7" ht="18.75">
      <c r="A2163" s="163"/>
      <c r="B2163" s="168" t="s">
        <v>5077</v>
      </c>
      <c r="C2163" s="238">
        <v>2024</v>
      </c>
      <c r="D2163" s="165" t="s">
        <v>3771</v>
      </c>
      <c r="E2163" s="167">
        <v>1</v>
      </c>
      <c r="F2163" s="163"/>
      <c r="G2163" s="167">
        <v>36.359400000000001</v>
      </c>
    </row>
    <row r="2164" spans="1:7" ht="18.75">
      <c r="A2164" s="163"/>
      <c r="B2164" s="168" t="s">
        <v>5077</v>
      </c>
      <c r="C2164" s="238">
        <v>2024</v>
      </c>
      <c r="D2164" s="165" t="s">
        <v>3771</v>
      </c>
      <c r="E2164" s="167">
        <v>1</v>
      </c>
      <c r="F2164" s="163"/>
      <c r="G2164" s="167">
        <v>34.457120000000003</v>
      </c>
    </row>
    <row r="2165" spans="1:7" ht="18.75">
      <c r="A2165" s="163"/>
      <c r="B2165" s="168" t="s">
        <v>5077</v>
      </c>
      <c r="C2165" s="238">
        <v>2024</v>
      </c>
      <c r="D2165" s="165" t="s">
        <v>3771</v>
      </c>
      <c r="E2165" s="167">
        <v>1</v>
      </c>
      <c r="F2165" s="163"/>
      <c r="G2165" s="167">
        <v>36.991839999999996</v>
      </c>
    </row>
    <row r="2166" spans="1:7" ht="18.75">
      <c r="A2166" s="163"/>
      <c r="B2166" s="168" t="s">
        <v>5077</v>
      </c>
      <c r="C2166" s="238">
        <v>2024</v>
      </c>
      <c r="D2166" s="165" t="s">
        <v>3771</v>
      </c>
      <c r="E2166" s="167">
        <v>1</v>
      </c>
      <c r="F2166" s="163"/>
      <c r="G2166" s="167">
        <v>37.031829999999999</v>
      </c>
    </row>
    <row r="2167" spans="1:7" ht="18.75">
      <c r="A2167" s="163"/>
      <c r="B2167" s="168" t="s">
        <v>5077</v>
      </c>
      <c r="C2167" s="238">
        <v>2024</v>
      </c>
      <c r="D2167" s="165" t="s">
        <v>3771</v>
      </c>
      <c r="E2167" s="167">
        <v>1</v>
      </c>
      <c r="F2167" s="163"/>
      <c r="G2167" s="167">
        <v>36.991839999999996</v>
      </c>
    </row>
    <row r="2168" spans="1:7" ht="18.75">
      <c r="A2168" s="163"/>
      <c r="B2168" s="168" t="s">
        <v>5077</v>
      </c>
      <c r="C2168" s="238">
        <v>2024</v>
      </c>
      <c r="D2168" s="165" t="s">
        <v>3771</v>
      </c>
      <c r="E2168" s="167">
        <v>1</v>
      </c>
      <c r="F2168" s="163"/>
      <c r="G2168" s="167">
        <v>35.47992</v>
      </c>
    </row>
    <row r="2169" spans="1:7" ht="18.75">
      <c r="A2169" s="163"/>
      <c r="B2169" s="168" t="s">
        <v>5077</v>
      </c>
      <c r="C2169" s="238">
        <v>2024</v>
      </c>
      <c r="D2169" s="165" t="s">
        <v>3771</v>
      </c>
      <c r="E2169" s="167">
        <v>1</v>
      </c>
      <c r="F2169" s="163"/>
      <c r="G2169" s="167">
        <v>35.85022</v>
      </c>
    </row>
    <row r="2170" spans="1:7" ht="18.75">
      <c r="A2170" s="163"/>
      <c r="B2170" s="168" t="s">
        <v>5083</v>
      </c>
      <c r="C2170" s="238">
        <v>2024</v>
      </c>
      <c r="D2170" s="165" t="s">
        <v>3771</v>
      </c>
      <c r="E2170" s="167">
        <v>1</v>
      </c>
      <c r="F2170" s="163"/>
      <c r="G2170" s="167">
        <v>31.567240000000002</v>
      </c>
    </row>
    <row r="2171" spans="1:7" ht="18.75">
      <c r="A2171" s="163"/>
      <c r="B2171" s="168" t="s">
        <v>5077</v>
      </c>
      <c r="C2171" s="238">
        <v>2024</v>
      </c>
      <c r="D2171" s="165" t="s">
        <v>3771</v>
      </c>
      <c r="E2171" s="167">
        <v>1</v>
      </c>
      <c r="F2171" s="163"/>
      <c r="G2171" s="167">
        <v>38.277120000000004</v>
      </c>
    </row>
    <row r="2172" spans="1:7" ht="18.75">
      <c r="A2172" s="163"/>
      <c r="B2172" s="168" t="s">
        <v>5077</v>
      </c>
      <c r="C2172" s="238">
        <v>2024</v>
      </c>
      <c r="D2172" s="165" t="s">
        <v>3771</v>
      </c>
      <c r="E2172" s="167">
        <v>1</v>
      </c>
      <c r="F2172" s="163"/>
      <c r="G2172" s="167">
        <v>36.133240000000001</v>
      </c>
    </row>
    <row r="2173" spans="1:7" ht="18.75">
      <c r="A2173" s="163"/>
      <c r="B2173" s="168" t="s">
        <v>5077</v>
      </c>
      <c r="C2173" s="238">
        <v>2024</v>
      </c>
      <c r="D2173" s="165" t="s">
        <v>3771</v>
      </c>
      <c r="E2173" s="167">
        <v>1</v>
      </c>
      <c r="F2173" s="163"/>
      <c r="G2173" s="167">
        <v>37.82835</v>
      </c>
    </row>
    <row r="2174" spans="1:7" ht="18.75">
      <c r="A2174" s="163"/>
      <c r="B2174" s="168" t="s">
        <v>5077</v>
      </c>
      <c r="C2174" s="238">
        <v>2024</v>
      </c>
      <c r="D2174" s="165" t="s">
        <v>3771</v>
      </c>
      <c r="E2174" s="167">
        <v>1</v>
      </c>
      <c r="F2174" s="163"/>
      <c r="G2174" s="167">
        <v>38.696910000000003</v>
      </c>
    </row>
    <row r="2175" spans="1:7" ht="18.75">
      <c r="A2175" s="163"/>
      <c r="B2175" s="168" t="s">
        <v>5077</v>
      </c>
      <c r="C2175" s="238">
        <v>2024</v>
      </c>
      <c r="D2175" s="165" t="s">
        <v>3771</v>
      </c>
      <c r="E2175" s="167">
        <v>1</v>
      </c>
      <c r="F2175" s="163"/>
      <c r="G2175" s="167">
        <v>36.121900000000004</v>
      </c>
    </row>
    <row r="2176" spans="1:7" ht="18.75">
      <c r="A2176" s="163"/>
      <c r="B2176" s="168" t="s">
        <v>5089</v>
      </c>
      <c r="C2176" s="238">
        <v>2024</v>
      </c>
      <c r="D2176" s="165" t="s">
        <v>3771</v>
      </c>
      <c r="E2176" s="167">
        <v>1</v>
      </c>
      <c r="F2176" s="163"/>
      <c r="G2176" s="167">
        <v>47.433639999999997</v>
      </c>
    </row>
    <row r="2177" spans="1:7" ht="18.75">
      <c r="A2177" s="163"/>
      <c r="B2177" s="168" t="s">
        <v>5077</v>
      </c>
      <c r="C2177" s="238">
        <v>2024</v>
      </c>
      <c r="D2177" s="165" t="s">
        <v>3771</v>
      </c>
      <c r="E2177" s="167">
        <v>1</v>
      </c>
      <c r="F2177" s="163"/>
      <c r="G2177" s="167">
        <v>35.632330000000003</v>
      </c>
    </row>
    <row r="2178" spans="1:7" ht="18.75">
      <c r="A2178" s="163"/>
      <c r="B2178" s="168" t="s">
        <v>5087</v>
      </c>
      <c r="C2178" s="238">
        <v>2024</v>
      </c>
      <c r="D2178" s="165" t="s">
        <v>3771</v>
      </c>
      <c r="E2178" s="167">
        <v>1</v>
      </c>
      <c r="F2178" s="163"/>
      <c r="G2178" s="167">
        <v>42.392830000000004</v>
      </c>
    </row>
    <row r="2179" spans="1:7" ht="18.75">
      <c r="A2179" s="163"/>
      <c r="B2179" s="168" t="s">
        <v>5077</v>
      </c>
      <c r="C2179" s="238">
        <v>2024</v>
      </c>
      <c r="D2179" s="165" t="s">
        <v>3771</v>
      </c>
      <c r="E2179" s="167">
        <v>1</v>
      </c>
      <c r="F2179" s="163"/>
      <c r="G2179" s="167">
        <v>35.387480000000004</v>
      </c>
    </row>
    <row r="2180" spans="1:7" ht="18.75">
      <c r="A2180" s="163"/>
      <c r="B2180" s="168" t="s">
        <v>5078</v>
      </c>
      <c r="C2180" s="238">
        <v>2024</v>
      </c>
      <c r="D2180" s="165" t="s">
        <v>3771</v>
      </c>
      <c r="E2180" s="167">
        <v>1</v>
      </c>
      <c r="F2180" s="163"/>
      <c r="G2180" s="167">
        <v>35.835370000000005</v>
      </c>
    </row>
    <row r="2181" spans="1:7" ht="18.75">
      <c r="A2181" s="163"/>
      <c r="B2181" s="168" t="s">
        <v>5077</v>
      </c>
      <c r="C2181" s="238">
        <v>2024</v>
      </c>
      <c r="D2181" s="165" t="s">
        <v>3771</v>
      </c>
      <c r="E2181" s="167">
        <v>1</v>
      </c>
      <c r="F2181" s="163"/>
      <c r="G2181" s="167">
        <v>44.846589999999999</v>
      </c>
    </row>
    <row r="2182" spans="1:7" ht="18.75">
      <c r="A2182" s="163"/>
      <c r="B2182" s="168" t="s">
        <v>5078</v>
      </c>
      <c r="C2182" s="238">
        <v>2024</v>
      </c>
      <c r="D2182" s="165" t="s">
        <v>3771</v>
      </c>
      <c r="E2182" s="167">
        <v>1</v>
      </c>
      <c r="F2182" s="163"/>
      <c r="G2182" s="167">
        <v>40.069249999999997</v>
      </c>
    </row>
    <row r="2183" spans="1:7" ht="18.75">
      <c r="A2183" s="163"/>
      <c r="B2183" s="168" t="s">
        <v>5078</v>
      </c>
      <c r="C2183" s="238">
        <v>2024</v>
      </c>
      <c r="D2183" s="165" t="s">
        <v>3771</v>
      </c>
      <c r="E2183" s="167">
        <v>1</v>
      </c>
      <c r="F2183" s="163"/>
      <c r="G2183" s="167">
        <v>35.050539999999998</v>
      </c>
    </row>
    <row r="2184" spans="1:7" ht="18.75">
      <c r="A2184" s="163"/>
      <c r="B2184" s="168" t="s">
        <v>5078</v>
      </c>
      <c r="C2184" s="238">
        <v>2024</v>
      </c>
      <c r="D2184" s="165" t="s">
        <v>3771</v>
      </c>
      <c r="E2184" s="167">
        <v>1</v>
      </c>
      <c r="F2184" s="163"/>
      <c r="G2184" s="167">
        <v>34.441189999999999</v>
      </c>
    </row>
    <row r="2185" spans="1:7" ht="18.75">
      <c r="A2185" s="163"/>
      <c r="B2185" s="168" t="s">
        <v>5077</v>
      </c>
      <c r="C2185" s="238">
        <v>2024</v>
      </c>
      <c r="D2185" s="165" t="s">
        <v>3771</v>
      </c>
      <c r="E2185" s="167">
        <v>1</v>
      </c>
      <c r="F2185" s="163"/>
      <c r="G2185" s="167">
        <v>50.206000000000003</v>
      </c>
    </row>
    <row r="2186" spans="1:7" ht="18.75">
      <c r="A2186" s="163"/>
      <c r="B2186" s="168" t="s">
        <v>5095</v>
      </c>
      <c r="C2186" s="238">
        <v>2024</v>
      </c>
      <c r="D2186" s="165" t="s">
        <v>3771</v>
      </c>
      <c r="E2186" s="167">
        <v>1</v>
      </c>
      <c r="F2186" s="163"/>
      <c r="G2186" s="167">
        <v>43.624669999999995</v>
      </c>
    </row>
    <row r="2187" spans="1:7" ht="18.75">
      <c r="A2187" s="163"/>
      <c r="B2187" s="168" t="s">
        <v>5077</v>
      </c>
      <c r="C2187" s="238">
        <v>2024</v>
      </c>
      <c r="D2187" s="165" t="s">
        <v>3771</v>
      </c>
      <c r="E2187" s="167">
        <v>1</v>
      </c>
      <c r="F2187" s="163"/>
      <c r="G2187" s="167">
        <v>44.948839999999997</v>
      </c>
    </row>
    <row r="2188" spans="1:7" ht="18.75">
      <c r="A2188" s="163"/>
      <c r="B2188" s="168" t="s">
        <v>5077</v>
      </c>
      <c r="C2188" s="238">
        <v>2024</v>
      </c>
      <c r="D2188" s="165" t="s">
        <v>3771</v>
      </c>
      <c r="E2188" s="167">
        <v>1</v>
      </c>
      <c r="F2188" s="163"/>
      <c r="G2188" s="167">
        <v>45.523800000000001</v>
      </c>
    </row>
    <row r="2189" spans="1:7" ht="18.75">
      <c r="A2189" s="163"/>
      <c r="B2189" s="168" t="s">
        <v>5078</v>
      </c>
      <c r="C2189" s="238">
        <v>2024</v>
      </c>
      <c r="D2189" s="165" t="s">
        <v>3771</v>
      </c>
      <c r="E2189" s="167">
        <v>1</v>
      </c>
      <c r="F2189" s="163"/>
      <c r="G2189" s="167">
        <v>37.482199999999999</v>
      </c>
    </row>
    <row r="2190" spans="1:7" ht="18.75">
      <c r="A2190" s="163"/>
      <c r="B2190" s="168" t="s">
        <v>5078</v>
      </c>
      <c r="C2190" s="238">
        <v>2024</v>
      </c>
      <c r="D2190" s="165" t="s">
        <v>3771</v>
      </c>
      <c r="E2190" s="167">
        <v>1</v>
      </c>
      <c r="F2190" s="163"/>
      <c r="G2190" s="167">
        <v>38.587540000000004</v>
      </c>
    </row>
    <row r="2191" spans="1:7" ht="18.75">
      <c r="A2191" s="163"/>
      <c r="B2191" s="168" t="s">
        <v>5077</v>
      </c>
      <c r="C2191" s="238">
        <v>2024</v>
      </c>
      <c r="D2191" s="165" t="s">
        <v>3771</v>
      </c>
      <c r="E2191" s="167">
        <v>1</v>
      </c>
      <c r="F2191" s="163"/>
      <c r="G2191" s="167">
        <v>41.406349999999996</v>
      </c>
    </row>
    <row r="2192" spans="1:7" ht="18.75">
      <c r="A2192" s="163"/>
      <c r="B2192" s="168" t="s">
        <v>5077</v>
      </c>
      <c r="C2192" s="238">
        <v>2024</v>
      </c>
      <c r="D2192" s="165" t="s">
        <v>3771</v>
      </c>
      <c r="E2192" s="167">
        <v>1</v>
      </c>
      <c r="F2192" s="163"/>
      <c r="G2192" s="167">
        <v>41.059339999999999</v>
      </c>
    </row>
    <row r="2193" spans="1:7" ht="18.75">
      <c r="A2193" s="163"/>
      <c r="B2193" s="168" t="s">
        <v>5077</v>
      </c>
      <c r="C2193" s="238">
        <v>2024</v>
      </c>
      <c r="D2193" s="165" t="s">
        <v>3771</v>
      </c>
      <c r="E2193" s="167">
        <v>1</v>
      </c>
      <c r="F2193" s="163"/>
      <c r="G2193" s="167">
        <v>45.542349999999999</v>
      </c>
    </row>
    <row r="2194" spans="1:7" ht="18.75">
      <c r="A2194" s="163"/>
      <c r="B2194" s="168" t="s">
        <v>5078</v>
      </c>
      <c r="C2194" s="238">
        <v>2024</v>
      </c>
      <c r="D2194" s="165" t="s">
        <v>3771</v>
      </c>
      <c r="E2194" s="167">
        <v>1</v>
      </c>
      <c r="F2194" s="163"/>
      <c r="G2194" s="167">
        <v>40.952019999999997</v>
      </c>
    </row>
    <row r="2195" spans="1:7" ht="18.75">
      <c r="A2195" s="163"/>
      <c r="B2195" s="168" t="s">
        <v>5077</v>
      </c>
      <c r="C2195" s="238">
        <v>2024</v>
      </c>
      <c r="D2195" s="165" t="s">
        <v>3771</v>
      </c>
      <c r="E2195" s="167">
        <v>1</v>
      </c>
      <c r="F2195" s="163"/>
      <c r="G2195" s="167">
        <v>41.015140000000002</v>
      </c>
    </row>
    <row r="2196" spans="1:7" ht="18.75">
      <c r="A2196" s="163"/>
      <c r="B2196" s="168" t="s">
        <v>5077</v>
      </c>
      <c r="C2196" s="238">
        <v>2024</v>
      </c>
      <c r="D2196" s="165" t="s">
        <v>3771</v>
      </c>
      <c r="E2196" s="167">
        <v>1</v>
      </c>
      <c r="F2196" s="163"/>
      <c r="G2196" s="167">
        <v>46.109660000000005</v>
      </c>
    </row>
    <row r="2197" spans="1:7" ht="18.75">
      <c r="A2197" s="163"/>
      <c r="B2197" s="168" t="s">
        <v>5077</v>
      </c>
      <c r="C2197" s="238">
        <v>2024</v>
      </c>
      <c r="D2197" s="165" t="s">
        <v>3771</v>
      </c>
      <c r="E2197" s="167">
        <v>1</v>
      </c>
      <c r="F2197" s="163"/>
      <c r="G2197" s="167">
        <v>52.729219999999998</v>
      </c>
    </row>
    <row r="2198" spans="1:7" ht="18.75">
      <c r="A2198" s="163"/>
      <c r="B2198" s="168" t="s">
        <v>5078</v>
      </c>
      <c r="C2198" s="238">
        <v>2024</v>
      </c>
      <c r="D2198" s="165" t="s">
        <v>3771</v>
      </c>
      <c r="E2198" s="167">
        <v>1</v>
      </c>
      <c r="F2198" s="163"/>
      <c r="G2198" s="167">
        <v>37.166559999999997</v>
      </c>
    </row>
    <row r="2199" spans="1:7" ht="18.75">
      <c r="A2199" s="163"/>
      <c r="B2199" s="168" t="s">
        <v>5078</v>
      </c>
      <c r="C2199" s="238">
        <v>2024</v>
      </c>
      <c r="D2199" s="165" t="s">
        <v>3771</v>
      </c>
      <c r="E2199" s="167">
        <v>1</v>
      </c>
      <c r="F2199" s="163"/>
      <c r="G2199" s="167">
        <v>40.706389999999999</v>
      </c>
    </row>
    <row r="2200" spans="1:7" ht="18.75">
      <c r="A2200" s="163"/>
      <c r="B2200" s="168" t="s">
        <v>5078</v>
      </c>
      <c r="C2200" s="238">
        <v>2024</v>
      </c>
      <c r="D2200" s="165" t="s">
        <v>3771</v>
      </c>
      <c r="E2200" s="167">
        <v>1</v>
      </c>
      <c r="F2200" s="163"/>
      <c r="G2200" s="167">
        <v>36.487449999999995</v>
      </c>
    </row>
    <row r="2201" spans="1:7" ht="18.75">
      <c r="A2201" s="163"/>
      <c r="B2201" s="168" t="s">
        <v>5077</v>
      </c>
      <c r="C2201" s="238">
        <v>2024</v>
      </c>
      <c r="D2201" s="165" t="s">
        <v>3771</v>
      </c>
      <c r="E2201" s="167">
        <v>1</v>
      </c>
      <c r="F2201" s="163"/>
      <c r="G2201" s="167">
        <v>46.675089999999997</v>
      </c>
    </row>
    <row r="2202" spans="1:7" ht="18.75">
      <c r="A2202" s="163"/>
      <c r="B2202" s="168" t="s">
        <v>5077</v>
      </c>
      <c r="C2202" s="238">
        <v>2024</v>
      </c>
      <c r="D2202" s="165" t="s">
        <v>3771</v>
      </c>
      <c r="E2202" s="167">
        <v>1</v>
      </c>
      <c r="F2202" s="163"/>
      <c r="G2202" s="167">
        <v>48.919290000000004</v>
      </c>
    </row>
    <row r="2203" spans="1:7" ht="18.75">
      <c r="A2203" s="163"/>
      <c r="B2203" s="168" t="s">
        <v>5078</v>
      </c>
      <c r="C2203" s="238">
        <v>2024</v>
      </c>
      <c r="D2203" s="165" t="s">
        <v>3771</v>
      </c>
      <c r="E2203" s="167">
        <v>1</v>
      </c>
      <c r="F2203" s="163"/>
      <c r="G2203" s="167">
        <v>39.997419999999998</v>
      </c>
    </row>
    <row r="2204" spans="1:7" ht="18.75">
      <c r="A2204" s="163"/>
      <c r="B2204" s="168" t="s">
        <v>5077</v>
      </c>
      <c r="C2204" s="238">
        <v>2024</v>
      </c>
      <c r="D2204" s="165" t="s">
        <v>3771</v>
      </c>
      <c r="E2204" s="167">
        <v>1</v>
      </c>
      <c r="F2204" s="163"/>
      <c r="G2204" s="167">
        <v>47.67324</v>
      </c>
    </row>
    <row r="2205" spans="1:7" ht="18.75">
      <c r="A2205" s="163"/>
      <c r="B2205" s="168" t="s">
        <v>5078</v>
      </c>
      <c r="C2205" s="238">
        <v>2024</v>
      </c>
      <c r="D2205" s="165" t="s">
        <v>3771</v>
      </c>
      <c r="E2205" s="167">
        <v>1</v>
      </c>
      <c r="F2205" s="163"/>
      <c r="G2205" s="167">
        <v>42.121290000000002</v>
      </c>
    </row>
    <row r="2206" spans="1:7" ht="18.75">
      <c r="A2206" s="163"/>
      <c r="B2206" s="168" t="s">
        <v>5078</v>
      </c>
      <c r="C2206" s="238">
        <v>2024</v>
      </c>
      <c r="D2206" s="165" t="s">
        <v>3771</v>
      </c>
      <c r="E2206" s="167">
        <v>1</v>
      </c>
      <c r="F2206" s="163"/>
      <c r="G2206" s="167">
        <v>41.586580000000005</v>
      </c>
    </row>
    <row r="2207" spans="1:7" ht="18.75">
      <c r="A2207" s="163"/>
      <c r="B2207" s="168" t="s">
        <v>5077</v>
      </c>
      <c r="C2207" s="238">
        <v>2024</v>
      </c>
      <c r="D2207" s="165" t="s">
        <v>3771</v>
      </c>
      <c r="E2207" s="167">
        <v>1</v>
      </c>
      <c r="F2207" s="163"/>
      <c r="G2207" s="167">
        <v>44.970550000000003</v>
      </c>
    </row>
    <row r="2208" spans="1:7" ht="18.75">
      <c r="A2208" s="163"/>
      <c r="B2208" s="168" t="s">
        <v>5077</v>
      </c>
      <c r="C2208" s="238">
        <v>2024</v>
      </c>
      <c r="D2208" s="165" t="s">
        <v>3771</v>
      </c>
      <c r="E2208" s="167">
        <v>1</v>
      </c>
      <c r="F2208" s="163"/>
      <c r="G2208" s="167">
        <v>47.273900000000005</v>
      </c>
    </row>
    <row r="2209" spans="1:7" ht="18.75">
      <c r="A2209" s="163"/>
      <c r="B2209" s="168" t="s">
        <v>5094</v>
      </c>
      <c r="C2209" s="238">
        <v>2024</v>
      </c>
      <c r="D2209" s="165" t="s">
        <v>3771</v>
      </c>
      <c r="E2209" s="167">
        <v>1</v>
      </c>
      <c r="F2209" s="163"/>
      <c r="G2209" s="167">
        <v>32.939599999999999</v>
      </c>
    </row>
    <row r="2210" spans="1:7" ht="18.75">
      <c r="A2210" s="163"/>
      <c r="B2210" s="168" t="s">
        <v>5078</v>
      </c>
      <c r="C2210" s="238">
        <v>2024</v>
      </c>
      <c r="D2210" s="165" t="s">
        <v>3771</v>
      </c>
      <c r="E2210" s="167">
        <v>1</v>
      </c>
      <c r="F2210" s="163"/>
      <c r="G2210" s="167">
        <v>39.799459999999996</v>
      </c>
    </row>
    <row r="2211" spans="1:7" ht="18.75">
      <c r="A2211" s="163"/>
      <c r="B2211" s="168" t="s">
        <v>5077</v>
      </c>
      <c r="C2211" s="238">
        <v>2024</v>
      </c>
      <c r="D2211" s="165" t="s">
        <v>3771</v>
      </c>
      <c r="E2211" s="167">
        <v>1</v>
      </c>
      <c r="F2211" s="163"/>
      <c r="G2211" s="167">
        <v>47.166419999999995</v>
      </c>
    </row>
    <row r="2212" spans="1:7" ht="18.75">
      <c r="A2212" s="163"/>
      <c r="B2212" s="168" t="s">
        <v>5109</v>
      </c>
      <c r="C2212" s="238">
        <v>2024</v>
      </c>
      <c r="D2212" s="165" t="s">
        <v>3771</v>
      </c>
      <c r="E2212" s="167">
        <v>1</v>
      </c>
      <c r="F2212" s="163"/>
      <c r="G2212" s="167">
        <v>45.455589999999994</v>
      </c>
    </row>
    <row r="2213" spans="1:7" ht="18.75">
      <c r="A2213" s="163"/>
      <c r="B2213" s="168" t="s">
        <v>5077</v>
      </c>
      <c r="C2213" s="238">
        <v>2024</v>
      </c>
      <c r="D2213" s="165" t="s">
        <v>3771</v>
      </c>
      <c r="E2213" s="167">
        <v>1</v>
      </c>
      <c r="F2213" s="163"/>
      <c r="G2213" s="167">
        <v>46.109660000000005</v>
      </c>
    </row>
    <row r="2214" spans="1:7" ht="18.75">
      <c r="A2214" s="163"/>
      <c r="B2214" s="168" t="s">
        <v>5078</v>
      </c>
      <c r="C2214" s="238">
        <v>2024</v>
      </c>
      <c r="D2214" s="165" t="s">
        <v>3771</v>
      </c>
      <c r="E2214" s="167">
        <v>1</v>
      </c>
      <c r="F2214" s="163"/>
      <c r="G2214" s="167">
        <v>37.280739999999994</v>
      </c>
    </row>
    <row r="2215" spans="1:7" ht="18.75">
      <c r="A2215" s="163"/>
      <c r="B2215" s="168" t="s">
        <v>5077</v>
      </c>
      <c r="C2215" s="238">
        <v>2024</v>
      </c>
      <c r="D2215" s="165" t="s">
        <v>3771</v>
      </c>
      <c r="E2215" s="167">
        <v>1</v>
      </c>
      <c r="F2215" s="163"/>
      <c r="G2215" s="167">
        <v>47.23903</v>
      </c>
    </row>
    <row r="2216" spans="1:7" ht="18.75">
      <c r="A2216" s="163"/>
      <c r="B2216" s="168" t="s">
        <v>5083</v>
      </c>
      <c r="C2216" s="238">
        <v>2024</v>
      </c>
      <c r="D2216" s="165" t="s">
        <v>3771</v>
      </c>
      <c r="E2216" s="167">
        <v>1</v>
      </c>
      <c r="F2216" s="163"/>
      <c r="G2216" s="167">
        <v>35.434260000000002</v>
      </c>
    </row>
    <row r="2217" spans="1:7" ht="18.75">
      <c r="A2217" s="163"/>
      <c r="B2217" s="168" t="s">
        <v>5078</v>
      </c>
      <c r="C2217" s="238">
        <v>2024</v>
      </c>
      <c r="D2217" s="165" t="s">
        <v>3771</v>
      </c>
      <c r="E2217" s="167">
        <v>1</v>
      </c>
      <c r="F2217" s="163"/>
      <c r="G2217" s="167">
        <v>26.50609</v>
      </c>
    </row>
    <row r="2218" spans="1:7" ht="18.75">
      <c r="A2218" s="163"/>
      <c r="B2218" s="168" t="s">
        <v>5078</v>
      </c>
      <c r="C2218" s="238">
        <v>2024</v>
      </c>
      <c r="D2218" s="165" t="s">
        <v>3771</v>
      </c>
      <c r="E2218" s="167">
        <v>1</v>
      </c>
      <c r="F2218" s="163"/>
      <c r="G2218" s="167">
        <v>36.324779999999997</v>
      </c>
    </row>
    <row r="2219" spans="1:7" ht="18.75">
      <c r="A2219" s="163"/>
      <c r="B2219" s="168" t="s">
        <v>5079</v>
      </c>
      <c r="C2219" s="238">
        <v>2024</v>
      </c>
      <c r="D2219" s="165" t="s">
        <v>3771</v>
      </c>
      <c r="E2219" s="167">
        <v>1</v>
      </c>
      <c r="F2219" s="163"/>
      <c r="G2219" s="167">
        <v>48.146749999999997</v>
      </c>
    </row>
    <row r="2220" spans="1:7" ht="18.75">
      <c r="A2220" s="163"/>
      <c r="B2220" s="168" t="s">
        <v>5077</v>
      </c>
      <c r="C2220" s="238">
        <v>2024</v>
      </c>
      <c r="D2220" s="165" t="s">
        <v>3771</v>
      </c>
      <c r="E2220" s="167">
        <v>1</v>
      </c>
      <c r="F2220" s="163"/>
      <c r="G2220" s="167">
        <v>47.00029</v>
      </c>
    </row>
    <row r="2221" spans="1:7" ht="18.75">
      <c r="A2221" s="163"/>
      <c r="B2221" s="168" t="s">
        <v>5078</v>
      </c>
      <c r="C2221" s="238">
        <v>2024</v>
      </c>
      <c r="D2221" s="165" t="s">
        <v>3771</v>
      </c>
      <c r="E2221" s="167">
        <v>1</v>
      </c>
      <c r="F2221" s="163"/>
      <c r="G2221" s="167">
        <v>37.780230000000003</v>
      </c>
    </row>
    <row r="2222" spans="1:7" ht="18.75">
      <c r="A2222" s="163"/>
      <c r="B2222" s="168" t="s">
        <v>5078</v>
      </c>
      <c r="C2222" s="238">
        <v>2024</v>
      </c>
      <c r="D2222" s="165" t="s">
        <v>3771</v>
      </c>
      <c r="E2222" s="167">
        <v>1</v>
      </c>
      <c r="F2222" s="163"/>
      <c r="G2222" s="167">
        <v>39.351210000000002</v>
      </c>
    </row>
    <row r="2223" spans="1:7" ht="18.75">
      <c r="A2223" s="163"/>
      <c r="B2223" s="168" t="s">
        <v>5078</v>
      </c>
      <c r="C2223" s="238">
        <v>2024</v>
      </c>
      <c r="D2223" s="165" t="s">
        <v>3771</v>
      </c>
      <c r="E2223" s="167">
        <v>1</v>
      </c>
      <c r="F2223" s="163"/>
      <c r="G2223" s="167">
        <v>41.900880000000001</v>
      </c>
    </row>
    <row r="2224" spans="1:7" ht="18.75">
      <c r="A2224" s="163"/>
      <c r="B2224" s="168" t="s">
        <v>5077</v>
      </c>
      <c r="C2224" s="238">
        <v>2024</v>
      </c>
      <c r="D2224" s="165" t="s">
        <v>3771</v>
      </c>
      <c r="E2224" s="167">
        <v>1</v>
      </c>
      <c r="F2224" s="163"/>
      <c r="G2224" s="167">
        <v>51.982589999999995</v>
      </c>
    </row>
    <row r="2225" spans="1:7" ht="18.75">
      <c r="A2225" s="163"/>
      <c r="B2225" s="168" t="s">
        <v>5077</v>
      </c>
      <c r="C2225" s="238">
        <v>2024</v>
      </c>
      <c r="D2225" s="165" t="s">
        <v>3771</v>
      </c>
      <c r="E2225" s="167">
        <v>1</v>
      </c>
      <c r="F2225" s="163"/>
      <c r="G2225" s="167">
        <v>49.66048</v>
      </c>
    </row>
    <row r="2226" spans="1:7" ht="18.75">
      <c r="A2226" s="163"/>
      <c r="B2226" s="168" t="s">
        <v>5094</v>
      </c>
      <c r="C2226" s="238">
        <v>2024</v>
      </c>
      <c r="D2226" s="165" t="s">
        <v>3771</v>
      </c>
      <c r="E2226" s="167">
        <v>1</v>
      </c>
      <c r="F2226" s="163"/>
      <c r="G2226" s="167">
        <v>34.759329999999999</v>
      </c>
    </row>
    <row r="2227" spans="1:7" ht="33.75">
      <c r="A2227" s="163"/>
      <c r="B2227" s="168" t="s">
        <v>5096</v>
      </c>
      <c r="C2227" s="238">
        <v>2024</v>
      </c>
      <c r="D2227" s="165" t="s">
        <v>3771</v>
      </c>
      <c r="E2227" s="167">
        <v>1</v>
      </c>
      <c r="F2227" s="163"/>
      <c r="G2227" s="167">
        <v>31.371500000000001</v>
      </c>
    </row>
    <row r="2228" spans="1:7" ht="18.75">
      <c r="A2228" s="163"/>
      <c r="B2228" s="168" t="s">
        <v>5077</v>
      </c>
      <c r="C2228" s="238">
        <v>2024</v>
      </c>
      <c r="D2228" s="165" t="s">
        <v>3771</v>
      </c>
      <c r="E2228" s="167">
        <v>1</v>
      </c>
      <c r="F2228" s="163"/>
      <c r="G2228" s="167">
        <v>49.229839999999996</v>
      </c>
    </row>
    <row r="2229" spans="1:7" ht="18.75">
      <c r="A2229" s="163"/>
      <c r="B2229" s="168" t="s">
        <v>5078</v>
      </c>
      <c r="C2229" s="238">
        <v>2024</v>
      </c>
      <c r="D2229" s="165" t="s">
        <v>3771</v>
      </c>
      <c r="E2229" s="167">
        <v>1</v>
      </c>
      <c r="F2229" s="163"/>
      <c r="G2229" s="167">
        <v>37.31438</v>
      </c>
    </row>
    <row r="2230" spans="1:7" ht="18.75">
      <c r="A2230" s="163"/>
      <c r="B2230" s="168" t="s">
        <v>5078</v>
      </c>
      <c r="C2230" s="238">
        <v>2024</v>
      </c>
      <c r="D2230" s="165" t="s">
        <v>3771</v>
      </c>
      <c r="E2230" s="167">
        <v>1</v>
      </c>
      <c r="F2230" s="163"/>
      <c r="G2230" s="167">
        <v>37.595879999999994</v>
      </c>
    </row>
    <row r="2231" spans="1:7" ht="18.75">
      <c r="A2231" s="163"/>
      <c r="B2231" s="168" t="s">
        <v>5077</v>
      </c>
      <c r="C2231" s="238">
        <v>2024</v>
      </c>
      <c r="D2231" s="165" t="s">
        <v>3771</v>
      </c>
      <c r="E2231" s="167">
        <v>1</v>
      </c>
      <c r="F2231" s="163"/>
      <c r="G2231" s="167">
        <v>47.061489999999999</v>
      </c>
    </row>
    <row r="2232" spans="1:7" ht="18.75">
      <c r="A2232" s="163"/>
      <c r="B2232" s="168" t="s">
        <v>5078</v>
      </c>
      <c r="C2232" s="238">
        <v>2024</v>
      </c>
      <c r="D2232" s="165" t="s">
        <v>3771</v>
      </c>
      <c r="E2232" s="167">
        <v>1</v>
      </c>
      <c r="F2232" s="163"/>
      <c r="G2232" s="167">
        <v>39.085129999999999</v>
      </c>
    </row>
    <row r="2233" spans="1:7" ht="18.75">
      <c r="A2233" s="163"/>
      <c r="B2233" s="168" t="s">
        <v>5094</v>
      </c>
      <c r="C2233" s="238">
        <v>2024</v>
      </c>
      <c r="D2233" s="165" t="s">
        <v>3771</v>
      </c>
      <c r="E2233" s="167">
        <v>1</v>
      </c>
      <c r="F2233" s="163"/>
      <c r="G2233" s="167">
        <v>34.768650000000001</v>
      </c>
    </row>
    <row r="2234" spans="1:7" ht="18.75">
      <c r="A2234" s="163"/>
      <c r="B2234" s="168" t="s">
        <v>5078</v>
      </c>
      <c r="C2234" s="238">
        <v>2024</v>
      </c>
      <c r="D2234" s="165" t="s">
        <v>3771</v>
      </c>
      <c r="E2234" s="167">
        <v>1</v>
      </c>
      <c r="F2234" s="163"/>
      <c r="G2234" s="167">
        <v>39.442410000000002</v>
      </c>
    </row>
    <row r="2235" spans="1:7" ht="18.75">
      <c r="A2235" s="163"/>
      <c r="B2235" s="168" t="s">
        <v>5077</v>
      </c>
      <c r="C2235" s="238">
        <v>2024</v>
      </c>
      <c r="D2235" s="165" t="s">
        <v>3771</v>
      </c>
      <c r="E2235" s="167">
        <v>1</v>
      </c>
      <c r="F2235" s="163"/>
      <c r="G2235" s="167">
        <v>46.06908</v>
      </c>
    </row>
    <row r="2236" spans="1:7" ht="18.75">
      <c r="A2236" s="163"/>
      <c r="B2236" s="168" t="s">
        <v>5077</v>
      </c>
      <c r="C2236" s="238">
        <v>2024</v>
      </c>
      <c r="D2236" s="165" t="s">
        <v>3771</v>
      </c>
      <c r="E2236" s="167">
        <v>1</v>
      </c>
      <c r="F2236" s="163"/>
      <c r="G2236" s="167">
        <v>46.974530000000001</v>
      </c>
    </row>
    <row r="2237" spans="1:7" ht="18.75">
      <c r="A2237" s="163"/>
      <c r="B2237" s="168" t="s">
        <v>5078</v>
      </c>
      <c r="C2237" s="238">
        <v>2024</v>
      </c>
      <c r="D2237" s="165" t="s">
        <v>3771</v>
      </c>
      <c r="E2237" s="167">
        <v>1</v>
      </c>
      <c r="F2237" s="163"/>
      <c r="G2237" s="167">
        <v>38.294179999999997</v>
      </c>
    </row>
    <row r="2238" spans="1:7" ht="18.75">
      <c r="A2238" s="163"/>
      <c r="B2238" s="168" t="s">
        <v>5077</v>
      </c>
      <c r="C2238" s="238">
        <v>2024</v>
      </c>
      <c r="D2238" s="165" t="s">
        <v>3771</v>
      </c>
      <c r="E2238" s="167">
        <v>1</v>
      </c>
      <c r="F2238" s="163"/>
      <c r="G2238" s="167">
        <v>52.430489999999999</v>
      </c>
    </row>
    <row r="2239" spans="1:7" ht="18.75">
      <c r="A2239" s="163"/>
      <c r="B2239" s="168" t="s">
        <v>5078</v>
      </c>
      <c r="C2239" s="238">
        <v>2024</v>
      </c>
      <c r="D2239" s="165" t="s">
        <v>3771</v>
      </c>
      <c r="E2239" s="167">
        <v>1</v>
      </c>
      <c r="F2239" s="163"/>
      <c r="G2239" s="167">
        <v>40.062379999999997</v>
      </c>
    </row>
    <row r="2240" spans="1:7" ht="18.75">
      <c r="A2240" s="163"/>
      <c r="B2240" s="168" t="s">
        <v>5077</v>
      </c>
      <c r="C2240" s="238">
        <v>2024</v>
      </c>
      <c r="D2240" s="165" t="s">
        <v>3771</v>
      </c>
      <c r="E2240" s="167">
        <v>1</v>
      </c>
      <c r="F2240" s="163"/>
      <c r="G2240" s="167">
        <v>49.617989999999999</v>
      </c>
    </row>
    <row r="2241" spans="1:7" ht="18.75">
      <c r="A2241" s="163"/>
      <c r="B2241" s="168" t="s">
        <v>5077</v>
      </c>
      <c r="C2241" s="238">
        <v>2024</v>
      </c>
      <c r="D2241" s="165" t="s">
        <v>3771</v>
      </c>
      <c r="E2241" s="167">
        <v>1</v>
      </c>
      <c r="F2241" s="163"/>
      <c r="G2241" s="167">
        <v>46.955919999999999</v>
      </c>
    </row>
    <row r="2242" spans="1:7" ht="18.75">
      <c r="A2242" s="163"/>
      <c r="B2242" s="168" t="s">
        <v>5104</v>
      </c>
      <c r="C2242" s="238">
        <v>2024</v>
      </c>
      <c r="D2242" s="165" t="s">
        <v>3771</v>
      </c>
      <c r="E2242" s="167">
        <v>1</v>
      </c>
      <c r="F2242" s="163"/>
      <c r="G2242" s="167">
        <v>59.741860000000003</v>
      </c>
    </row>
    <row r="2243" spans="1:7" ht="18.75">
      <c r="A2243" s="163"/>
      <c r="B2243" s="168" t="s">
        <v>5078</v>
      </c>
      <c r="C2243" s="238">
        <v>2024</v>
      </c>
      <c r="D2243" s="165" t="s">
        <v>3771</v>
      </c>
      <c r="E2243" s="167">
        <v>1</v>
      </c>
      <c r="F2243" s="163"/>
      <c r="G2243" s="167">
        <v>38.822739999999996</v>
      </c>
    </row>
    <row r="2244" spans="1:7" ht="18.75">
      <c r="A2244" s="163"/>
      <c r="B2244" s="168" t="s">
        <v>5079</v>
      </c>
      <c r="C2244" s="238">
        <v>2024</v>
      </c>
      <c r="D2244" s="165" t="s">
        <v>3771</v>
      </c>
      <c r="E2244" s="167">
        <v>1</v>
      </c>
      <c r="F2244" s="163"/>
      <c r="G2244" s="167">
        <v>48.717089999999999</v>
      </c>
    </row>
    <row r="2245" spans="1:7" ht="18.75">
      <c r="A2245" s="163"/>
      <c r="B2245" s="168" t="s">
        <v>5077</v>
      </c>
      <c r="C2245" s="238">
        <v>2024</v>
      </c>
      <c r="D2245" s="165" t="s">
        <v>3771</v>
      </c>
      <c r="E2245" s="167">
        <v>1</v>
      </c>
      <c r="F2245" s="163"/>
      <c r="G2245" s="167">
        <v>49.668219999999998</v>
      </c>
    </row>
    <row r="2246" spans="1:7" ht="18.75">
      <c r="A2246" s="163"/>
      <c r="B2246" s="168" t="s">
        <v>5077</v>
      </c>
      <c r="C2246" s="238">
        <v>2024</v>
      </c>
      <c r="D2246" s="165" t="s">
        <v>3771</v>
      </c>
      <c r="E2246" s="167">
        <v>1</v>
      </c>
      <c r="F2246" s="163"/>
      <c r="G2246" s="167">
        <v>45.379550000000002</v>
      </c>
    </row>
    <row r="2247" spans="1:7" ht="18.75">
      <c r="A2247" s="163"/>
      <c r="B2247" s="168" t="s">
        <v>5077</v>
      </c>
      <c r="C2247" s="238">
        <v>2024</v>
      </c>
      <c r="D2247" s="165" t="s">
        <v>3771</v>
      </c>
      <c r="E2247" s="167">
        <v>1</v>
      </c>
      <c r="F2247" s="163"/>
      <c r="G2247" s="167">
        <v>42.151870000000002</v>
      </c>
    </row>
    <row r="2248" spans="1:7" ht="18.75">
      <c r="A2248" s="163"/>
      <c r="B2248" s="168" t="s">
        <v>5077</v>
      </c>
      <c r="C2248" s="238">
        <v>2024</v>
      </c>
      <c r="D2248" s="165" t="s">
        <v>3771</v>
      </c>
      <c r="E2248" s="167">
        <v>1</v>
      </c>
      <c r="F2248" s="163"/>
      <c r="G2248" s="167">
        <v>45.127960000000002</v>
      </c>
    </row>
    <row r="2249" spans="1:7" ht="18.75">
      <c r="A2249" s="163"/>
      <c r="B2249" s="168" t="s">
        <v>5077</v>
      </c>
      <c r="C2249" s="238">
        <v>2024</v>
      </c>
      <c r="D2249" s="165" t="s">
        <v>3771</v>
      </c>
      <c r="E2249" s="167">
        <v>1</v>
      </c>
      <c r="F2249" s="163"/>
      <c r="G2249" s="167">
        <v>47.840580000000003</v>
      </c>
    </row>
    <row r="2250" spans="1:7" ht="18.75">
      <c r="A2250" s="163"/>
      <c r="B2250" s="168" t="s">
        <v>5077</v>
      </c>
      <c r="C2250" s="238">
        <v>2024</v>
      </c>
      <c r="D2250" s="165" t="s">
        <v>3771</v>
      </c>
      <c r="E2250" s="167">
        <v>1</v>
      </c>
      <c r="F2250" s="163"/>
      <c r="G2250" s="167">
        <v>46.470999999999997</v>
      </c>
    </row>
    <row r="2251" spans="1:7" ht="18.75">
      <c r="A2251" s="163"/>
      <c r="B2251" s="168" t="s">
        <v>5095</v>
      </c>
      <c r="C2251" s="238">
        <v>2024</v>
      </c>
      <c r="D2251" s="165" t="s">
        <v>3771</v>
      </c>
      <c r="E2251" s="167">
        <v>1</v>
      </c>
      <c r="F2251" s="163"/>
      <c r="G2251" s="167">
        <v>39.972589999999997</v>
      </c>
    </row>
    <row r="2252" spans="1:7" ht="18.75">
      <c r="A2252" s="163"/>
      <c r="B2252" s="168" t="s">
        <v>5087</v>
      </c>
      <c r="C2252" s="238">
        <v>2024</v>
      </c>
      <c r="D2252" s="165" t="s">
        <v>3771</v>
      </c>
      <c r="E2252" s="167">
        <v>1</v>
      </c>
      <c r="F2252" s="163"/>
      <c r="G2252" s="167">
        <v>40.227669999999996</v>
      </c>
    </row>
    <row r="2253" spans="1:7" ht="18.75">
      <c r="A2253" s="163"/>
      <c r="B2253" s="168" t="s">
        <v>5077</v>
      </c>
      <c r="C2253" s="238">
        <v>2024</v>
      </c>
      <c r="D2253" s="165" t="s">
        <v>3771</v>
      </c>
      <c r="E2253" s="167">
        <v>1</v>
      </c>
      <c r="F2253" s="163"/>
      <c r="G2253" s="167">
        <v>46.969389999999997</v>
      </c>
    </row>
    <row r="2254" spans="1:7" ht="18.75">
      <c r="A2254" s="163"/>
      <c r="B2254" s="168" t="s">
        <v>5095</v>
      </c>
      <c r="C2254" s="238">
        <v>2024</v>
      </c>
      <c r="D2254" s="165" t="s">
        <v>3771</v>
      </c>
      <c r="E2254" s="167">
        <v>1</v>
      </c>
      <c r="F2254" s="163"/>
      <c r="G2254" s="167">
        <v>39.99953</v>
      </c>
    </row>
    <row r="2255" spans="1:7" ht="18.75">
      <c r="A2255" s="163"/>
      <c r="B2255" s="168" t="s">
        <v>5089</v>
      </c>
      <c r="C2255" s="238">
        <v>2024</v>
      </c>
      <c r="D2255" s="165" t="s">
        <v>3771</v>
      </c>
      <c r="E2255" s="167">
        <v>1</v>
      </c>
      <c r="F2255" s="163"/>
      <c r="G2255" s="167">
        <v>52.682940000000002</v>
      </c>
    </row>
    <row r="2256" spans="1:7" ht="18.75">
      <c r="A2256" s="163"/>
      <c r="B2256" s="168" t="s">
        <v>5109</v>
      </c>
      <c r="C2256" s="238">
        <v>2024</v>
      </c>
      <c r="D2256" s="165" t="s">
        <v>3771</v>
      </c>
      <c r="E2256" s="167">
        <v>1</v>
      </c>
      <c r="F2256" s="163"/>
      <c r="G2256" s="167">
        <v>37.793289999999999</v>
      </c>
    </row>
    <row r="2257" spans="1:7" ht="18.75">
      <c r="A2257" s="163"/>
      <c r="B2257" s="168" t="s">
        <v>5078</v>
      </c>
      <c r="C2257" s="238">
        <v>2024</v>
      </c>
      <c r="D2257" s="165" t="s">
        <v>3771</v>
      </c>
      <c r="E2257" s="167">
        <v>1</v>
      </c>
      <c r="F2257" s="163"/>
      <c r="G2257" s="167">
        <v>36.665140000000001</v>
      </c>
    </row>
    <row r="2258" spans="1:7" ht="18.75">
      <c r="A2258" s="163"/>
      <c r="B2258" s="168" t="s">
        <v>5077</v>
      </c>
      <c r="C2258" s="238">
        <v>2024</v>
      </c>
      <c r="D2258" s="165" t="s">
        <v>3771</v>
      </c>
      <c r="E2258" s="167">
        <v>1</v>
      </c>
      <c r="F2258" s="163"/>
      <c r="G2258" s="167">
        <v>35.555120000000002</v>
      </c>
    </row>
    <row r="2259" spans="1:7" ht="18.75">
      <c r="A2259" s="163"/>
      <c r="B2259" s="168" t="s">
        <v>5077</v>
      </c>
      <c r="C2259" s="238">
        <v>2024</v>
      </c>
      <c r="D2259" s="165" t="s">
        <v>3771</v>
      </c>
      <c r="E2259" s="167">
        <v>1</v>
      </c>
      <c r="F2259" s="163"/>
      <c r="G2259" s="167">
        <v>37.238399999999999</v>
      </c>
    </row>
    <row r="2260" spans="1:7" ht="18.75">
      <c r="A2260" s="163"/>
      <c r="B2260" s="168" t="s">
        <v>5078</v>
      </c>
      <c r="C2260" s="238">
        <v>2024</v>
      </c>
      <c r="D2260" s="165" t="s">
        <v>3771</v>
      </c>
      <c r="E2260" s="167">
        <v>1</v>
      </c>
      <c r="F2260" s="163"/>
      <c r="G2260" s="167">
        <v>34.835509999999999</v>
      </c>
    </row>
    <row r="2261" spans="1:7" ht="18.75">
      <c r="A2261" s="163"/>
      <c r="B2261" s="168" t="s">
        <v>5078</v>
      </c>
      <c r="C2261" s="238">
        <v>2024</v>
      </c>
      <c r="D2261" s="165" t="s">
        <v>3771</v>
      </c>
      <c r="E2261" s="167">
        <v>1</v>
      </c>
      <c r="F2261" s="163"/>
      <c r="G2261" s="167">
        <v>36.119589999999995</v>
      </c>
    </row>
    <row r="2262" spans="1:7" ht="18.75">
      <c r="A2262" s="163"/>
      <c r="B2262" s="168" t="s">
        <v>5077</v>
      </c>
      <c r="C2262" s="238">
        <v>2024</v>
      </c>
      <c r="D2262" s="165" t="s">
        <v>3771</v>
      </c>
      <c r="E2262" s="167">
        <v>1</v>
      </c>
      <c r="F2262" s="163"/>
      <c r="G2262" s="167">
        <v>35.540309999999998</v>
      </c>
    </row>
    <row r="2263" spans="1:7" ht="18.75">
      <c r="A2263" s="163"/>
      <c r="B2263" s="168" t="s">
        <v>5078</v>
      </c>
      <c r="C2263" s="238">
        <v>2024</v>
      </c>
      <c r="D2263" s="165" t="s">
        <v>3771</v>
      </c>
      <c r="E2263" s="167">
        <v>1</v>
      </c>
      <c r="F2263" s="163"/>
      <c r="G2263" s="167">
        <v>34.428410000000007</v>
      </c>
    </row>
    <row r="2264" spans="1:7" ht="18.75">
      <c r="A2264" s="163"/>
      <c r="B2264" s="168" t="s">
        <v>5077</v>
      </c>
      <c r="C2264" s="238">
        <v>2024</v>
      </c>
      <c r="D2264" s="165" t="s">
        <v>3771</v>
      </c>
      <c r="E2264" s="167">
        <v>1</v>
      </c>
      <c r="F2264" s="163"/>
      <c r="G2264" s="167">
        <v>36.649190000000004</v>
      </c>
    </row>
    <row r="2265" spans="1:7" ht="18.75">
      <c r="A2265" s="163"/>
      <c r="B2265" s="168" t="s">
        <v>5078</v>
      </c>
      <c r="C2265" s="238">
        <v>2024</v>
      </c>
      <c r="D2265" s="165" t="s">
        <v>3771</v>
      </c>
      <c r="E2265" s="167">
        <v>1</v>
      </c>
      <c r="F2265" s="163"/>
      <c r="G2265" s="167">
        <v>34.984660000000005</v>
      </c>
    </row>
    <row r="2266" spans="1:7" ht="18.75">
      <c r="A2266" s="163"/>
      <c r="B2266" s="168" t="s">
        <v>5077</v>
      </c>
      <c r="C2266" s="238">
        <v>2024</v>
      </c>
      <c r="D2266" s="165" t="s">
        <v>3771</v>
      </c>
      <c r="E2266" s="167">
        <v>1</v>
      </c>
      <c r="F2266" s="163"/>
      <c r="G2266" s="167">
        <v>33.789059999999999</v>
      </c>
    </row>
    <row r="2267" spans="1:7" ht="18.75">
      <c r="A2267" s="163"/>
      <c r="B2267" s="168" t="s">
        <v>5078</v>
      </c>
      <c r="C2267" s="238">
        <v>2024</v>
      </c>
      <c r="D2267" s="165" t="s">
        <v>3771</v>
      </c>
      <c r="E2267" s="167">
        <v>1</v>
      </c>
      <c r="F2267" s="163"/>
      <c r="G2267" s="167">
        <v>35.877319999999997</v>
      </c>
    </row>
    <row r="2268" spans="1:7" ht="18.75">
      <c r="A2268" s="163"/>
      <c r="B2268" s="168" t="s">
        <v>5097</v>
      </c>
      <c r="C2268" s="238">
        <v>2024</v>
      </c>
      <c r="D2268" s="165" t="s">
        <v>3771</v>
      </c>
      <c r="E2268" s="167">
        <v>1</v>
      </c>
      <c r="F2268" s="163"/>
      <c r="G2268" s="167">
        <v>26.93533</v>
      </c>
    </row>
    <row r="2269" spans="1:7" ht="18.75">
      <c r="A2269" s="163"/>
      <c r="B2269" s="168" t="s">
        <v>5095</v>
      </c>
      <c r="C2269" s="238">
        <v>2024</v>
      </c>
      <c r="D2269" s="165" t="s">
        <v>3771</v>
      </c>
      <c r="E2269" s="167">
        <v>1</v>
      </c>
      <c r="F2269" s="163"/>
      <c r="G2269" s="167">
        <v>31.517139999999998</v>
      </c>
    </row>
    <row r="2270" spans="1:7" ht="18.75">
      <c r="A2270" s="163"/>
      <c r="B2270" s="168" t="s">
        <v>5090</v>
      </c>
      <c r="C2270" s="238">
        <v>2024</v>
      </c>
      <c r="D2270" s="165" t="s">
        <v>3771</v>
      </c>
      <c r="E2270" s="167">
        <v>1</v>
      </c>
      <c r="F2270" s="163"/>
      <c r="G2270" s="167">
        <v>46.479510000000005</v>
      </c>
    </row>
    <row r="2271" spans="1:7" ht="18.75">
      <c r="A2271" s="163"/>
      <c r="B2271" s="168" t="s">
        <v>5077</v>
      </c>
      <c r="C2271" s="238">
        <v>2024</v>
      </c>
      <c r="D2271" s="165" t="s">
        <v>3771</v>
      </c>
      <c r="E2271" s="167">
        <v>1</v>
      </c>
      <c r="F2271" s="163"/>
      <c r="G2271" s="167">
        <v>37.049339999999994</v>
      </c>
    </row>
    <row r="2272" spans="1:7" ht="18.75">
      <c r="A2272" s="163"/>
      <c r="B2272" s="168" t="s">
        <v>5077</v>
      </c>
      <c r="C2272" s="238">
        <v>2024</v>
      </c>
      <c r="D2272" s="165" t="s">
        <v>3771</v>
      </c>
      <c r="E2272" s="167">
        <v>1</v>
      </c>
      <c r="F2272" s="163"/>
      <c r="G2272" s="167">
        <v>41.935610000000004</v>
      </c>
    </row>
    <row r="2273" spans="1:7" ht="18.75">
      <c r="A2273" s="163"/>
      <c r="B2273" s="168" t="s">
        <v>5078</v>
      </c>
      <c r="C2273" s="238">
        <v>2024</v>
      </c>
      <c r="D2273" s="165" t="s">
        <v>3771</v>
      </c>
      <c r="E2273" s="167">
        <v>1</v>
      </c>
      <c r="F2273" s="163"/>
      <c r="G2273" s="167">
        <v>34.671930000000003</v>
      </c>
    </row>
    <row r="2274" spans="1:7" ht="18.75">
      <c r="A2274" s="163"/>
      <c r="B2274" s="168" t="s">
        <v>5077</v>
      </c>
      <c r="C2274" s="238">
        <v>2024</v>
      </c>
      <c r="D2274" s="165" t="s">
        <v>3771</v>
      </c>
      <c r="E2274" s="167">
        <v>1</v>
      </c>
      <c r="F2274" s="163"/>
      <c r="G2274" s="167">
        <v>41.381449999999994</v>
      </c>
    </row>
    <row r="2275" spans="1:7" ht="18.75">
      <c r="A2275" s="163"/>
      <c r="B2275" s="168" t="s">
        <v>5077</v>
      </c>
      <c r="C2275" s="238">
        <v>2024</v>
      </c>
      <c r="D2275" s="165" t="s">
        <v>3771</v>
      </c>
      <c r="E2275" s="167">
        <v>1</v>
      </c>
      <c r="F2275" s="163"/>
      <c r="G2275" s="167">
        <v>37.701430000000002</v>
      </c>
    </row>
    <row r="2276" spans="1:7" ht="18.75">
      <c r="A2276" s="163"/>
      <c r="B2276" s="168" t="s">
        <v>5077</v>
      </c>
      <c r="C2276" s="238">
        <v>2024</v>
      </c>
      <c r="D2276" s="165" t="s">
        <v>3771</v>
      </c>
      <c r="E2276" s="167">
        <v>1</v>
      </c>
      <c r="F2276" s="163"/>
      <c r="G2276" s="167">
        <v>36.960589999999996</v>
      </c>
    </row>
    <row r="2277" spans="1:7" ht="18.75">
      <c r="A2277" s="163"/>
      <c r="B2277" s="168" t="s">
        <v>5078</v>
      </c>
      <c r="C2277" s="238">
        <v>2024</v>
      </c>
      <c r="D2277" s="165" t="s">
        <v>3771</v>
      </c>
      <c r="E2277" s="167">
        <v>1</v>
      </c>
      <c r="F2277" s="163"/>
      <c r="G2277" s="167">
        <v>35.73171</v>
      </c>
    </row>
    <row r="2278" spans="1:7" ht="18.75">
      <c r="A2278" s="163"/>
      <c r="B2278" s="168" t="s">
        <v>5078</v>
      </c>
      <c r="C2278" s="238">
        <v>2024</v>
      </c>
      <c r="D2278" s="165" t="s">
        <v>3771</v>
      </c>
      <c r="E2278" s="167">
        <v>1</v>
      </c>
      <c r="F2278" s="163"/>
      <c r="G2278" s="167">
        <v>35.490029999999997</v>
      </c>
    </row>
    <row r="2279" spans="1:7" ht="18.75">
      <c r="A2279" s="163"/>
      <c r="B2279" s="168" t="s">
        <v>5078</v>
      </c>
      <c r="C2279" s="238">
        <v>2024</v>
      </c>
      <c r="D2279" s="165" t="s">
        <v>3771</v>
      </c>
      <c r="E2279" s="167">
        <v>1</v>
      </c>
      <c r="F2279" s="163"/>
      <c r="G2279" s="167">
        <v>36.26793</v>
      </c>
    </row>
    <row r="2280" spans="1:7" ht="18.75">
      <c r="A2280" s="163"/>
      <c r="B2280" s="168" t="s">
        <v>5077</v>
      </c>
      <c r="C2280" s="238">
        <v>2024</v>
      </c>
      <c r="D2280" s="165" t="s">
        <v>3771</v>
      </c>
      <c r="E2280" s="167">
        <v>1</v>
      </c>
      <c r="F2280" s="163"/>
      <c r="G2280" s="167">
        <v>35.932360000000003</v>
      </c>
    </row>
    <row r="2281" spans="1:7" ht="18.75">
      <c r="A2281" s="163"/>
      <c r="B2281" s="168" t="s">
        <v>5077</v>
      </c>
      <c r="C2281" s="238">
        <v>2024</v>
      </c>
      <c r="D2281" s="165" t="s">
        <v>3771</v>
      </c>
      <c r="E2281" s="167">
        <v>1</v>
      </c>
      <c r="F2281" s="163"/>
      <c r="G2281" s="167">
        <v>37.969540000000002</v>
      </c>
    </row>
    <row r="2282" spans="1:7" ht="18.75">
      <c r="A2282" s="163"/>
      <c r="B2282" s="168" t="s">
        <v>5077</v>
      </c>
      <c r="C2282" s="238">
        <v>2024</v>
      </c>
      <c r="D2282" s="165" t="s">
        <v>3771</v>
      </c>
      <c r="E2282" s="167">
        <v>1</v>
      </c>
      <c r="F2282" s="163"/>
      <c r="G2282" s="167">
        <v>34.066379999999995</v>
      </c>
    </row>
    <row r="2283" spans="1:7" ht="18.75">
      <c r="A2283" s="163"/>
      <c r="B2283" s="168" t="s">
        <v>5077</v>
      </c>
      <c r="C2283" s="238">
        <v>2024</v>
      </c>
      <c r="D2283" s="165" t="s">
        <v>3771</v>
      </c>
      <c r="E2283" s="167">
        <v>1</v>
      </c>
      <c r="F2283" s="163"/>
      <c r="G2283" s="167">
        <v>37.049339999999994</v>
      </c>
    </row>
    <row r="2284" spans="1:7" ht="18.75">
      <c r="A2284" s="163"/>
      <c r="B2284" s="168" t="s">
        <v>5078</v>
      </c>
      <c r="C2284" s="238">
        <v>2024</v>
      </c>
      <c r="D2284" s="165" t="s">
        <v>3771</v>
      </c>
      <c r="E2284" s="167">
        <v>1</v>
      </c>
      <c r="F2284" s="163"/>
      <c r="G2284" s="167">
        <v>36.529260000000001</v>
      </c>
    </row>
    <row r="2285" spans="1:7" ht="18.75">
      <c r="A2285" s="163"/>
      <c r="B2285" s="168" t="s">
        <v>5078</v>
      </c>
      <c r="C2285" s="238">
        <v>2024</v>
      </c>
      <c r="D2285" s="165" t="s">
        <v>3771</v>
      </c>
      <c r="E2285" s="167">
        <v>1</v>
      </c>
      <c r="F2285" s="163"/>
      <c r="G2285" s="167">
        <v>37.835050000000003</v>
      </c>
    </row>
    <row r="2286" spans="1:7" ht="18.75">
      <c r="A2286" s="163"/>
      <c r="B2286" s="168" t="s">
        <v>5081</v>
      </c>
      <c r="C2286" s="238">
        <v>2024</v>
      </c>
      <c r="D2286" s="165" t="s">
        <v>3771</v>
      </c>
      <c r="E2286" s="167">
        <v>1</v>
      </c>
      <c r="F2286" s="163"/>
      <c r="G2286" s="167">
        <v>25.643259999999998</v>
      </c>
    </row>
    <row r="2287" spans="1:7" ht="18.75">
      <c r="A2287" s="163"/>
      <c r="B2287" s="168" t="s">
        <v>5077</v>
      </c>
      <c r="C2287" s="238">
        <v>2024</v>
      </c>
      <c r="D2287" s="165" t="s">
        <v>3771</v>
      </c>
      <c r="E2287" s="167">
        <v>1</v>
      </c>
      <c r="F2287" s="163"/>
      <c r="G2287" s="167">
        <v>34.147120000000001</v>
      </c>
    </row>
    <row r="2288" spans="1:7" ht="18.75">
      <c r="A2288" s="163"/>
      <c r="B2288" s="168" t="s">
        <v>5089</v>
      </c>
      <c r="C2288" s="238">
        <v>2024</v>
      </c>
      <c r="D2288" s="165" t="s">
        <v>3771</v>
      </c>
      <c r="E2288" s="167">
        <v>1</v>
      </c>
      <c r="F2288" s="163"/>
      <c r="G2288" s="167">
        <v>57.856699999999996</v>
      </c>
    </row>
    <row r="2289" spans="1:7" ht="18.75">
      <c r="A2289" s="163"/>
      <c r="B2289" s="168" t="s">
        <v>5077</v>
      </c>
      <c r="C2289" s="238">
        <v>2024</v>
      </c>
      <c r="D2289" s="165" t="s">
        <v>3771</v>
      </c>
      <c r="E2289" s="167">
        <v>1</v>
      </c>
      <c r="F2289" s="163"/>
      <c r="G2289" s="167">
        <v>36.024419999999999</v>
      </c>
    </row>
    <row r="2290" spans="1:7" ht="18.75">
      <c r="A2290" s="163"/>
      <c r="B2290" s="168" t="s">
        <v>5077</v>
      </c>
      <c r="C2290" s="238">
        <v>2024</v>
      </c>
      <c r="D2290" s="165" t="s">
        <v>3771</v>
      </c>
      <c r="E2290" s="167">
        <v>1</v>
      </c>
      <c r="F2290" s="163"/>
      <c r="G2290" s="167">
        <v>39.339839999999995</v>
      </c>
    </row>
    <row r="2291" spans="1:7" ht="18.75">
      <c r="A2291" s="163"/>
      <c r="B2291" s="168" t="s">
        <v>5077</v>
      </c>
      <c r="C2291" s="238">
        <v>2024</v>
      </c>
      <c r="D2291" s="165" t="s">
        <v>3771</v>
      </c>
      <c r="E2291" s="167">
        <v>1</v>
      </c>
      <c r="F2291" s="163"/>
      <c r="G2291" s="167">
        <v>33.787430000000001</v>
      </c>
    </row>
    <row r="2292" spans="1:7" ht="18.75">
      <c r="A2292" s="163"/>
      <c r="B2292" s="168" t="s">
        <v>5095</v>
      </c>
      <c r="C2292" s="238">
        <v>2024</v>
      </c>
      <c r="D2292" s="165" t="s">
        <v>3771</v>
      </c>
      <c r="E2292" s="167">
        <v>1</v>
      </c>
      <c r="F2292" s="163"/>
      <c r="G2292" s="167">
        <v>32.388080000000002</v>
      </c>
    </row>
    <row r="2293" spans="1:7" ht="18.75">
      <c r="A2293" s="163"/>
      <c r="B2293" s="168" t="s">
        <v>5081</v>
      </c>
      <c r="C2293" s="238">
        <v>2024</v>
      </c>
      <c r="D2293" s="165" t="s">
        <v>3771</v>
      </c>
      <c r="E2293" s="167">
        <v>1</v>
      </c>
      <c r="F2293" s="163"/>
      <c r="G2293" s="167">
        <v>27.78847</v>
      </c>
    </row>
    <row r="2294" spans="1:7" ht="18.75">
      <c r="A2294" s="163"/>
      <c r="B2294" s="168" t="s">
        <v>5097</v>
      </c>
      <c r="C2294" s="238">
        <v>2024</v>
      </c>
      <c r="D2294" s="165" t="s">
        <v>3771</v>
      </c>
      <c r="E2294" s="167">
        <v>1</v>
      </c>
      <c r="F2294" s="163"/>
      <c r="G2294" s="167">
        <v>29.122970000000002</v>
      </c>
    </row>
    <row r="2295" spans="1:7" ht="18.75">
      <c r="A2295" s="163"/>
      <c r="B2295" s="168" t="s">
        <v>5077</v>
      </c>
      <c r="C2295" s="238">
        <v>2024</v>
      </c>
      <c r="D2295" s="165" t="s">
        <v>3771</v>
      </c>
      <c r="E2295" s="167">
        <v>1</v>
      </c>
      <c r="F2295" s="163"/>
      <c r="G2295" s="167">
        <v>52.306350000000002</v>
      </c>
    </row>
    <row r="2296" spans="1:7" ht="18.75">
      <c r="A2296" s="163"/>
      <c r="B2296" s="168" t="s">
        <v>5093</v>
      </c>
      <c r="C2296" s="238">
        <v>2024</v>
      </c>
      <c r="D2296" s="165" t="s">
        <v>3771</v>
      </c>
      <c r="E2296" s="167">
        <v>1</v>
      </c>
      <c r="F2296" s="163"/>
      <c r="G2296" s="167">
        <v>39.376390000000001</v>
      </c>
    </row>
    <row r="2297" spans="1:7" ht="18.75">
      <c r="A2297" s="163"/>
      <c r="B2297" s="168" t="s">
        <v>5077</v>
      </c>
      <c r="C2297" s="238">
        <v>2024</v>
      </c>
      <c r="D2297" s="165" t="s">
        <v>3771</v>
      </c>
      <c r="E2297" s="167">
        <v>1</v>
      </c>
      <c r="F2297" s="163"/>
      <c r="G2297" s="167">
        <v>46.66628</v>
      </c>
    </row>
    <row r="2298" spans="1:7" ht="18.75">
      <c r="A2298" s="163"/>
      <c r="B2298" s="168" t="s">
        <v>5078</v>
      </c>
      <c r="C2298" s="238">
        <v>2024</v>
      </c>
      <c r="D2298" s="165" t="s">
        <v>3771</v>
      </c>
      <c r="E2298" s="167">
        <v>1</v>
      </c>
      <c r="F2298" s="163"/>
      <c r="G2298" s="167">
        <v>35.729680000000002</v>
      </c>
    </row>
    <row r="2299" spans="1:7" ht="18.75">
      <c r="A2299" s="163"/>
      <c r="B2299" s="168" t="s">
        <v>5078</v>
      </c>
      <c r="C2299" s="238">
        <v>2024</v>
      </c>
      <c r="D2299" s="165" t="s">
        <v>3771</v>
      </c>
      <c r="E2299" s="167">
        <v>1</v>
      </c>
      <c r="F2299" s="163"/>
      <c r="G2299" s="167">
        <v>37.616699999999994</v>
      </c>
    </row>
    <row r="2300" spans="1:7" ht="18.75">
      <c r="A2300" s="163"/>
      <c r="B2300" s="168" t="s">
        <v>5078</v>
      </c>
      <c r="C2300" s="238">
        <v>2024</v>
      </c>
      <c r="D2300" s="165" t="s">
        <v>3771</v>
      </c>
      <c r="E2300" s="167">
        <v>1</v>
      </c>
      <c r="F2300" s="163"/>
      <c r="G2300" s="167">
        <v>35.032110000000003</v>
      </c>
    </row>
    <row r="2301" spans="1:7" ht="18.75">
      <c r="A2301" s="163"/>
      <c r="B2301" s="168" t="s">
        <v>5077</v>
      </c>
      <c r="C2301" s="238">
        <v>2024</v>
      </c>
      <c r="D2301" s="165" t="s">
        <v>3771</v>
      </c>
      <c r="E2301" s="167">
        <v>1</v>
      </c>
      <c r="F2301" s="163"/>
      <c r="G2301" s="167">
        <v>46.69182</v>
      </c>
    </row>
    <row r="2302" spans="1:7" ht="18.75">
      <c r="A2302" s="163"/>
      <c r="B2302" s="168" t="s">
        <v>5081</v>
      </c>
      <c r="C2302" s="238">
        <v>2024</v>
      </c>
      <c r="D2302" s="165" t="s">
        <v>3771</v>
      </c>
      <c r="E2302" s="167">
        <v>1</v>
      </c>
      <c r="F2302" s="163"/>
      <c r="G2302" s="167">
        <v>36.5914</v>
      </c>
    </row>
    <row r="2303" spans="1:7" ht="18.75">
      <c r="A2303" s="163"/>
      <c r="B2303" s="168" t="s">
        <v>5081</v>
      </c>
      <c r="C2303" s="238">
        <v>2024</v>
      </c>
      <c r="D2303" s="165" t="s">
        <v>3771</v>
      </c>
      <c r="E2303" s="167">
        <v>1</v>
      </c>
      <c r="F2303" s="163"/>
      <c r="G2303" s="167">
        <v>38.586730000000003</v>
      </c>
    </row>
    <row r="2304" spans="1:7" ht="18.75">
      <c r="A2304" s="163"/>
      <c r="B2304" s="168" t="s">
        <v>5077</v>
      </c>
      <c r="C2304" s="238">
        <v>2024</v>
      </c>
      <c r="D2304" s="165" t="s">
        <v>3771</v>
      </c>
      <c r="E2304" s="167">
        <v>1</v>
      </c>
      <c r="F2304" s="163"/>
      <c r="G2304" s="167">
        <v>36.66778</v>
      </c>
    </row>
    <row r="2305" spans="1:7" ht="18.75">
      <c r="A2305" s="163"/>
      <c r="B2305" s="168" t="s">
        <v>5089</v>
      </c>
      <c r="C2305" s="238">
        <v>2024</v>
      </c>
      <c r="D2305" s="165" t="s">
        <v>3771</v>
      </c>
      <c r="E2305" s="167">
        <v>1</v>
      </c>
      <c r="F2305" s="163"/>
      <c r="G2305" s="167">
        <v>25.95185</v>
      </c>
    </row>
    <row r="2306" spans="1:7" ht="18.75">
      <c r="A2306" s="163"/>
      <c r="B2306" s="168" t="s">
        <v>5078</v>
      </c>
      <c r="C2306" s="238">
        <v>2024</v>
      </c>
      <c r="D2306" s="165" t="s">
        <v>3771</v>
      </c>
      <c r="E2306" s="167">
        <v>1</v>
      </c>
      <c r="F2306" s="163"/>
      <c r="G2306" s="167">
        <v>36.770269999999996</v>
      </c>
    </row>
    <row r="2307" spans="1:7" ht="18.75">
      <c r="A2307" s="163"/>
      <c r="B2307" s="168" t="s">
        <v>5099</v>
      </c>
      <c r="C2307" s="238">
        <v>2024</v>
      </c>
      <c r="D2307" s="165" t="s">
        <v>3771</v>
      </c>
      <c r="E2307" s="167">
        <v>1</v>
      </c>
      <c r="F2307" s="163"/>
      <c r="G2307" s="167">
        <v>31.826029999999999</v>
      </c>
    </row>
    <row r="2308" spans="1:7" ht="18.75">
      <c r="A2308" s="163"/>
      <c r="B2308" s="168" t="s">
        <v>5077</v>
      </c>
      <c r="C2308" s="238">
        <v>2024</v>
      </c>
      <c r="D2308" s="165" t="s">
        <v>3771</v>
      </c>
      <c r="E2308" s="167">
        <v>1</v>
      </c>
      <c r="F2308" s="163"/>
      <c r="G2308" s="167">
        <v>36.353839999999998</v>
      </c>
    </row>
    <row r="2309" spans="1:7" ht="18.75">
      <c r="A2309" s="163"/>
      <c r="B2309" s="168" t="s">
        <v>5078</v>
      </c>
      <c r="C2309" s="238">
        <v>2024</v>
      </c>
      <c r="D2309" s="165" t="s">
        <v>3771</v>
      </c>
      <c r="E2309" s="167">
        <v>1</v>
      </c>
      <c r="F2309" s="163"/>
      <c r="G2309" s="167">
        <v>35.037529999999997</v>
      </c>
    </row>
    <row r="2310" spans="1:7" ht="18.75">
      <c r="A2310" s="163"/>
      <c r="B2310" s="168" t="s">
        <v>5077</v>
      </c>
      <c r="C2310" s="238">
        <v>2024</v>
      </c>
      <c r="D2310" s="165" t="s">
        <v>3771</v>
      </c>
      <c r="E2310" s="167">
        <v>1</v>
      </c>
      <c r="F2310" s="163"/>
      <c r="G2310" s="167">
        <v>36.574809999999999</v>
      </c>
    </row>
    <row r="2311" spans="1:7" ht="18.75">
      <c r="A2311" s="163"/>
      <c r="B2311" s="168" t="s">
        <v>5078</v>
      </c>
      <c r="C2311" s="238">
        <v>2024</v>
      </c>
      <c r="D2311" s="165" t="s">
        <v>3771</v>
      </c>
      <c r="E2311" s="167">
        <v>1</v>
      </c>
      <c r="F2311" s="163"/>
      <c r="G2311" s="167">
        <v>26.724869999999999</v>
      </c>
    </row>
    <row r="2312" spans="1:7" ht="18.75">
      <c r="A2312" s="163"/>
      <c r="B2312" s="168" t="s">
        <v>5084</v>
      </c>
      <c r="C2312" s="238">
        <v>2024</v>
      </c>
      <c r="D2312" s="165" t="s">
        <v>3771</v>
      </c>
      <c r="E2312" s="167">
        <v>1</v>
      </c>
      <c r="F2312" s="163"/>
      <c r="G2312" s="167">
        <v>40.260220000000004</v>
      </c>
    </row>
    <row r="2313" spans="1:7" ht="18.75">
      <c r="A2313" s="163"/>
      <c r="B2313" s="168" t="s">
        <v>5077</v>
      </c>
      <c r="C2313" s="238">
        <v>2024</v>
      </c>
      <c r="D2313" s="165" t="s">
        <v>3771</v>
      </c>
      <c r="E2313" s="167">
        <v>1</v>
      </c>
      <c r="F2313" s="163"/>
      <c r="G2313" s="167">
        <v>34.969239999999999</v>
      </c>
    </row>
    <row r="2314" spans="1:7" ht="18.75">
      <c r="A2314" s="163"/>
      <c r="B2314" s="168" t="s">
        <v>5097</v>
      </c>
      <c r="C2314" s="238">
        <v>2024</v>
      </c>
      <c r="D2314" s="165" t="s">
        <v>3771</v>
      </c>
      <c r="E2314" s="167">
        <v>1</v>
      </c>
      <c r="F2314" s="163"/>
      <c r="G2314" s="167">
        <v>28.735749999999999</v>
      </c>
    </row>
    <row r="2315" spans="1:7" ht="18.75">
      <c r="A2315" s="163"/>
      <c r="B2315" s="168" t="s">
        <v>5077</v>
      </c>
      <c r="C2315" s="238">
        <v>2024</v>
      </c>
      <c r="D2315" s="165" t="s">
        <v>3771</v>
      </c>
      <c r="E2315" s="167">
        <v>1</v>
      </c>
      <c r="F2315" s="163"/>
      <c r="G2315" s="167">
        <v>35.651249999999997</v>
      </c>
    </row>
    <row r="2316" spans="1:7" ht="18.75">
      <c r="A2316" s="163"/>
      <c r="B2316" s="168" t="s">
        <v>5078</v>
      </c>
      <c r="C2316" s="238">
        <v>2024</v>
      </c>
      <c r="D2316" s="165" t="s">
        <v>3771</v>
      </c>
      <c r="E2316" s="167">
        <v>1</v>
      </c>
      <c r="F2316" s="163"/>
      <c r="G2316" s="167">
        <v>34.8446</v>
      </c>
    </row>
    <row r="2317" spans="1:7" ht="18.75">
      <c r="A2317" s="163"/>
      <c r="B2317" s="168" t="s">
        <v>5078</v>
      </c>
      <c r="C2317" s="238">
        <v>2024</v>
      </c>
      <c r="D2317" s="165" t="s">
        <v>3771</v>
      </c>
      <c r="E2317" s="167">
        <v>1</v>
      </c>
      <c r="F2317" s="163"/>
      <c r="G2317" s="167">
        <v>34.649629999999995</v>
      </c>
    </row>
    <row r="2318" spans="1:7" ht="18.75">
      <c r="A2318" s="163"/>
      <c r="B2318" s="168" t="s">
        <v>5077</v>
      </c>
      <c r="C2318" s="238">
        <v>2024</v>
      </c>
      <c r="D2318" s="165" t="s">
        <v>3771</v>
      </c>
      <c r="E2318" s="167">
        <v>1</v>
      </c>
      <c r="F2318" s="163"/>
      <c r="G2318" s="167">
        <v>34.060519999999997</v>
      </c>
    </row>
    <row r="2319" spans="1:7" ht="18.75">
      <c r="A2319" s="163"/>
      <c r="B2319" s="168" t="s">
        <v>5079</v>
      </c>
      <c r="C2319" s="238">
        <v>2024</v>
      </c>
      <c r="D2319" s="165" t="s">
        <v>3771</v>
      </c>
      <c r="E2319" s="167">
        <v>1</v>
      </c>
      <c r="F2319" s="163"/>
      <c r="G2319" s="167">
        <v>36.032769999999999</v>
      </c>
    </row>
    <row r="2320" spans="1:7" ht="18.75">
      <c r="A2320" s="163"/>
      <c r="B2320" s="168" t="s">
        <v>5078</v>
      </c>
      <c r="C2320" s="238">
        <v>2024</v>
      </c>
      <c r="D2320" s="165" t="s">
        <v>3771</v>
      </c>
      <c r="E2320" s="167">
        <v>1</v>
      </c>
      <c r="F2320" s="163"/>
      <c r="G2320" s="167">
        <v>35.145690000000002</v>
      </c>
    </row>
    <row r="2321" spans="1:7" ht="18.75">
      <c r="A2321" s="163"/>
      <c r="B2321" s="168" t="s">
        <v>5078</v>
      </c>
      <c r="C2321" s="238">
        <v>2024</v>
      </c>
      <c r="D2321" s="165" t="s">
        <v>3771</v>
      </c>
      <c r="E2321" s="167">
        <v>1</v>
      </c>
      <c r="F2321" s="163"/>
      <c r="G2321" s="167">
        <v>34.579980000000006</v>
      </c>
    </row>
    <row r="2322" spans="1:7" ht="18.75">
      <c r="A2322" s="163"/>
      <c r="B2322" s="168" t="s">
        <v>5087</v>
      </c>
      <c r="C2322" s="238">
        <v>2024</v>
      </c>
      <c r="D2322" s="165" t="s">
        <v>3771</v>
      </c>
      <c r="E2322" s="167">
        <v>1</v>
      </c>
      <c r="F2322" s="163"/>
      <c r="G2322" s="167">
        <v>45.002029999999998</v>
      </c>
    </row>
    <row r="2323" spans="1:7" ht="18.75">
      <c r="A2323" s="163"/>
      <c r="B2323" s="168" t="s">
        <v>5078</v>
      </c>
      <c r="C2323" s="238">
        <v>2024</v>
      </c>
      <c r="D2323" s="165" t="s">
        <v>3771</v>
      </c>
      <c r="E2323" s="167">
        <v>1</v>
      </c>
      <c r="F2323" s="163"/>
      <c r="G2323" s="167">
        <v>36.245539999999998</v>
      </c>
    </row>
    <row r="2324" spans="1:7" ht="18.75">
      <c r="A2324" s="163"/>
      <c r="B2324" s="168" t="s">
        <v>5077</v>
      </c>
      <c r="C2324" s="238">
        <v>2024</v>
      </c>
      <c r="D2324" s="165" t="s">
        <v>3771</v>
      </c>
      <c r="E2324" s="167">
        <v>1</v>
      </c>
      <c r="F2324" s="163"/>
      <c r="G2324" s="167">
        <v>39.000260000000004</v>
      </c>
    </row>
    <row r="2325" spans="1:7" ht="18.75">
      <c r="A2325" s="163"/>
      <c r="B2325" s="168" t="s">
        <v>5078</v>
      </c>
      <c r="C2325" s="238">
        <v>2024</v>
      </c>
      <c r="D2325" s="165" t="s">
        <v>3771</v>
      </c>
      <c r="E2325" s="167">
        <v>1</v>
      </c>
      <c r="F2325" s="163"/>
      <c r="G2325" s="167">
        <v>33.659550000000003</v>
      </c>
    </row>
    <row r="2326" spans="1:7" ht="18.75">
      <c r="A2326" s="163"/>
      <c r="B2326" s="168" t="s">
        <v>5094</v>
      </c>
      <c r="C2326" s="238">
        <v>2024</v>
      </c>
      <c r="D2326" s="165" t="s">
        <v>3771</v>
      </c>
      <c r="E2326" s="167">
        <v>1</v>
      </c>
      <c r="F2326" s="163"/>
      <c r="G2326" s="167">
        <v>32.106340000000003</v>
      </c>
    </row>
    <row r="2327" spans="1:7" ht="33.75">
      <c r="A2327" s="163"/>
      <c r="B2327" s="168" t="s">
        <v>5105</v>
      </c>
      <c r="C2327" s="238">
        <v>2024</v>
      </c>
      <c r="D2327" s="165" t="s">
        <v>3771</v>
      </c>
      <c r="E2327" s="167">
        <v>1</v>
      </c>
      <c r="F2327" s="163"/>
      <c r="G2327" s="167">
        <v>34.821429999999999</v>
      </c>
    </row>
    <row r="2328" spans="1:7" ht="18.75">
      <c r="A2328" s="163"/>
      <c r="B2328" s="168" t="s">
        <v>5079</v>
      </c>
      <c r="C2328" s="238">
        <v>2024</v>
      </c>
      <c r="D2328" s="165" t="s">
        <v>3771</v>
      </c>
      <c r="E2328" s="167">
        <v>1</v>
      </c>
      <c r="F2328" s="163"/>
      <c r="G2328" s="167">
        <v>36.057699999999997</v>
      </c>
    </row>
    <row r="2329" spans="1:7" ht="18.75">
      <c r="A2329" s="163"/>
      <c r="B2329" s="168" t="s">
        <v>5077</v>
      </c>
      <c r="C2329" s="238">
        <v>2024</v>
      </c>
      <c r="D2329" s="165" t="s">
        <v>3771</v>
      </c>
      <c r="E2329" s="167">
        <v>1</v>
      </c>
      <c r="F2329" s="163"/>
      <c r="G2329" s="167">
        <v>35.200510000000001</v>
      </c>
    </row>
    <row r="2330" spans="1:7" ht="18.75">
      <c r="A2330" s="163"/>
      <c r="B2330" s="168" t="s">
        <v>5077</v>
      </c>
      <c r="C2330" s="238">
        <v>2024</v>
      </c>
      <c r="D2330" s="165" t="s">
        <v>3771</v>
      </c>
      <c r="E2330" s="167">
        <v>1</v>
      </c>
      <c r="F2330" s="163"/>
      <c r="G2330" s="167">
        <v>34.441400000000002</v>
      </c>
    </row>
    <row r="2331" spans="1:7" ht="18.75">
      <c r="A2331" s="163"/>
      <c r="B2331" s="168" t="s">
        <v>5081</v>
      </c>
      <c r="C2331" s="238">
        <v>2024</v>
      </c>
      <c r="D2331" s="165" t="s">
        <v>3771</v>
      </c>
      <c r="E2331" s="167">
        <v>1</v>
      </c>
      <c r="F2331" s="163"/>
      <c r="G2331" s="167">
        <v>34.781889999999997</v>
      </c>
    </row>
    <row r="2332" spans="1:7" ht="18.75">
      <c r="A2332" s="163"/>
      <c r="B2332" s="168" t="s">
        <v>5087</v>
      </c>
      <c r="C2332" s="238">
        <v>2024</v>
      </c>
      <c r="D2332" s="165" t="s">
        <v>3771</v>
      </c>
      <c r="E2332" s="167">
        <v>1</v>
      </c>
      <c r="F2332" s="163"/>
      <c r="G2332" s="167">
        <v>41.826839999999997</v>
      </c>
    </row>
    <row r="2333" spans="1:7" ht="18.75">
      <c r="A2333" s="163"/>
      <c r="B2333" s="168" t="s">
        <v>5109</v>
      </c>
      <c r="C2333" s="238">
        <v>2024</v>
      </c>
      <c r="D2333" s="165" t="s">
        <v>3771</v>
      </c>
      <c r="E2333" s="167">
        <v>1</v>
      </c>
      <c r="F2333" s="163"/>
      <c r="G2333" s="167">
        <v>32.160020000000003</v>
      </c>
    </row>
    <row r="2334" spans="1:7" ht="18.75">
      <c r="A2334" s="163"/>
      <c r="B2334" s="168" t="s">
        <v>5078</v>
      </c>
      <c r="C2334" s="238">
        <v>2024</v>
      </c>
      <c r="D2334" s="165" t="s">
        <v>3771</v>
      </c>
      <c r="E2334" s="167">
        <v>1</v>
      </c>
      <c r="F2334" s="163"/>
      <c r="G2334" s="167">
        <v>33.571769999999994</v>
      </c>
    </row>
    <row r="2335" spans="1:7" ht="18.75">
      <c r="A2335" s="163"/>
      <c r="B2335" s="168" t="s">
        <v>5078</v>
      </c>
      <c r="C2335" s="238">
        <v>2024</v>
      </c>
      <c r="D2335" s="165" t="s">
        <v>3771</v>
      </c>
      <c r="E2335" s="167">
        <v>1</v>
      </c>
      <c r="F2335" s="163"/>
      <c r="G2335" s="167">
        <v>36.154129999999995</v>
      </c>
    </row>
    <row r="2336" spans="1:7" ht="18.75">
      <c r="A2336" s="163"/>
      <c r="B2336" s="168" t="s">
        <v>5078</v>
      </c>
      <c r="C2336" s="238">
        <v>2024</v>
      </c>
      <c r="D2336" s="165" t="s">
        <v>3771</v>
      </c>
      <c r="E2336" s="167">
        <v>1</v>
      </c>
      <c r="F2336" s="163"/>
      <c r="G2336" s="167">
        <v>34.283470000000001</v>
      </c>
    </row>
    <row r="2337" spans="1:7" ht="33.75">
      <c r="A2337" s="163"/>
      <c r="B2337" s="168" t="s">
        <v>5106</v>
      </c>
      <c r="C2337" s="238">
        <v>2024</v>
      </c>
      <c r="D2337" s="165" t="s">
        <v>3771</v>
      </c>
      <c r="E2337" s="167">
        <v>1</v>
      </c>
      <c r="F2337" s="163"/>
      <c r="G2337" s="167">
        <v>31.75948</v>
      </c>
    </row>
    <row r="2338" spans="1:7" ht="18.75">
      <c r="A2338" s="163"/>
      <c r="B2338" s="168" t="s">
        <v>5077</v>
      </c>
      <c r="C2338" s="238">
        <v>2024</v>
      </c>
      <c r="D2338" s="165" t="s">
        <v>3771</v>
      </c>
      <c r="E2338" s="167">
        <v>1</v>
      </c>
      <c r="F2338" s="163"/>
      <c r="G2338" s="167">
        <v>36.759320000000002</v>
      </c>
    </row>
    <row r="2339" spans="1:7" ht="18.75">
      <c r="A2339" s="163"/>
      <c r="B2339" s="168" t="s">
        <v>5077</v>
      </c>
      <c r="C2339" s="238">
        <v>2024</v>
      </c>
      <c r="D2339" s="165" t="s">
        <v>3771</v>
      </c>
      <c r="E2339" s="167">
        <v>1</v>
      </c>
      <c r="F2339" s="163"/>
      <c r="G2339" s="167">
        <v>39.109699999999997</v>
      </c>
    </row>
    <row r="2340" spans="1:7" ht="18.75">
      <c r="A2340" s="163"/>
      <c r="B2340" s="168" t="s">
        <v>5077</v>
      </c>
      <c r="C2340" s="238">
        <v>2024</v>
      </c>
      <c r="D2340" s="165" t="s">
        <v>3771</v>
      </c>
      <c r="E2340" s="167">
        <v>1</v>
      </c>
      <c r="F2340" s="163"/>
      <c r="G2340" s="167">
        <v>36.587569999999999</v>
      </c>
    </row>
    <row r="2341" spans="1:7" ht="18.75">
      <c r="A2341" s="163"/>
      <c r="B2341" s="168" t="s">
        <v>5078</v>
      </c>
      <c r="C2341" s="238">
        <v>2024</v>
      </c>
      <c r="D2341" s="165" t="s">
        <v>3771</v>
      </c>
      <c r="E2341" s="167">
        <v>1</v>
      </c>
      <c r="F2341" s="163"/>
      <c r="G2341" s="167">
        <v>36.81438</v>
      </c>
    </row>
    <row r="2342" spans="1:7" ht="18.75">
      <c r="A2342" s="163"/>
      <c r="B2342" s="168" t="s">
        <v>5078</v>
      </c>
      <c r="C2342" s="238">
        <v>2024</v>
      </c>
      <c r="D2342" s="165" t="s">
        <v>3771</v>
      </c>
      <c r="E2342" s="167">
        <v>1</v>
      </c>
      <c r="F2342" s="163"/>
      <c r="G2342" s="167">
        <v>37.041599999999995</v>
      </c>
    </row>
    <row r="2343" spans="1:7" ht="18.75">
      <c r="A2343" s="163"/>
      <c r="B2343" s="168" t="s">
        <v>5077</v>
      </c>
      <c r="C2343" s="238">
        <v>2024</v>
      </c>
      <c r="D2343" s="165" t="s">
        <v>3771</v>
      </c>
      <c r="E2343" s="167">
        <v>1</v>
      </c>
      <c r="F2343" s="163"/>
      <c r="G2343" s="167">
        <v>36.856870000000001</v>
      </c>
    </row>
    <row r="2344" spans="1:7" ht="18.75">
      <c r="A2344" s="163"/>
      <c r="B2344" s="168" t="s">
        <v>5104</v>
      </c>
      <c r="C2344" s="238">
        <v>2024</v>
      </c>
      <c r="D2344" s="165" t="s">
        <v>3771</v>
      </c>
      <c r="E2344" s="167">
        <v>1</v>
      </c>
      <c r="F2344" s="163"/>
      <c r="G2344" s="167">
        <v>42.861890000000002</v>
      </c>
    </row>
    <row r="2345" spans="1:7" ht="18.75">
      <c r="A2345" s="163"/>
      <c r="B2345" s="168" t="s">
        <v>5084</v>
      </c>
      <c r="C2345" s="238">
        <v>2024</v>
      </c>
      <c r="D2345" s="165" t="s">
        <v>3771</v>
      </c>
      <c r="E2345" s="167">
        <v>1</v>
      </c>
      <c r="F2345" s="163"/>
      <c r="G2345" s="167">
        <v>41.303650000000005</v>
      </c>
    </row>
    <row r="2346" spans="1:7" ht="18.75">
      <c r="A2346" s="163"/>
      <c r="B2346" s="168" t="s">
        <v>5077</v>
      </c>
      <c r="C2346" s="238">
        <v>2024</v>
      </c>
      <c r="D2346" s="165" t="s">
        <v>3771</v>
      </c>
      <c r="E2346" s="167">
        <v>1</v>
      </c>
      <c r="F2346" s="163"/>
      <c r="G2346" s="167">
        <v>39.110190000000003</v>
      </c>
    </row>
    <row r="2347" spans="1:7" ht="18.75">
      <c r="A2347" s="163"/>
      <c r="B2347" s="168" t="s">
        <v>5078</v>
      </c>
      <c r="C2347" s="238">
        <v>2024</v>
      </c>
      <c r="D2347" s="165" t="s">
        <v>3771</v>
      </c>
      <c r="E2347" s="167">
        <v>1</v>
      </c>
      <c r="F2347" s="163"/>
      <c r="G2347" s="167">
        <v>35.392679999999999</v>
      </c>
    </row>
    <row r="2348" spans="1:7" ht="18.75">
      <c r="A2348" s="163"/>
      <c r="B2348" s="168" t="s">
        <v>5104</v>
      </c>
      <c r="C2348" s="238">
        <v>2024</v>
      </c>
      <c r="D2348" s="165" t="s">
        <v>3771</v>
      </c>
      <c r="E2348" s="167">
        <v>1</v>
      </c>
      <c r="F2348" s="163"/>
      <c r="G2348" s="167">
        <v>47.714320000000001</v>
      </c>
    </row>
    <row r="2349" spans="1:7" ht="18.75">
      <c r="A2349" s="163"/>
      <c r="B2349" s="168" t="s">
        <v>5078</v>
      </c>
      <c r="C2349" s="238">
        <v>2024</v>
      </c>
      <c r="D2349" s="165" t="s">
        <v>3771</v>
      </c>
      <c r="E2349" s="167">
        <v>1</v>
      </c>
      <c r="F2349" s="163"/>
      <c r="G2349" s="167">
        <v>34.39087</v>
      </c>
    </row>
    <row r="2350" spans="1:7" ht="18.75">
      <c r="A2350" s="163"/>
      <c r="B2350" s="168" t="s">
        <v>5078</v>
      </c>
      <c r="C2350" s="238">
        <v>2024</v>
      </c>
      <c r="D2350" s="165" t="s">
        <v>3771</v>
      </c>
      <c r="E2350" s="167">
        <v>1</v>
      </c>
      <c r="F2350" s="163"/>
      <c r="G2350" s="167">
        <v>35.651410000000006</v>
      </c>
    </row>
    <row r="2351" spans="1:7" ht="18.75">
      <c r="A2351" s="163"/>
      <c r="B2351" s="168" t="s">
        <v>5078</v>
      </c>
      <c r="C2351" s="238">
        <v>2024</v>
      </c>
      <c r="D2351" s="165" t="s">
        <v>3771</v>
      </c>
      <c r="E2351" s="167">
        <v>1</v>
      </c>
      <c r="F2351" s="163"/>
      <c r="G2351" s="167">
        <v>33.378720000000001</v>
      </c>
    </row>
    <row r="2352" spans="1:7" ht="18.75">
      <c r="A2352" s="163"/>
      <c r="B2352" s="168" t="s">
        <v>5092</v>
      </c>
      <c r="C2352" s="238">
        <v>2024</v>
      </c>
      <c r="D2352" s="165" t="s">
        <v>3771</v>
      </c>
      <c r="E2352" s="167">
        <v>1</v>
      </c>
      <c r="F2352" s="163"/>
      <c r="G2352" s="167">
        <v>33.657029999999999</v>
      </c>
    </row>
    <row r="2353" spans="1:7" ht="18.75">
      <c r="A2353" s="163"/>
      <c r="B2353" s="168" t="s">
        <v>5077</v>
      </c>
      <c r="C2353" s="238">
        <v>2024</v>
      </c>
      <c r="D2353" s="165" t="s">
        <v>3771</v>
      </c>
      <c r="E2353" s="167">
        <v>1</v>
      </c>
      <c r="F2353" s="163"/>
      <c r="G2353" s="167">
        <v>39.13053</v>
      </c>
    </row>
    <row r="2354" spans="1:7" ht="18.75">
      <c r="A2354" s="163"/>
      <c r="B2354" s="168" t="s">
        <v>5078</v>
      </c>
      <c r="C2354" s="238">
        <v>2024</v>
      </c>
      <c r="D2354" s="165" t="s">
        <v>3771</v>
      </c>
      <c r="E2354" s="167">
        <v>1</v>
      </c>
      <c r="F2354" s="163"/>
      <c r="G2354" s="167">
        <v>33.779249999999998</v>
      </c>
    </row>
    <row r="2355" spans="1:7" ht="18.75">
      <c r="A2355" s="163"/>
      <c r="B2355" s="168" t="s">
        <v>5078</v>
      </c>
      <c r="C2355" s="238">
        <v>2024</v>
      </c>
      <c r="D2355" s="165" t="s">
        <v>3771</v>
      </c>
      <c r="E2355" s="167">
        <v>1</v>
      </c>
      <c r="F2355" s="163"/>
      <c r="G2355" s="167">
        <v>35.564070000000001</v>
      </c>
    </row>
    <row r="2356" spans="1:7" ht="18.75">
      <c r="A2356" s="163"/>
      <c r="B2356" s="168" t="s">
        <v>5077</v>
      </c>
      <c r="C2356" s="238">
        <v>2024</v>
      </c>
      <c r="D2356" s="165" t="s">
        <v>3771</v>
      </c>
      <c r="E2356" s="167">
        <v>1</v>
      </c>
      <c r="F2356" s="163"/>
      <c r="G2356" s="167">
        <v>38.451120000000003</v>
      </c>
    </row>
    <row r="2357" spans="1:7" ht="18.75">
      <c r="A2357" s="163"/>
      <c r="B2357" s="168" t="s">
        <v>5077</v>
      </c>
      <c r="C2357" s="238">
        <v>2024</v>
      </c>
      <c r="D2357" s="165" t="s">
        <v>3771</v>
      </c>
      <c r="E2357" s="167">
        <v>1</v>
      </c>
      <c r="F2357" s="163"/>
      <c r="G2357" s="167">
        <v>35.809249999999999</v>
      </c>
    </row>
    <row r="2358" spans="1:7" ht="18.75">
      <c r="A2358" s="163"/>
      <c r="B2358" s="168" t="s">
        <v>5079</v>
      </c>
      <c r="C2358" s="238">
        <v>2024</v>
      </c>
      <c r="D2358" s="165" t="s">
        <v>3771</v>
      </c>
      <c r="E2358" s="167">
        <v>1</v>
      </c>
      <c r="F2358" s="163"/>
      <c r="G2358" s="167">
        <v>36.215480000000007</v>
      </c>
    </row>
    <row r="2359" spans="1:7" ht="18.75">
      <c r="A2359" s="163"/>
      <c r="B2359" s="168" t="s">
        <v>5078</v>
      </c>
      <c r="C2359" s="238">
        <v>2024</v>
      </c>
      <c r="D2359" s="165" t="s">
        <v>3771</v>
      </c>
      <c r="E2359" s="167">
        <v>1</v>
      </c>
      <c r="F2359" s="163"/>
      <c r="G2359" s="167">
        <v>36.603910000000006</v>
      </c>
    </row>
    <row r="2360" spans="1:7" ht="18.75">
      <c r="A2360" s="163"/>
      <c r="B2360" s="168" t="s">
        <v>5077</v>
      </c>
      <c r="C2360" s="238">
        <v>2024</v>
      </c>
      <c r="D2360" s="165" t="s">
        <v>3771</v>
      </c>
      <c r="E2360" s="167">
        <v>1</v>
      </c>
      <c r="F2360" s="163"/>
      <c r="G2360" s="167">
        <v>34.829940000000001</v>
      </c>
    </row>
    <row r="2361" spans="1:7" ht="18.75">
      <c r="A2361" s="163"/>
      <c r="B2361" s="168" t="s">
        <v>5077</v>
      </c>
      <c r="C2361" s="238">
        <v>2024</v>
      </c>
      <c r="D2361" s="165" t="s">
        <v>3771</v>
      </c>
      <c r="E2361" s="167">
        <v>1</v>
      </c>
      <c r="F2361" s="163"/>
      <c r="G2361" s="167">
        <v>37.388010000000001</v>
      </c>
    </row>
    <row r="2362" spans="1:7" ht="18.75">
      <c r="A2362" s="163"/>
      <c r="B2362" s="168" t="s">
        <v>5077</v>
      </c>
      <c r="C2362" s="238">
        <v>2024</v>
      </c>
      <c r="D2362" s="165" t="s">
        <v>3771</v>
      </c>
      <c r="E2362" s="167">
        <v>1</v>
      </c>
      <c r="F2362" s="163"/>
      <c r="G2362" s="167">
        <v>36.017240000000001</v>
      </c>
    </row>
    <row r="2363" spans="1:7" ht="18.75">
      <c r="A2363" s="163"/>
      <c r="B2363" s="168" t="s">
        <v>5078</v>
      </c>
      <c r="C2363" s="238">
        <v>2024</v>
      </c>
      <c r="D2363" s="165" t="s">
        <v>3771</v>
      </c>
      <c r="E2363" s="167">
        <v>1</v>
      </c>
      <c r="F2363" s="163"/>
      <c r="G2363" s="167">
        <v>34.716550000000005</v>
      </c>
    </row>
    <row r="2364" spans="1:7" ht="18.75">
      <c r="A2364" s="163"/>
      <c r="B2364" s="168" t="s">
        <v>5077</v>
      </c>
      <c r="C2364" s="238">
        <v>2024</v>
      </c>
      <c r="D2364" s="165" t="s">
        <v>3771</v>
      </c>
      <c r="E2364" s="167">
        <v>1</v>
      </c>
      <c r="F2364" s="163"/>
      <c r="G2364" s="167">
        <v>35.785440000000001</v>
      </c>
    </row>
    <row r="2365" spans="1:7" ht="18.75">
      <c r="A2365" s="163"/>
      <c r="B2365" s="168" t="s">
        <v>5094</v>
      </c>
      <c r="C2365" s="238">
        <v>2024</v>
      </c>
      <c r="D2365" s="165" t="s">
        <v>3771</v>
      </c>
      <c r="E2365" s="167">
        <v>1</v>
      </c>
      <c r="F2365" s="163"/>
      <c r="G2365" s="167">
        <v>32.152029999999996</v>
      </c>
    </row>
    <row r="2366" spans="1:7" ht="18.75">
      <c r="A2366" s="163"/>
      <c r="B2366" s="168" t="s">
        <v>5077</v>
      </c>
      <c r="C2366" s="238">
        <v>2024</v>
      </c>
      <c r="D2366" s="165" t="s">
        <v>3771</v>
      </c>
      <c r="E2366" s="167">
        <v>1</v>
      </c>
      <c r="F2366" s="163"/>
      <c r="G2366" s="167">
        <v>34.983249999999998</v>
      </c>
    </row>
    <row r="2367" spans="1:7" ht="18.75">
      <c r="A2367" s="163"/>
      <c r="B2367" s="168" t="s">
        <v>5078</v>
      </c>
      <c r="C2367" s="238">
        <v>2024</v>
      </c>
      <c r="D2367" s="165" t="s">
        <v>3771</v>
      </c>
      <c r="E2367" s="167">
        <v>1</v>
      </c>
      <c r="F2367" s="163"/>
      <c r="G2367" s="167">
        <v>32.565100000000001</v>
      </c>
    </row>
    <row r="2368" spans="1:7" ht="18.75">
      <c r="A2368" s="163"/>
      <c r="B2368" s="168" t="s">
        <v>5077</v>
      </c>
      <c r="C2368" s="238">
        <v>2024</v>
      </c>
      <c r="D2368" s="165" t="s">
        <v>3771</v>
      </c>
      <c r="E2368" s="167">
        <v>1</v>
      </c>
      <c r="F2368" s="163"/>
      <c r="G2368" s="167">
        <v>33.846199999999996</v>
      </c>
    </row>
    <row r="2369" spans="1:7" ht="18.75">
      <c r="A2369" s="163"/>
      <c r="B2369" s="168" t="s">
        <v>5078</v>
      </c>
      <c r="C2369" s="238">
        <v>2024</v>
      </c>
      <c r="D2369" s="165" t="s">
        <v>3771</v>
      </c>
      <c r="E2369" s="167">
        <v>1</v>
      </c>
      <c r="F2369" s="163"/>
      <c r="G2369" s="167">
        <v>35.023580000000003</v>
      </c>
    </row>
    <row r="2370" spans="1:7" ht="18.75">
      <c r="A2370" s="163"/>
      <c r="B2370" s="168" t="s">
        <v>5084</v>
      </c>
      <c r="C2370" s="238">
        <v>2024</v>
      </c>
      <c r="D2370" s="165" t="s">
        <v>3771</v>
      </c>
      <c r="E2370" s="167">
        <v>1</v>
      </c>
      <c r="F2370" s="163"/>
      <c r="G2370" s="167">
        <v>46.376089999999998</v>
      </c>
    </row>
    <row r="2371" spans="1:7" ht="18.75">
      <c r="A2371" s="163"/>
      <c r="B2371" s="168" t="s">
        <v>5109</v>
      </c>
      <c r="C2371" s="238">
        <v>2024</v>
      </c>
      <c r="D2371" s="165" t="s">
        <v>3771</v>
      </c>
      <c r="E2371" s="167">
        <v>1</v>
      </c>
      <c r="F2371" s="163"/>
      <c r="G2371" s="167">
        <v>30.660529999999998</v>
      </c>
    </row>
    <row r="2372" spans="1:7" ht="18.75">
      <c r="A2372" s="163"/>
      <c r="B2372" s="168" t="s">
        <v>5078</v>
      </c>
      <c r="C2372" s="238">
        <v>2024</v>
      </c>
      <c r="D2372" s="165" t="s">
        <v>3771</v>
      </c>
      <c r="E2372" s="167">
        <v>1</v>
      </c>
      <c r="F2372" s="163"/>
      <c r="G2372" s="167">
        <v>34.736539999999998</v>
      </c>
    </row>
    <row r="2373" spans="1:7" ht="18.75">
      <c r="A2373" s="163"/>
      <c r="B2373" s="168" t="s">
        <v>5077</v>
      </c>
      <c r="C2373" s="238">
        <v>2024</v>
      </c>
      <c r="D2373" s="165" t="s">
        <v>3771</v>
      </c>
      <c r="E2373" s="167">
        <v>1</v>
      </c>
      <c r="F2373" s="163"/>
      <c r="G2373" s="167">
        <v>34.374089999999995</v>
      </c>
    </row>
    <row r="2374" spans="1:7" ht="18.75">
      <c r="A2374" s="163"/>
      <c r="B2374" s="168" t="s">
        <v>5078</v>
      </c>
      <c r="C2374" s="238">
        <v>2024</v>
      </c>
      <c r="D2374" s="165" t="s">
        <v>3771</v>
      </c>
      <c r="E2374" s="167">
        <v>1</v>
      </c>
      <c r="F2374" s="163"/>
      <c r="G2374" s="167">
        <v>34.936980000000005</v>
      </c>
    </row>
    <row r="2375" spans="1:7" ht="18.75">
      <c r="A2375" s="163"/>
      <c r="B2375" s="168" t="s">
        <v>5077</v>
      </c>
      <c r="C2375" s="238">
        <v>2024</v>
      </c>
      <c r="D2375" s="165" t="s">
        <v>3771</v>
      </c>
      <c r="E2375" s="167">
        <v>1</v>
      </c>
      <c r="F2375" s="163"/>
      <c r="G2375" s="167">
        <v>37.534649999999999</v>
      </c>
    </row>
    <row r="2376" spans="1:7" ht="18.75">
      <c r="A2376" s="163"/>
      <c r="B2376" s="168" t="s">
        <v>5077</v>
      </c>
      <c r="C2376" s="238">
        <v>2024</v>
      </c>
      <c r="D2376" s="165" t="s">
        <v>3771</v>
      </c>
      <c r="E2376" s="167">
        <v>1</v>
      </c>
      <c r="F2376" s="163"/>
      <c r="G2376" s="167">
        <v>37.106809999999996</v>
      </c>
    </row>
    <row r="2377" spans="1:7" ht="18.75">
      <c r="A2377" s="163"/>
      <c r="B2377" s="168" t="s">
        <v>5078</v>
      </c>
      <c r="C2377" s="238">
        <v>2024</v>
      </c>
      <c r="D2377" s="165" t="s">
        <v>3771</v>
      </c>
      <c r="E2377" s="167">
        <v>1</v>
      </c>
      <c r="F2377" s="163"/>
      <c r="G2377" s="167">
        <v>36.51802</v>
      </c>
    </row>
    <row r="2378" spans="1:7" ht="18.75">
      <c r="A2378" s="163"/>
      <c r="B2378" s="168" t="s">
        <v>5077</v>
      </c>
      <c r="C2378" s="238">
        <v>2024</v>
      </c>
      <c r="D2378" s="165" t="s">
        <v>3771</v>
      </c>
      <c r="E2378" s="167">
        <v>1</v>
      </c>
      <c r="F2378" s="163"/>
      <c r="G2378" s="167">
        <v>39.568980000000003</v>
      </c>
    </row>
    <row r="2379" spans="1:7" ht="18.75">
      <c r="A2379" s="163"/>
      <c r="B2379" s="168" t="s">
        <v>5077</v>
      </c>
      <c r="C2379" s="238">
        <v>2024</v>
      </c>
      <c r="D2379" s="165" t="s">
        <v>3771</v>
      </c>
      <c r="E2379" s="167">
        <v>1</v>
      </c>
      <c r="F2379" s="163"/>
      <c r="G2379" s="167">
        <v>36.374360000000003</v>
      </c>
    </row>
    <row r="2380" spans="1:7" ht="18.75">
      <c r="A2380" s="163"/>
      <c r="B2380" s="168" t="s">
        <v>5078</v>
      </c>
      <c r="C2380" s="238">
        <v>2024</v>
      </c>
      <c r="D2380" s="165" t="s">
        <v>3771</v>
      </c>
      <c r="E2380" s="167">
        <v>1</v>
      </c>
      <c r="F2380" s="163"/>
      <c r="G2380" s="167">
        <v>35.577839999999995</v>
      </c>
    </row>
    <row r="2381" spans="1:7" ht="18.75">
      <c r="A2381" s="163"/>
      <c r="B2381" s="168" t="s">
        <v>5077</v>
      </c>
      <c r="C2381" s="238">
        <v>2024</v>
      </c>
      <c r="D2381" s="165" t="s">
        <v>3771</v>
      </c>
      <c r="E2381" s="167">
        <v>1</v>
      </c>
      <c r="F2381" s="163"/>
      <c r="G2381" s="167">
        <v>36.420059999999999</v>
      </c>
    </row>
    <row r="2382" spans="1:7" ht="18.75">
      <c r="A2382" s="163"/>
      <c r="B2382" s="168" t="s">
        <v>5077</v>
      </c>
      <c r="C2382" s="238">
        <v>2024</v>
      </c>
      <c r="D2382" s="165" t="s">
        <v>3771</v>
      </c>
      <c r="E2382" s="167">
        <v>1</v>
      </c>
      <c r="F2382" s="163"/>
      <c r="G2382" s="167">
        <v>40.150790000000001</v>
      </c>
    </row>
    <row r="2383" spans="1:7" ht="18.75">
      <c r="A2383" s="163"/>
      <c r="B2383" s="168" t="s">
        <v>5078</v>
      </c>
      <c r="C2383" s="238">
        <v>2024</v>
      </c>
      <c r="D2383" s="165" t="s">
        <v>3771</v>
      </c>
      <c r="E2383" s="167">
        <v>1</v>
      </c>
      <c r="F2383" s="163"/>
      <c r="G2383" s="167">
        <v>37.538669999999996</v>
      </c>
    </row>
    <row r="2384" spans="1:7" ht="18.75">
      <c r="A2384" s="163"/>
      <c r="B2384" s="168" t="s">
        <v>5077</v>
      </c>
      <c r="C2384" s="238">
        <v>2024</v>
      </c>
      <c r="D2384" s="165" t="s">
        <v>3771</v>
      </c>
      <c r="E2384" s="167">
        <v>1</v>
      </c>
      <c r="F2384" s="163"/>
      <c r="G2384" s="167">
        <v>36.105730000000001</v>
      </c>
    </row>
    <row r="2385" spans="1:7" ht="18.75">
      <c r="A2385" s="163"/>
      <c r="B2385" s="168" t="s">
        <v>5077</v>
      </c>
      <c r="C2385" s="238">
        <v>2024</v>
      </c>
      <c r="D2385" s="165" t="s">
        <v>3771</v>
      </c>
      <c r="E2385" s="167">
        <v>1</v>
      </c>
      <c r="F2385" s="163"/>
      <c r="G2385" s="167">
        <v>33.740190000000005</v>
      </c>
    </row>
    <row r="2386" spans="1:7" ht="18.75">
      <c r="A2386" s="163"/>
      <c r="B2386" s="168" t="s">
        <v>5078</v>
      </c>
      <c r="C2386" s="238">
        <v>2024</v>
      </c>
      <c r="D2386" s="165" t="s">
        <v>3771</v>
      </c>
      <c r="E2386" s="167">
        <v>1</v>
      </c>
      <c r="F2386" s="163"/>
      <c r="G2386" s="167">
        <v>35.326349999999998</v>
      </c>
    </row>
    <row r="2387" spans="1:7" ht="18.75">
      <c r="A2387" s="163"/>
      <c r="B2387" s="168" t="s">
        <v>5078</v>
      </c>
      <c r="C2387" s="238">
        <v>2024</v>
      </c>
      <c r="D2387" s="165" t="s">
        <v>3771</v>
      </c>
      <c r="E2387" s="167">
        <v>1</v>
      </c>
      <c r="F2387" s="163"/>
      <c r="G2387" s="167">
        <v>36.256689999999999</v>
      </c>
    </row>
    <row r="2388" spans="1:7" ht="18.75">
      <c r="A2388" s="163"/>
      <c r="B2388" s="168" t="s">
        <v>5077</v>
      </c>
      <c r="C2388" s="238">
        <v>2024</v>
      </c>
      <c r="D2388" s="165" t="s">
        <v>3771</v>
      </c>
      <c r="E2388" s="167">
        <v>1</v>
      </c>
      <c r="F2388" s="163"/>
      <c r="G2388" s="167">
        <v>33.747860000000003</v>
      </c>
    </row>
    <row r="2389" spans="1:7" ht="18.75">
      <c r="A2389" s="163"/>
      <c r="B2389" s="168" t="s">
        <v>5078</v>
      </c>
      <c r="C2389" s="238">
        <v>2024</v>
      </c>
      <c r="D2389" s="165" t="s">
        <v>3771</v>
      </c>
      <c r="E2389" s="167">
        <v>1</v>
      </c>
      <c r="F2389" s="163"/>
      <c r="G2389" s="167">
        <v>40.478300000000004</v>
      </c>
    </row>
    <row r="2390" spans="1:7" ht="18.75">
      <c r="A2390" s="163"/>
      <c r="B2390" s="168" t="s">
        <v>5077</v>
      </c>
      <c r="C2390" s="238">
        <v>2024</v>
      </c>
      <c r="D2390" s="165" t="s">
        <v>3771</v>
      </c>
      <c r="E2390" s="167">
        <v>1</v>
      </c>
      <c r="F2390" s="163"/>
      <c r="G2390" s="167">
        <v>33.751100000000001</v>
      </c>
    </row>
    <row r="2391" spans="1:7" ht="18.75">
      <c r="A2391" s="163"/>
      <c r="B2391" s="168" t="s">
        <v>5077</v>
      </c>
      <c r="C2391" s="238">
        <v>2024</v>
      </c>
      <c r="D2391" s="165" t="s">
        <v>3771</v>
      </c>
      <c r="E2391" s="167">
        <v>1</v>
      </c>
      <c r="F2391" s="163"/>
      <c r="G2391" s="167">
        <v>36.41527</v>
      </c>
    </row>
    <row r="2392" spans="1:7" ht="18.75">
      <c r="A2392" s="163"/>
      <c r="B2392" s="168" t="s">
        <v>5077</v>
      </c>
      <c r="C2392" s="238">
        <v>2024</v>
      </c>
      <c r="D2392" s="165" t="s">
        <v>3771</v>
      </c>
      <c r="E2392" s="167">
        <v>1</v>
      </c>
      <c r="F2392" s="163"/>
      <c r="G2392" s="167">
        <v>38.358750000000001</v>
      </c>
    </row>
    <row r="2393" spans="1:7" ht="18.75">
      <c r="A2393" s="163"/>
      <c r="B2393" s="168" t="s">
        <v>5078</v>
      </c>
      <c r="C2393" s="238">
        <v>2024</v>
      </c>
      <c r="D2393" s="165" t="s">
        <v>3771</v>
      </c>
      <c r="E2393" s="167">
        <v>1</v>
      </c>
      <c r="F2393" s="163"/>
      <c r="G2393" s="167">
        <v>35.614040000000003</v>
      </c>
    </row>
    <row r="2394" spans="1:7" ht="18.75">
      <c r="A2394" s="163"/>
      <c r="B2394" s="168" t="s">
        <v>5078</v>
      </c>
      <c r="C2394" s="238">
        <v>2024</v>
      </c>
      <c r="D2394" s="165" t="s">
        <v>3771</v>
      </c>
      <c r="E2394" s="167">
        <v>1</v>
      </c>
      <c r="F2394" s="163"/>
      <c r="G2394" s="167">
        <v>36.699160000000006</v>
      </c>
    </row>
    <row r="2395" spans="1:7" ht="18.75">
      <c r="A2395" s="163"/>
      <c r="B2395" s="168" t="s">
        <v>5077</v>
      </c>
      <c r="C2395" s="238">
        <v>2024</v>
      </c>
      <c r="D2395" s="165" t="s">
        <v>3771</v>
      </c>
      <c r="E2395" s="167">
        <v>1</v>
      </c>
      <c r="F2395" s="163"/>
      <c r="G2395" s="167">
        <v>42.309550000000002</v>
      </c>
    </row>
    <row r="2396" spans="1:7" ht="18.75">
      <c r="A2396" s="163"/>
      <c r="B2396" s="168" t="s">
        <v>5078</v>
      </c>
      <c r="C2396" s="238">
        <v>2024</v>
      </c>
      <c r="D2396" s="165" t="s">
        <v>3771</v>
      </c>
      <c r="E2396" s="167">
        <v>1</v>
      </c>
      <c r="F2396" s="163"/>
      <c r="G2396" s="167">
        <v>35.846080000000001</v>
      </c>
    </row>
    <row r="2397" spans="1:7" ht="18.75">
      <c r="A2397" s="163"/>
      <c r="B2397" s="168" t="s">
        <v>5077</v>
      </c>
      <c r="C2397" s="238">
        <v>2024</v>
      </c>
      <c r="D2397" s="165" t="s">
        <v>3771</v>
      </c>
      <c r="E2397" s="167">
        <v>1</v>
      </c>
      <c r="F2397" s="163"/>
      <c r="G2397" s="167">
        <v>37.267230000000005</v>
      </c>
    </row>
    <row r="2398" spans="1:7" ht="18.75">
      <c r="A2398" s="163"/>
      <c r="B2398" s="168" t="s">
        <v>5077</v>
      </c>
      <c r="C2398" s="238">
        <v>2024</v>
      </c>
      <c r="D2398" s="165" t="s">
        <v>3771</v>
      </c>
      <c r="E2398" s="167">
        <v>1</v>
      </c>
      <c r="F2398" s="163"/>
      <c r="G2398" s="167">
        <v>36.485300000000002</v>
      </c>
    </row>
    <row r="2399" spans="1:7" ht="18.75">
      <c r="A2399" s="163"/>
      <c r="B2399" s="168" t="s">
        <v>5077</v>
      </c>
      <c r="C2399" s="238">
        <v>2024</v>
      </c>
      <c r="D2399" s="165" t="s">
        <v>3771</v>
      </c>
      <c r="E2399" s="167">
        <v>1</v>
      </c>
      <c r="F2399" s="163"/>
      <c r="G2399" s="167">
        <v>37.366620000000005</v>
      </c>
    </row>
    <row r="2400" spans="1:7" ht="18.75">
      <c r="A2400" s="163"/>
      <c r="B2400" s="168" t="s">
        <v>5097</v>
      </c>
      <c r="C2400" s="238">
        <v>2024</v>
      </c>
      <c r="D2400" s="165" t="s">
        <v>3771</v>
      </c>
      <c r="E2400" s="167">
        <v>1</v>
      </c>
      <c r="F2400" s="163"/>
      <c r="G2400" s="167">
        <v>29.22015</v>
      </c>
    </row>
    <row r="2401" spans="1:7" ht="18.75">
      <c r="A2401" s="163"/>
      <c r="B2401" s="168" t="s">
        <v>5077</v>
      </c>
      <c r="C2401" s="238">
        <v>2024</v>
      </c>
      <c r="D2401" s="165" t="s">
        <v>3771</v>
      </c>
      <c r="E2401" s="167">
        <v>1</v>
      </c>
      <c r="F2401" s="163"/>
      <c r="G2401" s="167">
        <v>37.991510000000005</v>
      </c>
    </row>
    <row r="2402" spans="1:7" ht="18.75">
      <c r="A2402" s="163"/>
      <c r="B2402" s="168" t="s">
        <v>5078</v>
      </c>
      <c r="C2402" s="238">
        <v>2024</v>
      </c>
      <c r="D2402" s="165" t="s">
        <v>3771</v>
      </c>
      <c r="E2402" s="167">
        <v>1</v>
      </c>
      <c r="F2402" s="163"/>
      <c r="G2402" s="167">
        <v>36.43629</v>
      </c>
    </row>
    <row r="2403" spans="1:7" ht="18.75">
      <c r="A2403" s="163"/>
      <c r="B2403" s="168" t="s">
        <v>5079</v>
      </c>
      <c r="C2403" s="238">
        <v>2024</v>
      </c>
      <c r="D2403" s="165" t="s">
        <v>3771</v>
      </c>
      <c r="E2403" s="167">
        <v>1</v>
      </c>
      <c r="F2403" s="163"/>
      <c r="G2403" s="167">
        <v>33.731859999999998</v>
      </c>
    </row>
    <row r="2404" spans="1:7" ht="18.75">
      <c r="A2404" s="163"/>
      <c r="B2404" s="168" t="s">
        <v>5078</v>
      </c>
      <c r="C2404" s="238">
        <v>2024</v>
      </c>
      <c r="D2404" s="165" t="s">
        <v>3771</v>
      </c>
      <c r="E2404" s="167">
        <v>1</v>
      </c>
      <c r="F2404" s="163"/>
      <c r="G2404" s="167">
        <v>34.902029999999996</v>
      </c>
    </row>
    <row r="2405" spans="1:7" ht="18.75">
      <c r="A2405" s="163"/>
      <c r="B2405" s="168" t="s">
        <v>5077</v>
      </c>
      <c r="C2405" s="238">
        <v>2024</v>
      </c>
      <c r="D2405" s="165" t="s">
        <v>3771</v>
      </c>
      <c r="E2405" s="167">
        <v>1</v>
      </c>
      <c r="F2405" s="163"/>
      <c r="G2405" s="167">
        <v>35.807269999999995</v>
      </c>
    </row>
    <row r="2406" spans="1:7" ht="18.75">
      <c r="A2406" s="163"/>
      <c r="B2406" s="168" t="s">
        <v>5078</v>
      </c>
      <c r="C2406" s="238">
        <v>2024</v>
      </c>
      <c r="D2406" s="165" t="s">
        <v>3771</v>
      </c>
      <c r="E2406" s="167">
        <v>1</v>
      </c>
      <c r="F2406" s="163"/>
      <c r="G2406" s="167">
        <v>29.45007</v>
      </c>
    </row>
    <row r="2407" spans="1:7" ht="18.75">
      <c r="A2407" s="163"/>
      <c r="B2407" s="168" t="s">
        <v>5078</v>
      </c>
      <c r="C2407" s="238">
        <v>2024</v>
      </c>
      <c r="D2407" s="165" t="s">
        <v>3771</v>
      </c>
      <c r="E2407" s="167">
        <v>1</v>
      </c>
      <c r="F2407" s="163"/>
      <c r="G2407" s="167">
        <v>38.797879999999999</v>
      </c>
    </row>
    <row r="2408" spans="1:7" ht="18.75">
      <c r="A2408" s="163"/>
      <c r="B2408" s="168" t="s">
        <v>5078</v>
      </c>
      <c r="C2408" s="238">
        <v>2024</v>
      </c>
      <c r="D2408" s="165" t="s">
        <v>3771</v>
      </c>
      <c r="E2408" s="167">
        <v>1</v>
      </c>
      <c r="F2408" s="163"/>
      <c r="G2408" s="167">
        <v>33.136669999999995</v>
      </c>
    </row>
    <row r="2409" spans="1:7" ht="18.75">
      <c r="A2409" s="163"/>
      <c r="B2409" s="168" t="s">
        <v>5079</v>
      </c>
      <c r="C2409" s="238">
        <v>2024</v>
      </c>
      <c r="D2409" s="165" t="s">
        <v>3771</v>
      </c>
      <c r="E2409" s="167">
        <v>1</v>
      </c>
      <c r="F2409" s="163"/>
      <c r="G2409" s="167">
        <v>33.731859999999998</v>
      </c>
    </row>
    <row r="2410" spans="1:7" ht="18.75">
      <c r="A2410" s="163"/>
      <c r="B2410" s="168" t="s">
        <v>5077</v>
      </c>
      <c r="C2410" s="238">
        <v>2024</v>
      </c>
      <c r="D2410" s="165" t="s">
        <v>3771</v>
      </c>
      <c r="E2410" s="167">
        <v>1</v>
      </c>
      <c r="F2410" s="163"/>
      <c r="G2410" s="167">
        <v>34.83164</v>
      </c>
    </row>
    <row r="2411" spans="1:7" ht="18.75">
      <c r="A2411" s="163"/>
      <c r="B2411" s="168" t="s">
        <v>5078</v>
      </c>
      <c r="C2411" s="238">
        <v>2024</v>
      </c>
      <c r="D2411" s="165" t="s">
        <v>3771</v>
      </c>
      <c r="E2411" s="167">
        <v>1</v>
      </c>
      <c r="F2411" s="163"/>
      <c r="G2411" s="167">
        <v>38.096239999999995</v>
      </c>
    </row>
    <row r="2412" spans="1:7" ht="18.75">
      <c r="A2412" s="163"/>
      <c r="B2412" s="168" t="s">
        <v>5078</v>
      </c>
      <c r="C2412" s="238">
        <v>2024</v>
      </c>
      <c r="D2412" s="165" t="s">
        <v>3771</v>
      </c>
      <c r="E2412" s="167">
        <v>1</v>
      </c>
      <c r="F2412" s="163"/>
      <c r="G2412" s="167">
        <v>26.696060000000003</v>
      </c>
    </row>
    <row r="2413" spans="1:7" ht="33.75">
      <c r="A2413" s="163"/>
      <c r="B2413" s="168" t="s">
        <v>5105</v>
      </c>
      <c r="C2413" s="238">
        <v>2024</v>
      </c>
      <c r="D2413" s="165" t="s">
        <v>3771</v>
      </c>
      <c r="E2413" s="167">
        <v>1</v>
      </c>
      <c r="F2413" s="163"/>
      <c r="G2413" s="167">
        <v>34.651589999999999</v>
      </c>
    </row>
    <row r="2414" spans="1:7" ht="18.75">
      <c r="A2414" s="163"/>
      <c r="B2414" s="168" t="s">
        <v>5077</v>
      </c>
      <c r="C2414" s="238">
        <v>2024</v>
      </c>
      <c r="D2414" s="165" t="s">
        <v>3771</v>
      </c>
      <c r="E2414" s="167">
        <v>1</v>
      </c>
      <c r="F2414" s="163"/>
      <c r="G2414" s="167">
        <v>37.034339999999993</v>
      </c>
    </row>
    <row r="2415" spans="1:7" ht="18.75">
      <c r="A2415" s="163"/>
      <c r="B2415" s="168" t="s">
        <v>5095</v>
      </c>
      <c r="C2415" s="238">
        <v>2024</v>
      </c>
      <c r="D2415" s="165" t="s">
        <v>3771</v>
      </c>
      <c r="E2415" s="167">
        <v>1</v>
      </c>
      <c r="F2415" s="163"/>
      <c r="G2415" s="167">
        <v>32.131889999999999</v>
      </c>
    </row>
    <row r="2416" spans="1:7" ht="18.75">
      <c r="A2416" s="163"/>
      <c r="B2416" s="168" t="s">
        <v>5078</v>
      </c>
      <c r="C2416" s="238">
        <v>2024</v>
      </c>
      <c r="D2416" s="165" t="s">
        <v>3771</v>
      </c>
      <c r="E2416" s="167">
        <v>1</v>
      </c>
      <c r="F2416" s="163"/>
      <c r="G2416" s="167">
        <v>34.748330000000003</v>
      </c>
    </row>
    <row r="2417" spans="1:7" ht="18.75">
      <c r="A2417" s="163"/>
      <c r="B2417" s="168" t="s">
        <v>5077</v>
      </c>
      <c r="C2417" s="238">
        <v>2024</v>
      </c>
      <c r="D2417" s="165" t="s">
        <v>3771</v>
      </c>
      <c r="E2417" s="167">
        <v>1</v>
      </c>
      <c r="F2417" s="163"/>
      <c r="G2417" s="167">
        <v>37.454860000000004</v>
      </c>
    </row>
    <row r="2418" spans="1:7" ht="18.75">
      <c r="A2418" s="163"/>
      <c r="B2418" s="168" t="s">
        <v>5078</v>
      </c>
      <c r="C2418" s="238">
        <v>2024</v>
      </c>
      <c r="D2418" s="165" t="s">
        <v>3771</v>
      </c>
      <c r="E2418" s="167">
        <v>1</v>
      </c>
      <c r="F2418" s="163"/>
      <c r="G2418" s="167">
        <v>32.44744</v>
      </c>
    </row>
    <row r="2419" spans="1:7" ht="18.75">
      <c r="A2419" s="163"/>
      <c r="B2419" s="168" t="s">
        <v>5077</v>
      </c>
      <c r="C2419" s="238">
        <v>2024</v>
      </c>
      <c r="D2419" s="165" t="s">
        <v>3771</v>
      </c>
      <c r="E2419" s="167">
        <v>1</v>
      </c>
      <c r="F2419" s="163"/>
      <c r="G2419" s="167">
        <v>36.747959999999999</v>
      </c>
    </row>
    <row r="2420" spans="1:7" ht="18.75">
      <c r="A2420" s="163"/>
      <c r="B2420" s="168" t="s">
        <v>5078</v>
      </c>
      <c r="C2420" s="238">
        <v>2024</v>
      </c>
      <c r="D2420" s="165" t="s">
        <v>3771</v>
      </c>
      <c r="E2420" s="167">
        <v>1</v>
      </c>
      <c r="F2420" s="163"/>
      <c r="G2420" s="167">
        <v>35.464910000000003</v>
      </c>
    </row>
    <row r="2421" spans="1:7" ht="18.75">
      <c r="A2421" s="163"/>
      <c r="B2421" s="168" t="s">
        <v>5091</v>
      </c>
      <c r="C2421" s="238">
        <v>2024</v>
      </c>
      <c r="D2421" s="165" t="s">
        <v>3771</v>
      </c>
      <c r="E2421" s="167">
        <v>1</v>
      </c>
      <c r="F2421" s="163"/>
      <c r="G2421" s="167">
        <v>38.483640000000001</v>
      </c>
    </row>
    <row r="2422" spans="1:7" ht="18.75">
      <c r="A2422" s="163"/>
      <c r="B2422" s="168" t="s">
        <v>5082</v>
      </c>
      <c r="C2422" s="238">
        <v>2024</v>
      </c>
      <c r="D2422" s="165" t="s">
        <v>3771</v>
      </c>
      <c r="E2422" s="167">
        <v>1</v>
      </c>
      <c r="F2422" s="163"/>
      <c r="G2422" s="167">
        <v>39.915349999999997</v>
      </c>
    </row>
    <row r="2423" spans="1:7" ht="18.75">
      <c r="A2423" s="163"/>
      <c r="B2423" s="168" t="s">
        <v>5078</v>
      </c>
      <c r="C2423" s="238">
        <v>2024</v>
      </c>
      <c r="D2423" s="165" t="s">
        <v>3771</v>
      </c>
      <c r="E2423" s="167">
        <v>1</v>
      </c>
      <c r="F2423" s="163"/>
      <c r="G2423" s="167">
        <v>36.607949999999995</v>
      </c>
    </row>
    <row r="2424" spans="1:7" ht="18.75">
      <c r="A2424" s="163"/>
      <c r="B2424" s="168" t="s">
        <v>5077</v>
      </c>
      <c r="C2424" s="238">
        <v>2024</v>
      </c>
      <c r="D2424" s="165" t="s">
        <v>3771</v>
      </c>
      <c r="E2424" s="167">
        <v>1</v>
      </c>
      <c r="F2424" s="163"/>
      <c r="G2424" s="167">
        <v>38.349609999999998</v>
      </c>
    </row>
    <row r="2425" spans="1:7" ht="18.75">
      <c r="A2425" s="163"/>
      <c r="B2425" s="168" t="s">
        <v>5078</v>
      </c>
      <c r="C2425" s="238">
        <v>2024</v>
      </c>
      <c r="D2425" s="165" t="s">
        <v>3771</v>
      </c>
      <c r="E2425" s="167">
        <v>1</v>
      </c>
      <c r="F2425" s="163"/>
      <c r="G2425" s="167">
        <v>35.54224</v>
      </c>
    </row>
    <row r="2426" spans="1:7" ht="18.75">
      <c r="A2426" s="163"/>
      <c r="B2426" s="168" t="s">
        <v>5079</v>
      </c>
      <c r="C2426" s="238">
        <v>2024</v>
      </c>
      <c r="D2426" s="165" t="s">
        <v>3771</v>
      </c>
      <c r="E2426" s="167">
        <v>1</v>
      </c>
      <c r="F2426" s="163"/>
      <c r="G2426" s="167">
        <v>34.706089999999996</v>
      </c>
    </row>
    <row r="2427" spans="1:7" ht="18.75">
      <c r="A2427" s="163"/>
      <c r="B2427" s="168" t="s">
        <v>5077</v>
      </c>
      <c r="C2427" s="238">
        <v>2024</v>
      </c>
      <c r="D2427" s="165" t="s">
        <v>3771</v>
      </c>
      <c r="E2427" s="167">
        <v>1</v>
      </c>
      <c r="F2427" s="163"/>
      <c r="G2427" s="167">
        <v>39.867110000000004</v>
      </c>
    </row>
    <row r="2428" spans="1:7" ht="18.75">
      <c r="A2428" s="163"/>
      <c r="B2428" s="168" t="s">
        <v>5084</v>
      </c>
      <c r="C2428" s="238">
        <v>2024</v>
      </c>
      <c r="D2428" s="165" t="s">
        <v>3771</v>
      </c>
      <c r="E2428" s="167">
        <v>1</v>
      </c>
      <c r="F2428" s="163"/>
      <c r="G2428" s="167">
        <v>41.778730000000003</v>
      </c>
    </row>
    <row r="2429" spans="1:7" ht="18.75">
      <c r="A2429" s="163"/>
      <c r="B2429" s="168" t="s">
        <v>5078</v>
      </c>
      <c r="C2429" s="238">
        <v>2024</v>
      </c>
      <c r="D2429" s="165" t="s">
        <v>3771</v>
      </c>
      <c r="E2429" s="167">
        <v>1</v>
      </c>
      <c r="F2429" s="163"/>
      <c r="G2429" s="167">
        <v>36.006370000000004</v>
      </c>
    </row>
    <row r="2430" spans="1:7" ht="18.75">
      <c r="A2430" s="163"/>
      <c r="B2430" s="168" t="s">
        <v>5078</v>
      </c>
      <c r="C2430" s="238">
        <v>2024</v>
      </c>
      <c r="D2430" s="165" t="s">
        <v>3771</v>
      </c>
      <c r="E2430" s="167">
        <v>1</v>
      </c>
      <c r="F2430" s="163"/>
      <c r="G2430" s="167">
        <v>40.474239999999995</v>
      </c>
    </row>
    <row r="2431" spans="1:7" ht="18.75">
      <c r="A2431" s="163"/>
      <c r="B2431" s="168" t="s">
        <v>5078</v>
      </c>
      <c r="C2431" s="238">
        <v>2024</v>
      </c>
      <c r="D2431" s="165" t="s">
        <v>3771</v>
      </c>
      <c r="E2431" s="167">
        <v>1</v>
      </c>
      <c r="F2431" s="163"/>
      <c r="G2431" s="167">
        <v>41.496870000000001</v>
      </c>
    </row>
    <row r="2432" spans="1:7" ht="18.75">
      <c r="A2432" s="163"/>
      <c r="B2432" s="168" t="s">
        <v>5078</v>
      </c>
      <c r="C2432" s="238">
        <v>2024</v>
      </c>
      <c r="D2432" s="165" t="s">
        <v>3771</v>
      </c>
      <c r="E2432" s="167">
        <v>1</v>
      </c>
      <c r="F2432" s="163"/>
      <c r="G2432" s="167">
        <v>39.821010000000001</v>
      </c>
    </row>
    <row r="2433" spans="1:7" ht="18.75">
      <c r="A2433" s="163"/>
      <c r="B2433" s="168" t="s">
        <v>5078</v>
      </c>
      <c r="C2433" s="238">
        <v>2024</v>
      </c>
      <c r="D2433" s="165" t="s">
        <v>3771</v>
      </c>
      <c r="E2433" s="167">
        <v>1</v>
      </c>
      <c r="F2433" s="163"/>
      <c r="G2433" s="167">
        <v>37.856010000000005</v>
      </c>
    </row>
    <row r="2434" spans="1:7" ht="18.75">
      <c r="A2434" s="163"/>
      <c r="B2434" s="168" t="s">
        <v>5078</v>
      </c>
      <c r="C2434" s="238">
        <v>2024</v>
      </c>
      <c r="D2434" s="165" t="s">
        <v>3771</v>
      </c>
      <c r="E2434" s="167">
        <v>1</v>
      </c>
      <c r="F2434" s="163"/>
      <c r="G2434" s="167">
        <v>34.214059999999996</v>
      </c>
    </row>
    <row r="2435" spans="1:7" ht="18.75">
      <c r="A2435" s="163"/>
      <c r="B2435" s="168" t="s">
        <v>5077</v>
      </c>
      <c r="C2435" s="238">
        <v>2024</v>
      </c>
      <c r="D2435" s="165" t="s">
        <v>3771</v>
      </c>
      <c r="E2435" s="167">
        <v>1</v>
      </c>
      <c r="F2435" s="163"/>
      <c r="G2435" s="167">
        <v>36.381010000000003</v>
      </c>
    </row>
    <row r="2436" spans="1:7" ht="18.75">
      <c r="A2436" s="163"/>
      <c r="B2436" s="168" t="s">
        <v>5077</v>
      </c>
      <c r="C2436" s="238">
        <v>2024</v>
      </c>
      <c r="D2436" s="165" t="s">
        <v>3771</v>
      </c>
      <c r="E2436" s="167">
        <v>1</v>
      </c>
      <c r="F2436" s="163"/>
      <c r="G2436" s="167">
        <v>38.37791</v>
      </c>
    </row>
    <row r="2437" spans="1:7" ht="18.75">
      <c r="A2437" s="163"/>
      <c r="B2437" s="168" t="s">
        <v>5078</v>
      </c>
      <c r="C2437" s="238">
        <v>2024</v>
      </c>
      <c r="D2437" s="165" t="s">
        <v>3771</v>
      </c>
      <c r="E2437" s="167">
        <v>1</v>
      </c>
      <c r="F2437" s="163"/>
      <c r="G2437" s="167">
        <v>54.4011</v>
      </c>
    </row>
    <row r="2438" spans="1:7" ht="18.75">
      <c r="A2438" s="163"/>
      <c r="B2438" s="168" t="s">
        <v>5078</v>
      </c>
      <c r="C2438" s="238">
        <v>2024</v>
      </c>
      <c r="D2438" s="165" t="s">
        <v>3771</v>
      </c>
      <c r="E2438" s="167">
        <v>1</v>
      </c>
      <c r="F2438" s="163"/>
      <c r="G2438" s="167">
        <v>35.586379999999998</v>
      </c>
    </row>
    <row r="2439" spans="1:7" ht="18.75">
      <c r="A2439" s="163"/>
      <c r="B2439" s="168" t="s">
        <v>5078</v>
      </c>
      <c r="C2439" s="238">
        <v>2024</v>
      </c>
      <c r="D2439" s="165" t="s">
        <v>3771</v>
      </c>
      <c r="E2439" s="167">
        <v>1</v>
      </c>
      <c r="F2439" s="163"/>
      <c r="G2439" s="167">
        <v>34.174669999999999</v>
      </c>
    </row>
    <row r="2440" spans="1:7" ht="18.75">
      <c r="A2440" s="163"/>
      <c r="B2440" s="168" t="s">
        <v>5081</v>
      </c>
      <c r="C2440" s="238">
        <v>2024</v>
      </c>
      <c r="D2440" s="165" t="s">
        <v>3771</v>
      </c>
      <c r="E2440" s="167">
        <v>1</v>
      </c>
      <c r="F2440" s="163"/>
      <c r="G2440" s="167">
        <v>32.972830000000002</v>
      </c>
    </row>
    <row r="2441" spans="1:7" ht="18.75">
      <c r="A2441" s="163"/>
      <c r="B2441" s="168" t="s">
        <v>5078</v>
      </c>
      <c r="C2441" s="238">
        <v>2024</v>
      </c>
      <c r="D2441" s="165" t="s">
        <v>3771</v>
      </c>
      <c r="E2441" s="167">
        <v>1</v>
      </c>
      <c r="F2441" s="163"/>
      <c r="G2441" s="167">
        <v>37.917859999999997</v>
      </c>
    </row>
    <row r="2442" spans="1:7" ht="18.75">
      <c r="A2442" s="163"/>
      <c r="B2442" s="168" t="s">
        <v>5089</v>
      </c>
      <c r="C2442" s="238">
        <v>2024</v>
      </c>
      <c r="D2442" s="165" t="s">
        <v>3771</v>
      </c>
      <c r="E2442" s="167">
        <v>1</v>
      </c>
      <c r="F2442" s="163"/>
      <c r="G2442" s="167">
        <v>52.583959999999998</v>
      </c>
    </row>
    <row r="2443" spans="1:7" ht="18.75">
      <c r="A2443" s="163"/>
      <c r="B2443" s="168" t="s">
        <v>5078</v>
      </c>
      <c r="C2443" s="238">
        <v>2024</v>
      </c>
      <c r="D2443" s="165" t="s">
        <v>3771</v>
      </c>
      <c r="E2443" s="167">
        <v>1</v>
      </c>
      <c r="F2443" s="163"/>
      <c r="G2443" s="167">
        <v>35.222629999999995</v>
      </c>
    </row>
    <row r="2444" spans="1:7" ht="18.75">
      <c r="A2444" s="163"/>
      <c r="B2444" s="168" t="s">
        <v>5077</v>
      </c>
      <c r="C2444" s="238">
        <v>2024</v>
      </c>
      <c r="D2444" s="165" t="s">
        <v>3771</v>
      </c>
      <c r="E2444" s="167">
        <v>1</v>
      </c>
      <c r="F2444" s="163"/>
      <c r="G2444" s="167">
        <v>34.32199</v>
      </c>
    </row>
    <row r="2445" spans="1:7" ht="18.75">
      <c r="A2445" s="163"/>
      <c r="B2445" s="168" t="s">
        <v>5078</v>
      </c>
      <c r="C2445" s="238">
        <v>2024</v>
      </c>
      <c r="D2445" s="165" t="s">
        <v>3771</v>
      </c>
      <c r="E2445" s="167">
        <v>1</v>
      </c>
      <c r="F2445" s="163"/>
      <c r="G2445" s="167">
        <v>35.291489999999996</v>
      </c>
    </row>
    <row r="2446" spans="1:7" ht="18.75">
      <c r="A2446" s="163"/>
      <c r="B2446" s="168" t="s">
        <v>5079</v>
      </c>
      <c r="C2446" s="238">
        <v>2024</v>
      </c>
      <c r="D2446" s="165" t="s">
        <v>3771</v>
      </c>
      <c r="E2446" s="167">
        <v>1</v>
      </c>
      <c r="F2446" s="163"/>
      <c r="G2446" s="167">
        <v>38.107030000000002</v>
      </c>
    </row>
    <row r="2447" spans="1:7" ht="18.75">
      <c r="A2447" s="163"/>
      <c r="B2447" s="168" t="s">
        <v>5079</v>
      </c>
      <c r="C2447" s="238">
        <v>2024</v>
      </c>
      <c r="D2447" s="165" t="s">
        <v>3771</v>
      </c>
      <c r="E2447" s="167">
        <v>1</v>
      </c>
      <c r="F2447" s="163"/>
      <c r="G2447" s="167">
        <v>34.576599999999999</v>
      </c>
    </row>
    <row r="2448" spans="1:7" ht="18.75">
      <c r="A2448" s="163"/>
      <c r="B2448" s="168" t="s">
        <v>5087</v>
      </c>
      <c r="C2448" s="238">
        <v>2024</v>
      </c>
      <c r="D2448" s="165" t="s">
        <v>3771</v>
      </c>
      <c r="E2448" s="167">
        <v>1</v>
      </c>
      <c r="F2448" s="163"/>
      <c r="G2448" s="167">
        <v>35.887989999999995</v>
      </c>
    </row>
    <row r="2449" spans="1:7" ht="18.75">
      <c r="A2449" s="163"/>
      <c r="B2449" s="168" t="s">
        <v>5077</v>
      </c>
      <c r="C2449" s="238">
        <v>2024</v>
      </c>
      <c r="D2449" s="165" t="s">
        <v>3771</v>
      </c>
      <c r="E2449" s="167">
        <v>1</v>
      </c>
      <c r="F2449" s="163"/>
      <c r="G2449" s="167">
        <v>36.726759999999999</v>
      </c>
    </row>
    <row r="2450" spans="1:7" ht="18.75">
      <c r="A2450" s="163"/>
      <c r="B2450" s="168" t="s">
        <v>5078</v>
      </c>
      <c r="C2450" s="238">
        <v>2024</v>
      </c>
      <c r="D2450" s="165" t="s">
        <v>3771</v>
      </c>
      <c r="E2450" s="167">
        <v>1</v>
      </c>
      <c r="F2450" s="163"/>
      <c r="G2450" s="167">
        <v>36.191300000000005</v>
      </c>
    </row>
    <row r="2451" spans="1:7" ht="18.75">
      <c r="A2451" s="163"/>
      <c r="B2451" s="168" t="s">
        <v>5077</v>
      </c>
      <c r="C2451" s="238">
        <v>2024</v>
      </c>
      <c r="D2451" s="165" t="s">
        <v>3771</v>
      </c>
      <c r="E2451" s="167">
        <v>1</v>
      </c>
      <c r="F2451" s="163"/>
      <c r="G2451" s="167">
        <v>40.559489999999997</v>
      </c>
    </row>
    <row r="2452" spans="1:7" ht="18.75">
      <c r="A2452" s="163"/>
      <c r="B2452" s="168" t="s">
        <v>5083</v>
      </c>
      <c r="C2452" s="238">
        <v>2024</v>
      </c>
      <c r="D2452" s="165" t="s">
        <v>3771</v>
      </c>
      <c r="E2452" s="167">
        <v>1</v>
      </c>
      <c r="F2452" s="163"/>
      <c r="G2452" s="167">
        <v>33.337300000000006</v>
      </c>
    </row>
    <row r="2453" spans="1:7" ht="18.75">
      <c r="A2453" s="163"/>
      <c r="B2453" s="168" t="s">
        <v>5077</v>
      </c>
      <c r="C2453" s="238">
        <v>2024</v>
      </c>
      <c r="D2453" s="165" t="s">
        <v>3771</v>
      </c>
      <c r="E2453" s="167">
        <v>1</v>
      </c>
      <c r="F2453" s="163"/>
      <c r="G2453" s="167">
        <v>37.439099999999996</v>
      </c>
    </row>
    <row r="2454" spans="1:7" ht="18.75">
      <c r="A2454" s="163"/>
      <c r="B2454" s="168" t="s">
        <v>5078</v>
      </c>
      <c r="C2454" s="238">
        <v>2024</v>
      </c>
      <c r="D2454" s="165" t="s">
        <v>3771</v>
      </c>
      <c r="E2454" s="167">
        <v>1</v>
      </c>
      <c r="F2454" s="163"/>
      <c r="G2454" s="167">
        <v>45.927190000000003</v>
      </c>
    </row>
    <row r="2455" spans="1:7" ht="18.75">
      <c r="A2455" s="163"/>
      <c r="B2455" s="168" t="s">
        <v>5078</v>
      </c>
      <c r="C2455" s="238">
        <v>2024</v>
      </c>
      <c r="D2455" s="165" t="s">
        <v>3771</v>
      </c>
      <c r="E2455" s="167">
        <v>1</v>
      </c>
      <c r="F2455" s="163"/>
      <c r="G2455" s="167">
        <v>35.51728</v>
      </c>
    </row>
    <row r="2456" spans="1:7" ht="18.75">
      <c r="A2456" s="163"/>
      <c r="B2456" s="168" t="s">
        <v>5079</v>
      </c>
      <c r="C2456" s="238">
        <v>2024</v>
      </c>
      <c r="D2456" s="165" t="s">
        <v>3771</v>
      </c>
      <c r="E2456" s="167">
        <v>1</v>
      </c>
      <c r="F2456" s="163"/>
      <c r="G2456" s="167">
        <v>34.263100000000001</v>
      </c>
    </row>
    <row r="2457" spans="1:7" ht="18.75">
      <c r="A2457" s="163"/>
      <c r="B2457" s="168" t="s">
        <v>5109</v>
      </c>
      <c r="C2457" s="238">
        <v>2024</v>
      </c>
      <c r="D2457" s="165" t="s">
        <v>3771</v>
      </c>
      <c r="E2457" s="167">
        <v>1</v>
      </c>
      <c r="F2457" s="163"/>
      <c r="G2457" s="167">
        <v>32.003479999999996</v>
      </c>
    </row>
    <row r="2458" spans="1:7" ht="18.75">
      <c r="A2458" s="163"/>
      <c r="B2458" s="168" t="s">
        <v>5078</v>
      </c>
      <c r="C2458" s="238">
        <v>2024</v>
      </c>
      <c r="D2458" s="165" t="s">
        <v>3771</v>
      </c>
      <c r="E2458" s="167">
        <v>1</v>
      </c>
      <c r="F2458" s="163"/>
      <c r="G2458" s="167">
        <v>33.436019999999999</v>
      </c>
    </row>
    <row r="2459" spans="1:7" ht="18.75">
      <c r="A2459" s="163"/>
      <c r="B2459" s="168" t="s">
        <v>5077</v>
      </c>
      <c r="C2459" s="238">
        <v>2024</v>
      </c>
      <c r="D2459" s="165" t="s">
        <v>3771</v>
      </c>
      <c r="E2459" s="167">
        <v>1</v>
      </c>
      <c r="F2459" s="163"/>
      <c r="G2459" s="167">
        <v>36.494370000000004</v>
      </c>
    </row>
    <row r="2460" spans="1:7" ht="18.75">
      <c r="A2460" s="163"/>
      <c r="B2460" s="168" t="s">
        <v>5078</v>
      </c>
      <c r="C2460" s="238">
        <v>2024</v>
      </c>
      <c r="D2460" s="165" t="s">
        <v>3771</v>
      </c>
      <c r="E2460" s="167">
        <v>1</v>
      </c>
      <c r="F2460" s="163"/>
      <c r="G2460" s="167">
        <v>35.030650000000001</v>
      </c>
    </row>
    <row r="2461" spans="1:7" ht="18.75">
      <c r="A2461" s="163"/>
      <c r="B2461" s="168" t="s">
        <v>5077</v>
      </c>
      <c r="C2461" s="238">
        <v>2024</v>
      </c>
      <c r="D2461" s="165" t="s">
        <v>3771</v>
      </c>
      <c r="E2461" s="167">
        <v>1</v>
      </c>
      <c r="F2461" s="163"/>
      <c r="G2461" s="167">
        <v>39.611750000000001</v>
      </c>
    </row>
    <row r="2462" spans="1:7" ht="18.75">
      <c r="A2462" s="163"/>
      <c r="B2462" s="168" t="s">
        <v>5078</v>
      </c>
      <c r="C2462" s="238">
        <v>2024</v>
      </c>
      <c r="D2462" s="165" t="s">
        <v>3771</v>
      </c>
      <c r="E2462" s="167">
        <v>1</v>
      </c>
      <c r="F2462" s="163"/>
      <c r="G2462" s="167">
        <v>36.44426</v>
      </c>
    </row>
    <row r="2463" spans="1:7" ht="18.75">
      <c r="A2463" s="163"/>
      <c r="B2463" s="168" t="s">
        <v>5077</v>
      </c>
      <c r="C2463" s="238">
        <v>2024</v>
      </c>
      <c r="D2463" s="165" t="s">
        <v>3771</v>
      </c>
      <c r="E2463" s="167">
        <v>1</v>
      </c>
      <c r="F2463" s="163"/>
      <c r="G2463" s="167">
        <v>35.721849999999996</v>
      </c>
    </row>
    <row r="2464" spans="1:7" ht="18.75">
      <c r="A2464" s="163"/>
      <c r="B2464" s="168" t="s">
        <v>5077</v>
      </c>
      <c r="C2464" s="238">
        <v>2024</v>
      </c>
      <c r="D2464" s="165" t="s">
        <v>3771</v>
      </c>
      <c r="E2464" s="167">
        <v>1</v>
      </c>
      <c r="F2464" s="163"/>
      <c r="G2464" s="167">
        <v>36.707680000000003</v>
      </c>
    </row>
    <row r="2465" spans="1:7" ht="18.75">
      <c r="A2465" s="163"/>
      <c r="B2465" s="168" t="s">
        <v>5078</v>
      </c>
      <c r="C2465" s="238">
        <v>2024</v>
      </c>
      <c r="D2465" s="165" t="s">
        <v>3771</v>
      </c>
      <c r="E2465" s="167">
        <v>1</v>
      </c>
      <c r="F2465" s="163"/>
      <c r="G2465" s="167">
        <v>39.136839999999999</v>
      </c>
    </row>
    <row r="2466" spans="1:7" ht="18.75">
      <c r="A2466" s="163"/>
      <c r="B2466" s="168" t="s">
        <v>5077</v>
      </c>
      <c r="C2466" s="238">
        <v>2024</v>
      </c>
      <c r="D2466" s="165" t="s">
        <v>3771</v>
      </c>
      <c r="E2466" s="167">
        <v>1</v>
      </c>
      <c r="F2466" s="163"/>
      <c r="G2466" s="167">
        <v>40.155839999999998</v>
      </c>
    </row>
    <row r="2467" spans="1:7" ht="18.75">
      <c r="A2467" s="163"/>
      <c r="B2467" s="168" t="s">
        <v>5077</v>
      </c>
      <c r="C2467" s="238">
        <v>2024</v>
      </c>
      <c r="D2467" s="165" t="s">
        <v>3771</v>
      </c>
      <c r="E2467" s="167">
        <v>1</v>
      </c>
      <c r="F2467" s="163"/>
      <c r="G2467" s="167">
        <v>36.471239999999995</v>
      </c>
    </row>
    <row r="2468" spans="1:7" ht="18.75">
      <c r="A2468" s="163"/>
      <c r="B2468" s="168" t="s">
        <v>5078</v>
      </c>
      <c r="C2468" s="238">
        <v>2024</v>
      </c>
      <c r="D2468" s="165" t="s">
        <v>3771</v>
      </c>
      <c r="E2468" s="167">
        <v>1</v>
      </c>
      <c r="F2468" s="163"/>
      <c r="G2468" s="167">
        <v>34.408580000000001</v>
      </c>
    </row>
    <row r="2469" spans="1:7" ht="18.75">
      <c r="A2469" s="163"/>
      <c r="B2469" s="168" t="s">
        <v>5099</v>
      </c>
      <c r="C2469" s="238">
        <v>2024</v>
      </c>
      <c r="D2469" s="165" t="s">
        <v>3771</v>
      </c>
      <c r="E2469" s="167">
        <v>1</v>
      </c>
      <c r="F2469" s="163"/>
      <c r="G2469" s="167">
        <v>33.317509999999999</v>
      </c>
    </row>
    <row r="2470" spans="1:7" ht="18.75">
      <c r="A2470" s="163"/>
      <c r="B2470" s="168" t="s">
        <v>5077</v>
      </c>
      <c r="C2470" s="238">
        <v>2024</v>
      </c>
      <c r="D2470" s="165" t="s">
        <v>3771</v>
      </c>
      <c r="E2470" s="167">
        <v>1</v>
      </c>
      <c r="F2470" s="163"/>
      <c r="G2470" s="167">
        <v>33.390260000000005</v>
      </c>
    </row>
    <row r="2471" spans="1:7" ht="18.75">
      <c r="A2471" s="163"/>
      <c r="B2471" s="168" t="s">
        <v>5091</v>
      </c>
      <c r="C2471" s="238">
        <v>2024</v>
      </c>
      <c r="D2471" s="165" t="s">
        <v>3771</v>
      </c>
      <c r="E2471" s="167">
        <v>1</v>
      </c>
      <c r="F2471" s="163"/>
      <c r="G2471" s="167">
        <v>42.946480000000001</v>
      </c>
    </row>
    <row r="2472" spans="1:7" ht="18.75">
      <c r="A2472" s="163"/>
      <c r="B2472" s="168" t="s">
        <v>5091</v>
      </c>
      <c r="C2472" s="238">
        <v>2024</v>
      </c>
      <c r="D2472" s="165" t="s">
        <v>3771</v>
      </c>
      <c r="E2472" s="167">
        <v>1</v>
      </c>
      <c r="F2472" s="163"/>
      <c r="G2472" s="167">
        <v>42.429790000000004</v>
      </c>
    </row>
    <row r="2473" spans="1:7" ht="18.75">
      <c r="A2473" s="163"/>
      <c r="B2473" s="168" t="s">
        <v>5097</v>
      </c>
      <c r="C2473" s="238">
        <v>2024</v>
      </c>
      <c r="D2473" s="165" t="s">
        <v>3771</v>
      </c>
      <c r="E2473" s="167">
        <v>1</v>
      </c>
      <c r="F2473" s="163"/>
      <c r="G2473" s="167">
        <v>32.563420000000001</v>
      </c>
    </row>
    <row r="2474" spans="1:7" ht="18.75">
      <c r="A2474" s="163"/>
      <c r="B2474" s="168" t="s">
        <v>5077</v>
      </c>
      <c r="C2474" s="238">
        <v>2024</v>
      </c>
      <c r="D2474" s="165" t="s">
        <v>3771</v>
      </c>
      <c r="E2474" s="167">
        <v>1</v>
      </c>
      <c r="F2474" s="163"/>
      <c r="G2474" s="167">
        <v>34.997010000000003</v>
      </c>
    </row>
    <row r="2475" spans="1:7" ht="18.75">
      <c r="A2475" s="163"/>
      <c r="B2475" s="168" t="s">
        <v>5078</v>
      </c>
      <c r="C2475" s="238">
        <v>2024</v>
      </c>
      <c r="D2475" s="165" t="s">
        <v>3771</v>
      </c>
      <c r="E2475" s="167">
        <v>1</v>
      </c>
      <c r="F2475" s="163"/>
      <c r="G2475" s="167">
        <v>37.24485</v>
      </c>
    </row>
    <row r="2476" spans="1:7" ht="18.75">
      <c r="A2476" s="163"/>
      <c r="B2476" s="168" t="s">
        <v>5078</v>
      </c>
      <c r="C2476" s="238">
        <v>2024</v>
      </c>
      <c r="D2476" s="165" t="s">
        <v>3771</v>
      </c>
      <c r="E2476" s="167">
        <v>1</v>
      </c>
      <c r="F2476" s="163"/>
      <c r="G2476" s="167">
        <v>38.203480000000006</v>
      </c>
    </row>
    <row r="2477" spans="1:7" ht="18.75">
      <c r="A2477" s="163"/>
      <c r="B2477" s="168" t="s">
        <v>5109</v>
      </c>
      <c r="C2477" s="238">
        <v>2024</v>
      </c>
      <c r="D2477" s="165" t="s">
        <v>3771</v>
      </c>
      <c r="E2477" s="167">
        <v>1</v>
      </c>
      <c r="F2477" s="163"/>
      <c r="G2477" s="167">
        <v>34.876390000000001</v>
      </c>
    </row>
    <row r="2478" spans="1:7" ht="18.75">
      <c r="A2478" s="163"/>
      <c r="B2478" s="168" t="s">
        <v>5079</v>
      </c>
      <c r="C2478" s="238">
        <v>2024</v>
      </c>
      <c r="D2478" s="165" t="s">
        <v>3771</v>
      </c>
      <c r="E2478" s="167">
        <v>1</v>
      </c>
      <c r="F2478" s="163"/>
      <c r="G2478" s="167">
        <v>35.19885</v>
      </c>
    </row>
    <row r="2479" spans="1:7" ht="18.75">
      <c r="A2479" s="163"/>
      <c r="B2479" s="168" t="s">
        <v>5077</v>
      </c>
      <c r="C2479" s="238">
        <v>2024</v>
      </c>
      <c r="D2479" s="165" t="s">
        <v>3771</v>
      </c>
      <c r="E2479" s="167">
        <v>1</v>
      </c>
      <c r="F2479" s="163"/>
      <c r="G2479" s="167">
        <v>36.471940000000004</v>
      </c>
    </row>
    <row r="2480" spans="1:7" ht="18.75">
      <c r="A2480" s="163"/>
      <c r="B2480" s="168" t="s">
        <v>5078</v>
      </c>
      <c r="C2480" s="238">
        <v>2024</v>
      </c>
      <c r="D2480" s="165" t="s">
        <v>3771</v>
      </c>
      <c r="E2480" s="167">
        <v>1</v>
      </c>
      <c r="F2480" s="163"/>
      <c r="G2480" s="167">
        <v>36.5</v>
      </c>
    </row>
    <row r="2481" spans="1:7" ht="18.75">
      <c r="A2481" s="163"/>
      <c r="B2481" s="168" t="s">
        <v>5077</v>
      </c>
      <c r="C2481" s="238">
        <v>2024</v>
      </c>
      <c r="D2481" s="165" t="s">
        <v>3771</v>
      </c>
      <c r="E2481" s="167">
        <v>1</v>
      </c>
      <c r="F2481" s="163"/>
      <c r="G2481" s="167">
        <v>38.362370000000006</v>
      </c>
    </row>
    <row r="2482" spans="1:7" ht="18.75">
      <c r="A2482" s="163"/>
      <c r="B2482" s="168" t="s">
        <v>5078</v>
      </c>
      <c r="C2482" s="238">
        <v>2024</v>
      </c>
      <c r="D2482" s="165" t="s">
        <v>3771</v>
      </c>
      <c r="E2482" s="167">
        <v>1</v>
      </c>
      <c r="F2482" s="163"/>
      <c r="G2482" s="167">
        <v>36.37621</v>
      </c>
    </row>
    <row r="2483" spans="1:7" ht="18.75">
      <c r="A2483" s="163"/>
      <c r="B2483" s="168" t="s">
        <v>5077</v>
      </c>
      <c r="C2483" s="238">
        <v>2024</v>
      </c>
      <c r="D2483" s="165" t="s">
        <v>3771</v>
      </c>
      <c r="E2483" s="167">
        <v>1</v>
      </c>
      <c r="F2483" s="163"/>
      <c r="G2483" s="167">
        <v>36.49438</v>
      </c>
    </row>
    <row r="2484" spans="1:7" ht="18.75">
      <c r="A2484" s="163"/>
      <c r="B2484" s="168" t="s">
        <v>5079</v>
      </c>
      <c r="C2484" s="238">
        <v>2024</v>
      </c>
      <c r="D2484" s="165" t="s">
        <v>3771</v>
      </c>
      <c r="E2484" s="167">
        <v>1</v>
      </c>
      <c r="F2484" s="163"/>
      <c r="G2484" s="167">
        <v>33.691069999999996</v>
      </c>
    </row>
    <row r="2485" spans="1:7" ht="18.75">
      <c r="A2485" s="163"/>
      <c r="B2485" s="168" t="s">
        <v>5078</v>
      </c>
      <c r="C2485" s="238">
        <v>2024</v>
      </c>
      <c r="D2485" s="165" t="s">
        <v>3771</v>
      </c>
      <c r="E2485" s="167">
        <v>1</v>
      </c>
      <c r="F2485" s="163"/>
      <c r="G2485" s="167">
        <v>33.675559999999997</v>
      </c>
    </row>
    <row r="2486" spans="1:7" ht="18.75">
      <c r="A2486" s="163"/>
      <c r="B2486" s="168" t="s">
        <v>5094</v>
      </c>
      <c r="C2486" s="238">
        <v>2024</v>
      </c>
      <c r="D2486" s="165" t="s">
        <v>3771</v>
      </c>
      <c r="E2486" s="167">
        <v>1</v>
      </c>
      <c r="F2486" s="163"/>
      <c r="G2486" s="167">
        <v>35.326480000000004</v>
      </c>
    </row>
    <row r="2487" spans="1:7" ht="18.75">
      <c r="A2487" s="163"/>
      <c r="B2487" s="168" t="s">
        <v>5077</v>
      </c>
      <c r="C2487" s="238">
        <v>2024</v>
      </c>
      <c r="D2487" s="165" t="s">
        <v>3771</v>
      </c>
      <c r="E2487" s="167">
        <v>1</v>
      </c>
      <c r="F2487" s="163"/>
      <c r="G2487" s="167">
        <v>34.997010000000003</v>
      </c>
    </row>
    <row r="2488" spans="1:7" ht="18.75">
      <c r="A2488" s="163"/>
      <c r="B2488" s="168" t="s">
        <v>5078</v>
      </c>
      <c r="C2488" s="238">
        <v>2024</v>
      </c>
      <c r="D2488" s="165" t="s">
        <v>3771</v>
      </c>
      <c r="E2488" s="167">
        <v>1</v>
      </c>
      <c r="F2488" s="163"/>
      <c r="G2488" s="167">
        <v>33.74098</v>
      </c>
    </row>
    <row r="2489" spans="1:7" ht="18.75">
      <c r="A2489" s="163"/>
      <c r="B2489" s="168" t="s">
        <v>5077</v>
      </c>
      <c r="C2489" s="238">
        <v>2024</v>
      </c>
      <c r="D2489" s="165" t="s">
        <v>3771</v>
      </c>
      <c r="E2489" s="167">
        <v>1</v>
      </c>
      <c r="F2489" s="163"/>
      <c r="G2489" s="167">
        <v>36.491169999999997</v>
      </c>
    </row>
    <row r="2490" spans="1:7" ht="18.75">
      <c r="A2490" s="163"/>
      <c r="B2490" s="168" t="s">
        <v>5078</v>
      </c>
      <c r="C2490" s="238">
        <v>2024</v>
      </c>
      <c r="D2490" s="165" t="s">
        <v>3771</v>
      </c>
      <c r="E2490" s="167">
        <v>1</v>
      </c>
      <c r="F2490" s="163"/>
      <c r="G2490" s="167">
        <v>39.984079999999999</v>
      </c>
    </row>
    <row r="2491" spans="1:7" ht="18.75">
      <c r="A2491" s="163"/>
      <c r="B2491" s="168" t="s">
        <v>5081</v>
      </c>
      <c r="C2491" s="238">
        <v>2024</v>
      </c>
      <c r="D2491" s="165" t="s">
        <v>3771</v>
      </c>
      <c r="E2491" s="167">
        <v>1</v>
      </c>
      <c r="F2491" s="163"/>
      <c r="G2491" s="167">
        <v>38.618870000000001</v>
      </c>
    </row>
    <row r="2492" spans="1:7" ht="33.75">
      <c r="A2492" s="163"/>
      <c r="B2492" s="168" t="s">
        <v>5106</v>
      </c>
      <c r="C2492" s="238">
        <v>2024</v>
      </c>
      <c r="D2492" s="165" t="s">
        <v>3771</v>
      </c>
      <c r="E2492" s="167">
        <v>1</v>
      </c>
      <c r="F2492" s="163"/>
      <c r="G2492" s="167">
        <v>31.957439999999998</v>
      </c>
    </row>
    <row r="2493" spans="1:7" ht="18.75">
      <c r="A2493" s="163"/>
      <c r="B2493" s="168" t="s">
        <v>5078</v>
      </c>
      <c r="C2493" s="238">
        <v>2024</v>
      </c>
      <c r="D2493" s="165" t="s">
        <v>3771</v>
      </c>
      <c r="E2493" s="167">
        <v>1</v>
      </c>
      <c r="F2493" s="163"/>
      <c r="G2493" s="167">
        <v>33.845120000000001</v>
      </c>
    </row>
    <row r="2494" spans="1:7" ht="18.75">
      <c r="A2494" s="163"/>
      <c r="B2494" s="168" t="s">
        <v>5078</v>
      </c>
      <c r="C2494" s="238">
        <v>2024</v>
      </c>
      <c r="D2494" s="165" t="s">
        <v>3771</v>
      </c>
      <c r="E2494" s="167">
        <v>1</v>
      </c>
      <c r="F2494" s="163"/>
      <c r="G2494" s="167">
        <v>40.217919999999999</v>
      </c>
    </row>
    <row r="2495" spans="1:7" ht="18.75">
      <c r="A2495" s="163"/>
      <c r="B2495" s="168" t="s">
        <v>5078</v>
      </c>
      <c r="C2495" s="238">
        <v>2024</v>
      </c>
      <c r="D2495" s="165" t="s">
        <v>3771</v>
      </c>
      <c r="E2495" s="167">
        <v>1</v>
      </c>
      <c r="F2495" s="163"/>
      <c r="G2495" s="167">
        <v>40.200789999999998</v>
      </c>
    </row>
    <row r="2496" spans="1:7" ht="18.75">
      <c r="A2496" s="163"/>
      <c r="B2496" s="168" t="s">
        <v>5078</v>
      </c>
      <c r="C2496" s="238">
        <v>2024</v>
      </c>
      <c r="D2496" s="165" t="s">
        <v>3771</v>
      </c>
      <c r="E2496" s="167">
        <v>1</v>
      </c>
      <c r="F2496" s="163"/>
      <c r="G2496" s="167">
        <v>40.236580000000004</v>
      </c>
    </row>
    <row r="2497" spans="1:7" ht="18.75">
      <c r="A2497" s="163"/>
      <c r="B2497" s="168" t="s">
        <v>5077</v>
      </c>
      <c r="C2497" s="238">
        <v>2024</v>
      </c>
      <c r="D2497" s="165" t="s">
        <v>3771</v>
      </c>
      <c r="E2497" s="167">
        <v>1</v>
      </c>
      <c r="F2497" s="163"/>
      <c r="G2497" s="167">
        <v>39.16037</v>
      </c>
    </row>
    <row r="2498" spans="1:7" ht="18.75">
      <c r="A2498" s="163"/>
      <c r="B2498" s="168" t="s">
        <v>5083</v>
      </c>
      <c r="C2498" s="238">
        <v>2024</v>
      </c>
      <c r="D2498" s="165" t="s">
        <v>3771</v>
      </c>
      <c r="E2498" s="167">
        <v>1</v>
      </c>
      <c r="F2498" s="163"/>
      <c r="G2498" s="167">
        <v>29.994589999999999</v>
      </c>
    </row>
    <row r="2499" spans="1:7" ht="18.75">
      <c r="A2499" s="163"/>
      <c r="B2499" s="168" t="s">
        <v>5078</v>
      </c>
      <c r="C2499" s="238">
        <v>2024</v>
      </c>
      <c r="D2499" s="165" t="s">
        <v>3771</v>
      </c>
      <c r="E2499" s="167">
        <v>1</v>
      </c>
      <c r="F2499" s="163"/>
      <c r="G2499" s="167">
        <v>34.455460000000002</v>
      </c>
    </row>
    <row r="2500" spans="1:7" ht="18.75">
      <c r="A2500" s="163"/>
      <c r="B2500" s="168" t="s">
        <v>5097</v>
      </c>
      <c r="C2500" s="238">
        <v>2024</v>
      </c>
      <c r="D2500" s="165" t="s">
        <v>3771</v>
      </c>
      <c r="E2500" s="167">
        <v>1</v>
      </c>
      <c r="F2500" s="163"/>
      <c r="G2500" s="167">
        <v>26.691050000000001</v>
      </c>
    </row>
    <row r="2501" spans="1:7" ht="18.75">
      <c r="A2501" s="163"/>
      <c r="B2501" s="168" t="s">
        <v>5087</v>
      </c>
      <c r="C2501" s="238">
        <v>2024</v>
      </c>
      <c r="D2501" s="165" t="s">
        <v>3771</v>
      </c>
      <c r="E2501" s="167">
        <v>1</v>
      </c>
      <c r="F2501" s="163"/>
      <c r="G2501" s="167">
        <v>49.554300000000005</v>
      </c>
    </row>
    <row r="2502" spans="1:7" ht="18.75">
      <c r="A2502" s="163"/>
      <c r="B2502" s="168" t="s">
        <v>5078</v>
      </c>
      <c r="C2502" s="238">
        <v>2024</v>
      </c>
      <c r="D2502" s="165" t="s">
        <v>3771</v>
      </c>
      <c r="E2502" s="167">
        <v>1</v>
      </c>
      <c r="F2502" s="163"/>
      <c r="G2502" s="167">
        <v>36.067219999999999</v>
      </c>
    </row>
    <row r="2503" spans="1:7" ht="18.75">
      <c r="A2503" s="163"/>
      <c r="B2503" s="168" t="s">
        <v>5078</v>
      </c>
      <c r="C2503" s="238">
        <v>2024</v>
      </c>
      <c r="D2503" s="165" t="s">
        <v>3771</v>
      </c>
      <c r="E2503" s="167">
        <v>1</v>
      </c>
      <c r="F2503" s="163"/>
      <c r="G2503" s="167">
        <v>39.989609999999999</v>
      </c>
    </row>
    <row r="2504" spans="1:7" ht="18.75">
      <c r="A2504" s="163"/>
      <c r="B2504" s="168" t="s">
        <v>5087</v>
      </c>
      <c r="C2504" s="238">
        <v>2024</v>
      </c>
      <c r="D2504" s="165" t="s">
        <v>3771</v>
      </c>
      <c r="E2504" s="167">
        <v>1</v>
      </c>
      <c r="F2504" s="163"/>
      <c r="G2504" s="167">
        <v>40.80771</v>
      </c>
    </row>
    <row r="2505" spans="1:7" ht="18.75">
      <c r="A2505" s="163"/>
      <c r="B2505" s="168" t="s">
        <v>5078</v>
      </c>
      <c r="C2505" s="238">
        <v>2024</v>
      </c>
      <c r="D2505" s="165" t="s">
        <v>3771</v>
      </c>
      <c r="E2505" s="167">
        <v>1</v>
      </c>
      <c r="F2505" s="163"/>
      <c r="G2505" s="167">
        <v>40.359259999999999</v>
      </c>
    </row>
    <row r="2506" spans="1:7" ht="18.75">
      <c r="A2506" s="163"/>
      <c r="B2506" s="168" t="s">
        <v>5095</v>
      </c>
      <c r="C2506" s="238">
        <v>2024</v>
      </c>
      <c r="D2506" s="165" t="s">
        <v>3771</v>
      </c>
      <c r="E2506" s="167">
        <v>1</v>
      </c>
      <c r="F2506" s="163"/>
      <c r="G2506" s="167">
        <v>31.19182</v>
      </c>
    </row>
    <row r="2507" spans="1:7" ht="18.75">
      <c r="A2507" s="163"/>
      <c r="B2507" s="168" t="s">
        <v>5078</v>
      </c>
      <c r="C2507" s="238">
        <v>2024</v>
      </c>
      <c r="D2507" s="165" t="s">
        <v>3771</v>
      </c>
      <c r="E2507" s="167">
        <v>1</v>
      </c>
      <c r="F2507" s="163"/>
      <c r="G2507" s="167">
        <v>36.869519999999994</v>
      </c>
    </row>
    <row r="2508" spans="1:7" ht="33.75">
      <c r="A2508" s="163"/>
      <c r="B2508" s="168" t="s">
        <v>5103</v>
      </c>
      <c r="C2508" s="238">
        <v>2024</v>
      </c>
      <c r="D2508" s="165" t="s">
        <v>3771</v>
      </c>
      <c r="E2508" s="167">
        <v>1</v>
      </c>
      <c r="F2508" s="163"/>
      <c r="G2508" s="167">
        <v>44.512480000000004</v>
      </c>
    </row>
    <row r="2509" spans="1:7" ht="18.75">
      <c r="A2509" s="163"/>
      <c r="B2509" s="168" t="s">
        <v>5077</v>
      </c>
      <c r="C2509" s="238">
        <v>2024</v>
      </c>
      <c r="D2509" s="165" t="s">
        <v>3771</v>
      </c>
      <c r="E2509" s="167">
        <v>1</v>
      </c>
      <c r="F2509" s="163"/>
      <c r="G2509" s="167">
        <v>34.086779999999997</v>
      </c>
    </row>
    <row r="2510" spans="1:7" ht="18.75">
      <c r="A2510" s="163"/>
      <c r="B2510" s="168" t="s">
        <v>5078</v>
      </c>
      <c r="C2510" s="238">
        <v>2024</v>
      </c>
      <c r="D2510" s="165" t="s">
        <v>3771</v>
      </c>
      <c r="E2510" s="167">
        <v>1</v>
      </c>
      <c r="F2510" s="163"/>
      <c r="G2510" s="167">
        <v>34.207940000000001</v>
      </c>
    </row>
    <row r="2511" spans="1:7" ht="18.75">
      <c r="A2511" s="163"/>
      <c r="B2511" s="168" t="s">
        <v>5077</v>
      </c>
      <c r="C2511" s="238">
        <v>2024</v>
      </c>
      <c r="D2511" s="165" t="s">
        <v>3771</v>
      </c>
      <c r="E2511" s="167">
        <v>1</v>
      </c>
      <c r="F2511" s="163"/>
      <c r="G2511" s="167">
        <v>40.770330000000001</v>
      </c>
    </row>
    <row r="2512" spans="1:7" ht="18.75">
      <c r="A2512" s="163"/>
      <c r="B2512" s="168" t="s">
        <v>5078</v>
      </c>
      <c r="C2512" s="238">
        <v>2024</v>
      </c>
      <c r="D2512" s="165" t="s">
        <v>3771</v>
      </c>
      <c r="E2512" s="167">
        <v>1</v>
      </c>
      <c r="F2512" s="163"/>
      <c r="G2512" s="167">
        <v>36.913239999999995</v>
      </c>
    </row>
    <row r="2513" spans="1:7" ht="18.75">
      <c r="A2513" s="163"/>
      <c r="B2513" s="168" t="s">
        <v>5077</v>
      </c>
      <c r="C2513" s="238">
        <v>2024</v>
      </c>
      <c r="D2513" s="165" t="s">
        <v>3771</v>
      </c>
      <c r="E2513" s="167">
        <v>1</v>
      </c>
      <c r="F2513" s="163"/>
      <c r="G2513" s="167">
        <v>43.351980000000005</v>
      </c>
    </row>
    <row r="2514" spans="1:7" ht="18.75">
      <c r="A2514" s="163"/>
      <c r="B2514" s="168" t="s">
        <v>5078</v>
      </c>
      <c r="C2514" s="238">
        <v>2024</v>
      </c>
      <c r="D2514" s="165" t="s">
        <v>3771</v>
      </c>
      <c r="E2514" s="167">
        <v>1</v>
      </c>
      <c r="F2514" s="163"/>
      <c r="G2514" s="167">
        <v>39.502559999999995</v>
      </c>
    </row>
    <row r="2515" spans="1:7" ht="18.75">
      <c r="A2515" s="163"/>
      <c r="B2515" s="168" t="s">
        <v>5078</v>
      </c>
      <c r="C2515" s="238">
        <v>2024</v>
      </c>
      <c r="D2515" s="165" t="s">
        <v>3771</v>
      </c>
      <c r="E2515" s="167">
        <v>1</v>
      </c>
      <c r="F2515" s="163"/>
      <c r="G2515" s="167">
        <v>89.175889999999995</v>
      </c>
    </row>
    <row r="2516" spans="1:7" ht="18.75">
      <c r="A2516" s="163"/>
      <c r="B2516" s="168" t="s">
        <v>5077</v>
      </c>
      <c r="C2516" s="238">
        <v>2024</v>
      </c>
      <c r="D2516" s="165" t="s">
        <v>3771</v>
      </c>
      <c r="E2516" s="167">
        <v>1</v>
      </c>
      <c r="F2516" s="163"/>
      <c r="G2516" s="167">
        <v>41.439699999999995</v>
      </c>
    </row>
    <row r="2517" spans="1:7" ht="18.75">
      <c r="A2517" s="163"/>
      <c r="B2517" s="168" t="s">
        <v>5078</v>
      </c>
      <c r="C2517" s="238">
        <v>2024</v>
      </c>
      <c r="D2517" s="165" t="s">
        <v>3771</v>
      </c>
      <c r="E2517" s="167">
        <v>1</v>
      </c>
      <c r="F2517" s="163"/>
      <c r="G2517" s="167">
        <v>39.95635</v>
      </c>
    </row>
    <row r="2518" spans="1:7" ht="18.75">
      <c r="A2518" s="163"/>
      <c r="B2518" s="168" t="s">
        <v>5077</v>
      </c>
      <c r="C2518" s="238">
        <v>2024</v>
      </c>
      <c r="D2518" s="165" t="s">
        <v>3771</v>
      </c>
      <c r="E2518" s="167">
        <v>1</v>
      </c>
      <c r="F2518" s="163"/>
      <c r="G2518" s="167">
        <v>40.26258</v>
      </c>
    </row>
    <row r="2519" spans="1:7" ht="18.75">
      <c r="A2519" s="163"/>
      <c r="B2519" s="168" t="s">
        <v>5078</v>
      </c>
      <c r="C2519" s="238">
        <v>2024</v>
      </c>
      <c r="D2519" s="165" t="s">
        <v>3771</v>
      </c>
      <c r="E2519" s="167">
        <v>1</v>
      </c>
      <c r="F2519" s="163"/>
      <c r="G2519" s="167">
        <v>36.167310000000001</v>
      </c>
    </row>
    <row r="2520" spans="1:7" ht="18.75">
      <c r="A2520" s="163"/>
      <c r="B2520" s="168" t="s">
        <v>5078</v>
      </c>
      <c r="C2520" s="238">
        <v>2024</v>
      </c>
      <c r="D2520" s="165" t="s">
        <v>3771</v>
      </c>
      <c r="E2520" s="167">
        <v>1</v>
      </c>
      <c r="F2520" s="163"/>
      <c r="G2520" s="167">
        <v>35.213620000000006</v>
      </c>
    </row>
    <row r="2521" spans="1:7" ht="18.75">
      <c r="A2521" s="163"/>
      <c r="B2521" s="168" t="s">
        <v>5078</v>
      </c>
      <c r="C2521" s="238">
        <v>2024</v>
      </c>
      <c r="D2521" s="165" t="s">
        <v>3771</v>
      </c>
      <c r="E2521" s="167">
        <v>1</v>
      </c>
      <c r="F2521" s="163"/>
      <c r="G2521" s="167">
        <v>39.551279999999998</v>
      </c>
    </row>
    <row r="2522" spans="1:7" ht="18.75">
      <c r="A2522" s="163"/>
      <c r="B2522" s="168" t="s">
        <v>5077</v>
      </c>
      <c r="C2522" s="238">
        <v>2024</v>
      </c>
      <c r="D2522" s="165" t="s">
        <v>3771</v>
      </c>
      <c r="E2522" s="167">
        <v>1</v>
      </c>
      <c r="F2522" s="163"/>
      <c r="G2522" s="167">
        <v>37.691510000000001</v>
      </c>
    </row>
    <row r="2523" spans="1:7" ht="18.75">
      <c r="A2523" s="163"/>
      <c r="B2523" s="168" t="s">
        <v>5077</v>
      </c>
      <c r="C2523" s="238">
        <v>2024</v>
      </c>
      <c r="D2523" s="165" t="s">
        <v>3771</v>
      </c>
      <c r="E2523" s="167">
        <v>1</v>
      </c>
      <c r="F2523" s="163"/>
      <c r="G2523" s="167">
        <v>34.72533</v>
      </c>
    </row>
    <row r="2524" spans="1:7" ht="18.75">
      <c r="A2524" s="163"/>
      <c r="B2524" s="168" t="s">
        <v>5078</v>
      </c>
      <c r="C2524" s="238">
        <v>2024</v>
      </c>
      <c r="D2524" s="165" t="s">
        <v>3771</v>
      </c>
      <c r="E2524" s="167">
        <v>1</v>
      </c>
      <c r="F2524" s="163"/>
      <c r="G2524" s="167">
        <v>37.269199999999998</v>
      </c>
    </row>
    <row r="2525" spans="1:7" ht="18.75">
      <c r="A2525" s="163"/>
      <c r="B2525" s="168" t="s">
        <v>5078</v>
      </c>
      <c r="C2525" s="238">
        <v>2024</v>
      </c>
      <c r="D2525" s="165" t="s">
        <v>3771</v>
      </c>
      <c r="E2525" s="167">
        <v>1</v>
      </c>
      <c r="F2525" s="163"/>
      <c r="G2525" s="167">
        <v>38.612830000000002</v>
      </c>
    </row>
    <row r="2526" spans="1:7" ht="18.75">
      <c r="A2526" s="163"/>
      <c r="B2526" s="168" t="s">
        <v>5091</v>
      </c>
      <c r="C2526" s="238">
        <v>2024</v>
      </c>
      <c r="D2526" s="165" t="s">
        <v>3771</v>
      </c>
      <c r="E2526" s="167">
        <v>1</v>
      </c>
      <c r="F2526" s="163"/>
      <c r="G2526" s="167">
        <v>44.10801</v>
      </c>
    </row>
    <row r="2527" spans="1:7" ht="18.75">
      <c r="A2527" s="163"/>
      <c r="B2527" s="168" t="s">
        <v>5082</v>
      </c>
      <c r="C2527" s="238">
        <v>2024</v>
      </c>
      <c r="D2527" s="165" t="s">
        <v>3771</v>
      </c>
      <c r="E2527" s="167">
        <v>1</v>
      </c>
      <c r="F2527" s="163"/>
      <c r="G2527" s="167">
        <v>39.558819999999997</v>
      </c>
    </row>
    <row r="2528" spans="1:7" ht="18.75">
      <c r="A2528" s="163"/>
      <c r="B2528" s="168" t="s">
        <v>5087</v>
      </c>
      <c r="C2528" s="238">
        <v>2024</v>
      </c>
      <c r="D2528" s="165" t="s">
        <v>3771</v>
      </c>
      <c r="E2528" s="167">
        <v>1</v>
      </c>
      <c r="F2528" s="163"/>
      <c r="G2528" s="167">
        <v>40.608719999999998</v>
      </c>
    </row>
    <row r="2529" spans="1:7" ht="18.75">
      <c r="A2529" s="163"/>
      <c r="B2529" s="168" t="s">
        <v>5078</v>
      </c>
      <c r="C2529" s="238">
        <v>2024</v>
      </c>
      <c r="D2529" s="165" t="s">
        <v>3771</v>
      </c>
      <c r="E2529" s="167">
        <v>1</v>
      </c>
      <c r="F2529" s="163"/>
      <c r="G2529" s="167">
        <v>19.312049999999999</v>
      </c>
    </row>
    <row r="2530" spans="1:7" ht="18.75">
      <c r="A2530" s="163"/>
      <c r="B2530" s="168" t="s">
        <v>5085</v>
      </c>
      <c r="C2530" s="238">
        <v>2024</v>
      </c>
      <c r="D2530" s="165" t="s">
        <v>3771</v>
      </c>
      <c r="E2530" s="167">
        <v>1</v>
      </c>
      <c r="F2530" s="163"/>
      <c r="G2530" s="167">
        <v>34.598370000000003</v>
      </c>
    </row>
    <row r="2531" spans="1:7" ht="18.75">
      <c r="A2531" s="163"/>
      <c r="B2531" s="168" t="s">
        <v>5078</v>
      </c>
      <c r="C2531" s="238">
        <v>2024</v>
      </c>
      <c r="D2531" s="165" t="s">
        <v>3771</v>
      </c>
      <c r="E2531" s="167">
        <v>1</v>
      </c>
      <c r="F2531" s="163"/>
      <c r="G2531" s="167">
        <v>35.732309999999998</v>
      </c>
    </row>
    <row r="2532" spans="1:7" ht="18.75">
      <c r="A2532" s="163"/>
      <c r="B2532" s="168" t="s">
        <v>5077</v>
      </c>
      <c r="C2532" s="238">
        <v>2024</v>
      </c>
      <c r="D2532" s="165" t="s">
        <v>3771</v>
      </c>
      <c r="E2532" s="167">
        <v>1</v>
      </c>
      <c r="F2532" s="163"/>
      <c r="G2532" s="167">
        <v>35.505589999999998</v>
      </c>
    </row>
    <row r="2533" spans="1:7" ht="18.75">
      <c r="A2533" s="163"/>
      <c r="B2533" s="168" t="s">
        <v>5077</v>
      </c>
      <c r="C2533" s="238">
        <v>2024</v>
      </c>
      <c r="D2533" s="165" t="s">
        <v>3771</v>
      </c>
      <c r="E2533" s="167">
        <v>1</v>
      </c>
      <c r="F2533" s="163"/>
      <c r="G2533" s="167">
        <v>37.114690000000003</v>
      </c>
    </row>
    <row r="2534" spans="1:7" ht="18.75">
      <c r="A2534" s="163"/>
      <c r="B2534" s="168" t="s">
        <v>5077</v>
      </c>
      <c r="C2534" s="238">
        <v>2024</v>
      </c>
      <c r="D2534" s="165" t="s">
        <v>3771</v>
      </c>
      <c r="E2534" s="167">
        <v>1</v>
      </c>
      <c r="F2534" s="163"/>
      <c r="G2534" s="167">
        <v>33.927370000000003</v>
      </c>
    </row>
    <row r="2535" spans="1:7" ht="18.75">
      <c r="A2535" s="163"/>
      <c r="B2535" s="168" t="s">
        <v>5078</v>
      </c>
      <c r="C2535" s="238">
        <v>2024</v>
      </c>
      <c r="D2535" s="165" t="s">
        <v>3771</v>
      </c>
      <c r="E2535" s="167">
        <v>1</v>
      </c>
      <c r="F2535" s="163"/>
      <c r="G2535" s="167">
        <v>36.064019999999999</v>
      </c>
    </row>
    <row r="2536" spans="1:7" ht="18.75">
      <c r="A2536" s="163"/>
      <c r="B2536" s="168" t="s">
        <v>5077</v>
      </c>
      <c r="C2536" s="238">
        <v>2024</v>
      </c>
      <c r="D2536" s="165" t="s">
        <v>3771</v>
      </c>
      <c r="E2536" s="167">
        <v>1</v>
      </c>
      <c r="F2536" s="163"/>
      <c r="G2536" s="167">
        <v>40.436309999999999</v>
      </c>
    </row>
    <row r="2537" spans="1:7" ht="18.75">
      <c r="A2537" s="163"/>
      <c r="B2537" s="168" t="s">
        <v>5077</v>
      </c>
      <c r="C2537" s="238">
        <v>2024</v>
      </c>
      <c r="D2537" s="165" t="s">
        <v>3771</v>
      </c>
      <c r="E2537" s="167">
        <v>1</v>
      </c>
      <c r="F2537" s="163"/>
      <c r="G2537" s="167">
        <v>33.917149999999999</v>
      </c>
    </row>
    <row r="2538" spans="1:7" ht="18.75">
      <c r="A2538" s="163"/>
      <c r="B2538" s="168" t="s">
        <v>5078</v>
      </c>
      <c r="C2538" s="238">
        <v>2024</v>
      </c>
      <c r="D2538" s="165" t="s">
        <v>3771</v>
      </c>
      <c r="E2538" s="167">
        <v>1</v>
      </c>
      <c r="F2538" s="163"/>
      <c r="G2538" s="167">
        <v>39.224449999999997</v>
      </c>
    </row>
    <row r="2539" spans="1:7" ht="18.75">
      <c r="A2539" s="163"/>
      <c r="B2539" s="168" t="s">
        <v>5087</v>
      </c>
      <c r="C2539" s="238">
        <v>2024</v>
      </c>
      <c r="D2539" s="165" t="s">
        <v>3771</v>
      </c>
      <c r="E2539" s="167">
        <v>1</v>
      </c>
      <c r="F2539" s="163"/>
      <c r="G2539" s="167">
        <v>41.843919999999997</v>
      </c>
    </row>
    <row r="2540" spans="1:7" ht="18.75">
      <c r="A2540" s="163"/>
      <c r="B2540" s="168" t="s">
        <v>5077</v>
      </c>
      <c r="C2540" s="238">
        <v>2024</v>
      </c>
      <c r="D2540" s="165" t="s">
        <v>3771</v>
      </c>
      <c r="E2540" s="167">
        <v>1</v>
      </c>
      <c r="F2540" s="163"/>
      <c r="G2540" s="167">
        <v>33.907580000000003</v>
      </c>
    </row>
    <row r="2541" spans="1:7" ht="18.75">
      <c r="A2541" s="163"/>
      <c r="B2541" s="168" t="s">
        <v>5087</v>
      </c>
      <c r="C2541" s="238">
        <v>2024</v>
      </c>
      <c r="D2541" s="165" t="s">
        <v>3771</v>
      </c>
      <c r="E2541" s="167">
        <v>1</v>
      </c>
      <c r="F2541" s="163"/>
      <c r="G2541" s="167">
        <v>42.626550000000002</v>
      </c>
    </row>
    <row r="2542" spans="1:7" ht="18.75">
      <c r="A2542" s="163"/>
      <c r="B2542" s="168" t="s">
        <v>5078</v>
      </c>
      <c r="C2542" s="238">
        <v>2024</v>
      </c>
      <c r="D2542" s="165" t="s">
        <v>3771</v>
      </c>
      <c r="E2542" s="167">
        <v>1</v>
      </c>
      <c r="F2542" s="163"/>
      <c r="G2542" s="167">
        <v>35.830440000000003</v>
      </c>
    </row>
    <row r="2543" spans="1:7" ht="18.75">
      <c r="A2543" s="163"/>
      <c r="B2543" s="168" t="s">
        <v>5083</v>
      </c>
      <c r="C2543" s="238">
        <v>2024</v>
      </c>
      <c r="D2543" s="165" t="s">
        <v>3771</v>
      </c>
      <c r="E2543" s="167">
        <v>1</v>
      </c>
      <c r="F2543" s="163"/>
      <c r="G2543" s="167">
        <v>31.714860000000002</v>
      </c>
    </row>
    <row r="2544" spans="1:7" ht="18.75">
      <c r="A2544" s="163"/>
      <c r="B2544" s="168" t="s">
        <v>5077</v>
      </c>
      <c r="C2544" s="238">
        <v>2024</v>
      </c>
      <c r="D2544" s="165" t="s">
        <v>3771</v>
      </c>
      <c r="E2544" s="167">
        <v>1</v>
      </c>
      <c r="F2544" s="163"/>
      <c r="G2544" s="167">
        <v>37.392669999999995</v>
      </c>
    </row>
    <row r="2545" spans="1:7" ht="18.75">
      <c r="A2545" s="163"/>
      <c r="B2545" s="168" t="s">
        <v>5077</v>
      </c>
      <c r="C2545" s="238">
        <v>2024</v>
      </c>
      <c r="D2545" s="165" t="s">
        <v>3771</v>
      </c>
      <c r="E2545" s="167">
        <v>1</v>
      </c>
      <c r="F2545" s="163"/>
      <c r="G2545" s="167">
        <v>34.137519999999995</v>
      </c>
    </row>
    <row r="2546" spans="1:7" ht="18.75">
      <c r="A2546" s="163"/>
      <c r="B2546" s="168" t="s">
        <v>5078</v>
      </c>
      <c r="C2546" s="238">
        <v>2024</v>
      </c>
      <c r="D2546" s="165" t="s">
        <v>3771</v>
      </c>
      <c r="E2546" s="167">
        <v>1</v>
      </c>
      <c r="F2546" s="163"/>
      <c r="G2546" s="167">
        <v>36.756419999999999</v>
      </c>
    </row>
    <row r="2547" spans="1:7" ht="18.75">
      <c r="A2547" s="163"/>
      <c r="B2547" s="168" t="s">
        <v>5077</v>
      </c>
      <c r="C2547" s="238">
        <v>2024</v>
      </c>
      <c r="D2547" s="165" t="s">
        <v>3771</v>
      </c>
      <c r="E2547" s="167">
        <v>1</v>
      </c>
      <c r="F2547" s="163"/>
      <c r="G2547" s="167">
        <v>35.889969999999998</v>
      </c>
    </row>
    <row r="2548" spans="1:7" ht="18.75">
      <c r="A2548" s="163"/>
      <c r="B2548" s="168" t="s">
        <v>5078</v>
      </c>
      <c r="C2548" s="238">
        <v>2024</v>
      </c>
      <c r="D2548" s="165" t="s">
        <v>3771</v>
      </c>
      <c r="E2548" s="167">
        <v>1</v>
      </c>
      <c r="F2548" s="163"/>
      <c r="G2548" s="167">
        <v>34.61965</v>
      </c>
    </row>
    <row r="2549" spans="1:7" ht="18.75">
      <c r="A2549" s="163"/>
      <c r="B2549" s="168" t="s">
        <v>5078</v>
      </c>
      <c r="C2549" s="238">
        <v>2024</v>
      </c>
      <c r="D2549" s="165" t="s">
        <v>3771</v>
      </c>
      <c r="E2549" s="167">
        <v>1</v>
      </c>
      <c r="F2549" s="163"/>
      <c r="G2549" s="167">
        <v>37.5396</v>
      </c>
    </row>
    <row r="2550" spans="1:7" ht="18.75">
      <c r="A2550" s="163"/>
      <c r="B2550" s="168" t="s">
        <v>5093</v>
      </c>
      <c r="C2550" s="238">
        <v>2024</v>
      </c>
      <c r="D2550" s="165" t="s">
        <v>3771</v>
      </c>
      <c r="E2550" s="167">
        <v>1</v>
      </c>
      <c r="F2550" s="163"/>
      <c r="G2550" s="167">
        <v>42.071249999999999</v>
      </c>
    </row>
    <row r="2551" spans="1:7" ht="18.75">
      <c r="A2551" s="163"/>
      <c r="B2551" s="168" t="s">
        <v>5077</v>
      </c>
      <c r="C2551" s="238">
        <v>2024</v>
      </c>
      <c r="D2551" s="165" t="s">
        <v>3771</v>
      </c>
      <c r="E2551" s="167">
        <v>1</v>
      </c>
      <c r="F2551" s="163"/>
      <c r="G2551" s="167">
        <v>33.727870000000003</v>
      </c>
    </row>
    <row r="2552" spans="1:7" ht="18.75">
      <c r="A2552" s="163"/>
      <c r="B2552" s="168" t="s">
        <v>5079</v>
      </c>
      <c r="C2552" s="238">
        <v>2024</v>
      </c>
      <c r="D2552" s="165" t="s">
        <v>3771</v>
      </c>
      <c r="E2552" s="167">
        <v>1</v>
      </c>
      <c r="F2552" s="163"/>
      <c r="G2552" s="167">
        <v>32.470489999999998</v>
      </c>
    </row>
    <row r="2553" spans="1:7" ht="18.75">
      <c r="A2553" s="163"/>
      <c r="B2553" s="168" t="s">
        <v>5078</v>
      </c>
      <c r="C2553" s="238">
        <v>2024</v>
      </c>
      <c r="D2553" s="165" t="s">
        <v>3771</v>
      </c>
      <c r="E2553" s="167">
        <v>1</v>
      </c>
      <c r="F2553" s="163"/>
      <c r="G2553" s="167">
        <v>36.743120000000005</v>
      </c>
    </row>
    <row r="2554" spans="1:7" ht="18.75">
      <c r="A2554" s="163"/>
      <c r="B2554" s="168" t="s">
        <v>5077</v>
      </c>
      <c r="C2554" s="238">
        <v>2024</v>
      </c>
      <c r="D2554" s="165" t="s">
        <v>3771</v>
      </c>
      <c r="E2554" s="167">
        <v>1</v>
      </c>
      <c r="F2554" s="163"/>
      <c r="G2554" s="167">
        <v>33.77843</v>
      </c>
    </row>
    <row r="2555" spans="1:7" ht="18.75">
      <c r="A2555" s="163"/>
      <c r="B2555" s="168" t="s">
        <v>5078</v>
      </c>
      <c r="C2555" s="238">
        <v>2024</v>
      </c>
      <c r="D2555" s="165" t="s">
        <v>3771</v>
      </c>
      <c r="E2555" s="167">
        <v>1</v>
      </c>
      <c r="F2555" s="163"/>
      <c r="G2555" s="167">
        <v>34.20391</v>
      </c>
    </row>
    <row r="2556" spans="1:7" ht="18.75">
      <c r="A2556" s="163"/>
      <c r="B2556" s="168" t="s">
        <v>5077</v>
      </c>
      <c r="C2556" s="238">
        <v>2024</v>
      </c>
      <c r="D2556" s="165" t="s">
        <v>3771</v>
      </c>
      <c r="E2556" s="167">
        <v>1</v>
      </c>
      <c r="F2556" s="163"/>
      <c r="G2556" s="167">
        <v>34.907309999999995</v>
      </c>
    </row>
    <row r="2557" spans="1:7" ht="18.75">
      <c r="A2557" s="163"/>
      <c r="B2557" s="168" t="s">
        <v>5078</v>
      </c>
      <c r="C2557" s="238">
        <v>2024</v>
      </c>
      <c r="D2557" s="165" t="s">
        <v>3771</v>
      </c>
      <c r="E2557" s="167">
        <v>1</v>
      </c>
      <c r="F2557" s="163"/>
      <c r="G2557" s="167">
        <v>37.535239999999995</v>
      </c>
    </row>
    <row r="2558" spans="1:7" ht="18.75">
      <c r="A2558" s="163"/>
      <c r="B2558" s="168" t="s">
        <v>5095</v>
      </c>
      <c r="C2558" s="238">
        <v>2024</v>
      </c>
      <c r="D2558" s="165" t="s">
        <v>3771</v>
      </c>
      <c r="E2558" s="167">
        <v>1</v>
      </c>
      <c r="F2558" s="163"/>
      <c r="G2558" s="167">
        <v>34.6066</v>
      </c>
    </row>
    <row r="2559" spans="1:7" ht="18.75">
      <c r="A2559" s="163"/>
      <c r="B2559" s="168" t="s">
        <v>5078</v>
      </c>
      <c r="C2559" s="238">
        <v>2024</v>
      </c>
      <c r="D2559" s="165" t="s">
        <v>3771</v>
      </c>
      <c r="E2559" s="167">
        <v>1</v>
      </c>
      <c r="F2559" s="163"/>
      <c r="G2559" s="167">
        <v>38.10736</v>
      </c>
    </row>
    <row r="2560" spans="1:7" ht="18.75">
      <c r="A2560" s="163"/>
      <c r="B2560" s="168" t="s">
        <v>5077</v>
      </c>
      <c r="C2560" s="238">
        <v>2024</v>
      </c>
      <c r="D2560" s="165" t="s">
        <v>3771</v>
      </c>
      <c r="E2560" s="167">
        <v>1</v>
      </c>
      <c r="F2560" s="163"/>
      <c r="G2560" s="167">
        <v>38.19567</v>
      </c>
    </row>
    <row r="2561" spans="1:7" ht="18.75">
      <c r="A2561" s="163"/>
      <c r="B2561" s="168" t="s">
        <v>5077</v>
      </c>
      <c r="C2561" s="238">
        <v>2024</v>
      </c>
      <c r="D2561" s="165" t="s">
        <v>3771</v>
      </c>
      <c r="E2561" s="167">
        <v>1</v>
      </c>
      <c r="F2561" s="163"/>
      <c r="G2561" s="167">
        <v>38.358750000000001</v>
      </c>
    </row>
    <row r="2562" spans="1:7" ht="18.75">
      <c r="A2562" s="163"/>
      <c r="B2562" s="168" t="s">
        <v>5077</v>
      </c>
      <c r="C2562" s="238">
        <v>2024</v>
      </c>
      <c r="D2562" s="165" t="s">
        <v>3771</v>
      </c>
      <c r="E2562" s="167">
        <v>1</v>
      </c>
      <c r="F2562" s="163"/>
      <c r="G2562" s="167">
        <v>35.822429999999997</v>
      </c>
    </row>
    <row r="2563" spans="1:7" ht="18.75">
      <c r="A2563" s="163"/>
      <c r="B2563" s="168" t="s">
        <v>5078</v>
      </c>
      <c r="C2563" s="238">
        <v>2024</v>
      </c>
      <c r="D2563" s="165" t="s">
        <v>3771</v>
      </c>
      <c r="E2563" s="167">
        <v>1</v>
      </c>
      <c r="F2563" s="163"/>
      <c r="G2563" s="167">
        <v>36.209150000000001</v>
      </c>
    </row>
    <row r="2564" spans="1:7" ht="18.75">
      <c r="A2564" s="163"/>
      <c r="B2564" s="168" t="s">
        <v>5078</v>
      </c>
      <c r="C2564" s="238">
        <v>2024</v>
      </c>
      <c r="D2564" s="165" t="s">
        <v>3771</v>
      </c>
      <c r="E2564" s="167">
        <v>1</v>
      </c>
      <c r="F2564" s="163"/>
      <c r="G2564" s="167">
        <v>33.853439999999999</v>
      </c>
    </row>
    <row r="2565" spans="1:7" ht="18.75">
      <c r="A2565" s="163"/>
      <c r="B2565" s="168" t="s">
        <v>5078</v>
      </c>
      <c r="C2565" s="238">
        <v>2024</v>
      </c>
      <c r="D2565" s="165" t="s">
        <v>3771</v>
      </c>
      <c r="E2565" s="167">
        <v>1</v>
      </c>
      <c r="F2565" s="163"/>
      <c r="G2565" s="167">
        <v>35.443539999999999</v>
      </c>
    </row>
    <row r="2566" spans="1:7" ht="18.75">
      <c r="A2566" s="163"/>
      <c r="B2566" s="168" t="s">
        <v>5077</v>
      </c>
      <c r="C2566" s="238">
        <v>2024</v>
      </c>
      <c r="D2566" s="165" t="s">
        <v>3771</v>
      </c>
      <c r="E2566" s="167">
        <v>1</v>
      </c>
      <c r="F2566" s="163"/>
      <c r="G2566" s="167">
        <v>41.827730000000003</v>
      </c>
    </row>
    <row r="2567" spans="1:7" ht="18.75">
      <c r="A2567" s="163"/>
      <c r="B2567" s="168" t="s">
        <v>5078</v>
      </c>
      <c r="C2567" s="238">
        <v>2024</v>
      </c>
      <c r="D2567" s="165" t="s">
        <v>3771</v>
      </c>
      <c r="E2567" s="167">
        <v>1</v>
      </c>
      <c r="F2567" s="163"/>
      <c r="G2567" s="167">
        <v>35.872039999999998</v>
      </c>
    </row>
    <row r="2568" spans="1:7" ht="18.75">
      <c r="A2568" s="163"/>
      <c r="B2568" s="168" t="s">
        <v>5077</v>
      </c>
      <c r="C2568" s="238">
        <v>2024</v>
      </c>
      <c r="D2568" s="165" t="s">
        <v>3771</v>
      </c>
      <c r="E2568" s="167">
        <v>1</v>
      </c>
      <c r="F2568" s="163"/>
      <c r="G2568" s="167">
        <v>33.729399999999998</v>
      </c>
    </row>
    <row r="2569" spans="1:7" ht="18.75">
      <c r="A2569" s="163"/>
      <c r="B2569" s="168" t="s">
        <v>5077</v>
      </c>
      <c r="C2569" s="238">
        <v>2024</v>
      </c>
      <c r="D2569" s="165" t="s">
        <v>3771</v>
      </c>
      <c r="E2569" s="167">
        <v>1</v>
      </c>
      <c r="F2569" s="163"/>
      <c r="G2569" s="167">
        <v>37.223010000000002</v>
      </c>
    </row>
    <row r="2570" spans="1:7" ht="18.75">
      <c r="A2570" s="163"/>
      <c r="B2570" s="168" t="s">
        <v>5078</v>
      </c>
      <c r="C2570" s="238">
        <v>2024</v>
      </c>
      <c r="D2570" s="165" t="s">
        <v>3771</v>
      </c>
      <c r="E2570" s="167">
        <v>1</v>
      </c>
      <c r="F2570" s="163"/>
      <c r="G2570" s="167">
        <v>37.46949</v>
      </c>
    </row>
    <row r="2571" spans="1:7" ht="18.75">
      <c r="A2571" s="163"/>
      <c r="B2571" s="168" t="s">
        <v>5077</v>
      </c>
      <c r="C2571" s="238">
        <v>2024</v>
      </c>
      <c r="D2571" s="165" t="s">
        <v>3771</v>
      </c>
      <c r="E2571" s="167">
        <v>1</v>
      </c>
      <c r="F2571" s="163"/>
      <c r="G2571" s="167">
        <v>38.155660000000005</v>
      </c>
    </row>
    <row r="2572" spans="1:7" ht="18.75">
      <c r="A2572" s="163"/>
      <c r="B2572" s="168" t="s">
        <v>5078</v>
      </c>
      <c r="C2572" s="238">
        <v>2024</v>
      </c>
      <c r="D2572" s="165" t="s">
        <v>3771</v>
      </c>
      <c r="E2572" s="167">
        <v>1</v>
      </c>
      <c r="F2572" s="163"/>
      <c r="G2572" s="167">
        <v>36.897980000000004</v>
      </c>
    </row>
    <row r="2573" spans="1:7" ht="18.75">
      <c r="A2573" s="163"/>
      <c r="B2573" s="168" t="s">
        <v>5090</v>
      </c>
      <c r="C2573" s="238">
        <v>2024</v>
      </c>
      <c r="D2573" s="165" t="s">
        <v>3771</v>
      </c>
      <c r="E2573" s="167">
        <v>1</v>
      </c>
      <c r="F2573" s="163"/>
      <c r="G2573" s="167">
        <v>30.469759999999997</v>
      </c>
    </row>
    <row r="2574" spans="1:7" ht="18.75">
      <c r="A2574" s="163"/>
      <c r="B2574" s="168" t="s">
        <v>5077</v>
      </c>
      <c r="C2574" s="238">
        <v>2024</v>
      </c>
      <c r="D2574" s="165" t="s">
        <v>3771</v>
      </c>
      <c r="E2574" s="167">
        <v>1</v>
      </c>
      <c r="F2574" s="163"/>
      <c r="G2574" s="167">
        <v>37.197330000000001</v>
      </c>
    </row>
    <row r="2575" spans="1:7" ht="18.75">
      <c r="A2575" s="163"/>
      <c r="B2575" s="168" t="s">
        <v>5081</v>
      </c>
      <c r="C2575" s="238">
        <v>2024</v>
      </c>
      <c r="D2575" s="165" t="s">
        <v>3771</v>
      </c>
      <c r="E2575" s="167">
        <v>1</v>
      </c>
      <c r="F2575" s="163"/>
      <c r="G2575" s="167">
        <v>36.905989999999996</v>
      </c>
    </row>
    <row r="2576" spans="1:7" ht="18.75">
      <c r="A2576" s="163"/>
      <c r="B2576" s="168" t="s">
        <v>5077</v>
      </c>
      <c r="C2576" s="238">
        <v>2024</v>
      </c>
      <c r="D2576" s="165" t="s">
        <v>3771</v>
      </c>
      <c r="E2576" s="167">
        <v>1</v>
      </c>
      <c r="F2576" s="163"/>
      <c r="G2576" s="167">
        <v>40.109199999999994</v>
      </c>
    </row>
    <row r="2577" spans="1:7" ht="18.75">
      <c r="A2577" s="163"/>
      <c r="B2577" s="168" t="s">
        <v>5090</v>
      </c>
      <c r="C2577" s="238">
        <v>2024</v>
      </c>
      <c r="D2577" s="165" t="s">
        <v>3771</v>
      </c>
      <c r="E2577" s="167">
        <v>1</v>
      </c>
      <c r="F2577" s="163"/>
      <c r="G2577" s="167">
        <v>33.533439999999999</v>
      </c>
    </row>
    <row r="2578" spans="1:7" ht="18.75">
      <c r="A2578" s="163"/>
      <c r="B2578" s="168" t="s">
        <v>5077</v>
      </c>
      <c r="C2578" s="238">
        <v>2024</v>
      </c>
      <c r="D2578" s="165" t="s">
        <v>3771</v>
      </c>
      <c r="E2578" s="167">
        <v>1</v>
      </c>
      <c r="F2578" s="163"/>
      <c r="G2578" s="167">
        <v>39.93253</v>
      </c>
    </row>
    <row r="2579" spans="1:7" ht="18.75">
      <c r="A2579" s="163"/>
      <c r="B2579" s="168" t="s">
        <v>5077</v>
      </c>
      <c r="C2579" s="238">
        <v>2024</v>
      </c>
      <c r="D2579" s="165" t="s">
        <v>3771</v>
      </c>
      <c r="E2579" s="167">
        <v>1</v>
      </c>
      <c r="F2579" s="163"/>
      <c r="G2579" s="167">
        <v>34.702040000000004</v>
      </c>
    </row>
    <row r="2580" spans="1:7" ht="18.75">
      <c r="A2580" s="163"/>
      <c r="B2580" s="168" t="s">
        <v>5077</v>
      </c>
      <c r="C2580" s="238">
        <v>2024</v>
      </c>
      <c r="D2580" s="165" t="s">
        <v>3771</v>
      </c>
      <c r="E2580" s="167">
        <v>1</v>
      </c>
      <c r="F2580" s="163"/>
      <c r="G2580" s="167">
        <v>39.932499999999997</v>
      </c>
    </row>
    <row r="2581" spans="1:7" ht="18.75">
      <c r="A2581" s="163"/>
      <c r="B2581" s="168" t="s">
        <v>5077</v>
      </c>
      <c r="C2581" s="238">
        <v>2024</v>
      </c>
      <c r="D2581" s="165" t="s">
        <v>3771</v>
      </c>
      <c r="E2581" s="167">
        <v>1</v>
      </c>
      <c r="F2581" s="163"/>
      <c r="G2581" s="167">
        <v>39.950220000000002</v>
      </c>
    </row>
    <row r="2582" spans="1:7" ht="18.75">
      <c r="A2582" s="163"/>
      <c r="B2582" s="168" t="s">
        <v>5077</v>
      </c>
      <c r="C2582" s="238">
        <v>2024</v>
      </c>
      <c r="D2582" s="165" t="s">
        <v>3771</v>
      </c>
      <c r="E2582" s="167">
        <v>1</v>
      </c>
      <c r="F2582" s="163"/>
      <c r="G2582" s="167">
        <v>39.848039999999997</v>
      </c>
    </row>
    <row r="2583" spans="1:7" ht="18.75">
      <c r="A2583" s="163"/>
      <c r="B2583" s="168" t="s">
        <v>5078</v>
      </c>
      <c r="C2583" s="238">
        <v>2024</v>
      </c>
      <c r="D2583" s="165" t="s">
        <v>3771</v>
      </c>
      <c r="E2583" s="167">
        <v>1</v>
      </c>
      <c r="F2583" s="163"/>
      <c r="G2583" s="167">
        <v>27.294340000000002</v>
      </c>
    </row>
    <row r="2584" spans="1:7" ht="18.75">
      <c r="A2584" s="163"/>
      <c r="B2584" s="168" t="s">
        <v>5077</v>
      </c>
      <c r="C2584" s="238">
        <v>2024</v>
      </c>
      <c r="D2584" s="165" t="s">
        <v>3771</v>
      </c>
      <c r="E2584" s="167">
        <v>1</v>
      </c>
      <c r="F2584" s="163"/>
      <c r="G2584" s="167">
        <v>34.649650000000001</v>
      </c>
    </row>
    <row r="2585" spans="1:7" ht="18.75">
      <c r="A2585" s="163"/>
      <c r="B2585" s="168" t="s">
        <v>5085</v>
      </c>
      <c r="C2585" s="238">
        <v>2024</v>
      </c>
      <c r="D2585" s="165" t="s">
        <v>3771</v>
      </c>
      <c r="E2585" s="167">
        <v>1</v>
      </c>
      <c r="F2585" s="163"/>
      <c r="G2585" s="167">
        <v>36.830930000000002</v>
      </c>
    </row>
    <row r="2586" spans="1:7" ht="18.75">
      <c r="A2586" s="163"/>
      <c r="B2586" s="168" t="s">
        <v>5085</v>
      </c>
      <c r="C2586" s="238">
        <v>2024</v>
      </c>
      <c r="D2586" s="165" t="s">
        <v>3771</v>
      </c>
      <c r="E2586" s="167">
        <v>1</v>
      </c>
      <c r="F2586" s="163"/>
      <c r="G2586" s="167">
        <v>38.317070000000001</v>
      </c>
    </row>
    <row r="2587" spans="1:7" ht="18.75">
      <c r="A2587" s="163"/>
      <c r="B2587" s="168" t="s">
        <v>5078</v>
      </c>
      <c r="C2587" s="238">
        <v>2024</v>
      </c>
      <c r="D2587" s="165" t="s">
        <v>3771</v>
      </c>
      <c r="E2587" s="167">
        <v>1</v>
      </c>
      <c r="F2587" s="163"/>
      <c r="G2587" s="167">
        <v>37.187959999999997</v>
      </c>
    </row>
    <row r="2588" spans="1:7" ht="18.75">
      <c r="A2588" s="163"/>
      <c r="B2588" s="168" t="s">
        <v>5078</v>
      </c>
      <c r="C2588" s="238">
        <v>2024</v>
      </c>
      <c r="D2588" s="165" t="s">
        <v>3771</v>
      </c>
      <c r="E2588" s="167">
        <v>1</v>
      </c>
      <c r="F2588" s="163"/>
      <c r="G2588" s="167">
        <v>34.545070000000003</v>
      </c>
    </row>
    <row r="2589" spans="1:7" ht="18.75">
      <c r="A2589" s="163"/>
      <c r="B2589" s="168" t="s">
        <v>5078</v>
      </c>
      <c r="C2589" s="238">
        <v>2024</v>
      </c>
      <c r="D2589" s="165" t="s">
        <v>3771</v>
      </c>
      <c r="E2589" s="167">
        <v>1</v>
      </c>
      <c r="F2589" s="163"/>
      <c r="G2589" s="167">
        <v>37.457800000000006</v>
      </c>
    </row>
    <row r="2590" spans="1:7" ht="18.75">
      <c r="A2590" s="163"/>
      <c r="B2590" s="168" t="s">
        <v>5077</v>
      </c>
      <c r="C2590" s="238">
        <v>2024</v>
      </c>
      <c r="D2590" s="165" t="s">
        <v>3771</v>
      </c>
      <c r="E2590" s="167">
        <v>1</v>
      </c>
      <c r="F2590" s="163"/>
      <c r="G2590" s="167">
        <v>38.746940000000002</v>
      </c>
    </row>
    <row r="2591" spans="1:7" ht="18.75">
      <c r="A2591" s="163"/>
      <c r="B2591" s="168" t="s">
        <v>5078</v>
      </c>
      <c r="C2591" s="238">
        <v>2024</v>
      </c>
      <c r="D2591" s="165" t="s">
        <v>3771</v>
      </c>
      <c r="E2591" s="167">
        <v>1</v>
      </c>
      <c r="F2591" s="163"/>
      <c r="G2591" s="167">
        <v>37.484050000000003</v>
      </c>
    </row>
    <row r="2592" spans="1:7" ht="18.75">
      <c r="A2592" s="163"/>
      <c r="B2592" s="168" t="s">
        <v>5078</v>
      </c>
      <c r="C2592" s="238">
        <v>2024</v>
      </c>
      <c r="D2592" s="165" t="s">
        <v>3771</v>
      </c>
      <c r="E2592" s="167">
        <v>1</v>
      </c>
      <c r="F2592" s="163"/>
      <c r="G2592" s="167">
        <v>23.65072</v>
      </c>
    </row>
    <row r="2593" spans="1:7" ht="18.75">
      <c r="A2593" s="163"/>
      <c r="B2593" s="168" t="s">
        <v>5078</v>
      </c>
      <c r="C2593" s="238">
        <v>2024</v>
      </c>
      <c r="D2593" s="165" t="s">
        <v>3771</v>
      </c>
      <c r="E2593" s="167">
        <v>1</v>
      </c>
      <c r="F2593" s="163"/>
      <c r="G2593" s="167">
        <v>37.307910000000007</v>
      </c>
    </row>
    <row r="2594" spans="1:7" ht="18.75">
      <c r="A2594" s="163"/>
      <c r="B2594" s="168" t="s">
        <v>5077</v>
      </c>
      <c r="C2594" s="238">
        <v>2024</v>
      </c>
      <c r="D2594" s="165" t="s">
        <v>3771</v>
      </c>
      <c r="E2594" s="167">
        <v>1</v>
      </c>
      <c r="F2594" s="163"/>
      <c r="G2594" s="167">
        <v>34.725739999999995</v>
      </c>
    </row>
    <row r="2595" spans="1:7" ht="18.75">
      <c r="A2595" s="163"/>
      <c r="B2595" s="168" t="s">
        <v>5078</v>
      </c>
      <c r="C2595" s="238">
        <v>2024</v>
      </c>
      <c r="D2595" s="165" t="s">
        <v>3771</v>
      </c>
      <c r="E2595" s="167">
        <v>1</v>
      </c>
      <c r="F2595" s="163"/>
      <c r="G2595" s="167">
        <v>36.776089999999996</v>
      </c>
    </row>
    <row r="2596" spans="1:7" ht="18.75">
      <c r="A2596" s="163"/>
      <c r="B2596" s="168" t="s">
        <v>5078</v>
      </c>
      <c r="C2596" s="238">
        <v>2024</v>
      </c>
      <c r="D2596" s="165" t="s">
        <v>3771</v>
      </c>
      <c r="E2596" s="167">
        <v>1</v>
      </c>
      <c r="F2596" s="163"/>
      <c r="G2596" s="167">
        <v>36.248849999999997</v>
      </c>
    </row>
    <row r="2597" spans="1:7" ht="18.75">
      <c r="A2597" s="163"/>
      <c r="B2597" s="168" t="s">
        <v>5078</v>
      </c>
      <c r="C2597" s="238">
        <v>2024</v>
      </c>
      <c r="D2597" s="165" t="s">
        <v>3771</v>
      </c>
      <c r="E2597" s="167">
        <v>1</v>
      </c>
      <c r="F2597" s="163"/>
      <c r="G2597" s="167">
        <v>35.125830000000001</v>
      </c>
    </row>
    <row r="2598" spans="1:7" ht="18.75">
      <c r="A2598" s="163"/>
      <c r="B2598" s="168" t="s">
        <v>5077</v>
      </c>
      <c r="C2598" s="238">
        <v>2024</v>
      </c>
      <c r="D2598" s="165" t="s">
        <v>3771</v>
      </c>
      <c r="E2598" s="167">
        <v>1</v>
      </c>
      <c r="F2598" s="163"/>
      <c r="G2598" s="167">
        <v>34.72533</v>
      </c>
    </row>
    <row r="2599" spans="1:7" ht="18.75">
      <c r="A2599" s="163"/>
      <c r="B2599" s="168" t="s">
        <v>5083</v>
      </c>
      <c r="C2599" s="238">
        <v>2024</v>
      </c>
      <c r="D2599" s="165" t="s">
        <v>3771</v>
      </c>
      <c r="E2599" s="167">
        <v>1</v>
      </c>
      <c r="F2599" s="163"/>
      <c r="G2599" s="167">
        <v>30.143509999999999</v>
      </c>
    </row>
    <row r="2600" spans="1:7" ht="18.75">
      <c r="A2600" s="163"/>
      <c r="B2600" s="168" t="s">
        <v>5078</v>
      </c>
      <c r="C2600" s="238">
        <v>2024</v>
      </c>
      <c r="D2600" s="165" t="s">
        <v>3771</v>
      </c>
      <c r="E2600" s="167">
        <v>1</v>
      </c>
      <c r="F2600" s="163"/>
      <c r="G2600" s="167">
        <v>35.793660000000003</v>
      </c>
    </row>
    <row r="2601" spans="1:7" ht="18.75">
      <c r="A2601" s="163"/>
      <c r="B2601" s="168" t="s">
        <v>5078</v>
      </c>
      <c r="C2601" s="238">
        <v>2024</v>
      </c>
      <c r="D2601" s="165" t="s">
        <v>3771</v>
      </c>
      <c r="E2601" s="167">
        <v>1</v>
      </c>
      <c r="F2601" s="163"/>
      <c r="G2601" s="167">
        <v>37.258029999999998</v>
      </c>
    </row>
    <row r="2602" spans="1:7" ht="18.75">
      <c r="A2602" s="163"/>
      <c r="B2602" s="168" t="s">
        <v>5078</v>
      </c>
      <c r="C2602" s="238">
        <v>2024</v>
      </c>
      <c r="D2602" s="165" t="s">
        <v>3771</v>
      </c>
      <c r="E2602" s="167">
        <v>1</v>
      </c>
      <c r="F2602" s="163"/>
      <c r="G2602" s="167">
        <v>35.509589999999996</v>
      </c>
    </row>
    <row r="2603" spans="1:7" ht="18.75">
      <c r="A2603" s="163"/>
      <c r="B2603" s="168" t="s">
        <v>5078</v>
      </c>
      <c r="C2603" s="238">
        <v>2024</v>
      </c>
      <c r="D2603" s="165" t="s">
        <v>3771</v>
      </c>
      <c r="E2603" s="167">
        <v>1</v>
      </c>
      <c r="F2603" s="163"/>
      <c r="G2603" s="167">
        <v>34.451029999999996</v>
      </c>
    </row>
    <row r="2604" spans="1:7" ht="18.75">
      <c r="A2604" s="163"/>
      <c r="B2604" s="168" t="s">
        <v>5077</v>
      </c>
      <c r="C2604" s="238">
        <v>2024</v>
      </c>
      <c r="D2604" s="165" t="s">
        <v>3771</v>
      </c>
      <c r="E2604" s="167">
        <v>1</v>
      </c>
      <c r="F2604" s="163"/>
      <c r="G2604" s="167">
        <v>35.205930000000002</v>
      </c>
    </row>
    <row r="2605" spans="1:7" ht="18.75">
      <c r="A2605" s="163"/>
      <c r="B2605" s="168" t="s">
        <v>5077</v>
      </c>
      <c r="C2605" s="238">
        <v>2024</v>
      </c>
      <c r="D2605" s="165" t="s">
        <v>3771</v>
      </c>
      <c r="E2605" s="167">
        <v>1</v>
      </c>
      <c r="F2605" s="163"/>
      <c r="G2605" s="167">
        <v>39.893639999999998</v>
      </c>
    </row>
    <row r="2606" spans="1:7" ht="18.75">
      <c r="A2606" s="163"/>
      <c r="B2606" s="168" t="s">
        <v>5087</v>
      </c>
      <c r="C2606" s="238">
        <v>2024</v>
      </c>
      <c r="D2606" s="165" t="s">
        <v>3771</v>
      </c>
      <c r="E2606" s="167">
        <v>1</v>
      </c>
      <c r="F2606" s="163"/>
      <c r="G2606" s="167">
        <v>43.983139999999999</v>
      </c>
    </row>
    <row r="2607" spans="1:7" ht="18.75">
      <c r="A2607" s="163"/>
      <c r="B2607" s="168" t="s">
        <v>5089</v>
      </c>
      <c r="C2607" s="238">
        <v>2024</v>
      </c>
      <c r="D2607" s="165" t="s">
        <v>3771</v>
      </c>
      <c r="E2607" s="167">
        <v>1</v>
      </c>
      <c r="F2607" s="163"/>
      <c r="G2607" s="167">
        <v>45.7941</v>
      </c>
    </row>
    <row r="2608" spans="1:7" ht="18.75">
      <c r="A2608" s="163"/>
      <c r="B2608" s="168" t="s">
        <v>5093</v>
      </c>
      <c r="C2608" s="238">
        <v>2024</v>
      </c>
      <c r="D2608" s="165" t="s">
        <v>3771</v>
      </c>
      <c r="E2608" s="167">
        <v>1</v>
      </c>
      <c r="F2608" s="163"/>
      <c r="G2608" s="167">
        <v>35.496389999999998</v>
      </c>
    </row>
    <row r="2609" spans="1:7" ht="18.75">
      <c r="A2609" s="163"/>
      <c r="B2609" s="168" t="s">
        <v>5079</v>
      </c>
      <c r="C2609" s="238">
        <v>2024</v>
      </c>
      <c r="D2609" s="165" t="s">
        <v>3771</v>
      </c>
      <c r="E2609" s="167">
        <v>1</v>
      </c>
      <c r="F2609" s="163"/>
      <c r="G2609" s="167">
        <v>39.59205</v>
      </c>
    </row>
    <row r="2610" spans="1:7" ht="18.75">
      <c r="A2610" s="163"/>
      <c r="B2610" s="168" t="s">
        <v>5077</v>
      </c>
      <c r="C2610" s="238">
        <v>2024</v>
      </c>
      <c r="D2610" s="165" t="s">
        <v>3771</v>
      </c>
      <c r="E2610" s="167">
        <v>1</v>
      </c>
      <c r="F2610" s="163"/>
      <c r="G2610" s="167">
        <v>38.678519999999999</v>
      </c>
    </row>
    <row r="2611" spans="1:7" ht="33.75">
      <c r="A2611" s="163"/>
      <c r="B2611" s="168" t="s">
        <v>5105</v>
      </c>
      <c r="C2611" s="238">
        <v>2024</v>
      </c>
      <c r="D2611" s="165" t="s">
        <v>3771</v>
      </c>
      <c r="E2611" s="167">
        <v>1</v>
      </c>
      <c r="F2611" s="163"/>
      <c r="G2611" s="167">
        <v>36.508420000000001</v>
      </c>
    </row>
    <row r="2612" spans="1:7" ht="18.75">
      <c r="A2612" s="163"/>
      <c r="B2612" s="168" t="s">
        <v>5078</v>
      </c>
      <c r="C2612" s="238">
        <v>2024</v>
      </c>
      <c r="D2612" s="165" t="s">
        <v>3771</v>
      </c>
      <c r="E2612" s="167">
        <v>1</v>
      </c>
      <c r="F2612" s="163"/>
      <c r="G2612" s="167">
        <v>33.001100000000001</v>
      </c>
    </row>
    <row r="2613" spans="1:7" ht="18.75">
      <c r="A2613" s="163"/>
      <c r="B2613" s="168" t="s">
        <v>5077</v>
      </c>
      <c r="C2613" s="238">
        <v>2024</v>
      </c>
      <c r="D2613" s="165" t="s">
        <v>3771</v>
      </c>
      <c r="E2613" s="167">
        <v>1</v>
      </c>
      <c r="F2613" s="163"/>
      <c r="G2613" s="167">
        <v>40.211040000000004</v>
      </c>
    </row>
    <row r="2614" spans="1:7" ht="18.75">
      <c r="A2614" s="163"/>
      <c r="B2614" s="168" t="s">
        <v>5078</v>
      </c>
      <c r="C2614" s="238">
        <v>2024</v>
      </c>
      <c r="D2614" s="165" t="s">
        <v>3771</v>
      </c>
      <c r="E2614" s="167">
        <v>1</v>
      </c>
      <c r="F2614" s="163"/>
      <c r="G2614" s="167">
        <v>35.455690000000004</v>
      </c>
    </row>
    <row r="2615" spans="1:7" ht="18.75">
      <c r="A2615" s="163"/>
      <c r="B2615" s="168" t="s">
        <v>5078</v>
      </c>
      <c r="C2615" s="238">
        <v>2024</v>
      </c>
      <c r="D2615" s="165" t="s">
        <v>3771</v>
      </c>
      <c r="E2615" s="167">
        <v>1</v>
      </c>
      <c r="F2615" s="163"/>
      <c r="G2615" s="167">
        <v>34.523559999999996</v>
      </c>
    </row>
    <row r="2616" spans="1:7" ht="18.75">
      <c r="A2616" s="163"/>
      <c r="B2616" s="168" t="s">
        <v>5078</v>
      </c>
      <c r="C2616" s="238">
        <v>2024</v>
      </c>
      <c r="D2616" s="165" t="s">
        <v>3771</v>
      </c>
      <c r="E2616" s="167">
        <v>1</v>
      </c>
      <c r="F2616" s="163"/>
      <c r="G2616" s="167">
        <v>37.46705</v>
      </c>
    </row>
    <row r="2617" spans="1:7" ht="18.75">
      <c r="A2617" s="163"/>
      <c r="B2617" s="168" t="s">
        <v>5078</v>
      </c>
      <c r="C2617" s="238">
        <v>2024</v>
      </c>
      <c r="D2617" s="165" t="s">
        <v>3771</v>
      </c>
      <c r="E2617" s="167">
        <v>1</v>
      </c>
      <c r="F2617" s="163"/>
      <c r="G2617" s="167">
        <v>34.550249999999998</v>
      </c>
    </row>
    <row r="2618" spans="1:7" ht="18.75">
      <c r="A2618" s="163"/>
      <c r="B2618" s="168" t="s">
        <v>5077</v>
      </c>
      <c r="C2618" s="238">
        <v>2024</v>
      </c>
      <c r="D2618" s="165" t="s">
        <v>3771</v>
      </c>
      <c r="E2618" s="167">
        <v>1</v>
      </c>
      <c r="F2618" s="163"/>
      <c r="G2618" s="167">
        <v>39.95984</v>
      </c>
    </row>
    <row r="2619" spans="1:7" ht="18.75">
      <c r="A2619" s="163"/>
      <c r="B2619" s="168" t="s">
        <v>5078</v>
      </c>
      <c r="C2619" s="238">
        <v>2024</v>
      </c>
      <c r="D2619" s="165" t="s">
        <v>3771</v>
      </c>
      <c r="E2619" s="167">
        <v>1</v>
      </c>
      <c r="F2619" s="163"/>
      <c r="G2619" s="167">
        <v>32.671999999999997</v>
      </c>
    </row>
    <row r="2620" spans="1:7" ht="18.75">
      <c r="A2620" s="163"/>
      <c r="B2620" s="168" t="s">
        <v>5078</v>
      </c>
      <c r="C2620" s="238">
        <v>2024</v>
      </c>
      <c r="D2620" s="165" t="s">
        <v>3771</v>
      </c>
      <c r="E2620" s="167">
        <v>1</v>
      </c>
      <c r="F2620" s="163"/>
      <c r="G2620" s="167">
        <v>34.97645</v>
      </c>
    </row>
    <row r="2621" spans="1:7" ht="18.75">
      <c r="A2621" s="163"/>
      <c r="B2621" s="168" t="s">
        <v>5093</v>
      </c>
      <c r="C2621" s="238">
        <v>2024</v>
      </c>
      <c r="D2621" s="165" t="s">
        <v>3771</v>
      </c>
      <c r="E2621" s="167">
        <v>1</v>
      </c>
      <c r="F2621" s="163"/>
      <c r="G2621" s="167">
        <v>38.722949999999997</v>
      </c>
    </row>
    <row r="2622" spans="1:7" ht="18.75">
      <c r="A2622" s="163"/>
      <c r="B2622" s="168" t="s">
        <v>5078</v>
      </c>
      <c r="C2622" s="238">
        <v>2024</v>
      </c>
      <c r="D2622" s="165" t="s">
        <v>3771</v>
      </c>
      <c r="E2622" s="167">
        <v>1</v>
      </c>
      <c r="F2622" s="163"/>
      <c r="G2622" s="167">
        <v>35.527089999999994</v>
      </c>
    </row>
    <row r="2623" spans="1:7" ht="18.75">
      <c r="A2623" s="163"/>
      <c r="B2623" s="168" t="s">
        <v>5077</v>
      </c>
      <c r="C2623" s="238">
        <v>2024</v>
      </c>
      <c r="D2623" s="165" t="s">
        <v>3771</v>
      </c>
      <c r="E2623" s="167">
        <v>1</v>
      </c>
      <c r="F2623" s="163"/>
      <c r="G2623" s="167">
        <v>36.365769999999998</v>
      </c>
    </row>
    <row r="2624" spans="1:7" ht="18.75">
      <c r="A2624" s="163"/>
      <c r="B2624" s="168" t="s">
        <v>5078</v>
      </c>
      <c r="C2624" s="238">
        <v>2024</v>
      </c>
      <c r="D2624" s="165" t="s">
        <v>3771</v>
      </c>
      <c r="E2624" s="167">
        <v>1</v>
      </c>
      <c r="F2624" s="163"/>
      <c r="G2624" s="167">
        <v>35.749160000000003</v>
      </c>
    </row>
    <row r="2625" spans="1:7" ht="18.75">
      <c r="A2625" s="163"/>
      <c r="B2625" s="168" t="s">
        <v>5078</v>
      </c>
      <c r="C2625" s="238">
        <v>2024</v>
      </c>
      <c r="D2625" s="165" t="s">
        <v>3771</v>
      </c>
      <c r="E2625" s="167">
        <v>1</v>
      </c>
      <c r="F2625" s="163"/>
      <c r="G2625" s="167">
        <v>35.083199999999998</v>
      </c>
    </row>
    <row r="2626" spans="1:7" ht="18.75">
      <c r="A2626" s="163"/>
      <c r="B2626" s="168" t="s">
        <v>5077</v>
      </c>
      <c r="C2626" s="238">
        <v>2024</v>
      </c>
      <c r="D2626" s="165" t="s">
        <v>3771</v>
      </c>
      <c r="E2626" s="167">
        <v>1</v>
      </c>
      <c r="F2626" s="163"/>
      <c r="G2626" s="167">
        <v>35.480410000000006</v>
      </c>
    </row>
    <row r="2627" spans="1:7" ht="33.75">
      <c r="A2627" s="163"/>
      <c r="B2627" s="168" t="s">
        <v>5096</v>
      </c>
      <c r="C2627" s="238">
        <v>2024</v>
      </c>
      <c r="D2627" s="165" t="s">
        <v>3771</v>
      </c>
      <c r="E2627" s="167">
        <v>1</v>
      </c>
      <c r="F2627" s="163"/>
      <c r="G2627" s="167">
        <v>29.832939999999997</v>
      </c>
    </row>
    <row r="2628" spans="1:7" ht="18.75">
      <c r="A2628" s="163"/>
      <c r="B2628" s="168" t="s">
        <v>5093</v>
      </c>
      <c r="C2628" s="238">
        <v>2024</v>
      </c>
      <c r="D2628" s="165" t="s">
        <v>3771</v>
      </c>
      <c r="E2628" s="167">
        <v>1</v>
      </c>
      <c r="F2628" s="163"/>
      <c r="G2628" s="167">
        <v>42.439689999999999</v>
      </c>
    </row>
    <row r="2629" spans="1:7" ht="18.75">
      <c r="A2629" s="163"/>
      <c r="B2629" s="168" t="s">
        <v>5078</v>
      </c>
      <c r="C2629" s="238">
        <v>2024</v>
      </c>
      <c r="D2629" s="165" t="s">
        <v>3771</v>
      </c>
      <c r="E2629" s="167">
        <v>1</v>
      </c>
      <c r="F2629" s="163"/>
      <c r="G2629" s="167">
        <v>35.447789999999998</v>
      </c>
    </row>
    <row r="2630" spans="1:7" ht="18.75">
      <c r="A2630" s="163"/>
      <c r="B2630" s="168" t="s">
        <v>5077</v>
      </c>
      <c r="C2630" s="238">
        <v>2024</v>
      </c>
      <c r="D2630" s="165" t="s">
        <v>3771</v>
      </c>
      <c r="E2630" s="167">
        <v>1</v>
      </c>
      <c r="F2630" s="163"/>
      <c r="G2630" s="167">
        <v>37.044849999999997</v>
      </c>
    </row>
    <row r="2631" spans="1:7" ht="18.75">
      <c r="A2631" s="163"/>
      <c r="B2631" s="168" t="s">
        <v>5077</v>
      </c>
      <c r="C2631" s="238">
        <v>2024</v>
      </c>
      <c r="D2631" s="165" t="s">
        <v>3771</v>
      </c>
      <c r="E2631" s="167">
        <v>1</v>
      </c>
      <c r="F2631" s="163"/>
      <c r="G2631" s="167">
        <v>35.005089999999996</v>
      </c>
    </row>
    <row r="2632" spans="1:7" ht="18.75">
      <c r="A2632" s="163"/>
      <c r="B2632" s="168" t="s">
        <v>5078</v>
      </c>
      <c r="C2632" s="238">
        <v>2024</v>
      </c>
      <c r="D2632" s="165" t="s">
        <v>3771</v>
      </c>
      <c r="E2632" s="167">
        <v>1</v>
      </c>
      <c r="F2632" s="163"/>
      <c r="G2632" s="167">
        <v>35.536319999999996</v>
      </c>
    </row>
    <row r="2633" spans="1:7" ht="18.75">
      <c r="A2633" s="163"/>
      <c r="B2633" s="168" t="s">
        <v>5077</v>
      </c>
      <c r="C2633" s="238">
        <v>2024</v>
      </c>
      <c r="D2633" s="165" t="s">
        <v>3771</v>
      </c>
      <c r="E2633" s="167">
        <v>1</v>
      </c>
      <c r="F2633" s="163"/>
      <c r="G2633" s="167">
        <v>35.908730000000006</v>
      </c>
    </row>
    <row r="2634" spans="1:7" ht="18.75">
      <c r="A2634" s="163"/>
      <c r="B2634" s="168" t="s">
        <v>5084</v>
      </c>
      <c r="C2634" s="238">
        <v>2024</v>
      </c>
      <c r="D2634" s="165" t="s">
        <v>3771</v>
      </c>
      <c r="E2634" s="167">
        <v>1</v>
      </c>
      <c r="F2634" s="163"/>
      <c r="G2634" s="167">
        <v>45.290800000000004</v>
      </c>
    </row>
    <row r="2635" spans="1:7" ht="18.75">
      <c r="A2635" s="163"/>
      <c r="B2635" s="168" t="s">
        <v>5079</v>
      </c>
      <c r="C2635" s="238">
        <v>2024</v>
      </c>
      <c r="D2635" s="165" t="s">
        <v>3771</v>
      </c>
      <c r="E2635" s="167">
        <v>1</v>
      </c>
      <c r="F2635" s="163"/>
      <c r="G2635" s="167">
        <v>34.161050000000003</v>
      </c>
    </row>
    <row r="2636" spans="1:7" ht="18.75">
      <c r="A2636" s="163"/>
      <c r="B2636" s="168" t="s">
        <v>5090</v>
      </c>
      <c r="C2636" s="238">
        <v>2024</v>
      </c>
      <c r="D2636" s="165" t="s">
        <v>3771</v>
      </c>
      <c r="E2636" s="167">
        <v>1</v>
      </c>
      <c r="F2636" s="163"/>
      <c r="G2636" s="167">
        <v>36.322339999999997</v>
      </c>
    </row>
    <row r="2637" spans="1:7" ht="18.75">
      <c r="A2637" s="163"/>
      <c r="B2637" s="168" t="s">
        <v>5078</v>
      </c>
      <c r="C2637" s="238">
        <v>2024</v>
      </c>
      <c r="D2637" s="165" t="s">
        <v>3771</v>
      </c>
      <c r="E2637" s="167">
        <v>1</v>
      </c>
      <c r="F2637" s="163"/>
      <c r="G2637" s="167">
        <v>35.334809999999997</v>
      </c>
    </row>
    <row r="2638" spans="1:7" ht="18.75">
      <c r="A2638" s="163"/>
      <c r="B2638" s="168" t="s">
        <v>5077</v>
      </c>
      <c r="C2638" s="238">
        <v>2024</v>
      </c>
      <c r="D2638" s="165" t="s">
        <v>3771</v>
      </c>
      <c r="E2638" s="167">
        <v>1</v>
      </c>
      <c r="F2638" s="163"/>
      <c r="G2638" s="167">
        <v>35.489519999999999</v>
      </c>
    </row>
    <row r="2639" spans="1:7" ht="18.75">
      <c r="A2639" s="163"/>
      <c r="B2639" s="168" t="s">
        <v>5077</v>
      </c>
      <c r="C2639" s="238">
        <v>2024</v>
      </c>
      <c r="D2639" s="165" t="s">
        <v>3771</v>
      </c>
      <c r="E2639" s="167">
        <v>1</v>
      </c>
      <c r="F2639" s="163"/>
      <c r="G2639" s="167">
        <v>35.294750000000001</v>
      </c>
    </row>
    <row r="2640" spans="1:7" ht="18.75">
      <c r="A2640" s="163"/>
      <c r="B2640" s="168" t="s">
        <v>5077</v>
      </c>
      <c r="C2640" s="238">
        <v>2024</v>
      </c>
      <c r="D2640" s="165" t="s">
        <v>3771</v>
      </c>
      <c r="E2640" s="167">
        <v>1</v>
      </c>
      <c r="F2640" s="163"/>
      <c r="G2640" s="167">
        <v>38.647800000000004</v>
      </c>
    </row>
    <row r="2641" spans="1:7" ht="18.75">
      <c r="A2641" s="163"/>
      <c r="B2641" s="168" t="s">
        <v>5077</v>
      </c>
      <c r="C2641" s="238">
        <v>2024</v>
      </c>
      <c r="D2641" s="165" t="s">
        <v>3771</v>
      </c>
      <c r="E2641" s="167">
        <v>1</v>
      </c>
      <c r="F2641" s="163"/>
      <c r="G2641" s="167">
        <v>36.888529999999996</v>
      </c>
    </row>
    <row r="2642" spans="1:7" ht="18.75">
      <c r="A2642" s="163"/>
      <c r="B2642" s="168" t="s">
        <v>5077</v>
      </c>
      <c r="C2642" s="238">
        <v>2024</v>
      </c>
      <c r="D2642" s="165" t="s">
        <v>3771</v>
      </c>
      <c r="E2642" s="167">
        <v>1</v>
      </c>
      <c r="F2642" s="163"/>
      <c r="G2642" s="167">
        <v>37.489309999999996</v>
      </c>
    </row>
    <row r="2643" spans="1:7" ht="18.75">
      <c r="A2643" s="163"/>
      <c r="B2643" s="168" t="s">
        <v>5077</v>
      </c>
      <c r="C2643" s="238">
        <v>2024</v>
      </c>
      <c r="D2643" s="165" t="s">
        <v>3771</v>
      </c>
      <c r="E2643" s="167">
        <v>1</v>
      </c>
      <c r="F2643" s="163"/>
      <c r="G2643" s="167">
        <v>37.684170000000002</v>
      </c>
    </row>
    <row r="2644" spans="1:7" ht="18.75">
      <c r="A2644" s="163"/>
      <c r="B2644" s="168" t="s">
        <v>5077</v>
      </c>
      <c r="C2644" s="238">
        <v>2024</v>
      </c>
      <c r="D2644" s="165" t="s">
        <v>3771</v>
      </c>
      <c r="E2644" s="167">
        <v>1</v>
      </c>
      <c r="F2644" s="163"/>
      <c r="G2644" s="167">
        <v>37.489370000000001</v>
      </c>
    </row>
    <row r="2645" spans="1:7" ht="18.75">
      <c r="A2645" s="163"/>
      <c r="B2645" s="168" t="s">
        <v>5077</v>
      </c>
      <c r="C2645" s="238">
        <v>2024</v>
      </c>
      <c r="D2645" s="165" t="s">
        <v>3771</v>
      </c>
      <c r="E2645" s="167">
        <v>1</v>
      </c>
      <c r="F2645" s="163"/>
      <c r="G2645" s="167">
        <v>37.51153</v>
      </c>
    </row>
    <row r="2646" spans="1:7" ht="18.75">
      <c r="A2646" s="163"/>
      <c r="B2646" s="168" t="s">
        <v>5077</v>
      </c>
      <c r="C2646" s="238">
        <v>2024</v>
      </c>
      <c r="D2646" s="165" t="s">
        <v>3771</v>
      </c>
      <c r="E2646" s="167">
        <v>1</v>
      </c>
      <c r="F2646" s="163"/>
      <c r="G2646" s="167">
        <v>37.51191</v>
      </c>
    </row>
    <row r="2647" spans="1:7" ht="18.75">
      <c r="A2647" s="163"/>
      <c r="B2647" s="168" t="s">
        <v>5077</v>
      </c>
      <c r="C2647" s="238">
        <v>2024</v>
      </c>
      <c r="D2647" s="165" t="s">
        <v>3771</v>
      </c>
      <c r="E2647" s="167">
        <v>1</v>
      </c>
      <c r="F2647" s="163"/>
      <c r="G2647" s="167">
        <v>37.512349999999998</v>
      </c>
    </row>
    <row r="2648" spans="1:7" ht="18.75">
      <c r="A2648" s="163"/>
      <c r="B2648" s="168" t="s">
        <v>5077</v>
      </c>
      <c r="C2648" s="238">
        <v>2024</v>
      </c>
      <c r="D2648" s="165" t="s">
        <v>3771</v>
      </c>
      <c r="E2648" s="167">
        <v>1</v>
      </c>
      <c r="F2648" s="163"/>
      <c r="G2648" s="167">
        <v>36.256010000000003</v>
      </c>
    </row>
    <row r="2649" spans="1:7" ht="18.75">
      <c r="A2649" s="163"/>
      <c r="B2649" s="168" t="s">
        <v>5090</v>
      </c>
      <c r="C2649" s="238">
        <v>2024</v>
      </c>
      <c r="D2649" s="165" t="s">
        <v>3771</v>
      </c>
      <c r="E2649" s="167">
        <v>1</v>
      </c>
      <c r="F2649" s="163"/>
      <c r="G2649" s="167">
        <v>26.012319999999999</v>
      </c>
    </row>
    <row r="2650" spans="1:7" ht="18.75">
      <c r="A2650" s="163"/>
      <c r="B2650" s="168" t="s">
        <v>5078</v>
      </c>
      <c r="C2650" s="238">
        <v>2024</v>
      </c>
      <c r="D2650" s="165" t="s">
        <v>3771</v>
      </c>
      <c r="E2650" s="167">
        <v>1</v>
      </c>
      <c r="F2650" s="163"/>
      <c r="G2650" s="167">
        <v>35.632129999999997</v>
      </c>
    </row>
    <row r="2651" spans="1:7" ht="18.75">
      <c r="A2651" s="163"/>
      <c r="B2651" s="168" t="s">
        <v>5087</v>
      </c>
      <c r="C2651" s="238">
        <v>2024</v>
      </c>
      <c r="D2651" s="165" t="s">
        <v>3771</v>
      </c>
      <c r="E2651" s="167">
        <v>1</v>
      </c>
      <c r="F2651" s="163"/>
      <c r="G2651" s="167">
        <v>38.110730000000004</v>
      </c>
    </row>
    <row r="2652" spans="1:7" ht="18.75">
      <c r="A2652" s="163"/>
      <c r="B2652" s="168" t="s">
        <v>5078</v>
      </c>
      <c r="C2652" s="238">
        <v>2024</v>
      </c>
      <c r="D2652" s="165" t="s">
        <v>3771</v>
      </c>
      <c r="E2652" s="167">
        <v>1</v>
      </c>
      <c r="F2652" s="163"/>
      <c r="G2652" s="167">
        <v>35.463140000000003</v>
      </c>
    </row>
    <row r="2653" spans="1:7" ht="18.75">
      <c r="A2653" s="163"/>
      <c r="B2653" s="168" t="s">
        <v>5078</v>
      </c>
      <c r="C2653" s="238">
        <v>2024</v>
      </c>
      <c r="D2653" s="165" t="s">
        <v>3771</v>
      </c>
      <c r="E2653" s="167">
        <v>1</v>
      </c>
      <c r="F2653" s="163"/>
      <c r="G2653" s="167">
        <v>34.595109999999998</v>
      </c>
    </row>
    <row r="2654" spans="1:7" ht="18.75">
      <c r="A2654" s="163"/>
      <c r="B2654" s="168" t="s">
        <v>5078</v>
      </c>
      <c r="C2654" s="238">
        <v>2024</v>
      </c>
      <c r="D2654" s="165" t="s">
        <v>3771</v>
      </c>
      <c r="E2654" s="167">
        <v>1</v>
      </c>
      <c r="F2654" s="163"/>
      <c r="G2654" s="167">
        <v>35.320569999999996</v>
      </c>
    </row>
    <row r="2655" spans="1:7" ht="18.75">
      <c r="A2655" s="163"/>
      <c r="B2655" s="168" t="s">
        <v>5078</v>
      </c>
      <c r="C2655" s="238">
        <v>2024</v>
      </c>
      <c r="D2655" s="165" t="s">
        <v>3771</v>
      </c>
      <c r="E2655" s="167">
        <v>1</v>
      </c>
      <c r="F2655" s="163"/>
      <c r="G2655" s="167">
        <v>33.587690000000002</v>
      </c>
    </row>
    <row r="2656" spans="1:7" ht="18.75">
      <c r="A2656" s="163"/>
      <c r="B2656" s="168" t="s">
        <v>5077</v>
      </c>
      <c r="C2656" s="238">
        <v>2024</v>
      </c>
      <c r="D2656" s="165" t="s">
        <v>3771</v>
      </c>
      <c r="E2656" s="167">
        <v>1</v>
      </c>
      <c r="F2656" s="163"/>
      <c r="G2656" s="167">
        <v>36.389960000000002</v>
      </c>
    </row>
    <row r="2657" spans="1:7" ht="18.75">
      <c r="A2657" s="163"/>
      <c r="B2657" s="168" t="s">
        <v>5078</v>
      </c>
      <c r="C2657" s="238">
        <v>2024</v>
      </c>
      <c r="D2657" s="165" t="s">
        <v>3771</v>
      </c>
      <c r="E2657" s="167">
        <v>1</v>
      </c>
      <c r="F2657" s="163"/>
      <c r="G2657" s="167">
        <v>35.512169999999998</v>
      </c>
    </row>
    <row r="2658" spans="1:7" ht="18.75">
      <c r="A2658" s="163"/>
      <c r="B2658" s="168" t="s">
        <v>5097</v>
      </c>
      <c r="C2658" s="238">
        <v>2024</v>
      </c>
      <c r="D2658" s="165" t="s">
        <v>3771</v>
      </c>
      <c r="E2658" s="167">
        <v>1</v>
      </c>
      <c r="F2658" s="163"/>
      <c r="G2658" s="167">
        <v>28.164960000000001</v>
      </c>
    </row>
    <row r="2659" spans="1:7" ht="18.75">
      <c r="A2659" s="163"/>
      <c r="B2659" s="168" t="s">
        <v>5078</v>
      </c>
      <c r="C2659" s="238">
        <v>2024</v>
      </c>
      <c r="D2659" s="165" t="s">
        <v>3771</v>
      </c>
      <c r="E2659" s="167">
        <v>1</v>
      </c>
      <c r="F2659" s="163"/>
      <c r="G2659" s="167">
        <v>35.137970000000003</v>
      </c>
    </row>
    <row r="2660" spans="1:7" ht="18.75">
      <c r="A2660" s="163"/>
      <c r="B2660" s="168" t="s">
        <v>5078</v>
      </c>
      <c r="C2660" s="238">
        <v>2024</v>
      </c>
      <c r="D2660" s="165" t="s">
        <v>3771</v>
      </c>
      <c r="E2660" s="167">
        <v>1</v>
      </c>
      <c r="F2660" s="163"/>
      <c r="G2660" s="167">
        <v>34.07837</v>
      </c>
    </row>
    <row r="2661" spans="1:7" ht="18.75">
      <c r="A2661" s="163"/>
      <c r="B2661" s="168" t="s">
        <v>5078</v>
      </c>
      <c r="C2661" s="238">
        <v>2024</v>
      </c>
      <c r="D2661" s="165" t="s">
        <v>3771</v>
      </c>
      <c r="E2661" s="167">
        <v>1</v>
      </c>
      <c r="F2661" s="163"/>
      <c r="G2661" s="167">
        <v>34.908919999999995</v>
      </c>
    </row>
    <row r="2662" spans="1:7" ht="18.75">
      <c r="A2662" s="163"/>
      <c r="B2662" s="168" t="s">
        <v>5078</v>
      </c>
      <c r="C2662" s="238">
        <v>2024</v>
      </c>
      <c r="D2662" s="165" t="s">
        <v>3771</v>
      </c>
      <c r="E2662" s="167">
        <v>1</v>
      </c>
      <c r="F2662" s="163"/>
      <c r="G2662" s="167">
        <v>34.988750000000003</v>
      </c>
    </row>
    <row r="2663" spans="1:7" ht="18.75">
      <c r="A2663" s="163"/>
      <c r="B2663" s="168" t="s">
        <v>5078</v>
      </c>
      <c r="C2663" s="238">
        <v>2024</v>
      </c>
      <c r="D2663" s="165" t="s">
        <v>3771</v>
      </c>
      <c r="E2663" s="167">
        <v>1</v>
      </c>
      <c r="F2663" s="163"/>
      <c r="G2663" s="167">
        <v>34.167400000000001</v>
      </c>
    </row>
    <row r="2664" spans="1:7" ht="18.75">
      <c r="A2664" s="163"/>
      <c r="B2664" s="168" t="s">
        <v>5077</v>
      </c>
      <c r="C2664" s="238">
        <v>2024</v>
      </c>
      <c r="D2664" s="165" t="s">
        <v>3771</v>
      </c>
      <c r="E2664" s="167">
        <v>1</v>
      </c>
      <c r="F2664" s="163"/>
      <c r="G2664" s="167">
        <v>37.512410000000003</v>
      </c>
    </row>
    <row r="2665" spans="1:7" ht="18.75">
      <c r="A2665" s="163"/>
      <c r="B2665" s="168" t="s">
        <v>5109</v>
      </c>
      <c r="C2665" s="238">
        <v>2024</v>
      </c>
      <c r="D2665" s="165" t="s">
        <v>3771</v>
      </c>
      <c r="E2665" s="167">
        <v>1</v>
      </c>
      <c r="F2665" s="163"/>
      <c r="G2665" s="167">
        <v>30.842179999999999</v>
      </c>
    </row>
    <row r="2666" spans="1:7" ht="18.75">
      <c r="A2666" s="163"/>
      <c r="B2666" s="168" t="s">
        <v>5078</v>
      </c>
      <c r="C2666" s="238">
        <v>2024</v>
      </c>
      <c r="D2666" s="165" t="s">
        <v>3771</v>
      </c>
      <c r="E2666" s="167">
        <v>1</v>
      </c>
      <c r="F2666" s="163"/>
      <c r="G2666" s="167">
        <v>34.203720000000004</v>
      </c>
    </row>
    <row r="2667" spans="1:7" ht="18.75">
      <c r="A2667" s="163"/>
      <c r="B2667" s="168" t="s">
        <v>5084</v>
      </c>
      <c r="C2667" s="238">
        <v>2024</v>
      </c>
      <c r="D2667" s="165" t="s">
        <v>3771</v>
      </c>
      <c r="E2667" s="167">
        <v>1</v>
      </c>
      <c r="F2667" s="163"/>
      <c r="G2667" s="167">
        <v>45.48509</v>
      </c>
    </row>
    <row r="2668" spans="1:7" ht="18.75">
      <c r="A2668" s="163"/>
      <c r="B2668" s="168" t="s">
        <v>5084</v>
      </c>
      <c r="C2668" s="238">
        <v>2024</v>
      </c>
      <c r="D2668" s="165" t="s">
        <v>3771</v>
      </c>
      <c r="E2668" s="167">
        <v>1</v>
      </c>
      <c r="F2668" s="163"/>
      <c r="G2668" s="167">
        <v>46.152699999999996</v>
      </c>
    </row>
    <row r="2669" spans="1:7" ht="18.75">
      <c r="A2669" s="163"/>
      <c r="B2669" s="168" t="s">
        <v>5089</v>
      </c>
      <c r="C2669" s="238">
        <v>2024</v>
      </c>
      <c r="D2669" s="165" t="s">
        <v>3771</v>
      </c>
      <c r="E2669" s="167">
        <v>1</v>
      </c>
      <c r="F2669" s="163"/>
      <c r="G2669" s="167">
        <v>35.105179999999997</v>
      </c>
    </row>
    <row r="2670" spans="1:7" ht="18.75">
      <c r="A2670" s="163"/>
      <c r="B2670" s="168" t="s">
        <v>5077</v>
      </c>
      <c r="C2670" s="238">
        <v>2024</v>
      </c>
      <c r="D2670" s="165" t="s">
        <v>3771</v>
      </c>
      <c r="E2670" s="167">
        <v>1</v>
      </c>
      <c r="F2670" s="163"/>
      <c r="G2670" s="167">
        <v>38.476030000000002</v>
      </c>
    </row>
    <row r="2671" spans="1:7" ht="18.75">
      <c r="A2671" s="163"/>
      <c r="B2671" s="168" t="s">
        <v>5078</v>
      </c>
      <c r="C2671" s="238">
        <v>2024</v>
      </c>
      <c r="D2671" s="165" t="s">
        <v>3771</v>
      </c>
      <c r="E2671" s="167">
        <v>1</v>
      </c>
      <c r="F2671" s="163"/>
      <c r="G2671" s="167">
        <v>33.611050000000006</v>
      </c>
    </row>
    <row r="2672" spans="1:7" ht="18.75">
      <c r="A2672" s="163"/>
      <c r="B2672" s="168" t="s">
        <v>5078</v>
      </c>
      <c r="C2672" s="238">
        <v>2024</v>
      </c>
      <c r="D2672" s="165" t="s">
        <v>3771</v>
      </c>
      <c r="E2672" s="167">
        <v>1</v>
      </c>
      <c r="F2672" s="163"/>
      <c r="G2672" s="167">
        <v>37.209620000000001</v>
      </c>
    </row>
    <row r="2673" spans="1:7" ht="18.75">
      <c r="A2673" s="163"/>
      <c r="B2673" s="168" t="s">
        <v>5097</v>
      </c>
      <c r="C2673" s="238">
        <v>2024</v>
      </c>
      <c r="D2673" s="165" t="s">
        <v>3771</v>
      </c>
      <c r="E2673" s="167">
        <v>1</v>
      </c>
      <c r="F2673" s="163"/>
      <c r="G2673" s="167">
        <v>29.366229999999998</v>
      </c>
    </row>
    <row r="2674" spans="1:7" ht="18.75">
      <c r="A2674" s="163"/>
      <c r="B2674" s="168" t="s">
        <v>5093</v>
      </c>
      <c r="C2674" s="238">
        <v>2024</v>
      </c>
      <c r="D2674" s="165" t="s">
        <v>3771</v>
      </c>
      <c r="E2674" s="167">
        <v>1</v>
      </c>
      <c r="F2674" s="163"/>
      <c r="G2674" s="167">
        <v>37.349440000000001</v>
      </c>
    </row>
    <row r="2675" spans="1:7" ht="18.75">
      <c r="A2675" s="163"/>
      <c r="B2675" s="168" t="s">
        <v>5077</v>
      </c>
      <c r="C2675" s="238">
        <v>2024</v>
      </c>
      <c r="D2675" s="165" t="s">
        <v>3771</v>
      </c>
      <c r="E2675" s="167">
        <v>1</v>
      </c>
      <c r="F2675" s="163"/>
      <c r="G2675" s="167">
        <v>36.882260000000002</v>
      </c>
    </row>
    <row r="2676" spans="1:7" ht="18.75">
      <c r="A2676" s="163"/>
      <c r="B2676" s="168" t="s">
        <v>5077</v>
      </c>
      <c r="C2676" s="238">
        <v>2024</v>
      </c>
      <c r="D2676" s="165" t="s">
        <v>3771</v>
      </c>
      <c r="E2676" s="167">
        <v>1</v>
      </c>
      <c r="F2676" s="163"/>
      <c r="G2676" s="167">
        <v>35.253360000000001</v>
      </c>
    </row>
    <row r="2677" spans="1:7" ht="18.75">
      <c r="A2677" s="163"/>
      <c r="B2677" s="168" t="s">
        <v>5077</v>
      </c>
      <c r="C2677" s="238">
        <v>2024</v>
      </c>
      <c r="D2677" s="165" t="s">
        <v>3771</v>
      </c>
      <c r="E2677" s="167">
        <v>1</v>
      </c>
      <c r="F2677" s="163"/>
      <c r="G2677" s="167">
        <v>38.581710000000001</v>
      </c>
    </row>
    <row r="2678" spans="1:7" ht="18.75">
      <c r="A2678" s="163"/>
      <c r="B2678" s="168" t="s">
        <v>5078</v>
      </c>
      <c r="C2678" s="238">
        <v>2024</v>
      </c>
      <c r="D2678" s="165" t="s">
        <v>3771</v>
      </c>
      <c r="E2678" s="167">
        <v>1</v>
      </c>
      <c r="F2678" s="163"/>
      <c r="G2678" s="167">
        <v>35.156459999999996</v>
      </c>
    </row>
    <row r="2679" spans="1:7" ht="18.75">
      <c r="A2679" s="163"/>
      <c r="B2679" s="168" t="s">
        <v>5078</v>
      </c>
      <c r="C2679" s="238">
        <v>2024</v>
      </c>
      <c r="D2679" s="165" t="s">
        <v>3771</v>
      </c>
      <c r="E2679" s="167">
        <v>1</v>
      </c>
      <c r="F2679" s="163"/>
      <c r="G2679" s="167">
        <v>35.318870000000004</v>
      </c>
    </row>
    <row r="2680" spans="1:7" ht="18.75">
      <c r="A2680" s="163"/>
      <c r="B2680" s="168" t="s">
        <v>5083</v>
      </c>
      <c r="C2680" s="238">
        <v>2024</v>
      </c>
      <c r="D2680" s="165" t="s">
        <v>3771</v>
      </c>
      <c r="E2680" s="167">
        <v>1</v>
      </c>
      <c r="F2680" s="163"/>
      <c r="G2680" s="167">
        <v>29.635180000000002</v>
      </c>
    </row>
    <row r="2681" spans="1:7" ht="18.75">
      <c r="A2681" s="163"/>
      <c r="B2681" s="168" t="s">
        <v>5077</v>
      </c>
      <c r="C2681" s="238">
        <v>2024</v>
      </c>
      <c r="D2681" s="165" t="s">
        <v>3771</v>
      </c>
      <c r="E2681" s="167">
        <v>1</v>
      </c>
      <c r="F2681" s="163"/>
      <c r="G2681" s="167">
        <v>35.049620000000004</v>
      </c>
    </row>
    <row r="2682" spans="1:7" ht="18.75">
      <c r="A2682" s="163"/>
      <c r="B2682" s="168" t="s">
        <v>5078</v>
      </c>
      <c r="C2682" s="238">
        <v>2024</v>
      </c>
      <c r="D2682" s="165" t="s">
        <v>3771</v>
      </c>
      <c r="E2682" s="167">
        <v>1</v>
      </c>
      <c r="F2682" s="163"/>
      <c r="G2682" s="167">
        <v>26.263639999999999</v>
      </c>
    </row>
    <row r="2683" spans="1:7" ht="18.75">
      <c r="A2683" s="163"/>
      <c r="B2683" s="168" t="s">
        <v>5078</v>
      </c>
      <c r="C2683" s="238">
        <v>2024</v>
      </c>
      <c r="D2683" s="165" t="s">
        <v>3771</v>
      </c>
      <c r="E2683" s="167">
        <v>1</v>
      </c>
      <c r="F2683" s="163"/>
      <c r="G2683" s="167">
        <v>38.314980000000006</v>
      </c>
    </row>
    <row r="2684" spans="1:7" ht="18.75">
      <c r="A2684" s="163"/>
      <c r="B2684" s="168" t="s">
        <v>5078</v>
      </c>
      <c r="C2684" s="238">
        <v>2024</v>
      </c>
      <c r="D2684" s="165" t="s">
        <v>3771</v>
      </c>
      <c r="E2684" s="167">
        <v>1</v>
      </c>
      <c r="F2684" s="163"/>
      <c r="G2684" s="167">
        <v>34.94211</v>
      </c>
    </row>
    <row r="2685" spans="1:7" ht="18.75">
      <c r="A2685" s="163"/>
      <c r="B2685" s="168" t="s">
        <v>5078</v>
      </c>
      <c r="C2685" s="238">
        <v>2024</v>
      </c>
      <c r="D2685" s="165" t="s">
        <v>3771</v>
      </c>
      <c r="E2685" s="167">
        <v>1</v>
      </c>
      <c r="F2685" s="163"/>
      <c r="G2685" s="167">
        <v>34.721330000000002</v>
      </c>
    </row>
    <row r="2686" spans="1:7" ht="18.75">
      <c r="A2686" s="163"/>
      <c r="B2686" s="168" t="s">
        <v>5109</v>
      </c>
      <c r="C2686" s="238">
        <v>2024</v>
      </c>
      <c r="D2686" s="165" t="s">
        <v>3771</v>
      </c>
      <c r="E2686" s="167">
        <v>1</v>
      </c>
      <c r="F2686" s="163"/>
      <c r="G2686" s="167">
        <v>30.660529999999998</v>
      </c>
    </row>
    <row r="2687" spans="1:7" ht="18.75">
      <c r="A2687" s="163"/>
      <c r="B2687" s="168" t="s">
        <v>5078</v>
      </c>
      <c r="C2687" s="238">
        <v>2024</v>
      </c>
      <c r="D2687" s="165" t="s">
        <v>3771</v>
      </c>
      <c r="E2687" s="167">
        <v>1</v>
      </c>
      <c r="F2687" s="163"/>
      <c r="G2687" s="167">
        <v>26.122310000000002</v>
      </c>
    </row>
    <row r="2688" spans="1:7" ht="18.75">
      <c r="A2688" s="163"/>
      <c r="B2688" s="168" t="s">
        <v>5077</v>
      </c>
      <c r="C2688" s="238">
        <v>2024</v>
      </c>
      <c r="D2688" s="165" t="s">
        <v>3771</v>
      </c>
      <c r="E2688" s="167">
        <v>1</v>
      </c>
      <c r="F2688" s="163"/>
      <c r="G2688" s="167">
        <v>35.049620000000004</v>
      </c>
    </row>
    <row r="2689" spans="1:7" ht="18.75">
      <c r="A2689" s="163"/>
      <c r="B2689" s="168" t="s">
        <v>5109</v>
      </c>
      <c r="C2689" s="238">
        <v>2024</v>
      </c>
      <c r="D2689" s="165" t="s">
        <v>3771</v>
      </c>
      <c r="E2689" s="167">
        <v>1</v>
      </c>
      <c r="F2689" s="163"/>
      <c r="G2689" s="167">
        <v>39.594699999999996</v>
      </c>
    </row>
    <row r="2690" spans="1:7" ht="18.75">
      <c r="A2690" s="163"/>
      <c r="B2690" s="168" t="s">
        <v>5078</v>
      </c>
      <c r="C2690" s="238">
        <v>2024</v>
      </c>
      <c r="D2690" s="165" t="s">
        <v>3771</v>
      </c>
      <c r="E2690" s="167">
        <v>1</v>
      </c>
      <c r="F2690" s="163"/>
      <c r="G2690" s="167">
        <v>34.929550000000006</v>
      </c>
    </row>
    <row r="2691" spans="1:7" ht="18.75">
      <c r="A2691" s="163"/>
      <c r="B2691" s="168" t="s">
        <v>5078</v>
      </c>
      <c r="C2691" s="238">
        <v>2024</v>
      </c>
      <c r="D2691" s="165" t="s">
        <v>3771</v>
      </c>
      <c r="E2691" s="167">
        <v>1</v>
      </c>
      <c r="F2691" s="163"/>
      <c r="G2691" s="167">
        <v>35.338349999999998</v>
      </c>
    </row>
    <row r="2692" spans="1:7" ht="18.75">
      <c r="A2692" s="163"/>
      <c r="B2692" s="168" t="s">
        <v>5078</v>
      </c>
      <c r="C2692" s="238">
        <v>2024</v>
      </c>
      <c r="D2692" s="165" t="s">
        <v>3771</v>
      </c>
      <c r="E2692" s="167">
        <v>1</v>
      </c>
      <c r="F2692" s="163"/>
      <c r="G2692" s="167">
        <v>28.40813</v>
      </c>
    </row>
    <row r="2693" spans="1:7" ht="18.75">
      <c r="A2693" s="163"/>
      <c r="B2693" s="168" t="s">
        <v>5085</v>
      </c>
      <c r="C2693" s="238">
        <v>2024</v>
      </c>
      <c r="D2693" s="165" t="s">
        <v>3771</v>
      </c>
      <c r="E2693" s="167">
        <v>1</v>
      </c>
      <c r="F2693" s="163"/>
      <c r="G2693" s="167">
        <v>32.38073</v>
      </c>
    </row>
    <row r="2694" spans="1:7" ht="18.75">
      <c r="A2694" s="163"/>
      <c r="B2694" s="168" t="s">
        <v>5077</v>
      </c>
      <c r="C2694" s="238">
        <v>2024</v>
      </c>
      <c r="D2694" s="165" t="s">
        <v>3771</v>
      </c>
      <c r="E2694" s="167">
        <v>1</v>
      </c>
      <c r="F2694" s="163"/>
      <c r="G2694" s="167">
        <v>36.371780000000001</v>
      </c>
    </row>
    <row r="2695" spans="1:7" ht="18.75">
      <c r="A2695" s="163"/>
      <c r="B2695" s="168" t="s">
        <v>5078</v>
      </c>
      <c r="C2695" s="238">
        <v>2024</v>
      </c>
      <c r="D2695" s="165" t="s">
        <v>3771</v>
      </c>
      <c r="E2695" s="167">
        <v>1</v>
      </c>
      <c r="F2695" s="163"/>
      <c r="G2695" s="167">
        <v>36.040219999999998</v>
      </c>
    </row>
    <row r="2696" spans="1:7" ht="18.75">
      <c r="A2696" s="163"/>
      <c r="B2696" s="168" t="s">
        <v>5094</v>
      </c>
      <c r="C2696" s="238">
        <v>2024</v>
      </c>
      <c r="D2696" s="165" t="s">
        <v>3771</v>
      </c>
      <c r="E2696" s="167">
        <v>1</v>
      </c>
      <c r="F2696" s="163"/>
      <c r="G2696" s="167">
        <v>39.781269999999999</v>
      </c>
    </row>
    <row r="2697" spans="1:7" ht="18.75">
      <c r="A2697" s="163"/>
      <c r="B2697" s="168" t="s">
        <v>5097</v>
      </c>
      <c r="C2697" s="238">
        <v>2024</v>
      </c>
      <c r="D2697" s="165" t="s">
        <v>3771</v>
      </c>
      <c r="E2697" s="167">
        <v>1</v>
      </c>
      <c r="F2697" s="163"/>
      <c r="G2697" s="167">
        <v>27.615189999999998</v>
      </c>
    </row>
    <row r="2698" spans="1:7" ht="18.75">
      <c r="A2698" s="163"/>
      <c r="B2698" s="168" t="s">
        <v>5104</v>
      </c>
      <c r="C2698" s="238">
        <v>2024</v>
      </c>
      <c r="D2698" s="165" t="s">
        <v>3771</v>
      </c>
      <c r="E2698" s="167">
        <v>1</v>
      </c>
      <c r="F2698" s="163"/>
      <c r="G2698" s="167">
        <v>33.46219</v>
      </c>
    </row>
    <row r="2699" spans="1:7" ht="18.75">
      <c r="A2699" s="163"/>
      <c r="B2699" s="168" t="s">
        <v>5077</v>
      </c>
      <c r="C2699" s="238">
        <v>2024</v>
      </c>
      <c r="D2699" s="165" t="s">
        <v>3771</v>
      </c>
      <c r="E2699" s="167">
        <v>1</v>
      </c>
      <c r="F2699" s="163"/>
      <c r="G2699" s="167">
        <v>40.830129999999997</v>
      </c>
    </row>
    <row r="2700" spans="1:7" ht="18.75">
      <c r="A2700" s="163"/>
      <c r="B2700" s="168" t="s">
        <v>5077</v>
      </c>
      <c r="C2700" s="238">
        <v>2024</v>
      </c>
      <c r="D2700" s="165" t="s">
        <v>3771</v>
      </c>
      <c r="E2700" s="167">
        <v>1</v>
      </c>
      <c r="F2700" s="163"/>
      <c r="G2700" s="167">
        <v>43.177199999999999</v>
      </c>
    </row>
    <row r="2701" spans="1:7" ht="18.75">
      <c r="A2701" s="163"/>
      <c r="B2701" s="168" t="s">
        <v>5077</v>
      </c>
      <c r="C2701" s="238">
        <v>2024</v>
      </c>
      <c r="D2701" s="165" t="s">
        <v>3771</v>
      </c>
      <c r="E2701" s="167">
        <v>1</v>
      </c>
      <c r="F2701" s="163"/>
      <c r="G2701" s="167">
        <v>40.34581</v>
      </c>
    </row>
    <row r="2702" spans="1:7" ht="18.75">
      <c r="A2702" s="163"/>
      <c r="B2702" s="168" t="s">
        <v>5077</v>
      </c>
      <c r="C2702" s="238">
        <v>2024</v>
      </c>
      <c r="D2702" s="165" t="s">
        <v>3771</v>
      </c>
      <c r="E2702" s="167">
        <v>1</v>
      </c>
      <c r="F2702" s="163"/>
      <c r="G2702" s="167">
        <v>40.329149999999998</v>
      </c>
    </row>
    <row r="2703" spans="1:7" ht="18.75">
      <c r="A2703" s="163"/>
      <c r="B2703" s="168" t="s">
        <v>5077</v>
      </c>
      <c r="C2703" s="238">
        <v>2024</v>
      </c>
      <c r="D2703" s="165" t="s">
        <v>3771</v>
      </c>
      <c r="E2703" s="167">
        <v>1</v>
      </c>
      <c r="F2703" s="163"/>
      <c r="G2703" s="167">
        <v>42.81382</v>
      </c>
    </row>
    <row r="2704" spans="1:7" ht="18.75">
      <c r="A2704" s="163"/>
      <c r="B2704" s="168" t="s">
        <v>5077</v>
      </c>
      <c r="C2704" s="238">
        <v>2024</v>
      </c>
      <c r="D2704" s="165" t="s">
        <v>3771</v>
      </c>
      <c r="E2704" s="167">
        <v>1</v>
      </c>
      <c r="F2704" s="163"/>
      <c r="G2704" s="167">
        <v>40.38062</v>
      </c>
    </row>
    <row r="2705" spans="1:7" ht="18.75">
      <c r="A2705" s="163"/>
      <c r="B2705" s="168" t="s">
        <v>5077</v>
      </c>
      <c r="C2705" s="238">
        <v>2024</v>
      </c>
      <c r="D2705" s="165" t="s">
        <v>3771</v>
      </c>
      <c r="E2705" s="167">
        <v>1</v>
      </c>
      <c r="F2705" s="163"/>
      <c r="G2705" s="167">
        <v>40.197330000000001</v>
      </c>
    </row>
    <row r="2706" spans="1:7" ht="18.75">
      <c r="A2706" s="163"/>
      <c r="B2706" s="168" t="s">
        <v>5078</v>
      </c>
      <c r="C2706" s="238">
        <v>2024</v>
      </c>
      <c r="D2706" s="165" t="s">
        <v>3771</v>
      </c>
      <c r="E2706" s="167">
        <v>1</v>
      </c>
      <c r="F2706" s="163"/>
      <c r="G2706" s="167">
        <v>40.790469999999999</v>
      </c>
    </row>
    <row r="2707" spans="1:7" ht="18.75">
      <c r="A2707" s="163"/>
      <c r="B2707" s="168" t="s">
        <v>5078</v>
      </c>
      <c r="C2707" s="238">
        <v>2024</v>
      </c>
      <c r="D2707" s="165" t="s">
        <v>3771</v>
      </c>
      <c r="E2707" s="167">
        <v>1</v>
      </c>
      <c r="F2707" s="163"/>
      <c r="G2707" s="167">
        <v>39.983969999999999</v>
      </c>
    </row>
    <row r="2708" spans="1:7" ht="18.75">
      <c r="A2708" s="163"/>
      <c r="B2708" s="168" t="s">
        <v>5077</v>
      </c>
      <c r="C2708" s="238">
        <v>2024</v>
      </c>
      <c r="D2708" s="165" t="s">
        <v>3771</v>
      </c>
      <c r="E2708" s="167">
        <v>1</v>
      </c>
      <c r="F2708" s="163"/>
      <c r="G2708" s="167">
        <v>35.19115</v>
      </c>
    </row>
    <row r="2709" spans="1:7" ht="18.75">
      <c r="A2709" s="163"/>
      <c r="B2709" s="168" t="s">
        <v>5077</v>
      </c>
      <c r="C2709" s="238">
        <v>2024</v>
      </c>
      <c r="D2709" s="165" t="s">
        <v>3771</v>
      </c>
      <c r="E2709" s="167">
        <v>1</v>
      </c>
      <c r="F2709" s="163"/>
      <c r="G2709" s="167">
        <v>41.620239999999995</v>
      </c>
    </row>
    <row r="2710" spans="1:7" ht="18.75">
      <c r="A2710" s="163"/>
      <c r="B2710" s="168" t="s">
        <v>5077</v>
      </c>
      <c r="C2710" s="238">
        <v>2024</v>
      </c>
      <c r="D2710" s="165" t="s">
        <v>3771</v>
      </c>
      <c r="E2710" s="167">
        <v>1</v>
      </c>
      <c r="F2710" s="163"/>
      <c r="G2710" s="167">
        <v>42.670910000000006</v>
      </c>
    </row>
    <row r="2711" spans="1:7" ht="18.75">
      <c r="A2711" s="163"/>
      <c r="B2711" s="168" t="s">
        <v>5078</v>
      </c>
      <c r="C2711" s="238">
        <v>2024</v>
      </c>
      <c r="D2711" s="165" t="s">
        <v>3771</v>
      </c>
      <c r="E2711" s="167">
        <v>1</v>
      </c>
      <c r="F2711" s="163"/>
      <c r="G2711" s="167">
        <v>30.273</v>
      </c>
    </row>
    <row r="2712" spans="1:7" ht="18.75">
      <c r="A2712" s="163"/>
      <c r="B2712" s="168" t="s">
        <v>5077</v>
      </c>
      <c r="C2712" s="238">
        <v>2024</v>
      </c>
      <c r="D2712" s="165" t="s">
        <v>3771</v>
      </c>
      <c r="E2712" s="167">
        <v>1</v>
      </c>
      <c r="F2712" s="163"/>
      <c r="G2712" s="167">
        <v>40.517710000000001</v>
      </c>
    </row>
    <row r="2713" spans="1:7" ht="18.75">
      <c r="A2713" s="163"/>
      <c r="B2713" s="168" t="s">
        <v>5078</v>
      </c>
      <c r="C2713" s="238">
        <v>2024</v>
      </c>
      <c r="D2713" s="165" t="s">
        <v>3771</v>
      </c>
      <c r="E2713" s="167">
        <v>1</v>
      </c>
      <c r="F2713" s="163"/>
      <c r="G2713" s="167">
        <v>39.105339999999998</v>
      </c>
    </row>
    <row r="2714" spans="1:7" ht="18.75">
      <c r="A2714" s="163"/>
      <c r="B2714" s="168" t="s">
        <v>5078</v>
      </c>
      <c r="C2714" s="238">
        <v>2024</v>
      </c>
      <c r="D2714" s="165" t="s">
        <v>3771</v>
      </c>
      <c r="E2714" s="167">
        <v>1</v>
      </c>
      <c r="F2714" s="163"/>
      <c r="G2714" s="167">
        <v>39.115819999999999</v>
      </c>
    </row>
    <row r="2715" spans="1:7" ht="18.75">
      <c r="A2715" s="163"/>
      <c r="B2715" s="168" t="s">
        <v>5077</v>
      </c>
      <c r="C2715" s="238">
        <v>2024</v>
      </c>
      <c r="D2715" s="165" t="s">
        <v>3771</v>
      </c>
      <c r="E2715" s="167">
        <v>1</v>
      </c>
      <c r="F2715" s="163"/>
      <c r="G2715" s="167">
        <v>39.616620000000005</v>
      </c>
    </row>
    <row r="2716" spans="1:7" ht="18.75">
      <c r="A2716" s="163"/>
      <c r="B2716" s="168" t="s">
        <v>5077</v>
      </c>
      <c r="C2716" s="238">
        <v>2024</v>
      </c>
      <c r="D2716" s="165" t="s">
        <v>3771</v>
      </c>
      <c r="E2716" s="167">
        <v>1</v>
      </c>
      <c r="F2716" s="163"/>
      <c r="G2716" s="167">
        <v>40.660470000000004</v>
      </c>
    </row>
    <row r="2717" spans="1:7" ht="18.75">
      <c r="A2717" s="163"/>
      <c r="B2717" s="168" t="s">
        <v>5077</v>
      </c>
      <c r="C2717" s="238">
        <v>2024</v>
      </c>
      <c r="D2717" s="165" t="s">
        <v>3771</v>
      </c>
      <c r="E2717" s="167">
        <v>1</v>
      </c>
      <c r="F2717" s="163"/>
      <c r="G2717" s="167">
        <v>41.447279999999999</v>
      </c>
    </row>
    <row r="2718" spans="1:7" ht="18.75">
      <c r="A2718" s="163"/>
      <c r="B2718" s="168" t="s">
        <v>5078</v>
      </c>
      <c r="C2718" s="238">
        <v>2024</v>
      </c>
      <c r="D2718" s="165" t="s">
        <v>3771</v>
      </c>
      <c r="E2718" s="167">
        <v>1</v>
      </c>
      <c r="F2718" s="163"/>
      <c r="G2718" s="167">
        <v>39.724019999999996</v>
      </c>
    </row>
    <row r="2719" spans="1:7" ht="33.75">
      <c r="A2719" s="163"/>
      <c r="B2719" s="168" t="s">
        <v>5105</v>
      </c>
      <c r="C2719" s="238">
        <v>2024</v>
      </c>
      <c r="D2719" s="165" t="s">
        <v>3771</v>
      </c>
      <c r="E2719" s="167">
        <v>1</v>
      </c>
      <c r="F2719" s="163"/>
      <c r="G2719" s="167">
        <v>36.058279999999996</v>
      </c>
    </row>
    <row r="2720" spans="1:7" ht="18.75">
      <c r="A2720" s="163"/>
      <c r="B2720" s="168" t="s">
        <v>5097</v>
      </c>
      <c r="C2720" s="238">
        <v>2024</v>
      </c>
      <c r="D2720" s="165" t="s">
        <v>3771</v>
      </c>
      <c r="E2720" s="167">
        <v>1</v>
      </c>
      <c r="F2720" s="163"/>
      <c r="G2720" s="167">
        <v>31.632570000000001</v>
      </c>
    </row>
    <row r="2721" spans="1:7" ht="18.75">
      <c r="A2721" s="163"/>
      <c r="B2721" s="168" t="s">
        <v>5078</v>
      </c>
      <c r="C2721" s="238">
        <v>2024</v>
      </c>
      <c r="D2721" s="165" t="s">
        <v>3771</v>
      </c>
      <c r="E2721" s="167">
        <v>1</v>
      </c>
      <c r="F2721" s="163"/>
      <c r="G2721" s="167">
        <v>40.609830000000002</v>
      </c>
    </row>
    <row r="2722" spans="1:7" ht="18.75">
      <c r="A2722" s="163"/>
      <c r="B2722" s="168" t="s">
        <v>5099</v>
      </c>
      <c r="C2722" s="238">
        <v>2024</v>
      </c>
      <c r="D2722" s="165" t="s">
        <v>3771</v>
      </c>
      <c r="E2722" s="167">
        <v>1</v>
      </c>
      <c r="F2722" s="163"/>
      <c r="G2722" s="167">
        <v>33.064010000000003</v>
      </c>
    </row>
    <row r="2723" spans="1:7" ht="18.75">
      <c r="A2723" s="163"/>
      <c r="B2723" s="168" t="s">
        <v>5078</v>
      </c>
      <c r="C2723" s="238">
        <v>2024</v>
      </c>
      <c r="D2723" s="165" t="s">
        <v>3771</v>
      </c>
      <c r="E2723" s="167">
        <v>1</v>
      </c>
      <c r="F2723" s="163"/>
      <c r="G2723" s="167">
        <v>40.029440000000001</v>
      </c>
    </row>
    <row r="2724" spans="1:7" ht="18.75">
      <c r="A2724" s="163"/>
      <c r="B2724" s="168" t="s">
        <v>5077</v>
      </c>
      <c r="C2724" s="238">
        <v>2024</v>
      </c>
      <c r="D2724" s="165" t="s">
        <v>3771</v>
      </c>
      <c r="E2724" s="167">
        <v>1</v>
      </c>
      <c r="F2724" s="163"/>
      <c r="G2724" s="167">
        <v>40.658589999999997</v>
      </c>
    </row>
    <row r="2725" spans="1:7" ht="18.75">
      <c r="A2725" s="163"/>
      <c r="B2725" s="168" t="s">
        <v>5077</v>
      </c>
      <c r="C2725" s="238">
        <v>2024</v>
      </c>
      <c r="D2725" s="165" t="s">
        <v>3771</v>
      </c>
      <c r="E2725" s="167">
        <v>1</v>
      </c>
      <c r="F2725" s="163"/>
      <c r="G2725" s="167">
        <v>41.911000000000001</v>
      </c>
    </row>
    <row r="2726" spans="1:7" ht="18.75">
      <c r="A2726" s="163"/>
      <c r="B2726" s="168" t="s">
        <v>5078</v>
      </c>
      <c r="C2726" s="238">
        <v>2024</v>
      </c>
      <c r="D2726" s="165" t="s">
        <v>3771</v>
      </c>
      <c r="E2726" s="167">
        <v>1</v>
      </c>
      <c r="F2726" s="163"/>
      <c r="G2726" s="167">
        <v>42.928650000000005</v>
      </c>
    </row>
    <row r="2727" spans="1:7" ht="18.75">
      <c r="A2727" s="163"/>
      <c r="B2727" s="168" t="s">
        <v>5077</v>
      </c>
      <c r="C2727" s="238">
        <v>2024</v>
      </c>
      <c r="D2727" s="165" t="s">
        <v>3771</v>
      </c>
      <c r="E2727" s="167">
        <v>1</v>
      </c>
      <c r="F2727" s="163"/>
      <c r="G2727" s="167">
        <v>42.261969999999998</v>
      </c>
    </row>
    <row r="2728" spans="1:7" ht="18.75">
      <c r="A2728" s="163"/>
      <c r="B2728" s="168" t="s">
        <v>5079</v>
      </c>
      <c r="C2728" s="238">
        <v>2024</v>
      </c>
      <c r="D2728" s="165" t="s">
        <v>3771</v>
      </c>
      <c r="E2728" s="167">
        <v>1</v>
      </c>
      <c r="F2728" s="163"/>
      <c r="G2728" s="167">
        <v>36.655910000000006</v>
      </c>
    </row>
    <row r="2729" spans="1:7" ht="18.75">
      <c r="A2729" s="163"/>
      <c r="B2729" s="168" t="s">
        <v>5078</v>
      </c>
      <c r="C2729" s="238">
        <v>2024</v>
      </c>
      <c r="D2729" s="165" t="s">
        <v>3771</v>
      </c>
      <c r="E2729" s="167">
        <v>1</v>
      </c>
      <c r="F2729" s="163"/>
      <c r="G2729" s="167">
        <v>39.030260000000006</v>
      </c>
    </row>
    <row r="2730" spans="1:7" ht="18.75">
      <c r="A2730" s="163"/>
      <c r="B2730" s="168" t="s">
        <v>5077</v>
      </c>
      <c r="C2730" s="238">
        <v>2024</v>
      </c>
      <c r="D2730" s="165" t="s">
        <v>3771</v>
      </c>
      <c r="E2730" s="167">
        <v>1</v>
      </c>
      <c r="F2730" s="163"/>
      <c r="G2730" s="167">
        <v>42.027300000000004</v>
      </c>
    </row>
    <row r="2731" spans="1:7" ht="18.75">
      <c r="A2731" s="163"/>
      <c r="B2731" s="168" t="s">
        <v>5081</v>
      </c>
      <c r="C2731" s="238">
        <v>2024</v>
      </c>
      <c r="D2731" s="165" t="s">
        <v>3771</v>
      </c>
      <c r="E2731" s="167">
        <v>1</v>
      </c>
      <c r="F2731" s="163"/>
      <c r="G2731" s="167">
        <v>27.735029999999998</v>
      </c>
    </row>
    <row r="2732" spans="1:7" ht="18.75">
      <c r="A2732" s="163"/>
      <c r="B2732" s="168" t="s">
        <v>5107</v>
      </c>
      <c r="C2732" s="238">
        <v>2024</v>
      </c>
      <c r="D2732" s="165" t="s">
        <v>3771</v>
      </c>
      <c r="E2732" s="167">
        <v>1</v>
      </c>
      <c r="F2732" s="163"/>
      <c r="G2732" s="167">
        <v>32.127870000000001</v>
      </c>
    </row>
    <row r="2733" spans="1:7" ht="18.75">
      <c r="A2733" s="163"/>
      <c r="B2733" s="168" t="s">
        <v>5077</v>
      </c>
      <c r="C2733" s="238">
        <v>2024</v>
      </c>
      <c r="D2733" s="165" t="s">
        <v>3771</v>
      </c>
      <c r="E2733" s="167">
        <v>1</v>
      </c>
      <c r="F2733" s="163"/>
      <c r="G2733" s="167">
        <v>40.674849999999999</v>
      </c>
    </row>
    <row r="2734" spans="1:7" ht="18.75">
      <c r="A2734" s="163"/>
      <c r="B2734" s="168" t="s">
        <v>5083</v>
      </c>
      <c r="C2734" s="238">
        <v>2024</v>
      </c>
      <c r="D2734" s="165" t="s">
        <v>3771</v>
      </c>
      <c r="E2734" s="167">
        <v>1</v>
      </c>
      <c r="F2734" s="163"/>
      <c r="G2734" s="167">
        <v>33.898230000000005</v>
      </c>
    </row>
    <row r="2735" spans="1:7" ht="18.75">
      <c r="A2735" s="163"/>
      <c r="B2735" s="168" t="s">
        <v>5077</v>
      </c>
      <c r="C2735" s="238">
        <v>2024</v>
      </c>
      <c r="D2735" s="165" t="s">
        <v>3771</v>
      </c>
      <c r="E2735" s="167">
        <v>1</v>
      </c>
      <c r="F2735" s="163"/>
      <c r="G2735" s="167">
        <v>41.592980000000004</v>
      </c>
    </row>
    <row r="2736" spans="1:7" ht="18.75">
      <c r="A2736" s="163"/>
      <c r="B2736" s="168" t="s">
        <v>5087</v>
      </c>
      <c r="C2736" s="238">
        <v>2024</v>
      </c>
      <c r="D2736" s="165" t="s">
        <v>3771</v>
      </c>
      <c r="E2736" s="167">
        <v>1</v>
      </c>
      <c r="F2736" s="163"/>
      <c r="G2736" s="167">
        <v>41.097819999999999</v>
      </c>
    </row>
    <row r="2737" spans="1:7" ht="18.75">
      <c r="A2737" s="163"/>
      <c r="B2737" s="168" t="s">
        <v>5084</v>
      </c>
      <c r="C2737" s="238">
        <v>2024</v>
      </c>
      <c r="D2737" s="165" t="s">
        <v>3771</v>
      </c>
      <c r="E2737" s="167">
        <v>1</v>
      </c>
      <c r="F2737" s="163"/>
      <c r="G2737" s="167">
        <v>46.968089999999997</v>
      </c>
    </row>
    <row r="2738" spans="1:7" ht="18.75">
      <c r="A2738" s="163"/>
      <c r="B2738" s="168" t="s">
        <v>5087</v>
      </c>
      <c r="C2738" s="238">
        <v>2024</v>
      </c>
      <c r="D2738" s="165" t="s">
        <v>3771</v>
      </c>
      <c r="E2738" s="167">
        <v>1</v>
      </c>
      <c r="F2738" s="163"/>
      <c r="G2738" s="167">
        <v>38.394330000000004</v>
      </c>
    </row>
    <row r="2739" spans="1:7" ht="18.75">
      <c r="A2739" s="163"/>
      <c r="B2739" s="168" t="s">
        <v>5087</v>
      </c>
      <c r="C2739" s="238">
        <v>2024</v>
      </c>
      <c r="D2739" s="165" t="s">
        <v>3771</v>
      </c>
      <c r="E2739" s="167">
        <v>1</v>
      </c>
      <c r="F2739" s="163"/>
      <c r="G2739" s="167">
        <v>37.647109999999998</v>
      </c>
    </row>
    <row r="2740" spans="1:7" ht="18.75">
      <c r="A2740" s="163"/>
      <c r="B2740" s="168" t="s">
        <v>5087</v>
      </c>
      <c r="C2740" s="238">
        <v>2024</v>
      </c>
      <c r="D2740" s="165" t="s">
        <v>3771</v>
      </c>
      <c r="E2740" s="167">
        <v>1</v>
      </c>
      <c r="F2740" s="163"/>
      <c r="G2740" s="167">
        <v>36.592089999999999</v>
      </c>
    </row>
    <row r="2741" spans="1:7" ht="18.75">
      <c r="A2741" s="163"/>
      <c r="B2741" s="168" t="s">
        <v>5077</v>
      </c>
      <c r="C2741" s="238">
        <v>2024</v>
      </c>
      <c r="D2741" s="165" t="s">
        <v>3771</v>
      </c>
      <c r="E2741" s="167">
        <v>1</v>
      </c>
      <c r="F2741" s="163"/>
      <c r="G2741" s="167">
        <v>35.257089999999998</v>
      </c>
    </row>
    <row r="2742" spans="1:7" ht="18.75">
      <c r="A2742" s="163"/>
      <c r="B2742" s="168" t="s">
        <v>5082</v>
      </c>
      <c r="C2742" s="238">
        <v>2024</v>
      </c>
      <c r="D2742" s="165" t="s">
        <v>3771</v>
      </c>
      <c r="E2742" s="167">
        <v>1</v>
      </c>
      <c r="F2742" s="163"/>
      <c r="G2742" s="167">
        <v>38.546260000000004</v>
      </c>
    </row>
    <row r="2743" spans="1:7" ht="18.75">
      <c r="A2743" s="163"/>
      <c r="B2743" s="168" t="s">
        <v>5077</v>
      </c>
      <c r="C2743" s="238">
        <v>2024</v>
      </c>
      <c r="D2743" s="165" t="s">
        <v>3771</v>
      </c>
      <c r="E2743" s="167">
        <v>1</v>
      </c>
      <c r="F2743" s="163"/>
      <c r="G2743" s="167">
        <v>39.269449999999999</v>
      </c>
    </row>
    <row r="2744" spans="1:7" ht="18.75">
      <c r="A2744" s="163"/>
      <c r="B2744" s="168" t="s">
        <v>5078</v>
      </c>
      <c r="C2744" s="238">
        <v>2024</v>
      </c>
      <c r="D2744" s="165" t="s">
        <v>3771</v>
      </c>
      <c r="E2744" s="167">
        <v>1</v>
      </c>
      <c r="F2744" s="163"/>
      <c r="G2744" s="167">
        <v>35.136429999999997</v>
      </c>
    </row>
    <row r="2745" spans="1:7" ht="18.75">
      <c r="A2745" s="163"/>
      <c r="B2745" s="168" t="s">
        <v>5109</v>
      </c>
      <c r="C2745" s="238">
        <v>2024</v>
      </c>
      <c r="D2745" s="165" t="s">
        <v>3771</v>
      </c>
      <c r="E2745" s="167">
        <v>1</v>
      </c>
      <c r="F2745" s="163"/>
      <c r="G2745" s="167">
        <v>29.488769999999999</v>
      </c>
    </row>
    <row r="2746" spans="1:7" ht="18.75">
      <c r="A2746" s="163"/>
      <c r="B2746" s="168" t="s">
        <v>5109</v>
      </c>
      <c r="C2746" s="238">
        <v>2024</v>
      </c>
      <c r="D2746" s="165" t="s">
        <v>3771</v>
      </c>
      <c r="E2746" s="167">
        <v>1</v>
      </c>
      <c r="F2746" s="163"/>
      <c r="G2746" s="167">
        <v>29.207720000000002</v>
      </c>
    </row>
    <row r="2747" spans="1:7" ht="18.75">
      <c r="A2747" s="163"/>
      <c r="B2747" s="168" t="s">
        <v>5078</v>
      </c>
      <c r="C2747" s="238">
        <v>2024</v>
      </c>
      <c r="D2747" s="165" t="s">
        <v>3771</v>
      </c>
      <c r="E2747" s="167">
        <v>1</v>
      </c>
      <c r="F2747" s="163"/>
      <c r="G2747" s="167">
        <v>34.214860000000002</v>
      </c>
    </row>
    <row r="2748" spans="1:7" ht="18.75">
      <c r="A2748" s="163"/>
      <c r="B2748" s="168" t="s">
        <v>5077</v>
      </c>
      <c r="C2748" s="238">
        <v>2024</v>
      </c>
      <c r="D2748" s="165" t="s">
        <v>3771</v>
      </c>
      <c r="E2748" s="167">
        <v>1</v>
      </c>
      <c r="F2748" s="163"/>
      <c r="G2748" s="167">
        <v>37.010349999999995</v>
      </c>
    </row>
    <row r="2749" spans="1:7" ht="18.75">
      <c r="A2749" s="163"/>
      <c r="B2749" s="168" t="s">
        <v>5095</v>
      </c>
      <c r="C2749" s="238">
        <v>2024</v>
      </c>
      <c r="D2749" s="165" t="s">
        <v>3771</v>
      </c>
      <c r="E2749" s="167">
        <v>1</v>
      </c>
      <c r="F2749" s="163"/>
      <c r="G2749" s="167">
        <v>32.274270000000001</v>
      </c>
    </row>
    <row r="2750" spans="1:7" ht="18.75">
      <c r="A2750" s="163"/>
      <c r="B2750" s="168" t="s">
        <v>5109</v>
      </c>
      <c r="C2750" s="238">
        <v>2024</v>
      </c>
      <c r="D2750" s="165" t="s">
        <v>3771</v>
      </c>
      <c r="E2750" s="167">
        <v>1</v>
      </c>
      <c r="F2750" s="163"/>
      <c r="G2750" s="167">
        <v>29.207720000000002</v>
      </c>
    </row>
    <row r="2751" spans="1:7" ht="18.75">
      <c r="A2751" s="163"/>
      <c r="B2751" s="168" t="s">
        <v>5079</v>
      </c>
      <c r="C2751" s="238">
        <v>2024</v>
      </c>
      <c r="D2751" s="165" t="s">
        <v>3771</v>
      </c>
      <c r="E2751" s="167">
        <v>1</v>
      </c>
      <c r="F2751" s="163"/>
      <c r="G2751" s="167">
        <v>34.051339999999996</v>
      </c>
    </row>
    <row r="2752" spans="1:7" ht="18.75">
      <c r="A2752" s="163"/>
      <c r="B2752" s="168" t="s">
        <v>5078</v>
      </c>
      <c r="C2752" s="238">
        <v>2024</v>
      </c>
      <c r="D2752" s="165" t="s">
        <v>3771</v>
      </c>
      <c r="E2752" s="167">
        <v>1</v>
      </c>
      <c r="F2752" s="163"/>
      <c r="G2752" s="167">
        <v>37.172429999999999</v>
      </c>
    </row>
    <row r="2753" spans="1:7" ht="18.75">
      <c r="A2753" s="163"/>
      <c r="B2753" s="168" t="s">
        <v>5078</v>
      </c>
      <c r="C2753" s="238">
        <v>2024</v>
      </c>
      <c r="D2753" s="165" t="s">
        <v>3771</v>
      </c>
      <c r="E2753" s="167">
        <v>1</v>
      </c>
      <c r="F2753" s="163"/>
      <c r="G2753" s="167">
        <v>34.272970000000001</v>
      </c>
    </row>
    <row r="2754" spans="1:7" ht="18.75">
      <c r="A2754" s="163"/>
      <c r="B2754" s="168" t="s">
        <v>5078</v>
      </c>
      <c r="C2754" s="238">
        <v>2024</v>
      </c>
      <c r="D2754" s="165" t="s">
        <v>3771</v>
      </c>
      <c r="E2754" s="167">
        <v>1</v>
      </c>
      <c r="F2754" s="163"/>
      <c r="G2754" s="167">
        <v>34.376100000000001</v>
      </c>
    </row>
    <row r="2755" spans="1:7" ht="18.75">
      <c r="A2755" s="163"/>
      <c r="B2755" s="168" t="s">
        <v>5082</v>
      </c>
      <c r="C2755" s="238">
        <v>2024</v>
      </c>
      <c r="D2755" s="165" t="s">
        <v>3771</v>
      </c>
      <c r="E2755" s="167">
        <v>1</v>
      </c>
      <c r="F2755" s="163"/>
      <c r="G2755" s="167">
        <v>36.079140000000002</v>
      </c>
    </row>
    <row r="2756" spans="1:7" ht="18.75">
      <c r="A2756" s="163"/>
      <c r="B2756" s="168" t="s">
        <v>5078</v>
      </c>
      <c r="C2756" s="238">
        <v>2024</v>
      </c>
      <c r="D2756" s="165" t="s">
        <v>3771</v>
      </c>
      <c r="E2756" s="167">
        <v>1</v>
      </c>
      <c r="F2756" s="163"/>
      <c r="G2756" s="167">
        <v>35.59572</v>
      </c>
    </row>
    <row r="2757" spans="1:7" ht="18.75">
      <c r="A2757" s="163"/>
      <c r="B2757" s="168" t="s">
        <v>5078</v>
      </c>
      <c r="C2757" s="238">
        <v>2024</v>
      </c>
      <c r="D2757" s="165" t="s">
        <v>3771</v>
      </c>
      <c r="E2757" s="167">
        <v>1</v>
      </c>
      <c r="F2757" s="163"/>
      <c r="G2757" s="167">
        <v>33.660599999999995</v>
      </c>
    </row>
    <row r="2758" spans="1:7" ht="18.75">
      <c r="A2758" s="163"/>
      <c r="B2758" s="168" t="s">
        <v>5078</v>
      </c>
      <c r="C2758" s="238">
        <v>2024</v>
      </c>
      <c r="D2758" s="165" t="s">
        <v>3771</v>
      </c>
      <c r="E2758" s="167">
        <v>1</v>
      </c>
      <c r="F2758" s="163"/>
      <c r="G2758" s="167">
        <v>34.538800000000002</v>
      </c>
    </row>
    <row r="2759" spans="1:7" ht="18.75">
      <c r="A2759" s="163"/>
      <c r="B2759" s="168" t="s">
        <v>5078</v>
      </c>
      <c r="C2759" s="238">
        <v>2024</v>
      </c>
      <c r="D2759" s="165" t="s">
        <v>3771</v>
      </c>
      <c r="E2759" s="167">
        <v>1</v>
      </c>
      <c r="F2759" s="163"/>
      <c r="G2759" s="167">
        <v>34.721800000000002</v>
      </c>
    </row>
    <row r="2760" spans="1:7" ht="18.75">
      <c r="A2760" s="163"/>
      <c r="B2760" s="168" t="s">
        <v>5078</v>
      </c>
      <c r="C2760" s="238">
        <v>2024</v>
      </c>
      <c r="D2760" s="165" t="s">
        <v>3771</v>
      </c>
      <c r="E2760" s="167">
        <v>1</v>
      </c>
      <c r="F2760" s="163"/>
      <c r="G2760" s="167">
        <v>35.942010000000003</v>
      </c>
    </row>
    <row r="2761" spans="1:7" ht="18.75">
      <c r="A2761" s="163"/>
      <c r="B2761" s="168" t="s">
        <v>5078</v>
      </c>
      <c r="C2761" s="238">
        <v>2024</v>
      </c>
      <c r="D2761" s="165" t="s">
        <v>3771</v>
      </c>
      <c r="E2761" s="167">
        <v>1</v>
      </c>
      <c r="F2761" s="163"/>
      <c r="G2761" s="167">
        <v>34.380120000000005</v>
      </c>
    </row>
    <row r="2762" spans="1:7" ht="18.75">
      <c r="A2762" s="163"/>
      <c r="B2762" s="168" t="s">
        <v>5077</v>
      </c>
      <c r="C2762" s="238">
        <v>2024</v>
      </c>
      <c r="D2762" s="165" t="s">
        <v>3771</v>
      </c>
      <c r="E2762" s="167">
        <v>1</v>
      </c>
      <c r="F2762" s="163"/>
      <c r="G2762" s="167">
        <v>37.380739999999996</v>
      </c>
    </row>
    <row r="2763" spans="1:7" ht="18.75">
      <c r="A2763" s="163"/>
      <c r="B2763" s="168" t="s">
        <v>5093</v>
      </c>
      <c r="C2763" s="238">
        <v>2024</v>
      </c>
      <c r="D2763" s="165" t="s">
        <v>3771</v>
      </c>
      <c r="E2763" s="167">
        <v>1</v>
      </c>
      <c r="F2763" s="163"/>
      <c r="G2763" s="167">
        <v>35.336510000000004</v>
      </c>
    </row>
    <row r="2764" spans="1:7" ht="18.75">
      <c r="A2764" s="163"/>
      <c r="B2764" s="168" t="s">
        <v>5077</v>
      </c>
      <c r="C2764" s="238">
        <v>2024</v>
      </c>
      <c r="D2764" s="165" t="s">
        <v>3771</v>
      </c>
      <c r="E2764" s="167">
        <v>1</v>
      </c>
      <c r="F2764" s="163"/>
      <c r="G2764" s="167">
        <v>38.846769999999999</v>
      </c>
    </row>
    <row r="2765" spans="1:7" ht="18.75">
      <c r="A2765" s="163"/>
      <c r="B2765" s="168" t="s">
        <v>5078</v>
      </c>
      <c r="C2765" s="238">
        <v>2024</v>
      </c>
      <c r="D2765" s="165" t="s">
        <v>3771</v>
      </c>
      <c r="E2765" s="167">
        <v>1</v>
      </c>
      <c r="F2765" s="163"/>
      <c r="G2765" s="167">
        <v>34.217120000000001</v>
      </c>
    </row>
    <row r="2766" spans="1:7" ht="18.75">
      <c r="A2766" s="163"/>
      <c r="B2766" s="168" t="s">
        <v>5078</v>
      </c>
      <c r="C2766" s="238">
        <v>2024</v>
      </c>
      <c r="D2766" s="165" t="s">
        <v>3771</v>
      </c>
      <c r="E2766" s="167">
        <v>1</v>
      </c>
      <c r="F2766" s="163"/>
      <c r="G2766" s="167">
        <v>34.61103</v>
      </c>
    </row>
    <row r="2767" spans="1:7" ht="18.75">
      <c r="A2767" s="163"/>
      <c r="B2767" s="168" t="s">
        <v>5078</v>
      </c>
      <c r="C2767" s="238">
        <v>2024</v>
      </c>
      <c r="D2767" s="165" t="s">
        <v>3771</v>
      </c>
      <c r="E2767" s="167">
        <v>1</v>
      </c>
      <c r="F2767" s="163"/>
      <c r="G2767" s="167">
        <v>34.449680000000001</v>
      </c>
    </row>
    <row r="2768" spans="1:7" ht="18.75">
      <c r="A2768" s="163"/>
      <c r="B2768" s="168" t="s">
        <v>5079</v>
      </c>
      <c r="C2768" s="238">
        <v>2024</v>
      </c>
      <c r="D2768" s="165" t="s">
        <v>3771</v>
      </c>
      <c r="E2768" s="167">
        <v>1</v>
      </c>
      <c r="F2768" s="163"/>
      <c r="G2768" s="167">
        <v>32.887509999999999</v>
      </c>
    </row>
    <row r="2769" spans="1:7" ht="18.75">
      <c r="A2769" s="163"/>
      <c r="B2769" s="168" t="s">
        <v>5078</v>
      </c>
      <c r="C2769" s="238">
        <v>2024</v>
      </c>
      <c r="D2769" s="165" t="s">
        <v>3771</v>
      </c>
      <c r="E2769" s="167">
        <v>1</v>
      </c>
      <c r="F2769" s="163"/>
      <c r="G2769" s="167">
        <v>34.590379999999996</v>
      </c>
    </row>
    <row r="2770" spans="1:7" ht="18.75">
      <c r="A2770" s="163"/>
      <c r="B2770" s="168" t="s">
        <v>5078</v>
      </c>
      <c r="C2770" s="238">
        <v>2024</v>
      </c>
      <c r="D2770" s="165" t="s">
        <v>3771</v>
      </c>
      <c r="E2770" s="167">
        <v>1</v>
      </c>
      <c r="F2770" s="163"/>
      <c r="G2770" s="167">
        <v>34.657870000000003</v>
      </c>
    </row>
    <row r="2771" spans="1:7" ht="18.75">
      <c r="A2771" s="163"/>
      <c r="B2771" s="168" t="s">
        <v>5077</v>
      </c>
      <c r="C2771" s="238">
        <v>2024</v>
      </c>
      <c r="D2771" s="165" t="s">
        <v>3771</v>
      </c>
      <c r="E2771" s="167">
        <v>1</v>
      </c>
      <c r="F2771" s="163"/>
      <c r="G2771" s="167">
        <v>40.802680000000002</v>
      </c>
    </row>
    <row r="2772" spans="1:7" ht="18.75">
      <c r="A2772" s="163"/>
      <c r="B2772" s="168" t="s">
        <v>5077</v>
      </c>
      <c r="C2772" s="238">
        <v>2024</v>
      </c>
      <c r="D2772" s="165" t="s">
        <v>3771</v>
      </c>
      <c r="E2772" s="167">
        <v>1</v>
      </c>
      <c r="F2772" s="163"/>
      <c r="G2772" s="167">
        <v>31.31183</v>
      </c>
    </row>
    <row r="2773" spans="1:7" ht="18.75">
      <c r="A2773" s="163"/>
      <c r="B2773" s="168" t="s">
        <v>5077</v>
      </c>
      <c r="C2773" s="238">
        <v>2024</v>
      </c>
      <c r="D2773" s="165" t="s">
        <v>3771</v>
      </c>
      <c r="E2773" s="167">
        <v>1</v>
      </c>
      <c r="F2773" s="163"/>
      <c r="G2773" s="167">
        <v>38.84299</v>
      </c>
    </row>
    <row r="2774" spans="1:7" ht="18.75">
      <c r="A2774" s="163"/>
      <c r="B2774" s="168" t="s">
        <v>5081</v>
      </c>
      <c r="C2774" s="238">
        <v>2024</v>
      </c>
      <c r="D2774" s="165" t="s">
        <v>3771</v>
      </c>
      <c r="E2774" s="167">
        <v>1</v>
      </c>
      <c r="F2774" s="163"/>
      <c r="G2774" s="167">
        <v>38.16675</v>
      </c>
    </row>
    <row r="2775" spans="1:7" ht="18.75">
      <c r="A2775" s="163"/>
      <c r="B2775" s="168" t="s">
        <v>5077</v>
      </c>
      <c r="C2775" s="238">
        <v>2024</v>
      </c>
      <c r="D2775" s="165" t="s">
        <v>3771</v>
      </c>
      <c r="E2775" s="167">
        <v>1</v>
      </c>
      <c r="F2775" s="163"/>
      <c r="G2775" s="167">
        <v>38.957730000000005</v>
      </c>
    </row>
    <row r="2776" spans="1:7" ht="18.75">
      <c r="A2776" s="163"/>
      <c r="B2776" s="168" t="s">
        <v>5078</v>
      </c>
      <c r="C2776" s="238">
        <v>2024</v>
      </c>
      <c r="D2776" s="165" t="s">
        <v>3771</v>
      </c>
      <c r="E2776" s="167">
        <v>1</v>
      </c>
      <c r="F2776" s="163"/>
      <c r="G2776" s="167">
        <v>36.066209999999998</v>
      </c>
    </row>
    <row r="2777" spans="1:7" ht="18.75">
      <c r="A2777" s="163"/>
      <c r="B2777" s="168" t="s">
        <v>5078</v>
      </c>
      <c r="C2777" s="238">
        <v>2024</v>
      </c>
      <c r="D2777" s="165" t="s">
        <v>3771</v>
      </c>
      <c r="E2777" s="167">
        <v>1</v>
      </c>
      <c r="F2777" s="163"/>
      <c r="G2777" s="167">
        <v>35.717919999999999</v>
      </c>
    </row>
    <row r="2778" spans="1:7" ht="18.75">
      <c r="A2778" s="163"/>
      <c r="B2778" s="168" t="s">
        <v>5087</v>
      </c>
      <c r="C2778" s="238">
        <v>2024</v>
      </c>
      <c r="D2778" s="165" t="s">
        <v>3771</v>
      </c>
      <c r="E2778" s="167">
        <v>1</v>
      </c>
      <c r="F2778" s="163"/>
      <c r="G2778" s="167">
        <v>38.159849999999999</v>
      </c>
    </row>
    <row r="2779" spans="1:7" ht="18.75">
      <c r="A2779" s="163"/>
      <c r="B2779" s="168" t="s">
        <v>5097</v>
      </c>
      <c r="C2779" s="238">
        <v>2024</v>
      </c>
      <c r="D2779" s="165" t="s">
        <v>3771</v>
      </c>
      <c r="E2779" s="167">
        <v>1</v>
      </c>
      <c r="F2779" s="163"/>
      <c r="G2779" s="167">
        <v>29.516419999999997</v>
      </c>
    </row>
    <row r="2780" spans="1:7" ht="18.75">
      <c r="A2780" s="163"/>
      <c r="B2780" s="168" t="s">
        <v>5087</v>
      </c>
      <c r="C2780" s="238">
        <v>2024</v>
      </c>
      <c r="D2780" s="165" t="s">
        <v>3771</v>
      </c>
      <c r="E2780" s="167">
        <v>1</v>
      </c>
      <c r="F2780" s="163"/>
      <c r="G2780" s="167">
        <v>37.306480000000001</v>
      </c>
    </row>
    <row r="2781" spans="1:7" ht="18.75">
      <c r="A2781" s="163"/>
      <c r="B2781" s="168" t="s">
        <v>5083</v>
      </c>
      <c r="C2781" s="238">
        <v>2024</v>
      </c>
      <c r="D2781" s="165" t="s">
        <v>3771</v>
      </c>
      <c r="E2781" s="167">
        <v>1</v>
      </c>
      <c r="F2781" s="163"/>
      <c r="G2781" s="167">
        <v>29.642720000000001</v>
      </c>
    </row>
    <row r="2782" spans="1:7" ht="18.75">
      <c r="A2782" s="163"/>
      <c r="B2782" s="168" t="s">
        <v>5078</v>
      </c>
      <c r="C2782" s="238">
        <v>2024</v>
      </c>
      <c r="D2782" s="165" t="s">
        <v>3771</v>
      </c>
      <c r="E2782" s="167">
        <v>1</v>
      </c>
      <c r="F2782" s="163"/>
      <c r="G2782" s="167">
        <v>37.323269999999994</v>
      </c>
    </row>
    <row r="2783" spans="1:7" ht="18.75">
      <c r="A2783" s="163"/>
      <c r="B2783" s="168" t="s">
        <v>5077</v>
      </c>
      <c r="C2783" s="238">
        <v>2024</v>
      </c>
      <c r="D2783" s="165" t="s">
        <v>3771</v>
      </c>
      <c r="E2783" s="167">
        <v>1</v>
      </c>
      <c r="F2783" s="163"/>
      <c r="G2783" s="167">
        <v>38.957339999999995</v>
      </c>
    </row>
    <row r="2784" spans="1:7" ht="18.75">
      <c r="A2784" s="163"/>
      <c r="B2784" s="168" t="s">
        <v>5109</v>
      </c>
      <c r="C2784" s="238">
        <v>2024</v>
      </c>
      <c r="D2784" s="165" t="s">
        <v>3771</v>
      </c>
      <c r="E2784" s="167">
        <v>1</v>
      </c>
      <c r="F2784" s="163"/>
      <c r="G2784" s="167">
        <v>32.672029999999999</v>
      </c>
    </row>
    <row r="2785" spans="1:7" ht="33.75">
      <c r="A2785" s="163"/>
      <c r="B2785" s="168" t="s">
        <v>5105</v>
      </c>
      <c r="C2785" s="238">
        <v>2024</v>
      </c>
      <c r="D2785" s="165" t="s">
        <v>3771</v>
      </c>
      <c r="E2785" s="167">
        <v>1</v>
      </c>
      <c r="F2785" s="163"/>
      <c r="G2785" s="167">
        <v>34.448329999999999</v>
      </c>
    </row>
    <row r="2786" spans="1:7" ht="18.75">
      <c r="A2786" s="163"/>
      <c r="B2786" s="168" t="s">
        <v>5078</v>
      </c>
      <c r="C2786" s="238">
        <v>2024</v>
      </c>
      <c r="D2786" s="165" t="s">
        <v>3771</v>
      </c>
      <c r="E2786" s="167">
        <v>1</v>
      </c>
      <c r="F2786" s="163"/>
      <c r="G2786" s="167">
        <v>36.348440000000004</v>
      </c>
    </row>
    <row r="2787" spans="1:7" ht="18.75">
      <c r="A2787" s="163"/>
      <c r="B2787" s="168" t="s">
        <v>5077</v>
      </c>
      <c r="C2787" s="238">
        <v>2024</v>
      </c>
      <c r="D2787" s="165" t="s">
        <v>3771</v>
      </c>
      <c r="E2787" s="167">
        <v>1</v>
      </c>
      <c r="F2787" s="163"/>
      <c r="G2787" s="167">
        <v>42.407309999999995</v>
      </c>
    </row>
    <row r="2788" spans="1:7" ht="18.75">
      <c r="A2788" s="163"/>
      <c r="B2788" s="168" t="s">
        <v>5077</v>
      </c>
      <c r="C2788" s="238">
        <v>2024</v>
      </c>
      <c r="D2788" s="165" t="s">
        <v>3771</v>
      </c>
      <c r="E2788" s="167">
        <v>1</v>
      </c>
      <c r="F2788" s="163"/>
      <c r="G2788" s="167">
        <v>41.919179999999997</v>
      </c>
    </row>
    <row r="2789" spans="1:7" ht="18.75">
      <c r="A2789" s="163"/>
      <c r="B2789" s="168" t="s">
        <v>5077</v>
      </c>
      <c r="C2789" s="238">
        <v>2024</v>
      </c>
      <c r="D2789" s="165" t="s">
        <v>3771</v>
      </c>
      <c r="E2789" s="167">
        <v>1</v>
      </c>
      <c r="F2789" s="163"/>
      <c r="G2789" s="167">
        <v>42.808219999999999</v>
      </c>
    </row>
    <row r="2790" spans="1:7" ht="18.75">
      <c r="A2790" s="163"/>
      <c r="B2790" s="168" t="s">
        <v>5078</v>
      </c>
      <c r="C2790" s="238">
        <v>2024</v>
      </c>
      <c r="D2790" s="165" t="s">
        <v>3771</v>
      </c>
      <c r="E2790" s="167">
        <v>1</v>
      </c>
      <c r="F2790" s="163"/>
      <c r="G2790" s="167">
        <v>38.665430000000001</v>
      </c>
    </row>
    <row r="2791" spans="1:7" ht="18.75">
      <c r="A2791" s="163"/>
      <c r="B2791" s="168" t="s">
        <v>5077</v>
      </c>
      <c r="C2791" s="238">
        <v>2024</v>
      </c>
      <c r="D2791" s="165" t="s">
        <v>3771</v>
      </c>
      <c r="E2791" s="167">
        <v>1</v>
      </c>
      <c r="F2791" s="163"/>
      <c r="G2791" s="167">
        <v>42.331429999999997</v>
      </c>
    </row>
    <row r="2792" spans="1:7" ht="18.75">
      <c r="A2792" s="163"/>
      <c r="B2792" s="168" t="s">
        <v>5078</v>
      </c>
      <c r="C2792" s="238">
        <v>2024</v>
      </c>
      <c r="D2792" s="165" t="s">
        <v>3771</v>
      </c>
      <c r="E2792" s="167">
        <v>1</v>
      </c>
      <c r="F2792" s="163"/>
      <c r="G2792" s="167">
        <v>51.566360000000003</v>
      </c>
    </row>
    <row r="2793" spans="1:7" ht="18.75">
      <c r="A2793" s="163"/>
      <c r="B2793" s="168" t="s">
        <v>5077</v>
      </c>
      <c r="C2793" s="238">
        <v>2024</v>
      </c>
      <c r="D2793" s="165" t="s">
        <v>3771</v>
      </c>
      <c r="E2793" s="167">
        <v>1</v>
      </c>
      <c r="F2793" s="163"/>
      <c r="G2793" s="167">
        <v>42.194720000000004</v>
      </c>
    </row>
    <row r="2794" spans="1:7" ht="18.75">
      <c r="A2794" s="163"/>
      <c r="B2794" s="168" t="s">
        <v>5078</v>
      </c>
      <c r="C2794" s="238">
        <v>2024</v>
      </c>
      <c r="D2794" s="165" t="s">
        <v>3771</v>
      </c>
      <c r="E2794" s="167">
        <v>1</v>
      </c>
      <c r="F2794" s="163"/>
      <c r="G2794" s="167">
        <v>54.4011</v>
      </c>
    </row>
    <row r="2795" spans="1:7" ht="18.75">
      <c r="A2795" s="163"/>
      <c r="B2795" s="168" t="s">
        <v>5077</v>
      </c>
      <c r="C2795" s="238">
        <v>2024</v>
      </c>
      <c r="D2795" s="165" t="s">
        <v>3771</v>
      </c>
      <c r="E2795" s="167">
        <v>1</v>
      </c>
      <c r="F2795" s="163"/>
      <c r="G2795" s="167">
        <v>40.36177</v>
      </c>
    </row>
    <row r="2796" spans="1:7" ht="18.75">
      <c r="A2796" s="163"/>
      <c r="B2796" s="168" t="s">
        <v>5077</v>
      </c>
      <c r="C2796" s="238">
        <v>2024</v>
      </c>
      <c r="D2796" s="165" t="s">
        <v>3771</v>
      </c>
      <c r="E2796" s="167">
        <v>1</v>
      </c>
      <c r="F2796" s="163"/>
      <c r="G2796" s="167">
        <v>42.343059999999994</v>
      </c>
    </row>
    <row r="2797" spans="1:7" ht="18.75">
      <c r="A2797" s="163"/>
      <c r="B2797" s="168" t="s">
        <v>5077</v>
      </c>
      <c r="C2797" s="238">
        <v>2024</v>
      </c>
      <c r="D2797" s="165" t="s">
        <v>3771</v>
      </c>
      <c r="E2797" s="167">
        <v>1</v>
      </c>
      <c r="F2797" s="163"/>
      <c r="G2797" s="167">
        <v>41.862569999999998</v>
      </c>
    </row>
    <row r="2798" spans="1:7" ht="18.75">
      <c r="A2798" s="163"/>
      <c r="B2798" s="168" t="s">
        <v>5077</v>
      </c>
      <c r="C2798" s="238">
        <v>2024</v>
      </c>
      <c r="D2798" s="165" t="s">
        <v>3771</v>
      </c>
      <c r="E2798" s="167">
        <v>1</v>
      </c>
      <c r="F2798" s="163"/>
      <c r="G2798" s="167">
        <v>51.158650000000002</v>
      </c>
    </row>
    <row r="2799" spans="1:7" ht="18.75">
      <c r="A2799" s="163"/>
      <c r="B2799" s="168" t="s">
        <v>5079</v>
      </c>
      <c r="C2799" s="238">
        <v>2024</v>
      </c>
      <c r="D2799" s="165" t="s">
        <v>3771</v>
      </c>
      <c r="E2799" s="167">
        <v>1</v>
      </c>
      <c r="F2799" s="163"/>
      <c r="G2799" s="167">
        <v>40.839309999999998</v>
      </c>
    </row>
    <row r="2800" spans="1:7" ht="18.75">
      <c r="A2800" s="163"/>
      <c r="B2800" s="168" t="s">
        <v>5077</v>
      </c>
      <c r="C2800" s="238">
        <v>2024</v>
      </c>
      <c r="D2800" s="165" t="s">
        <v>3771</v>
      </c>
      <c r="E2800" s="167">
        <v>1</v>
      </c>
      <c r="F2800" s="163"/>
      <c r="G2800" s="167">
        <v>39.514849999999996</v>
      </c>
    </row>
    <row r="2801" spans="1:7" ht="33.75">
      <c r="A2801" s="163"/>
      <c r="B2801" s="168" t="s">
        <v>5105</v>
      </c>
      <c r="C2801" s="238">
        <v>2024</v>
      </c>
      <c r="D2801" s="165" t="s">
        <v>3771</v>
      </c>
      <c r="E2801" s="167">
        <v>1</v>
      </c>
      <c r="F2801" s="163"/>
      <c r="G2801" s="167">
        <v>37.906230000000001</v>
      </c>
    </row>
    <row r="2802" spans="1:7" ht="18.75">
      <c r="A2802" s="163"/>
      <c r="B2802" s="168" t="s">
        <v>5078</v>
      </c>
      <c r="C2802" s="238">
        <v>2024</v>
      </c>
      <c r="D2802" s="165" t="s">
        <v>3771</v>
      </c>
      <c r="E2802" s="167">
        <v>1</v>
      </c>
      <c r="F2802" s="163"/>
      <c r="G2802" s="167">
        <v>39.040970000000002</v>
      </c>
    </row>
    <row r="2803" spans="1:7" ht="18.75">
      <c r="A2803" s="163"/>
      <c r="B2803" s="168" t="s">
        <v>5077</v>
      </c>
      <c r="C2803" s="238">
        <v>2024</v>
      </c>
      <c r="D2803" s="165" t="s">
        <v>3771</v>
      </c>
      <c r="E2803" s="167">
        <v>1</v>
      </c>
      <c r="F2803" s="163"/>
      <c r="G2803" s="167">
        <v>34.848239999999997</v>
      </c>
    </row>
    <row r="2804" spans="1:7" ht="18.75">
      <c r="A2804" s="163"/>
      <c r="B2804" s="168" t="s">
        <v>5078</v>
      </c>
      <c r="C2804" s="238">
        <v>2024</v>
      </c>
      <c r="D2804" s="165" t="s">
        <v>3771</v>
      </c>
      <c r="E2804" s="167">
        <v>1</v>
      </c>
      <c r="F2804" s="163"/>
      <c r="G2804" s="167">
        <v>39.436800000000005</v>
      </c>
    </row>
    <row r="2805" spans="1:7" ht="18.75">
      <c r="A2805" s="163"/>
      <c r="B2805" s="168" t="s">
        <v>5077</v>
      </c>
      <c r="C2805" s="238">
        <v>2024</v>
      </c>
      <c r="D2805" s="165" t="s">
        <v>3771</v>
      </c>
      <c r="E2805" s="167">
        <v>1</v>
      </c>
      <c r="F2805" s="163"/>
      <c r="G2805" s="167">
        <v>39.401960000000003</v>
      </c>
    </row>
    <row r="2806" spans="1:7" ht="18.75">
      <c r="A2806" s="163"/>
      <c r="B2806" s="168" t="s">
        <v>5087</v>
      </c>
      <c r="C2806" s="238">
        <v>2024</v>
      </c>
      <c r="D2806" s="165" t="s">
        <v>3771</v>
      </c>
      <c r="E2806" s="167">
        <v>1</v>
      </c>
      <c r="F2806" s="163"/>
      <c r="G2806" s="167">
        <v>43.66957</v>
      </c>
    </row>
    <row r="2807" spans="1:7" ht="18.75">
      <c r="A2807" s="163"/>
      <c r="B2807" s="168" t="s">
        <v>5077</v>
      </c>
      <c r="C2807" s="238">
        <v>2024</v>
      </c>
      <c r="D2807" s="165" t="s">
        <v>3771</v>
      </c>
      <c r="E2807" s="167">
        <v>1</v>
      </c>
      <c r="F2807" s="163"/>
      <c r="G2807" s="167">
        <v>41.177489999999999</v>
      </c>
    </row>
    <row r="2808" spans="1:7" ht="18.75">
      <c r="A2808" s="163"/>
      <c r="B2808" s="168" t="s">
        <v>5077</v>
      </c>
      <c r="C2808" s="238">
        <v>2024</v>
      </c>
      <c r="D2808" s="165" t="s">
        <v>3771</v>
      </c>
      <c r="E2808" s="167">
        <v>1</v>
      </c>
      <c r="F2808" s="163"/>
      <c r="G2808" s="167">
        <v>39.481180000000002</v>
      </c>
    </row>
    <row r="2809" spans="1:7" ht="18.75">
      <c r="A2809" s="163"/>
      <c r="B2809" s="168" t="s">
        <v>5077</v>
      </c>
      <c r="C2809" s="238">
        <v>2024</v>
      </c>
      <c r="D2809" s="165" t="s">
        <v>3771</v>
      </c>
      <c r="E2809" s="167">
        <v>1</v>
      </c>
      <c r="F2809" s="163"/>
      <c r="G2809" s="167">
        <v>35.694629999999997</v>
      </c>
    </row>
    <row r="2810" spans="1:7" ht="18.75">
      <c r="A2810" s="163"/>
      <c r="B2810" s="168" t="s">
        <v>5077</v>
      </c>
      <c r="C2810" s="238">
        <v>2024</v>
      </c>
      <c r="D2810" s="165" t="s">
        <v>3771</v>
      </c>
      <c r="E2810" s="167">
        <v>1</v>
      </c>
      <c r="F2810" s="163"/>
      <c r="G2810" s="167">
        <v>40.275620000000004</v>
      </c>
    </row>
    <row r="2811" spans="1:7" ht="18.75">
      <c r="A2811" s="163"/>
      <c r="B2811" s="168" t="s">
        <v>5078</v>
      </c>
      <c r="C2811" s="238">
        <v>2024</v>
      </c>
      <c r="D2811" s="165" t="s">
        <v>3771</v>
      </c>
      <c r="E2811" s="167">
        <v>1</v>
      </c>
      <c r="F2811" s="163"/>
      <c r="G2811" s="167">
        <v>42.389769999999999</v>
      </c>
    </row>
    <row r="2812" spans="1:7" ht="18.75">
      <c r="A2812" s="163"/>
      <c r="B2812" s="168" t="s">
        <v>5094</v>
      </c>
      <c r="C2812" s="238">
        <v>2024</v>
      </c>
      <c r="D2812" s="165" t="s">
        <v>3771</v>
      </c>
      <c r="E2812" s="167">
        <v>1</v>
      </c>
      <c r="F2812" s="163"/>
      <c r="G2812" s="167">
        <v>37.424160000000001</v>
      </c>
    </row>
    <row r="2813" spans="1:7" ht="18.75">
      <c r="A2813" s="163"/>
      <c r="B2813" s="168" t="s">
        <v>5078</v>
      </c>
      <c r="C2813" s="238">
        <v>2024</v>
      </c>
      <c r="D2813" s="165" t="s">
        <v>3771</v>
      </c>
      <c r="E2813" s="167">
        <v>1</v>
      </c>
      <c r="F2813" s="163"/>
      <c r="G2813" s="167">
        <v>38.489539999999998</v>
      </c>
    </row>
    <row r="2814" spans="1:7" ht="18.75">
      <c r="A2814" s="163"/>
      <c r="B2814" s="168" t="s">
        <v>5077</v>
      </c>
      <c r="C2814" s="238">
        <v>2024</v>
      </c>
      <c r="D2814" s="165" t="s">
        <v>3771</v>
      </c>
      <c r="E2814" s="167">
        <v>1</v>
      </c>
      <c r="F2814" s="163"/>
      <c r="G2814" s="167">
        <v>38.676139999999997</v>
      </c>
    </row>
    <row r="2815" spans="1:7" ht="18.75">
      <c r="A2815" s="163"/>
      <c r="B2815" s="168" t="s">
        <v>5077</v>
      </c>
      <c r="C2815" s="238">
        <v>2024</v>
      </c>
      <c r="D2815" s="165" t="s">
        <v>3771</v>
      </c>
      <c r="E2815" s="167">
        <v>1</v>
      </c>
      <c r="F2815" s="163"/>
      <c r="G2815" s="167">
        <v>38.837300000000006</v>
      </c>
    </row>
    <row r="2816" spans="1:7" ht="18.75">
      <c r="A2816" s="163"/>
      <c r="B2816" s="168" t="s">
        <v>5077</v>
      </c>
      <c r="C2816" s="238">
        <v>2024</v>
      </c>
      <c r="D2816" s="165" t="s">
        <v>3771</v>
      </c>
      <c r="E2816" s="167">
        <v>1</v>
      </c>
      <c r="F2816" s="163"/>
      <c r="G2816" s="167">
        <v>38.675710000000002</v>
      </c>
    </row>
    <row r="2817" spans="1:7" ht="18.75">
      <c r="A2817" s="163"/>
      <c r="B2817" s="168" t="s">
        <v>5087</v>
      </c>
      <c r="C2817" s="238">
        <v>2024</v>
      </c>
      <c r="D2817" s="165" t="s">
        <v>3771</v>
      </c>
      <c r="E2817" s="167">
        <v>1</v>
      </c>
      <c r="F2817" s="163"/>
      <c r="G2817" s="167">
        <v>45.187249999999999</v>
      </c>
    </row>
    <row r="2818" spans="1:7" ht="18.75">
      <c r="A2818" s="163"/>
      <c r="B2818" s="168" t="s">
        <v>5090</v>
      </c>
      <c r="C2818" s="238">
        <v>2024</v>
      </c>
      <c r="D2818" s="165" t="s">
        <v>3771</v>
      </c>
      <c r="E2818" s="167">
        <v>1</v>
      </c>
      <c r="F2818" s="163"/>
      <c r="G2818" s="167">
        <v>31.47447</v>
      </c>
    </row>
    <row r="2819" spans="1:7" ht="18.75">
      <c r="A2819" s="163"/>
      <c r="B2819" s="168" t="s">
        <v>5090</v>
      </c>
      <c r="C2819" s="238">
        <v>2024</v>
      </c>
      <c r="D2819" s="165" t="s">
        <v>3771</v>
      </c>
      <c r="E2819" s="167">
        <v>1</v>
      </c>
      <c r="F2819" s="163"/>
      <c r="G2819" s="167">
        <v>27.289740000000002</v>
      </c>
    </row>
    <row r="2820" spans="1:7" ht="18.75">
      <c r="A2820" s="163"/>
      <c r="B2820" s="168" t="s">
        <v>5090</v>
      </c>
      <c r="C2820" s="238">
        <v>2024</v>
      </c>
      <c r="D2820" s="165" t="s">
        <v>3771</v>
      </c>
      <c r="E2820" s="167">
        <v>1</v>
      </c>
      <c r="F2820" s="163"/>
      <c r="G2820" s="167">
        <v>27.166349999999998</v>
      </c>
    </row>
    <row r="2821" spans="1:7" ht="18.75">
      <c r="A2821" s="163"/>
      <c r="B2821" s="168" t="s">
        <v>5090</v>
      </c>
      <c r="C2821" s="238">
        <v>2024</v>
      </c>
      <c r="D2821" s="165" t="s">
        <v>3771</v>
      </c>
      <c r="E2821" s="167">
        <v>1</v>
      </c>
      <c r="F2821" s="163"/>
      <c r="G2821" s="167">
        <v>27.136520000000001</v>
      </c>
    </row>
    <row r="2822" spans="1:7" ht="18.75">
      <c r="A2822" s="163"/>
      <c r="B2822" s="168" t="s">
        <v>5077</v>
      </c>
      <c r="C2822" s="238">
        <v>2024</v>
      </c>
      <c r="D2822" s="165" t="s">
        <v>3771</v>
      </c>
      <c r="E2822" s="167">
        <v>1</v>
      </c>
      <c r="F2822" s="163"/>
      <c r="G2822" s="167">
        <v>32.351959999999998</v>
      </c>
    </row>
    <row r="2823" spans="1:7" ht="18.75">
      <c r="A2823" s="163"/>
      <c r="B2823" s="168" t="s">
        <v>5078</v>
      </c>
      <c r="C2823" s="238">
        <v>2024</v>
      </c>
      <c r="D2823" s="165" t="s">
        <v>3771</v>
      </c>
      <c r="E2823" s="167">
        <v>1</v>
      </c>
      <c r="F2823" s="163"/>
      <c r="G2823" s="167">
        <v>34.499780000000001</v>
      </c>
    </row>
    <row r="2824" spans="1:7" ht="18.75">
      <c r="A2824" s="163"/>
      <c r="B2824" s="168" t="s">
        <v>5078</v>
      </c>
      <c r="C2824" s="238">
        <v>2024</v>
      </c>
      <c r="D2824" s="165" t="s">
        <v>3771</v>
      </c>
      <c r="E2824" s="167">
        <v>1</v>
      </c>
      <c r="F2824" s="163"/>
      <c r="G2824" s="167">
        <v>34.034230000000001</v>
      </c>
    </row>
    <row r="2825" spans="1:7" ht="18.75">
      <c r="A2825" s="163"/>
      <c r="B2825" s="168" t="s">
        <v>5079</v>
      </c>
      <c r="C2825" s="238">
        <v>2024</v>
      </c>
      <c r="D2825" s="165" t="s">
        <v>3771</v>
      </c>
      <c r="E2825" s="167">
        <v>1</v>
      </c>
      <c r="F2825" s="163"/>
      <c r="G2825" s="167">
        <v>33.902370000000005</v>
      </c>
    </row>
    <row r="2826" spans="1:7" ht="18.75">
      <c r="A2826" s="163"/>
      <c r="B2826" s="168" t="s">
        <v>5078</v>
      </c>
      <c r="C2826" s="238">
        <v>2024</v>
      </c>
      <c r="D2826" s="165" t="s">
        <v>3771</v>
      </c>
      <c r="E2826" s="167">
        <v>1</v>
      </c>
      <c r="F2826" s="163"/>
      <c r="G2826" s="167">
        <v>36.531709999999997</v>
      </c>
    </row>
    <row r="2827" spans="1:7" ht="18.75">
      <c r="A2827" s="163"/>
      <c r="B2827" s="168" t="s">
        <v>5097</v>
      </c>
      <c r="C2827" s="238">
        <v>2024</v>
      </c>
      <c r="D2827" s="165" t="s">
        <v>3771</v>
      </c>
      <c r="E2827" s="167">
        <v>1</v>
      </c>
      <c r="F2827" s="163"/>
      <c r="G2827" s="167">
        <v>30.126450000000002</v>
      </c>
    </row>
    <row r="2828" spans="1:7" ht="18.75">
      <c r="A2828" s="163"/>
      <c r="B2828" s="168" t="s">
        <v>5077</v>
      </c>
      <c r="C2828" s="238">
        <v>2024</v>
      </c>
      <c r="D2828" s="165" t="s">
        <v>3771</v>
      </c>
      <c r="E2828" s="167">
        <v>1</v>
      </c>
      <c r="F2828" s="163"/>
      <c r="G2828" s="167">
        <v>36.013480000000001</v>
      </c>
    </row>
    <row r="2829" spans="1:7" ht="18.75">
      <c r="A2829" s="163"/>
      <c r="B2829" s="168" t="s">
        <v>5100</v>
      </c>
      <c r="C2829" s="238">
        <v>2024</v>
      </c>
      <c r="D2829" s="165" t="s">
        <v>3771</v>
      </c>
      <c r="E2829" s="167">
        <v>1</v>
      </c>
      <c r="F2829" s="163"/>
      <c r="G2829" s="167">
        <v>46.040999999999997</v>
      </c>
    </row>
    <row r="2830" spans="1:7" ht="18.75">
      <c r="A2830" s="163"/>
      <c r="B2830" s="168" t="s">
        <v>5077</v>
      </c>
      <c r="C2830" s="238">
        <v>2024</v>
      </c>
      <c r="D2830" s="165" t="s">
        <v>3771</v>
      </c>
      <c r="E2830" s="167">
        <v>1</v>
      </c>
      <c r="F2830" s="163"/>
      <c r="G2830" s="167">
        <v>36.013870000000004</v>
      </c>
    </row>
    <row r="2831" spans="1:7" ht="18.75">
      <c r="A2831" s="163"/>
      <c r="B2831" s="168" t="s">
        <v>5095</v>
      </c>
      <c r="C2831" s="238">
        <v>2024</v>
      </c>
      <c r="D2831" s="165" t="s">
        <v>3771</v>
      </c>
      <c r="E2831" s="167">
        <v>1</v>
      </c>
      <c r="F2831" s="163"/>
      <c r="G2831" s="167">
        <v>33.827440000000003</v>
      </c>
    </row>
    <row r="2832" spans="1:7" ht="18.75">
      <c r="A2832" s="163"/>
      <c r="B2832" s="168" t="s">
        <v>5095</v>
      </c>
      <c r="C2832" s="238">
        <v>2024</v>
      </c>
      <c r="D2832" s="165" t="s">
        <v>3771</v>
      </c>
      <c r="E2832" s="167">
        <v>1</v>
      </c>
      <c r="F2832" s="163"/>
      <c r="G2832" s="167">
        <v>32.581510000000002</v>
      </c>
    </row>
    <row r="2833" spans="1:7" ht="18.75">
      <c r="A2833" s="163"/>
      <c r="B2833" s="168" t="s">
        <v>5078</v>
      </c>
      <c r="C2833" s="238">
        <v>2024</v>
      </c>
      <c r="D2833" s="165" t="s">
        <v>3771</v>
      </c>
      <c r="E2833" s="167">
        <v>1</v>
      </c>
      <c r="F2833" s="163"/>
      <c r="G2833" s="167">
        <v>35.957860000000004</v>
      </c>
    </row>
    <row r="2834" spans="1:7" ht="18.75">
      <c r="A2834" s="163"/>
      <c r="B2834" s="168" t="s">
        <v>5109</v>
      </c>
      <c r="C2834" s="238">
        <v>2024</v>
      </c>
      <c r="D2834" s="165" t="s">
        <v>3771</v>
      </c>
      <c r="E2834" s="167">
        <v>1</v>
      </c>
      <c r="F2834" s="163"/>
      <c r="G2834" s="167">
        <v>33.554279999999999</v>
      </c>
    </row>
    <row r="2835" spans="1:7" ht="18.75">
      <c r="A2835" s="163"/>
      <c r="B2835" s="168" t="s">
        <v>5109</v>
      </c>
      <c r="C2835" s="238">
        <v>2024</v>
      </c>
      <c r="D2835" s="165" t="s">
        <v>3771</v>
      </c>
      <c r="E2835" s="167">
        <v>1</v>
      </c>
      <c r="F2835" s="163"/>
      <c r="G2835" s="167">
        <v>33.83822</v>
      </c>
    </row>
    <row r="2836" spans="1:7" ht="18.75">
      <c r="A2836" s="163"/>
      <c r="B2836" s="168" t="s">
        <v>5077</v>
      </c>
      <c r="C2836" s="238">
        <v>2024</v>
      </c>
      <c r="D2836" s="165" t="s">
        <v>3771</v>
      </c>
      <c r="E2836" s="167">
        <v>1</v>
      </c>
      <c r="F2836" s="163"/>
      <c r="G2836" s="167">
        <v>36.099209999999999</v>
      </c>
    </row>
    <row r="2837" spans="1:7" ht="18.75">
      <c r="A2837" s="163"/>
      <c r="B2837" s="168" t="s">
        <v>5077</v>
      </c>
      <c r="C2837" s="238">
        <v>2024</v>
      </c>
      <c r="D2837" s="165" t="s">
        <v>3771</v>
      </c>
      <c r="E2837" s="167">
        <v>1</v>
      </c>
      <c r="F2837" s="163"/>
      <c r="G2837" s="167">
        <v>36.099220000000003</v>
      </c>
    </row>
    <row r="2838" spans="1:7" ht="18.75">
      <c r="A2838" s="163"/>
      <c r="B2838" s="168" t="s">
        <v>5077</v>
      </c>
      <c r="C2838" s="238">
        <v>2024</v>
      </c>
      <c r="D2838" s="165" t="s">
        <v>3771</v>
      </c>
      <c r="E2838" s="167">
        <v>1</v>
      </c>
      <c r="F2838" s="163"/>
      <c r="G2838" s="167">
        <v>36.88223</v>
      </c>
    </row>
    <row r="2839" spans="1:7" ht="18.75">
      <c r="A2839" s="163"/>
      <c r="B2839" s="168" t="s">
        <v>5078</v>
      </c>
      <c r="C2839" s="238">
        <v>2024</v>
      </c>
      <c r="D2839" s="165" t="s">
        <v>3771</v>
      </c>
      <c r="E2839" s="167">
        <v>1</v>
      </c>
      <c r="F2839" s="163"/>
      <c r="G2839" s="167">
        <v>34.093440000000001</v>
      </c>
    </row>
    <row r="2840" spans="1:7" ht="18.75">
      <c r="A2840" s="163"/>
      <c r="B2840" s="168" t="s">
        <v>5081</v>
      </c>
      <c r="C2840" s="238">
        <v>2024</v>
      </c>
      <c r="D2840" s="165" t="s">
        <v>3771</v>
      </c>
      <c r="E2840" s="167">
        <v>1</v>
      </c>
      <c r="F2840" s="163"/>
      <c r="G2840" s="167">
        <v>35.6342</v>
      </c>
    </row>
    <row r="2841" spans="1:7" ht="18.75">
      <c r="A2841" s="163"/>
      <c r="B2841" s="168" t="s">
        <v>5077</v>
      </c>
      <c r="C2841" s="238">
        <v>2024</v>
      </c>
      <c r="D2841" s="165" t="s">
        <v>3771</v>
      </c>
      <c r="E2841" s="167">
        <v>1</v>
      </c>
      <c r="F2841" s="163"/>
      <c r="G2841" s="167">
        <v>36.133240000000001</v>
      </c>
    </row>
    <row r="2842" spans="1:7" ht="18.75">
      <c r="A2842" s="163"/>
      <c r="B2842" s="168" t="s">
        <v>5078</v>
      </c>
      <c r="C2842" s="238">
        <v>2024</v>
      </c>
      <c r="D2842" s="165" t="s">
        <v>3771</v>
      </c>
      <c r="E2842" s="167">
        <v>1</v>
      </c>
      <c r="F2842" s="163"/>
      <c r="G2842" s="167">
        <v>34.87529</v>
      </c>
    </row>
    <row r="2843" spans="1:7" ht="18.75">
      <c r="A2843" s="163"/>
      <c r="B2843" s="168" t="s">
        <v>5077</v>
      </c>
      <c r="C2843" s="238">
        <v>2024</v>
      </c>
      <c r="D2843" s="165" t="s">
        <v>3771</v>
      </c>
      <c r="E2843" s="167">
        <v>1</v>
      </c>
      <c r="F2843" s="163"/>
      <c r="G2843" s="167">
        <v>35.426900000000003</v>
      </c>
    </row>
    <row r="2844" spans="1:7" ht="18.75">
      <c r="A2844" s="163"/>
      <c r="B2844" s="168" t="s">
        <v>5087</v>
      </c>
      <c r="C2844" s="238">
        <v>2024</v>
      </c>
      <c r="D2844" s="165" t="s">
        <v>3771</v>
      </c>
      <c r="E2844" s="167">
        <v>1</v>
      </c>
      <c r="F2844" s="163"/>
      <c r="G2844" s="167">
        <v>38.356449999999995</v>
      </c>
    </row>
    <row r="2845" spans="1:7" ht="18.75">
      <c r="A2845" s="163"/>
      <c r="B2845" s="168" t="s">
        <v>5078</v>
      </c>
      <c r="C2845" s="238">
        <v>2024</v>
      </c>
      <c r="D2845" s="165" t="s">
        <v>3771</v>
      </c>
      <c r="E2845" s="167">
        <v>1</v>
      </c>
      <c r="F2845" s="163"/>
      <c r="G2845" s="167">
        <v>34.782710000000002</v>
      </c>
    </row>
    <row r="2846" spans="1:7" ht="18.75">
      <c r="A2846" s="163"/>
      <c r="B2846" s="168" t="s">
        <v>5077</v>
      </c>
      <c r="C2846" s="238">
        <v>2024</v>
      </c>
      <c r="D2846" s="165" t="s">
        <v>3771</v>
      </c>
      <c r="E2846" s="167">
        <v>1</v>
      </c>
      <c r="F2846" s="163"/>
      <c r="G2846" s="167">
        <v>35.330390000000001</v>
      </c>
    </row>
    <row r="2847" spans="1:7" ht="18.75">
      <c r="A2847" s="163"/>
      <c r="B2847" s="168" t="s">
        <v>5099</v>
      </c>
      <c r="C2847" s="238">
        <v>2024</v>
      </c>
      <c r="D2847" s="165" t="s">
        <v>3771</v>
      </c>
      <c r="E2847" s="167">
        <v>1</v>
      </c>
      <c r="F2847" s="163"/>
      <c r="G2847" s="167">
        <v>31.700849999999999</v>
      </c>
    </row>
    <row r="2848" spans="1:7" ht="18.75">
      <c r="A2848" s="163"/>
      <c r="B2848" s="168" t="s">
        <v>5079</v>
      </c>
      <c r="C2848" s="238">
        <v>2024</v>
      </c>
      <c r="D2848" s="165" t="s">
        <v>3771</v>
      </c>
      <c r="E2848" s="167">
        <v>1</v>
      </c>
      <c r="F2848" s="163"/>
      <c r="G2848" s="167">
        <v>33.624339999999997</v>
      </c>
    </row>
    <row r="2849" spans="1:7" ht="33.75">
      <c r="A2849" s="163"/>
      <c r="B2849" s="168" t="s">
        <v>5103</v>
      </c>
      <c r="C2849" s="238">
        <v>2024</v>
      </c>
      <c r="D2849" s="165" t="s">
        <v>3771</v>
      </c>
      <c r="E2849" s="167">
        <v>1</v>
      </c>
      <c r="F2849" s="163"/>
      <c r="G2849" s="167">
        <v>38.118120000000005</v>
      </c>
    </row>
    <row r="2850" spans="1:7" ht="18.75">
      <c r="A2850" s="163"/>
      <c r="B2850" s="168" t="s">
        <v>5077</v>
      </c>
      <c r="C2850" s="238">
        <v>2024</v>
      </c>
      <c r="D2850" s="165" t="s">
        <v>3771</v>
      </c>
      <c r="E2850" s="167">
        <v>1</v>
      </c>
      <c r="F2850" s="163"/>
      <c r="G2850" s="167">
        <v>34.714460000000003</v>
      </c>
    </row>
    <row r="2851" spans="1:7" ht="18.75">
      <c r="A2851" s="163"/>
      <c r="B2851" s="168" t="s">
        <v>5093</v>
      </c>
      <c r="C2851" s="238">
        <v>2024</v>
      </c>
      <c r="D2851" s="165" t="s">
        <v>3771</v>
      </c>
      <c r="E2851" s="167">
        <v>1</v>
      </c>
      <c r="F2851" s="163"/>
      <c r="G2851" s="167">
        <v>35.969019999999993</v>
      </c>
    </row>
    <row r="2852" spans="1:7" ht="18.75">
      <c r="A2852" s="163"/>
      <c r="B2852" s="168" t="s">
        <v>5094</v>
      </c>
      <c r="C2852" s="238">
        <v>2024</v>
      </c>
      <c r="D2852" s="165" t="s">
        <v>3771</v>
      </c>
      <c r="E2852" s="167">
        <v>1</v>
      </c>
      <c r="F2852" s="163"/>
      <c r="G2852" s="167">
        <v>36.495080000000002</v>
      </c>
    </row>
    <row r="2853" spans="1:7" ht="18.75">
      <c r="A2853" s="163"/>
      <c r="B2853" s="168" t="s">
        <v>5078</v>
      </c>
      <c r="C2853" s="238">
        <v>2024</v>
      </c>
      <c r="D2853" s="165" t="s">
        <v>3771</v>
      </c>
      <c r="E2853" s="167">
        <v>1</v>
      </c>
      <c r="F2853" s="163"/>
      <c r="G2853" s="167">
        <v>35.467620000000004</v>
      </c>
    </row>
    <row r="2854" spans="1:7" ht="18.75">
      <c r="A2854" s="163"/>
      <c r="B2854" s="168" t="s">
        <v>5077</v>
      </c>
      <c r="C2854" s="238">
        <v>2024</v>
      </c>
      <c r="D2854" s="165" t="s">
        <v>3771</v>
      </c>
      <c r="E2854" s="167">
        <v>1</v>
      </c>
      <c r="F2854" s="163"/>
      <c r="G2854" s="167">
        <v>35.222660000000005</v>
      </c>
    </row>
    <row r="2855" spans="1:7" ht="18.75">
      <c r="A2855" s="163"/>
      <c r="B2855" s="168" t="s">
        <v>5077</v>
      </c>
      <c r="C2855" s="238">
        <v>2024</v>
      </c>
      <c r="D2855" s="165" t="s">
        <v>3771</v>
      </c>
      <c r="E2855" s="167">
        <v>1</v>
      </c>
      <c r="F2855" s="163"/>
      <c r="G2855" s="167">
        <v>34.374169999999999</v>
      </c>
    </row>
    <row r="2856" spans="1:7" ht="18.75">
      <c r="A2856" s="163"/>
      <c r="B2856" s="168" t="s">
        <v>5078</v>
      </c>
      <c r="C2856" s="238">
        <v>2024</v>
      </c>
      <c r="D2856" s="165" t="s">
        <v>3771</v>
      </c>
      <c r="E2856" s="167">
        <v>1</v>
      </c>
      <c r="F2856" s="163"/>
      <c r="G2856" s="167">
        <v>36.273199999999996</v>
      </c>
    </row>
    <row r="2857" spans="1:7" ht="18.75">
      <c r="A2857" s="163"/>
      <c r="B2857" s="168" t="s">
        <v>5078</v>
      </c>
      <c r="C2857" s="238">
        <v>2024</v>
      </c>
      <c r="D2857" s="165" t="s">
        <v>3771</v>
      </c>
      <c r="E2857" s="167">
        <v>1</v>
      </c>
      <c r="F2857" s="163"/>
      <c r="G2857" s="167">
        <v>35.876620000000003</v>
      </c>
    </row>
    <row r="2858" spans="1:7" ht="18.75">
      <c r="A2858" s="163"/>
      <c r="B2858" s="168" t="s">
        <v>5078</v>
      </c>
      <c r="C2858" s="238">
        <v>2024</v>
      </c>
      <c r="D2858" s="165" t="s">
        <v>3771</v>
      </c>
      <c r="E2858" s="167">
        <v>1</v>
      </c>
      <c r="F2858" s="163"/>
      <c r="G2858" s="167">
        <v>34.617199999999997</v>
      </c>
    </row>
    <row r="2859" spans="1:7" ht="18.75">
      <c r="A2859" s="163"/>
      <c r="B2859" s="168" t="s">
        <v>5078</v>
      </c>
      <c r="C2859" s="238">
        <v>2024</v>
      </c>
      <c r="D2859" s="165" t="s">
        <v>3771</v>
      </c>
      <c r="E2859" s="167">
        <v>1</v>
      </c>
      <c r="F2859" s="163"/>
      <c r="G2859" s="167">
        <v>36.607849999999999</v>
      </c>
    </row>
    <row r="2860" spans="1:7" ht="18.75">
      <c r="A2860" s="163"/>
      <c r="B2860" s="168" t="s">
        <v>5078</v>
      </c>
      <c r="C2860" s="238">
        <v>2024</v>
      </c>
      <c r="D2860" s="165" t="s">
        <v>3771</v>
      </c>
      <c r="E2860" s="167">
        <v>1</v>
      </c>
      <c r="F2860" s="163"/>
      <c r="G2860" s="167">
        <v>36.544879999999999</v>
      </c>
    </row>
    <row r="2861" spans="1:7" ht="18.75">
      <c r="A2861" s="163"/>
      <c r="B2861" s="168" t="s">
        <v>5078</v>
      </c>
      <c r="C2861" s="238">
        <v>2024</v>
      </c>
      <c r="D2861" s="165" t="s">
        <v>3771</v>
      </c>
      <c r="E2861" s="167">
        <v>1</v>
      </c>
      <c r="F2861" s="163"/>
      <c r="G2861" s="167">
        <v>32.70693</v>
      </c>
    </row>
    <row r="2862" spans="1:7" ht="18.75">
      <c r="A2862" s="163"/>
      <c r="B2862" s="168" t="s">
        <v>5077</v>
      </c>
      <c r="C2862" s="238">
        <v>2024</v>
      </c>
      <c r="D2862" s="165" t="s">
        <v>3771</v>
      </c>
      <c r="E2862" s="167">
        <v>1</v>
      </c>
      <c r="F2862" s="163"/>
      <c r="G2862" s="167">
        <v>35.993459999999999</v>
      </c>
    </row>
    <row r="2863" spans="1:7" ht="18.75">
      <c r="A2863" s="163"/>
      <c r="B2863" s="168" t="s">
        <v>5077</v>
      </c>
      <c r="C2863" s="238">
        <v>2024</v>
      </c>
      <c r="D2863" s="165" t="s">
        <v>3771</v>
      </c>
      <c r="E2863" s="167">
        <v>1</v>
      </c>
      <c r="F2863" s="163"/>
      <c r="G2863" s="167">
        <v>33.14931</v>
      </c>
    </row>
    <row r="2864" spans="1:7" ht="18.75">
      <c r="A2864" s="163"/>
      <c r="B2864" s="168" t="s">
        <v>5087</v>
      </c>
      <c r="C2864" s="238">
        <v>2024</v>
      </c>
      <c r="D2864" s="165" t="s">
        <v>3771</v>
      </c>
      <c r="E2864" s="167">
        <v>1</v>
      </c>
      <c r="F2864" s="163"/>
      <c r="G2864" s="167">
        <v>38.824539999999999</v>
      </c>
    </row>
    <row r="2865" spans="1:7" ht="18.75">
      <c r="A2865" s="163"/>
      <c r="B2865" s="168" t="s">
        <v>5077</v>
      </c>
      <c r="C2865" s="238">
        <v>2024</v>
      </c>
      <c r="D2865" s="165" t="s">
        <v>3771</v>
      </c>
      <c r="E2865" s="167">
        <v>1</v>
      </c>
      <c r="F2865" s="163"/>
      <c r="G2865" s="167">
        <v>36.744690000000006</v>
      </c>
    </row>
    <row r="2866" spans="1:7" ht="18.75">
      <c r="A2866" s="163"/>
      <c r="B2866" s="168" t="s">
        <v>5078</v>
      </c>
      <c r="C2866" s="238">
        <v>2024</v>
      </c>
      <c r="D2866" s="165" t="s">
        <v>3771</v>
      </c>
      <c r="E2866" s="167">
        <v>1</v>
      </c>
      <c r="F2866" s="163"/>
      <c r="G2866" s="167">
        <v>35.182360000000003</v>
      </c>
    </row>
    <row r="2867" spans="1:7" ht="18.75">
      <c r="A2867" s="163"/>
      <c r="B2867" s="168" t="s">
        <v>5077</v>
      </c>
      <c r="C2867" s="238">
        <v>2024</v>
      </c>
      <c r="D2867" s="165" t="s">
        <v>3771</v>
      </c>
      <c r="E2867" s="167">
        <v>1</v>
      </c>
      <c r="F2867" s="163"/>
      <c r="G2867" s="167">
        <v>33.848459999999996</v>
      </c>
    </row>
    <row r="2868" spans="1:7" ht="18.75">
      <c r="A2868" s="163"/>
      <c r="B2868" s="168" t="s">
        <v>5078</v>
      </c>
      <c r="C2868" s="238">
        <v>2024</v>
      </c>
      <c r="D2868" s="165" t="s">
        <v>3771</v>
      </c>
      <c r="E2868" s="167">
        <v>1</v>
      </c>
      <c r="F2868" s="163"/>
      <c r="G2868" s="167">
        <v>34.559290000000004</v>
      </c>
    </row>
    <row r="2869" spans="1:7" ht="18.75">
      <c r="A2869" s="163"/>
      <c r="B2869" s="168" t="s">
        <v>5100</v>
      </c>
      <c r="C2869" s="238">
        <v>2024</v>
      </c>
      <c r="D2869" s="165" t="s">
        <v>3771</v>
      </c>
      <c r="E2869" s="167">
        <v>1</v>
      </c>
      <c r="F2869" s="163"/>
      <c r="G2869" s="167">
        <v>41.790849999999999</v>
      </c>
    </row>
    <row r="2870" spans="1:7" ht="18.75">
      <c r="A2870" s="163"/>
      <c r="B2870" s="168" t="s">
        <v>5084</v>
      </c>
      <c r="C2870" s="238">
        <v>2024</v>
      </c>
      <c r="D2870" s="165" t="s">
        <v>3771</v>
      </c>
      <c r="E2870" s="167">
        <v>1</v>
      </c>
      <c r="F2870" s="163"/>
      <c r="G2870" s="167">
        <v>40.473949999999995</v>
      </c>
    </row>
    <row r="2871" spans="1:7" ht="18.75">
      <c r="A2871" s="163"/>
      <c r="B2871" s="168" t="s">
        <v>5078</v>
      </c>
      <c r="C2871" s="238">
        <v>2024</v>
      </c>
      <c r="D2871" s="165" t="s">
        <v>3771</v>
      </c>
      <c r="E2871" s="167">
        <v>1</v>
      </c>
      <c r="F2871" s="163"/>
      <c r="G2871" s="167">
        <v>35.714829999999999</v>
      </c>
    </row>
    <row r="2872" spans="1:7" ht="18.75">
      <c r="A2872" s="163"/>
      <c r="B2872" s="168" t="s">
        <v>5078</v>
      </c>
      <c r="C2872" s="238">
        <v>2024</v>
      </c>
      <c r="D2872" s="165" t="s">
        <v>3771</v>
      </c>
      <c r="E2872" s="167">
        <v>1</v>
      </c>
      <c r="F2872" s="163"/>
      <c r="G2872" s="167">
        <v>35.788460000000001</v>
      </c>
    </row>
    <row r="2873" spans="1:7" ht="18.75">
      <c r="A2873" s="163"/>
      <c r="B2873" s="168" t="s">
        <v>5078</v>
      </c>
      <c r="C2873" s="238">
        <v>2024</v>
      </c>
      <c r="D2873" s="165" t="s">
        <v>3771</v>
      </c>
      <c r="E2873" s="167">
        <v>1</v>
      </c>
      <c r="F2873" s="163"/>
      <c r="G2873" s="167">
        <v>36.541350000000001</v>
      </c>
    </row>
    <row r="2874" spans="1:7" ht="18.75">
      <c r="A2874" s="163"/>
      <c r="B2874" s="168" t="s">
        <v>5077</v>
      </c>
      <c r="C2874" s="238">
        <v>2024</v>
      </c>
      <c r="D2874" s="165" t="s">
        <v>3771</v>
      </c>
      <c r="E2874" s="167">
        <v>1</v>
      </c>
      <c r="F2874" s="163"/>
      <c r="G2874" s="167">
        <v>35.17642</v>
      </c>
    </row>
    <row r="2875" spans="1:7" ht="18.75">
      <c r="A2875" s="163"/>
      <c r="B2875" s="168" t="s">
        <v>5078</v>
      </c>
      <c r="C2875" s="238">
        <v>2024</v>
      </c>
      <c r="D2875" s="165" t="s">
        <v>3771</v>
      </c>
      <c r="E2875" s="167">
        <v>1</v>
      </c>
      <c r="F2875" s="163"/>
      <c r="G2875" s="167">
        <v>36.483019999999996</v>
      </c>
    </row>
    <row r="2876" spans="1:7" ht="18.75">
      <c r="A2876" s="163"/>
      <c r="B2876" s="168" t="s">
        <v>5079</v>
      </c>
      <c r="C2876" s="238">
        <v>2024</v>
      </c>
      <c r="D2876" s="165" t="s">
        <v>3771</v>
      </c>
      <c r="E2876" s="167">
        <v>1</v>
      </c>
      <c r="F2876" s="163"/>
      <c r="G2876" s="167">
        <v>33.587650000000004</v>
      </c>
    </row>
    <row r="2877" spans="1:7" ht="18.75">
      <c r="A2877" s="163"/>
      <c r="B2877" s="168" t="s">
        <v>5095</v>
      </c>
      <c r="C2877" s="238">
        <v>2024</v>
      </c>
      <c r="D2877" s="165" t="s">
        <v>3771</v>
      </c>
      <c r="E2877" s="167">
        <v>1</v>
      </c>
      <c r="F2877" s="163"/>
      <c r="G2877" s="167">
        <v>31.846150000000002</v>
      </c>
    </row>
    <row r="2878" spans="1:7" ht="18.75">
      <c r="A2878" s="163"/>
      <c r="B2878" s="168" t="s">
        <v>5078</v>
      </c>
      <c r="C2878" s="238">
        <v>2024</v>
      </c>
      <c r="D2878" s="165" t="s">
        <v>3771</v>
      </c>
      <c r="E2878" s="167">
        <v>1</v>
      </c>
      <c r="F2878" s="163"/>
      <c r="G2878" s="167">
        <v>34.664319999999996</v>
      </c>
    </row>
    <row r="2879" spans="1:7" ht="18.75">
      <c r="A2879" s="163"/>
      <c r="B2879" s="168" t="s">
        <v>5077</v>
      </c>
      <c r="C2879" s="238">
        <v>2024</v>
      </c>
      <c r="D2879" s="165" t="s">
        <v>3771</v>
      </c>
      <c r="E2879" s="167">
        <v>1</v>
      </c>
      <c r="F2879" s="163"/>
      <c r="G2879" s="167">
        <v>35.729030000000002</v>
      </c>
    </row>
    <row r="2880" spans="1:7" ht="18.75">
      <c r="A2880" s="163"/>
      <c r="B2880" s="168" t="s">
        <v>5077</v>
      </c>
      <c r="C2880" s="238">
        <v>2024</v>
      </c>
      <c r="D2880" s="165" t="s">
        <v>3771</v>
      </c>
      <c r="E2880" s="167">
        <v>1</v>
      </c>
      <c r="F2880" s="163"/>
      <c r="G2880" s="167">
        <v>36.305410000000002</v>
      </c>
    </row>
    <row r="2881" spans="1:7" ht="18.75">
      <c r="A2881" s="163"/>
      <c r="B2881" s="168" t="s">
        <v>5077</v>
      </c>
      <c r="C2881" s="238">
        <v>2024</v>
      </c>
      <c r="D2881" s="165" t="s">
        <v>3771</v>
      </c>
      <c r="E2881" s="167">
        <v>1</v>
      </c>
      <c r="F2881" s="163"/>
      <c r="G2881" s="167">
        <v>37.272539999999999</v>
      </c>
    </row>
    <row r="2882" spans="1:7" ht="18.75">
      <c r="A2882" s="163"/>
      <c r="B2882" s="168" t="s">
        <v>5077</v>
      </c>
      <c r="C2882" s="238">
        <v>2024</v>
      </c>
      <c r="D2882" s="165" t="s">
        <v>3771</v>
      </c>
      <c r="E2882" s="167">
        <v>1</v>
      </c>
      <c r="F2882" s="163"/>
      <c r="G2882" s="167">
        <v>35.53492</v>
      </c>
    </row>
    <row r="2883" spans="1:7" ht="18.75">
      <c r="A2883" s="163"/>
      <c r="B2883" s="168" t="s">
        <v>5078</v>
      </c>
      <c r="C2883" s="238">
        <v>2024</v>
      </c>
      <c r="D2883" s="165" t="s">
        <v>3771</v>
      </c>
      <c r="E2883" s="167">
        <v>1</v>
      </c>
      <c r="F2883" s="163"/>
      <c r="G2883" s="167">
        <v>35.08972</v>
      </c>
    </row>
    <row r="2884" spans="1:7" ht="18.75">
      <c r="A2884" s="163"/>
      <c r="B2884" s="168" t="s">
        <v>5077</v>
      </c>
      <c r="C2884" s="238">
        <v>2024</v>
      </c>
      <c r="D2884" s="165" t="s">
        <v>3771</v>
      </c>
      <c r="E2884" s="167">
        <v>1</v>
      </c>
      <c r="F2884" s="163"/>
      <c r="G2884" s="167">
        <v>37.542960000000001</v>
      </c>
    </row>
    <row r="2885" spans="1:7" ht="18.75">
      <c r="A2885" s="163"/>
      <c r="B2885" s="168" t="s">
        <v>5077</v>
      </c>
      <c r="C2885" s="238">
        <v>2024</v>
      </c>
      <c r="D2885" s="165" t="s">
        <v>3771</v>
      </c>
      <c r="E2885" s="167">
        <v>1</v>
      </c>
      <c r="F2885" s="163"/>
      <c r="G2885" s="167">
        <v>37.282890000000002</v>
      </c>
    </row>
    <row r="2886" spans="1:7" ht="18.75">
      <c r="A2886" s="163"/>
      <c r="B2886" s="168" t="s">
        <v>5085</v>
      </c>
      <c r="C2886" s="238">
        <v>2024</v>
      </c>
      <c r="D2886" s="165" t="s">
        <v>3771</v>
      </c>
      <c r="E2886" s="167">
        <v>1</v>
      </c>
      <c r="F2886" s="163"/>
      <c r="G2886" s="167">
        <v>34.546250000000001</v>
      </c>
    </row>
    <row r="2887" spans="1:7" ht="18.75">
      <c r="A2887" s="163"/>
      <c r="B2887" s="168" t="s">
        <v>5081</v>
      </c>
      <c r="C2887" s="238">
        <v>2024</v>
      </c>
      <c r="D2887" s="165" t="s">
        <v>3771</v>
      </c>
      <c r="E2887" s="167">
        <v>1</v>
      </c>
      <c r="F2887" s="163"/>
      <c r="G2887" s="167">
        <v>35.74483</v>
      </c>
    </row>
    <row r="2888" spans="1:7" ht="18.75">
      <c r="A2888" s="163"/>
      <c r="B2888" s="168" t="s">
        <v>5077</v>
      </c>
      <c r="C2888" s="238">
        <v>2024</v>
      </c>
      <c r="D2888" s="165" t="s">
        <v>3771</v>
      </c>
      <c r="E2888" s="167">
        <v>1</v>
      </c>
      <c r="F2888" s="163"/>
      <c r="G2888" s="167">
        <v>35.776980000000002</v>
      </c>
    </row>
    <row r="2889" spans="1:7" ht="18.75">
      <c r="A2889" s="163"/>
      <c r="B2889" s="168" t="s">
        <v>5077</v>
      </c>
      <c r="C2889" s="238">
        <v>2024</v>
      </c>
      <c r="D2889" s="165" t="s">
        <v>3771</v>
      </c>
      <c r="E2889" s="167">
        <v>1</v>
      </c>
      <c r="F2889" s="163"/>
      <c r="G2889" s="167">
        <v>35.546099999999996</v>
      </c>
    </row>
    <row r="2890" spans="1:7" ht="18.75">
      <c r="A2890" s="163"/>
      <c r="B2890" s="168" t="s">
        <v>5077</v>
      </c>
      <c r="C2890" s="238">
        <v>2024</v>
      </c>
      <c r="D2890" s="165" t="s">
        <v>3771</v>
      </c>
      <c r="E2890" s="167">
        <v>1</v>
      </c>
      <c r="F2890" s="163"/>
      <c r="G2890" s="167">
        <v>37.283459999999998</v>
      </c>
    </row>
    <row r="2891" spans="1:7" ht="18.75">
      <c r="A2891" s="163"/>
      <c r="B2891" s="168" t="s">
        <v>5107</v>
      </c>
      <c r="C2891" s="238">
        <v>2024</v>
      </c>
      <c r="D2891" s="165" t="s">
        <v>3771</v>
      </c>
      <c r="E2891" s="167">
        <v>1</v>
      </c>
      <c r="F2891" s="163"/>
      <c r="G2891" s="167">
        <v>50.364089999999997</v>
      </c>
    </row>
    <row r="2892" spans="1:7" ht="18.75">
      <c r="A2892" s="163"/>
      <c r="B2892" s="168" t="s">
        <v>5083</v>
      </c>
      <c r="C2892" s="238">
        <v>2024</v>
      </c>
      <c r="D2892" s="165" t="s">
        <v>3771</v>
      </c>
      <c r="E2892" s="167">
        <v>1</v>
      </c>
      <c r="F2892" s="163"/>
      <c r="G2892" s="167">
        <v>30.512910000000002</v>
      </c>
    </row>
    <row r="2893" spans="1:7" ht="18.75">
      <c r="A2893" s="163"/>
      <c r="B2893" s="168" t="s">
        <v>5078</v>
      </c>
      <c r="C2893" s="238">
        <v>2024</v>
      </c>
      <c r="D2893" s="165" t="s">
        <v>3771</v>
      </c>
      <c r="E2893" s="167">
        <v>1</v>
      </c>
      <c r="F2893" s="163"/>
      <c r="G2893" s="167">
        <v>39.977640000000001</v>
      </c>
    </row>
    <row r="2894" spans="1:7" ht="18.75">
      <c r="A2894" s="163"/>
      <c r="B2894" s="168" t="s">
        <v>5077</v>
      </c>
      <c r="C2894" s="238">
        <v>2024</v>
      </c>
      <c r="D2894" s="165" t="s">
        <v>3771</v>
      </c>
      <c r="E2894" s="167">
        <v>1</v>
      </c>
      <c r="F2894" s="163"/>
      <c r="G2894" s="167">
        <v>40.728760000000001</v>
      </c>
    </row>
    <row r="2895" spans="1:7" ht="18.75">
      <c r="A2895" s="163"/>
      <c r="B2895" s="168" t="s">
        <v>5077</v>
      </c>
      <c r="C2895" s="238">
        <v>2024</v>
      </c>
      <c r="D2895" s="165" t="s">
        <v>3771</v>
      </c>
      <c r="E2895" s="167">
        <v>1</v>
      </c>
      <c r="F2895" s="163"/>
      <c r="G2895" s="167">
        <v>40.607709999999997</v>
      </c>
    </row>
    <row r="2896" spans="1:7" ht="18.75">
      <c r="A2896" s="163"/>
      <c r="B2896" s="168" t="s">
        <v>5077</v>
      </c>
      <c r="C2896" s="238">
        <v>2024</v>
      </c>
      <c r="D2896" s="165" t="s">
        <v>3771</v>
      </c>
      <c r="E2896" s="167">
        <v>1</v>
      </c>
      <c r="F2896" s="163"/>
      <c r="G2896" s="167">
        <v>40.332999999999998</v>
      </c>
    </row>
    <row r="2897" spans="1:7" ht="18.75">
      <c r="A2897" s="163"/>
      <c r="B2897" s="168" t="s">
        <v>5078</v>
      </c>
      <c r="C2897" s="238">
        <v>2024</v>
      </c>
      <c r="D2897" s="165" t="s">
        <v>3771</v>
      </c>
      <c r="E2897" s="167">
        <v>1</v>
      </c>
      <c r="F2897" s="163"/>
      <c r="G2897" s="167">
        <v>37.949100000000001</v>
      </c>
    </row>
    <row r="2898" spans="1:7" ht="18.75">
      <c r="A2898" s="163"/>
      <c r="B2898" s="168" t="s">
        <v>5077</v>
      </c>
      <c r="C2898" s="238">
        <v>2024</v>
      </c>
      <c r="D2898" s="165" t="s">
        <v>3771</v>
      </c>
      <c r="E2898" s="167">
        <v>1</v>
      </c>
      <c r="F2898" s="163"/>
      <c r="G2898" s="167">
        <v>39.397820000000003</v>
      </c>
    </row>
    <row r="2899" spans="1:7" ht="18.75">
      <c r="A2899" s="163"/>
      <c r="B2899" s="168" t="s">
        <v>5077</v>
      </c>
      <c r="C2899" s="238">
        <v>2024</v>
      </c>
      <c r="D2899" s="165" t="s">
        <v>3771</v>
      </c>
      <c r="E2899" s="167">
        <v>1</v>
      </c>
      <c r="F2899" s="163"/>
      <c r="G2899" s="167">
        <v>41.531370000000003</v>
      </c>
    </row>
    <row r="2900" spans="1:7" ht="18.75">
      <c r="A2900" s="163"/>
      <c r="B2900" s="168" t="s">
        <v>5078</v>
      </c>
      <c r="C2900" s="238">
        <v>2024</v>
      </c>
      <c r="D2900" s="165" t="s">
        <v>3771</v>
      </c>
      <c r="E2900" s="167">
        <v>1</v>
      </c>
      <c r="F2900" s="163"/>
      <c r="G2900" s="167">
        <v>39.769169999999995</v>
      </c>
    </row>
    <row r="2901" spans="1:7" ht="18.75">
      <c r="A2901" s="163"/>
      <c r="B2901" s="168" t="s">
        <v>5078</v>
      </c>
      <c r="C2901" s="238">
        <v>2024</v>
      </c>
      <c r="D2901" s="165" t="s">
        <v>3771</v>
      </c>
      <c r="E2901" s="167">
        <v>1</v>
      </c>
      <c r="F2901" s="163"/>
      <c r="G2901" s="167">
        <v>39.51229</v>
      </c>
    </row>
    <row r="2902" spans="1:7" ht="18.75">
      <c r="A2902" s="163"/>
      <c r="B2902" s="168" t="s">
        <v>5078</v>
      </c>
      <c r="C2902" s="238">
        <v>2024</v>
      </c>
      <c r="D2902" s="165" t="s">
        <v>3771</v>
      </c>
      <c r="E2902" s="167">
        <v>1</v>
      </c>
      <c r="F2902" s="163"/>
      <c r="G2902" s="167">
        <v>38.995760000000004</v>
      </c>
    </row>
    <row r="2903" spans="1:7" ht="18.75">
      <c r="A2903" s="163"/>
      <c r="B2903" s="168" t="s">
        <v>5078</v>
      </c>
      <c r="C2903" s="238">
        <v>2024</v>
      </c>
      <c r="D2903" s="165" t="s">
        <v>3771</v>
      </c>
      <c r="E2903" s="167">
        <v>1</v>
      </c>
      <c r="F2903" s="163"/>
      <c r="G2903" s="167">
        <v>28.169910000000002</v>
      </c>
    </row>
    <row r="2904" spans="1:7" ht="18.75">
      <c r="A2904" s="163"/>
      <c r="B2904" s="168" t="s">
        <v>5078</v>
      </c>
      <c r="C2904" s="238">
        <v>2024</v>
      </c>
      <c r="D2904" s="165" t="s">
        <v>3771</v>
      </c>
      <c r="E2904" s="167">
        <v>1</v>
      </c>
      <c r="F2904" s="163"/>
      <c r="G2904" s="167">
        <v>28.07948</v>
      </c>
    </row>
    <row r="2905" spans="1:7" ht="18.75">
      <c r="A2905" s="163"/>
      <c r="B2905" s="168" t="s">
        <v>5077</v>
      </c>
      <c r="C2905" s="238">
        <v>2024</v>
      </c>
      <c r="D2905" s="165" t="s">
        <v>3771</v>
      </c>
      <c r="E2905" s="167">
        <v>1</v>
      </c>
      <c r="F2905" s="163"/>
      <c r="G2905" s="167">
        <v>41.286449999999995</v>
      </c>
    </row>
    <row r="2906" spans="1:7" ht="18.75">
      <c r="A2906" s="163"/>
      <c r="B2906" s="168" t="s">
        <v>5078</v>
      </c>
      <c r="C2906" s="238">
        <v>2024</v>
      </c>
      <c r="D2906" s="165" t="s">
        <v>3771</v>
      </c>
      <c r="E2906" s="167">
        <v>1</v>
      </c>
      <c r="F2906" s="163"/>
      <c r="G2906" s="167">
        <v>39.436430000000001</v>
      </c>
    </row>
    <row r="2907" spans="1:7" ht="18.75">
      <c r="A2907" s="163"/>
      <c r="B2907" s="168" t="s">
        <v>5077</v>
      </c>
      <c r="C2907" s="238">
        <v>2024</v>
      </c>
      <c r="D2907" s="165" t="s">
        <v>3771</v>
      </c>
      <c r="E2907" s="167">
        <v>1</v>
      </c>
      <c r="F2907" s="163"/>
      <c r="G2907" s="167">
        <v>42.49165</v>
      </c>
    </row>
    <row r="2908" spans="1:7" ht="18.75">
      <c r="A2908" s="163"/>
      <c r="B2908" s="168" t="s">
        <v>5078</v>
      </c>
      <c r="C2908" s="238">
        <v>2024</v>
      </c>
      <c r="D2908" s="165" t="s">
        <v>3771</v>
      </c>
      <c r="E2908" s="167">
        <v>1</v>
      </c>
      <c r="F2908" s="163"/>
      <c r="G2908" s="167">
        <v>40.452190000000002</v>
      </c>
    </row>
    <row r="2909" spans="1:7" ht="18.75">
      <c r="A2909" s="163"/>
      <c r="B2909" s="168" t="s">
        <v>5077</v>
      </c>
      <c r="C2909" s="238">
        <v>2024</v>
      </c>
      <c r="D2909" s="165" t="s">
        <v>3771</v>
      </c>
      <c r="E2909" s="167">
        <v>1</v>
      </c>
      <c r="F2909" s="163"/>
      <c r="G2909" s="167">
        <v>41.244709999999998</v>
      </c>
    </row>
    <row r="2910" spans="1:7" ht="18.75">
      <c r="A2910" s="163"/>
      <c r="B2910" s="168" t="s">
        <v>5078</v>
      </c>
      <c r="C2910" s="238">
        <v>2024</v>
      </c>
      <c r="D2910" s="165" t="s">
        <v>3771</v>
      </c>
      <c r="E2910" s="167">
        <v>1</v>
      </c>
      <c r="F2910" s="163"/>
      <c r="G2910" s="167">
        <v>41.370760000000004</v>
      </c>
    </row>
    <row r="2911" spans="1:7" ht="18.75">
      <c r="A2911" s="163"/>
      <c r="B2911" s="168" t="s">
        <v>5077</v>
      </c>
      <c r="C2911" s="238">
        <v>2024</v>
      </c>
      <c r="D2911" s="165" t="s">
        <v>3771</v>
      </c>
      <c r="E2911" s="167">
        <v>1</v>
      </c>
      <c r="F2911" s="163"/>
      <c r="G2911" s="167">
        <v>42.200519999999997</v>
      </c>
    </row>
    <row r="2912" spans="1:7" ht="18.75">
      <c r="A2912" s="163"/>
      <c r="B2912" s="168" t="s">
        <v>5078</v>
      </c>
      <c r="C2912" s="238">
        <v>2024</v>
      </c>
      <c r="D2912" s="165" t="s">
        <v>3771</v>
      </c>
      <c r="E2912" s="167">
        <v>1</v>
      </c>
      <c r="F2912" s="163"/>
      <c r="G2912" s="167">
        <v>41.141289999999998</v>
      </c>
    </row>
    <row r="2913" spans="1:7" ht="18.75">
      <c r="A2913" s="163"/>
      <c r="B2913" s="168" t="s">
        <v>5078</v>
      </c>
      <c r="C2913" s="238">
        <v>2024</v>
      </c>
      <c r="D2913" s="165" t="s">
        <v>3771</v>
      </c>
      <c r="E2913" s="167">
        <v>1</v>
      </c>
      <c r="F2913" s="163"/>
      <c r="G2913" s="167">
        <v>28.32001</v>
      </c>
    </row>
    <row r="2914" spans="1:7" ht="18.75">
      <c r="A2914" s="163"/>
      <c r="B2914" s="168" t="s">
        <v>5078</v>
      </c>
      <c r="C2914" s="238">
        <v>2024</v>
      </c>
      <c r="D2914" s="165" t="s">
        <v>3771</v>
      </c>
      <c r="E2914" s="167">
        <v>1</v>
      </c>
      <c r="F2914" s="163"/>
      <c r="G2914" s="167">
        <v>37.1815</v>
      </c>
    </row>
    <row r="2915" spans="1:7" ht="18.75">
      <c r="A2915" s="163"/>
      <c r="B2915" s="168" t="s">
        <v>5077</v>
      </c>
      <c r="C2915" s="238">
        <v>2024</v>
      </c>
      <c r="D2915" s="165" t="s">
        <v>3771</v>
      </c>
      <c r="E2915" s="167">
        <v>1</v>
      </c>
      <c r="F2915" s="163"/>
      <c r="G2915" s="167">
        <v>38.806910000000002</v>
      </c>
    </row>
    <row r="2916" spans="1:7" ht="18.75">
      <c r="A2916" s="163"/>
      <c r="B2916" s="168" t="s">
        <v>5078</v>
      </c>
      <c r="C2916" s="238">
        <v>2024</v>
      </c>
      <c r="D2916" s="165" t="s">
        <v>3771</v>
      </c>
      <c r="E2916" s="167">
        <v>1</v>
      </c>
      <c r="F2916" s="163"/>
      <c r="G2916" s="167">
        <v>40.221910000000001</v>
      </c>
    </row>
    <row r="2917" spans="1:7" ht="18.75">
      <c r="A2917" s="163"/>
      <c r="B2917" s="168" t="s">
        <v>5077</v>
      </c>
      <c r="C2917" s="238">
        <v>2024</v>
      </c>
      <c r="D2917" s="165" t="s">
        <v>3771</v>
      </c>
      <c r="E2917" s="167">
        <v>1</v>
      </c>
      <c r="F2917" s="163"/>
      <c r="G2917" s="167">
        <v>43.700040000000001</v>
      </c>
    </row>
    <row r="2918" spans="1:7" ht="18.75">
      <c r="A2918" s="163"/>
      <c r="B2918" s="168" t="s">
        <v>5078</v>
      </c>
      <c r="C2918" s="238">
        <v>2024</v>
      </c>
      <c r="D2918" s="165" t="s">
        <v>3771</v>
      </c>
      <c r="E2918" s="167">
        <v>1</v>
      </c>
      <c r="F2918" s="163"/>
      <c r="G2918" s="167">
        <v>37.605629999999998</v>
      </c>
    </row>
    <row r="2919" spans="1:7" ht="18.75">
      <c r="A2919" s="163"/>
      <c r="B2919" s="168" t="s">
        <v>5078</v>
      </c>
      <c r="C2919" s="238">
        <v>2024</v>
      </c>
      <c r="D2919" s="165" t="s">
        <v>3771</v>
      </c>
      <c r="E2919" s="167">
        <v>1</v>
      </c>
      <c r="F2919" s="163"/>
      <c r="G2919" s="167">
        <v>39.790099999999995</v>
      </c>
    </row>
    <row r="2920" spans="1:7" ht="18.75">
      <c r="A2920" s="163"/>
      <c r="B2920" s="168" t="s">
        <v>5078</v>
      </c>
      <c r="C2920" s="238">
        <v>2024</v>
      </c>
      <c r="D2920" s="165" t="s">
        <v>3771</v>
      </c>
      <c r="E2920" s="167">
        <v>1</v>
      </c>
      <c r="F2920" s="163"/>
      <c r="G2920" s="167">
        <v>40.930430000000001</v>
      </c>
    </row>
    <row r="2921" spans="1:7" ht="18.75">
      <c r="A2921" s="163"/>
      <c r="B2921" s="168" t="s">
        <v>5078</v>
      </c>
      <c r="C2921" s="238">
        <v>2024</v>
      </c>
      <c r="D2921" s="165" t="s">
        <v>3771</v>
      </c>
      <c r="E2921" s="167">
        <v>1</v>
      </c>
      <c r="F2921" s="163"/>
      <c r="G2921" s="167">
        <v>41.303429999999999</v>
      </c>
    </row>
    <row r="2922" spans="1:7" ht="18.75">
      <c r="A2922" s="163"/>
      <c r="B2922" s="168" t="s">
        <v>5077</v>
      </c>
      <c r="C2922" s="238">
        <v>2024</v>
      </c>
      <c r="D2922" s="165" t="s">
        <v>3771</v>
      </c>
      <c r="E2922" s="167">
        <v>1</v>
      </c>
      <c r="F2922" s="163"/>
      <c r="G2922" s="167">
        <v>42.678739999999998</v>
      </c>
    </row>
    <row r="2923" spans="1:7" ht="18.75">
      <c r="A2923" s="163"/>
      <c r="B2923" s="168" t="s">
        <v>5077</v>
      </c>
      <c r="C2923" s="238">
        <v>2024</v>
      </c>
      <c r="D2923" s="165" t="s">
        <v>3771</v>
      </c>
      <c r="E2923" s="167">
        <v>1</v>
      </c>
      <c r="F2923" s="163"/>
      <c r="G2923" s="167">
        <v>40.581910000000001</v>
      </c>
    </row>
    <row r="2924" spans="1:7" ht="18.75">
      <c r="A2924" s="163"/>
      <c r="B2924" s="168" t="s">
        <v>5077</v>
      </c>
      <c r="C2924" s="238">
        <v>2024</v>
      </c>
      <c r="D2924" s="165" t="s">
        <v>3771</v>
      </c>
      <c r="E2924" s="167">
        <v>1</v>
      </c>
      <c r="F2924" s="163"/>
      <c r="G2924" s="167">
        <v>39.534300000000002</v>
      </c>
    </row>
    <row r="2925" spans="1:7" ht="18.75">
      <c r="A2925" s="163"/>
      <c r="B2925" s="168" t="s">
        <v>5077</v>
      </c>
      <c r="C2925" s="238">
        <v>2024</v>
      </c>
      <c r="D2925" s="165" t="s">
        <v>3771</v>
      </c>
      <c r="E2925" s="167">
        <v>1</v>
      </c>
      <c r="F2925" s="163"/>
      <c r="G2925" s="167">
        <v>39.302289999999999</v>
      </c>
    </row>
    <row r="2926" spans="1:7" ht="18.75">
      <c r="A2926" s="163"/>
      <c r="B2926" s="168" t="s">
        <v>5078</v>
      </c>
      <c r="C2926" s="238">
        <v>2024</v>
      </c>
      <c r="D2926" s="165" t="s">
        <v>3771</v>
      </c>
      <c r="E2926" s="167">
        <v>1</v>
      </c>
      <c r="F2926" s="163"/>
      <c r="G2926" s="167">
        <v>41.056669999999997</v>
      </c>
    </row>
    <row r="2927" spans="1:7" ht="18.75">
      <c r="A2927" s="163"/>
      <c r="B2927" s="168" t="s">
        <v>5077</v>
      </c>
      <c r="C2927" s="238">
        <v>2024</v>
      </c>
      <c r="D2927" s="165" t="s">
        <v>3771</v>
      </c>
      <c r="E2927" s="167">
        <v>1</v>
      </c>
      <c r="F2927" s="163"/>
      <c r="G2927" s="167">
        <v>42.439830000000001</v>
      </c>
    </row>
    <row r="2928" spans="1:7" ht="18.75">
      <c r="A2928" s="163"/>
      <c r="B2928" s="168" t="s">
        <v>5077</v>
      </c>
      <c r="C2928" s="238">
        <v>2024</v>
      </c>
      <c r="D2928" s="165" t="s">
        <v>3771</v>
      </c>
      <c r="E2928" s="167">
        <v>1</v>
      </c>
      <c r="F2928" s="163"/>
      <c r="G2928" s="167">
        <v>41.251309999999997</v>
      </c>
    </row>
    <row r="2929" spans="1:7" ht="18.75">
      <c r="A2929" s="163"/>
      <c r="B2929" s="168" t="s">
        <v>5077</v>
      </c>
      <c r="C2929" s="238">
        <v>2024</v>
      </c>
      <c r="D2929" s="165" t="s">
        <v>3771</v>
      </c>
      <c r="E2929" s="167">
        <v>1</v>
      </c>
      <c r="F2929" s="163"/>
      <c r="G2929" s="167">
        <v>38.825589999999998</v>
      </c>
    </row>
    <row r="2930" spans="1:7" ht="18.75">
      <c r="A2930" s="163"/>
      <c r="B2930" s="168" t="s">
        <v>5078</v>
      </c>
      <c r="C2930" s="238">
        <v>2024</v>
      </c>
      <c r="D2930" s="165" t="s">
        <v>3771</v>
      </c>
      <c r="E2930" s="167">
        <v>1</v>
      </c>
      <c r="F2930" s="163"/>
      <c r="G2930" s="167">
        <v>40.988250000000001</v>
      </c>
    </row>
    <row r="2931" spans="1:7" ht="18.75">
      <c r="A2931" s="163"/>
      <c r="B2931" s="168" t="s">
        <v>5077</v>
      </c>
      <c r="C2931" s="238">
        <v>2024</v>
      </c>
      <c r="D2931" s="165" t="s">
        <v>3771</v>
      </c>
      <c r="E2931" s="167">
        <v>1</v>
      </c>
      <c r="F2931" s="163"/>
      <c r="G2931" s="167">
        <v>41.606720000000003</v>
      </c>
    </row>
    <row r="2932" spans="1:7" ht="18.75">
      <c r="A2932" s="163"/>
      <c r="B2932" s="168" t="s">
        <v>5077</v>
      </c>
      <c r="C2932" s="238">
        <v>2024</v>
      </c>
      <c r="D2932" s="165" t="s">
        <v>3771</v>
      </c>
      <c r="E2932" s="167">
        <v>1</v>
      </c>
      <c r="F2932" s="163"/>
      <c r="G2932" s="167">
        <v>38.022199999999998</v>
      </c>
    </row>
    <row r="2933" spans="1:7" ht="18.75">
      <c r="A2933" s="163"/>
      <c r="B2933" s="168" t="s">
        <v>5078</v>
      </c>
      <c r="C2933" s="238">
        <v>2024</v>
      </c>
      <c r="D2933" s="165" t="s">
        <v>3771</v>
      </c>
      <c r="E2933" s="167">
        <v>1</v>
      </c>
      <c r="F2933" s="163"/>
      <c r="G2933" s="167">
        <v>39.765099999999997</v>
      </c>
    </row>
    <row r="2934" spans="1:7" ht="18.75">
      <c r="A2934" s="163"/>
      <c r="B2934" s="168" t="s">
        <v>5078</v>
      </c>
      <c r="C2934" s="238">
        <v>2024</v>
      </c>
      <c r="D2934" s="165" t="s">
        <v>3771</v>
      </c>
      <c r="E2934" s="167">
        <v>1</v>
      </c>
      <c r="F2934" s="163"/>
      <c r="G2934" s="167">
        <v>40.382640000000002</v>
      </c>
    </row>
    <row r="2935" spans="1:7" ht="18.75">
      <c r="A2935" s="163"/>
      <c r="B2935" s="168" t="s">
        <v>5083</v>
      </c>
      <c r="C2935" s="238">
        <v>2024</v>
      </c>
      <c r="D2935" s="165" t="s">
        <v>3771</v>
      </c>
      <c r="E2935" s="167">
        <v>1</v>
      </c>
      <c r="F2935" s="163"/>
      <c r="G2935" s="167">
        <v>32.747930000000004</v>
      </c>
    </row>
    <row r="2936" spans="1:7" ht="18.75">
      <c r="A2936" s="163"/>
      <c r="B2936" s="168" t="s">
        <v>5079</v>
      </c>
      <c r="C2936" s="238">
        <v>2024</v>
      </c>
      <c r="D2936" s="165" t="s">
        <v>3771</v>
      </c>
      <c r="E2936" s="167">
        <v>1</v>
      </c>
      <c r="F2936" s="163"/>
      <c r="G2936" s="167">
        <v>29.258689999999998</v>
      </c>
    </row>
    <row r="2937" spans="1:7" ht="18.75">
      <c r="A2937" s="163"/>
      <c r="B2937" s="168" t="s">
        <v>5079</v>
      </c>
      <c r="C2937" s="238">
        <v>2024</v>
      </c>
      <c r="D2937" s="165" t="s">
        <v>3771</v>
      </c>
      <c r="E2937" s="167">
        <v>1</v>
      </c>
      <c r="F2937" s="163"/>
      <c r="G2937" s="167">
        <v>29.258689999999998</v>
      </c>
    </row>
    <row r="2938" spans="1:7" ht="18.75">
      <c r="A2938" s="163"/>
      <c r="B2938" s="168" t="s">
        <v>5079</v>
      </c>
      <c r="C2938" s="238">
        <v>2024</v>
      </c>
      <c r="D2938" s="165" t="s">
        <v>3771</v>
      </c>
      <c r="E2938" s="167">
        <v>1</v>
      </c>
      <c r="F2938" s="163"/>
      <c r="G2938" s="167">
        <v>29.258689999999998</v>
      </c>
    </row>
    <row r="2939" spans="1:7" ht="18.75">
      <c r="A2939" s="163"/>
      <c r="B2939" s="168" t="s">
        <v>5079</v>
      </c>
      <c r="C2939" s="238">
        <v>2024</v>
      </c>
      <c r="D2939" s="165" t="s">
        <v>3771</v>
      </c>
      <c r="E2939" s="167">
        <v>1</v>
      </c>
      <c r="F2939" s="163"/>
      <c r="G2939" s="167">
        <v>29.498699999999999</v>
      </c>
    </row>
    <row r="2940" spans="1:7" ht="18.75">
      <c r="A2940" s="163"/>
      <c r="B2940" s="168" t="s">
        <v>5079</v>
      </c>
      <c r="C2940" s="238">
        <v>2024</v>
      </c>
      <c r="D2940" s="165" t="s">
        <v>3771</v>
      </c>
      <c r="E2940" s="167">
        <v>1</v>
      </c>
      <c r="F2940" s="163"/>
      <c r="G2940" s="167">
        <v>29.498699999999999</v>
      </c>
    </row>
    <row r="2941" spans="1:7" ht="18.75">
      <c r="A2941" s="163"/>
      <c r="B2941" s="168" t="s">
        <v>5079</v>
      </c>
      <c r="C2941" s="238">
        <v>2024</v>
      </c>
      <c r="D2941" s="165" t="s">
        <v>3771</v>
      </c>
      <c r="E2941" s="167">
        <v>1</v>
      </c>
      <c r="F2941" s="163"/>
      <c r="G2941" s="167">
        <v>29.259139999999999</v>
      </c>
    </row>
    <row r="2942" spans="1:7" ht="18.75">
      <c r="A2942" s="163"/>
      <c r="B2942" s="168" t="s">
        <v>5079</v>
      </c>
      <c r="C2942" s="238">
        <v>2024</v>
      </c>
      <c r="D2942" s="165" t="s">
        <v>3771</v>
      </c>
      <c r="E2942" s="167">
        <v>1</v>
      </c>
      <c r="F2942" s="163"/>
      <c r="G2942" s="167">
        <v>29.259139999999999</v>
      </c>
    </row>
    <row r="2943" spans="1:7" ht="18.75">
      <c r="A2943" s="163"/>
      <c r="B2943" s="168" t="s">
        <v>5079</v>
      </c>
      <c r="C2943" s="238">
        <v>2024</v>
      </c>
      <c r="D2943" s="165" t="s">
        <v>3771</v>
      </c>
      <c r="E2943" s="167">
        <v>1</v>
      </c>
      <c r="F2943" s="163"/>
      <c r="G2943" s="167">
        <v>29.259139999999999</v>
      </c>
    </row>
    <row r="2944" spans="1:7" ht="18.75">
      <c r="A2944" s="163"/>
      <c r="B2944" s="168" t="s">
        <v>5079</v>
      </c>
      <c r="C2944" s="238">
        <v>2024</v>
      </c>
      <c r="D2944" s="165" t="s">
        <v>3771</v>
      </c>
      <c r="E2944" s="167">
        <v>1</v>
      </c>
      <c r="F2944" s="163"/>
      <c r="G2944" s="167">
        <v>29.259139999999999</v>
      </c>
    </row>
    <row r="2945" spans="1:7" ht="18.75">
      <c r="A2945" s="163"/>
      <c r="B2945" s="168" t="s">
        <v>5079</v>
      </c>
      <c r="C2945" s="238">
        <v>2024</v>
      </c>
      <c r="D2945" s="165" t="s">
        <v>3771</v>
      </c>
      <c r="E2945" s="167">
        <v>1</v>
      </c>
      <c r="F2945" s="163"/>
      <c r="G2945" s="167">
        <v>29.259139999999999</v>
      </c>
    </row>
    <row r="2946" spans="1:7" ht="18.75">
      <c r="A2946" s="163"/>
      <c r="B2946" s="168" t="s">
        <v>5079</v>
      </c>
      <c r="C2946" s="238">
        <v>2024</v>
      </c>
      <c r="D2946" s="165" t="s">
        <v>3771</v>
      </c>
      <c r="E2946" s="167">
        <v>1</v>
      </c>
      <c r="F2946" s="163"/>
      <c r="G2946" s="167">
        <v>29.259139999999999</v>
      </c>
    </row>
    <row r="2947" spans="1:7" ht="18.75">
      <c r="A2947" s="163"/>
      <c r="B2947" s="168" t="s">
        <v>5079</v>
      </c>
      <c r="C2947" s="238">
        <v>2024</v>
      </c>
      <c r="D2947" s="165" t="s">
        <v>3771</v>
      </c>
      <c r="E2947" s="167">
        <v>1</v>
      </c>
      <c r="F2947" s="163"/>
      <c r="G2947" s="167">
        <v>29.259139999999999</v>
      </c>
    </row>
    <row r="2948" spans="1:7" ht="18.75">
      <c r="A2948" s="163"/>
      <c r="B2948" s="168" t="s">
        <v>5079</v>
      </c>
      <c r="C2948" s="238">
        <v>2024</v>
      </c>
      <c r="D2948" s="165" t="s">
        <v>3771</v>
      </c>
      <c r="E2948" s="167">
        <v>1</v>
      </c>
      <c r="F2948" s="163"/>
      <c r="G2948" s="167">
        <v>29.259139999999999</v>
      </c>
    </row>
    <row r="2949" spans="1:7" ht="18.75">
      <c r="A2949" s="163"/>
      <c r="B2949" s="168" t="s">
        <v>5079</v>
      </c>
      <c r="C2949" s="238">
        <v>2024</v>
      </c>
      <c r="D2949" s="165" t="s">
        <v>3771</v>
      </c>
      <c r="E2949" s="167">
        <v>1</v>
      </c>
      <c r="F2949" s="163"/>
      <c r="G2949" s="167">
        <v>29.259139999999999</v>
      </c>
    </row>
    <row r="2950" spans="1:7" ht="18.75">
      <c r="A2950" s="163"/>
      <c r="B2950" s="168" t="s">
        <v>5079</v>
      </c>
      <c r="C2950" s="238">
        <v>2024</v>
      </c>
      <c r="D2950" s="165" t="s">
        <v>3771</v>
      </c>
      <c r="E2950" s="167">
        <v>1</v>
      </c>
      <c r="F2950" s="163"/>
      <c r="G2950" s="167">
        <v>29.259139999999999</v>
      </c>
    </row>
    <row r="2951" spans="1:7" ht="18.75">
      <c r="A2951" s="163"/>
      <c r="B2951" s="168" t="s">
        <v>5095</v>
      </c>
      <c r="C2951" s="238">
        <v>2024</v>
      </c>
      <c r="D2951" s="165" t="s">
        <v>3771</v>
      </c>
      <c r="E2951" s="167">
        <v>1</v>
      </c>
      <c r="F2951" s="163"/>
      <c r="G2951" s="167">
        <v>37.14508</v>
      </c>
    </row>
    <row r="2952" spans="1:7" ht="18.75">
      <c r="A2952" s="163"/>
      <c r="B2952" s="168" t="s">
        <v>5109</v>
      </c>
      <c r="C2952" s="238">
        <v>2024</v>
      </c>
      <c r="D2952" s="165" t="s">
        <v>3771</v>
      </c>
      <c r="E2952" s="167">
        <v>1</v>
      </c>
      <c r="F2952" s="163"/>
      <c r="G2952" s="167">
        <v>38.990070000000003</v>
      </c>
    </row>
    <row r="2953" spans="1:7" ht="18.75">
      <c r="A2953" s="163"/>
      <c r="B2953" s="168" t="s">
        <v>5109</v>
      </c>
      <c r="C2953" s="238">
        <v>2024</v>
      </c>
      <c r="D2953" s="165" t="s">
        <v>3771</v>
      </c>
      <c r="E2953" s="167">
        <v>1</v>
      </c>
      <c r="F2953" s="163"/>
      <c r="G2953" s="167">
        <v>44.409559999999999</v>
      </c>
    </row>
    <row r="2954" spans="1:7" ht="18.75">
      <c r="A2954" s="163"/>
      <c r="B2954" s="168" t="s">
        <v>5088</v>
      </c>
      <c r="C2954" s="238">
        <v>2024</v>
      </c>
      <c r="D2954" s="165" t="s">
        <v>3771</v>
      </c>
      <c r="E2954" s="167">
        <v>1</v>
      </c>
      <c r="F2954" s="163"/>
      <c r="G2954" s="167">
        <v>44.385839999999995</v>
      </c>
    </row>
    <row r="2955" spans="1:7" ht="18.75">
      <c r="A2955" s="163"/>
      <c r="B2955" s="168" t="s">
        <v>5091</v>
      </c>
      <c r="C2955" s="238">
        <v>2024</v>
      </c>
      <c r="D2955" s="165" t="s">
        <v>3771</v>
      </c>
      <c r="E2955" s="167">
        <v>1</v>
      </c>
      <c r="F2955" s="163"/>
      <c r="G2955" s="167">
        <v>39.478290000000001</v>
      </c>
    </row>
    <row r="2956" spans="1:7" ht="18.75">
      <c r="A2956" s="163"/>
      <c r="B2956" s="168" t="s">
        <v>5078</v>
      </c>
      <c r="C2956" s="238">
        <v>2024</v>
      </c>
      <c r="D2956" s="165" t="s">
        <v>3771</v>
      </c>
      <c r="E2956" s="167">
        <v>1</v>
      </c>
      <c r="F2956" s="163"/>
      <c r="G2956" s="167">
        <v>34.864440000000002</v>
      </c>
    </row>
    <row r="2957" spans="1:7" ht="18.75">
      <c r="A2957" s="163"/>
      <c r="B2957" s="168" t="s">
        <v>5078</v>
      </c>
      <c r="C2957" s="238">
        <v>2024</v>
      </c>
      <c r="D2957" s="165" t="s">
        <v>3771</v>
      </c>
      <c r="E2957" s="167">
        <v>1</v>
      </c>
      <c r="F2957" s="163"/>
      <c r="G2957" s="167">
        <v>34.635480000000001</v>
      </c>
    </row>
    <row r="2958" spans="1:7" ht="18.75">
      <c r="A2958" s="163"/>
      <c r="B2958" s="168" t="s">
        <v>5094</v>
      </c>
      <c r="C2958" s="238">
        <v>2024</v>
      </c>
      <c r="D2958" s="165" t="s">
        <v>3771</v>
      </c>
      <c r="E2958" s="167">
        <v>1</v>
      </c>
      <c r="F2958" s="163"/>
      <c r="G2958" s="167">
        <v>32.675759999999997</v>
      </c>
    </row>
    <row r="2959" spans="1:7" ht="18.75">
      <c r="A2959" s="163"/>
      <c r="B2959" s="168" t="s">
        <v>5077</v>
      </c>
      <c r="C2959" s="238">
        <v>2024</v>
      </c>
      <c r="D2959" s="165" t="s">
        <v>3771</v>
      </c>
      <c r="E2959" s="167">
        <v>1</v>
      </c>
      <c r="F2959" s="163"/>
      <c r="G2959" s="167">
        <v>37.490690000000001</v>
      </c>
    </row>
    <row r="2960" spans="1:7" ht="18.75">
      <c r="A2960" s="163"/>
      <c r="B2960" s="168" t="s">
        <v>5077</v>
      </c>
      <c r="C2960" s="238">
        <v>2024</v>
      </c>
      <c r="D2960" s="165" t="s">
        <v>3771</v>
      </c>
      <c r="E2960" s="167">
        <v>1</v>
      </c>
      <c r="F2960" s="163"/>
      <c r="G2960" s="167">
        <v>36.139160000000004</v>
      </c>
    </row>
    <row r="2961" spans="1:7" ht="18.75">
      <c r="A2961" s="163"/>
      <c r="B2961" s="168" t="s">
        <v>5078</v>
      </c>
      <c r="C2961" s="238">
        <v>2024</v>
      </c>
      <c r="D2961" s="165" t="s">
        <v>3771</v>
      </c>
      <c r="E2961" s="167">
        <v>1</v>
      </c>
      <c r="F2961" s="163"/>
      <c r="G2961" s="167">
        <v>34.835509999999999</v>
      </c>
    </row>
    <row r="2962" spans="1:7" ht="18.75">
      <c r="A2962" s="163"/>
      <c r="B2962" s="168" t="s">
        <v>5095</v>
      </c>
      <c r="C2962" s="238">
        <v>2024</v>
      </c>
      <c r="D2962" s="165" t="s">
        <v>3771</v>
      </c>
      <c r="E2962" s="167">
        <v>1</v>
      </c>
      <c r="F2962" s="163"/>
      <c r="G2962" s="167">
        <v>36.214760000000005</v>
      </c>
    </row>
    <row r="2963" spans="1:7" ht="18.75">
      <c r="A2963" s="163"/>
      <c r="B2963" s="168" t="s">
        <v>5095</v>
      </c>
      <c r="C2963" s="238">
        <v>2024</v>
      </c>
      <c r="D2963" s="165" t="s">
        <v>3771</v>
      </c>
      <c r="E2963" s="167">
        <v>1</v>
      </c>
      <c r="F2963" s="163"/>
      <c r="G2963" s="167">
        <v>32.616430000000001</v>
      </c>
    </row>
    <row r="2964" spans="1:7" ht="18.75">
      <c r="A2964" s="163"/>
      <c r="B2964" s="168" t="s">
        <v>5077</v>
      </c>
      <c r="C2964" s="238">
        <v>2024</v>
      </c>
      <c r="D2964" s="165" t="s">
        <v>3771</v>
      </c>
      <c r="E2964" s="167">
        <v>1</v>
      </c>
      <c r="F2964" s="163"/>
      <c r="G2964" s="167">
        <v>38.669239999999995</v>
      </c>
    </row>
    <row r="2965" spans="1:7" ht="18.75">
      <c r="A2965" s="163"/>
      <c r="B2965" s="168" t="s">
        <v>5078</v>
      </c>
      <c r="C2965" s="238">
        <v>2024</v>
      </c>
      <c r="D2965" s="165" t="s">
        <v>3771</v>
      </c>
      <c r="E2965" s="167">
        <v>1</v>
      </c>
      <c r="F2965" s="163"/>
      <c r="G2965" s="167">
        <v>36.923919999999995</v>
      </c>
    </row>
    <row r="2966" spans="1:7" ht="18.75">
      <c r="A2966" s="163"/>
      <c r="B2966" s="168" t="s">
        <v>5077</v>
      </c>
      <c r="C2966" s="238">
        <v>2024</v>
      </c>
      <c r="D2966" s="165" t="s">
        <v>3771</v>
      </c>
      <c r="E2966" s="167">
        <v>1</v>
      </c>
      <c r="F2966" s="163"/>
      <c r="G2966" s="167">
        <v>35.776969999999999</v>
      </c>
    </row>
    <row r="2967" spans="1:7" ht="18.75">
      <c r="A2967" s="163"/>
      <c r="B2967" s="168" t="s">
        <v>5077</v>
      </c>
      <c r="C2967" s="238">
        <v>2024</v>
      </c>
      <c r="D2967" s="165" t="s">
        <v>3771</v>
      </c>
      <c r="E2967" s="167">
        <v>1</v>
      </c>
      <c r="F2967" s="163"/>
      <c r="G2967" s="167">
        <v>38.671559999999999</v>
      </c>
    </row>
    <row r="2968" spans="1:7" ht="18.75">
      <c r="A2968" s="163"/>
      <c r="B2968" s="168" t="s">
        <v>5078</v>
      </c>
      <c r="C2968" s="238">
        <v>2024</v>
      </c>
      <c r="D2968" s="165" t="s">
        <v>3771</v>
      </c>
      <c r="E2968" s="167">
        <v>1</v>
      </c>
      <c r="F2968" s="163"/>
      <c r="G2968" s="167">
        <v>38.664809999999996</v>
      </c>
    </row>
    <row r="2969" spans="1:7" ht="18.75">
      <c r="A2969" s="163"/>
      <c r="B2969" s="168" t="s">
        <v>5077</v>
      </c>
      <c r="C2969" s="238">
        <v>2024</v>
      </c>
      <c r="D2969" s="165" t="s">
        <v>3771</v>
      </c>
      <c r="E2969" s="167">
        <v>1</v>
      </c>
      <c r="F2969" s="163"/>
      <c r="G2969" s="167">
        <v>36.465360000000004</v>
      </c>
    </row>
    <row r="2970" spans="1:7" ht="18.75">
      <c r="A2970" s="163"/>
      <c r="B2970" s="168" t="s">
        <v>5078</v>
      </c>
      <c r="C2970" s="238">
        <v>2024</v>
      </c>
      <c r="D2970" s="165" t="s">
        <v>3771</v>
      </c>
      <c r="E2970" s="167">
        <v>1</v>
      </c>
      <c r="F2970" s="163"/>
      <c r="G2970" s="167">
        <v>42.350540000000002</v>
      </c>
    </row>
    <row r="2971" spans="1:7" ht="18.75">
      <c r="A2971" s="163"/>
      <c r="B2971" s="168" t="s">
        <v>5077</v>
      </c>
      <c r="C2971" s="238">
        <v>2024</v>
      </c>
      <c r="D2971" s="165" t="s">
        <v>3771</v>
      </c>
      <c r="E2971" s="167">
        <v>1</v>
      </c>
      <c r="F2971" s="163"/>
      <c r="G2971" s="167">
        <v>35.568220000000004</v>
      </c>
    </row>
    <row r="2972" spans="1:7" ht="18.75">
      <c r="A2972" s="163"/>
      <c r="B2972" s="168" t="s">
        <v>5078</v>
      </c>
      <c r="C2972" s="238">
        <v>2024</v>
      </c>
      <c r="D2972" s="165" t="s">
        <v>3771</v>
      </c>
      <c r="E2972" s="167">
        <v>1</v>
      </c>
      <c r="F2972" s="163"/>
      <c r="G2972" s="167">
        <v>36.350259999999999</v>
      </c>
    </row>
    <row r="2973" spans="1:7" ht="18.75">
      <c r="A2973" s="163"/>
      <c r="B2973" s="168" t="s">
        <v>5077</v>
      </c>
      <c r="C2973" s="238">
        <v>2024</v>
      </c>
      <c r="D2973" s="165" t="s">
        <v>3771</v>
      </c>
      <c r="E2973" s="167">
        <v>1</v>
      </c>
      <c r="F2973" s="163"/>
      <c r="G2973" s="167">
        <v>37.750620000000005</v>
      </c>
    </row>
    <row r="2974" spans="1:7" ht="18.75">
      <c r="A2974" s="163"/>
      <c r="B2974" s="168" t="s">
        <v>5078</v>
      </c>
      <c r="C2974" s="238">
        <v>2024</v>
      </c>
      <c r="D2974" s="165" t="s">
        <v>3771</v>
      </c>
      <c r="E2974" s="167">
        <v>1</v>
      </c>
      <c r="F2974" s="163"/>
      <c r="G2974" s="167">
        <v>37.703199999999995</v>
      </c>
    </row>
    <row r="2975" spans="1:7" ht="18.75">
      <c r="A2975" s="163"/>
      <c r="B2975" s="168" t="s">
        <v>5077</v>
      </c>
      <c r="C2975" s="238">
        <v>2024</v>
      </c>
      <c r="D2975" s="165" t="s">
        <v>3771</v>
      </c>
      <c r="E2975" s="167">
        <v>1</v>
      </c>
      <c r="F2975" s="163"/>
      <c r="G2975" s="167">
        <v>36.465660000000007</v>
      </c>
    </row>
    <row r="2976" spans="1:7" ht="18.75">
      <c r="A2976" s="163"/>
      <c r="B2976" s="168" t="s">
        <v>5077</v>
      </c>
      <c r="C2976" s="238">
        <v>2024</v>
      </c>
      <c r="D2976" s="165" t="s">
        <v>3771</v>
      </c>
      <c r="E2976" s="167">
        <v>1</v>
      </c>
      <c r="F2976" s="163"/>
      <c r="G2976" s="167">
        <v>33.788640000000001</v>
      </c>
    </row>
    <row r="2977" spans="1:7" ht="18.75">
      <c r="A2977" s="163"/>
      <c r="B2977" s="168" t="s">
        <v>5077</v>
      </c>
      <c r="C2977" s="238">
        <v>2024</v>
      </c>
      <c r="D2977" s="165" t="s">
        <v>3771</v>
      </c>
      <c r="E2977" s="167">
        <v>1</v>
      </c>
      <c r="F2977" s="163"/>
      <c r="G2977" s="167">
        <v>34.841300000000004</v>
      </c>
    </row>
    <row r="2978" spans="1:7" ht="18.75">
      <c r="A2978" s="163"/>
      <c r="B2978" s="168" t="s">
        <v>5077</v>
      </c>
      <c r="C2978" s="238">
        <v>2024</v>
      </c>
      <c r="D2978" s="165" t="s">
        <v>3771</v>
      </c>
      <c r="E2978" s="167">
        <v>1</v>
      </c>
      <c r="F2978" s="163"/>
      <c r="G2978" s="167">
        <v>37.514150000000001</v>
      </c>
    </row>
    <row r="2979" spans="1:7" ht="18.75">
      <c r="A2979" s="163"/>
      <c r="B2979" s="168" t="s">
        <v>5077</v>
      </c>
      <c r="C2979" s="238">
        <v>2024</v>
      </c>
      <c r="D2979" s="165" t="s">
        <v>3771</v>
      </c>
      <c r="E2979" s="167">
        <v>1</v>
      </c>
      <c r="F2979" s="163"/>
      <c r="G2979" s="167">
        <v>35.654110000000003</v>
      </c>
    </row>
    <row r="2980" spans="1:7" ht="18.75">
      <c r="A2980" s="163"/>
      <c r="B2980" s="168" t="s">
        <v>5077</v>
      </c>
      <c r="C2980" s="238">
        <v>2024</v>
      </c>
      <c r="D2980" s="165" t="s">
        <v>3771</v>
      </c>
      <c r="E2980" s="167">
        <v>1</v>
      </c>
      <c r="F2980" s="163"/>
      <c r="G2980" s="167">
        <v>37.361719999999998</v>
      </c>
    </row>
    <row r="2981" spans="1:7" ht="18.75">
      <c r="A2981" s="163"/>
      <c r="B2981" s="168" t="s">
        <v>5078</v>
      </c>
      <c r="C2981" s="238">
        <v>2024</v>
      </c>
      <c r="D2981" s="165" t="s">
        <v>3771</v>
      </c>
      <c r="E2981" s="167">
        <v>1</v>
      </c>
      <c r="F2981" s="163"/>
      <c r="G2981" s="167">
        <v>36.691459999999999</v>
      </c>
    </row>
    <row r="2982" spans="1:7" ht="18.75">
      <c r="A2982" s="163"/>
      <c r="B2982" s="168" t="s">
        <v>5078</v>
      </c>
      <c r="C2982" s="238">
        <v>2024</v>
      </c>
      <c r="D2982" s="165" t="s">
        <v>3771</v>
      </c>
      <c r="E2982" s="167">
        <v>1</v>
      </c>
      <c r="F2982" s="163"/>
      <c r="G2982" s="167">
        <v>34.492710000000002</v>
      </c>
    </row>
    <row r="2983" spans="1:7" ht="18.75">
      <c r="A2983" s="163"/>
      <c r="B2983" s="168" t="s">
        <v>5077</v>
      </c>
      <c r="C2983" s="238">
        <v>2024</v>
      </c>
      <c r="D2983" s="165" t="s">
        <v>3771</v>
      </c>
      <c r="E2983" s="167">
        <v>1</v>
      </c>
      <c r="F2983" s="163"/>
      <c r="G2983" s="167">
        <v>37.49353</v>
      </c>
    </row>
    <row r="2984" spans="1:7" ht="18.75">
      <c r="A2984" s="163"/>
      <c r="B2984" s="168" t="s">
        <v>5077</v>
      </c>
      <c r="C2984" s="238">
        <v>2024</v>
      </c>
      <c r="D2984" s="165" t="s">
        <v>3771</v>
      </c>
      <c r="E2984" s="167">
        <v>1</v>
      </c>
      <c r="F2984" s="163"/>
      <c r="G2984" s="167">
        <v>39.788760000000003</v>
      </c>
    </row>
    <row r="2985" spans="1:7" ht="18.75">
      <c r="A2985" s="163"/>
      <c r="B2985" s="168" t="s">
        <v>5077</v>
      </c>
      <c r="C2985" s="238">
        <v>2024</v>
      </c>
      <c r="D2985" s="165" t="s">
        <v>3771</v>
      </c>
      <c r="E2985" s="167">
        <v>1</v>
      </c>
      <c r="F2985" s="163"/>
      <c r="G2985" s="167">
        <v>38.02205</v>
      </c>
    </row>
    <row r="2986" spans="1:7" ht="18.75">
      <c r="A2986" s="163"/>
      <c r="B2986" s="168" t="s">
        <v>5077</v>
      </c>
      <c r="C2986" s="238">
        <v>2024</v>
      </c>
      <c r="D2986" s="165" t="s">
        <v>3771</v>
      </c>
      <c r="E2986" s="167">
        <v>1</v>
      </c>
      <c r="F2986" s="163"/>
      <c r="G2986" s="167">
        <v>37.509779999999999</v>
      </c>
    </row>
    <row r="2987" spans="1:7" ht="18.75">
      <c r="A2987" s="163"/>
      <c r="B2987" s="168" t="s">
        <v>5077</v>
      </c>
      <c r="C2987" s="238">
        <v>2024</v>
      </c>
      <c r="D2987" s="165" t="s">
        <v>3771</v>
      </c>
      <c r="E2987" s="167">
        <v>1</v>
      </c>
      <c r="F2987" s="163"/>
      <c r="G2987" s="167">
        <v>37.458559999999999</v>
      </c>
    </row>
    <row r="2988" spans="1:7" ht="18.75">
      <c r="A2988" s="163"/>
      <c r="B2988" s="168" t="s">
        <v>5077</v>
      </c>
      <c r="C2988" s="238">
        <v>2024</v>
      </c>
      <c r="D2988" s="165" t="s">
        <v>3771</v>
      </c>
      <c r="E2988" s="167">
        <v>1</v>
      </c>
      <c r="F2988" s="163"/>
      <c r="G2988" s="167">
        <v>35.73068</v>
      </c>
    </row>
    <row r="2989" spans="1:7" ht="18.75">
      <c r="A2989" s="163"/>
      <c r="B2989" s="168" t="s">
        <v>5078</v>
      </c>
      <c r="C2989" s="238">
        <v>2024</v>
      </c>
      <c r="D2989" s="165" t="s">
        <v>3771</v>
      </c>
      <c r="E2989" s="167">
        <v>1</v>
      </c>
      <c r="F2989" s="163"/>
      <c r="G2989" s="167">
        <v>35.892499999999998</v>
      </c>
    </row>
    <row r="2990" spans="1:7" ht="18.75">
      <c r="A2990" s="163"/>
      <c r="B2990" s="168" t="s">
        <v>5077</v>
      </c>
      <c r="C2990" s="238">
        <v>2024</v>
      </c>
      <c r="D2990" s="165" t="s">
        <v>3771</v>
      </c>
      <c r="E2990" s="167">
        <v>1</v>
      </c>
      <c r="F2990" s="163"/>
      <c r="G2990" s="167">
        <v>39.73771</v>
      </c>
    </row>
    <row r="2991" spans="1:7" ht="18.75">
      <c r="A2991" s="163"/>
      <c r="B2991" s="168" t="s">
        <v>5078</v>
      </c>
      <c r="C2991" s="238">
        <v>2024</v>
      </c>
      <c r="D2991" s="165" t="s">
        <v>3771</v>
      </c>
      <c r="E2991" s="167">
        <v>1</v>
      </c>
      <c r="F2991" s="163"/>
      <c r="G2991" s="167">
        <v>29.045770000000001</v>
      </c>
    </row>
    <row r="2992" spans="1:7" ht="18.75">
      <c r="A2992" s="163"/>
      <c r="B2992" s="168" t="s">
        <v>5077</v>
      </c>
      <c r="C2992" s="238">
        <v>2024</v>
      </c>
      <c r="D2992" s="165" t="s">
        <v>3771</v>
      </c>
      <c r="E2992" s="167">
        <v>1</v>
      </c>
      <c r="F2992" s="163"/>
      <c r="G2992" s="167">
        <v>37.656769999999995</v>
      </c>
    </row>
    <row r="2993" spans="1:7" ht="18.75">
      <c r="A2993" s="163"/>
      <c r="B2993" s="168" t="s">
        <v>5078</v>
      </c>
      <c r="C2993" s="238">
        <v>2024</v>
      </c>
      <c r="D2993" s="165" t="s">
        <v>3771</v>
      </c>
      <c r="E2993" s="167">
        <v>1</v>
      </c>
      <c r="F2993" s="163"/>
      <c r="G2993" s="167">
        <v>35.054470000000002</v>
      </c>
    </row>
    <row r="2994" spans="1:7" ht="18.75">
      <c r="A2994" s="163"/>
      <c r="B2994" s="168" t="s">
        <v>5078</v>
      </c>
      <c r="C2994" s="238">
        <v>2024</v>
      </c>
      <c r="D2994" s="165" t="s">
        <v>3771</v>
      </c>
      <c r="E2994" s="167">
        <v>1</v>
      </c>
      <c r="F2994" s="163"/>
      <c r="G2994" s="167">
        <v>34.648260000000001</v>
      </c>
    </row>
    <row r="2995" spans="1:7" ht="18.75">
      <c r="A2995" s="163"/>
      <c r="B2995" s="168" t="s">
        <v>5077</v>
      </c>
      <c r="C2995" s="238">
        <v>2024</v>
      </c>
      <c r="D2995" s="165" t="s">
        <v>3771</v>
      </c>
      <c r="E2995" s="167">
        <v>1</v>
      </c>
      <c r="F2995" s="163"/>
      <c r="G2995" s="167">
        <v>37.465170000000001</v>
      </c>
    </row>
    <row r="2996" spans="1:7" ht="18.75">
      <c r="A2996" s="163"/>
      <c r="B2996" s="168" t="s">
        <v>5079</v>
      </c>
      <c r="C2996" s="238">
        <v>2024</v>
      </c>
      <c r="D2996" s="165" t="s">
        <v>3771</v>
      </c>
      <c r="E2996" s="167">
        <v>1</v>
      </c>
      <c r="F2996" s="163"/>
      <c r="G2996" s="167">
        <v>34.353269999999995</v>
      </c>
    </row>
    <row r="2997" spans="1:7" ht="18.75">
      <c r="A2997" s="163"/>
      <c r="B2997" s="168" t="s">
        <v>5094</v>
      </c>
      <c r="C2997" s="238">
        <v>2024</v>
      </c>
      <c r="D2997" s="165" t="s">
        <v>3771</v>
      </c>
      <c r="E2997" s="167">
        <v>1</v>
      </c>
      <c r="F2997" s="163"/>
      <c r="G2997" s="167">
        <v>38.091839999999998</v>
      </c>
    </row>
    <row r="2998" spans="1:7" ht="18.75">
      <c r="A2998" s="163"/>
      <c r="B2998" s="168" t="s">
        <v>5087</v>
      </c>
      <c r="C2998" s="238">
        <v>2024</v>
      </c>
      <c r="D2998" s="165" t="s">
        <v>3771</v>
      </c>
      <c r="E2998" s="167">
        <v>1</v>
      </c>
      <c r="F2998" s="163"/>
      <c r="G2998" s="167">
        <v>38.263510000000004</v>
      </c>
    </row>
    <row r="2999" spans="1:7" ht="18.75">
      <c r="A2999" s="163"/>
      <c r="B2999" s="168" t="s">
        <v>5091</v>
      </c>
      <c r="C2999" s="238">
        <v>2024</v>
      </c>
      <c r="D2999" s="165" t="s">
        <v>3771</v>
      </c>
      <c r="E2999" s="167">
        <v>1</v>
      </c>
      <c r="F2999" s="163"/>
      <c r="G2999" s="167">
        <v>40.659210000000002</v>
      </c>
    </row>
    <row r="3000" spans="1:7" ht="18.75">
      <c r="A3000" s="163"/>
      <c r="B3000" s="168" t="s">
        <v>5079</v>
      </c>
      <c r="C3000" s="238">
        <v>2024</v>
      </c>
      <c r="D3000" s="165" t="s">
        <v>3771</v>
      </c>
      <c r="E3000" s="167">
        <v>1</v>
      </c>
      <c r="F3000" s="163"/>
      <c r="G3000" s="167">
        <v>36.704190000000004</v>
      </c>
    </row>
    <row r="3001" spans="1:7" ht="18.75">
      <c r="A3001" s="163"/>
      <c r="B3001" s="168" t="s">
        <v>5090</v>
      </c>
      <c r="C3001" s="238">
        <v>2024</v>
      </c>
      <c r="D3001" s="165" t="s">
        <v>3771</v>
      </c>
      <c r="E3001" s="167">
        <v>1</v>
      </c>
      <c r="F3001" s="163"/>
      <c r="G3001" s="167">
        <v>42.50732</v>
      </c>
    </row>
    <row r="3002" spans="1:7" ht="18.75">
      <c r="A3002" s="163"/>
      <c r="B3002" s="168" t="s">
        <v>5084</v>
      </c>
      <c r="C3002" s="238">
        <v>2024</v>
      </c>
      <c r="D3002" s="165" t="s">
        <v>3771</v>
      </c>
      <c r="E3002" s="167">
        <v>1</v>
      </c>
      <c r="F3002" s="163"/>
      <c r="G3002" s="167">
        <v>41.343290000000003</v>
      </c>
    </row>
    <row r="3003" spans="1:7" ht="18.75">
      <c r="A3003" s="163"/>
      <c r="B3003" s="168" t="s">
        <v>5087</v>
      </c>
      <c r="C3003" s="238">
        <v>2024</v>
      </c>
      <c r="D3003" s="165" t="s">
        <v>3771</v>
      </c>
      <c r="E3003" s="167">
        <v>1</v>
      </c>
      <c r="F3003" s="163"/>
      <c r="G3003" s="167">
        <v>35.970269999999999</v>
      </c>
    </row>
    <row r="3004" spans="1:7" ht="18.75">
      <c r="A3004" s="163"/>
      <c r="B3004" s="168" t="s">
        <v>5087</v>
      </c>
      <c r="C3004" s="238">
        <v>2024</v>
      </c>
      <c r="D3004" s="165" t="s">
        <v>3771</v>
      </c>
      <c r="E3004" s="167">
        <v>1</v>
      </c>
      <c r="F3004" s="163"/>
      <c r="G3004" s="167">
        <v>38.933109999999999</v>
      </c>
    </row>
    <row r="3005" spans="1:7" ht="18.75">
      <c r="A3005" s="163"/>
      <c r="B3005" s="168" t="s">
        <v>5079</v>
      </c>
      <c r="C3005" s="238">
        <v>2024</v>
      </c>
      <c r="D3005" s="165" t="s">
        <v>3771</v>
      </c>
      <c r="E3005" s="167">
        <v>1</v>
      </c>
      <c r="F3005" s="163"/>
      <c r="G3005" s="167">
        <v>34.242069999999998</v>
      </c>
    </row>
    <row r="3006" spans="1:7" ht="18.75">
      <c r="A3006" s="163"/>
      <c r="B3006" s="168" t="s">
        <v>5095</v>
      </c>
      <c r="C3006" s="238">
        <v>2024</v>
      </c>
      <c r="D3006" s="165" t="s">
        <v>3771</v>
      </c>
      <c r="E3006" s="167">
        <v>1</v>
      </c>
      <c r="F3006" s="163"/>
      <c r="G3006" s="167">
        <v>33.570449999999994</v>
      </c>
    </row>
    <row r="3007" spans="1:7" ht="18.75">
      <c r="A3007" s="163"/>
      <c r="B3007" s="168" t="s">
        <v>5077</v>
      </c>
      <c r="C3007" s="238">
        <v>2024</v>
      </c>
      <c r="D3007" s="165" t="s">
        <v>3771</v>
      </c>
      <c r="E3007" s="167">
        <v>1</v>
      </c>
      <c r="F3007" s="163"/>
      <c r="G3007" s="167">
        <v>39.264789999999998</v>
      </c>
    </row>
    <row r="3008" spans="1:7" ht="18.75">
      <c r="A3008" s="163"/>
      <c r="B3008" s="168" t="s">
        <v>5078</v>
      </c>
      <c r="C3008" s="238">
        <v>2024</v>
      </c>
      <c r="D3008" s="165" t="s">
        <v>3771</v>
      </c>
      <c r="E3008" s="167">
        <v>1</v>
      </c>
      <c r="F3008" s="163"/>
      <c r="G3008" s="167">
        <v>35.130510000000001</v>
      </c>
    </row>
    <row r="3009" spans="1:7" ht="18.75">
      <c r="A3009" s="163"/>
      <c r="B3009" s="168" t="s">
        <v>5078</v>
      </c>
      <c r="C3009" s="238">
        <v>2024</v>
      </c>
      <c r="D3009" s="165" t="s">
        <v>3771</v>
      </c>
      <c r="E3009" s="167">
        <v>1</v>
      </c>
      <c r="F3009" s="163"/>
      <c r="G3009" s="167">
        <v>38.438319999999997</v>
      </c>
    </row>
    <row r="3010" spans="1:7" ht="18.75">
      <c r="A3010" s="163"/>
      <c r="B3010" s="168" t="s">
        <v>5078</v>
      </c>
      <c r="C3010" s="238">
        <v>2024</v>
      </c>
      <c r="D3010" s="165" t="s">
        <v>3771</v>
      </c>
      <c r="E3010" s="167">
        <v>1</v>
      </c>
      <c r="F3010" s="163"/>
      <c r="G3010" s="167">
        <v>27.010819999999999</v>
      </c>
    </row>
    <row r="3011" spans="1:7" ht="18.75">
      <c r="A3011" s="163"/>
      <c r="B3011" s="168" t="s">
        <v>5077</v>
      </c>
      <c r="C3011" s="238">
        <v>2024</v>
      </c>
      <c r="D3011" s="165" t="s">
        <v>3771</v>
      </c>
      <c r="E3011" s="167">
        <v>1</v>
      </c>
      <c r="F3011" s="163"/>
      <c r="G3011" s="167">
        <v>36.505789999999998</v>
      </c>
    </row>
    <row r="3012" spans="1:7" ht="18.75">
      <c r="A3012" s="163"/>
      <c r="B3012" s="168" t="s">
        <v>5078</v>
      </c>
      <c r="C3012" s="238">
        <v>2024</v>
      </c>
      <c r="D3012" s="165" t="s">
        <v>3771</v>
      </c>
      <c r="E3012" s="167">
        <v>1</v>
      </c>
      <c r="F3012" s="163"/>
      <c r="G3012" s="167">
        <v>37.164559999999994</v>
      </c>
    </row>
    <row r="3013" spans="1:7" ht="18.75">
      <c r="A3013" s="163"/>
      <c r="B3013" s="168" t="s">
        <v>5077</v>
      </c>
      <c r="C3013" s="238">
        <v>2024</v>
      </c>
      <c r="D3013" s="165" t="s">
        <v>3771</v>
      </c>
      <c r="E3013" s="167">
        <v>1</v>
      </c>
      <c r="F3013" s="163"/>
      <c r="G3013" s="167">
        <v>37.094589999999997</v>
      </c>
    </row>
    <row r="3014" spans="1:7" ht="33.75">
      <c r="A3014" s="163"/>
      <c r="B3014" s="168" t="s">
        <v>5105</v>
      </c>
      <c r="C3014" s="238">
        <v>2024</v>
      </c>
      <c r="D3014" s="165" t="s">
        <v>3771</v>
      </c>
      <c r="E3014" s="167">
        <v>1</v>
      </c>
      <c r="F3014" s="163"/>
      <c r="G3014" s="167">
        <v>34.691569999999999</v>
      </c>
    </row>
    <row r="3015" spans="1:7" ht="18.75">
      <c r="A3015" s="163"/>
      <c r="B3015" s="168" t="s">
        <v>5077</v>
      </c>
      <c r="C3015" s="238">
        <v>2024</v>
      </c>
      <c r="D3015" s="165" t="s">
        <v>3771</v>
      </c>
      <c r="E3015" s="167">
        <v>1</v>
      </c>
      <c r="F3015" s="163"/>
      <c r="G3015" s="167">
        <v>33.810040000000001</v>
      </c>
    </row>
    <row r="3016" spans="1:7" ht="18.75">
      <c r="A3016" s="163"/>
      <c r="B3016" s="168" t="s">
        <v>5077</v>
      </c>
      <c r="C3016" s="238">
        <v>2024</v>
      </c>
      <c r="D3016" s="165" t="s">
        <v>3771</v>
      </c>
      <c r="E3016" s="167">
        <v>1</v>
      </c>
      <c r="F3016" s="163"/>
      <c r="G3016" s="167">
        <v>38.572009999999999</v>
      </c>
    </row>
    <row r="3017" spans="1:7" ht="18.75">
      <c r="A3017" s="163"/>
      <c r="B3017" s="168" t="s">
        <v>5078</v>
      </c>
      <c r="C3017" s="238">
        <v>2024</v>
      </c>
      <c r="D3017" s="165" t="s">
        <v>3771</v>
      </c>
      <c r="E3017" s="167">
        <v>1</v>
      </c>
      <c r="F3017" s="163"/>
      <c r="G3017" s="167">
        <v>35.899850000000001</v>
      </c>
    </row>
    <row r="3018" spans="1:7" ht="18.75">
      <c r="A3018" s="163"/>
      <c r="B3018" s="168" t="s">
        <v>5078</v>
      </c>
      <c r="C3018" s="238">
        <v>2024</v>
      </c>
      <c r="D3018" s="165" t="s">
        <v>3771</v>
      </c>
      <c r="E3018" s="167">
        <v>1</v>
      </c>
      <c r="F3018" s="163"/>
      <c r="G3018" s="167">
        <v>35.076389999999996</v>
      </c>
    </row>
    <row r="3019" spans="1:7" ht="18.75">
      <c r="A3019" s="163"/>
      <c r="B3019" s="168" t="s">
        <v>5077</v>
      </c>
      <c r="C3019" s="238">
        <v>2024</v>
      </c>
      <c r="D3019" s="165" t="s">
        <v>3771</v>
      </c>
      <c r="E3019" s="167">
        <v>1</v>
      </c>
      <c r="F3019" s="163"/>
      <c r="G3019" s="167">
        <v>36.789569999999998</v>
      </c>
    </row>
    <row r="3020" spans="1:7" ht="18.75">
      <c r="A3020" s="163"/>
      <c r="B3020" s="168" t="s">
        <v>5094</v>
      </c>
      <c r="C3020" s="238">
        <v>2024</v>
      </c>
      <c r="D3020" s="165" t="s">
        <v>3771</v>
      </c>
      <c r="E3020" s="167">
        <v>1</v>
      </c>
      <c r="F3020" s="163"/>
      <c r="G3020" s="167">
        <v>36.332029999999996</v>
      </c>
    </row>
    <row r="3021" spans="1:7" ht="18.75">
      <c r="A3021" s="163"/>
      <c r="B3021" s="168" t="s">
        <v>5078</v>
      </c>
      <c r="C3021" s="238">
        <v>2024</v>
      </c>
      <c r="D3021" s="165" t="s">
        <v>3771</v>
      </c>
      <c r="E3021" s="167">
        <v>1</v>
      </c>
      <c r="F3021" s="163"/>
      <c r="G3021" s="167">
        <v>38.54025</v>
      </c>
    </row>
    <row r="3022" spans="1:7" ht="18.75">
      <c r="A3022" s="163"/>
      <c r="B3022" s="168" t="s">
        <v>5085</v>
      </c>
      <c r="C3022" s="238">
        <v>2024</v>
      </c>
      <c r="D3022" s="165" t="s">
        <v>3771</v>
      </c>
      <c r="E3022" s="167">
        <v>1</v>
      </c>
      <c r="F3022" s="163"/>
      <c r="G3022" s="167">
        <v>34.57985</v>
      </c>
    </row>
    <row r="3023" spans="1:7" ht="18.75">
      <c r="A3023" s="163"/>
      <c r="B3023" s="168" t="s">
        <v>5078</v>
      </c>
      <c r="C3023" s="238">
        <v>2024</v>
      </c>
      <c r="D3023" s="165" t="s">
        <v>3771</v>
      </c>
      <c r="E3023" s="167">
        <v>1</v>
      </c>
      <c r="F3023" s="163"/>
      <c r="G3023" s="167">
        <v>39.018000000000001</v>
      </c>
    </row>
    <row r="3024" spans="1:7" ht="18.75">
      <c r="A3024" s="163"/>
      <c r="B3024" s="168" t="s">
        <v>5078</v>
      </c>
      <c r="C3024" s="238">
        <v>2024</v>
      </c>
      <c r="D3024" s="165" t="s">
        <v>3771</v>
      </c>
      <c r="E3024" s="167">
        <v>1</v>
      </c>
      <c r="F3024" s="163"/>
      <c r="G3024" s="167">
        <v>38.690839999999994</v>
      </c>
    </row>
    <row r="3025" spans="1:7" ht="18.75">
      <c r="A3025" s="163"/>
      <c r="B3025" s="168" t="s">
        <v>5078</v>
      </c>
      <c r="C3025" s="238">
        <v>2024</v>
      </c>
      <c r="D3025" s="165" t="s">
        <v>3771</v>
      </c>
      <c r="E3025" s="167">
        <v>1</v>
      </c>
      <c r="F3025" s="163"/>
      <c r="G3025" s="167">
        <v>39.152269999999994</v>
      </c>
    </row>
    <row r="3026" spans="1:7" ht="18.75">
      <c r="A3026" s="163"/>
      <c r="B3026" s="168" t="s">
        <v>5078</v>
      </c>
      <c r="C3026" s="238">
        <v>2024</v>
      </c>
      <c r="D3026" s="165" t="s">
        <v>3771</v>
      </c>
      <c r="E3026" s="167">
        <v>1</v>
      </c>
      <c r="F3026" s="163"/>
      <c r="G3026" s="167">
        <v>38.377660000000006</v>
      </c>
    </row>
    <row r="3027" spans="1:7" ht="18.75">
      <c r="A3027" s="163"/>
      <c r="B3027" s="168" t="s">
        <v>5077</v>
      </c>
      <c r="C3027" s="238">
        <v>2024</v>
      </c>
      <c r="D3027" s="165" t="s">
        <v>3771</v>
      </c>
      <c r="E3027" s="167">
        <v>1</v>
      </c>
      <c r="F3027" s="163"/>
      <c r="G3027" s="167">
        <v>38.382580000000004</v>
      </c>
    </row>
    <row r="3028" spans="1:7" ht="18.75">
      <c r="A3028" s="163"/>
      <c r="B3028" s="168" t="s">
        <v>5077</v>
      </c>
      <c r="C3028" s="238">
        <v>2024</v>
      </c>
      <c r="D3028" s="165" t="s">
        <v>3771</v>
      </c>
      <c r="E3028" s="167">
        <v>1</v>
      </c>
      <c r="F3028" s="163"/>
      <c r="G3028" s="167">
        <v>38.186970000000002</v>
      </c>
    </row>
    <row r="3029" spans="1:7" ht="18.75">
      <c r="A3029" s="163"/>
      <c r="B3029" s="168" t="s">
        <v>5077</v>
      </c>
      <c r="C3029" s="238">
        <v>2024</v>
      </c>
      <c r="D3029" s="165" t="s">
        <v>3771</v>
      </c>
      <c r="E3029" s="167">
        <v>1</v>
      </c>
      <c r="F3029" s="163"/>
      <c r="G3029" s="167">
        <v>39.529150000000001</v>
      </c>
    </row>
    <row r="3030" spans="1:7" ht="18.75">
      <c r="A3030" s="163"/>
      <c r="B3030" s="168" t="s">
        <v>5077</v>
      </c>
      <c r="C3030" s="238">
        <v>2024</v>
      </c>
      <c r="D3030" s="165" t="s">
        <v>3771</v>
      </c>
      <c r="E3030" s="167">
        <v>1</v>
      </c>
      <c r="F3030" s="163"/>
      <c r="G3030" s="167">
        <v>34.39132</v>
      </c>
    </row>
    <row r="3031" spans="1:7" ht="18.75">
      <c r="A3031" s="163"/>
      <c r="B3031" s="168" t="s">
        <v>5078</v>
      </c>
      <c r="C3031" s="238">
        <v>2024</v>
      </c>
      <c r="D3031" s="165" t="s">
        <v>3771</v>
      </c>
      <c r="E3031" s="167">
        <v>1</v>
      </c>
      <c r="F3031" s="163"/>
      <c r="G3031" s="167">
        <v>36.579920000000001</v>
      </c>
    </row>
    <row r="3032" spans="1:7" ht="18.75">
      <c r="A3032" s="163"/>
      <c r="B3032" s="168" t="s">
        <v>5078</v>
      </c>
      <c r="C3032" s="238">
        <v>2024</v>
      </c>
      <c r="D3032" s="165" t="s">
        <v>3771</v>
      </c>
      <c r="E3032" s="167">
        <v>1</v>
      </c>
      <c r="F3032" s="163"/>
      <c r="G3032" s="167">
        <v>35.622260000000004</v>
      </c>
    </row>
    <row r="3033" spans="1:7" ht="33.75">
      <c r="A3033" s="163"/>
      <c r="B3033" s="168" t="s">
        <v>5108</v>
      </c>
      <c r="C3033" s="238">
        <v>2024</v>
      </c>
      <c r="D3033" s="165" t="s">
        <v>3771</v>
      </c>
      <c r="E3033" s="167">
        <v>1</v>
      </c>
      <c r="F3033" s="163"/>
      <c r="G3033" s="167">
        <v>41.767699999999998</v>
      </c>
    </row>
    <row r="3034" spans="1:7" ht="18.75">
      <c r="A3034" s="163"/>
      <c r="B3034" s="168" t="s">
        <v>5078</v>
      </c>
      <c r="C3034" s="238">
        <v>2024</v>
      </c>
      <c r="D3034" s="165" t="s">
        <v>3771</v>
      </c>
      <c r="E3034" s="167">
        <v>1</v>
      </c>
      <c r="F3034" s="163"/>
      <c r="G3034" s="167">
        <v>35.570689999999999</v>
      </c>
    </row>
    <row r="3035" spans="1:7" ht="18.75">
      <c r="A3035" s="163"/>
      <c r="B3035" s="168" t="s">
        <v>5077</v>
      </c>
      <c r="C3035" s="238">
        <v>2024</v>
      </c>
      <c r="D3035" s="165" t="s">
        <v>3771</v>
      </c>
      <c r="E3035" s="167">
        <v>1</v>
      </c>
      <c r="F3035" s="163"/>
      <c r="G3035" s="167">
        <v>38.25197</v>
      </c>
    </row>
    <row r="3036" spans="1:7" ht="18.75">
      <c r="A3036" s="163"/>
      <c r="B3036" s="168" t="s">
        <v>5077</v>
      </c>
      <c r="C3036" s="238">
        <v>2024</v>
      </c>
      <c r="D3036" s="165" t="s">
        <v>3771</v>
      </c>
      <c r="E3036" s="167">
        <v>1</v>
      </c>
      <c r="F3036" s="163"/>
      <c r="G3036" s="167">
        <v>34.056010000000001</v>
      </c>
    </row>
    <row r="3037" spans="1:7" ht="18.75">
      <c r="A3037" s="163"/>
      <c r="B3037" s="168" t="s">
        <v>5078</v>
      </c>
      <c r="C3037" s="238">
        <v>2024</v>
      </c>
      <c r="D3037" s="165" t="s">
        <v>3771</v>
      </c>
      <c r="E3037" s="167">
        <v>1</v>
      </c>
      <c r="F3037" s="163"/>
      <c r="G3037" s="167">
        <v>36.889220000000002</v>
      </c>
    </row>
    <row r="3038" spans="1:7" ht="18.75">
      <c r="A3038" s="163"/>
      <c r="B3038" s="168" t="s">
        <v>5077</v>
      </c>
      <c r="C3038" s="238">
        <v>2024</v>
      </c>
      <c r="D3038" s="165" t="s">
        <v>3771</v>
      </c>
      <c r="E3038" s="167">
        <v>1</v>
      </c>
      <c r="F3038" s="163"/>
      <c r="G3038" s="167">
        <v>35.944120000000005</v>
      </c>
    </row>
    <row r="3039" spans="1:7" ht="18.75">
      <c r="A3039" s="163"/>
      <c r="B3039" s="168" t="s">
        <v>5077</v>
      </c>
      <c r="C3039" s="238">
        <v>2024</v>
      </c>
      <c r="D3039" s="165" t="s">
        <v>3771</v>
      </c>
      <c r="E3039" s="167">
        <v>1</v>
      </c>
      <c r="F3039" s="163"/>
      <c r="G3039" s="167">
        <v>35.567489999999999</v>
      </c>
    </row>
    <row r="3040" spans="1:7" ht="18.75">
      <c r="A3040" s="163"/>
      <c r="B3040" s="168" t="s">
        <v>5078</v>
      </c>
      <c r="C3040" s="238">
        <v>2024</v>
      </c>
      <c r="D3040" s="165" t="s">
        <v>3771</v>
      </c>
      <c r="E3040" s="167">
        <v>1</v>
      </c>
      <c r="F3040" s="163"/>
      <c r="G3040" s="167">
        <v>35.206300000000006</v>
      </c>
    </row>
    <row r="3041" spans="1:7" ht="18.75">
      <c r="A3041" s="163"/>
      <c r="B3041" s="168" t="s">
        <v>5083</v>
      </c>
      <c r="C3041" s="238">
        <v>2024</v>
      </c>
      <c r="D3041" s="165" t="s">
        <v>3771</v>
      </c>
      <c r="E3041" s="167">
        <v>1</v>
      </c>
      <c r="F3041" s="163"/>
      <c r="G3041" s="167">
        <v>32.116889999999998</v>
      </c>
    </row>
    <row r="3042" spans="1:7" ht="18.75">
      <c r="A3042" s="163"/>
      <c r="B3042" s="168" t="s">
        <v>5078</v>
      </c>
      <c r="C3042" s="238">
        <v>2024</v>
      </c>
      <c r="D3042" s="165" t="s">
        <v>3771</v>
      </c>
      <c r="E3042" s="167">
        <v>1</v>
      </c>
      <c r="F3042" s="163"/>
      <c r="G3042" s="167">
        <v>34.95008</v>
      </c>
    </row>
    <row r="3043" spans="1:7" ht="18.75">
      <c r="A3043" s="163"/>
      <c r="B3043" s="168" t="s">
        <v>5078</v>
      </c>
      <c r="C3043" s="238">
        <v>2024</v>
      </c>
      <c r="D3043" s="165" t="s">
        <v>3771</v>
      </c>
      <c r="E3043" s="167">
        <v>1</v>
      </c>
      <c r="F3043" s="163"/>
      <c r="G3043" s="167">
        <v>34.843000000000004</v>
      </c>
    </row>
    <row r="3044" spans="1:7" ht="18.75">
      <c r="A3044" s="163"/>
      <c r="B3044" s="168" t="s">
        <v>5078</v>
      </c>
      <c r="C3044" s="238">
        <v>2024</v>
      </c>
      <c r="D3044" s="165" t="s">
        <v>3771</v>
      </c>
      <c r="E3044" s="167">
        <v>1</v>
      </c>
      <c r="F3044" s="163"/>
      <c r="G3044" s="167">
        <v>36.01858</v>
      </c>
    </row>
    <row r="3045" spans="1:7" ht="18.75">
      <c r="A3045" s="163"/>
      <c r="B3045" s="168" t="s">
        <v>5094</v>
      </c>
      <c r="C3045" s="238">
        <v>2024</v>
      </c>
      <c r="D3045" s="165" t="s">
        <v>3771</v>
      </c>
      <c r="E3045" s="167">
        <v>1</v>
      </c>
      <c r="F3045" s="163"/>
      <c r="G3045" s="167">
        <v>34.098179999999999</v>
      </c>
    </row>
    <row r="3046" spans="1:7" ht="18.75">
      <c r="A3046" s="163"/>
      <c r="B3046" s="168" t="s">
        <v>5080</v>
      </c>
      <c r="C3046" s="238">
        <v>2024</v>
      </c>
      <c r="D3046" s="165" t="s">
        <v>3771</v>
      </c>
      <c r="E3046" s="167">
        <v>1</v>
      </c>
      <c r="F3046" s="163"/>
      <c r="G3046" s="167">
        <v>43.942500000000003</v>
      </c>
    </row>
    <row r="3047" spans="1:7" ht="18.75">
      <c r="A3047" s="163"/>
      <c r="B3047" s="168" t="s">
        <v>5077</v>
      </c>
      <c r="C3047" s="238">
        <v>2024</v>
      </c>
      <c r="D3047" s="165" t="s">
        <v>3771</v>
      </c>
      <c r="E3047" s="167">
        <v>1</v>
      </c>
      <c r="F3047" s="163"/>
      <c r="G3047" s="167">
        <v>35.57967</v>
      </c>
    </row>
    <row r="3048" spans="1:7" ht="18.75">
      <c r="A3048" s="163"/>
      <c r="B3048" s="168" t="s">
        <v>5078</v>
      </c>
      <c r="C3048" s="238">
        <v>2024</v>
      </c>
      <c r="D3048" s="165" t="s">
        <v>3771</v>
      </c>
      <c r="E3048" s="167">
        <v>1</v>
      </c>
      <c r="F3048" s="163"/>
      <c r="G3048" s="167">
        <v>38.738839999999996</v>
      </c>
    </row>
    <row r="3049" spans="1:7" ht="18.75">
      <c r="A3049" s="163"/>
      <c r="B3049" s="168" t="s">
        <v>5078</v>
      </c>
      <c r="C3049" s="238">
        <v>2024</v>
      </c>
      <c r="D3049" s="165" t="s">
        <v>3771</v>
      </c>
      <c r="E3049" s="167">
        <v>1</v>
      </c>
      <c r="F3049" s="163"/>
      <c r="G3049" s="167">
        <v>36.860010000000003</v>
      </c>
    </row>
    <row r="3050" spans="1:7" ht="18.75">
      <c r="A3050" s="163"/>
      <c r="B3050" s="168" t="s">
        <v>5078</v>
      </c>
      <c r="C3050" s="238">
        <v>2024</v>
      </c>
      <c r="D3050" s="165" t="s">
        <v>3771</v>
      </c>
      <c r="E3050" s="167">
        <v>1</v>
      </c>
      <c r="F3050" s="163"/>
      <c r="G3050" s="167">
        <v>36.036999999999999</v>
      </c>
    </row>
    <row r="3051" spans="1:7" ht="18.75">
      <c r="A3051" s="163"/>
      <c r="B3051" s="168" t="s">
        <v>5078</v>
      </c>
      <c r="C3051" s="238">
        <v>2024</v>
      </c>
      <c r="D3051" s="165" t="s">
        <v>3771</v>
      </c>
      <c r="E3051" s="167">
        <v>1</v>
      </c>
      <c r="F3051" s="163"/>
      <c r="G3051" s="167">
        <v>34.776089999999996</v>
      </c>
    </row>
    <row r="3052" spans="1:7" ht="18.75">
      <c r="A3052" s="163"/>
      <c r="B3052" s="168" t="s">
        <v>5078</v>
      </c>
      <c r="C3052" s="238">
        <v>2024</v>
      </c>
      <c r="D3052" s="165" t="s">
        <v>3771</v>
      </c>
      <c r="E3052" s="167">
        <v>1</v>
      </c>
      <c r="F3052" s="163"/>
      <c r="G3052" s="167">
        <v>36.393809999999995</v>
      </c>
    </row>
    <row r="3053" spans="1:7" ht="18.75">
      <c r="A3053" s="163"/>
      <c r="B3053" s="168" t="s">
        <v>5078</v>
      </c>
      <c r="C3053" s="238">
        <v>2024</v>
      </c>
      <c r="D3053" s="165" t="s">
        <v>3771</v>
      </c>
      <c r="E3053" s="167">
        <v>1</v>
      </c>
      <c r="F3053" s="163"/>
      <c r="G3053" s="167">
        <v>35.928239999999995</v>
      </c>
    </row>
    <row r="3054" spans="1:7" ht="18.75">
      <c r="A3054" s="163"/>
      <c r="B3054" s="168" t="s">
        <v>5097</v>
      </c>
      <c r="C3054" s="238">
        <v>2024</v>
      </c>
      <c r="D3054" s="165" t="s">
        <v>3771</v>
      </c>
      <c r="E3054" s="167">
        <v>1</v>
      </c>
      <c r="F3054" s="163"/>
      <c r="G3054" s="167">
        <v>28.8996</v>
      </c>
    </row>
    <row r="3055" spans="1:7" ht="18.75">
      <c r="A3055" s="163"/>
      <c r="B3055" s="168" t="s">
        <v>5097</v>
      </c>
      <c r="C3055" s="238">
        <v>2024</v>
      </c>
      <c r="D3055" s="165" t="s">
        <v>3771</v>
      </c>
      <c r="E3055" s="167">
        <v>1</v>
      </c>
      <c r="F3055" s="163"/>
      <c r="G3055" s="167">
        <v>28.50666</v>
      </c>
    </row>
    <row r="3056" spans="1:7" ht="18.75">
      <c r="A3056" s="163"/>
      <c r="B3056" s="168" t="s">
        <v>5079</v>
      </c>
      <c r="C3056" s="238">
        <v>2024</v>
      </c>
      <c r="D3056" s="165" t="s">
        <v>3771</v>
      </c>
      <c r="E3056" s="167">
        <v>1</v>
      </c>
      <c r="F3056" s="163"/>
      <c r="G3056" s="167">
        <v>32.320029999999996</v>
      </c>
    </row>
    <row r="3057" spans="1:7" ht="18.75">
      <c r="A3057" s="163"/>
      <c r="B3057" s="168" t="s">
        <v>5078</v>
      </c>
      <c r="C3057" s="238">
        <v>2024</v>
      </c>
      <c r="D3057" s="165" t="s">
        <v>3771</v>
      </c>
      <c r="E3057" s="167">
        <v>1</v>
      </c>
      <c r="F3057" s="163"/>
      <c r="G3057" s="167">
        <v>35.790559999999999</v>
      </c>
    </row>
    <row r="3058" spans="1:7" ht="18.75">
      <c r="A3058" s="163"/>
      <c r="B3058" s="168" t="s">
        <v>5077</v>
      </c>
      <c r="C3058" s="238">
        <v>2024</v>
      </c>
      <c r="D3058" s="165" t="s">
        <v>3771</v>
      </c>
      <c r="E3058" s="167">
        <v>1</v>
      </c>
      <c r="F3058" s="163"/>
      <c r="G3058" s="167">
        <v>35.538530000000002</v>
      </c>
    </row>
    <row r="3059" spans="1:7" ht="18.75">
      <c r="A3059" s="163"/>
      <c r="B3059" s="168" t="s">
        <v>5077</v>
      </c>
      <c r="C3059" s="238">
        <v>2024</v>
      </c>
      <c r="D3059" s="165" t="s">
        <v>3771</v>
      </c>
      <c r="E3059" s="167">
        <v>1</v>
      </c>
      <c r="F3059" s="163"/>
      <c r="G3059" s="167">
        <v>33.98659</v>
      </c>
    </row>
    <row r="3060" spans="1:7" ht="18.75">
      <c r="A3060" s="163"/>
      <c r="B3060" s="168" t="s">
        <v>5078</v>
      </c>
      <c r="C3060" s="238">
        <v>2024</v>
      </c>
      <c r="D3060" s="165" t="s">
        <v>3771</v>
      </c>
      <c r="E3060" s="167">
        <v>1</v>
      </c>
      <c r="F3060" s="163"/>
      <c r="G3060" s="167">
        <v>35.715350000000001</v>
      </c>
    </row>
    <row r="3061" spans="1:7" ht="18.75">
      <c r="A3061" s="163"/>
      <c r="B3061" s="168" t="s">
        <v>5078</v>
      </c>
      <c r="C3061" s="238">
        <v>2024</v>
      </c>
      <c r="D3061" s="165" t="s">
        <v>3771</v>
      </c>
      <c r="E3061" s="167">
        <v>1</v>
      </c>
      <c r="F3061" s="163"/>
      <c r="G3061" s="167">
        <v>34.383760000000002</v>
      </c>
    </row>
    <row r="3062" spans="1:7" ht="18.75">
      <c r="A3062" s="163"/>
      <c r="B3062" s="168" t="s">
        <v>5078</v>
      </c>
      <c r="C3062" s="238">
        <v>2024</v>
      </c>
      <c r="D3062" s="165" t="s">
        <v>3771</v>
      </c>
      <c r="E3062" s="167">
        <v>1</v>
      </c>
      <c r="F3062" s="163"/>
      <c r="G3062" s="167">
        <v>34.408139999999996</v>
      </c>
    </row>
    <row r="3063" spans="1:7" ht="18.75">
      <c r="A3063" s="163"/>
      <c r="B3063" s="168" t="s">
        <v>5077</v>
      </c>
      <c r="C3063" s="238">
        <v>2024</v>
      </c>
      <c r="D3063" s="165" t="s">
        <v>3771</v>
      </c>
      <c r="E3063" s="167">
        <v>1</v>
      </c>
      <c r="F3063" s="163"/>
      <c r="G3063" s="167">
        <v>35.248530000000002</v>
      </c>
    </row>
    <row r="3064" spans="1:7" ht="18.75">
      <c r="A3064" s="163"/>
      <c r="B3064" s="168" t="s">
        <v>5095</v>
      </c>
      <c r="C3064" s="238">
        <v>2024</v>
      </c>
      <c r="D3064" s="165" t="s">
        <v>3771</v>
      </c>
      <c r="E3064" s="167">
        <v>1</v>
      </c>
      <c r="F3064" s="163"/>
      <c r="G3064" s="167">
        <v>32.211599999999997</v>
      </c>
    </row>
    <row r="3065" spans="1:7" ht="18.75">
      <c r="A3065" s="163"/>
      <c r="B3065" s="168" t="s">
        <v>5078</v>
      </c>
      <c r="C3065" s="238">
        <v>2024</v>
      </c>
      <c r="D3065" s="165" t="s">
        <v>3771</v>
      </c>
      <c r="E3065" s="167">
        <v>1</v>
      </c>
      <c r="F3065" s="163"/>
      <c r="G3065" s="167">
        <v>35.359919999999995</v>
      </c>
    </row>
    <row r="3066" spans="1:7" ht="18.75">
      <c r="A3066" s="163"/>
      <c r="B3066" s="168" t="s">
        <v>5109</v>
      </c>
      <c r="C3066" s="238">
        <v>2024</v>
      </c>
      <c r="D3066" s="165" t="s">
        <v>3771</v>
      </c>
      <c r="E3066" s="167">
        <v>1</v>
      </c>
      <c r="F3066" s="163"/>
      <c r="G3066" s="167">
        <v>35.400970000000001</v>
      </c>
    </row>
    <row r="3067" spans="1:7" ht="18.75">
      <c r="A3067" s="163"/>
      <c r="B3067" s="168" t="s">
        <v>5095</v>
      </c>
      <c r="C3067" s="238">
        <v>2024</v>
      </c>
      <c r="D3067" s="165" t="s">
        <v>3771</v>
      </c>
      <c r="E3067" s="167">
        <v>1</v>
      </c>
      <c r="F3067" s="163"/>
      <c r="G3067" s="167">
        <v>32.839269999999999</v>
      </c>
    </row>
    <row r="3068" spans="1:7" ht="18.75">
      <c r="A3068" s="163"/>
      <c r="B3068" s="168" t="s">
        <v>5099</v>
      </c>
      <c r="C3068" s="238">
        <v>2024</v>
      </c>
      <c r="D3068" s="165" t="s">
        <v>3771</v>
      </c>
      <c r="E3068" s="167">
        <v>1</v>
      </c>
      <c r="F3068" s="163"/>
      <c r="G3068" s="167">
        <v>33.690870000000004</v>
      </c>
    </row>
    <row r="3069" spans="1:7" ht="18.75">
      <c r="A3069" s="163"/>
      <c r="B3069" s="168" t="s">
        <v>5109</v>
      </c>
      <c r="C3069" s="238">
        <v>2024</v>
      </c>
      <c r="D3069" s="165" t="s">
        <v>3771</v>
      </c>
      <c r="E3069" s="167">
        <v>1</v>
      </c>
      <c r="F3069" s="163"/>
      <c r="G3069" s="167">
        <v>35.147539999999999</v>
      </c>
    </row>
    <row r="3070" spans="1:7" ht="18.75">
      <c r="A3070" s="163"/>
      <c r="B3070" s="168" t="s">
        <v>5078</v>
      </c>
      <c r="C3070" s="238">
        <v>2024</v>
      </c>
      <c r="D3070" s="165" t="s">
        <v>3771</v>
      </c>
      <c r="E3070" s="167">
        <v>1</v>
      </c>
      <c r="F3070" s="163"/>
      <c r="G3070" s="167">
        <v>26.85605</v>
      </c>
    </row>
    <row r="3071" spans="1:7" ht="18.75">
      <c r="A3071" s="163"/>
      <c r="B3071" s="168" t="s">
        <v>5094</v>
      </c>
      <c r="C3071" s="238">
        <v>2024</v>
      </c>
      <c r="D3071" s="165" t="s">
        <v>3771</v>
      </c>
      <c r="E3071" s="167">
        <v>1</v>
      </c>
      <c r="F3071" s="163"/>
      <c r="G3071" s="167">
        <v>33.923780000000001</v>
      </c>
    </row>
    <row r="3072" spans="1:7" ht="18.75">
      <c r="A3072" s="163"/>
      <c r="B3072" s="168" t="s">
        <v>5095</v>
      </c>
      <c r="C3072" s="238">
        <v>2024</v>
      </c>
      <c r="D3072" s="165" t="s">
        <v>3771</v>
      </c>
      <c r="E3072" s="167">
        <v>1</v>
      </c>
      <c r="F3072" s="163"/>
      <c r="G3072" s="167">
        <v>31.43816</v>
      </c>
    </row>
    <row r="3073" spans="1:7" ht="18.75">
      <c r="A3073" s="163"/>
      <c r="B3073" s="168" t="s">
        <v>5078</v>
      </c>
      <c r="C3073" s="238">
        <v>2024</v>
      </c>
      <c r="D3073" s="165" t="s">
        <v>3771</v>
      </c>
      <c r="E3073" s="167">
        <v>1</v>
      </c>
      <c r="F3073" s="163"/>
      <c r="G3073" s="167">
        <v>35.395900000000005</v>
      </c>
    </row>
    <row r="3074" spans="1:7" ht="18.75">
      <c r="A3074" s="163"/>
      <c r="B3074" s="168" t="s">
        <v>5077</v>
      </c>
      <c r="C3074" s="238">
        <v>2024</v>
      </c>
      <c r="D3074" s="165" t="s">
        <v>3771</v>
      </c>
      <c r="E3074" s="167">
        <v>1</v>
      </c>
      <c r="F3074" s="163"/>
      <c r="G3074" s="167">
        <v>33.927370000000003</v>
      </c>
    </row>
    <row r="3075" spans="1:7" ht="18.75">
      <c r="A3075" s="163"/>
      <c r="B3075" s="168" t="s">
        <v>5078</v>
      </c>
      <c r="C3075" s="238">
        <v>2024</v>
      </c>
      <c r="D3075" s="165" t="s">
        <v>3771</v>
      </c>
      <c r="E3075" s="167">
        <v>1</v>
      </c>
      <c r="F3075" s="163"/>
      <c r="G3075" s="167">
        <v>35.325510000000001</v>
      </c>
    </row>
    <row r="3076" spans="1:7" ht="18.75">
      <c r="A3076" s="163"/>
      <c r="B3076" s="168" t="s">
        <v>5077</v>
      </c>
      <c r="C3076" s="238">
        <v>2024</v>
      </c>
      <c r="D3076" s="165" t="s">
        <v>3771</v>
      </c>
      <c r="E3076" s="167">
        <v>1</v>
      </c>
      <c r="F3076" s="163"/>
      <c r="G3076" s="167">
        <v>35.313139999999997</v>
      </c>
    </row>
    <row r="3077" spans="1:7" ht="18.75">
      <c r="A3077" s="163"/>
      <c r="B3077" s="168" t="s">
        <v>5078</v>
      </c>
      <c r="C3077" s="238">
        <v>2024</v>
      </c>
      <c r="D3077" s="165" t="s">
        <v>3771</v>
      </c>
      <c r="E3077" s="167">
        <v>1</v>
      </c>
      <c r="F3077" s="163"/>
      <c r="G3077" s="167">
        <v>37.409889999999997</v>
      </c>
    </row>
    <row r="3078" spans="1:7" ht="18.75">
      <c r="A3078" s="163"/>
      <c r="B3078" s="168" t="s">
        <v>5078</v>
      </c>
      <c r="C3078" s="238">
        <v>2024</v>
      </c>
      <c r="D3078" s="165" t="s">
        <v>3771</v>
      </c>
      <c r="E3078" s="167">
        <v>1</v>
      </c>
      <c r="F3078" s="163"/>
      <c r="G3078" s="167">
        <v>34.202800000000003</v>
      </c>
    </row>
    <row r="3079" spans="1:7" ht="18.75">
      <c r="A3079" s="163"/>
      <c r="B3079" s="168" t="s">
        <v>5077</v>
      </c>
      <c r="C3079" s="238">
        <v>2024</v>
      </c>
      <c r="D3079" s="165" t="s">
        <v>3771</v>
      </c>
      <c r="E3079" s="167">
        <v>1</v>
      </c>
      <c r="F3079" s="163"/>
      <c r="G3079" s="167">
        <v>37.253</v>
      </c>
    </row>
    <row r="3080" spans="1:7" ht="18.75">
      <c r="A3080" s="163"/>
      <c r="B3080" s="168" t="s">
        <v>5097</v>
      </c>
      <c r="C3080" s="238">
        <v>2024</v>
      </c>
      <c r="D3080" s="165" t="s">
        <v>3771</v>
      </c>
      <c r="E3080" s="167">
        <v>1</v>
      </c>
      <c r="F3080" s="163"/>
      <c r="G3080" s="167">
        <v>27.760860000000001</v>
      </c>
    </row>
    <row r="3081" spans="1:7" ht="18.75">
      <c r="A3081" s="163"/>
      <c r="B3081" s="168" t="s">
        <v>5087</v>
      </c>
      <c r="C3081" s="238">
        <v>2024</v>
      </c>
      <c r="D3081" s="165" t="s">
        <v>3771</v>
      </c>
      <c r="E3081" s="167">
        <v>1</v>
      </c>
      <c r="F3081" s="163"/>
      <c r="G3081" s="167">
        <v>40.479559999999999</v>
      </c>
    </row>
    <row r="3082" spans="1:7" ht="18.75">
      <c r="A3082" s="163"/>
      <c r="B3082" s="168" t="s">
        <v>5077</v>
      </c>
      <c r="C3082" s="238">
        <v>2024</v>
      </c>
      <c r="D3082" s="165" t="s">
        <v>3771</v>
      </c>
      <c r="E3082" s="167">
        <v>1</v>
      </c>
      <c r="F3082" s="163"/>
      <c r="G3082" s="167">
        <v>33.917169999999999</v>
      </c>
    </row>
    <row r="3083" spans="1:7" ht="18.75">
      <c r="A3083" s="163"/>
      <c r="B3083" s="168" t="s">
        <v>5084</v>
      </c>
      <c r="C3083" s="238">
        <v>2024</v>
      </c>
      <c r="D3083" s="165" t="s">
        <v>3771</v>
      </c>
      <c r="E3083" s="167">
        <v>1</v>
      </c>
      <c r="F3083" s="163"/>
      <c r="G3083" s="167">
        <v>45.261330000000001</v>
      </c>
    </row>
    <row r="3084" spans="1:7" ht="18.75">
      <c r="A3084" s="163"/>
      <c r="B3084" s="168" t="s">
        <v>5077</v>
      </c>
      <c r="C3084" s="238">
        <v>2024</v>
      </c>
      <c r="D3084" s="165" t="s">
        <v>3771</v>
      </c>
      <c r="E3084" s="167">
        <v>1</v>
      </c>
      <c r="F3084" s="163"/>
      <c r="G3084" s="167">
        <v>35.312400000000004</v>
      </c>
    </row>
    <row r="3085" spans="1:7" ht="18.75">
      <c r="A3085" s="163"/>
      <c r="B3085" s="168" t="s">
        <v>5078</v>
      </c>
      <c r="C3085" s="238">
        <v>2024</v>
      </c>
      <c r="D3085" s="165" t="s">
        <v>3771</v>
      </c>
      <c r="E3085" s="167">
        <v>1</v>
      </c>
      <c r="F3085" s="163"/>
      <c r="G3085" s="167">
        <v>34.512140000000002</v>
      </c>
    </row>
    <row r="3086" spans="1:7" ht="18.75">
      <c r="A3086" s="163"/>
      <c r="B3086" s="168" t="s">
        <v>5084</v>
      </c>
      <c r="C3086" s="238">
        <v>2024</v>
      </c>
      <c r="D3086" s="165" t="s">
        <v>3771</v>
      </c>
      <c r="E3086" s="167">
        <v>1</v>
      </c>
      <c r="F3086" s="163"/>
      <c r="G3086" s="167">
        <v>41.650839999999995</v>
      </c>
    </row>
    <row r="3087" spans="1:7" ht="18.75">
      <c r="A3087" s="163"/>
      <c r="B3087" s="168" t="s">
        <v>5077</v>
      </c>
      <c r="C3087" s="238">
        <v>2024</v>
      </c>
      <c r="D3087" s="165" t="s">
        <v>3771</v>
      </c>
      <c r="E3087" s="167">
        <v>1</v>
      </c>
      <c r="F3087" s="163"/>
      <c r="G3087" s="167">
        <v>35.827970000000001</v>
      </c>
    </row>
    <row r="3088" spans="1:7" ht="18.75">
      <c r="A3088" s="163"/>
      <c r="B3088" s="168" t="s">
        <v>5078</v>
      </c>
      <c r="C3088" s="238">
        <v>2024</v>
      </c>
      <c r="D3088" s="165" t="s">
        <v>3771</v>
      </c>
      <c r="E3088" s="167">
        <v>1</v>
      </c>
      <c r="F3088" s="163"/>
      <c r="G3088" s="167">
        <v>34.71161</v>
      </c>
    </row>
    <row r="3089" spans="1:7" ht="18.75">
      <c r="A3089" s="163"/>
      <c r="B3089" s="168" t="s">
        <v>5078</v>
      </c>
      <c r="C3089" s="238">
        <v>2024</v>
      </c>
      <c r="D3089" s="165" t="s">
        <v>3771</v>
      </c>
      <c r="E3089" s="167">
        <v>1</v>
      </c>
      <c r="F3089" s="163"/>
      <c r="G3089" s="167">
        <v>34.711669999999998</v>
      </c>
    </row>
    <row r="3090" spans="1:7" ht="18.75">
      <c r="A3090" s="163"/>
      <c r="B3090" s="168" t="s">
        <v>5077</v>
      </c>
      <c r="C3090" s="238">
        <v>2024</v>
      </c>
      <c r="D3090" s="165" t="s">
        <v>3771</v>
      </c>
      <c r="E3090" s="167">
        <v>1</v>
      </c>
      <c r="F3090" s="163"/>
      <c r="G3090" s="167">
        <v>37.397849999999998</v>
      </c>
    </row>
    <row r="3091" spans="1:7" ht="18.75">
      <c r="A3091" s="163"/>
      <c r="B3091" s="168" t="s">
        <v>5079</v>
      </c>
      <c r="C3091" s="238">
        <v>2024</v>
      </c>
      <c r="D3091" s="165" t="s">
        <v>3771</v>
      </c>
      <c r="E3091" s="167">
        <v>1</v>
      </c>
      <c r="F3091" s="163"/>
      <c r="G3091" s="167">
        <v>33.638419999999996</v>
      </c>
    </row>
    <row r="3092" spans="1:7" ht="18.75">
      <c r="A3092" s="163"/>
      <c r="B3092" s="168" t="s">
        <v>5090</v>
      </c>
      <c r="C3092" s="238">
        <v>2024</v>
      </c>
      <c r="D3092" s="165" t="s">
        <v>3771</v>
      </c>
      <c r="E3092" s="167">
        <v>1</v>
      </c>
      <c r="F3092" s="163"/>
      <c r="G3092" s="167">
        <v>42.578470000000003</v>
      </c>
    </row>
    <row r="3093" spans="1:7" ht="18.75">
      <c r="A3093" s="163"/>
      <c r="B3093" s="168" t="s">
        <v>5078</v>
      </c>
      <c r="C3093" s="238">
        <v>2024</v>
      </c>
      <c r="D3093" s="165" t="s">
        <v>3771</v>
      </c>
      <c r="E3093" s="167">
        <v>1</v>
      </c>
      <c r="F3093" s="163"/>
      <c r="G3093" s="167">
        <v>34.477290000000004</v>
      </c>
    </row>
    <row r="3094" spans="1:7" ht="18.75">
      <c r="A3094" s="163"/>
      <c r="B3094" s="168" t="s">
        <v>5077</v>
      </c>
      <c r="C3094" s="238">
        <v>2024</v>
      </c>
      <c r="D3094" s="165" t="s">
        <v>3771</v>
      </c>
      <c r="E3094" s="167">
        <v>1</v>
      </c>
      <c r="F3094" s="163"/>
      <c r="G3094" s="167">
        <v>33.912349999999996</v>
      </c>
    </row>
    <row r="3095" spans="1:7" ht="18.75">
      <c r="A3095" s="163"/>
      <c r="B3095" s="168" t="s">
        <v>5085</v>
      </c>
      <c r="C3095" s="238">
        <v>2024</v>
      </c>
      <c r="D3095" s="165" t="s">
        <v>3771</v>
      </c>
      <c r="E3095" s="167">
        <v>1</v>
      </c>
      <c r="F3095" s="163"/>
      <c r="G3095" s="167">
        <v>34.558419999999998</v>
      </c>
    </row>
    <row r="3096" spans="1:7" ht="18.75">
      <c r="A3096" s="163"/>
      <c r="B3096" s="168" t="s">
        <v>5077</v>
      </c>
      <c r="C3096" s="238">
        <v>2024</v>
      </c>
      <c r="D3096" s="165" t="s">
        <v>3771</v>
      </c>
      <c r="E3096" s="167">
        <v>1</v>
      </c>
      <c r="F3096" s="163"/>
      <c r="G3096" s="167">
        <v>33.557070000000003</v>
      </c>
    </row>
    <row r="3097" spans="1:7" ht="18.75">
      <c r="A3097" s="163"/>
      <c r="B3097" s="168" t="s">
        <v>5079</v>
      </c>
      <c r="C3097" s="238">
        <v>2024</v>
      </c>
      <c r="D3097" s="165" t="s">
        <v>3771</v>
      </c>
      <c r="E3097" s="167">
        <v>1</v>
      </c>
      <c r="F3097" s="163"/>
      <c r="G3097" s="167">
        <v>32.710320000000003</v>
      </c>
    </row>
    <row r="3098" spans="1:7" ht="18.75">
      <c r="A3098" s="163"/>
      <c r="B3098" s="168" t="s">
        <v>5077</v>
      </c>
      <c r="C3098" s="238">
        <v>2024</v>
      </c>
      <c r="D3098" s="165" t="s">
        <v>3771</v>
      </c>
      <c r="E3098" s="167">
        <v>1</v>
      </c>
      <c r="F3098" s="163"/>
      <c r="G3098" s="167">
        <v>36.85183</v>
      </c>
    </row>
    <row r="3099" spans="1:7" ht="18.75">
      <c r="A3099" s="163"/>
      <c r="B3099" s="168" t="s">
        <v>5077</v>
      </c>
      <c r="C3099" s="238">
        <v>2024</v>
      </c>
      <c r="D3099" s="165" t="s">
        <v>3771</v>
      </c>
      <c r="E3099" s="167">
        <v>1</v>
      </c>
      <c r="F3099" s="163"/>
      <c r="G3099" s="167">
        <v>33.715859999999999</v>
      </c>
    </row>
    <row r="3100" spans="1:7" ht="18.75">
      <c r="A3100" s="163"/>
      <c r="B3100" s="168" t="s">
        <v>5077</v>
      </c>
      <c r="C3100" s="238">
        <v>2024</v>
      </c>
      <c r="D3100" s="165" t="s">
        <v>3771</v>
      </c>
      <c r="E3100" s="167">
        <v>1</v>
      </c>
      <c r="F3100" s="163"/>
      <c r="G3100" s="167">
        <v>35.677320000000002</v>
      </c>
    </row>
    <row r="3101" spans="1:7" ht="18.75">
      <c r="A3101" s="163"/>
      <c r="B3101" s="168" t="s">
        <v>5077</v>
      </c>
      <c r="C3101" s="238">
        <v>2024</v>
      </c>
      <c r="D3101" s="165" t="s">
        <v>3771</v>
      </c>
      <c r="E3101" s="167">
        <v>1</v>
      </c>
      <c r="F3101" s="163"/>
      <c r="G3101" s="167">
        <v>37.438629999999996</v>
      </c>
    </row>
    <row r="3102" spans="1:7" ht="18.75">
      <c r="A3102" s="163"/>
      <c r="B3102" s="168" t="s">
        <v>5078</v>
      </c>
      <c r="C3102" s="238">
        <v>2024</v>
      </c>
      <c r="D3102" s="165" t="s">
        <v>3771</v>
      </c>
      <c r="E3102" s="167">
        <v>1</v>
      </c>
      <c r="F3102" s="163"/>
      <c r="G3102" s="167">
        <v>36.03069</v>
      </c>
    </row>
    <row r="3103" spans="1:7" ht="18.75">
      <c r="A3103" s="163"/>
      <c r="B3103" s="168" t="s">
        <v>5090</v>
      </c>
      <c r="C3103" s="238">
        <v>2024</v>
      </c>
      <c r="D3103" s="165" t="s">
        <v>3771</v>
      </c>
      <c r="E3103" s="167">
        <v>1</v>
      </c>
      <c r="F3103" s="163"/>
      <c r="G3103" s="167">
        <v>42.339280000000002</v>
      </c>
    </row>
    <row r="3104" spans="1:7" ht="18.75">
      <c r="A3104" s="163"/>
      <c r="B3104" s="168" t="s">
        <v>5078</v>
      </c>
      <c r="C3104" s="238">
        <v>2024</v>
      </c>
      <c r="D3104" s="165" t="s">
        <v>3771</v>
      </c>
      <c r="E3104" s="167">
        <v>1</v>
      </c>
      <c r="F3104" s="163"/>
      <c r="G3104" s="167">
        <v>34.428220000000003</v>
      </c>
    </row>
    <row r="3105" spans="1:7" ht="18.75">
      <c r="A3105" s="163"/>
      <c r="B3105" s="168" t="s">
        <v>5077</v>
      </c>
      <c r="C3105" s="238">
        <v>2024</v>
      </c>
      <c r="D3105" s="165" t="s">
        <v>3771</v>
      </c>
      <c r="E3105" s="167">
        <v>1</v>
      </c>
      <c r="F3105" s="163"/>
      <c r="G3105" s="167">
        <v>35.592120000000001</v>
      </c>
    </row>
    <row r="3106" spans="1:7" ht="18.75">
      <c r="A3106" s="163"/>
      <c r="B3106" s="168" t="s">
        <v>5077</v>
      </c>
      <c r="C3106" s="238">
        <v>2024</v>
      </c>
      <c r="D3106" s="165" t="s">
        <v>3771</v>
      </c>
      <c r="E3106" s="167">
        <v>1</v>
      </c>
      <c r="F3106" s="163"/>
      <c r="G3106" s="167">
        <v>33.96349</v>
      </c>
    </row>
    <row r="3107" spans="1:7" ht="18.75">
      <c r="A3107" s="163"/>
      <c r="B3107" s="168" t="s">
        <v>5077</v>
      </c>
      <c r="C3107" s="238">
        <v>2024</v>
      </c>
      <c r="D3107" s="165" t="s">
        <v>3771</v>
      </c>
      <c r="E3107" s="167">
        <v>1</v>
      </c>
      <c r="F3107" s="163"/>
      <c r="G3107" s="167">
        <v>35.731310000000001</v>
      </c>
    </row>
    <row r="3108" spans="1:7" ht="18.75">
      <c r="A3108" s="163"/>
      <c r="B3108" s="168" t="s">
        <v>5077</v>
      </c>
      <c r="C3108" s="238">
        <v>2024</v>
      </c>
      <c r="D3108" s="165" t="s">
        <v>3771</v>
      </c>
      <c r="E3108" s="167">
        <v>1</v>
      </c>
      <c r="F3108" s="163"/>
      <c r="G3108" s="167">
        <v>33.768660000000004</v>
      </c>
    </row>
    <row r="3109" spans="1:7" ht="18.75">
      <c r="A3109" s="163"/>
      <c r="B3109" s="168" t="s">
        <v>5077</v>
      </c>
      <c r="C3109" s="238">
        <v>2024</v>
      </c>
      <c r="D3109" s="165" t="s">
        <v>3771</v>
      </c>
      <c r="E3109" s="167">
        <v>1</v>
      </c>
      <c r="F3109" s="163"/>
      <c r="G3109" s="167">
        <v>35.85172</v>
      </c>
    </row>
    <row r="3110" spans="1:7" ht="18.75">
      <c r="A3110" s="163"/>
      <c r="B3110" s="168" t="s">
        <v>5097</v>
      </c>
      <c r="C3110" s="238">
        <v>2024</v>
      </c>
      <c r="D3110" s="165" t="s">
        <v>3771</v>
      </c>
      <c r="E3110" s="167">
        <v>1</v>
      </c>
      <c r="F3110" s="163"/>
      <c r="G3110" s="167">
        <v>31.0624</v>
      </c>
    </row>
    <row r="3111" spans="1:7" ht="18.75">
      <c r="A3111" s="163"/>
      <c r="B3111" s="168" t="s">
        <v>5077</v>
      </c>
      <c r="C3111" s="238">
        <v>2024</v>
      </c>
      <c r="D3111" s="165" t="s">
        <v>3771</v>
      </c>
      <c r="E3111" s="167">
        <v>1</v>
      </c>
      <c r="F3111" s="163"/>
      <c r="G3111" s="167">
        <v>33.769089999999998</v>
      </c>
    </row>
    <row r="3112" spans="1:7" ht="18.75">
      <c r="A3112" s="163"/>
      <c r="B3112" s="168" t="s">
        <v>5077</v>
      </c>
      <c r="C3112" s="238">
        <v>2024</v>
      </c>
      <c r="D3112" s="165" t="s">
        <v>3771</v>
      </c>
      <c r="E3112" s="167">
        <v>1</v>
      </c>
      <c r="F3112" s="163"/>
      <c r="G3112" s="167">
        <v>36.908290000000001</v>
      </c>
    </row>
    <row r="3113" spans="1:7" ht="18.75">
      <c r="A3113" s="163"/>
      <c r="B3113" s="168" t="s">
        <v>5077</v>
      </c>
      <c r="C3113" s="238">
        <v>2024</v>
      </c>
      <c r="D3113" s="165" t="s">
        <v>3771</v>
      </c>
      <c r="E3113" s="167">
        <v>1</v>
      </c>
      <c r="F3113" s="163"/>
      <c r="G3113" s="167">
        <v>37.392489999999995</v>
      </c>
    </row>
    <row r="3114" spans="1:7" ht="18.75">
      <c r="A3114" s="163"/>
      <c r="B3114" s="168" t="s">
        <v>5104</v>
      </c>
      <c r="C3114" s="238">
        <v>2024</v>
      </c>
      <c r="D3114" s="165" t="s">
        <v>3771</v>
      </c>
      <c r="E3114" s="167">
        <v>1</v>
      </c>
      <c r="F3114" s="163"/>
      <c r="G3114" s="167">
        <v>48.236959999999996</v>
      </c>
    </row>
    <row r="3115" spans="1:7" ht="18.75">
      <c r="A3115" s="163"/>
      <c r="B3115" s="168" t="s">
        <v>5104</v>
      </c>
      <c r="C3115" s="238">
        <v>2024</v>
      </c>
      <c r="D3115" s="165" t="s">
        <v>3771</v>
      </c>
      <c r="E3115" s="167">
        <v>1</v>
      </c>
      <c r="F3115" s="163"/>
      <c r="G3115" s="167">
        <v>44.788230000000006</v>
      </c>
    </row>
    <row r="3116" spans="1:7" ht="18.75">
      <c r="A3116" s="163"/>
      <c r="B3116" s="168" t="s">
        <v>5104</v>
      </c>
      <c r="C3116" s="238">
        <v>2024</v>
      </c>
      <c r="D3116" s="165" t="s">
        <v>3771</v>
      </c>
      <c r="E3116" s="167">
        <v>1</v>
      </c>
      <c r="F3116" s="163"/>
      <c r="G3116" s="167">
        <v>36.43233</v>
      </c>
    </row>
    <row r="3117" spans="1:7" ht="18.75">
      <c r="A3117" s="163"/>
      <c r="B3117" s="168" t="s">
        <v>5104</v>
      </c>
      <c r="C3117" s="238">
        <v>2024</v>
      </c>
      <c r="D3117" s="165" t="s">
        <v>3771</v>
      </c>
      <c r="E3117" s="167">
        <v>1</v>
      </c>
      <c r="F3117" s="163"/>
      <c r="G3117" s="167">
        <v>37.28472</v>
      </c>
    </row>
    <row r="3118" spans="1:7" ht="18.75">
      <c r="A3118" s="163"/>
      <c r="B3118" s="168" t="s">
        <v>5104</v>
      </c>
      <c r="C3118" s="238">
        <v>2024</v>
      </c>
      <c r="D3118" s="165" t="s">
        <v>3771</v>
      </c>
      <c r="E3118" s="167">
        <v>1</v>
      </c>
      <c r="F3118" s="163"/>
      <c r="G3118" s="167">
        <v>39.624510000000001</v>
      </c>
    </row>
    <row r="3119" spans="1:7" ht="18.75">
      <c r="A3119" s="163"/>
      <c r="B3119" s="168" t="s">
        <v>5104</v>
      </c>
      <c r="C3119" s="238">
        <v>2024</v>
      </c>
      <c r="D3119" s="165" t="s">
        <v>3771</v>
      </c>
      <c r="E3119" s="167">
        <v>1</v>
      </c>
      <c r="F3119" s="163"/>
      <c r="G3119" s="167">
        <v>37.929220000000001</v>
      </c>
    </row>
    <row r="3120" spans="1:7" ht="18.75">
      <c r="A3120" s="163"/>
      <c r="B3120" s="168" t="s">
        <v>5104</v>
      </c>
      <c r="C3120" s="238">
        <v>2024</v>
      </c>
      <c r="D3120" s="165" t="s">
        <v>3771</v>
      </c>
      <c r="E3120" s="167">
        <v>1</v>
      </c>
      <c r="F3120" s="163"/>
      <c r="G3120" s="167">
        <v>42.300160000000005</v>
      </c>
    </row>
    <row r="3121" spans="1:7" ht="18.75">
      <c r="A3121" s="163"/>
      <c r="B3121" s="168" t="s">
        <v>5104</v>
      </c>
      <c r="C3121" s="238">
        <v>2024</v>
      </c>
      <c r="D3121" s="165" t="s">
        <v>3771</v>
      </c>
      <c r="E3121" s="167">
        <v>1</v>
      </c>
      <c r="F3121" s="163"/>
      <c r="G3121" s="167">
        <v>39.440550000000002</v>
      </c>
    </row>
    <row r="3122" spans="1:7" ht="18.75">
      <c r="A3122" s="163"/>
      <c r="B3122" s="168" t="s">
        <v>5104</v>
      </c>
      <c r="C3122" s="238">
        <v>2024</v>
      </c>
      <c r="D3122" s="165" t="s">
        <v>3771</v>
      </c>
      <c r="E3122" s="167">
        <v>1</v>
      </c>
      <c r="F3122" s="163"/>
      <c r="G3122" s="167">
        <v>39.8491</v>
      </c>
    </row>
    <row r="3123" spans="1:7" ht="18.75">
      <c r="A3123" s="163"/>
      <c r="B3123" s="168" t="s">
        <v>5079</v>
      </c>
      <c r="C3123" s="238">
        <v>2024</v>
      </c>
      <c r="D3123" s="165" t="s">
        <v>3771</v>
      </c>
      <c r="E3123" s="167">
        <v>1</v>
      </c>
      <c r="F3123" s="163"/>
      <c r="G3123" s="167">
        <v>33.173180000000002</v>
      </c>
    </row>
    <row r="3124" spans="1:7" ht="18.75">
      <c r="A3124" s="163"/>
      <c r="B3124" s="168" t="s">
        <v>5079</v>
      </c>
      <c r="C3124" s="238">
        <v>2024</v>
      </c>
      <c r="D3124" s="165" t="s">
        <v>3771</v>
      </c>
      <c r="E3124" s="167">
        <v>1</v>
      </c>
      <c r="F3124" s="163"/>
      <c r="G3124" s="167">
        <v>32.245110000000004</v>
      </c>
    </row>
    <row r="3125" spans="1:7" ht="18.75">
      <c r="A3125" s="163"/>
      <c r="B3125" s="168" t="s">
        <v>5079</v>
      </c>
      <c r="C3125" s="238">
        <v>2024</v>
      </c>
      <c r="D3125" s="165" t="s">
        <v>3771</v>
      </c>
      <c r="E3125" s="167">
        <v>1</v>
      </c>
      <c r="F3125" s="163"/>
      <c r="G3125" s="167">
        <v>33.324100000000001</v>
      </c>
    </row>
    <row r="3126" spans="1:7" ht="18.75">
      <c r="A3126" s="163"/>
      <c r="B3126" s="168" t="s">
        <v>5078</v>
      </c>
      <c r="C3126" s="238">
        <v>2024</v>
      </c>
      <c r="D3126" s="165" t="s">
        <v>3771</v>
      </c>
      <c r="E3126" s="167">
        <v>1</v>
      </c>
      <c r="F3126" s="163"/>
      <c r="G3126" s="167">
        <v>34.783879999999996</v>
      </c>
    </row>
    <row r="3127" spans="1:7" ht="18.75">
      <c r="A3127" s="163"/>
      <c r="B3127" s="168" t="s">
        <v>5094</v>
      </c>
      <c r="C3127" s="238">
        <v>2024</v>
      </c>
      <c r="D3127" s="165" t="s">
        <v>3771</v>
      </c>
      <c r="E3127" s="167">
        <v>1</v>
      </c>
      <c r="F3127" s="163"/>
      <c r="G3127" s="167">
        <v>36.086940000000006</v>
      </c>
    </row>
    <row r="3128" spans="1:7" ht="18.75">
      <c r="A3128" s="163"/>
      <c r="B3128" s="168" t="s">
        <v>5078</v>
      </c>
      <c r="C3128" s="238">
        <v>2024</v>
      </c>
      <c r="D3128" s="165" t="s">
        <v>3771</v>
      </c>
      <c r="E3128" s="167">
        <v>1</v>
      </c>
      <c r="F3128" s="163"/>
      <c r="G3128" s="167">
        <v>37.452919999999999</v>
      </c>
    </row>
    <row r="3129" spans="1:7" ht="18.75">
      <c r="A3129" s="163"/>
      <c r="B3129" s="168" t="s">
        <v>5078</v>
      </c>
      <c r="C3129" s="238">
        <v>2024</v>
      </c>
      <c r="D3129" s="165" t="s">
        <v>3771</v>
      </c>
      <c r="E3129" s="167">
        <v>1</v>
      </c>
      <c r="F3129" s="163"/>
      <c r="G3129" s="167">
        <v>34.2517</v>
      </c>
    </row>
    <row r="3130" spans="1:7" ht="33.75">
      <c r="A3130" s="163"/>
      <c r="B3130" s="168" t="s">
        <v>5105</v>
      </c>
      <c r="C3130" s="238">
        <v>2024</v>
      </c>
      <c r="D3130" s="165" t="s">
        <v>3771</v>
      </c>
      <c r="E3130" s="167">
        <v>1</v>
      </c>
      <c r="F3130" s="163"/>
      <c r="G3130" s="167">
        <v>35.16225</v>
      </c>
    </row>
    <row r="3131" spans="1:7" ht="18.75">
      <c r="A3131" s="163"/>
      <c r="B3131" s="168" t="s">
        <v>5078</v>
      </c>
      <c r="C3131" s="238">
        <v>2024</v>
      </c>
      <c r="D3131" s="165" t="s">
        <v>3771</v>
      </c>
      <c r="E3131" s="167">
        <v>1</v>
      </c>
      <c r="F3131" s="163"/>
      <c r="G3131" s="167">
        <v>34.376359999999998</v>
      </c>
    </row>
    <row r="3132" spans="1:7" ht="18.75">
      <c r="A3132" s="163"/>
      <c r="B3132" s="168" t="s">
        <v>5094</v>
      </c>
      <c r="C3132" s="238">
        <v>2024</v>
      </c>
      <c r="D3132" s="165" t="s">
        <v>3771</v>
      </c>
      <c r="E3132" s="167">
        <v>1</v>
      </c>
      <c r="F3132" s="163"/>
      <c r="G3132" s="167">
        <v>40.073949999999996</v>
      </c>
    </row>
    <row r="3133" spans="1:7" ht="18.75">
      <c r="A3133" s="163"/>
      <c r="B3133" s="168" t="s">
        <v>5077</v>
      </c>
      <c r="C3133" s="238">
        <v>2024</v>
      </c>
      <c r="D3133" s="165" t="s">
        <v>3771</v>
      </c>
      <c r="E3133" s="167">
        <v>1</v>
      </c>
      <c r="F3133" s="163"/>
      <c r="G3133" s="167">
        <v>38.903700000000001</v>
      </c>
    </row>
    <row r="3134" spans="1:7" ht="18.75">
      <c r="A3134" s="163"/>
      <c r="B3134" s="168" t="s">
        <v>5078</v>
      </c>
      <c r="C3134" s="238">
        <v>2024</v>
      </c>
      <c r="D3134" s="165" t="s">
        <v>3771</v>
      </c>
      <c r="E3134" s="167">
        <v>1</v>
      </c>
      <c r="F3134" s="163"/>
      <c r="G3134" s="167">
        <v>36.536379999999994</v>
      </c>
    </row>
    <row r="3135" spans="1:7" ht="18.75">
      <c r="A3135" s="163"/>
      <c r="B3135" s="168" t="s">
        <v>5077</v>
      </c>
      <c r="C3135" s="238">
        <v>2024</v>
      </c>
      <c r="D3135" s="165" t="s">
        <v>3771</v>
      </c>
      <c r="E3135" s="167">
        <v>1</v>
      </c>
      <c r="F3135" s="163"/>
      <c r="G3135" s="167">
        <v>35.202539999999999</v>
      </c>
    </row>
    <row r="3136" spans="1:7" ht="18.75">
      <c r="A3136" s="163"/>
      <c r="B3136" s="168" t="s">
        <v>5077</v>
      </c>
      <c r="C3136" s="238">
        <v>2024</v>
      </c>
      <c r="D3136" s="165" t="s">
        <v>3771</v>
      </c>
      <c r="E3136" s="167">
        <v>1</v>
      </c>
      <c r="F3136" s="163"/>
      <c r="G3136" s="167">
        <v>36.1492</v>
      </c>
    </row>
    <row r="3137" spans="1:7" ht="18.75">
      <c r="A3137" s="163"/>
      <c r="B3137" s="168" t="s">
        <v>5077</v>
      </c>
      <c r="C3137" s="238">
        <v>2024</v>
      </c>
      <c r="D3137" s="165" t="s">
        <v>3771</v>
      </c>
      <c r="E3137" s="167">
        <v>1</v>
      </c>
      <c r="F3137" s="163"/>
      <c r="G3137" s="167">
        <v>35.860660000000003</v>
      </c>
    </row>
    <row r="3138" spans="1:7" ht="18.75">
      <c r="A3138" s="163"/>
      <c r="B3138" s="168" t="s">
        <v>5078</v>
      </c>
      <c r="C3138" s="238">
        <v>2024</v>
      </c>
      <c r="D3138" s="165" t="s">
        <v>3771</v>
      </c>
      <c r="E3138" s="167">
        <v>1</v>
      </c>
      <c r="F3138" s="163"/>
      <c r="G3138" s="167">
        <v>36.548160000000003</v>
      </c>
    </row>
    <row r="3139" spans="1:7" ht="18.75">
      <c r="A3139" s="163"/>
      <c r="B3139" s="168" t="s">
        <v>5077</v>
      </c>
      <c r="C3139" s="238">
        <v>2024</v>
      </c>
      <c r="D3139" s="165" t="s">
        <v>3771</v>
      </c>
      <c r="E3139" s="167">
        <v>1</v>
      </c>
      <c r="F3139" s="163"/>
      <c r="G3139" s="167">
        <v>35.421250000000001</v>
      </c>
    </row>
    <row r="3140" spans="1:7" ht="18.75">
      <c r="A3140" s="163"/>
      <c r="B3140" s="168" t="s">
        <v>5078</v>
      </c>
      <c r="C3140" s="238">
        <v>2024</v>
      </c>
      <c r="D3140" s="165" t="s">
        <v>3771</v>
      </c>
      <c r="E3140" s="167">
        <v>1</v>
      </c>
      <c r="F3140" s="163"/>
      <c r="G3140" s="167">
        <v>35.961129999999997</v>
      </c>
    </row>
    <row r="3141" spans="1:7" ht="18.75">
      <c r="A3141" s="163"/>
      <c r="B3141" s="168" t="s">
        <v>5078</v>
      </c>
      <c r="C3141" s="238">
        <v>2024</v>
      </c>
      <c r="D3141" s="165" t="s">
        <v>3771</v>
      </c>
      <c r="E3141" s="167">
        <v>1</v>
      </c>
      <c r="F3141" s="163"/>
      <c r="G3141" s="167">
        <v>35.599139999999998</v>
      </c>
    </row>
    <row r="3142" spans="1:7" ht="18.75">
      <c r="A3142" s="163"/>
      <c r="B3142" s="168" t="s">
        <v>5077</v>
      </c>
      <c r="C3142" s="238">
        <v>2024</v>
      </c>
      <c r="D3142" s="165" t="s">
        <v>3771</v>
      </c>
      <c r="E3142" s="167">
        <v>1</v>
      </c>
      <c r="F3142" s="163"/>
      <c r="G3142" s="167">
        <v>38.25911</v>
      </c>
    </row>
    <row r="3143" spans="1:7" ht="18.75">
      <c r="A3143" s="163"/>
      <c r="B3143" s="168" t="s">
        <v>5094</v>
      </c>
      <c r="C3143" s="238">
        <v>2024</v>
      </c>
      <c r="D3143" s="165" t="s">
        <v>3771</v>
      </c>
      <c r="E3143" s="167">
        <v>1</v>
      </c>
      <c r="F3143" s="163"/>
      <c r="G3143" s="167">
        <v>38.426220000000001</v>
      </c>
    </row>
    <row r="3144" spans="1:7" ht="18.75">
      <c r="A3144" s="163"/>
      <c r="B3144" s="168" t="s">
        <v>5077</v>
      </c>
      <c r="C3144" s="238">
        <v>2024</v>
      </c>
      <c r="D3144" s="165" t="s">
        <v>3771</v>
      </c>
      <c r="E3144" s="167">
        <v>1</v>
      </c>
      <c r="F3144" s="163"/>
      <c r="G3144" s="167">
        <v>40.774540000000002</v>
      </c>
    </row>
    <row r="3145" spans="1:7" ht="33.75">
      <c r="A3145" s="163"/>
      <c r="B3145" s="168" t="s">
        <v>5098</v>
      </c>
      <c r="C3145" s="238">
        <v>2024</v>
      </c>
      <c r="D3145" s="165" t="s">
        <v>3771</v>
      </c>
      <c r="E3145" s="167">
        <v>1</v>
      </c>
      <c r="F3145" s="163"/>
      <c r="G3145" s="167">
        <v>26.871230000000001</v>
      </c>
    </row>
    <row r="3146" spans="1:7" ht="18.75">
      <c r="A3146" s="163"/>
      <c r="B3146" s="168" t="s">
        <v>5077</v>
      </c>
      <c r="C3146" s="238">
        <v>2024</v>
      </c>
      <c r="D3146" s="165" t="s">
        <v>3771</v>
      </c>
      <c r="E3146" s="167">
        <v>1</v>
      </c>
      <c r="F3146" s="163"/>
      <c r="G3146" s="167">
        <v>38.67745</v>
      </c>
    </row>
    <row r="3147" spans="1:7" ht="18.75">
      <c r="A3147" s="163"/>
      <c r="B3147" s="168" t="s">
        <v>5078</v>
      </c>
      <c r="C3147" s="238">
        <v>2024</v>
      </c>
      <c r="D3147" s="165" t="s">
        <v>3771</v>
      </c>
      <c r="E3147" s="167">
        <v>1</v>
      </c>
      <c r="F3147" s="163"/>
      <c r="G3147" s="167">
        <v>28.721360000000001</v>
      </c>
    </row>
    <row r="3148" spans="1:7" ht="18.75">
      <c r="A3148" s="163"/>
      <c r="B3148" s="168" t="s">
        <v>5095</v>
      </c>
      <c r="C3148" s="238">
        <v>2024</v>
      </c>
      <c r="D3148" s="165" t="s">
        <v>3771</v>
      </c>
      <c r="E3148" s="167">
        <v>1</v>
      </c>
      <c r="F3148" s="163"/>
      <c r="G3148" s="167">
        <v>37.160249999999998</v>
      </c>
    </row>
    <row r="3149" spans="1:7" ht="18.75">
      <c r="A3149" s="163"/>
      <c r="B3149" s="168" t="s">
        <v>5077</v>
      </c>
      <c r="C3149" s="238">
        <v>2024</v>
      </c>
      <c r="D3149" s="165" t="s">
        <v>3771</v>
      </c>
      <c r="E3149" s="167">
        <v>1</v>
      </c>
      <c r="F3149" s="163"/>
      <c r="G3149" s="167">
        <v>37.32441</v>
      </c>
    </row>
    <row r="3150" spans="1:7" ht="18.75">
      <c r="A3150" s="163"/>
      <c r="B3150" s="168" t="s">
        <v>5095</v>
      </c>
      <c r="C3150" s="238">
        <v>2024</v>
      </c>
      <c r="D3150" s="165" t="s">
        <v>3771</v>
      </c>
      <c r="E3150" s="167">
        <v>1</v>
      </c>
      <c r="F3150" s="163"/>
      <c r="G3150" s="167">
        <v>37.016949999999994</v>
      </c>
    </row>
    <row r="3151" spans="1:7" ht="18.75">
      <c r="A3151" s="163"/>
      <c r="B3151" s="168" t="s">
        <v>5083</v>
      </c>
      <c r="C3151" s="238">
        <v>2024</v>
      </c>
      <c r="D3151" s="165" t="s">
        <v>3771</v>
      </c>
      <c r="E3151" s="167">
        <v>1</v>
      </c>
      <c r="F3151" s="163"/>
      <c r="G3151" s="167">
        <v>31.0991</v>
      </c>
    </row>
    <row r="3152" spans="1:7" ht="33.75">
      <c r="A3152" s="163"/>
      <c r="B3152" s="168" t="s">
        <v>5105</v>
      </c>
      <c r="C3152" s="238">
        <v>2024</v>
      </c>
      <c r="D3152" s="165" t="s">
        <v>3771</v>
      </c>
      <c r="E3152" s="167">
        <v>1</v>
      </c>
      <c r="F3152" s="163"/>
      <c r="G3152" s="167">
        <v>35.028179999999999</v>
      </c>
    </row>
    <row r="3153" spans="1:7" ht="18.75">
      <c r="A3153" s="163"/>
      <c r="B3153" s="168" t="s">
        <v>5078</v>
      </c>
      <c r="C3153" s="238">
        <v>2024</v>
      </c>
      <c r="D3153" s="165" t="s">
        <v>3771</v>
      </c>
      <c r="E3153" s="167">
        <v>1</v>
      </c>
      <c r="F3153" s="163"/>
      <c r="G3153" s="167">
        <v>38.463389999999997</v>
      </c>
    </row>
    <row r="3154" spans="1:7" ht="18.75">
      <c r="A3154" s="163"/>
      <c r="B3154" s="168" t="s">
        <v>5104</v>
      </c>
      <c r="C3154" s="238">
        <v>2024</v>
      </c>
      <c r="D3154" s="165" t="s">
        <v>3771</v>
      </c>
      <c r="E3154" s="167">
        <v>1</v>
      </c>
      <c r="F3154" s="163"/>
      <c r="G3154" s="167">
        <v>40.685180000000003</v>
      </c>
    </row>
    <row r="3155" spans="1:7" ht="18.75">
      <c r="A3155" s="163"/>
      <c r="B3155" s="168" t="s">
        <v>5077</v>
      </c>
      <c r="C3155" s="238">
        <v>2024</v>
      </c>
      <c r="D3155" s="165" t="s">
        <v>3771</v>
      </c>
      <c r="E3155" s="167">
        <v>1</v>
      </c>
      <c r="F3155" s="163"/>
      <c r="G3155" s="167">
        <v>36.148769999999999</v>
      </c>
    </row>
    <row r="3156" spans="1:7" ht="18.75">
      <c r="A3156" s="163"/>
      <c r="B3156" s="168" t="s">
        <v>5104</v>
      </c>
      <c r="C3156" s="238">
        <v>2024</v>
      </c>
      <c r="D3156" s="165" t="s">
        <v>3771</v>
      </c>
      <c r="E3156" s="167">
        <v>1</v>
      </c>
      <c r="F3156" s="163"/>
      <c r="G3156" s="167">
        <v>41.15672</v>
      </c>
    </row>
    <row r="3157" spans="1:7" ht="18.75">
      <c r="A3157" s="163"/>
      <c r="B3157" s="168" t="s">
        <v>5083</v>
      </c>
      <c r="C3157" s="238">
        <v>2024</v>
      </c>
      <c r="D3157" s="165" t="s">
        <v>3771</v>
      </c>
      <c r="E3157" s="167">
        <v>1</v>
      </c>
      <c r="F3157" s="163"/>
      <c r="G3157" s="167">
        <v>31.806639999999998</v>
      </c>
    </row>
    <row r="3158" spans="1:7" ht="18.75">
      <c r="A3158" s="163"/>
      <c r="B3158" s="168" t="s">
        <v>5092</v>
      </c>
      <c r="C3158" s="238">
        <v>2024</v>
      </c>
      <c r="D3158" s="165" t="s">
        <v>3771</v>
      </c>
      <c r="E3158" s="167">
        <v>1</v>
      </c>
      <c r="F3158" s="163"/>
      <c r="G3158" s="167">
        <v>33.826449999999994</v>
      </c>
    </row>
    <row r="3159" spans="1:7" ht="18.75">
      <c r="A3159" s="163"/>
      <c r="B3159" s="168" t="s">
        <v>5077</v>
      </c>
      <c r="C3159" s="238">
        <v>2024</v>
      </c>
      <c r="D3159" s="165" t="s">
        <v>3771</v>
      </c>
      <c r="E3159" s="167">
        <v>1</v>
      </c>
      <c r="F3159" s="163"/>
      <c r="G3159" s="167">
        <v>37.253579999999999</v>
      </c>
    </row>
    <row r="3160" spans="1:7" ht="18.75">
      <c r="A3160" s="163"/>
      <c r="B3160" s="168" t="s">
        <v>5077</v>
      </c>
      <c r="C3160" s="238">
        <v>2024</v>
      </c>
      <c r="D3160" s="165" t="s">
        <v>3771</v>
      </c>
      <c r="E3160" s="167">
        <v>1</v>
      </c>
      <c r="F3160" s="163"/>
      <c r="G3160" s="167">
        <v>36.105719999999998</v>
      </c>
    </row>
    <row r="3161" spans="1:7" ht="18.75">
      <c r="A3161" s="163"/>
      <c r="B3161" s="168" t="s">
        <v>5094</v>
      </c>
      <c r="C3161" s="238">
        <v>2024</v>
      </c>
      <c r="D3161" s="165" t="s">
        <v>3771</v>
      </c>
      <c r="E3161" s="167">
        <v>1</v>
      </c>
      <c r="F3161" s="163"/>
      <c r="G3161" s="167">
        <v>34.302709999999998</v>
      </c>
    </row>
    <row r="3162" spans="1:7" ht="18.75">
      <c r="A3162" s="163"/>
      <c r="B3162" s="168" t="s">
        <v>5077</v>
      </c>
      <c r="C3162" s="238">
        <v>2024</v>
      </c>
      <c r="D3162" s="165" t="s">
        <v>3771</v>
      </c>
      <c r="E3162" s="167">
        <v>1</v>
      </c>
      <c r="F3162" s="163"/>
      <c r="G3162" s="167">
        <v>35.861069999999998</v>
      </c>
    </row>
    <row r="3163" spans="1:7" ht="18.75">
      <c r="A3163" s="163"/>
      <c r="B3163" s="168" t="s">
        <v>5077</v>
      </c>
      <c r="C3163" s="238">
        <v>2024</v>
      </c>
      <c r="D3163" s="165" t="s">
        <v>3771</v>
      </c>
      <c r="E3163" s="167">
        <v>1</v>
      </c>
      <c r="F3163" s="163"/>
      <c r="G3163" s="167">
        <v>35.822429999999997</v>
      </c>
    </row>
    <row r="3164" spans="1:7" ht="18.75">
      <c r="A3164" s="163"/>
      <c r="B3164" s="168" t="s">
        <v>5077</v>
      </c>
      <c r="C3164" s="238">
        <v>2024</v>
      </c>
      <c r="D3164" s="165" t="s">
        <v>3771</v>
      </c>
      <c r="E3164" s="167">
        <v>1</v>
      </c>
      <c r="F3164" s="163"/>
      <c r="G3164" s="167">
        <v>36.067050000000002</v>
      </c>
    </row>
    <row r="3165" spans="1:7" ht="33.75">
      <c r="A3165" s="163"/>
      <c r="B3165" s="168" t="s">
        <v>5105</v>
      </c>
      <c r="C3165" s="238">
        <v>2024</v>
      </c>
      <c r="D3165" s="165" t="s">
        <v>3771</v>
      </c>
      <c r="E3165" s="167">
        <v>1</v>
      </c>
      <c r="F3165" s="163"/>
      <c r="G3165" s="167">
        <v>35.549109999999999</v>
      </c>
    </row>
    <row r="3166" spans="1:7" ht="18.75">
      <c r="A3166" s="163"/>
      <c r="B3166" s="168" t="s">
        <v>5078</v>
      </c>
      <c r="C3166" s="238">
        <v>2024</v>
      </c>
      <c r="D3166" s="165" t="s">
        <v>3771</v>
      </c>
      <c r="E3166" s="167">
        <v>1</v>
      </c>
      <c r="F3166" s="163"/>
      <c r="G3166" s="167">
        <v>36.038080000000001</v>
      </c>
    </row>
    <row r="3167" spans="1:7" ht="18.75">
      <c r="A3167" s="163"/>
      <c r="B3167" s="168" t="s">
        <v>5077</v>
      </c>
      <c r="C3167" s="238">
        <v>2024</v>
      </c>
      <c r="D3167" s="165" t="s">
        <v>3771</v>
      </c>
      <c r="E3167" s="167">
        <v>1</v>
      </c>
      <c r="F3167" s="163"/>
      <c r="G3167" s="167">
        <v>35.376580000000004</v>
      </c>
    </row>
    <row r="3168" spans="1:7" ht="18.75">
      <c r="A3168" s="163"/>
      <c r="B3168" s="168" t="s">
        <v>5093</v>
      </c>
      <c r="C3168" s="238">
        <v>2024</v>
      </c>
      <c r="D3168" s="165" t="s">
        <v>3771</v>
      </c>
      <c r="E3168" s="167">
        <v>1</v>
      </c>
      <c r="F3168" s="163"/>
      <c r="G3168" s="167">
        <v>37.487809999999996</v>
      </c>
    </row>
    <row r="3169" spans="1:7" ht="18.75">
      <c r="A3169" s="163"/>
      <c r="B3169" s="168" t="s">
        <v>5077</v>
      </c>
      <c r="C3169" s="238">
        <v>2024</v>
      </c>
      <c r="D3169" s="165" t="s">
        <v>3771</v>
      </c>
      <c r="E3169" s="167">
        <v>1</v>
      </c>
      <c r="F3169" s="163"/>
      <c r="G3169" s="167">
        <v>33.740199999999994</v>
      </c>
    </row>
    <row r="3170" spans="1:7" ht="18.75">
      <c r="A3170" s="163"/>
      <c r="B3170" s="168" t="s">
        <v>5078</v>
      </c>
      <c r="C3170" s="238">
        <v>2024</v>
      </c>
      <c r="D3170" s="165" t="s">
        <v>3771</v>
      </c>
      <c r="E3170" s="167">
        <v>1</v>
      </c>
      <c r="F3170" s="163"/>
      <c r="G3170" s="167">
        <v>36.003879999999995</v>
      </c>
    </row>
    <row r="3171" spans="1:7" ht="18.75">
      <c r="A3171" s="163"/>
      <c r="B3171" s="168" t="s">
        <v>5081</v>
      </c>
      <c r="C3171" s="238">
        <v>2024</v>
      </c>
      <c r="D3171" s="165" t="s">
        <v>3771</v>
      </c>
      <c r="E3171" s="167">
        <v>1</v>
      </c>
      <c r="F3171" s="163"/>
      <c r="G3171" s="167">
        <v>34.775529999999996</v>
      </c>
    </row>
    <row r="3172" spans="1:7" ht="33.75">
      <c r="A3172" s="163"/>
      <c r="B3172" s="168" t="s">
        <v>5101</v>
      </c>
      <c r="C3172" s="238">
        <v>2024</v>
      </c>
      <c r="D3172" s="165" t="s">
        <v>3771</v>
      </c>
      <c r="E3172" s="167">
        <v>1</v>
      </c>
      <c r="F3172" s="163"/>
      <c r="G3172" s="167">
        <v>42.107550000000003</v>
      </c>
    </row>
    <row r="3173" spans="1:7" ht="18.75">
      <c r="A3173" s="163"/>
      <c r="B3173" s="168" t="s">
        <v>5104</v>
      </c>
      <c r="C3173" s="238">
        <v>2024</v>
      </c>
      <c r="D3173" s="165" t="s">
        <v>3771</v>
      </c>
      <c r="E3173" s="167">
        <v>1</v>
      </c>
      <c r="F3173" s="163"/>
      <c r="G3173" s="167">
        <v>34.28154</v>
      </c>
    </row>
    <row r="3174" spans="1:7" ht="18.75">
      <c r="A3174" s="163"/>
      <c r="B3174" s="168" t="s">
        <v>5077</v>
      </c>
      <c r="C3174" s="238">
        <v>2024</v>
      </c>
      <c r="D3174" s="165" t="s">
        <v>3771</v>
      </c>
      <c r="E3174" s="167">
        <v>1</v>
      </c>
      <c r="F3174" s="163"/>
      <c r="G3174" s="167">
        <v>37.222999999999999</v>
      </c>
    </row>
    <row r="3175" spans="1:7" ht="18.75">
      <c r="A3175" s="163"/>
      <c r="B3175" s="168" t="s">
        <v>5078</v>
      </c>
      <c r="C3175" s="238">
        <v>2024</v>
      </c>
      <c r="D3175" s="165" t="s">
        <v>3771</v>
      </c>
      <c r="E3175" s="167">
        <v>1</v>
      </c>
      <c r="F3175" s="163"/>
      <c r="G3175" s="167">
        <v>26.384240000000002</v>
      </c>
    </row>
    <row r="3176" spans="1:7" ht="18.75">
      <c r="A3176" s="163"/>
      <c r="B3176" s="168" t="s">
        <v>5077</v>
      </c>
      <c r="C3176" s="238">
        <v>2024</v>
      </c>
      <c r="D3176" s="165" t="s">
        <v>3771</v>
      </c>
      <c r="E3176" s="167">
        <v>1</v>
      </c>
      <c r="F3176" s="163"/>
      <c r="G3176" s="167">
        <v>35.069009999999999</v>
      </c>
    </row>
    <row r="3177" spans="1:7" ht="18.75">
      <c r="A3177" s="163"/>
      <c r="B3177" s="168" t="s">
        <v>5077</v>
      </c>
      <c r="C3177" s="238">
        <v>2024</v>
      </c>
      <c r="D3177" s="165" t="s">
        <v>3771</v>
      </c>
      <c r="E3177" s="167">
        <v>1</v>
      </c>
      <c r="F3177" s="163"/>
      <c r="G3177" s="167">
        <v>36.504910000000002</v>
      </c>
    </row>
    <row r="3178" spans="1:7" ht="18.75">
      <c r="A3178" s="163"/>
      <c r="B3178" s="168" t="s">
        <v>5077</v>
      </c>
      <c r="C3178" s="238">
        <v>2024</v>
      </c>
      <c r="D3178" s="165" t="s">
        <v>3771</v>
      </c>
      <c r="E3178" s="167">
        <v>1</v>
      </c>
      <c r="F3178" s="163"/>
      <c r="G3178" s="167">
        <v>36.504899999999999</v>
      </c>
    </row>
    <row r="3179" spans="1:7" ht="18.75">
      <c r="A3179" s="163"/>
      <c r="B3179" s="168" t="s">
        <v>5078</v>
      </c>
      <c r="C3179" s="238">
        <v>2024</v>
      </c>
      <c r="D3179" s="165" t="s">
        <v>3771</v>
      </c>
      <c r="E3179" s="167">
        <v>1</v>
      </c>
      <c r="F3179" s="163"/>
      <c r="G3179" s="167">
        <v>35.417269999999995</v>
      </c>
    </row>
    <row r="3180" spans="1:7" ht="18.75">
      <c r="A3180" s="163"/>
      <c r="B3180" s="168" t="s">
        <v>5078</v>
      </c>
      <c r="C3180" s="238">
        <v>2024</v>
      </c>
      <c r="D3180" s="165" t="s">
        <v>3771</v>
      </c>
      <c r="E3180" s="167">
        <v>1</v>
      </c>
      <c r="F3180" s="163"/>
      <c r="G3180" s="167">
        <v>34.724029999999999</v>
      </c>
    </row>
    <row r="3181" spans="1:7" ht="18.75">
      <c r="A3181" s="163"/>
      <c r="B3181" s="168" t="s">
        <v>5097</v>
      </c>
      <c r="C3181" s="238">
        <v>2024</v>
      </c>
      <c r="D3181" s="165" t="s">
        <v>3771</v>
      </c>
      <c r="E3181" s="167">
        <v>1</v>
      </c>
      <c r="F3181" s="163"/>
      <c r="G3181" s="167">
        <v>30.046529999999997</v>
      </c>
    </row>
    <row r="3182" spans="1:7" ht="18.75">
      <c r="A3182" s="163"/>
      <c r="B3182" s="168" t="s">
        <v>5077</v>
      </c>
      <c r="C3182" s="238">
        <v>2024</v>
      </c>
      <c r="D3182" s="165" t="s">
        <v>3771</v>
      </c>
      <c r="E3182" s="167">
        <v>1</v>
      </c>
      <c r="F3182" s="163"/>
      <c r="G3182" s="167">
        <v>36.504910000000002</v>
      </c>
    </row>
    <row r="3183" spans="1:7" ht="18.75">
      <c r="A3183" s="163"/>
      <c r="B3183" s="168" t="s">
        <v>5078</v>
      </c>
      <c r="C3183" s="238">
        <v>2024</v>
      </c>
      <c r="D3183" s="165" t="s">
        <v>3771</v>
      </c>
      <c r="E3183" s="167">
        <v>1</v>
      </c>
      <c r="F3183" s="163"/>
      <c r="G3183" s="167">
        <v>36.144370000000002</v>
      </c>
    </row>
    <row r="3184" spans="1:7" ht="18.75">
      <c r="A3184" s="163"/>
      <c r="B3184" s="168" t="s">
        <v>5109</v>
      </c>
      <c r="C3184" s="238">
        <v>2024</v>
      </c>
      <c r="D3184" s="165" t="s">
        <v>3771</v>
      </c>
      <c r="E3184" s="167">
        <v>1</v>
      </c>
      <c r="F3184" s="163"/>
      <c r="G3184" s="167">
        <v>39.688480000000006</v>
      </c>
    </row>
    <row r="3185" spans="1:7" ht="18.75">
      <c r="A3185" s="163"/>
      <c r="B3185" s="168" t="s">
        <v>5078</v>
      </c>
      <c r="C3185" s="238">
        <v>2024</v>
      </c>
      <c r="D3185" s="165" t="s">
        <v>3771</v>
      </c>
      <c r="E3185" s="167">
        <v>1</v>
      </c>
      <c r="F3185" s="163"/>
      <c r="G3185" s="167">
        <v>35.221899999999998</v>
      </c>
    </row>
    <row r="3186" spans="1:7" ht="18.75">
      <c r="A3186" s="163"/>
      <c r="B3186" s="168" t="s">
        <v>5078</v>
      </c>
      <c r="C3186" s="238">
        <v>2024</v>
      </c>
      <c r="D3186" s="165" t="s">
        <v>3771</v>
      </c>
      <c r="E3186" s="167">
        <v>1</v>
      </c>
      <c r="F3186" s="163"/>
      <c r="G3186" s="167">
        <v>35.776900000000005</v>
      </c>
    </row>
    <row r="3187" spans="1:7" ht="18.75">
      <c r="A3187" s="163"/>
      <c r="B3187" s="168" t="s">
        <v>5081</v>
      </c>
      <c r="C3187" s="238">
        <v>2024</v>
      </c>
      <c r="D3187" s="165" t="s">
        <v>3771</v>
      </c>
      <c r="E3187" s="167">
        <v>1</v>
      </c>
      <c r="F3187" s="163"/>
      <c r="G3187" s="167">
        <v>37.118250000000003</v>
      </c>
    </row>
    <row r="3188" spans="1:7" ht="18.75">
      <c r="A3188" s="163"/>
      <c r="B3188" s="168" t="s">
        <v>5078</v>
      </c>
      <c r="C3188" s="238">
        <v>2024</v>
      </c>
      <c r="D3188" s="165" t="s">
        <v>3771</v>
      </c>
      <c r="E3188" s="167">
        <v>1</v>
      </c>
      <c r="F3188" s="163"/>
      <c r="G3188" s="167">
        <v>34.162089999999999</v>
      </c>
    </row>
    <row r="3189" spans="1:7" ht="18.75">
      <c r="A3189" s="163"/>
      <c r="B3189" s="168" t="s">
        <v>5077</v>
      </c>
      <c r="C3189" s="238">
        <v>2024</v>
      </c>
      <c r="D3189" s="165" t="s">
        <v>3771</v>
      </c>
      <c r="E3189" s="167">
        <v>1</v>
      </c>
      <c r="F3189" s="163"/>
      <c r="G3189" s="167">
        <v>35.152900000000002</v>
      </c>
    </row>
    <row r="3190" spans="1:7" ht="18.75">
      <c r="A3190" s="163"/>
      <c r="B3190" s="168" t="s">
        <v>5078</v>
      </c>
      <c r="C3190" s="238">
        <v>2024</v>
      </c>
      <c r="D3190" s="165" t="s">
        <v>3771</v>
      </c>
      <c r="E3190" s="167">
        <v>1</v>
      </c>
      <c r="F3190" s="163"/>
      <c r="G3190" s="167">
        <v>27.467779999999998</v>
      </c>
    </row>
    <row r="3191" spans="1:7" ht="18.75">
      <c r="A3191" s="163"/>
      <c r="B3191" s="168" t="s">
        <v>5087</v>
      </c>
      <c r="C3191" s="238">
        <v>2024</v>
      </c>
      <c r="D3191" s="165" t="s">
        <v>3771</v>
      </c>
      <c r="E3191" s="167">
        <v>1</v>
      </c>
      <c r="F3191" s="163"/>
      <c r="G3191" s="167">
        <v>36.374970000000005</v>
      </c>
    </row>
    <row r="3192" spans="1:7" ht="18.75">
      <c r="A3192" s="163"/>
      <c r="B3192" s="168" t="s">
        <v>5078</v>
      </c>
      <c r="C3192" s="238">
        <v>2024</v>
      </c>
      <c r="D3192" s="165" t="s">
        <v>3771</v>
      </c>
      <c r="E3192" s="167">
        <v>1</v>
      </c>
      <c r="F3192" s="163"/>
      <c r="G3192" s="167">
        <v>35.23115</v>
      </c>
    </row>
    <row r="3193" spans="1:7" ht="18.75">
      <c r="A3193" s="163"/>
      <c r="B3193" s="168" t="s">
        <v>5078</v>
      </c>
      <c r="C3193" s="238">
        <v>2024</v>
      </c>
      <c r="D3193" s="165" t="s">
        <v>3771</v>
      </c>
      <c r="E3193" s="167">
        <v>1</v>
      </c>
      <c r="F3193" s="163"/>
      <c r="G3193" s="167">
        <v>37.54325</v>
      </c>
    </row>
    <row r="3194" spans="1:7" ht="18.75">
      <c r="A3194" s="163"/>
      <c r="B3194" s="168" t="s">
        <v>5079</v>
      </c>
      <c r="C3194" s="238">
        <v>2024</v>
      </c>
      <c r="D3194" s="165" t="s">
        <v>3771</v>
      </c>
      <c r="E3194" s="167">
        <v>1</v>
      </c>
      <c r="F3194" s="163"/>
      <c r="G3194" s="167">
        <v>33.659739999999999</v>
      </c>
    </row>
    <row r="3195" spans="1:7" ht="18.75">
      <c r="A3195" s="163"/>
      <c r="B3195" s="168" t="s">
        <v>5077</v>
      </c>
      <c r="C3195" s="238">
        <v>2024</v>
      </c>
      <c r="D3195" s="165" t="s">
        <v>3771</v>
      </c>
      <c r="E3195" s="167">
        <v>1</v>
      </c>
      <c r="F3195" s="163"/>
      <c r="G3195" s="167">
        <v>37.36553</v>
      </c>
    </row>
    <row r="3196" spans="1:7" ht="18.75">
      <c r="A3196" s="163"/>
      <c r="B3196" s="168" t="s">
        <v>5078</v>
      </c>
      <c r="C3196" s="238">
        <v>2024</v>
      </c>
      <c r="D3196" s="165" t="s">
        <v>3771</v>
      </c>
      <c r="E3196" s="167">
        <v>1</v>
      </c>
      <c r="F3196" s="163"/>
      <c r="G3196" s="167">
        <v>38.694389999999999</v>
      </c>
    </row>
    <row r="3197" spans="1:7" ht="18.75">
      <c r="A3197" s="163"/>
      <c r="B3197" s="168" t="s">
        <v>5078</v>
      </c>
      <c r="C3197" s="238">
        <v>2024</v>
      </c>
      <c r="D3197" s="165" t="s">
        <v>3771</v>
      </c>
      <c r="E3197" s="167">
        <v>1</v>
      </c>
      <c r="F3197" s="163"/>
      <c r="G3197" s="167">
        <v>35.092949999999995</v>
      </c>
    </row>
    <row r="3198" spans="1:7" ht="18.75">
      <c r="A3198" s="163"/>
      <c r="B3198" s="168" t="s">
        <v>5094</v>
      </c>
      <c r="C3198" s="238">
        <v>2024</v>
      </c>
      <c r="D3198" s="165" t="s">
        <v>3771</v>
      </c>
      <c r="E3198" s="167">
        <v>1</v>
      </c>
      <c r="F3198" s="163"/>
      <c r="G3198" s="167">
        <v>34.323560000000001</v>
      </c>
    </row>
    <row r="3199" spans="1:7" ht="18.75">
      <c r="A3199" s="163"/>
      <c r="B3199" s="168" t="s">
        <v>5078</v>
      </c>
      <c r="C3199" s="238">
        <v>2024</v>
      </c>
      <c r="D3199" s="165" t="s">
        <v>3771</v>
      </c>
      <c r="E3199" s="167">
        <v>1</v>
      </c>
      <c r="F3199" s="163"/>
      <c r="G3199" s="167">
        <v>38.702239999999996</v>
      </c>
    </row>
    <row r="3200" spans="1:7" ht="18.75">
      <c r="A3200" s="163"/>
      <c r="B3200" s="168" t="s">
        <v>5078</v>
      </c>
      <c r="C3200" s="238">
        <v>2024</v>
      </c>
      <c r="D3200" s="165" t="s">
        <v>3771</v>
      </c>
      <c r="E3200" s="167">
        <v>1</v>
      </c>
      <c r="F3200" s="163"/>
      <c r="G3200" s="167">
        <v>37.430910000000004</v>
      </c>
    </row>
    <row r="3201" spans="1:7" ht="18.75">
      <c r="A3201" s="163"/>
      <c r="B3201" s="168" t="s">
        <v>5078</v>
      </c>
      <c r="C3201" s="238">
        <v>2024</v>
      </c>
      <c r="D3201" s="165" t="s">
        <v>3771</v>
      </c>
      <c r="E3201" s="167">
        <v>1</v>
      </c>
      <c r="F3201" s="163"/>
      <c r="G3201" s="167">
        <v>37.240079999999999</v>
      </c>
    </row>
    <row r="3202" spans="1:7" ht="18.75">
      <c r="A3202" s="163"/>
      <c r="B3202" s="168" t="s">
        <v>5078</v>
      </c>
      <c r="C3202" s="238">
        <v>2024</v>
      </c>
      <c r="D3202" s="165" t="s">
        <v>3771</v>
      </c>
      <c r="E3202" s="167">
        <v>1</v>
      </c>
      <c r="F3202" s="163"/>
      <c r="G3202" s="167">
        <v>37.296910000000004</v>
      </c>
    </row>
    <row r="3203" spans="1:7" ht="18.75">
      <c r="A3203" s="163"/>
      <c r="B3203" s="168" t="s">
        <v>5077</v>
      </c>
      <c r="C3203" s="238">
        <v>2024</v>
      </c>
      <c r="D3203" s="165" t="s">
        <v>3771</v>
      </c>
      <c r="E3203" s="167">
        <v>1</v>
      </c>
      <c r="F3203" s="163"/>
      <c r="G3203" s="167">
        <v>37.847499999999997</v>
      </c>
    </row>
    <row r="3204" spans="1:7" ht="18.75">
      <c r="A3204" s="163"/>
      <c r="B3204" s="168" t="s">
        <v>5078</v>
      </c>
      <c r="C3204" s="238">
        <v>2024</v>
      </c>
      <c r="D3204" s="165" t="s">
        <v>3771</v>
      </c>
      <c r="E3204" s="167">
        <v>1</v>
      </c>
      <c r="F3204" s="163"/>
      <c r="G3204" s="167">
        <v>36.975949999999997</v>
      </c>
    </row>
    <row r="3205" spans="1:7" ht="18.75">
      <c r="A3205" s="163"/>
      <c r="B3205" s="168" t="s">
        <v>5077</v>
      </c>
      <c r="C3205" s="238">
        <v>2024</v>
      </c>
      <c r="D3205" s="165" t="s">
        <v>3771</v>
      </c>
      <c r="E3205" s="167">
        <v>1</v>
      </c>
      <c r="F3205" s="163"/>
      <c r="G3205" s="167">
        <v>38.99568</v>
      </c>
    </row>
    <row r="3206" spans="1:7" ht="18.75">
      <c r="A3206" s="163"/>
      <c r="B3206" s="168" t="s">
        <v>5099</v>
      </c>
      <c r="C3206" s="238">
        <v>2024</v>
      </c>
      <c r="D3206" s="165" t="s">
        <v>3771</v>
      </c>
      <c r="E3206" s="167">
        <v>1</v>
      </c>
      <c r="F3206" s="163"/>
      <c r="G3206" s="167">
        <v>32.857730000000004</v>
      </c>
    </row>
    <row r="3207" spans="1:7" ht="18.75">
      <c r="A3207" s="163"/>
      <c r="B3207" s="168" t="s">
        <v>5078</v>
      </c>
      <c r="C3207" s="238">
        <v>2024</v>
      </c>
      <c r="D3207" s="165" t="s">
        <v>3771</v>
      </c>
      <c r="E3207" s="167">
        <v>1</v>
      </c>
      <c r="F3207" s="163"/>
      <c r="G3207" s="167">
        <v>37.617449999999998</v>
      </c>
    </row>
    <row r="3208" spans="1:7" ht="18.75">
      <c r="A3208" s="163"/>
      <c r="B3208" s="168" t="s">
        <v>5078</v>
      </c>
      <c r="C3208" s="238">
        <v>2024</v>
      </c>
      <c r="D3208" s="165" t="s">
        <v>3771</v>
      </c>
      <c r="E3208" s="167">
        <v>1</v>
      </c>
      <c r="F3208" s="163"/>
      <c r="G3208" s="167">
        <v>37.706309999999995</v>
      </c>
    </row>
    <row r="3209" spans="1:7" ht="18.75">
      <c r="A3209" s="163"/>
      <c r="B3209" s="168" t="s">
        <v>5079</v>
      </c>
      <c r="C3209" s="238">
        <v>2024</v>
      </c>
      <c r="D3209" s="165" t="s">
        <v>3771</v>
      </c>
      <c r="E3209" s="167">
        <v>1</v>
      </c>
      <c r="F3209" s="163"/>
      <c r="G3209" s="167">
        <v>33.659739999999999</v>
      </c>
    </row>
    <row r="3210" spans="1:7" ht="18.75">
      <c r="A3210" s="163"/>
      <c r="B3210" s="168" t="s">
        <v>5078</v>
      </c>
      <c r="C3210" s="238">
        <v>2024</v>
      </c>
      <c r="D3210" s="165" t="s">
        <v>3771</v>
      </c>
      <c r="E3210" s="167">
        <v>1</v>
      </c>
      <c r="F3210" s="163"/>
      <c r="G3210" s="167">
        <v>35.701629999999994</v>
      </c>
    </row>
    <row r="3211" spans="1:7" ht="18.75">
      <c r="A3211" s="163"/>
      <c r="B3211" s="168" t="s">
        <v>5078</v>
      </c>
      <c r="C3211" s="238">
        <v>2024</v>
      </c>
      <c r="D3211" s="165" t="s">
        <v>3771</v>
      </c>
      <c r="E3211" s="167">
        <v>1</v>
      </c>
      <c r="F3211" s="163"/>
      <c r="G3211" s="167">
        <v>36.676269999999995</v>
      </c>
    </row>
    <row r="3212" spans="1:7" ht="18.75">
      <c r="A3212" s="163"/>
      <c r="B3212" s="168" t="s">
        <v>5078</v>
      </c>
      <c r="C3212" s="238">
        <v>2024</v>
      </c>
      <c r="D3212" s="165" t="s">
        <v>3771</v>
      </c>
      <c r="E3212" s="167">
        <v>1</v>
      </c>
      <c r="F3212" s="163"/>
      <c r="G3212" s="167">
        <v>38.015279999999997</v>
      </c>
    </row>
    <row r="3213" spans="1:7" ht="18.75">
      <c r="A3213" s="163"/>
      <c r="B3213" s="168" t="s">
        <v>5077</v>
      </c>
      <c r="C3213" s="238">
        <v>2024</v>
      </c>
      <c r="D3213" s="165" t="s">
        <v>3771</v>
      </c>
      <c r="E3213" s="167">
        <v>1</v>
      </c>
      <c r="F3213" s="163"/>
      <c r="G3213" s="167">
        <v>41.710800000000006</v>
      </c>
    </row>
    <row r="3214" spans="1:7" ht="18.75">
      <c r="A3214" s="163"/>
      <c r="B3214" s="168" t="s">
        <v>5077</v>
      </c>
      <c r="C3214" s="238">
        <v>2024</v>
      </c>
      <c r="D3214" s="165" t="s">
        <v>3771</v>
      </c>
      <c r="E3214" s="167">
        <v>1</v>
      </c>
      <c r="F3214" s="163"/>
      <c r="G3214" s="167">
        <v>41.147919999999999</v>
      </c>
    </row>
    <row r="3215" spans="1:7" ht="18.75">
      <c r="A3215" s="163"/>
      <c r="B3215" s="168" t="s">
        <v>5077</v>
      </c>
      <c r="C3215" s="238">
        <v>2024</v>
      </c>
      <c r="D3215" s="165" t="s">
        <v>3771</v>
      </c>
      <c r="E3215" s="167">
        <v>1</v>
      </c>
      <c r="F3215" s="163"/>
      <c r="G3215" s="167">
        <v>37.664099999999998</v>
      </c>
    </row>
    <row r="3216" spans="1:7" ht="18.75">
      <c r="A3216" s="163"/>
      <c r="B3216" s="168" t="s">
        <v>5077</v>
      </c>
      <c r="C3216" s="238">
        <v>2024</v>
      </c>
      <c r="D3216" s="165" t="s">
        <v>3771</v>
      </c>
      <c r="E3216" s="167">
        <v>1</v>
      </c>
      <c r="F3216" s="163"/>
      <c r="G3216" s="167">
        <v>37.664089999999995</v>
      </c>
    </row>
    <row r="3217" spans="1:7" ht="18.75">
      <c r="A3217" s="163"/>
      <c r="B3217" s="168" t="s">
        <v>5078</v>
      </c>
      <c r="C3217" s="238">
        <v>2024</v>
      </c>
      <c r="D3217" s="165" t="s">
        <v>3771</v>
      </c>
      <c r="E3217" s="167">
        <v>1</v>
      </c>
      <c r="F3217" s="163"/>
      <c r="G3217" s="167">
        <v>39.061489999999999</v>
      </c>
    </row>
    <row r="3218" spans="1:7" ht="18.75">
      <c r="A3218" s="163"/>
      <c r="B3218" s="168" t="s">
        <v>5077</v>
      </c>
      <c r="C3218" s="238">
        <v>2024</v>
      </c>
      <c r="D3218" s="165" t="s">
        <v>3771</v>
      </c>
      <c r="E3218" s="167">
        <v>1</v>
      </c>
      <c r="F3218" s="163"/>
      <c r="G3218" s="167">
        <v>41.028300000000002</v>
      </c>
    </row>
    <row r="3219" spans="1:7" ht="18.75">
      <c r="A3219" s="163"/>
      <c r="B3219" s="168" t="s">
        <v>5077</v>
      </c>
      <c r="C3219" s="238">
        <v>2024</v>
      </c>
      <c r="D3219" s="165" t="s">
        <v>3771</v>
      </c>
      <c r="E3219" s="167">
        <v>1</v>
      </c>
      <c r="F3219" s="163"/>
      <c r="G3219" s="167">
        <v>36.732109999999999</v>
      </c>
    </row>
    <row r="3220" spans="1:7" ht="18.75">
      <c r="A3220" s="163"/>
      <c r="B3220" s="168" t="s">
        <v>5077</v>
      </c>
      <c r="C3220" s="238">
        <v>2024</v>
      </c>
      <c r="D3220" s="165" t="s">
        <v>3771</v>
      </c>
      <c r="E3220" s="167">
        <v>1</v>
      </c>
      <c r="F3220" s="163"/>
      <c r="G3220" s="167">
        <v>40.994500000000002</v>
      </c>
    </row>
    <row r="3221" spans="1:7" ht="18.75">
      <c r="A3221" s="163"/>
      <c r="B3221" s="168" t="s">
        <v>5078</v>
      </c>
      <c r="C3221" s="238">
        <v>2024</v>
      </c>
      <c r="D3221" s="165" t="s">
        <v>3771</v>
      </c>
      <c r="E3221" s="167">
        <v>1</v>
      </c>
      <c r="F3221" s="163"/>
      <c r="G3221" s="167">
        <v>38.943589999999993</v>
      </c>
    </row>
    <row r="3222" spans="1:7" ht="18.75">
      <c r="A3222" s="163"/>
      <c r="B3222" s="168" t="s">
        <v>5077</v>
      </c>
      <c r="C3222" s="238">
        <v>2024</v>
      </c>
      <c r="D3222" s="165" t="s">
        <v>3771</v>
      </c>
      <c r="E3222" s="167">
        <v>1</v>
      </c>
      <c r="F3222" s="163"/>
      <c r="G3222" s="167">
        <v>40.886029999999998</v>
      </c>
    </row>
    <row r="3223" spans="1:7" ht="18.75">
      <c r="A3223" s="163"/>
      <c r="B3223" s="168" t="s">
        <v>5078</v>
      </c>
      <c r="C3223" s="238">
        <v>2024</v>
      </c>
      <c r="D3223" s="165" t="s">
        <v>3771</v>
      </c>
      <c r="E3223" s="167">
        <v>1</v>
      </c>
      <c r="F3223" s="163"/>
      <c r="G3223" s="167">
        <v>40.318760000000005</v>
      </c>
    </row>
    <row r="3224" spans="1:7" ht="18.75">
      <c r="A3224" s="163"/>
      <c r="B3224" s="168" t="s">
        <v>5087</v>
      </c>
      <c r="C3224" s="238">
        <v>2024</v>
      </c>
      <c r="D3224" s="165" t="s">
        <v>3771</v>
      </c>
      <c r="E3224" s="167">
        <v>1</v>
      </c>
      <c r="F3224" s="163"/>
      <c r="G3224" s="167">
        <v>41.969639999999998</v>
      </c>
    </row>
    <row r="3225" spans="1:7" ht="18.75">
      <c r="A3225" s="163"/>
      <c r="B3225" s="168" t="s">
        <v>5078</v>
      </c>
      <c r="C3225" s="238">
        <v>2024</v>
      </c>
      <c r="D3225" s="165" t="s">
        <v>3771</v>
      </c>
      <c r="E3225" s="167">
        <v>1</v>
      </c>
      <c r="F3225" s="163"/>
      <c r="G3225" s="167">
        <v>38.905970000000003</v>
      </c>
    </row>
    <row r="3226" spans="1:7" ht="18.75">
      <c r="A3226" s="163"/>
      <c r="B3226" s="168" t="s">
        <v>5077</v>
      </c>
      <c r="C3226" s="238">
        <v>2024</v>
      </c>
      <c r="D3226" s="165" t="s">
        <v>3771</v>
      </c>
      <c r="E3226" s="167">
        <v>1</v>
      </c>
      <c r="F3226" s="163"/>
      <c r="G3226" s="167">
        <v>39.93882</v>
      </c>
    </row>
    <row r="3227" spans="1:7" ht="18.75">
      <c r="A3227" s="163"/>
      <c r="B3227" s="168" t="s">
        <v>5078</v>
      </c>
      <c r="C3227" s="238">
        <v>2024</v>
      </c>
      <c r="D3227" s="165" t="s">
        <v>3771</v>
      </c>
      <c r="E3227" s="167">
        <v>1</v>
      </c>
      <c r="F3227" s="163"/>
      <c r="G3227" s="167">
        <v>39.173079999999999</v>
      </c>
    </row>
    <row r="3228" spans="1:7" ht="18.75">
      <c r="A3228" s="163"/>
      <c r="B3228" s="168" t="s">
        <v>5078</v>
      </c>
      <c r="C3228" s="238">
        <v>2024</v>
      </c>
      <c r="D3228" s="165" t="s">
        <v>3771</v>
      </c>
      <c r="E3228" s="167">
        <v>1</v>
      </c>
      <c r="F3228" s="163"/>
      <c r="G3228" s="167">
        <v>41.316459999999999</v>
      </c>
    </row>
    <row r="3229" spans="1:7" ht="18.75">
      <c r="A3229" s="163"/>
      <c r="B3229" s="168" t="s">
        <v>5078</v>
      </c>
      <c r="C3229" s="238">
        <v>2024</v>
      </c>
      <c r="D3229" s="165" t="s">
        <v>3771</v>
      </c>
      <c r="E3229" s="167">
        <v>1</v>
      </c>
      <c r="F3229" s="163"/>
      <c r="G3229" s="167">
        <v>40.447879999999998</v>
      </c>
    </row>
    <row r="3230" spans="1:7" ht="18.75">
      <c r="A3230" s="163"/>
      <c r="B3230" s="168" t="s">
        <v>5077</v>
      </c>
      <c r="C3230" s="238">
        <v>2024</v>
      </c>
      <c r="D3230" s="165" t="s">
        <v>3771</v>
      </c>
      <c r="E3230" s="167">
        <v>1</v>
      </c>
      <c r="F3230" s="163"/>
      <c r="G3230" s="167">
        <v>43.517150000000001</v>
      </c>
    </row>
    <row r="3231" spans="1:7" ht="18.75">
      <c r="A3231" s="163"/>
      <c r="B3231" s="168" t="s">
        <v>5087</v>
      </c>
      <c r="C3231" s="238">
        <v>2024</v>
      </c>
      <c r="D3231" s="165" t="s">
        <v>3771</v>
      </c>
      <c r="E3231" s="167">
        <v>1</v>
      </c>
      <c r="F3231" s="163"/>
      <c r="G3231" s="167">
        <v>43.347760000000001</v>
      </c>
    </row>
    <row r="3232" spans="1:7" ht="18.75">
      <c r="A3232" s="163"/>
      <c r="B3232" s="168" t="s">
        <v>5084</v>
      </c>
      <c r="C3232" s="238">
        <v>2024</v>
      </c>
      <c r="D3232" s="165" t="s">
        <v>3771</v>
      </c>
      <c r="E3232" s="167">
        <v>1</v>
      </c>
      <c r="F3232" s="163"/>
      <c r="G3232" s="167">
        <v>44.42606</v>
      </c>
    </row>
    <row r="3233" spans="1:7" ht="18.75">
      <c r="A3233" s="163"/>
      <c r="B3233" s="168" t="s">
        <v>5077</v>
      </c>
      <c r="C3233" s="238">
        <v>2024</v>
      </c>
      <c r="D3233" s="165" t="s">
        <v>3771</v>
      </c>
      <c r="E3233" s="167">
        <v>1</v>
      </c>
      <c r="F3233" s="163"/>
      <c r="G3233" s="167">
        <v>40.521599999999999</v>
      </c>
    </row>
    <row r="3234" spans="1:7" ht="18.75">
      <c r="A3234" s="163"/>
      <c r="B3234" s="168" t="s">
        <v>5077</v>
      </c>
      <c r="C3234" s="238">
        <v>2024</v>
      </c>
      <c r="D3234" s="165" t="s">
        <v>3771</v>
      </c>
      <c r="E3234" s="167">
        <v>1</v>
      </c>
      <c r="F3234" s="163"/>
      <c r="G3234" s="167">
        <v>41.934580000000004</v>
      </c>
    </row>
    <row r="3235" spans="1:7" ht="18.75">
      <c r="A3235" s="163"/>
      <c r="B3235" s="168" t="s">
        <v>5078</v>
      </c>
      <c r="C3235" s="238">
        <v>2024</v>
      </c>
      <c r="D3235" s="165" t="s">
        <v>3771</v>
      </c>
      <c r="E3235" s="167">
        <v>1</v>
      </c>
      <c r="F3235" s="163"/>
      <c r="G3235" s="167">
        <v>38.44885</v>
      </c>
    </row>
    <row r="3236" spans="1:7" ht="18.75">
      <c r="A3236" s="163"/>
      <c r="B3236" s="168" t="s">
        <v>5077</v>
      </c>
      <c r="C3236" s="238">
        <v>2024</v>
      </c>
      <c r="D3236" s="165" t="s">
        <v>3771</v>
      </c>
      <c r="E3236" s="167">
        <v>1</v>
      </c>
      <c r="F3236" s="163"/>
      <c r="G3236" s="167">
        <v>41.47728</v>
      </c>
    </row>
    <row r="3237" spans="1:7" ht="18.75">
      <c r="A3237" s="163"/>
      <c r="B3237" s="168" t="s">
        <v>5077</v>
      </c>
      <c r="C3237" s="238">
        <v>2024</v>
      </c>
      <c r="D3237" s="165" t="s">
        <v>3771</v>
      </c>
      <c r="E3237" s="167">
        <v>1</v>
      </c>
      <c r="F3237" s="163"/>
      <c r="G3237" s="167">
        <v>42.087300000000006</v>
      </c>
    </row>
    <row r="3238" spans="1:7" ht="18.75">
      <c r="A3238" s="163"/>
      <c r="B3238" s="168" t="s">
        <v>5078</v>
      </c>
      <c r="C3238" s="238">
        <v>2024</v>
      </c>
      <c r="D3238" s="165" t="s">
        <v>3771</v>
      </c>
      <c r="E3238" s="167">
        <v>1</v>
      </c>
      <c r="F3238" s="163"/>
      <c r="G3238" s="167">
        <v>38.7883</v>
      </c>
    </row>
    <row r="3239" spans="1:7" ht="18.75">
      <c r="A3239" s="163"/>
      <c r="B3239" s="168" t="s">
        <v>5087</v>
      </c>
      <c r="C3239" s="238">
        <v>2024</v>
      </c>
      <c r="D3239" s="165" t="s">
        <v>3771</v>
      </c>
      <c r="E3239" s="167">
        <v>1</v>
      </c>
      <c r="F3239" s="163"/>
      <c r="G3239" s="167">
        <v>41.216749999999998</v>
      </c>
    </row>
    <row r="3240" spans="1:7" ht="18.75">
      <c r="A3240" s="163"/>
      <c r="B3240" s="168" t="s">
        <v>5077</v>
      </c>
      <c r="C3240" s="238">
        <v>2024</v>
      </c>
      <c r="D3240" s="165" t="s">
        <v>3771</v>
      </c>
      <c r="E3240" s="167">
        <v>1</v>
      </c>
      <c r="F3240" s="163"/>
      <c r="G3240" s="167">
        <v>40.848889999999997</v>
      </c>
    </row>
    <row r="3241" spans="1:7" ht="18.75">
      <c r="A3241" s="163"/>
      <c r="B3241" s="168" t="s">
        <v>5078</v>
      </c>
      <c r="C3241" s="238">
        <v>2024</v>
      </c>
      <c r="D3241" s="165" t="s">
        <v>3771</v>
      </c>
      <c r="E3241" s="167">
        <v>1</v>
      </c>
      <c r="F3241" s="163"/>
      <c r="G3241" s="167">
        <v>38.257080000000002</v>
      </c>
    </row>
    <row r="3242" spans="1:7" ht="18.75">
      <c r="A3242" s="163"/>
      <c r="B3242" s="168" t="s">
        <v>5078</v>
      </c>
      <c r="C3242" s="238">
        <v>2024</v>
      </c>
      <c r="D3242" s="165" t="s">
        <v>3771</v>
      </c>
      <c r="E3242" s="167">
        <v>1</v>
      </c>
      <c r="F3242" s="163"/>
      <c r="G3242" s="167">
        <v>39.792790000000004</v>
      </c>
    </row>
    <row r="3243" spans="1:7" ht="18.75">
      <c r="A3243" s="163"/>
      <c r="B3243" s="168" t="s">
        <v>5077</v>
      </c>
      <c r="C3243" s="238">
        <v>2024</v>
      </c>
      <c r="D3243" s="165" t="s">
        <v>3771</v>
      </c>
      <c r="E3243" s="167">
        <v>1</v>
      </c>
      <c r="F3243" s="163"/>
      <c r="G3243" s="167">
        <v>43.030879999999996</v>
      </c>
    </row>
    <row r="3244" spans="1:7" ht="18.75">
      <c r="A3244" s="163"/>
      <c r="B3244" s="168" t="s">
        <v>5078</v>
      </c>
      <c r="C3244" s="238">
        <v>2024</v>
      </c>
      <c r="D3244" s="165" t="s">
        <v>3771</v>
      </c>
      <c r="E3244" s="167">
        <v>1</v>
      </c>
      <c r="F3244" s="163"/>
      <c r="G3244" s="167">
        <v>38.327030000000001</v>
      </c>
    </row>
    <row r="3245" spans="1:7" ht="18.75">
      <c r="A3245" s="163"/>
      <c r="B3245" s="168" t="s">
        <v>5078</v>
      </c>
      <c r="C3245" s="238">
        <v>2024</v>
      </c>
      <c r="D3245" s="165" t="s">
        <v>3771</v>
      </c>
      <c r="E3245" s="167">
        <v>1</v>
      </c>
      <c r="F3245" s="163"/>
      <c r="G3245" s="167">
        <v>38.322240000000001</v>
      </c>
    </row>
    <row r="3246" spans="1:7" ht="18.75">
      <c r="A3246" s="163"/>
      <c r="B3246" s="168" t="s">
        <v>5077</v>
      </c>
      <c r="C3246" s="238">
        <v>2024</v>
      </c>
      <c r="D3246" s="165" t="s">
        <v>3771</v>
      </c>
      <c r="E3246" s="167">
        <v>1</v>
      </c>
      <c r="F3246" s="163"/>
      <c r="G3246" s="167">
        <v>39.805720000000001</v>
      </c>
    </row>
    <row r="3247" spans="1:7" ht="18.75">
      <c r="A3247" s="163"/>
      <c r="B3247" s="168" t="s">
        <v>5079</v>
      </c>
      <c r="C3247" s="238">
        <v>2024</v>
      </c>
      <c r="D3247" s="165" t="s">
        <v>3771</v>
      </c>
      <c r="E3247" s="167">
        <v>1</v>
      </c>
      <c r="F3247" s="163"/>
      <c r="G3247" s="167">
        <v>38.56212</v>
      </c>
    </row>
    <row r="3248" spans="1:7" ht="18.75">
      <c r="A3248" s="163"/>
      <c r="B3248" s="168" t="s">
        <v>5078</v>
      </c>
      <c r="C3248" s="238">
        <v>2024</v>
      </c>
      <c r="D3248" s="165" t="s">
        <v>3771</v>
      </c>
      <c r="E3248" s="167">
        <v>1</v>
      </c>
      <c r="F3248" s="163"/>
      <c r="G3248" s="167">
        <v>39.481439999999999</v>
      </c>
    </row>
    <row r="3249" spans="1:7" ht="18.75">
      <c r="A3249" s="163"/>
      <c r="B3249" s="168" t="s">
        <v>5077</v>
      </c>
      <c r="C3249" s="238">
        <v>2024</v>
      </c>
      <c r="D3249" s="165" t="s">
        <v>3771</v>
      </c>
      <c r="E3249" s="167">
        <v>1</v>
      </c>
      <c r="F3249" s="163"/>
      <c r="G3249" s="167">
        <v>42.150169999999996</v>
      </c>
    </row>
    <row r="3250" spans="1:7" ht="18.75">
      <c r="A3250" s="163"/>
      <c r="B3250" s="168" t="s">
        <v>5079</v>
      </c>
      <c r="C3250" s="238">
        <v>2024</v>
      </c>
      <c r="D3250" s="165" t="s">
        <v>3771</v>
      </c>
      <c r="E3250" s="167">
        <v>1</v>
      </c>
      <c r="F3250" s="163"/>
      <c r="G3250" s="167">
        <v>38.706620000000001</v>
      </c>
    </row>
    <row r="3251" spans="1:7" ht="18.75">
      <c r="A3251" s="163"/>
      <c r="B3251" s="168" t="s">
        <v>5077</v>
      </c>
      <c r="C3251" s="238">
        <v>2024</v>
      </c>
      <c r="D3251" s="165" t="s">
        <v>3771</v>
      </c>
      <c r="E3251" s="167">
        <v>1</v>
      </c>
      <c r="F3251" s="163"/>
      <c r="G3251" s="167">
        <v>40.554610000000004</v>
      </c>
    </row>
    <row r="3252" spans="1:7" ht="18.75">
      <c r="A3252" s="163"/>
      <c r="B3252" s="168" t="s">
        <v>5077</v>
      </c>
      <c r="C3252" s="238">
        <v>2024</v>
      </c>
      <c r="D3252" s="165" t="s">
        <v>3771</v>
      </c>
      <c r="E3252" s="167">
        <v>1</v>
      </c>
      <c r="F3252" s="163"/>
      <c r="G3252" s="167">
        <v>42.782989999999998</v>
      </c>
    </row>
    <row r="3253" spans="1:7" ht="18.75">
      <c r="A3253" s="163"/>
      <c r="B3253" s="168" t="s">
        <v>5077</v>
      </c>
      <c r="C3253" s="238">
        <v>2024</v>
      </c>
      <c r="D3253" s="165" t="s">
        <v>3771</v>
      </c>
      <c r="E3253" s="167">
        <v>1</v>
      </c>
      <c r="F3253" s="163"/>
      <c r="G3253" s="167">
        <v>39.481900000000003</v>
      </c>
    </row>
    <row r="3254" spans="1:7" ht="18.75">
      <c r="A3254" s="163"/>
      <c r="B3254" s="168" t="s">
        <v>5087</v>
      </c>
      <c r="C3254" s="238">
        <v>2024</v>
      </c>
      <c r="D3254" s="165" t="s">
        <v>3771</v>
      </c>
      <c r="E3254" s="167">
        <v>1</v>
      </c>
      <c r="F3254" s="163"/>
      <c r="G3254" s="167">
        <v>38.263349999999996</v>
      </c>
    </row>
    <row r="3255" spans="1:7" ht="18.75">
      <c r="A3255" s="163"/>
      <c r="B3255" s="168" t="s">
        <v>5079</v>
      </c>
      <c r="C3255" s="238">
        <v>2024</v>
      </c>
      <c r="D3255" s="165" t="s">
        <v>3771</v>
      </c>
      <c r="E3255" s="167">
        <v>1</v>
      </c>
      <c r="F3255" s="163"/>
      <c r="G3255" s="167">
        <v>38.761160000000004</v>
      </c>
    </row>
    <row r="3256" spans="1:7" ht="18.75">
      <c r="A3256" s="163"/>
      <c r="B3256" s="168" t="s">
        <v>5078</v>
      </c>
      <c r="C3256" s="238">
        <v>2024</v>
      </c>
      <c r="D3256" s="165" t="s">
        <v>3771</v>
      </c>
      <c r="E3256" s="167">
        <v>1</v>
      </c>
      <c r="F3256" s="163"/>
      <c r="G3256" s="167">
        <v>40.103819999999999</v>
      </c>
    </row>
    <row r="3257" spans="1:7" ht="18.75">
      <c r="A3257" s="163"/>
      <c r="B3257" s="168" t="s">
        <v>5077</v>
      </c>
      <c r="C3257" s="238">
        <v>2024</v>
      </c>
      <c r="D3257" s="165" t="s">
        <v>3771</v>
      </c>
      <c r="E3257" s="167">
        <v>1</v>
      </c>
      <c r="F3257" s="163"/>
      <c r="G3257" s="167">
        <v>41.30444</v>
      </c>
    </row>
    <row r="3258" spans="1:7" ht="18.75">
      <c r="A3258" s="163"/>
      <c r="B3258" s="168" t="s">
        <v>5077</v>
      </c>
      <c r="C3258" s="238">
        <v>2024</v>
      </c>
      <c r="D3258" s="165" t="s">
        <v>3771</v>
      </c>
      <c r="E3258" s="167">
        <v>1</v>
      </c>
      <c r="F3258" s="163"/>
      <c r="G3258" s="167">
        <v>40.484490000000001</v>
      </c>
    </row>
    <row r="3259" spans="1:7" ht="18.75">
      <c r="A3259" s="163"/>
      <c r="B3259" s="168" t="s">
        <v>5077</v>
      </c>
      <c r="C3259" s="238">
        <v>2024</v>
      </c>
      <c r="D3259" s="165" t="s">
        <v>3771</v>
      </c>
      <c r="E3259" s="167">
        <v>1</v>
      </c>
      <c r="F3259" s="163"/>
      <c r="G3259" s="167">
        <v>39.059609999999999</v>
      </c>
    </row>
    <row r="3260" spans="1:7" ht="18.75">
      <c r="A3260" s="163"/>
      <c r="B3260" s="168" t="s">
        <v>5077</v>
      </c>
      <c r="C3260" s="238">
        <v>2024</v>
      </c>
      <c r="D3260" s="165" t="s">
        <v>3771</v>
      </c>
      <c r="E3260" s="167">
        <v>1</v>
      </c>
      <c r="F3260" s="163"/>
      <c r="G3260" s="167">
        <v>41.501730000000002</v>
      </c>
    </row>
    <row r="3261" spans="1:7" ht="18.75">
      <c r="A3261" s="163"/>
      <c r="B3261" s="168" t="s">
        <v>5077</v>
      </c>
      <c r="C3261" s="238">
        <v>2024</v>
      </c>
      <c r="D3261" s="165" t="s">
        <v>3771</v>
      </c>
      <c r="E3261" s="167">
        <v>1</v>
      </c>
      <c r="F3261" s="163"/>
      <c r="G3261" s="167">
        <v>40.728989999999996</v>
      </c>
    </row>
    <row r="3262" spans="1:7" ht="18.75">
      <c r="A3262" s="163"/>
      <c r="B3262" s="168" t="s">
        <v>5078</v>
      </c>
      <c r="C3262" s="238">
        <v>2024</v>
      </c>
      <c r="D3262" s="165" t="s">
        <v>3771</v>
      </c>
      <c r="E3262" s="167">
        <v>1</v>
      </c>
      <c r="F3262" s="163"/>
      <c r="G3262" s="167">
        <v>60.363839999999996</v>
      </c>
    </row>
    <row r="3263" spans="1:7" ht="18.75">
      <c r="A3263" s="163"/>
      <c r="B3263" s="168" t="s">
        <v>5077</v>
      </c>
      <c r="C3263" s="238">
        <v>2024</v>
      </c>
      <c r="D3263" s="165" t="s">
        <v>3771</v>
      </c>
      <c r="E3263" s="167">
        <v>1</v>
      </c>
      <c r="F3263" s="163"/>
      <c r="G3263" s="167">
        <v>39.907980000000002</v>
      </c>
    </row>
    <row r="3264" spans="1:7" ht="18.75">
      <c r="A3264" s="163"/>
      <c r="B3264" s="168" t="s">
        <v>5078</v>
      </c>
      <c r="C3264" s="238">
        <v>2024</v>
      </c>
      <c r="D3264" s="165" t="s">
        <v>3771</v>
      </c>
      <c r="E3264" s="167">
        <v>1</v>
      </c>
      <c r="F3264" s="163"/>
      <c r="G3264" s="167">
        <v>37.909980000000004</v>
      </c>
    </row>
    <row r="3265" spans="1:7" ht="18.75">
      <c r="A3265" s="163"/>
      <c r="B3265" s="168" t="s">
        <v>5078</v>
      </c>
      <c r="C3265" s="238">
        <v>2024</v>
      </c>
      <c r="D3265" s="165" t="s">
        <v>3771</v>
      </c>
      <c r="E3265" s="167">
        <v>1</v>
      </c>
      <c r="F3265" s="163"/>
      <c r="G3265" s="167">
        <v>41.38447</v>
      </c>
    </row>
    <row r="3266" spans="1:7" ht="18.75">
      <c r="A3266" s="163"/>
      <c r="B3266" s="168" t="s">
        <v>5077</v>
      </c>
      <c r="C3266" s="238">
        <v>2024</v>
      </c>
      <c r="D3266" s="165" t="s">
        <v>3771</v>
      </c>
      <c r="E3266" s="167">
        <v>1</v>
      </c>
      <c r="F3266" s="163"/>
      <c r="G3266" s="167">
        <v>40.408660000000005</v>
      </c>
    </row>
    <row r="3267" spans="1:7" ht="18.75">
      <c r="A3267" s="163"/>
      <c r="B3267" s="168" t="s">
        <v>5078</v>
      </c>
      <c r="C3267" s="238">
        <v>2024</v>
      </c>
      <c r="D3267" s="165" t="s">
        <v>3771</v>
      </c>
      <c r="E3267" s="167">
        <v>1</v>
      </c>
      <c r="F3267" s="163"/>
      <c r="G3267" s="167">
        <v>95.080629999999999</v>
      </c>
    </row>
    <row r="3268" spans="1:7" ht="18.75">
      <c r="A3268" s="163"/>
      <c r="B3268" s="168" t="s">
        <v>5077</v>
      </c>
      <c r="C3268" s="238">
        <v>2024</v>
      </c>
      <c r="D3268" s="165" t="s">
        <v>3771</v>
      </c>
      <c r="E3268" s="167">
        <v>1</v>
      </c>
      <c r="F3268" s="163"/>
      <c r="G3268" s="167">
        <v>42.275790000000001</v>
      </c>
    </row>
    <row r="3269" spans="1:7" ht="18.75">
      <c r="A3269" s="163"/>
      <c r="B3269" s="168" t="s">
        <v>5077</v>
      </c>
      <c r="C3269" s="238">
        <v>2024</v>
      </c>
      <c r="D3269" s="165" t="s">
        <v>3771</v>
      </c>
      <c r="E3269" s="167">
        <v>1</v>
      </c>
      <c r="F3269" s="163"/>
      <c r="G3269" s="167">
        <v>38.886150000000001</v>
      </c>
    </row>
    <row r="3270" spans="1:7" ht="18.75">
      <c r="A3270" s="163"/>
      <c r="B3270" s="168" t="s">
        <v>5097</v>
      </c>
      <c r="C3270" s="238">
        <v>2024</v>
      </c>
      <c r="D3270" s="165" t="s">
        <v>3771</v>
      </c>
      <c r="E3270" s="167">
        <v>1</v>
      </c>
      <c r="F3270" s="163"/>
      <c r="G3270" s="167">
        <v>30.688099999999999</v>
      </c>
    </row>
    <row r="3271" spans="1:7" ht="18.75">
      <c r="A3271" s="163"/>
      <c r="B3271" s="168" t="s">
        <v>5077</v>
      </c>
      <c r="C3271" s="238">
        <v>2024</v>
      </c>
      <c r="D3271" s="165" t="s">
        <v>3771</v>
      </c>
      <c r="E3271" s="167">
        <v>1</v>
      </c>
      <c r="F3271" s="163"/>
      <c r="G3271" s="167">
        <v>39.510469999999998</v>
      </c>
    </row>
    <row r="3272" spans="1:7" ht="18.75">
      <c r="A3272" s="163"/>
      <c r="B3272" s="168" t="s">
        <v>5085</v>
      </c>
      <c r="C3272" s="238">
        <v>2024</v>
      </c>
      <c r="D3272" s="165" t="s">
        <v>3771</v>
      </c>
      <c r="E3272" s="167">
        <v>1</v>
      </c>
      <c r="F3272" s="163"/>
      <c r="G3272" s="167">
        <v>38.982810000000001</v>
      </c>
    </row>
    <row r="3273" spans="1:7" ht="18.75">
      <c r="A3273" s="163"/>
      <c r="B3273" s="168" t="s">
        <v>5077</v>
      </c>
      <c r="C3273" s="238">
        <v>2024</v>
      </c>
      <c r="D3273" s="165" t="s">
        <v>3771</v>
      </c>
      <c r="E3273" s="167">
        <v>1</v>
      </c>
      <c r="F3273" s="163"/>
      <c r="G3273" s="167">
        <v>41.385660000000001</v>
      </c>
    </row>
    <row r="3274" spans="1:7" ht="18.75">
      <c r="A3274" s="163"/>
      <c r="B3274" s="168" t="s">
        <v>5077</v>
      </c>
      <c r="C3274" s="238">
        <v>2024</v>
      </c>
      <c r="D3274" s="165" t="s">
        <v>3771</v>
      </c>
      <c r="E3274" s="167">
        <v>1</v>
      </c>
      <c r="F3274" s="163"/>
      <c r="G3274" s="167">
        <v>41.254539999999999</v>
      </c>
    </row>
    <row r="3275" spans="1:7" ht="18.75">
      <c r="A3275" s="163"/>
      <c r="B3275" s="168" t="s">
        <v>5094</v>
      </c>
      <c r="C3275" s="238">
        <v>2024</v>
      </c>
      <c r="D3275" s="165" t="s">
        <v>3771</v>
      </c>
      <c r="E3275" s="167">
        <v>1</v>
      </c>
      <c r="F3275" s="163"/>
      <c r="G3275" s="167">
        <v>31.89452</v>
      </c>
    </row>
    <row r="3276" spans="1:7" ht="18.75">
      <c r="A3276" s="163"/>
      <c r="B3276" s="168" t="s">
        <v>5084</v>
      </c>
      <c r="C3276" s="238">
        <v>2024</v>
      </c>
      <c r="D3276" s="165" t="s">
        <v>3771</v>
      </c>
      <c r="E3276" s="167">
        <v>1</v>
      </c>
      <c r="F3276" s="163"/>
      <c r="G3276" s="167">
        <v>42.88373</v>
      </c>
    </row>
    <row r="3277" spans="1:7" ht="18.75">
      <c r="A3277" s="163"/>
      <c r="B3277" s="168" t="s">
        <v>5095</v>
      </c>
      <c r="C3277" s="238">
        <v>2024</v>
      </c>
      <c r="D3277" s="165" t="s">
        <v>3771</v>
      </c>
      <c r="E3277" s="167">
        <v>1</v>
      </c>
      <c r="F3277" s="163"/>
      <c r="G3277" s="167">
        <v>36.267530000000001</v>
      </c>
    </row>
    <row r="3278" spans="1:7" ht="18.75">
      <c r="A3278" s="163"/>
      <c r="B3278" s="168" t="s">
        <v>5077</v>
      </c>
      <c r="C3278" s="238">
        <v>2024</v>
      </c>
      <c r="D3278" s="165" t="s">
        <v>3771</v>
      </c>
      <c r="E3278" s="167">
        <v>1</v>
      </c>
      <c r="F3278" s="163"/>
      <c r="G3278" s="167">
        <v>40.301169999999999</v>
      </c>
    </row>
    <row r="3279" spans="1:7" ht="18.75">
      <c r="A3279" s="163"/>
      <c r="B3279" s="168" t="s">
        <v>5081</v>
      </c>
      <c r="C3279" s="238">
        <v>2024</v>
      </c>
      <c r="D3279" s="165" t="s">
        <v>3771</v>
      </c>
      <c r="E3279" s="167">
        <v>1</v>
      </c>
      <c r="F3279" s="163"/>
      <c r="G3279" s="167">
        <v>37.985140000000001</v>
      </c>
    </row>
    <row r="3280" spans="1:7" ht="18.75">
      <c r="A3280" s="163"/>
      <c r="B3280" s="168" t="s">
        <v>5084</v>
      </c>
      <c r="C3280" s="238">
        <v>2024</v>
      </c>
      <c r="D3280" s="165" t="s">
        <v>3771</v>
      </c>
      <c r="E3280" s="167">
        <v>1</v>
      </c>
      <c r="F3280" s="163"/>
      <c r="G3280" s="167">
        <v>43.901009999999999</v>
      </c>
    </row>
    <row r="3281" spans="1:7" ht="18.75">
      <c r="A3281" s="163"/>
      <c r="B3281" s="168" t="s">
        <v>5084</v>
      </c>
      <c r="C3281" s="238">
        <v>2024</v>
      </c>
      <c r="D3281" s="165" t="s">
        <v>3771</v>
      </c>
      <c r="E3281" s="167">
        <v>1</v>
      </c>
      <c r="F3281" s="163"/>
      <c r="G3281" s="167">
        <v>43.677779999999998</v>
      </c>
    </row>
    <row r="3282" spans="1:7" ht="18.75">
      <c r="A3282" s="163"/>
      <c r="B3282" s="168" t="s">
        <v>5097</v>
      </c>
      <c r="C3282" s="238">
        <v>2024</v>
      </c>
      <c r="D3282" s="165" t="s">
        <v>3771</v>
      </c>
      <c r="E3282" s="167">
        <v>1</v>
      </c>
      <c r="F3282" s="163"/>
      <c r="G3282" s="167">
        <v>43.90119</v>
      </c>
    </row>
    <row r="3283" spans="1:7" ht="18.75">
      <c r="A3283" s="163"/>
      <c r="B3283" s="168" t="s">
        <v>5078</v>
      </c>
      <c r="C3283" s="238">
        <v>2024</v>
      </c>
      <c r="D3283" s="165" t="s">
        <v>3771</v>
      </c>
      <c r="E3283" s="167">
        <v>1</v>
      </c>
      <c r="F3283" s="163"/>
      <c r="G3283" s="167">
        <v>57.163719999999998</v>
      </c>
    </row>
    <row r="3284" spans="1:7" ht="18.75">
      <c r="A3284" s="163"/>
      <c r="B3284" s="168" t="s">
        <v>5077</v>
      </c>
      <c r="C3284" s="238">
        <v>2024</v>
      </c>
      <c r="D3284" s="165" t="s">
        <v>3771</v>
      </c>
      <c r="E3284" s="167">
        <v>1</v>
      </c>
      <c r="F3284" s="163"/>
      <c r="G3284" s="167">
        <v>37.501519999999999</v>
      </c>
    </row>
    <row r="3285" spans="1:7" ht="18.75">
      <c r="A3285" s="163"/>
      <c r="B3285" s="168" t="s">
        <v>5097</v>
      </c>
      <c r="C3285" s="238">
        <v>2024</v>
      </c>
      <c r="D3285" s="165" t="s">
        <v>3771</v>
      </c>
      <c r="E3285" s="167">
        <v>1</v>
      </c>
      <c r="F3285" s="163"/>
      <c r="G3285" s="167">
        <v>30.51529</v>
      </c>
    </row>
    <row r="3286" spans="1:7" ht="18.75">
      <c r="A3286" s="163"/>
      <c r="B3286" s="168" t="s">
        <v>5095</v>
      </c>
      <c r="C3286" s="238">
        <v>2024</v>
      </c>
      <c r="D3286" s="165" t="s">
        <v>3771</v>
      </c>
      <c r="E3286" s="167">
        <v>1</v>
      </c>
      <c r="F3286" s="163"/>
      <c r="G3286" s="167">
        <v>36.775390000000002</v>
      </c>
    </row>
    <row r="3287" spans="1:7" ht="18.75">
      <c r="A3287" s="163"/>
      <c r="B3287" s="168" t="s">
        <v>5077</v>
      </c>
      <c r="C3287" s="238">
        <v>2024</v>
      </c>
      <c r="D3287" s="165" t="s">
        <v>3771</v>
      </c>
      <c r="E3287" s="167">
        <v>1</v>
      </c>
      <c r="F3287" s="163"/>
      <c r="G3287" s="167">
        <v>38.88485</v>
      </c>
    </row>
    <row r="3288" spans="1:7" ht="18.75">
      <c r="A3288" s="163"/>
      <c r="B3288" s="168" t="s">
        <v>5087</v>
      </c>
      <c r="C3288" s="238">
        <v>2024</v>
      </c>
      <c r="D3288" s="165" t="s">
        <v>3771</v>
      </c>
      <c r="E3288" s="167">
        <v>1</v>
      </c>
      <c r="F3288" s="163"/>
      <c r="G3288" s="167">
        <v>17.14903</v>
      </c>
    </row>
    <row r="3289" spans="1:7" ht="18.75">
      <c r="A3289" s="163"/>
      <c r="B3289" s="168" t="s">
        <v>5097</v>
      </c>
      <c r="C3289" s="238">
        <v>2024</v>
      </c>
      <c r="D3289" s="165" t="s">
        <v>3771</v>
      </c>
      <c r="E3289" s="167">
        <v>1</v>
      </c>
      <c r="F3289" s="163"/>
      <c r="G3289" s="167">
        <v>31.062049999999999</v>
      </c>
    </row>
    <row r="3290" spans="1:7" ht="18.75">
      <c r="A3290" s="163"/>
      <c r="B3290" s="168" t="s">
        <v>5078</v>
      </c>
      <c r="C3290" s="238">
        <v>2024</v>
      </c>
      <c r="D3290" s="165" t="s">
        <v>3771</v>
      </c>
      <c r="E3290" s="167">
        <v>1</v>
      </c>
      <c r="F3290" s="163"/>
      <c r="G3290" s="167">
        <v>39.031999999999996</v>
      </c>
    </row>
    <row r="3291" spans="1:7" ht="18.75">
      <c r="A3291" s="163"/>
      <c r="B3291" s="168" t="s">
        <v>5077</v>
      </c>
      <c r="C3291" s="238">
        <v>2024</v>
      </c>
      <c r="D3291" s="165" t="s">
        <v>3771</v>
      </c>
      <c r="E3291" s="167">
        <v>1</v>
      </c>
      <c r="F3291" s="163"/>
      <c r="G3291" s="167">
        <v>39.842010000000002</v>
      </c>
    </row>
    <row r="3292" spans="1:7" ht="18.75">
      <c r="A3292" s="163"/>
      <c r="B3292" s="168" t="s">
        <v>5078</v>
      </c>
      <c r="C3292" s="238">
        <v>2024</v>
      </c>
      <c r="D3292" s="165" t="s">
        <v>3771</v>
      </c>
      <c r="E3292" s="167">
        <v>1</v>
      </c>
      <c r="F3292" s="163"/>
      <c r="G3292" s="167">
        <v>56.593660000000007</v>
      </c>
    </row>
    <row r="3293" spans="1:7" ht="18.75">
      <c r="A3293" s="163"/>
      <c r="B3293" s="168" t="s">
        <v>5078</v>
      </c>
      <c r="C3293" s="238">
        <v>2024</v>
      </c>
      <c r="D3293" s="165" t="s">
        <v>3771</v>
      </c>
      <c r="E3293" s="167">
        <v>1</v>
      </c>
      <c r="F3293" s="163"/>
      <c r="G3293" s="167">
        <v>42.807139999999997</v>
      </c>
    </row>
    <row r="3294" spans="1:7" ht="18.75">
      <c r="A3294" s="163"/>
      <c r="B3294" s="168" t="s">
        <v>5078</v>
      </c>
      <c r="C3294" s="238">
        <v>2024</v>
      </c>
      <c r="D3294" s="165" t="s">
        <v>3771</v>
      </c>
      <c r="E3294" s="167">
        <v>1</v>
      </c>
      <c r="F3294" s="163"/>
      <c r="G3294" s="167">
        <v>38.919499999999999</v>
      </c>
    </row>
    <row r="3295" spans="1:7" ht="18.75">
      <c r="A3295" s="163"/>
      <c r="B3295" s="168" t="s">
        <v>5088</v>
      </c>
      <c r="C3295" s="238">
        <v>2024</v>
      </c>
      <c r="D3295" s="165" t="s">
        <v>3771</v>
      </c>
      <c r="E3295" s="167">
        <v>1</v>
      </c>
      <c r="F3295" s="163"/>
      <c r="G3295" s="167">
        <v>58.224080000000001</v>
      </c>
    </row>
    <row r="3296" spans="1:7" ht="18.75">
      <c r="A3296" s="163"/>
      <c r="B3296" s="168" t="s">
        <v>5087</v>
      </c>
      <c r="C3296" s="238">
        <v>2024</v>
      </c>
      <c r="D3296" s="165" t="s">
        <v>3771</v>
      </c>
      <c r="E3296" s="167">
        <v>1</v>
      </c>
      <c r="F3296" s="163"/>
      <c r="G3296" s="167">
        <v>39.000699999999995</v>
      </c>
    </row>
    <row r="3297" spans="1:7" ht="18.75">
      <c r="A3297" s="163"/>
      <c r="B3297" s="168" t="s">
        <v>5095</v>
      </c>
      <c r="C3297" s="238">
        <v>2024</v>
      </c>
      <c r="D3297" s="165" t="s">
        <v>3771</v>
      </c>
      <c r="E3297" s="167">
        <v>1</v>
      </c>
      <c r="F3297" s="163"/>
      <c r="G3297" s="167">
        <v>38.88308</v>
      </c>
    </row>
    <row r="3298" spans="1:7" ht="18.75">
      <c r="A3298" s="163"/>
      <c r="B3298" s="168" t="s">
        <v>5077</v>
      </c>
      <c r="C3298" s="238">
        <v>2024</v>
      </c>
      <c r="D3298" s="165" t="s">
        <v>3771</v>
      </c>
      <c r="E3298" s="167">
        <v>1</v>
      </c>
      <c r="F3298" s="163"/>
      <c r="G3298" s="167">
        <v>41.073349999999998</v>
      </c>
    </row>
    <row r="3299" spans="1:7" ht="18.75">
      <c r="A3299" s="163"/>
      <c r="B3299" s="168" t="s">
        <v>5078</v>
      </c>
      <c r="C3299" s="238">
        <v>2024</v>
      </c>
      <c r="D3299" s="165" t="s">
        <v>3771</v>
      </c>
      <c r="E3299" s="167">
        <v>1</v>
      </c>
      <c r="F3299" s="163"/>
      <c r="G3299" s="167">
        <v>41.553570000000001</v>
      </c>
    </row>
    <row r="3300" spans="1:7" ht="18.75">
      <c r="A3300" s="163"/>
      <c r="B3300" s="168" t="s">
        <v>5077</v>
      </c>
      <c r="C3300" s="238">
        <v>2024</v>
      </c>
      <c r="D3300" s="165" t="s">
        <v>3771</v>
      </c>
      <c r="E3300" s="167">
        <v>1</v>
      </c>
      <c r="F3300" s="163"/>
      <c r="G3300" s="167">
        <v>40.366610000000001</v>
      </c>
    </row>
    <row r="3301" spans="1:7" ht="18.75">
      <c r="A3301" s="163"/>
      <c r="B3301" s="168" t="s">
        <v>5077</v>
      </c>
      <c r="C3301" s="238">
        <v>2024</v>
      </c>
      <c r="D3301" s="165" t="s">
        <v>3771</v>
      </c>
      <c r="E3301" s="167">
        <v>1</v>
      </c>
      <c r="F3301" s="163"/>
      <c r="G3301" s="167">
        <v>40.329569999999997</v>
      </c>
    </row>
    <row r="3302" spans="1:7" ht="18.75">
      <c r="A3302" s="163"/>
      <c r="B3302" s="168" t="s">
        <v>5078</v>
      </c>
      <c r="C3302" s="238">
        <v>2024</v>
      </c>
      <c r="D3302" s="165" t="s">
        <v>3771</v>
      </c>
      <c r="E3302" s="167">
        <v>1</v>
      </c>
      <c r="F3302" s="163"/>
      <c r="G3302" s="167">
        <v>40.73489</v>
      </c>
    </row>
    <row r="3303" spans="1:7" ht="18.75">
      <c r="A3303" s="163"/>
      <c r="B3303" s="168" t="s">
        <v>5078</v>
      </c>
      <c r="C3303" s="238">
        <v>2024</v>
      </c>
      <c r="D3303" s="165" t="s">
        <v>3771</v>
      </c>
      <c r="E3303" s="167">
        <v>1</v>
      </c>
      <c r="F3303" s="163"/>
      <c r="G3303" s="167">
        <v>40.996389999999998</v>
      </c>
    </row>
    <row r="3304" spans="1:7" ht="18.75">
      <c r="A3304" s="163"/>
      <c r="B3304" s="168" t="s">
        <v>5109</v>
      </c>
      <c r="C3304" s="238">
        <v>2024</v>
      </c>
      <c r="D3304" s="165" t="s">
        <v>3771</v>
      </c>
      <c r="E3304" s="167">
        <v>1</v>
      </c>
      <c r="F3304" s="163"/>
      <c r="G3304" s="167">
        <v>51.675309999999996</v>
      </c>
    </row>
    <row r="3305" spans="1:7" ht="18.75">
      <c r="A3305" s="163"/>
      <c r="B3305" s="168" t="s">
        <v>5077</v>
      </c>
      <c r="C3305" s="238">
        <v>2024</v>
      </c>
      <c r="D3305" s="165" t="s">
        <v>3771</v>
      </c>
      <c r="E3305" s="167">
        <v>1</v>
      </c>
      <c r="F3305" s="163"/>
      <c r="G3305" s="167">
        <v>40.893900000000002</v>
      </c>
    </row>
    <row r="3306" spans="1:7" ht="18.75">
      <c r="A3306" s="163"/>
      <c r="B3306" s="168" t="s">
        <v>5077</v>
      </c>
      <c r="C3306" s="238">
        <v>2024</v>
      </c>
      <c r="D3306" s="165" t="s">
        <v>3771</v>
      </c>
      <c r="E3306" s="167">
        <v>1</v>
      </c>
      <c r="F3306" s="163"/>
      <c r="G3306" s="167">
        <v>40.11994</v>
      </c>
    </row>
    <row r="3307" spans="1:7" ht="18.75">
      <c r="A3307" s="163"/>
      <c r="B3307" s="168" t="s">
        <v>5077</v>
      </c>
      <c r="C3307" s="238">
        <v>2024</v>
      </c>
      <c r="D3307" s="165" t="s">
        <v>3771</v>
      </c>
      <c r="E3307" s="167">
        <v>1</v>
      </c>
      <c r="F3307" s="163"/>
      <c r="G3307" s="167">
        <v>39.61694</v>
      </c>
    </row>
    <row r="3308" spans="1:7" ht="18.75">
      <c r="A3308" s="163"/>
      <c r="B3308" s="168" t="s">
        <v>5087</v>
      </c>
      <c r="C3308" s="238">
        <v>2024</v>
      </c>
      <c r="D3308" s="165" t="s">
        <v>3771</v>
      </c>
      <c r="E3308" s="167">
        <v>1</v>
      </c>
      <c r="F3308" s="163"/>
      <c r="G3308" s="167">
        <v>38.923459999999999</v>
      </c>
    </row>
    <row r="3309" spans="1:7" ht="18.75">
      <c r="A3309" s="163"/>
      <c r="B3309" s="168" t="s">
        <v>5095</v>
      </c>
      <c r="C3309" s="238">
        <v>2024</v>
      </c>
      <c r="D3309" s="165" t="s">
        <v>3771</v>
      </c>
      <c r="E3309" s="167">
        <v>1</v>
      </c>
      <c r="F3309" s="163"/>
      <c r="G3309" s="167">
        <v>37.728790000000004</v>
      </c>
    </row>
    <row r="3310" spans="1:7" ht="18.75">
      <c r="A3310" s="163"/>
      <c r="B3310" s="168" t="s">
        <v>5089</v>
      </c>
      <c r="C3310" s="238">
        <v>2024</v>
      </c>
      <c r="D3310" s="165" t="s">
        <v>3771</v>
      </c>
      <c r="E3310" s="167">
        <v>1</v>
      </c>
      <c r="F3310" s="163"/>
      <c r="G3310" s="167">
        <v>51.169669999999996</v>
      </c>
    </row>
    <row r="3311" spans="1:7" ht="18.75">
      <c r="A3311" s="163"/>
      <c r="B3311" s="168" t="s">
        <v>5078</v>
      </c>
      <c r="C3311" s="238">
        <v>2024</v>
      </c>
      <c r="D3311" s="165" t="s">
        <v>3771</v>
      </c>
      <c r="E3311" s="167">
        <v>1</v>
      </c>
      <c r="F3311" s="163"/>
      <c r="G3311" s="167">
        <v>30.11833</v>
      </c>
    </row>
    <row r="3312" spans="1:7" ht="18.75">
      <c r="A3312" s="163"/>
      <c r="B3312" s="168" t="s">
        <v>5078</v>
      </c>
      <c r="C3312" s="238">
        <v>2024</v>
      </c>
      <c r="D3312" s="165" t="s">
        <v>3771</v>
      </c>
      <c r="E3312" s="167">
        <v>1</v>
      </c>
      <c r="F3312" s="163"/>
      <c r="G3312" s="167">
        <v>44.269949999999994</v>
      </c>
    </row>
    <row r="3313" spans="1:7" ht="18.75">
      <c r="A3313" s="163"/>
      <c r="B3313" s="168" t="s">
        <v>5078</v>
      </c>
      <c r="C3313" s="238">
        <v>2024</v>
      </c>
      <c r="D3313" s="165" t="s">
        <v>3771</v>
      </c>
      <c r="E3313" s="167">
        <v>1</v>
      </c>
      <c r="F3313" s="163"/>
      <c r="G3313" s="167">
        <v>40.70111</v>
      </c>
    </row>
    <row r="3314" spans="1:7" ht="18.75">
      <c r="A3314" s="163"/>
      <c r="B3314" s="168" t="s">
        <v>5077</v>
      </c>
      <c r="C3314" s="238">
        <v>2024</v>
      </c>
      <c r="D3314" s="165" t="s">
        <v>3771</v>
      </c>
      <c r="E3314" s="167">
        <v>1</v>
      </c>
      <c r="F3314" s="163"/>
      <c r="G3314" s="167">
        <v>46.857579999999999</v>
      </c>
    </row>
    <row r="3315" spans="1:7" ht="18.75">
      <c r="A3315" s="163"/>
      <c r="B3315" s="168" t="s">
        <v>5109</v>
      </c>
      <c r="C3315" s="238">
        <v>2024</v>
      </c>
      <c r="D3315" s="165" t="s">
        <v>3771</v>
      </c>
      <c r="E3315" s="167">
        <v>1</v>
      </c>
      <c r="F3315" s="163"/>
      <c r="G3315" s="167">
        <v>44.781190000000002</v>
      </c>
    </row>
    <row r="3316" spans="1:7" ht="18.75">
      <c r="A3316" s="163"/>
      <c r="B3316" s="168" t="s">
        <v>5077</v>
      </c>
      <c r="C3316" s="238">
        <v>2024</v>
      </c>
      <c r="D3316" s="165" t="s">
        <v>3771</v>
      </c>
      <c r="E3316" s="167">
        <v>1</v>
      </c>
      <c r="F3316" s="163"/>
      <c r="G3316" s="167">
        <v>42.198929999999997</v>
      </c>
    </row>
    <row r="3317" spans="1:7" ht="18.75">
      <c r="A3317" s="163"/>
      <c r="B3317" s="168" t="s">
        <v>5078</v>
      </c>
      <c r="C3317" s="238">
        <v>2024</v>
      </c>
      <c r="D3317" s="165" t="s">
        <v>3771</v>
      </c>
      <c r="E3317" s="167">
        <v>1</v>
      </c>
      <c r="F3317" s="163"/>
      <c r="G3317" s="167">
        <v>48.867359999999998</v>
      </c>
    </row>
    <row r="3318" spans="1:7" ht="33.75">
      <c r="A3318" s="163"/>
      <c r="B3318" s="168" t="s">
        <v>5106</v>
      </c>
      <c r="C3318" s="238">
        <v>2024</v>
      </c>
      <c r="D3318" s="165" t="s">
        <v>3771</v>
      </c>
      <c r="E3318" s="167">
        <v>1</v>
      </c>
      <c r="F3318" s="163"/>
      <c r="G3318" s="167">
        <v>68.694369999999992</v>
      </c>
    </row>
    <row r="3319" spans="1:7" ht="18.75">
      <c r="A3319" s="163"/>
      <c r="B3319" s="168" t="s">
        <v>5109</v>
      </c>
      <c r="C3319" s="238">
        <v>2024</v>
      </c>
      <c r="D3319" s="165" t="s">
        <v>3771</v>
      </c>
      <c r="E3319" s="167">
        <v>1</v>
      </c>
      <c r="F3319" s="163"/>
      <c r="G3319" s="167">
        <v>26.612419999999997</v>
      </c>
    </row>
    <row r="3320" spans="1:7" ht="18.75">
      <c r="A3320" s="163"/>
      <c r="B3320" s="168" t="s">
        <v>5109</v>
      </c>
      <c r="C3320" s="238">
        <v>2024</v>
      </c>
      <c r="D3320" s="165" t="s">
        <v>3771</v>
      </c>
      <c r="E3320" s="167">
        <v>1</v>
      </c>
      <c r="F3320" s="163"/>
      <c r="G3320" s="167">
        <v>26.61243</v>
      </c>
    </row>
    <row r="3321" spans="1:7" ht="18.75">
      <c r="A3321" s="163"/>
      <c r="B3321" s="168" t="s">
        <v>5109</v>
      </c>
      <c r="C3321" s="238">
        <v>2024</v>
      </c>
      <c r="D3321" s="165" t="s">
        <v>3771</v>
      </c>
      <c r="E3321" s="167">
        <v>1</v>
      </c>
      <c r="F3321" s="163"/>
      <c r="G3321" s="167">
        <v>26.612419999999997</v>
      </c>
    </row>
    <row r="3322" spans="1:7" ht="18.75">
      <c r="A3322" s="163"/>
      <c r="B3322" s="168" t="s">
        <v>5109</v>
      </c>
      <c r="C3322" s="238">
        <v>2024</v>
      </c>
      <c r="D3322" s="165" t="s">
        <v>3771</v>
      </c>
      <c r="E3322" s="167">
        <v>1</v>
      </c>
      <c r="F3322" s="163"/>
      <c r="G3322" s="167">
        <v>26.602259999999998</v>
      </c>
    </row>
    <row r="3323" spans="1:7" ht="18.75">
      <c r="A3323" s="163"/>
      <c r="B3323" s="168" t="s">
        <v>5109</v>
      </c>
      <c r="C3323" s="238">
        <v>2024</v>
      </c>
      <c r="D3323" s="165" t="s">
        <v>3771</v>
      </c>
      <c r="E3323" s="167">
        <v>1</v>
      </c>
      <c r="F3323" s="163"/>
      <c r="G3323" s="167">
        <v>26.612419999999997</v>
      </c>
    </row>
    <row r="3324" spans="1:7" ht="18.75">
      <c r="A3324" s="163"/>
      <c r="B3324" s="168" t="s">
        <v>5109</v>
      </c>
      <c r="C3324" s="238">
        <v>2024</v>
      </c>
      <c r="D3324" s="165" t="s">
        <v>3771</v>
      </c>
      <c r="E3324" s="167">
        <v>1</v>
      </c>
      <c r="F3324" s="163"/>
      <c r="G3324" s="167">
        <v>26.61243</v>
      </c>
    </row>
    <row r="3325" spans="1:7" ht="18.75">
      <c r="A3325" s="163"/>
      <c r="B3325" s="168" t="s">
        <v>5109</v>
      </c>
      <c r="C3325" s="238">
        <v>2024</v>
      </c>
      <c r="D3325" s="165" t="s">
        <v>3771</v>
      </c>
      <c r="E3325" s="167">
        <v>1</v>
      </c>
      <c r="F3325" s="163"/>
      <c r="G3325" s="167">
        <v>26.612419999999997</v>
      </c>
    </row>
    <row r="3326" spans="1:7" ht="18.75">
      <c r="A3326" s="163"/>
      <c r="B3326" s="168" t="s">
        <v>5109</v>
      </c>
      <c r="C3326" s="238">
        <v>2024</v>
      </c>
      <c r="D3326" s="165" t="s">
        <v>3771</v>
      </c>
      <c r="E3326" s="167">
        <v>1</v>
      </c>
      <c r="F3326" s="163"/>
      <c r="G3326" s="167">
        <v>26.602259999999998</v>
      </c>
    </row>
    <row r="3327" spans="1:7" ht="18.75">
      <c r="A3327" s="163"/>
      <c r="B3327" s="168" t="s">
        <v>5078</v>
      </c>
      <c r="C3327" s="238">
        <v>2024</v>
      </c>
      <c r="D3327" s="165" t="s">
        <v>3771</v>
      </c>
      <c r="E3327" s="167">
        <v>1</v>
      </c>
      <c r="F3327" s="163"/>
      <c r="G3327" s="167">
        <v>43.049790000000002</v>
      </c>
    </row>
    <row r="3328" spans="1:7" ht="18.75">
      <c r="A3328" s="163"/>
      <c r="B3328" s="168" t="s">
        <v>5099</v>
      </c>
      <c r="C3328" s="238">
        <v>2024</v>
      </c>
      <c r="D3328" s="165" t="s">
        <v>3771</v>
      </c>
      <c r="E3328" s="167">
        <v>1</v>
      </c>
      <c r="F3328" s="163"/>
      <c r="G3328" s="167">
        <v>50.505800000000001</v>
      </c>
    </row>
    <row r="3329" spans="1:7" ht="18.75">
      <c r="A3329" s="163"/>
      <c r="B3329" s="168" t="s">
        <v>5078</v>
      </c>
      <c r="C3329" s="238">
        <v>2024</v>
      </c>
      <c r="D3329" s="165" t="s">
        <v>3771</v>
      </c>
      <c r="E3329" s="167">
        <v>1</v>
      </c>
      <c r="F3329" s="163"/>
      <c r="G3329" s="167">
        <v>41.484459999999999</v>
      </c>
    </row>
    <row r="3330" spans="1:7" ht="18.75">
      <c r="A3330" s="163"/>
      <c r="B3330" s="168" t="s">
        <v>5077</v>
      </c>
      <c r="C3330" s="238">
        <v>2024</v>
      </c>
      <c r="D3330" s="165" t="s">
        <v>3771</v>
      </c>
      <c r="E3330" s="167">
        <v>1</v>
      </c>
      <c r="F3330" s="163"/>
      <c r="G3330" s="167">
        <v>40.363289999999999</v>
      </c>
    </row>
    <row r="3331" spans="1:7" ht="18.75">
      <c r="A3331" s="163"/>
      <c r="B3331" s="168" t="s">
        <v>5089</v>
      </c>
      <c r="C3331" s="238">
        <v>2024</v>
      </c>
      <c r="D3331" s="165" t="s">
        <v>3771</v>
      </c>
      <c r="E3331" s="167">
        <v>1</v>
      </c>
      <c r="F3331" s="163"/>
      <c r="G3331" s="167">
        <v>51.398980000000002</v>
      </c>
    </row>
    <row r="3332" spans="1:7" ht="18.75">
      <c r="A3332" s="163"/>
      <c r="B3332" s="168" t="s">
        <v>5077</v>
      </c>
      <c r="C3332" s="238">
        <v>2024</v>
      </c>
      <c r="D3332" s="165" t="s">
        <v>3771</v>
      </c>
      <c r="E3332" s="167">
        <v>1</v>
      </c>
      <c r="F3332" s="163"/>
      <c r="G3332" s="167">
        <v>40.865960000000001</v>
      </c>
    </row>
    <row r="3333" spans="1:7" ht="18.75">
      <c r="A3333" s="163"/>
      <c r="B3333" s="168" t="s">
        <v>5077</v>
      </c>
      <c r="C3333" s="238">
        <v>2024</v>
      </c>
      <c r="D3333" s="165" t="s">
        <v>3771</v>
      </c>
      <c r="E3333" s="167">
        <v>1</v>
      </c>
      <c r="F3333" s="163"/>
      <c r="G3333" s="167">
        <v>39.794059999999995</v>
      </c>
    </row>
    <row r="3334" spans="1:7" ht="18.75">
      <c r="A3334" s="163"/>
      <c r="B3334" s="168" t="s">
        <v>5077</v>
      </c>
      <c r="C3334" s="238">
        <v>2024</v>
      </c>
      <c r="D3334" s="165" t="s">
        <v>3771</v>
      </c>
      <c r="E3334" s="167">
        <v>1</v>
      </c>
      <c r="F3334" s="163"/>
      <c r="G3334" s="167">
        <v>40.364330000000002</v>
      </c>
    </row>
    <row r="3335" spans="1:7" ht="18.75">
      <c r="A3335" s="163"/>
      <c r="B3335" s="168" t="s">
        <v>5082</v>
      </c>
      <c r="C3335" s="238">
        <v>2024</v>
      </c>
      <c r="D3335" s="165" t="s">
        <v>3771</v>
      </c>
      <c r="E3335" s="167">
        <v>1</v>
      </c>
      <c r="F3335" s="163"/>
      <c r="G3335" s="167">
        <v>42.04618</v>
      </c>
    </row>
    <row r="3336" spans="1:7" ht="18.75">
      <c r="A3336" s="163"/>
      <c r="B3336" s="168" t="s">
        <v>5077</v>
      </c>
      <c r="C3336" s="238">
        <v>2024</v>
      </c>
      <c r="D3336" s="165" t="s">
        <v>3771</v>
      </c>
      <c r="E3336" s="167">
        <v>1</v>
      </c>
      <c r="F3336" s="163"/>
      <c r="G3336" s="167">
        <v>43.283540000000002</v>
      </c>
    </row>
    <row r="3337" spans="1:7" ht="18.75">
      <c r="A3337" s="163"/>
      <c r="B3337" s="168" t="s">
        <v>5087</v>
      </c>
      <c r="C3337" s="238">
        <v>2024</v>
      </c>
      <c r="D3337" s="165" t="s">
        <v>3771</v>
      </c>
      <c r="E3337" s="167">
        <v>1</v>
      </c>
      <c r="F3337" s="163"/>
      <c r="G3337" s="167">
        <v>41.29927</v>
      </c>
    </row>
    <row r="3338" spans="1:7" ht="18.75">
      <c r="A3338" s="163"/>
      <c r="B3338" s="168" t="s">
        <v>5077</v>
      </c>
      <c r="C3338" s="238">
        <v>2024</v>
      </c>
      <c r="D3338" s="165" t="s">
        <v>3771</v>
      </c>
      <c r="E3338" s="167">
        <v>1</v>
      </c>
      <c r="F3338" s="163"/>
      <c r="G3338" s="167">
        <v>42.359160000000003</v>
      </c>
    </row>
    <row r="3339" spans="1:7" ht="18.75">
      <c r="A3339" s="163"/>
      <c r="B3339" s="168" t="s">
        <v>5077</v>
      </c>
      <c r="C3339" s="238">
        <v>2024</v>
      </c>
      <c r="D3339" s="165" t="s">
        <v>3771</v>
      </c>
      <c r="E3339" s="167">
        <v>1</v>
      </c>
      <c r="F3339" s="163"/>
      <c r="G3339" s="167">
        <v>43.456160000000004</v>
      </c>
    </row>
    <row r="3340" spans="1:7" ht="18.75">
      <c r="A3340" s="163"/>
      <c r="B3340" s="168" t="s">
        <v>5078</v>
      </c>
      <c r="C3340" s="238">
        <v>2024</v>
      </c>
      <c r="D3340" s="165" t="s">
        <v>3771</v>
      </c>
      <c r="E3340" s="167">
        <v>1</v>
      </c>
      <c r="F3340" s="163"/>
      <c r="G3340" s="167">
        <v>40.900669999999998</v>
      </c>
    </row>
    <row r="3341" spans="1:7" ht="18.75">
      <c r="A3341" s="163"/>
      <c r="B3341" s="168" t="s">
        <v>5077</v>
      </c>
      <c r="C3341" s="238">
        <v>2024</v>
      </c>
      <c r="D3341" s="165" t="s">
        <v>3771</v>
      </c>
      <c r="E3341" s="167">
        <v>1</v>
      </c>
      <c r="F3341" s="163"/>
      <c r="G3341" s="167">
        <v>41.814260000000004</v>
      </c>
    </row>
    <row r="3342" spans="1:7" ht="18.75">
      <c r="A3342" s="163"/>
      <c r="B3342" s="168" t="s">
        <v>5078</v>
      </c>
      <c r="C3342" s="238">
        <v>2024</v>
      </c>
      <c r="D3342" s="165" t="s">
        <v>3771</v>
      </c>
      <c r="E3342" s="167">
        <v>1</v>
      </c>
      <c r="F3342" s="163"/>
      <c r="G3342" s="167">
        <v>42.578530000000001</v>
      </c>
    </row>
    <row r="3343" spans="1:7" ht="18.75">
      <c r="A3343" s="163"/>
      <c r="B3343" s="168" t="s">
        <v>5077</v>
      </c>
      <c r="C3343" s="238">
        <v>2024</v>
      </c>
      <c r="D3343" s="165" t="s">
        <v>3771</v>
      </c>
      <c r="E3343" s="167">
        <v>1</v>
      </c>
      <c r="F3343" s="163"/>
      <c r="G3343" s="167">
        <v>46.050620000000002</v>
      </c>
    </row>
    <row r="3344" spans="1:7" ht="18.75">
      <c r="A3344" s="163"/>
      <c r="B3344" s="168" t="s">
        <v>5104</v>
      </c>
      <c r="C3344" s="238">
        <v>2024</v>
      </c>
      <c r="D3344" s="165" t="s">
        <v>3771</v>
      </c>
      <c r="E3344" s="167">
        <v>1</v>
      </c>
      <c r="F3344" s="163"/>
      <c r="G3344" s="167">
        <v>41.159730000000003</v>
      </c>
    </row>
    <row r="3345" spans="1:7" ht="18.75">
      <c r="A3345" s="163"/>
      <c r="B3345" s="168" t="s">
        <v>5104</v>
      </c>
      <c r="C3345" s="238">
        <v>2024</v>
      </c>
      <c r="D3345" s="165" t="s">
        <v>3771</v>
      </c>
      <c r="E3345" s="167">
        <v>1</v>
      </c>
      <c r="F3345" s="163"/>
      <c r="G3345" s="167">
        <v>43.19097</v>
      </c>
    </row>
    <row r="3346" spans="1:7" ht="18.75">
      <c r="A3346" s="163"/>
      <c r="B3346" s="168" t="s">
        <v>5078</v>
      </c>
      <c r="C3346" s="238">
        <v>2024</v>
      </c>
      <c r="D3346" s="165" t="s">
        <v>3771</v>
      </c>
      <c r="E3346" s="167">
        <v>1</v>
      </c>
      <c r="F3346" s="163"/>
      <c r="G3346" s="167">
        <v>37.218319999999999</v>
      </c>
    </row>
    <row r="3347" spans="1:7" ht="18.75">
      <c r="A3347" s="163"/>
      <c r="B3347" s="168" t="s">
        <v>5079</v>
      </c>
      <c r="C3347" s="238">
        <v>2024</v>
      </c>
      <c r="D3347" s="165" t="s">
        <v>3771</v>
      </c>
      <c r="E3347" s="167">
        <v>1</v>
      </c>
      <c r="F3347" s="163"/>
      <c r="G3347" s="167">
        <v>45.402349999999998</v>
      </c>
    </row>
    <row r="3348" spans="1:7" ht="18.75">
      <c r="A3348" s="163"/>
      <c r="B3348" s="168" t="s">
        <v>5077</v>
      </c>
      <c r="C3348" s="238">
        <v>2024</v>
      </c>
      <c r="D3348" s="165" t="s">
        <v>3771</v>
      </c>
      <c r="E3348" s="167">
        <v>1</v>
      </c>
      <c r="F3348" s="163"/>
      <c r="G3348" s="167">
        <v>43.493230000000004</v>
      </c>
    </row>
    <row r="3349" spans="1:7" ht="18.75">
      <c r="A3349" s="163"/>
      <c r="B3349" s="168" t="s">
        <v>5077</v>
      </c>
      <c r="C3349" s="238">
        <v>2024</v>
      </c>
      <c r="D3349" s="165" t="s">
        <v>3771</v>
      </c>
      <c r="E3349" s="167">
        <v>1</v>
      </c>
      <c r="F3349" s="163"/>
      <c r="G3349" s="167">
        <v>41.943719999999999</v>
      </c>
    </row>
    <row r="3350" spans="1:7" ht="18.75">
      <c r="A3350" s="163"/>
      <c r="B3350" s="168" t="s">
        <v>5078</v>
      </c>
      <c r="C3350" s="238">
        <v>2024</v>
      </c>
      <c r="D3350" s="165" t="s">
        <v>3771</v>
      </c>
      <c r="E3350" s="167">
        <v>1</v>
      </c>
      <c r="F3350" s="163"/>
      <c r="G3350" s="167">
        <v>42.403199999999998</v>
      </c>
    </row>
    <row r="3351" spans="1:7" ht="18.75">
      <c r="A3351" s="163"/>
      <c r="B3351" s="168" t="s">
        <v>5107</v>
      </c>
      <c r="C3351" s="238">
        <v>2024</v>
      </c>
      <c r="D3351" s="165" t="s">
        <v>3771</v>
      </c>
      <c r="E3351" s="167">
        <v>1</v>
      </c>
      <c r="F3351" s="163"/>
      <c r="G3351" s="167">
        <v>37.170169999999999</v>
      </c>
    </row>
    <row r="3352" spans="1:7" ht="18.75">
      <c r="A3352" s="163"/>
      <c r="B3352" s="168" t="s">
        <v>5077</v>
      </c>
      <c r="C3352" s="238">
        <v>2024</v>
      </c>
      <c r="D3352" s="165" t="s">
        <v>3771</v>
      </c>
      <c r="E3352" s="167">
        <v>1</v>
      </c>
      <c r="F3352" s="163"/>
      <c r="G3352" s="167">
        <v>60.744140000000002</v>
      </c>
    </row>
    <row r="3353" spans="1:7" ht="18.75">
      <c r="A3353" s="163"/>
      <c r="B3353" s="168" t="s">
        <v>5077</v>
      </c>
      <c r="C3353" s="238">
        <v>2024</v>
      </c>
      <c r="D3353" s="165" t="s">
        <v>3771</v>
      </c>
      <c r="E3353" s="167">
        <v>1</v>
      </c>
      <c r="F3353" s="163"/>
      <c r="G3353" s="167">
        <v>42.57555</v>
      </c>
    </row>
    <row r="3354" spans="1:7" ht="18.75">
      <c r="A3354" s="163"/>
      <c r="B3354" s="168" t="s">
        <v>5079</v>
      </c>
      <c r="C3354" s="238">
        <v>2024</v>
      </c>
      <c r="D3354" s="165" t="s">
        <v>3771</v>
      </c>
      <c r="E3354" s="167">
        <v>1</v>
      </c>
      <c r="F3354" s="163"/>
      <c r="G3354" s="167">
        <v>31.88231</v>
      </c>
    </row>
    <row r="3355" spans="1:7" ht="18.75">
      <c r="A3355" s="163"/>
      <c r="B3355" s="168" t="s">
        <v>5077</v>
      </c>
      <c r="C3355" s="238">
        <v>2024</v>
      </c>
      <c r="D3355" s="165" t="s">
        <v>3771</v>
      </c>
      <c r="E3355" s="167">
        <v>1</v>
      </c>
      <c r="F3355" s="163"/>
      <c r="G3355" s="167">
        <v>42.446599999999997</v>
      </c>
    </row>
    <row r="3356" spans="1:7" ht="18.75">
      <c r="A3356" s="163"/>
      <c r="B3356" s="168" t="s">
        <v>5078</v>
      </c>
      <c r="C3356" s="238">
        <v>2024</v>
      </c>
      <c r="D3356" s="165" t="s">
        <v>3771</v>
      </c>
      <c r="E3356" s="167">
        <v>1</v>
      </c>
      <c r="F3356" s="163"/>
      <c r="G3356" s="167">
        <v>47.9955</v>
      </c>
    </row>
    <row r="3357" spans="1:7" ht="18.75">
      <c r="A3357" s="163"/>
      <c r="B3357" s="168" t="s">
        <v>5077</v>
      </c>
      <c r="C3357" s="238">
        <v>2024</v>
      </c>
      <c r="D3357" s="165" t="s">
        <v>3771</v>
      </c>
      <c r="E3357" s="167">
        <v>1</v>
      </c>
      <c r="F3357" s="163"/>
      <c r="G3357" s="167">
        <v>43.701819999999998</v>
      </c>
    </row>
    <row r="3358" spans="1:7" ht="18.75">
      <c r="A3358" s="163"/>
      <c r="B3358" s="168" t="s">
        <v>5077</v>
      </c>
      <c r="C3358" s="238">
        <v>2024</v>
      </c>
      <c r="D3358" s="165" t="s">
        <v>3771</v>
      </c>
      <c r="E3358" s="167">
        <v>1</v>
      </c>
      <c r="F3358" s="163"/>
      <c r="G3358" s="167">
        <v>42.588050000000003</v>
      </c>
    </row>
    <row r="3359" spans="1:7" ht="18.75">
      <c r="A3359" s="163"/>
      <c r="B3359" s="168" t="s">
        <v>5081</v>
      </c>
      <c r="C3359" s="238">
        <v>2024</v>
      </c>
      <c r="D3359" s="165" t="s">
        <v>3771</v>
      </c>
      <c r="E3359" s="167">
        <v>1</v>
      </c>
      <c r="F3359" s="163"/>
      <c r="G3359" s="167">
        <v>40.23827</v>
      </c>
    </row>
    <row r="3360" spans="1:7" ht="18.75">
      <c r="A3360" s="163"/>
      <c r="B3360" s="168" t="s">
        <v>5081</v>
      </c>
      <c r="C3360" s="238">
        <v>2024</v>
      </c>
      <c r="D3360" s="165" t="s">
        <v>3771</v>
      </c>
      <c r="E3360" s="167">
        <v>1</v>
      </c>
      <c r="F3360" s="163"/>
      <c r="G3360" s="167">
        <v>41.160239999999995</v>
      </c>
    </row>
    <row r="3361" spans="1:7" ht="18.75">
      <c r="A3361" s="163"/>
      <c r="B3361" s="168" t="s">
        <v>5081</v>
      </c>
      <c r="C3361" s="238">
        <v>2024</v>
      </c>
      <c r="D3361" s="165" t="s">
        <v>3771</v>
      </c>
      <c r="E3361" s="167">
        <v>1</v>
      </c>
      <c r="F3361" s="163"/>
      <c r="G3361" s="167">
        <v>41.518540000000002</v>
      </c>
    </row>
    <row r="3362" spans="1:7" ht="18.75">
      <c r="A3362" s="163"/>
      <c r="B3362" s="168" t="s">
        <v>5109</v>
      </c>
      <c r="C3362" s="238">
        <v>2024</v>
      </c>
      <c r="D3362" s="165" t="s">
        <v>3771</v>
      </c>
      <c r="E3362" s="167">
        <v>1</v>
      </c>
      <c r="F3362" s="163"/>
      <c r="G3362" s="167">
        <v>50.061579999999999</v>
      </c>
    </row>
    <row r="3363" spans="1:7" ht="18.75">
      <c r="A3363" s="163"/>
      <c r="B3363" s="168" t="s">
        <v>5077</v>
      </c>
      <c r="C3363" s="238">
        <v>2024</v>
      </c>
      <c r="D3363" s="165" t="s">
        <v>3771</v>
      </c>
      <c r="E3363" s="167">
        <v>1</v>
      </c>
      <c r="F3363" s="163"/>
      <c r="G3363" s="167">
        <v>44.420819999999999</v>
      </c>
    </row>
    <row r="3364" spans="1:7" ht="18.75">
      <c r="A3364" s="163"/>
      <c r="B3364" s="168" t="s">
        <v>5077</v>
      </c>
      <c r="C3364" s="238">
        <v>2024</v>
      </c>
      <c r="D3364" s="165" t="s">
        <v>3771</v>
      </c>
      <c r="E3364" s="167">
        <v>1</v>
      </c>
      <c r="F3364" s="163"/>
      <c r="G3364" s="167">
        <v>42.267660000000006</v>
      </c>
    </row>
    <row r="3365" spans="1:7" ht="18.75">
      <c r="A3365" s="163"/>
      <c r="B3365" s="168" t="s">
        <v>5077</v>
      </c>
      <c r="C3365" s="238">
        <v>2024</v>
      </c>
      <c r="D3365" s="165" t="s">
        <v>3771</v>
      </c>
      <c r="E3365" s="167">
        <v>1</v>
      </c>
      <c r="F3365" s="163"/>
      <c r="G3365" s="167">
        <v>42.143470000000001</v>
      </c>
    </row>
    <row r="3366" spans="1:7" ht="18.75">
      <c r="A3366" s="163"/>
      <c r="B3366" s="168" t="s">
        <v>5077</v>
      </c>
      <c r="C3366" s="238">
        <v>2024</v>
      </c>
      <c r="D3366" s="165" t="s">
        <v>3771</v>
      </c>
      <c r="E3366" s="167">
        <v>1</v>
      </c>
      <c r="F3366" s="163"/>
      <c r="G3366" s="167">
        <v>39.764989999999997</v>
      </c>
    </row>
    <row r="3367" spans="1:7" ht="18.75">
      <c r="A3367" s="163"/>
      <c r="B3367" s="168" t="s">
        <v>5077</v>
      </c>
      <c r="C3367" s="238">
        <v>2024</v>
      </c>
      <c r="D3367" s="165" t="s">
        <v>3771</v>
      </c>
      <c r="E3367" s="167">
        <v>1</v>
      </c>
      <c r="F3367" s="163"/>
      <c r="G3367" s="167">
        <v>42.873589999999993</v>
      </c>
    </row>
    <row r="3368" spans="1:7" ht="18.75">
      <c r="A3368" s="163"/>
      <c r="B3368" s="168" t="s">
        <v>5077</v>
      </c>
      <c r="C3368" s="238">
        <v>2024</v>
      </c>
      <c r="D3368" s="165" t="s">
        <v>3771</v>
      </c>
      <c r="E3368" s="167">
        <v>1</v>
      </c>
      <c r="F3368" s="163"/>
      <c r="G3368" s="167">
        <v>41.767580000000002</v>
      </c>
    </row>
    <row r="3369" spans="1:7" ht="18.75">
      <c r="A3369" s="163"/>
      <c r="B3369" s="168" t="s">
        <v>5077</v>
      </c>
      <c r="C3369" s="238">
        <v>2024</v>
      </c>
      <c r="D3369" s="165" t="s">
        <v>3771</v>
      </c>
      <c r="E3369" s="167">
        <v>1</v>
      </c>
      <c r="F3369" s="163"/>
      <c r="G3369" s="167">
        <v>46.605080000000001</v>
      </c>
    </row>
    <row r="3370" spans="1:7" ht="18.75">
      <c r="A3370" s="163"/>
      <c r="B3370" s="168" t="s">
        <v>5077</v>
      </c>
      <c r="C3370" s="238">
        <v>2024</v>
      </c>
      <c r="D3370" s="165" t="s">
        <v>3771</v>
      </c>
      <c r="E3370" s="167">
        <v>1</v>
      </c>
      <c r="F3370" s="163"/>
      <c r="G3370" s="167">
        <v>42.689140000000002</v>
      </c>
    </row>
    <row r="3371" spans="1:7" ht="18.75">
      <c r="A3371" s="163"/>
      <c r="B3371" s="168" t="s">
        <v>5077</v>
      </c>
      <c r="C3371" s="238">
        <v>2024</v>
      </c>
      <c r="D3371" s="165" t="s">
        <v>3771</v>
      </c>
      <c r="E3371" s="167">
        <v>1</v>
      </c>
      <c r="F3371" s="163"/>
      <c r="G3371" s="167">
        <v>40.544650000000004</v>
      </c>
    </row>
    <row r="3372" spans="1:7" ht="18.75">
      <c r="A3372" s="163"/>
      <c r="B3372" s="168" t="s">
        <v>5083</v>
      </c>
      <c r="C3372" s="238">
        <v>2024</v>
      </c>
      <c r="D3372" s="165" t="s">
        <v>3771</v>
      </c>
      <c r="E3372" s="167">
        <v>1</v>
      </c>
      <c r="F3372" s="163"/>
      <c r="G3372" s="167">
        <v>34.297429999999999</v>
      </c>
    </row>
    <row r="3373" spans="1:7" ht="18.75">
      <c r="A3373" s="163"/>
      <c r="B3373" s="168" t="s">
        <v>5079</v>
      </c>
      <c r="C3373" s="238">
        <v>2024</v>
      </c>
      <c r="D3373" s="165" t="s">
        <v>3771</v>
      </c>
      <c r="E3373" s="167">
        <v>1</v>
      </c>
      <c r="F3373" s="163"/>
      <c r="G3373" s="167">
        <v>45.344180000000001</v>
      </c>
    </row>
    <row r="3374" spans="1:7" ht="18.75">
      <c r="A3374" s="163"/>
      <c r="B3374" s="168" t="s">
        <v>5077</v>
      </c>
      <c r="C3374" s="238">
        <v>2024</v>
      </c>
      <c r="D3374" s="165" t="s">
        <v>3771</v>
      </c>
      <c r="E3374" s="167">
        <v>1</v>
      </c>
      <c r="F3374" s="163"/>
      <c r="G3374" s="167">
        <v>42.410530000000001</v>
      </c>
    </row>
    <row r="3375" spans="1:7" ht="18.75">
      <c r="A3375" s="163"/>
      <c r="B3375" s="168" t="s">
        <v>5077</v>
      </c>
      <c r="C3375" s="238">
        <v>2024</v>
      </c>
      <c r="D3375" s="165" t="s">
        <v>3771</v>
      </c>
      <c r="E3375" s="167">
        <v>1</v>
      </c>
      <c r="F3375" s="163"/>
      <c r="G3375" s="167">
        <v>43.833660000000002</v>
      </c>
    </row>
    <row r="3376" spans="1:7" ht="18.75">
      <c r="A3376" s="163"/>
      <c r="B3376" s="168" t="s">
        <v>5077</v>
      </c>
      <c r="C3376" s="238">
        <v>2024</v>
      </c>
      <c r="D3376" s="165" t="s">
        <v>3771</v>
      </c>
      <c r="E3376" s="167">
        <v>1</v>
      </c>
      <c r="F3376" s="163"/>
      <c r="G3376" s="167">
        <v>43.198800000000006</v>
      </c>
    </row>
    <row r="3377" spans="1:7" ht="18.75">
      <c r="A3377" s="163"/>
      <c r="B3377" s="168" t="s">
        <v>5094</v>
      </c>
      <c r="C3377" s="238">
        <v>2024</v>
      </c>
      <c r="D3377" s="165" t="s">
        <v>3771</v>
      </c>
      <c r="E3377" s="167">
        <v>1</v>
      </c>
      <c r="F3377" s="163"/>
      <c r="G3377" s="167">
        <v>65.330470000000005</v>
      </c>
    </row>
    <row r="3378" spans="1:7" ht="18.75">
      <c r="A3378" s="163"/>
      <c r="B3378" s="168" t="s">
        <v>5082</v>
      </c>
      <c r="C3378" s="238">
        <v>2024</v>
      </c>
      <c r="D3378" s="165" t="s">
        <v>3771</v>
      </c>
      <c r="E3378" s="167">
        <v>1</v>
      </c>
      <c r="F3378" s="163"/>
      <c r="G3378" s="167">
        <v>34.026249999999997</v>
      </c>
    </row>
    <row r="3379" spans="1:7" ht="18.75">
      <c r="A3379" s="163"/>
      <c r="B3379" s="168" t="s">
        <v>5077</v>
      </c>
      <c r="C3379" s="238">
        <v>2024</v>
      </c>
      <c r="D3379" s="165" t="s">
        <v>3771</v>
      </c>
      <c r="E3379" s="167">
        <v>1</v>
      </c>
      <c r="F3379" s="163"/>
      <c r="G3379" s="167">
        <v>79.570750000000004</v>
      </c>
    </row>
    <row r="3380" spans="1:7" ht="18.75">
      <c r="A3380" s="163"/>
      <c r="B3380" s="168" t="s">
        <v>5078</v>
      </c>
      <c r="C3380" s="238">
        <v>2024</v>
      </c>
      <c r="D3380" s="165" t="s">
        <v>3771</v>
      </c>
      <c r="E3380" s="167">
        <v>1</v>
      </c>
      <c r="F3380" s="163"/>
      <c r="G3380" s="167">
        <v>35.132210000000001</v>
      </c>
    </row>
    <row r="3381" spans="1:7" ht="18.75">
      <c r="A3381" s="163"/>
      <c r="B3381" s="168" t="s">
        <v>5087</v>
      </c>
      <c r="C3381" s="238">
        <v>2024</v>
      </c>
      <c r="D3381" s="165" t="s">
        <v>3771</v>
      </c>
      <c r="E3381" s="167">
        <v>1</v>
      </c>
      <c r="F3381" s="163"/>
      <c r="G3381" s="167">
        <v>38.869519999999994</v>
      </c>
    </row>
    <row r="3382" spans="1:7" ht="18.75">
      <c r="A3382" s="163"/>
      <c r="B3382" s="168" t="s">
        <v>5084</v>
      </c>
      <c r="C3382" s="238">
        <v>2024</v>
      </c>
      <c r="D3382" s="165" t="s">
        <v>3771</v>
      </c>
      <c r="E3382" s="167">
        <v>1</v>
      </c>
      <c r="F3382" s="163"/>
      <c r="G3382" s="167">
        <v>44.320329999999998</v>
      </c>
    </row>
    <row r="3383" spans="1:7" ht="18.75">
      <c r="A3383" s="163"/>
      <c r="B3383" s="168" t="s">
        <v>5084</v>
      </c>
      <c r="C3383" s="238">
        <v>2024</v>
      </c>
      <c r="D3383" s="165" t="s">
        <v>3771</v>
      </c>
      <c r="E3383" s="167">
        <v>1</v>
      </c>
      <c r="F3383" s="163"/>
      <c r="G3383" s="167">
        <v>43.697739999999996</v>
      </c>
    </row>
    <row r="3384" spans="1:7" ht="18.75">
      <c r="A3384" s="163"/>
      <c r="B3384" s="168" t="s">
        <v>5077</v>
      </c>
      <c r="C3384" s="238">
        <v>2024</v>
      </c>
      <c r="D3384" s="165" t="s">
        <v>3771</v>
      </c>
      <c r="E3384" s="167">
        <v>1</v>
      </c>
      <c r="F3384" s="163"/>
      <c r="G3384" s="167">
        <v>34.585129999999999</v>
      </c>
    </row>
    <row r="3385" spans="1:7" ht="18.75">
      <c r="A3385" s="163"/>
      <c r="B3385" s="168" t="s">
        <v>5077</v>
      </c>
      <c r="C3385" s="238">
        <v>2024</v>
      </c>
      <c r="D3385" s="165" t="s">
        <v>3771</v>
      </c>
      <c r="E3385" s="167">
        <v>1</v>
      </c>
      <c r="F3385" s="163"/>
      <c r="G3385" s="167">
        <v>34.352419999999995</v>
      </c>
    </row>
    <row r="3386" spans="1:7" ht="18.75">
      <c r="A3386" s="163"/>
      <c r="B3386" s="168" t="s">
        <v>5081</v>
      </c>
      <c r="C3386" s="238">
        <v>2024</v>
      </c>
      <c r="D3386" s="165" t="s">
        <v>3771</v>
      </c>
      <c r="E3386" s="167">
        <v>1</v>
      </c>
      <c r="F3386" s="163"/>
      <c r="G3386" s="167">
        <v>37.189019999999999</v>
      </c>
    </row>
    <row r="3387" spans="1:7" ht="18.75">
      <c r="A3387" s="163"/>
      <c r="B3387" s="168" t="s">
        <v>5077</v>
      </c>
      <c r="C3387" s="238">
        <v>2024</v>
      </c>
      <c r="D3387" s="165" t="s">
        <v>3771</v>
      </c>
      <c r="E3387" s="167">
        <v>1</v>
      </c>
      <c r="F3387" s="163"/>
      <c r="G3387" s="167">
        <v>34.94605</v>
      </c>
    </row>
    <row r="3388" spans="1:7" ht="18.75">
      <c r="A3388" s="163"/>
      <c r="B3388" s="168" t="s">
        <v>5078</v>
      </c>
      <c r="C3388" s="238">
        <v>2024</v>
      </c>
      <c r="D3388" s="165" t="s">
        <v>3771</v>
      </c>
      <c r="E3388" s="167">
        <v>1</v>
      </c>
      <c r="F3388" s="163"/>
      <c r="G3388" s="167">
        <v>39.039099999999998</v>
      </c>
    </row>
    <row r="3389" spans="1:7" ht="18.75">
      <c r="A3389" s="163"/>
      <c r="B3389" s="168" t="s">
        <v>5077</v>
      </c>
      <c r="C3389" s="238">
        <v>2024</v>
      </c>
      <c r="D3389" s="165" t="s">
        <v>3771</v>
      </c>
      <c r="E3389" s="167">
        <v>1</v>
      </c>
      <c r="F3389" s="163"/>
      <c r="G3389" s="167">
        <v>39.89781</v>
      </c>
    </row>
    <row r="3390" spans="1:7" ht="18.75">
      <c r="A3390" s="163"/>
      <c r="B3390" s="168" t="s">
        <v>5094</v>
      </c>
      <c r="C3390" s="238">
        <v>2024</v>
      </c>
      <c r="D3390" s="165" t="s">
        <v>3771</v>
      </c>
      <c r="E3390" s="167">
        <v>1</v>
      </c>
      <c r="F3390" s="163"/>
      <c r="G3390" s="167">
        <v>33.95523</v>
      </c>
    </row>
    <row r="3391" spans="1:7" ht="18.75">
      <c r="A3391" s="163"/>
      <c r="B3391" s="168" t="s">
        <v>5078</v>
      </c>
      <c r="C3391" s="238">
        <v>2024</v>
      </c>
      <c r="D3391" s="165" t="s">
        <v>3771</v>
      </c>
      <c r="E3391" s="167">
        <v>1</v>
      </c>
      <c r="F3391" s="163"/>
      <c r="G3391" s="167">
        <v>37.796469999999999</v>
      </c>
    </row>
    <row r="3392" spans="1:7" ht="18.75">
      <c r="A3392" s="163"/>
      <c r="B3392" s="168" t="s">
        <v>5077</v>
      </c>
      <c r="C3392" s="238">
        <v>2024</v>
      </c>
      <c r="D3392" s="165" t="s">
        <v>3771</v>
      </c>
      <c r="E3392" s="167">
        <v>1</v>
      </c>
      <c r="F3392" s="163"/>
      <c r="G3392" s="167">
        <v>36.780410000000003</v>
      </c>
    </row>
    <row r="3393" spans="1:7" ht="18.75">
      <c r="A3393" s="163"/>
      <c r="B3393" s="168" t="s">
        <v>5077</v>
      </c>
      <c r="C3393" s="238">
        <v>2024</v>
      </c>
      <c r="D3393" s="165" t="s">
        <v>3771</v>
      </c>
      <c r="E3393" s="167">
        <v>1</v>
      </c>
      <c r="F3393" s="163"/>
      <c r="G3393" s="167">
        <v>38.99568</v>
      </c>
    </row>
    <row r="3394" spans="1:7" ht="18.75">
      <c r="A3394" s="163"/>
      <c r="B3394" s="168" t="s">
        <v>5077</v>
      </c>
      <c r="C3394" s="238">
        <v>2024</v>
      </c>
      <c r="D3394" s="165" t="s">
        <v>3771</v>
      </c>
      <c r="E3394" s="167">
        <v>1</v>
      </c>
      <c r="F3394" s="163"/>
      <c r="G3394" s="167">
        <v>38.99568</v>
      </c>
    </row>
    <row r="3395" spans="1:7" ht="18.75">
      <c r="A3395" s="163"/>
      <c r="B3395" s="168" t="s">
        <v>5077</v>
      </c>
      <c r="C3395" s="238">
        <v>2024</v>
      </c>
      <c r="D3395" s="165" t="s">
        <v>3771</v>
      </c>
      <c r="E3395" s="167">
        <v>1</v>
      </c>
      <c r="F3395" s="163"/>
      <c r="G3395" s="167">
        <v>37.302930000000003</v>
      </c>
    </row>
    <row r="3396" spans="1:7" ht="18.75">
      <c r="A3396" s="163"/>
      <c r="B3396" s="168" t="s">
        <v>5077</v>
      </c>
      <c r="C3396" s="238">
        <v>2024</v>
      </c>
      <c r="D3396" s="165" t="s">
        <v>3771</v>
      </c>
      <c r="E3396" s="167">
        <v>1</v>
      </c>
      <c r="F3396" s="163"/>
      <c r="G3396" s="167">
        <v>37.171390000000002</v>
      </c>
    </row>
    <row r="3397" spans="1:7" ht="18.75">
      <c r="A3397" s="163"/>
      <c r="B3397" s="168" t="s">
        <v>5094</v>
      </c>
      <c r="C3397" s="238">
        <v>2024</v>
      </c>
      <c r="D3397" s="165" t="s">
        <v>3771</v>
      </c>
      <c r="E3397" s="167">
        <v>1</v>
      </c>
      <c r="F3397" s="163"/>
      <c r="G3397" s="167">
        <v>34.16827</v>
      </c>
    </row>
    <row r="3398" spans="1:7" ht="18.75">
      <c r="A3398" s="163"/>
      <c r="B3398" s="168" t="s">
        <v>5077</v>
      </c>
      <c r="C3398" s="238">
        <v>2024</v>
      </c>
      <c r="D3398" s="165" t="s">
        <v>3771</v>
      </c>
      <c r="E3398" s="167">
        <v>1</v>
      </c>
      <c r="F3398" s="163"/>
      <c r="G3398" s="167">
        <v>34.616430000000001</v>
      </c>
    </row>
    <row r="3399" spans="1:7" ht="18.75">
      <c r="A3399" s="163"/>
      <c r="B3399" s="168" t="s">
        <v>5078</v>
      </c>
      <c r="C3399" s="238">
        <v>2024</v>
      </c>
      <c r="D3399" s="165" t="s">
        <v>3771</v>
      </c>
      <c r="E3399" s="167">
        <v>1</v>
      </c>
      <c r="F3399" s="163"/>
      <c r="G3399" s="167">
        <v>35.792449999999995</v>
      </c>
    </row>
    <row r="3400" spans="1:7" ht="18.75">
      <c r="A3400" s="163"/>
      <c r="B3400" s="168" t="s">
        <v>5094</v>
      </c>
      <c r="C3400" s="238">
        <v>2024</v>
      </c>
      <c r="D3400" s="165" t="s">
        <v>3771</v>
      </c>
      <c r="E3400" s="167">
        <v>1</v>
      </c>
      <c r="F3400" s="163"/>
      <c r="G3400" s="167">
        <v>38.728519999999996</v>
      </c>
    </row>
    <row r="3401" spans="1:7" ht="18.75">
      <c r="A3401" s="163"/>
      <c r="B3401" s="168" t="s">
        <v>5077</v>
      </c>
      <c r="C3401" s="238">
        <v>2024</v>
      </c>
      <c r="D3401" s="165" t="s">
        <v>3771</v>
      </c>
      <c r="E3401" s="167">
        <v>1</v>
      </c>
      <c r="F3401" s="163"/>
      <c r="G3401" s="167">
        <v>36.726669999999999</v>
      </c>
    </row>
    <row r="3402" spans="1:7" ht="18.75">
      <c r="A3402" s="163"/>
      <c r="B3402" s="168" t="s">
        <v>5078</v>
      </c>
      <c r="C3402" s="238">
        <v>2024</v>
      </c>
      <c r="D3402" s="165" t="s">
        <v>3771</v>
      </c>
      <c r="E3402" s="167">
        <v>1</v>
      </c>
      <c r="F3402" s="163"/>
      <c r="G3402" s="167">
        <v>35.331940000000003</v>
      </c>
    </row>
    <row r="3403" spans="1:7" ht="18.75">
      <c r="A3403" s="163"/>
      <c r="B3403" s="168" t="s">
        <v>5087</v>
      </c>
      <c r="C3403" s="238">
        <v>2024</v>
      </c>
      <c r="D3403" s="165" t="s">
        <v>3771</v>
      </c>
      <c r="E3403" s="167">
        <v>1</v>
      </c>
      <c r="F3403" s="163"/>
      <c r="G3403" s="167">
        <v>36.665210000000002</v>
      </c>
    </row>
    <row r="3404" spans="1:7" ht="18.75">
      <c r="A3404" s="163"/>
      <c r="B3404" s="168" t="s">
        <v>5093</v>
      </c>
      <c r="C3404" s="238">
        <v>2024</v>
      </c>
      <c r="D3404" s="165" t="s">
        <v>3771</v>
      </c>
      <c r="E3404" s="167">
        <v>1</v>
      </c>
      <c r="F3404" s="163"/>
      <c r="G3404" s="167">
        <v>35.38991</v>
      </c>
    </row>
    <row r="3405" spans="1:7" ht="18.75">
      <c r="A3405" s="163"/>
      <c r="B3405" s="168" t="s">
        <v>5109</v>
      </c>
      <c r="C3405" s="238">
        <v>2024</v>
      </c>
      <c r="D3405" s="165" t="s">
        <v>3771</v>
      </c>
      <c r="E3405" s="167">
        <v>1</v>
      </c>
      <c r="F3405" s="163"/>
      <c r="G3405" s="167">
        <v>39.165260000000004</v>
      </c>
    </row>
    <row r="3406" spans="1:7" ht="18.75">
      <c r="A3406" s="163"/>
      <c r="B3406" s="168" t="s">
        <v>5077</v>
      </c>
      <c r="C3406" s="238">
        <v>2024</v>
      </c>
      <c r="D3406" s="165" t="s">
        <v>3771</v>
      </c>
      <c r="E3406" s="167">
        <v>1</v>
      </c>
      <c r="F3406" s="163"/>
      <c r="G3406" s="167">
        <v>34.935120000000005</v>
      </c>
    </row>
    <row r="3407" spans="1:7" ht="18.75">
      <c r="A3407" s="163"/>
      <c r="B3407" s="168" t="s">
        <v>5078</v>
      </c>
      <c r="C3407" s="238">
        <v>2024</v>
      </c>
      <c r="D3407" s="165" t="s">
        <v>3771</v>
      </c>
      <c r="E3407" s="167">
        <v>1</v>
      </c>
      <c r="F3407" s="163"/>
      <c r="G3407" s="167">
        <v>35.912019999999998</v>
      </c>
    </row>
    <row r="3408" spans="1:7" ht="18.75">
      <c r="A3408" s="163"/>
      <c r="B3408" s="168" t="s">
        <v>5078</v>
      </c>
      <c r="C3408" s="238">
        <v>2024</v>
      </c>
      <c r="D3408" s="165" t="s">
        <v>3771</v>
      </c>
      <c r="E3408" s="167">
        <v>1</v>
      </c>
      <c r="F3408" s="163"/>
      <c r="G3408" s="167">
        <v>34.264739999999996</v>
      </c>
    </row>
    <row r="3409" spans="1:7" ht="18.75">
      <c r="A3409" s="163"/>
      <c r="B3409" s="168" t="s">
        <v>5078</v>
      </c>
      <c r="C3409" s="238">
        <v>2024</v>
      </c>
      <c r="D3409" s="165" t="s">
        <v>3771</v>
      </c>
      <c r="E3409" s="167">
        <v>1</v>
      </c>
      <c r="F3409" s="163"/>
      <c r="G3409" s="167">
        <v>37.496929999999999</v>
      </c>
    </row>
    <row r="3410" spans="1:7" ht="33.75">
      <c r="A3410" s="163"/>
      <c r="B3410" s="168" t="s">
        <v>5105</v>
      </c>
      <c r="C3410" s="238">
        <v>2024</v>
      </c>
      <c r="D3410" s="165" t="s">
        <v>3771</v>
      </c>
      <c r="E3410" s="167">
        <v>1</v>
      </c>
      <c r="F3410" s="163"/>
      <c r="G3410" s="167">
        <v>35.914449999999995</v>
      </c>
    </row>
    <row r="3411" spans="1:7" ht="18.75">
      <c r="A3411" s="163"/>
      <c r="B3411" s="168" t="s">
        <v>5087</v>
      </c>
      <c r="C3411" s="238">
        <v>2024</v>
      </c>
      <c r="D3411" s="165" t="s">
        <v>3771</v>
      </c>
      <c r="E3411" s="167">
        <v>1</v>
      </c>
      <c r="F3411" s="163"/>
      <c r="G3411" s="167">
        <v>39.525120000000001</v>
      </c>
    </row>
    <row r="3412" spans="1:7" ht="18.75">
      <c r="A3412" s="163"/>
      <c r="B3412" s="168" t="s">
        <v>5078</v>
      </c>
      <c r="C3412" s="238">
        <v>2024</v>
      </c>
      <c r="D3412" s="165" t="s">
        <v>3771</v>
      </c>
      <c r="E3412" s="167">
        <v>1</v>
      </c>
      <c r="F3412" s="163"/>
      <c r="G3412" s="167">
        <v>35.389319999999998</v>
      </c>
    </row>
    <row r="3413" spans="1:7" ht="18.75">
      <c r="A3413" s="163"/>
      <c r="B3413" s="168" t="s">
        <v>5084</v>
      </c>
      <c r="C3413" s="238">
        <v>2024</v>
      </c>
      <c r="D3413" s="165" t="s">
        <v>3771</v>
      </c>
      <c r="E3413" s="167">
        <v>1</v>
      </c>
      <c r="F3413" s="163"/>
      <c r="G3413" s="167">
        <v>41.245820000000002</v>
      </c>
    </row>
    <row r="3414" spans="1:7" ht="33.75">
      <c r="A3414" s="163"/>
      <c r="B3414" s="168" t="s">
        <v>5105</v>
      </c>
      <c r="C3414" s="238">
        <v>2024</v>
      </c>
      <c r="D3414" s="165" t="s">
        <v>3771</v>
      </c>
      <c r="E3414" s="167">
        <v>1</v>
      </c>
      <c r="F3414" s="163"/>
      <c r="G3414" s="167">
        <v>35.057449999999996</v>
      </c>
    </row>
    <row r="3415" spans="1:7" ht="18.75">
      <c r="A3415" s="163"/>
      <c r="B3415" s="168" t="s">
        <v>5078</v>
      </c>
      <c r="C3415" s="238">
        <v>2024</v>
      </c>
      <c r="D3415" s="165" t="s">
        <v>3771</v>
      </c>
      <c r="E3415" s="167">
        <v>1</v>
      </c>
      <c r="F3415" s="163"/>
      <c r="G3415" s="167">
        <v>35.294519999999999</v>
      </c>
    </row>
    <row r="3416" spans="1:7" ht="18.75">
      <c r="A3416" s="163"/>
      <c r="B3416" s="168" t="s">
        <v>5077</v>
      </c>
      <c r="C3416" s="238">
        <v>2024</v>
      </c>
      <c r="D3416" s="165" t="s">
        <v>3771</v>
      </c>
      <c r="E3416" s="167">
        <v>1</v>
      </c>
      <c r="F3416" s="163"/>
      <c r="G3416" s="167">
        <v>38.935639999999999</v>
      </c>
    </row>
    <row r="3417" spans="1:7" ht="18.75">
      <c r="A3417" s="163"/>
      <c r="B3417" s="168" t="s">
        <v>5079</v>
      </c>
      <c r="C3417" s="238">
        <v>2024</v>
      </c>
      <c r="D3417" s="165" t="s">
        <v>3771</v>
      </c>
      <c r="E3417" s="167">
        <v>1</v>
      </c>
      <c r="F3417" s="163"/>
      <c r="G3417" s="167">
        <v>39.122709999999998</v>
      </c>
    </row>
    <row r="3418" spans="1:7" ht="18.75">
      <c r="A3418" s="163"/>
      <c r="B3418" s="168" t="s">
        <v>5095</v>
      </c>
      <c r="C3418" s="238">
        <v>2024</v>
      </c>
      <c r="D3418" s="165" t="s">
        <v>3771</v>
      </c>
      <c r="E3418" s="167">
        <v>1</v>
      </c>
      <c r="F3418" s="163"/>
      <c r="G3418" s="167">
        <v>32.309060000000002</v>
      </c>
    </row>
    <row r="3419" spans="1:7" ht="18.75">
      <c r="A3419" s="163"/>
      <c r="B3419" s="168" t="s">
        <v>5087</v>
      </c>
      <c r="C3419" s="238">
        <v>2024</v>
      </c>
      <c r="D3419" s="165" t="s">
        <v>3771</v>
      </c>
      <c r="E3419" s="167">
        <v>1</v>
      </c>
      <c r="F3419" s="163"/>
      <c r="G3419" s="167">
        <v>25.624659999999999</v>
      </c>
    </row>
    <row r="3420" spans="1:7" ht="18.75">
      <c r="A3420" s="163"/>
      <c r="B3420" s="168" t="s">
        <v>5078</v>
      </c>
      <c r="C3420" s="238">
        <v>2024</v>
      </c>
      <c r="D3420" s="165" t="s">
        <v>3771</v>
      </c>
      <c r="E3420" s="167">
        <v>1</v>
      </c>
      <c r="F3420" s="163"/>
      <c r="G3420" s="167">
        <v>37.52814</v>
      </c>
    </row>
    <row r="3421" spans="1:7" ht="18.75">
      <c r="A3421" s="163"/>
      <c r="B3421" s="168" t="s">
        <v>5077</v>
      </c>
      <c r="C3421" s="238">
        <v>2024</v>
      </c>
      <c r="D3421" s="165" t="s">
        <v>3771</v>
      </c>
      <c r="E3421" s="167">
        <v>1</v>
      </c>
      <c r="F3421" s="163"/>
      <c r="G3421" s="167">
        <v>38.144800000000004</v>
      </c>
    </row>
    <row r="3422" spans="1:7" ht="18.75">
      <c r="A3422" s="163"/>
      <c r="B3422" s="168" t="s">
        <v>5077</v>
      </c>
      <c r="C3422" s="238">
        <v>2024</v>
      </c>
      <c r="D3422" s="165" t="s">
        <v>3771</v>
      </c>
      <c r="E3422" s="167">
        <v>1</v>
      </c>
      <c r="F3422" s="163"/>
      <c r="G3422" s="167">
        <v>41.147919999999999</v>
      </c>
    </row>
    <row r="3423" spans="1:7" ht="18.75">
      <c r="A3423" s="163"/>
      <c r="B3423" s="168" t="s">
        <v>5077</v>
      </c>
      <c r="C3423" s="238">
        <v>2024</v>
      </c>
      <c r="D3423" s="165" t="s">
        <v>3771</v>
      </c>
      <c r="E3423" s="167">
        <v>1</v>
      </c>
      <c r="F3423" s="163"/>
      <c r="G3423" s="167">
        <v>35.513190000000002</v>
      </c>
    </row>
    <row r="3424" spans="1:7" ht="18.75">
      <c r="A3424" s="163"/>
      <c r="B3424" s="168" t="s">
        <v>5078</v>
      </c>
      <c r="C3424" s="238">
        <v>2024</v>
      </c>
      <c r="D3424" s="165" t="s">
        <v>3771</v>
      </c>
      <c r="E3424" s="167">
        <v>1</v>
      </c>
      <c r="F3424" s="163"/>
      <c r="G3424" s="167">
        <v>35.760980000000004</v>
      </c>
    </row>
    <row r="3425" spans="1:7" ht="18.75">
      <c r="A3425" s="163"/>
      <c r="B3425" s="168" t="s">
        <v>5093</v>
      </c>
      <c r="C3425" s="238">
        <v>2024</v>
      </c>
      <c r="D3425" s="165" t="s">
        <v>3771</v>
      </c>
      <c r="E3425" s="167">
        <v>1</v>
      </c>
      <c r="F3425" s="163"/>
      <c r="G3425" s="167">
        <v>40.868980000000001</v>
      </c>
    </row>
    <row r="3426" spans="1:7" ht="18.75">
      <c r="A3426" s="163"/>
      <c r="B3426" s="168" t="s">
        <v>5078</v>
      </c>
      <c r="C3426" s="238">
        <v>2024</v>
      </c>
      <c r="D3426" s="165" t="s">
        <v>3771</v>
      </c>
      <c r="E3426" s="167">
        <v>1</v>
      </c>
      <c r="F3426" s="163"/>
      <c r="G3426" s="167">
        <v>37.573089999999993</v>
      </c>
    </row>
    <row r="3427" spans="1:7" ht="18.75">
      <c r="A3427" s="163"/>
      <c r="B3427" s="168" t="s">
        <v>5079</v>
      </c>
      <c r="C3427" s="238">
        <v>2024</v>
      </c>
      <c r="D3427" s="165" t="s">
        <v>3771</v>
      </c>
      <c r="E3427" s="167">
        <v>1</v>
      </c>
      <c r="F3427" s="163"/>
      <c r="G3427" s="167">
        <v>33.578660000000006</v>
      </c>
    </row>
    <row r="3428" spans="1:7" ht="18.75">
      <c r="A3428" s="163"/>
      <c r="B3428" s="168" t="s">
        <v>5077</v>
      </c>
      <c r="C3428" s="238">
        <v>2024</v>
      </c>
      <c r="D3428" s="165" t="s">
        <v>3771</v>
      </c>
      <c r="E3428" s="167">
        <v>1</v>
      </c>
      <c r="F3428" s="163"/>
      <c r="G3428" s="167">
        <v>36.500579999999999</v>
      </c>
    </row>
    <row r="3429" spans="1:7" ht="18.75">
      <c r="A3429" s="163"/>
      <c r="B3429" s="168" t="s">
        <v>5077</v>
      </c>
      <c r="C3429" s="238">
        <v>2024</v>
      </c>
      <c r="D3429" s="165" t="s">
        <v>3771</v>
      </c>
      <c r="E3429" s="167">
        <v>1</v>
      </c>
      <c r="F3429" s="163"/>
      <c r="G3429" s="167">
        <v>36.500620000000005</v>
      </c>
    </row>
    <row r="3430" spans="1:7" ht="18.75">
      <c r="A3430" s="163"/>
      <c r="B3430" s="168" t="s">
        <v>5077</v>
      </c>
      <c r="C3430" s="238">
        <v>2024</v>
      </c>
      <c r="D3430" s="165" t="s">
        <v>3771</v>
      </c>
      <c r="E3430" s="167">
        <v>1</v>
      </c>
      <c r="F3430" s="163"/>
      <c r="G3430" s="167">
        <v>38.12791</v>
      </c>
    </row>
    <row r="3431" spans="1:7" ht="33.75">
      <c r="A3431" s="163"/>
      <c r="B3431" s="168" t="s">
        <v>5105</v>
      </c>
      <c r="C3431" s="238">
        <v>2024</v>
      </c>
      <c r="D3431" s="165" t="s">
        <v>3771</v>
      </c>
      <c r="E3431" s="167">
        <v>1</v>
      </c>
      <c r="F3431" s="163"/>
      <c r="G3431" s="167">
        <v>37.632239999999996</v>
      </c>
    </row>
    <row r="3432" spans="1:7" ht="18.75">
      <c r="A3432" s="163"/>
      <c r="B3432" s="168" t="s">
        <v>5077</v>
      </c>
      <c r="C3432" s="238">
        <v>2024</v>
      </c>
      <c r="D3432" s="165" t="s">
        <v>3771</v>
      </c>
      <c r="E3432" s="167">
        <v>1</v>
      </c>
      <c r="F3432" s="163"/>
      <c r="G3432" s="167">
        <v>36.500579999999999</v>
      </c>
    </row>
    <row r="3433" spans="1:7" ht="18.75">
      <c r="A3433" s="163"/>
      <c r="B3433" s="168" t="s">
        <v>5078</v>
      </c>
      <c r="C3433" s="238">
        <v>2024</v>
      </c>
      <c r="D3433" s="165" t="s">
        <v>3771</v>
      </c>
      <c r="E3433" s="167">
        <v>1</v>
      </c>
      <c r="F3433" s="163"/>
      <c r="G3433" s="167">
        <v>35.78304</v>
      </c>
    </row>
    <row r="3434" spans="1:7" ht="18.75">
      <c r="A3434" s="163"/>
      <c r="B3434" s="168" t="s">
        <v>5077</v>
      </c>
      <c r="C3434" s="238">
        <v>2024</v>
      </c>
      <c r="D3434" s="165" t="s">
        <v>3771</v>
      </c>
      <c r="E3434" s="167">
        <v>1</v>
      </c>
      <c r="F3434" s="163"/>
      <c r="G3434" s="167">
        <v>35.628699999999995</v>
      </c>
    </row>
    <row r="3435" spans="1:7" ht="18.75">
      <c r="A3435" s="163"/>
      <c r="B3435" s="168" t="s">
        <v>5087</v>
      </c>
      <c r="C3435" s="238">
        <v>2024</v>
      </c>
      <c r="D3435" s="165" t="s">
        <v>3771</v>
      </c>
      <c r="E3435" s="167">
        <v>1</v>
      </c>
      <c r="F3435" s="163"/>
      <c r="G3435" s="167">
        <v>37.034970000000001</v>
      </c>
    </row>
    <row r="3436" spans="1:7" ht="18.75">
      <c r="A3436" s="163"/>
      <c r="B3436" s="168" t="s">
        <v>5109</v>
      </c>
      <c r="C3436" s="238">
        <v>2024</v>
      </c>
      <c r="D3436" s="165" t="s">
        <v>3771</v>
      </c>
      <c r="E3436" s="167">
        <v>1</v>
      </c>
      <c r="F3436" s="163"/>
      <c r="G3436" s="167">
        <v>42.592339999999993</v>
      </c>
    </row>
    <row r="3437" spans="1:7" ht="18.75">
      <c r="A3437" s="163"/>
      <c r="B3437" s="168" t="s">
        <v>5095</v>
      </c>
      <c r="C3437" s="238">
        <v>2024</v>
      </c>
      <c r="D3437" s="165" t="s">
        <v>3771</v>
      </c>
      <c r="E3437" s="167">
        <v>1</v>
      </c>
      <c r="F3437" s="163"/>
      <c r="G3437" s="167">
        <v>34.724260000000001</v>
      </c>
    </row>
    <row r="3438" spans="1:7" ht="18.75">
      <c r="A3438" s="163"/>
      <c r="B3438" s="168" t="s">
        <v>5077</v>
      </c>
      <c r="C3438" s="238">
        <v>2024</v>
      </c>
      <c r="D3438" s="165" t="s">
        <v>3771</v>
      </c>
      <c r="E3438" s="167">
        <v>1</v>
      </c>
      <c r="F3438" s="163"/>
      <c r="G3438" s="167">
        <v>36.566949999999999</v>
      </c>
    </row>
    <row r="3439" spans="1:7" ht="18.75">
      <c r="A3439" s="163"/>
      <c r="B3439" s="168" t="s">
        <v>5077</v>
      </c>
      <c r="C3439" s="238">
        <v>2024</v>
      </c>
      <c r="D3439" s="165" t="s">
        <v>3771</v>
      </c>
      <c r="E3439" s="167">
        <v>1</v>
      </c>
      <c r="F3439" s="163"/>
      <c r="G3439" s="167">
        <v>36.566919999999996</v>
      </c>
    </row>
    <row r="3440" spans="1:7" ht="18.75">
      <c r="A3440" s="163"/>
      <c r="B3440" s="168" t="s">
        <v>5078</v>
      </c>
      <c r="C3440" s="238">
        <v>2024</v>
      </c>
      <c r="D3440" s="165" t="s">
        <v>3771</v>
      </c>
      <c r="E3440" s="167">
        <v>1</v>
      </c>
      <c r="F3440" s="163"/>
      <c r="G3440" s="167">
        <v>37.5152</v>
      </c>
    </row>
    <row r="3441" spans="1:7" ht="18.75">
      <c r="A3441" s="163"/>
      <c r="B3441" s="168" t="s">
        <v>5078</v>
      </c>
      <c r="C3441" s="238">
        <v>2024</v>
      </c>
      <c r="D3441" s="165" t="s">
        <v>3771</v>
      </c>
      <c r="E3441" s="167">
        <v>1</v>
      </c>
      <c r="F3441" s="163"/>
      <c r="G3441" s="167">
        <v>37.472660000000005</v>
      </c>
    </row>
    <row r="3442" spans="1:7" ht="33.75">
      <c r="A3442" s="163"/>
      <c r="B3442" s="168" t="s">
        <v>5103</v>
      </c>
      <c r="C3442" s="238">
        <v>2024</v>
      </c>
      <c r="D3442" s="165" t="s">
        <v>3771</v>
      </c>
      <c r="E3442" s="167">
        <v>1</v>
      </c>
      <c r="F3442" s="163"/>
      <c r="G3442" s="167">
        <v>35.837150000000001</v>
      </c>
    </row>
    <row r="3443" spans="1:7" ht="18.75">
      <c r="A3443" s="163"/>
      <c r="B3443" s="168" t="s">
        <v>5077</v>
      </c>
      <c r="C3443" s="238">
        <v>2024</v>
      </c>
      <c r="D3443" s="165" t="s">
        <v>3771</v>
      </c>
      <c r="E3443" s="167">
        <v>1</v>
      </c>
      <c r="F3443" s="163"/>
      <c r="G3443" s="167">
        <v>39.154440000000001</v>
      </c>
    </row>
    <row r="3444" spans="1:7" ht="18.75">
      <c r="A3444" s="163"/>
      <c r="B3444" s="168" t="s">
        <v>5104</v>
      </c>
      <c r="C3444" s="238">
        <v>2024</v>
      </c>
      <c r="D3444" s="165" t="s">
        <v>3771</v>
      </c>
      <c r="E3444" s="167">
        <v>1</v>
      </c>
      <c r="F3444" s="163"/>
      <c r="G3444" s="167">
        <v>38.635359999999999</v>
      </c>
    </row>
    <row r="3445" spans="1:7" ht="18.75">
      <c r="A3445" s="163"/>
      <c r="B3445" s="168" t="s">
        <v>5077</v>
      </c>
      <c r="C3445" s="238">
        <v>2024</v>
      </c>
      <c r="D3445" s="165" t="s">
        <v>3771</v>
      </c>
      <c r="E3445" s="167">
        <v>1</v>
      </c>
      <c r="F3445" s="163"/>
      <c r="G3445" s="167">
        <v>38.141589999999994</v>
      </c>
    </row>
    <row r="3446" spans="1:7" ht="18.75">
      <c r="A3446" s="163"/>
      <c r="B3446" s="168" t="s">
        <v>5079</v>
      </c>
      <c r="C3446" s="238">
        <v>2024</v>
      </c>
      <c r="D3446" s="165" t="s">
        <v>3771</v>
      </c>
      <c r="E3446" s="167">
        <v>1</v>
      </c>
      <c r="F3446" s="163"/>
      <c r="G3446" s="167">
        <v>41.806629999999998</v>
      </c>
    </row>
    <row r="3447" spans="1:7" ht="18.75">
      <c r="A3447" s="163"/>
      <c r="B3447" s="168" t="s">
        <v>5077</v>
      </c>
      <c r="C3447" s="238">
        <v>2024</v>
      </c>
      <c r="D3447" s="165" t="s">
        <v>3771</v>
      </c>
      <c r="E3447" s="167">
        <v>1</v>
      </c>
      <c r="F3447" s="163"/>
      <c r="G3447" s="167">
        <v>40.052860000000003</v>
      </c>
    </row>
    <row r="3448" spans="1:7" ht="18.75">
      <c r="A3448" s="163"/>
      <c r="B3448" s="168" t="s">
        <v>5077</v>
      </c>
      <c r="C3448" s="238">
        <v>2024</v>
      </c>
      <c r="D3448" s="165" t="s">
        <v>3771</v>
      </c>
      <c r="E3448" s="167">
        <v>1</v>
      </c>
      <c r="F3448" s="163"/>
      <c r="G3448" s="167">
        <v>36.47363</v>
      </c>
    </row>
    <row r="3449" spans="1:7" ht="18.75">
      <c r="A3449" s="163"/>
      <c r="B3449" s="168" t="s">
        <v>5077</v>
      </c>
      <c r="C3449" s="238">
        <v>2024</v>
      </c>
      <c r="D3449" s="165" t="s">
        <v>3771</v>
      </c>
      <c r="E3449" s="167">
        <v>1</v>
      </c>
      <c r="F3449" s="163"/>
      <c r="G3449" s="167">
        <v>37.424489999999999</v>
      </c>
    </row>
    <row r="3450" spans="1:7" ht="18.75">
      <c r="A3450" s="163"/>
      <c r="B3450" s="168" t="s">
        <v>5078</v>
      </c>
      <c r="C3450" s="238">
        <v>2024</v>
      </c>
      <c r="D3450" s="165" t="s">
        <v>3771</v>
      </c>
      <c r="E3450" s="167">
        <v>1</v>
      </c>
      <c r="F3450" s="163"/>
      <c r="G3450" s="167">
        <v>35.616349999999997</v>
      </c>
    </row>
    <row r="3451" spans="1:7" ht="18.75">
      <c r="A3451" s="163"/>
      <c r="B3451" s="168" t="s">
        <v>5078</v>
      </c>
      <c r="C3451" s="238">
        <v>2024</v>
      </c>
      <c r="D3451" s="165" t="s">
        <v>3771</v>
      </c>
      <c r="E3451" s="167">
        <v>1</v>
      </c>
      <c r="F3451" s="163"/>
      <c r="G3451" s="167">
        <v>35.258849999999995</v>
      </c>
    </row>
    <row r="3452" spans="1:7" ht="18.75">
      <c r="A3452" s="163"/>
      <c r="B3452" s="168" t="s">
        <v>5078</v>
      </c>
      <c r="C3452" s="238">
        <v>2024</v>
      </c>
      <c r="D3452" s="165" t="s">
        <v>3771</v>
      </c>
      <c r="E3452" s="167">
        <v>1</v>
      </c>
      <c r="F3452" s="163"/>
      <c r="G3452" s="167">
        <v>35.210760000000001</v>
      </c>
    </row>
    <row r="3453" spans="1:7" ht="18.75">
      <c r="A3453" s="163"/>
      <c r="B3453" s="168" t="s">
        <v>5084</v>
      </c>
      <c r="C3453" s="238">
        <v>2024</v>
      </c>
      <c r="D3453" s="165" t="s">
        <v>3771</v>
      </c>
      <c r="E3453" s="167">
        <v>1</v>
      </c>
      <c r="F3453" s="163"/>
      <c r="G3453" s="167">
        <v>38.868040000000001</v>
      </c>
    </row>
    <row r="3454" spans="1:7" ht="18.75">
      <c r="A3454" s="163"/>
      <c r="B3454" s="168" t="s">
        <v>5077</v>
      </c>
      <c r="C3454" s="238">
        <v>2024</v>
      </c>
      <c r="D3454" s="165" t="s">
        <v>3771</v>
      </c>
      <c r="E3454" s="167">
        <v>1</v>
      </c>
      <c r="F3454" s="163"/>
      <c r="G3454" s="167">
        <v>35.050449999999998</v>
      </c>
    </row>
    <row r="3455" spans="1:7" ht="18.75">
      <c r="A3455" s="163"/>
      <c r="B3455" s="168" t="s">
        <v>5077</v>
      </c>
      <c r="C3455" s="238">
        <v>2024</v>
      </c>
      <c r="D3455" s="165" t="s">
        <v>3771</v>
      </c>
      <c r="E3455" s="167">
        <v>1</v>
      </c>
      <c r="F3455" s="163"/>
      <c r="G3455" s="167">
        <v>38.140480000000004</v>
      </c>
    </row>
    <row r="3456" spans="1:7" ht="18.75">
      <c r="A3456" s="163"/>
      <c r="B3456" s="168" t="s">
        <v>5077</v>
      </c>
      <c r="C3456" s="238">
        <v>2024</v>
      </c>
      <c r="D3456" s="165" t="s">
        <v>3771</v>
      </c>
      <c r="E3456" s="167">
        <v>1</v>
      </c>
      <c r="F3456" s="163"/>
      <c r="G3456" s="167">
        <v>40.52111</v>
      </c>
    </row>
    <row r="3457" spans="1:7" ht="18.75">
      <c r="A3457" s="163"/>
      <c r="B3457" s="168" t="s">
        <v>5077</v>
      </c>
      <c r="C3457" s="238">
        <v>2024</v>
      </c>
      <c r="D3457" s="165" t="s">
        <v>3771</v>
      </c>
      <c r="E3457" s="167">
        <v>1</v>
      </c>
      <c r="F3457" s="163"/>
      <c r="G3457" s="167">
        <v>42.709980000000002</v>
      </c>
    </row>
    <row r="3458" spans="1:7" ht="18.75">
      <c r="A3458" s="163"/>
      <c r="B3458" s="168" t="s">
        <v>5077</v>
      </c>
      <c r="C3458" s="238">
        <v>2024</v>
      </c>
      <c r="D3458" s="165" t="s">
        <v>3771</v>
      </c>
      <c r="E3458" s="167">
        <v>1</v>
      </c>
      <c r="F3458" s="163"/>
      <c r="G3458" s="167">
        <v>40.521610000000003</v>
      </c>
    </row>
    <row r="3459" spans="1:7" ht="18.75">
      <c r="A3459" s="163"/>
      <c r="B3459" s="168" t="s">
        <v>5078</v>
      </c>
      <c r="C3459" s="238">
        <v>2024</v>
      </c>
      <c r="D3459" s="165" t="s">
        <v>3771</v>
      </c>
      <c r="E3459" s="167">
        <v>1</v>
      </c>
      <c r="F3459" s="163"/>
      <c r="G3459" s="167">
        <v>40.066690000000001</v>
      </c>
    </row>
    <row r="3460" spans="1:7" ht="18.75">
      <c r="A3460" s="163"/>
      <c r="B3460" s="168" t="s">
        <v>5078</v>
      </c>
      <c r="C3460" s="238">
        <v>2024</v>
      </c>
      <c r="D3460" s="165" t="s">
        <v>3771</v>
      </c>
      <c r="E3460" s="167">
        <v>1</v>
      </c>
      <c r="F3460" s="163"/>
      <c r="G3460" s="167">
        <v>38.571959999999997</v>
      </c>
    </row>
    <row r="3461" spans="1:7" ht="18.75">
      <c r="A3461" s="163"/>
      <c r="B3461" s="168" t="s">
        <v>5078</v>
      </c>
      <c r="C3461" s="238">
        <v>2024</v>
      </c>
      <c r="D3461" s="165" t="s">
        <v>3771</v>
      </c>
      <c r="E3461" s="167">
        <v>1</v>
      </c>
      <c r="F3461" s="163"/>
      <c r="G3461" s="167">
        <v>38.26014</v>
      </c>
    </row>
    <row r="3462" spans="1:7" ht="18.75">
      <c r="A3462" s="163"/>
      <c r="B3462" s="168" t="s">
        <v>5077</v>
      </c>
      <c r="C3462" s="238">
        <v>2024</v>
      </c>
      <c r="D3462" s="165" t="s">
        <v>3771</v>
      </c>
      <c r="E3462" s="167">
        <v>1</v>
      </c>
      <c r="F3462" s="163"/>
      <c r="G3462" s="167">
        <v>40.735879999999995</v>
      </c>
    </row>
    <row r="3463" spans="1:7" ht="18.75">
      <c r="A3463" s="163"/>
      <c r="B3463" s="168" t="s">
        <v>5078</v>
      </c>
      <c r="C3463" s="238">
        <v>2024</v>
      </c>
      <c r="D3463" s="165" t="s">
        <v>3771</v>
      </c>
      <c r="E3463" s="167">
        <v>1</v>
      </c>
      <c r="F3463" s="163"/>
      <c r="G3463" s="167">
        <v>38.696260000000002</v>
      </c>
    </row>
    <row r="3464" spans="1:7" ht="18.75">
      <c r="A3464" s="163"/>
      <c r="B3464" s="168" t="s">
        <v>5087</v>
      </c>
      <c r="C3464" s="238">
        <v>2024</v>
      </c>
      <c r="D3464" s="165" t="s">
        <v>3771</v>
      </c>
      <c r="E3464" s="167">
        <v>1</v>
      </c>
      <c r="F3464" s="163"/>
      <c r="G3464" s="167">
        <v>39.160059999999994</v>
      </c>
    </row>
    <row r="3465" spans="1:7" ht="18.75">
      <c r="A3465" s="163"/>
      <c r="B3465" s="168" t="s">
        <v>5077</v>
      </c>
      <c r="C3465" s="238">
        <v>2024</v>
      </c>
      <c r="D3465" s="165" t="s">
        <v>3771</v>
      </c>
      <c r="E3465" s="167">
        <v>1</v>
      </c>
      <c r="F3465" s="163"/>
      <c r="G3465" s="167">
        <v>39.474379999999996</v>
      </c>
    </row>
    <row r="3466" spans="1:7" ht="18.75">
      <c r="A3466" s="163"/>
      <c r="B3466" s="168" t="s">
        <v>5077</v>
      </c>
      <c r="C3466" s="238">
        <v>2024</v>
      </c>
      <c r="D3466" s="165" t="s">
        <v>3771</v>
      </c>
      <c r="E3466" s="167">
        <v>1</v>
      </c>
      <c r="F3466" s="163"/>
      <c r="G3466" s="167">
        <v>41.326389999999996</v>
      </c>
    </row>
    <row r="3467" spans="1:7" ht="18.75">
      <c r="A3467" s="163"/>
      <c r="B3467" s="168" t="s">
        <v>5077</v>
      </c>
      <c r="C3467" s="238">
        <v>2024</v>
      </c>
      <c r="D3467" s="165" t="s">
        <v>3771</v>
      </c>
      <c r="E3467" s="167">
        <v>1</v>
      </c>
      <c r="F3467" s="163"/>
      <c r="G3467" s="167">
        <v>38.850160000000002</v>
      </c>
    </row>
    <row r="3468" spans="1:7" ht="18.75">
      <c r="A3468" s="163"/>
      <c r="B3468" s="168" t="s">
        <v>5077</v>
      </c>
      <c r="C3468" s="238">
        <v>2024</v>
      </c>
      <c r="D3468" s="165" t="s">
        <v>3771</v>
      </c>
      <c r="E3468" s="167">
        <v>1</v>
      </c>
      <c r="F3468" s="163"/>
      <c r="G3468" s="167">
        <v>37.471260000000001</v>
      </c>
    </row>
    <row r="3469" spans="1:7" ht="18.75">
      <c r="A3469" s="163"/>
      <c r="B3469" s="168" t="s">
        <v>5077</v>
      </c>
      <c r="C3469" s="238">
        <v>2024</v>
      </c>
      <c r="D3469" s="165" t="s">
        <v>3771</v>
      </c>
      <c r="E3469" s="167">
        <v>1</v>
      </c>
      <c r="F3469" s="163"/>
      <c r="G3469" s="167">
        <v>37.504839999999994</v>
      </c>
    </row>
    <row r="3470" spans="1:7" ht="33.75">
      <c r="A3470" s="163"/>
      <c r="B3470" s="168" t="s">
        <v>5106</v>
      </c>
      <c r="C3470" s="238">
        <v>2024</v>
      </c>
      <c r="D3470" s="165" t="s">
        <v>3771</v>
      </c>
      <c r="E3470" s="167">
        <v>1</v>
      </c>
      <c r="F3470" s="163"/>
      <c r="G3470" s="167">
        <v>33.986110000000004</v>
      </c>
    </row>
    <row r="3471" spans="1:7" ht="18.75">
      <c r="A3471" s="163"/>
      <c r="B3471" s="168" t="s">
        <v>5077</v>
      </c>
      <c r="C3471" s="238">
        <v>2024</v>
      </c>
      <c r="D3471" s="165" t="s">
        <v>3771</v>
      </c>
      <c r="E3471" s="167">
        <v>1</v>
      </c>
      <c r="F3471" s="163"/>
      <c r="G3471" s="167">
        <v>46.378129999999999</v>
      </c>
    </row>
    <row r="3472" spans="1:7" ht="18.75">
      <c r="A3472" s="163"/>
      <c r="B3472" s="168" t="s">
        <v>5077</v>
      </c>
      <c r="C3472" s="238">
        <v>2024</v>
      </c>
      <c r="D3472" s="165" t="s">
        <v>3771</v>
      </c>
      <c r="E3472" s="167">
        <v>1</v>
      </c>
      <c r="F3472" s="163"/>
      <c r="G3472" s="167">
        <v>46.35904</v>
      </c>
    </row>
    <row r="3473" spans="1:7" ht="18.75">
      <c r="A3473" s="163"/>
      <c r="B3473" s="168" t="s">
        <v>5077</v>
      </c>
      <c r="C3473" s="238">
        <v>2024</v>
      </c>
      <c r="D3473" s="165" t="s">
        <v>3771</v>
      </c>
      <c r="E3473" s="167">
        <v>1</v>
      </c>
      <c r="F3473" s="163"/>
      <c r="G3473" s="167">
        <v>41.69735</v>
      </c>
    </row>
    <row r="3474" spans="1:7" ht="18.75">
      <c r="A3474" s="163"/>
      <c r="B3474" s="168" t="s">
        <v>5084</v>
      </c>
      <c r="C3474" s="238">
        <v>2024</v>
      </c>
      <c r="D3474" s="165" t="s">
        <v>3771</v>
      </c>
      <c r="E3474" s="167">
        <v>1</v>
      </c>
      <c r="F3474" s="163"/>
      <c r="G3474" s="167">
        <v>40.298000000000002</v>
      </c>
    </row>
    <row r="3475" spans="1:7" ht="18.75">
      <c r="A3475" s="163"/>
      <c r="B3475" s="168" t="s">
        <v>5077</v>
      </c>
      <c r="C3475" s="238">
        <v>2024</v>
      </c>
      <c r="D3475" s="165" t="s">
        <v>3771</v>
      </c>
      <c r="E3475" s="167">
        <v>1</v>
      </c>
      <c r="F3475" s="163"/>
      <c r="G3475" s="167">
        <v>44.250830000000001</v>
      </c>
    </row>
    <row r="3476" spans="1:7" ht="18.75">
      <c r="A3476" s="163"/>
      <c r="B3476" s="168" t="s">
        <v>5097</v>
      </c>
      <c r="C3476" s="238">
        <v>2024</v>
      </c>
      <c r="D3476" s="165" t="s">
        <v>3771</v>
      </c>
      <c r="E3476" s="167">
        <v>1</v>
      </c>
      <c r="F3476" s="163"/>
      <c r="G3476" s="167">
        <v>32.642249999999997</v>
      </c>
    </row>
    <row r="3477" spans="1:7" ht="18.75">
      <c r="A3477" s="163"/>
      <c r="B3477" s="168" t="s">
        <v>5077</v>
      </c>
      <c r="C3477" s="238">
        <v>2024</v>
      </c>
      <c r="D3477" s="165" t="s">
        <v>3771</v>
      </c>
      <c r="E3477" s="167">
        <v>1</v>
      </c>
      <c r="F3477" s="163"/>
      <c r="G3477" s="167">
        <v>44.221779999999995</v>
      </c>
    </row>
    <row r="3478" spans="1:7" ht="18.75">
      <c r="A3478" s="163"/>
      <c r="B3478" s="168" t="s">
        <v>5077</v>
      </c>
      <c r="C3478" s="238">
        <v>2024</v>
      </c>
      <c r="D3478" s="165" t="s">
        <v>3771</v>
      </c>
      <c r="E3478" s="167">
        <v>1</v>
      </c>
      <c r="F3478" s="163"/>
      <c r="G3478" s="167">
        <v>46.163199999999996</v>
      </c>
    </row>
    <row r="3479" spans="1:7" ht="18.75">
      <c r="A3479" s="163"/>
      <c r="B3479" s="168" t="s">
        <v>5087</v>
      </c>
      <c r="C3479" s="238">
        <v>2024</v>
      </c>
      <c r="D3479" s="165" t="s">
        <v>3771</v>
      </c>
      <c r="E3479" s="167">
        <v>1</v>
      </c>
      <c r="F3479" s="163"/>
      <c r="G3479" s="167">
        <v>42.463419999999999</v>
      </c>
    </row>
    <row r="3480" spans="1:7" ht="18.75">
      <c r="A3480" s="163"/>
      <c r="B3480" s="168" t="s">
        <v>5077</v>
      </c>
      <c r="C3480" s="238">
        <v>2024</v>
      </c>
      <c r="D3480" s="165" t="s">
        <v>3771</v>
      </c>
      <c r="E3480" s="167">
        <v>1</v>
      </c>
      <c r="F3480" s="163"/>
      <c r="G3480" s="167">
        <v>43.493110000000001</v>
      </c>
    </row>
    <row r="3481" spans="1:7" ht="18.75">
      <c r="A3481" s="163"/>
      <c r="B3481" s="168" t="s">
        <v>5077</v>
      </c>
      <c r="C3481" s="238">
        <v>2024</v>
      </c>
      <c r="D3481" s="165" t="s">
        <v>3771</v>
      </c>
      <c r="E3481" s="167">
        <v>1</v>
      </c>
      <c r="F3481" s="163"/>
      <c r="G3481" s="167">
        <v>43.946899999999999</v>
      </c>
    </row>
    <row r="3482" spans="1:7" ht="18.75">
      <c r="A3482" s="163"/>
      <c r="B3482" s="168" t="s">
        <v>5077</v>
      </c>
      <c r="C3482" s="238">
        <v>2024</v>
      </c>
      <c r="D3482" s="165" t="s">
        <v>3771</v>
      </c>
      <c r="E3482" s="167">
        <v>1</v>
      </c>
      <c r="F3482" s="163"/>
      <c r="G3482" s="167">
        <v>39.526150000000001</v>
      </c>
    </row>
    <row r="3483" spans="1:7" ht="18.75">
      <c r="A3483" s="163"/>
      <c r="B3483" s="168" t="s">
        <v>5095</v>
      </c>
      <c r="C3483" s="238">
        <v>2024</v>
      </c>
      <c r="D3483" s="165" t="s">
        <v>3771</v>
      </c>
      <c r="E3483" s="167">
        <v>1</v>
      </c>
      <c r="F3483" s="163"/>
      <c r="G3483" s="167">
        <v>37.984120000000004</v>
      </c>
    </row>
    <row r="3484" spans="1:7" ht="18.75">
      <c r="A3484" s="163"/>
      <c r="B3484" s="168" t="s">
        <v>5084</v>
      </c>
      <c r="C3484" s="238">
        <v>2024</v>
      </c>
      <c r="D3484" s="165" t="s">
        <v>3771</v>
      </c>
      <c r="E3484" s="167">
        <v>1</v>
      </c>
      <c r="F3484" s="163"/>
      <c r="G3484" s="167">
        <v>44.063040000000001</v>
      </c>
    </row>
    <row r="3485" spans="1:7" ht="18.75">
      <c r="A3485" s="163"/>
      <c r="B3485" s="168" t="s">
        <v>5077</v>
      </c>
      <c r="C3485" s="238">
        <v>2024</v>
      </c>
      <c r="D3485" s="165" t="s">
        <v>3771</v>
      </c>
      <c r="E3485" s="167">
        <v>1</v>
      </c>
      <c r="F3485" s="163"/>
      <c r="G3485" s="167">
        <v>42.346620000000001</v>
      </c>
    </row>
    <row r="3486" spans="1:7" ht="18.75">
      <c r="A3486" s="163"/>
      <c r="B3486" s="168" t="s">
        <v>5077</v>
      </c>
      <c r="C3486" s="238">
        <v>2024</v>
      </c>
      <c r="D3486" s="165" t="s">
        <v>3771</v>
      </c>
      <c r="E3486" s="167">
        <v>1</v>
      </c>
      <c r="F3486" s="163"/>
      <c r="G3486" s="167">
        <v>39.886769999999999</v>
      </c>
    </row>
    <row r="3487" spans="1:7" ht="18.75">
      <c r="A3487" s="163"/>
      <c r="B3487" s="168" t="s">
        <v>5077</v>
      </c>
      <c r="C3487" s="238">
        <v>2024</v>
      </c>
      <c r="D3487" s="165" t="s">
        <v>3771</v>
      </c>
      <c r="E3487" s="167">
        <v>1</v>
      </c>
      <c r="F3487" s="163"/>
      <c r="G3487" s="167">
        <v>43.365490000000001</v>
      </c>
    </row>
    <row r="3488" spans="1:7" ht="18.75">
      <c r="A3488" s="163"/>
      <c r="B3488" s="168" t="s">
        <v>5077</v>
      </c>
      <c r="C3488" s="238">
        <v>2024</v>
      </c>
      <c r="D3488" s="165" t="s">
        <v>3771</v>
      </c>
      <c r="E3488" s="167">
        <v>1</v>
      </c>
      <c r="F3488" s="163"/>
      <c r="G3488" s="167">
        <v>39.307459999999999</v>
      </c>
    </row>
    <row r="3489" spans="1:7" ht="18.75">
      <c r="A3489" s="163"/>
      <c r="B3489" s="168" t="s">
        <v>5086</v>
      </c>
      <c r="C3489" s="238">
        <v>2024</v>
      </c>
      <c r="D3489" s="165" t="s">
        <v>3771</v>
      </c>
      <c r="E3489" s="167">
        <v>1</v>
      </c>
      <c r="F3489" s="163"/>
      <c r="G3489" s="167">
        <v>43.751269999999998</v>
      </c>
    </row>
    <row r="3490" spans="1:7" ht="18.75">
      <c r="A3490" s="163"/>
      <c r="B3490" s="168" t="s">
        <v>5077</v>
      </c>
      <c r="C3490" s="238">
        <v>2024</v>
      </c>
      <c r="D3490" s="165" t="s">
        <v>3771</v>
      </c>
      <c r="E3490" s="167">
        <v>1</v>
      </c>
      <c r="F3490" s="163"/>
      <c r="G3490" s="167">
        <v>43.776720000000005</v>
      </c>
    </row>
    <row r="3491" spans="1:7" ht="18.75">
      <c r="A3491" s="163"/>
      <c r="B3491" s="168" t="s">
        <v>5084</v>
      </c>
      <c r="C3491" s="238">
        <v>2024</v>
      </c>
      <c r="D3491" s="165" t="s">
        <v>3771</v>
      </c>
      <c r="E3491" s="167">
        <v>1</v>
      </c>
      <c r="F3491" s="163"/>
      <c r="G3491" s="167">
        <v>40.715580000000003</v>
      </c>
    </row>
    <row r="3492" spans="1:7" ht="18.75">
      <c r="A3492" s="163"/>
      <c r="B3492" s="168" t="s">
        <v>5094</v>
      </c>
      <c r="C3492" s="238">
        <v>2024</v>
      </c>
      <c r="D3492" s="165" t="s">
        <v>3771</v>
      </c>
      <c r="E3492" s="167">
        <v>1</v>
      </c>
      <c r="F3492" s="163"/>
      <c r="G3492" s="167">
        <v>42.443589999999993</v>
      </c>
    </row>
    <row r="3493" spans="1:7" ht="18.75">
      <c r="A3493" s="163"/>
      <c r="B3493" s="168" t="s">
        <v>5077</v>
      </c>
      <c r="C3493" s="238">
        <v>2024</v>
      </c>
      <c r="D3493" s="165" t="s">
        <v>3771</v>
      </c>
      <c r="E3493" s="167">
        <v>1</v>
      </c>
      <c r="F3493" s="163"/>
      <c r="G3493" s="167">
        <v>42.338830000000002</v>
      </c>
    </row>
    <row r="3494" spans="1:7" ht="18.75">
      <c r="A3494" s="163"/>
      <c r="B3494" s="168" t="s">
        <v>5087</v>
      </c>
      <c r="C3494" s="238">
        <v>2024</v>
      </c>
      <c r="D3494" s="165" t="s">
        <v>3771</v>
      </c>
      <c r="E3494" s="167">
        <v>1</v>
      </c>
      <c r="F3494" s="163"/>
      <c r="G3494" s="167">
        <v>35.264739999999996</v>
      </c>
    </row>
    <row r="3495" spans="1:7" ht="18.75">
      <c r="A3495" s="163"/>
      <c r="B3495" s="168" t="s">
        <v>5077</v>
      </c>
      <c r="C3495" s="238">
        <v>2024</v>
      </c>
      <c r="D3495" s="165" t="s">
        <v>3771</v>
      </c>
      <c r="E3495" s="167">
        <v>1</v>
      </c>
      <c r="F3495" s="163"/>
      <c r="G3495" s="167">
        <v>39.205379999999998</v>
      </c>
    </row>
    <row r="3496" spans="1:7" ht="18.75">
      <c r="A3496" s="163"/>
      <c r="B3496" s="168" t="s">
        <v>5087</v>
      </c>
      <c r="C3496" s="238">
        <v>2024</v>
      </c>
      <c r="D3496" s="165" t="s">
        <v>3771</v>
      </c>
      <c r="E3496" s="167">
        <v>1</v>
      </c>
      <c r="F3496" s="163"/>
      <c r="G3496" s="167">
        <v>54.056739999999998</v>
      </c>
    </row>
    <row r="3497" spans="1:7" ht="18.75">
      <c r="A3497" s="163"/>
      <c r="B3497" s="168" t="s">
        <v>5084</v>
      </c>
      <c r="C3497" s="238">
        <v>2024</v>
      </c>
      <c r="D3497" s="165" t="s">
        <v>3771</v>
      </c>
      <c r="E3497" s="167">
        <v>1</v>
      </c>
      <c r="F3497" s="163"/>
      <c r="G3497" s="167">
        <v>44.591929999999998</v>
      </c>
    </row>
    <row r="3498" spans="1:7" ht="18.75">
      <c r="A3498" s="163"/>
      <c r="B3498" s="168" t="s">
        <v>5077</v>
      </c>
      <c r="C3498" s="238">
        <v>2024</v>
      </c>
      <c r="D3498" s="165" t="s">
        <v>3771</v>
      </c>
      <c r="E3498" s="167">
        <v>1</v>
      </c>
      <c r="F3498" s="163"/>
      <c r="G3498" s="167">
        <v>41.374379999999995</v>
      </c>
    </row>
    <row r="3499" spans="1:7" ht="18.75">
      <c r="A3499" s="163"/>
      <c r="B3499" s="168" t="s">
        <v>5077</v>
      </c>
      <c r="C3499" s="238">
        <v>2024</v>
      </c>
      <c r="D3499" s="165" t="s">
        <v>3771</v>
      </c>
      <c r="E3499" s="167">
        <v>1</v>
      </c>
      <c r="F3499" s="163"/>
      <c r="G3499" s="167">
        <v>42.50412</v>
      </c>
    </row>
    <row r="3500" spans="1:7" ht="18.75">
      <c r="A3500" s="163"/>
      <c r="B3500" s="168" t="s">
        <v>5077</v>
      </c>
      <c r="C3500" s="238">
        <v>2024</v>
      </c>
      <c r="D3500" s="165" t="s">
        <v>3771</v>
      </c>
      <c r="E3500" s="167">
        <v>1</v>
      </c>
      <c r="F3500" s="163"/>
      <c r="G3500" s="167">
        <v>42.235300000000002</v>
      </c>
    </row>
    <row r="3501" spans="1:7" ht="18.75">
      <c r="A3501" s="163"/>
      <c r="B3501" s="168" t="s">
        <v>5077</v>
      </c>
      <c r="C3501" s="238">
        <v>2024</v>
      </c>
      <c r="D3501" s="165" t="s">
        <v>3771</v>
      </c>
      <c r="E3501" s="167">
        <v>1</v>
      </c>
      <c r="F3501" s="163"/>
      <c r="G3501" s="167">
        <v>42.944679999999998</v>
      </c>
    </row>
    <row r="3502" spans="1:7" ht="18.75">
      <c r="A3502" s="163"/>
      <c r="B3502" s="168" t="s">
        <v>5078</v>
      </c>
      <c r="C3502" s="238">
        <v>2024</v>
      </c>
      <c r="D3502" s="165" t="s">
        <v>3771</v>
      </c>
      <c r="E3502" s="167">
        <v>1</v>
      </c>
      <c r="F3502" s="163"/>
      <c r="G3502" s="167">
        <v>35.977199999999996</v>
      </c>
    </row>
    <row r="3503" spans="1:7" ht="18.75">
      <c r="A3503" s="163"/>
      <c r="B3503" s="168" t="s">
        <v>5077</v>
      </c>
      <c r="C3503" s="238">
        <v>2024</v>
      </c>
      <c r="D3503" s="165" t="s">
        <v>3771</v>
      </c>
      <c r="E3503" s="167">
        <v>1</v>
      </c>
      <c r="F3503" s="163"/>
      <c r="G3503" s="167">
        <v>43.814129999999999</v>
      </c>
    </row>
    <row r="3504" spans="1:7" ht="18.75">
      <c r="A3504" s="163"/>
      <c r="B3504" s="168" t="s">
        <v>5077</v>
      </c>
      <c r="C3504" s="238">
        <v>2024</v>
      </c>
      <c r="D3504" s="165" t="s">
        <v>3771</v>
      </c>
      <c r="E3504" s="167">
        <v>1</v>
      </c>
      <c r="F3504" s="163"/>
      <c r="G3504" s="167">
        <v>44.268099999999997</v>
      </c>
    </row>
    <row r="3505" spans="1:7" ht="18.75">
      <c r="A3505" s="163"/>
      <c r="B3505" s="168" t="s">
        <v>5078</v>
      </c>
      <c r="C3505" s="238">
        <v>2024</v>
      </c>
      <c r="D3505" s="165" t="s">
        <v>3771</v>
      </c>
      <c r="E3505" s="167">
        <v>1</v>
      </c>
      <c r="F3505" s="163"/>
      <c r="G3505" s="167">
        <v>35.479109999999999</v>
      </c>
    </row>
    <row r="3506" spans="1:7" ht="18.75">
      <c r="A3506" s="163"/>
      <c r="B3506" s="168" t="s">
        <v>5077</v>
      </c>
      <c r="C3506" s="238">
        <v>2024</v>
      </c>
      <c r="D3506" s="165" t="s">
        <v>3771</v>
      </c>
      <c r="E3506" s="167">
        <v>1</v>
      </c>
      <c r="F3506" s="163"/>
      <c r="G3506" s="167">
        <v>39.876100000000001</v>
      </c>
    </row>
    <row r="3507" spans="1:7" ht="18.75">
      <c r="A3507" s="163"/>
      <c r="B3507" s="168" t="s">
        <v>5089</v>
      </c>
      <c r="C3507" s="238">
        <v>2024</v>
      </c>
      <c r="D3507" s="165" t="s">
        <v>3771</v>
      </c>
      <c r="E3507" s="167">
        <v>1</v>
      </c>
      <c r="F3507" s="163"/>
      <c r="G3507" s="167">
        <v>43.657800000000002</v>
      </c>
    </row>
    <row r="3508" spans="1:7" ht="18.75">
      <c r="A3508" s="163"/>
      <c r="B3508" s="168" t="s">
        <v>5078</v>
      </c>
      <c r="C3508" s="238">
        <v>2024</v>
      </c>
      <c r="D3508" s="165" t="s">
        <v>3771</v>
      </c>
      <c r="E3508" s="167">
        <v>1</v>
      </c>
      <c r="F3508" s="163"/>
      <c r="G3508" s="167">
        <v>34.968650000000004</v>
      </c>
    </row>
    <row r="3509" spans="1:7" ht="18.75">
      <c r="A3509" s="163"/>
      <c r="B3509" s="168" t="s">
        <v>5077</v>
      </c>
      <c r="C3509" s="238">
        <v>2024</v>
      </c>
      <c r="D3509" s="165" t="s">
        <v>3771</v>
      </c>
      <c r="E3509" s="167">
        <v>1</v>
      </c>
      <c r="F3509" s="163"/>
      <c r="G3509" s="167">
        <v>41.764690000000002</v>
      </c>
    </row>
    <row r="3510" spans="1:7" ht="18.75">
      <c r="A3510" s="163"/>
      <c r="B3510" s="168" t="s">
        <v>5077</v>
      </c>
      <c r="C3510" s="238">
        <v>2024</v>
      </c>
      <c r="D3510" s="165" t="s">
        <v>3771</v>
      </c>
      <c r="E3510" s="167">
        <v>1</v>
      </c>
      <c r="F3510" s="163"/>
      <c r="G3510" s="167">
        <v>39.230539999999998</v>
      </c>
    </row>
    <row r="3511" spans="1:7" ht="18.75">
      <c r="A3511" s="163"/>
      <c r="B3511" s="168" t="s">
        <v>5077</v>
      </c>
      <c r="C3511" s="238">
        <v>2024</v>
      </c>
      <c r="D3511" s="165" t="s">
        <v>3771</v>
      </c>
      <c r="E3511" s="167">
        <v>1</v>
      </c>
      <c r="F3511" s="163"/>
      <c r="G3511" s="167">
        <v>42.297760000000004</v>
      </c>
    </row>
    <row r="3512" spans="1:7" ht="18.75">
      <c r="A3512" s="163"/>
      <c r="B3512" s="168" t="s">
        <v>5087</v>
      </c>
      <c r="C3512" s="238">
        <v>2024</v>
      </c>
      <c r="D3512" s="165" t="s">
        <v>3771</v>
      </c>
      <c r="E3512" s="167">
        <v>1</v>
      </c>
      <c r="F3512" s="163"/>
      <c r="G3512" s="167">
        <v>37.575369999999999</v>
      </c>
    </row>
    <row r="3513" spans="1:7" ht="18.75">
      <c r="A3513" s="163"/>
      <c r="B3513" s="168" t="s">
        <v>5094</v>
      </c>
      <c r="C3513" s="238">
        <v>2024</v>
      </c>
      <c r="D3513" s="165" t="s">
        <v>3771</v>
      </c>
      <c r="E3513" s="167">
        <v>1</v>
      </c>
      <c r="F3513" s="163"/>
      <c r="G3513" s="167">
        <v>35.700830000000003</v>
      </c>
    </row>
    <row r="3514" spans="1:7" ht="18.75">
      <c r="A3514" s="163"/>
      <c r="B3514" s="168" t="s">
        <v>5077</v>
      </c>
      <c r="C3514" s="238">
        <v>2024</v>
      </c>
      <c r="D3514" s="165" t="s">
        <v>3771</v>
      </c>
      <c r="E3514" s="167">
        <v>1</v>
      </c>
      <c r="F3514" s="163"/>
      <c r="G3514" s="167">
        <v>36.500620000000005</v>
      </c>
    </row>
    <row r="3515" spans="1:7" ht="18.75">
      <c r="A3515" s="163"/>
      <c r="B3515" s="168" t="s">
        <v>5077</v>
      </c>
      <c r="C3515" s="238">
        <v>2024</v>
      </c>
      <c r="D3515" s="165" t="s">
        <v>3771</v>
      </c>
      <c r="E3515" s="167">
        <v>1</v>
      </c>
      <c r="F3515" s="163"/>
      <c r="G3515" s="167">
        <v>39.235339999999994</v>
      </c>
    </row>
    <row r="3516" spans="1:7" ht="18.75">
      <c r="A3516" s="163"/>
      <c r="B3516" s="168" t="s">
        <v>5094</v>
      </c>
      <c r="C3516" s="238">
        <v>2024</v>
      </c>
      <c r="D3516" s="165" t="s">
        <v>3771</v>
      </c>
      <c r="E3516" s="167">
        <v>1</v>
      </c>
      <c r="F3516" s="163"/>
      <c r="G3516" s="167">
        <v>33.130240000000001</v>
      </c>
    </row>
    <row r="3517" spans="1:7" ht="18.75">
      <c r="A3517" s="163"/>
      <c r="B3517" s="168" t="s">
        <v>5087</v>
      </c>
      <c r="C3517" s="238">
        <v>2024</v>
      </c>
      <c r="D3517" s="165" t="s">
        <v>3771</v>
      </c>
      <c r="E3517" s="167">
        <v>1</v>
      </c>
      <c r="F3517" s="163"/>
      <c r="G3517" s="167">
        <v>37.94415</v>
      </c>
    </row>
    <row r="3518" spans="1:7" ht="18.75">
      <c r="A3518" s="163"/>
      <c r="B3518" s="168" t="s">
        <v>5077</v>
      </c>
      <c r="C3518" s="238">
        <v>2024</v>
      </c>
      <c r="D3518" s="165" t="s">
        <v>3771</v>
      </c>
      <c r="E3518" s="167">
        <v>1</v>
      </c>
      <c r="F3518" s="163"/>
      <c r="G3518" s="167">
        <v>38.996420000000001</v>
      </c>
    </row>
    <row r="3519" spans="1:7" ht="18.75">
      <c r="A3519" s="163"/>
      <c r="B3519" s="168" t="s">
        <v>5077</v>
      </c>
      <c r="C3519" s="238">
        <v>2024</v>
      </c>
      <c r="D3519" s="165" t="s">
        <v>3771</v>
      </c>
      <c r="E3519" s="167">
        <v>1</v>
      </c>
      <c r="F3519" s="163"/>
      <c r="G3519" s="167">
        <v>40.953660000000006</v>
      </c>
    </row>
    <row r="3520" spans="1:7" ht="18.75">
      <c r="A3520" s="163"/>
      <c r="B3520" s="168" t="s">
        <v>5089</v>
      </c>
      <c r="C3520" s="238">
        <v>2024</v>
      </c>
      <c r="D3520" s="165" t="s">
        <v>3771</v>
      </c>
      <c r="E3520" s="167">
        <v>1</v>
      </c>
      <c r="F3520" s="163"/>
      <c r="G3520" s="167">
        <v>44.208629999999999</v>
      </c>
    </row>
    <row r="3521" spans="1:7" ht="18.75">
      <c r="A3521" s="163"/>
      <c r="B3521" s="168" t="s">
        <v>5078</v>
      </c>
      <c r="C3521" s="238">
        <v>2024</v>
      </c>
      <c r="D3521" s="165" t="s">
        <v>3771</v>
      </c>
      <c r="E3521" s="167">
        <v>1</v>
      </c>
      <c r="F3521" s="163"/>
      <c r="G3521" s="167">
        <v>35.727589999999999</v>
      </c>
    </row>
    <row r="3522" spans="1:7" ht="18.75">
      <c r="A3522" s="163"/>
      <c r="B3522" s="168" t="s">
        <v>5077</v>
      </c>
      <c r="C3522" s="238">
        <v>2024</v>
      </c>
      <c r="D3522" s="165" t="s">
        <v>3771</v>
      </c>
      <c r="E3522" s="167">
        <v>1</v>
      </c>
      <c r="F3522" s="163"/>
      <c r="G3522" s="167">
        <v>38.098870000000005</v>
      </c>
    </row>
    <row r="3523" spans="1:7" ht="18.75">
      <c r="A3523" s="163"/>
      <c r="B3523" s="168" t="s">
        <v>5077</v>
      </c>
      <c r="C3523" s="238">
        <v>2024</v>
      </c>
      <c r="D3523" s="165" t="s">
        <v>3771</v>
      </c>
      <c r="E3523" s="167">
        <v>1</v>
      </c>
      <c r="F3523" s="163"/>
      <c r="G3523" s="167">
        <v>38.038620000000002</v>
      </c>
    </row>
    <row r="3524" spans="1:7" ht="18.75">
      <c r="A3524" s="163"/>
      <c r="B3524" s="168" t="s">
        <v>5077</v>
      </c>
      <c r="C3524" s="238">
        <v>2024</v>
      </c>
      <c r="D3524" s="165" t="s">
        <v>3771</v>
      </c>
      <c r="E3524" s="167">
        <v>1</v>
      </c>
      <c r="F3524" s="163"/>
      <c r="G3524" s="167">
        <v>38.141649999999998</v>
      </c>
    </row>
    <row r="3525" spans="1:7" ht="18.75">
      <c r="A3525" s="163"/>
      <c r="B3525" s="168" t="s">
        <v>5077</v>
      </c>
      <c r="C3525" s="238">
        <v>2024</v>
      </c>
      <c r="D3525" s="165" t="s">
        <v>3771</v>
      </c>
      <c r="E3525" s="167">
        <v>1</v>
      </c>
      <c r="F3525" s="163"/>
      <c r="G3525" s="167">
        <v>41.135359999999999</v>
      </c>
    </row>
    <row r="3526" spans="1:7" ht="18.75">
      <c r="A3526" s="163"/>
      <c r="B3526" s="168" t="s">
        <v>5091</v>
      </c>
      <c r="C3526" s="238">
        <v>2024</v>
      </c>
      <c r="D3526" s="165" t="s">
        <v>3771</v>
      </c>
      <c r="E3526" s="167">
        <v>1</v>
      </c>
      <c r="F3526" s="163"/>
      <c r="G3526" s="167">
        <v>39.955940000000005</v>
      </c>
    </row>
    <row r="3527" spans="1:7" ht="18.75">
      <c r="A3527" s="163"/>
      <c r="B3527" s="168" t="s">
        <v>5087</v>
      </c>
      <c r="C3527" s="238">
        <v>2024</v>
      </c>
      <c r="D3527" s="165" t="s">
        <v>3771</v>
      </c>
      <c r="E3527" s="167">
        <v>1</v>
      </c>
      <c r="F3527" s="163"/>
      <c r="G3527" s="167">
        <v>35.268410000000003</v>
      </c>
    </row>
    <row r="3528" spans="1:7" ht="18.75">
      <c r="A3528" s="163"/>
      <c r="B3528" s="168" t="s">
        <v>5078</v>
      </c>
      <c r="C3528" s="238">
        <v>2024</v>
      </c>
      <c r="D3528" s="165" t="s">
        <v>3771</v>
      </c>
      <c r="E3528" s="167">
        <v>1</v>
      </c>
      <c r="F3528" s="163"/>
      <c r="G3528" s="167">
        <v>35.83558</v>
      </c>
    </row>
    <row r="3529" spans="1:7" ht="18.75">
      <c r="A3529" s="163"/>
      <c r="B3529" s="168" t="s">
        <v>5078</v>
      </c>
      <c r="C3529" s="238">
        <v>2024</v>
      </c>
      <c r="D3529" s="165" t="s">
        <v>3771</v>
      </c>
      <c r="E3529" s="167">
        <v>1</v>
      </c>
      <c r="F3529" s="163"/>
      <c r="G3529" s="167">
        <v>34.968650000000004</v>
      </c>
    </row>
    <row r="3530" spans="1:7" ht="18.75">
      <c r="A3530" s="163"/>
      <c r="B3530" s="168" t="s">
        <v>5077</v>
      </c>
      <c r="C3530" s="238">
        <v>2024</v>
      </c>
      <c r="D3530" s="165" t="s">
        <v>3771</v>
      </c>
      <c r="E3530" s="167">
        <v>1</v>
      </c>
      <c r="F3530" s="163"/>
      <c r="G3530" s="167">
        <v>34.256970000000003</v>
      </c>
    </row>
    <row r="3531" spans="1:7" ht="18.75">
      <c r="A3531" s="163"/>
      <c r="B3531" s="168" t="s">
        <v>5078</v>
      </c>
      <c r="C3531" s="238">
        <v>2024</v>
      </c>
      <c r="D3531" s="165" t="s">
        <v>3771</v>
      </c>
      <c r="E3531" s="167">
        <v>1</v>
      </c>
      <c r="F3531" s="163"/>
      <c r="G3531" s="167">
        <v>35.836449999999999</v>
      </c>
    </row>
    <row r="3532" spans="1:7" ht="18.75">
      <c r="A3532" s="163"/>
      <c r="B3532" s="168" t="s">
        <v>5097</v>
      </c>
      <c r="C3532" s="238">
        <v>2024</v>
      </c>
      <c r="D3532" s="165" t="s">
        <v>3771</v>
      </c>
      <c r="E3532" s="167">
        <v>1</v>
      </c>
      <c r="F3532" s="163"/>
      <c r="G3532" s="167">
        <v>29.2193</v>
      </c>
    </row>
    <row r="3533" spans="1:7" ht="33.75">
      <c r="A3533" s="163"/>
      <c r="B3533" s="168" t="s">
        <v>5098</v>
      </c>
      <c r="C3533" s="238">
        <v>2024</v>
      </c>
      <c r="D3533" s="165" t="s">
        <v>3771</v>
      </c>
      <c r="E3533" s="167">
        <v>1</v>
      </c>
      <c r="F3533" s="163"/>
      <c r="G3533" s="167">
        <v>29.27008</v>
      </c>
    </row>
    <row r="3534" spans="1:7" ht="18.75">
      <c r="A3534" s="163"/>
      <c r="B3534" s="168" t="s">
        <v>5077</v>
      </c>
      <c r="C3534" s="238">
        <v>2024</v>
      </c>
      <c r="D3534" s="165" t="s">
        <v>3771</v>
      </c>
      <c r="E3534" s="167">
        <v>1</v>
      </c>
      <c r="F3534" s="163"/>
      <c r="G3534" s="167">
        <v>38.140370000000004</v>
      </c>
    </row>
    <row r="3535" spans="1:7" ht="18.75">
      <c r="A3535" s="163"/>
      <c r="B3535" s="168" t="s">
        <v>5078</v>
      </c>
      <c r="C3535" s="238">
        <v>2024</v>
      </c>
      <c r="D3535" s="165" t="s">
        <v>3771</v>
      </c>
      <c r="E3535" s="167">
        <v>1</v>
      </c>
      <c r="F3535" s="163"/>
      <c r="G3535" s="167">
        <v>37.658120000000004</v>
      </c>
    </row>
    <row r="3536" spans="1:7" ht="18.75">
      <c r="A3536" s="163"/>
      <c r="B3536" s="168" t="s">
        <v>5094</v>
      </c>
      <c r="C3536" s="238">
        <v>2024</v>
      </c>
      <c r="D3536" s="165" t="s">
        <v>3771</v>
      </c>
      <c r="E3536" s="167">
        <v>1</v>
      </c>
      <c r="F3536" s="163"/>
      <c r="G3536" s="167">
        <v>30.337569999999999</v>
      </c>
    </row>
    <row r="3537" spans="1:7" ht="18.75">
      <c r="A3537" s="163"/>
      <c r="B3537" s="168" t="s">
        <v>5077</v>
      </c>
      <c r="C3537" s="238">
        <v>2024</v>
      </c>
      <c r="D3537" s="165" t="s">
        <v>3771</v>
      </c>
      <c r="E3537" s="167">
        <v>1</v>
      </c>
      <c r="F3537" s="163"/>
      <c r="G3537" s="167">
        <v>36.973150000000004</v>
      </c>
    </row>
    <row r="3538" spans="1:7" ht="18.75">
      <c r="A3538" s="163"/>
      <c r="B3538" s="168" t="s">
        <v>5077</v>
      </c>
      <c r="C3538" s="238">
        <v>2024</v>
      </c>
      <c r="D3538" s="165" t="s">
        <v>3771</v>
      </c>
      <c r="E3538" s="167">
        <v>1</v>
      </c>
      <c r="F3538" s="163"/>
      <c r="G3538" s="167">
        <v>36.675410000000007</v>
      </c>
    </row>
    <row r="3539" spans="1:7" ht="18.75">
      <c r="A3539" s="163"/>
      <c r="B3539" s="168" t="s">
        <v>5083</v>
      </c>
      <c r="C3539" s="238">
        <v>2024</v>
      </c>
      <c r="D3539" s="165" t="s">
        <v>3771</v>
      </c>
      <c r="E3539" s="167">
        <v>1</v>
      </c>
      <c r="F3539" s="163"/>
      <c r="G3539" s="167">
        <v>33.414949999999997</v>
      </c>
    </row>
    <row r="3540" spans="1:7" ht="18.75">
      <c r="A3540" s="163"/>
      <c r="B3540" s="168" t="s">
        <v>5078</v>
      </c>
      <c r="C3540" s="238">
        <v>2024</v>
      </c>
      <c r="D3540" s="165" t="s">
        <v>3771</v>
      </c>
      <c r="E3540" s="167">
        <v>1</v>
      </c>
      <c r="F3540" s="163"/>
      <c r="G3540" s="167">
        <v>36.113769999999995</v>
      </c>
    </row>
    <row r="3541" spans="1:7" ht="18.75">
      <c r="A3541" s="163"/>
      <c r="B3541" s="168" t="s">
        <v>5077</v>
      </c>
      <c r="C3541" s="238">
        <v>2024</v>
      </c>
      <c r="D3541" s="165" t="s">
        <v>3771</v>
      </c>
      <c r="E3541" s="167">
        <v>1</v>
      </c>
      <c r="F3541" s="163"/>
      <c r="G3541" s="167">
        <v>35.069360000000003</v>
      </c>
    </row>
    <row r="3542" spans="1:7" ht="18.75">
      <c r="A3542" s="163"/>
      <c r="B3542" s="168" t="s">
        <v>5077</v>
      </c>
      <c r="C3542" s="238">
        <v>2024</v>
      </c>
      <c r="D3542" s="165" t="s">
        <v>3771</v>
      </c>
      <c r="E3542" s="167">
        <v>1</v>
      </c>
      <c r="F3542" s="163"/>
      <c r="G3542" s="167">
        <v>43.523350000000001</v>
      </c>
    </row>
    <row r="3543" spans="1:7" ht="18.75">
      <c r="A3543" s="163"/>
      <c r="B3543" s="168" t="s">
        <v>5077</v>
      </c>
      <c r="C3543" s="238">
        <v>2024</v>
      </c>
      <c r="D3543" s="165" t="s">
        <v>3771</v>
      </c>
      <c r="E3543" s="167">
        <v>1</v>
      </c>
      <c r="F3543" s="163"/>
      <c r="G3543" s="167">
        <v>39.814680000000003</v>
      </c>
    </row>
    <row r="3544" spans="1:7" ht="18.75">
      <c r="A3544" s="163"/>
      <c r="B3544" s="168" t="s">
        <v>5077</v>
      </c>
      <c r="C3544" s="238">
        <v>2024</v>
      </c>
      <c r="D3544" s="165" t="s">
        <v>3771</v>
      </c>
      <c r="E3544" s="167">
        <v>1</v>
      </c>
      <c r="F3544" s="163"/>
      <c r="G3544" s="167">
        <v>34.998589999999993</v>
      </c>
    </row>
    <row r="3545" spans="1:7" ht="18.75">
      <c r="A3545" s="163"/>
      <c r="B3545" s="168" t="s">
        <v>5077</v>
      </c>
      <c r="C3545" s="238">
        <v>2024</v>
      </c>
      <c r="D3545" s="165" t="s">
        <v>3771</v>
      </c>
      <c r="E3545" s="167">
        <v>1</v>
      </c>
      <c r="F3545" s="163"/>
      <c r="G3545" s="167">
        <v>37.43618</v>
      </c>
    </row>
    <row r="3546" spans="1:7" ht="18.75">
      <c r="A3546" s="163"/>
      <c r="B3546" s="168" t="s">
        <v>5078</v>
      </c>
      <c r="C3546" s="238">
        <v>2024</v>
      </c>
      <c r="D3546" s="165" t="s">
        <v>3771</v>
      </c>
      <c r="E3546" s="167">
        <v>1</v>
      </c>
      <c r="F3546" s="163"/>
      <c r="G3546" s="167">
        <v>36.541809999999998</v>
      </c>
    </row>
    <row r="3547" spans="1:7" ht="18.75">
      <c r="A3547" s="163"/>
      <c r="B3547" s="168" t="s">
        <v>5078</v>
      </c>
      <c r="C3547" s="238">
        <v>2024</v>
      </c>
      <c r="D3547" s="165" t="s">
        <v>3771</v>
      </c>
      <c r="E3547" s="167">
        <v>1</v>
      </c>
      <c r="F3547" s="163"/>
      <c r="G3547" s="167">
        <v>36.012569999999997</v>
      </c>
    </row>
    <row r="3548" spans="1:7" ht="18.75">
      <c r="A3548" s="163"/>
      <c r="B3548" s="168" t="s">
        <v>5095</v>
      </c>
      <c r="C3548" s="238">
        <v>2024</v>
      </c>
      <c r="D3548" s="165" t="s">
        <v>3771</v>
      </c>
      <c r="E3548" s="167">
        <v>1</v>
      </c>
      <c r="F3548" s="163"/>
      <c r="G3548" s="167">
        <v>46.986170000000001</v>
      </c>
    </row>
    <row r="3549" spans="1:7" ht="18.75">
      <c r="A3549" s="163"/>
      <c r="B3549" s="168" t="s">
        <v>5104</v>
      </c>
      <c r="C3549" s="238">
        <v>2024</v>
      </c>
      <c r="D3549" s="165" t="s">
        <v>3771</v>
      </c>
      <c r="E3549" s="167">
        <v>1</v>
      </c>
      <c r="F3549" s="163"/>
      <c r="G3549" s="167">
        <v>40.46208</v>
      </c>
    </row>
    <row r="3550" spans="1:7" ht="18.75">
      <c r="A3550" s="163"/>
      <c r="B3550" s="168" t="s">
        <v>5077</v>
      </c>
      <c r="C3550" s="238">
        <v>2024</v>
      </c>
      <c r="D3550" s="165" t="s">
        <v>3771</v>
      </c>
      <c r="E3550" s="167">
        <v>1</v>
      </c>
      <c r="F3550" s="163"/>
      <c r="G3550" s="167">
        <v>36.708040000000004</v>
      </c>
    </row>
    <row r="3551" spans="1:7" ht="18.75">
      <c r="A3551" s="163"/>
      <c r="B3551" s="168" t="s">
        <v>5097</v>
      </c>
      <c r="C3551" s="238">
        <v>2024</v>
      </c>
      <c r="D3551" s="165" t="s">
        <v>3771</v>
      </c>
      <c r="E3551" s="167">
        <v>1</v>
      </c>
      <c r="F3551" s="163"/>
      <c r="G3551" s="167">
        <v>29.212289999999999</v>
      </c>
    </row>
    <row r="3552" spans="1:7" ht="33.75">
      <c r="A3552" s="163"/>
      <c r="B3552" s="168" t="s">
        <v>5098</v>
      </c>
      <c r="C3552" s="238">
        <v>2024</v>
      </c>
      <c r="D3552" s="165" t="s">
        <v>3771</v>
      </c>
      <c r="E3552" s="167">
        <v>1</v>
      </c>
      <c r="F3552" s="163"/>
      <c r="G3552" s="167">
        <v>38.32779</v>
      </c>
    </row>
    <row r="3553" spans="1:7" ht="18.75">
      <c r="A3553" s="163"/>
      <c r="B3553" s="168" t="s">
        <v>5109</v>
      </c>
      <c r="C3553" s="238">
        <v>2024</v>
      </c>
      <c r="D3553" s="165" t="s">
        <v>3771</v>
      </c>
      <c r="E3553" s="167">
        <v>1</v>
      </c>
      <c r="F3553" s="163"/>
      <c r="G3553" s="167">
        <v>43.672330000000002</v>
      </c>
    </row>
    <row r="3554" spans="1:7" ht="18.75">
      <c r="A3554" s="163"/>
      <c r="B3554" s="168" t="s">
        <v>5077</v>
      </c>
      <c r="C3554" s="238">
        <v>2024</v>
      </c>
      <c r="D3554" s="165" t="s">
        <v>3771</v>
      </c>
      <c r="E3554" s="167">
        <v>1</v>
      </c>
      <c r="F3554" s="163"/>
      <c r="G3554" s="167">
        <v>39.196199999999997</v>
      </c>
    </row>
    <row r="3555" spans="1:7" ht="18.75">
      <c r="A3555" s="163"/>
      <c r="B3555" s="168" t="s">
        <v>5077</v>
      </c>
      <c r="C3555" s="238">
        <v>2024</v>
      </c>
      <c r="D3555" s="165" t="s">
        <v>3771</v>
      </c>
      <c r="E3555" s="167">
        <v>1</v>
      </c>
      <c r="F3555" s="163"/>
      <c r="G3555" s="167">
        <v>39.067410000000002</v>
      </c>
    </row>
    <row r="3556" spans="1:7" ht="33.75">
      <c r="A3556" s="163"/>
      <c r="B3556" s="168" t="s">
        <v>5108</v>
      </c>
      <c r="C3556" s="238">
        <v>2024</v>
      </c>
      <c r="D3556" s="165" t="s">
        <v>3771</v>
      </c>
      <c r="E3556" s="167">
        <v>1</v>
      </c>
      <c r="F3556" s="163"/>
      <c r="G3556" s="167">
        <v>41.538160000000005</v>
      </c>
    </row>
    <row r="3557" spans="1:7" ht="18.75">
      <c r="A3557" s="163"/>
      <c r="B3557" s="168" t="s">
        <v>5088</v>
      </c>
      <c r="C3557" s="238">
        <v>2024</v>
      </c>
      <c r="D3557" s="165" t="s">
        <v>3771</v>
      </c>
      <c r="E3557" s="167">
        <v>1</v>
      </c>
      <c r="F3557" s="163"/>
      <c r="G3557" s="167">
        <v>40.811449999999994</v>
      </c>
    </row>
    <row r="3558" spans="1:7" ht="18.75">
      <c r="A3558" s="163"/>
      <c r="B3558" s="168" t="s">
        <v>5099</v>
      </c>
      <c r="C3558" s="238">
        <v>2024</v>
      </c>
      <c r="D3558" s="165" t="s">
        <v>3771</v>
      </c>
      <c r="E3558" s="167">
        <v>1</v>
      </c>
      <c r="F3558" s="163"/>
      <c r="G3558" s="167">
        <v>30.759580000000003</v>
      </c>
    </row>
    <row r="3559" spans="1:7" ht="18.75">
      <c r="A3559" s="163"/>
      <c r="B3559" s="168" t="s">
        <v>5079</v>
      </c>
      <c r="C3559" s="238">
        <v>2024</v>
      </c>
      <c r="D3559" s="165" t="s">
        <v>3771</v>
      </c>
      <c r="E3559" s="167">
        <v>1</v>
      </c>
      <c r="F3559" s="163"/>
      <c r="G3559" s="167">
        <v>33.563749999999999</v>
      </c>
    </row>
    <row r="3560" spans="1:7" ht="18.75">
      <c r="A3560" s="163"/>
      <c r="B3560" s="168" t="s">
        <v>5081</v>
      </c>
      <c r="C3560" s="238">
        <v>2024</v>
      </c>
      <c r="D3560" s="165" t="s">
        <v>3771</v>
      </c>
      <c r="E3560" s="167">
        <v>1</v>
      </c>
      <c r="F3560" s="163"/>
      <c r="G3560" s="167">
        <v>37.579629999999995</v>
      </c>
    </row>
    <row r="3561" spans="1:7" ht="18.75">
      <c r="A3561" s="163"/>
      <c r="B3561" s="168" t="s">
        <v>5090</v>
      </c>
      <c r="C3561" s="238">
        <v>2024</v>
      </c>
      <c r="D3561" s="165" t="s">
        <v>3771</v>
      </c>
      <c r="E3561" s="167">
        <v>1</v>
      </c>
      <c r="F3561" s="163"/>
      <c r="G3561" s="167">
        <v>44.345260000000003</v>
      </c>
    </row>
    <row r="3562" spans="1:7" ht="18.75">
      <c r="A3562" s="163"/>
      <c r="B3562" s="168" t="s">
        <v>5078</v>
      </c>
      <c r="C3562" s="238">
        <v>2024</v>
      </c>
      <c r="D3562" s="165" t="s">
        <v>3771</v>
      </c>
      <c r="E3562" s="167">
        <v>1</v>
      </c>
      <c r="F3562" s="163"/>
      <c r="G3562" s="167">
        <v>39.984660000000005</v>
      </c>
    </row>
    <row r="3563" spans="1:7" ht="18.75">
      <c r="A3563" s="163"/>
      <c r="B3563" s="168" t="s">
        <v>5078</v>
      </c>
      <c r="C3563" s="238">
        <v>2024</v>
      </c>
      <c r="D3563" s="165" t="s">
        <v>3771</v>
      </c>
      <c r="E3563" s="167">
        <v>1</v>
      </c>
      <c r="F3563" s="163"/>
      <c r="G3563" s="167">
        <v>38.450660000000006</v>
      </c>
    </row>
    <row r="3564" spans="1:7" ht="33.75">
      <c r="A3564" s="163"/>
      <c r="B3564" s="168" t="s">
        <v>5096</v>
      </c>
      <c r="C3564" s="238">
        <v>2024</v>
      </c>
      <c r="D3564" s="165" t="s">
        <v>3771</v>
      </c>
      <c r="E3564" s="167">
        <v>1</v>
      </c>
      <c r="F3564" s="163"/>
      <c r="G3564" s="167">
        <v>27.183619999999998</v>
      </c>
    </row>
    <row r="3565" spans="1:7" ht="18.75">
      <c r="A3565" s="163"/>
      <c r="B3565" s="168" t="s">
        <v>5089</v>
      </c>
      <c r="C3565" s="238">
        <v>2024</v>
      </c>
      <c r="D3565" s="165" t="s">
        <v>3771</v>
      </c>
      <c r="E3565" s="167">
        <v>1</v>
      </c>
      <c r="F3565" s="163"/>
      <c r="G3565" s="167">
        <v>50.582339999999995</v>
      </c>
    </row>
    <row r="3566" spans="1:7" ht="18.75">
      <c r="A3566" s="163"/>
      <c r="B3566" s="168" t="s">
        <v>5078</v>
      </c>
      <c r="C3566" s="238">
        <v>2024</v>
      </c>
      <c r="D3566" s="165" t="s">
        <v>3771</v>
      </c>
      <c r="E3566" s="167">
        <v>1</v>
      </c>
      <c r="F3566" s="163"/>
      <c r="G3566" s="167">
        <v>39.641860000000001</v>
      </c>
    </row>
    <row r="3567" spans="1:7" ht="18.75">
      <c r="A3567" s="163"/>
      <c r="B3567" s="168" t="s">
        <v>5082</v>
      </c>
      <c r="C3567" s="238">
        <v>2024</v>
      </c>
      <c r="D3567" s="165" t="s">
        <v>3771</v>
      </c>
      <c r="E3567" s="167">
        <v>1</v>
      </c>
      <c r="F3567" s="163"/>
      <c r="G3567" s="167">
        <v>38.072240000000001</v>
      </c>
    </row>
    <row r="3568" spans="1:7" ht="18.75">
      <c r="A3568" s="163"/>
      <c r="B3568" s="168" t="s">
        <v>5087</v>
      </c>
      <c r="C3568" s="238">
        <v>2024</v>
      </c>
      <c r="D3568" s="165" t="s">
        <v>3771</v>
      </c>
      <c r="E3568" s="167">
        <v>1</v>
      </c>
      <c r="F3568" s="163"/>
      <c r="G3568" s="167">
        <v>40.321769999999994</v>
      </c>
    </row>
    <row r="3569" spans="1:7" ht="18.75">
      <c r="A3569" s="163"/>
      <c r="B3569" s="168" t="s">
        <v>5100</v>
      </c>
      <c r="C3569" s="238">
        <v>2024</v>
      </c>
      <c r="D3569" s="165" t="s">
        <v>3771</v>
      </c>
      <c r="E3569" s="167">
        <v>1</v>
      </c>
      <c r="F3569" s="163"/>
      <c r="G3569" s="167">
        <v>43.12144</v>
      </c>
    </row>
    <row r="3570" spans="1:7" ht="18.75">
      <c r="A3570" s="163"/>
      <c r="B3570" s="168" t="s">
        <v>5078</v>
      </c>
      <c r="C3570" s="238">
        <v>2024</v>
      </c>
      <c r="D3570" s="165" t="s">
        <v>3771</v>
      </c>
      <c r="E3570" s="167">
        <v>1</v>
      </c>
      <c r="F3570" s="163"/>
      <c r="G3570" s="167">
        <v>36.809190000000001</v>
      </c>
    </row>
    <row r="3571" spans="1:7" ht="33.75">
      <c r="A3571" s="163"/>
      <c r="B3571" s="168" t="s">
        <v>5105</v>
      </c>
      <c r="C3571" s="238">
        <v>2024</v>
      </c>
      <c r="D3571" s="165" t="s">
        <v>3771</v>
      </c>
      <c r="E3571" s="167">
        <v>1</v>
      </c>
      <c r="F3571" s="163"/>
      <c r="G3571" s="167">
        <v>36.190510000000003</v>
      </c>
    </row>
    <row r="3572" spans="1:7" ht="33.75">
      <c r="A3572" s="163"/>
      <c r="B3572" s="168" t="s">
        <v>5105</v>
      </c>
      <c r="C3572" s="238">
        <v>2024</v>
      </c>
      <c r="D3572" s="165" t="s">
        <v>3771</v>
      </c>
      <c r="E3572" s="167">
        <v>1</v>
      </c>
      <c r="F3572" s="163"/>
      <c r="G3572" s="167">
        <v>37.125330000000005</v>
      </c>
    </row>
    <row r="3573" spans="1:7" ht="18.75">
      <c r="A3573" s="163"/>
      <c r="B3573" s="168" t="s">
        <v>5097</v>
      </c>
      <c r="C3573" s="238">
        <v>2024</v>
      </c>
      <c r="D3573" s="165" t="s">
        <v>3771</v>
      </c>
      <c r="E3573" s="167">
        <v>1</v>
      </c>
      <c r="F3573" s="163"/>
      <c r="G3573" s="167">
        <v>28.816200000000002</v>
      </c>
    </row>
    <row r="3574" spans="1:7" ht="18.75">
      <c r="A3574" s="163"/>
      <c r="B3574" s="168" t="s">
        <v>5097</v>
      </c>
      <c r="C3574" s="238">
        <v>2024</v>
      </c>
      <c r="D3574" s="165" t="s">
        <v>3771</v>
      </c>
      <c r="E3574" s="167">
        <v>1</v>
      </c>
      <c r="F3574" s="163"/>
      <c r="G3574" s="167">
        <v>29.133490000000002</v>
      </c>
    </row>
    <row r="3575" spans="1:7" ht="18.75">
      <c r="A3575" s="163"/>
      <c r="B3575" s="168" t="s">
        <v>5077</v>
      </c>
      <c r="C3575" s="238">
        <v>2024</v>
      </c>
      <c r="D3575" s="165" t="s">
        <v>3771</v>
      </c>
      <c r="E3575" s="167">
        <v>1</v>
      </c>
      <c r="F3575" s="163"/>
      <c r="G3575" s="167">
        <v>40.045949999999998</v>
      </c>
    </row>
    <row r="3576" spans="1:7" ht="18.75">
      <c r="A3576" s="163"/>
      <c r="B3576" s="168" t="s">
        <v>5078</v>
      </c>
      <c r="C3576" s="238">
        <v>2024</v>
      </c>
      <c r="D3576" s="165" t="s">
        <v>3771</v>
      </c>
      <c r="E3576" s="167">
        <v>1</v>
      </c>
      <c r="F3576" s="163"/>
      <c r="G3576" s="167">
        <v>36.741260000000004</v>
      </c>
    </row>
    <row r="3577" spans="1:7" ht="18.75">
      <c r="A3577" s="163"/>
      <c r="B3577" s="168" t="s">
        <v>5078</v>
      </c>
      <c r="C3577" s="238">
        <v>2024</v>
      </c>
      <c r="D3577" s="165" t="s">
        <v>3771</v>
      </c>
      <c r="E3577" s="167">
        <v>1</v>
      </c>
      <c r="F3577" s="163"/>
      <c r="G3577" s="167">
        <v>38.713500000000003</v>
      </c>
    </row>
    <row r="3578" spans="1:7" ht="18.75">
      <c r="A3578" s="163"/>
      <c r="B3578" s="168" t="s">
        <v>5079</v>
      </c>
      <c r="C3578" s="238">
        <v>2024</v>
      </c>
      <c r="D3578" s="165" t="s">
        <v>3771</v>
      </c>
      <c r="E3578" s="167">
        <v>1</v>
      </c>
      <c r="F3578" s="163"/>
      <c r="G3578" s="167">
        <v>37.086410000000001</v>
      </c>
    </row>
    <row r="3579" spans="1:7" ht="18.75">
      <c r="A3579" s="163"/>
      <c r="B3579" s="168" t="s">
        <v>5077</v>
      </c>
      <c r="C3579" s="238">
        <v>2024</v>
      </c>
      <c r="D3579" s="165" t="s">
        <v>3771</v>
      </c>
      <c r="E3579" s="167">
        <v>1</v>
      </c>
      <c r="F3579" s="163"/>
      <c r="G3579" s="167">
        <v>39.964599999999997</v>
      </c>
    </row>
    <row r="3580" spans="1:7" ht="18.75">
      <c r="A3580" s="163"/>
      <c r="B3580" s="168" t="s">
        <v>5095</v>
      </c>
      <c r="C3580" s="238">
        <v>2024</v>
      </c>
      <c r="D3580" s="165" t="s">
        <v>3771</v>
      </c>
      <c r="E3580" s="167">
        <v>1</v>
      </c>
      <c r="F3580" s="163"/>
      <c r="G3580" s="167">
        <v>35.161529999999999</v>
      </c>
    </row>
    <row r="3581" spans="1:7" ht="18.75">
      <c r="A3581" s="163"/>
      <c r="B3581" s="168" t="s">
        <v>5077</v>
      </c>
      <c r="C3581" s="238">
        <v>2024</v>
      </c>
      <c r="D3581" s="165" t="s">
        <v>3771</v>
      </c>
      <c r="E3581" s="167">
        <v>1</v>
      </c>
      <c r="F3581" s="163"/>
      <c r="G3581" s="167">
        <v>39.709269999999997</v>
      </c>
    </row>
    <row r="3582" spans="1:7" ht="18.75">
      <c r="A3582" s="163"/>
      <c r="B3582" s="168" t="s">
        <v>5078</v>
      </c>
      <c r="C3582" s="238">
        <v>2024</v>
      </c>
      <c r="D3582" s="165" t="s">
        <v>3771</v>
      </c>
      <c r="E3582" s="167">
        <v>1</v>
      </c>
      <c r="F3582" s="163"/>
      <c r="G3582" s="167">
        <v>38.720939999999999</v>
      </c>
    </row>
    <row r="3583" spans="1:7" ht="18.75">
      <c r="A3583" s="163"/>
      <c r="B3583" s="168" t="s">
        <v>5078</v>
      </c>
      <c r="C3583" s="238">
        <v>2024</v>
      </c>
      <c r="D3583" s="165" t="s">
        <v>3771</v>
      </c>
      <c r="E3583" s="167">
        <v>1</v>
      </c>
      <c r="F3583" s="163"/>
      <c r="G3583" s="167">
        <v>38.781279999999995</v>
      </c>
    </row>
    <row r="3584" spans="1:7" ht="18.75">
      <c r="A3584" s="163"/>
      <c r="B3584" s="168" t="s">
        <v>5077</v>
      </c>
      <c r="C3584" s="238">
        <v>2024</v>
      </c>
      <c r="D3584" s="165" t="s">
        <v>3771</v>
      </c>
      <c r="E3584" s="167">
        <v>1</v>
      </c>
      <c r="F3584" s="163"/>
      <c r="G3584" s="167">
        <v>38.12379</v>
      </c>
    </row>
    <row r="3585" spans="1:7" ht="18.75">
      <c r="A3585" s="163"/>
      <c r="B3585" s="168" t="s">
        <v>5077</v>
      </c>
      <c r="C3585" s="238">
        <v>2024</v>
      </c>
      <c r="D3585" s="165" t="s">
        <v>3771</v>
      </c>
      <c r="E3585" s="167">
        <v>1</v>
      </c>
      <c r="F3585" s="163"/>
      <c r="G3585" s="167">
        <v>38.771709999999999</v>
      </c>
    </row>
    <row r="3586" spans="1:7" ht="18.75">
      <c r="A3586" s="163"/>
      <c r="B3586" s="168" t="s">
        <v>5091</v>
      </c>
      <c r="C3586" s="238">
        <v>2024</v>
      </c>
      <c r="D3586" s="165" t="s">
        <v>3771</v>
      </c>
      <c r="E3586" s="167">
        <v>1</v>
      </c>
      <c r="F3586" s="163"/>
      <c r="G3586" s="167">
        <v>62.593040000000002</v>
      </c>
    </row>
    <row r="3587" spans="1:7" ht="18.75">
      <c r="A3587" s="163"/>
      <c r="B3587" s="168" t="s">
        <v>5078</v>
      </c>
      <c r="C3587" s="238">
        <v>2024</v>
      </c>
      <c r="D3587" s="165" t="s">
        <v>3771</v>
      </c>
      <c r="E3587" s="167">
        <v>1</v>
      </c>
      <c r="F3587" s="163"/>
      <c r="G3587" s="167">
        <v>41.404969999999999</v>
      </c>
    </row>
    <row r="3588" spans="1:7" ht="33.75">
      <c r="A3588" s="163"/>
      <c r="B3588" s="168" t="s">
        <v>5102</v>
      </c>
      <c r="C3588" s="238">
        <v>2024</v>
      </c>
      <c r="D3588" s="165" t="s">
        <v>3771</v>
      </c>
      <c r="E3588" s="167">
        <v>1</v>
      </c>
      <c r="F3588" s="163"/>
      <c r="G3588" s="167">
        <v>41.511139999999997</v>
      </c>
    </row>
    <row r="3589" spans="1:7" ht="18.75">
      <c r="A3589" s="163"/>
      <c r="B3589" s="168" t="s">
        <v>5092</v>
      </c>
      <c r="C3589" s="238">
        <v>2024</v>
      </c>
      <c r="D3589" s="165" t="s">
        <v>3771</v>
      </c>
      <c r="E3589" s="167">
        <v>1</v>
      </c>
      <c r="F3589" s="163"/>
      <c r="G3589" s="167">
        <v>26.262700000000002</v>
      </c>
    </row>
    <row r="3590" spans="1:7" ht="33.75">
      <c r="A3590" s="163"/>
      <c r="B3590" s="168" t="s">
        <v>5103</v>
      </c>
      <c r="C3590" s="238">
        <v>2024</v>
      </c>
      <c r="D3590" s="165" t="s">
        <v>3771</v>
      </c>
      <c r="E3590" s="167">
        <v>1</v>
      </c>
      <c r="F3590" s="163"/>
      <c r="G3590" s="167">
        <v>36.334429999999998</v>
      </c>
    </row>
    <row r="3591" spans="1:7" ht="18.75">
      <c r="A3591" s="163"/>
      <c r="B3591" s="168" t="s">
        <v>5078</v>
      </c>
      <c r="C3591" s="238">
        <v>2024</v>
      </c>
      <c r="D3591" s="165" t="s">
        <v>3771</v>
      </c>
      <c r="E3591" s="167">
        <v>1</v>
      </c>
      <c r="F3591" s="163"/>
      <c r="G3591" s="167">
        <v>38.790010000000002</v>
      </c>
    </row>
    <row r="3592" spans="1:7" ht="18.75">
      <c r="A3592" s="163"/>
      <c r="B3592" s="168" t="s">
        <v>5077</v>
      </c>
      <c r="C3592" s="238">
        <v>2024</v>
      </c>
      <c r="D3592" s="165" t="s">
        <v>3771</v>
      </c>
      <c r="E3592" s="167">
        <v>1</v>
      </c>
      <c r="F3592" s="163"/>
      <c r="G3592" s="167">
        <v>38.899190000000004</v>
      </c>
    </row>
    <row r="3593" spans="1:7" ht="18.75">
      <c r="A3593" s="163"/>
      <c r="B3593" s="168" t="s">
        <v>5097</v>
      </c>
      <c r="C3593" s="238">
        <v>2024</v>
      </c>
      <c r="D3593" s="165" t="s">
        <v>3771</v>
      </c>
      <c r="E3593" s="167">
        <v>1</v>
      </c>
      <c r="F3593" s="163"/>
      <c r="G3593" s="167">
        <v>30.774849999999997</v>
      </c>
    </row>
    <row r="3594" spans="1:7" ht="18.75">
      <c r="A3594" s="163"/>
      <c r="B3594" s="168" t="s">
        <v>5078</v>
      </c>
      <c r="C3594" s="238">
        <v>2024</v>
      </c>
      <c r="D3594" s="165" t="s">
        <v>3771</v>
      </c>
      <c r="E3594" s="167">
        <v>1</v>
      </c>
      <c r="F3594" s="163"/>
      <c r="G3594" s="167">
        <v>38.799050000000001</v>
      </c>
    </row>
    <row r="3595" spans="1:7" ht="18.75">
      <c r="A3595" s="163"/>
      <c r="B3595" s="168" t="s">
        <v>5077</v>
      </c>
      <c r="C3595" s="238">
        <v>2024</v>
      </c>
      <c r="D3595" s="165" t="s">
        <v>3771</v>
      </c>
      <c r="E3595" s="167">
        <v>1</v>
      </c>
      <c r="F3595" s="163"/>
      <c r="G3595" s="167">
        <v>38.995669999999997</v>
      </c>
    </row>
    <row r="3596" spans="1:7" ht="18.75">
      <c r="A3596" s="163"/>
      <c r="B3596" s="168" t="s">
        <v>5107</v>
      </c>
      <c r="C3596" s="238">
        <v>2024</v>
      </c>
      <c r="D3596" s="165" t="s">
        <v>3771</v>
      </c>
      <c r="E3596" s="167">
        <v>1</v>
      </c>
      <c r="F3596" s="163"/>
      <c r="G3596" s="167">
        <v>31.49004</v>
      </c>
    </row>
    <row r="3597" spans="1:7" ht="18.75">
      <c r="A3597" s="163"/>
      <c r="B3597" s="168" t="s">
        <v>5077</v>
      </c>
      <c r="C3597" s="238">
        <v>2024</v>
      </c>
      <c r="D3597" s="165" t="s">
        <v>3771</v>
      </c>
      <c r="E3597" s="167">
        <v>1</v>
      </c>
      <c r="F3597" s="163"/>
      <c r="G3597" s="167">
        <v>41.148120000000006</v>
      </c>
    </row>
    <row r="3598" spans="1:7" ht="18.75">
      <c r="A3598" s="163"/>
      <c r="B3598" s="168" t="s">
        <v>5077</v>
      </c>
      <c r="C3598" s="238">
        <v>2024</v>
      </c>
      <c r="D3598" s="165" t="s">
        <v>3771</v>
      </c>
      <c r="E3598" s="167">
        <v>1</v>
      </c>
      <c r="F3598" s="163"/>
      <c r="G3598" s="167">
        <v>35.092230000000001</v>
      </c>
    </row>
    <row r="3599" spans="1:7" ht="33.75">
      <c r="A3599" s="163"/>
      <c r="B3599" s="168" t="s">
        <v>5098</v>
      </c>
      <c r="C3599" s="238">
        <v>2024</v>
      </c>
      <c r="D3599" s="165" t="s">
        <v>3771</v>
      </c>
      <c r="E3599" s="167">
        <v>1</v>
      </c>
      <c r="F3599" s="163"/>
      <c r="G3599" s="167">
        <v>31.0105</v>
      </c>
    </row>
    <row r="3600" spans="1:7" ht="18.75">
      <c r="A3600" s="163"/>
      <c r="B3600" s="168" t="s">
        <v>5078</v>
      </c>
      <c r="C3600" s="238">
        <v>2024</v>
      </c>
      <c r="D3600" s="165" t="s">
        <v>3771</v>
      </c>
      <c r="E3600" s="167">
        <v>1</v>
      </c>
      <c r="F3600" s="163"/>
      <c r="G3600" s="167">
        <v>38.365250000000003</v>
      </c>
    </row>
    <row r="3601" spans="1:7" ht="18.75">
      <c r="A3601" s="163"/>
      <c r="B3601" s="168" t="s">
        <v>5093</v>
      </c>
      <c r="C3601" s="238">
        <v>2024</v>
      </c>
      <c r="D3601" s="165" t="s">
        <v>3771</v>
      </c>
      <c r="E3601" s="167">
        <v>1</v>
      </c>
      <c r="F3601" s="163"/>
      <c r="G3601" s="167">
        <v>50.136859999999999</v>
      </c>
    </row>
    <row r="3602" spans="1:7" ht="18.75">
      <c r="A3602" s="163"/>
      <c r="B3602" s="168" t="s">
        <v>5078</v>
      </c>
      <c r="C3602" s="238">
        <v>2024</v>
      </c>
      <c r="D3602" s="165" t="s">
        <v>3771</v>
      </c>
      <c r="E3602" s="167">
        <v>1</v>
      </c>
      <c r="F3602" s="163"/>
      <c r="G3602" s="167">
        <v>38.558430000000001</v>
      </c>
    </row>
    <row r="3603" spans="1:7" ht="18.75">
      <c r="A3603" s="163"/>
      <c r="B3603" s="168" t="s">
        <v>5087</v>
      </c>
      <c r="C3603" s="238">
        <v>2024</v>
      </c>
      <c r="D3603" s="165" t="s">
        <v>3771</v>
      </c>
      <c r="E3603" s="167">
        <v>1</v>
      </c>
      <c r="F3603" s="163"/>
      <c r="G3603" s="167">
        <v>39.314800000000005</v>
      </c>
    </row>
    <row r="3604" spans="1:7" ht="18.75">
      <c r="A3604" s="163"/>
      <c r="B3604" s="168" t="s">
        <v>5077</v>
      </c>
      <c r="C3604" s="238">
        <v>2024</v>
      </c>
      <c r="D3604" s="165" t="s">
        <v>3771</v>
      </c>
      <c r="E3604" s="167">
        <v>1</v>
      </c>
      <c r="F3604" s="163"/>
      <c r="G3604" s="167">
        <v>41.643949999999997</v>
      </c>
    </row>
    <row r="3605" spans="1:7" ht="18.75">
      <c r="A3605" s="163"/>
      <c r="B3605" s="168" t="s">
        <v>5077</v>
      </c>
      <c r="C3605" s="238">
        <v>2024</v>
      </c>
      <c r="D3605" s="165" t="s">
        <v>3771</v>
      </c>
      <c r="E3605" s="167">
        <v>1</v>
      </c>
      <c r="F3605" s="163"/>
      <c r="G3605" s="167">
        <v>39.887779999999999</v>
      </c>
    </row>
    <row r="3606" spans="1:7" ht="18.75">
      <c r="A3606" s="163"/>
      <c r="B3606" s="168" t="s">
        <v>5078</v>
      </c>
      <c r="C3606" s="238">
        <v>2024</v>
      </c>
      <c r="D3606" s="165" t="s">
        <v>3771</v>
      </c>
      <c r="E3606" s="167">
        <v>1</v>
      </c>
      <c r="F3606" s="163"/>
      <c r="G3606" s="167">
        <v>38.799039999999998</v>
      </c>
    </row>
    <row r="3607" spans="1:7" ht="18.75">
      <c r="A3607" s="163"/>
      <c r="B3607" s="168" t="s">
        <v>5078</v>
      </c>
      <c r="C3607" s="238">
        <v>2024</v>
      </c>
      <c r="D3607" s="165" t="s">
        <v>3771</v>
      </c>
      <c r="E3607" s="167">
        <v>1</v>
      </c>
      <c r="F3607" s="163"/>
      <c r="G3607" s="167">
        <v>38.781330000000004</v>
      </c>
    </row>
    <row r="3608" spans="1:7" ht="18.75">
      <c r="A3608" s="163"/>
      <c r="B3608" s="168" t="s">
        <v>5078</v>
      </c>
      <c r="C3608" s="238">
        <v>2024</v>
      </c>
      <c r="D3608" s="165" t="s">
        <v>3771</v>
      </c>
      <c r="E3608" s="167">
        <v>1</v>
      </c>
      <c r="F3608" s="163"/>
      <c r="G3608" s="167">
        <v>38.763620000000003</v>
      </c>
    </row>
    <row r="3609" spans="1:7" ht="18.75">
      <c r="A3609" s="163"/>
      <c r="B3609" s="168" t="s">
        <v>5078</v>
      </c>
      <c r="C3609" s="238">
        <v>2024</v>
      </c>
      <c r="D3609" s="165" t="s">
        <v>3771</v>
      </c>
      <c r="E3609" s="167">
        <v>1</v>
      </c>
      <c r="F3609" s="163"/>
      <c r="G3609" s="167">
        <v>38.80932</v>
      </c>
    </row>
    <row r="3610" spans="1:7" ht="18.75">
      <c r="A3610" s="163"/>
      <c r="B3610" s="168" t="s">
        <v>5077</v>
      </c>
      <c r="C3610" s="238">
        <v>2024</v>
      </c>
      <c r="D3610" s="165" t="s">
        <v>3771</v>
      </c>
      <c r="E3610" s="167">
        <v>1</v>
      </c>
      <c r="F3610" s="163"/>
      <c r="G3610" s="167">
        <v>39.07103</v>
      </c>
    </row>
    <row r="3611" spans="1:7" ht="18.75">
      <c r="A3611" s="163"/>
      <c r="B3611" s="168" t="s">
        <v>5107</v>
      </c>
      <c r="C3611" s="238">
        <v>2024</v>
      </c>
      <c r="D3611" s="165" t="s">
        <v>3771</v>
      </c>
      <c r="E3611" s="167">
        <v>1</v>
      </c>
      <c r="F3611" s="163"/>
      <c r="G3611" s="167">
        <v>31.501540000000002</v>
      </c>
    </row>
    <row r="3612" spans="1:7" ht="18.75">
      <c r="A3612" s="163"/>
      <c r="B3612" s="168" t="s">
        <v>5084</v>
      </c>
      <c r="C3612" s="238">
        <v>2024</v>
      </c>
      <c r="D3612" s="165" t="s">
        <v>3771</v>
      </c>
      <c r="E3612" s="167">
        <v>1</v>
      </c>
      <c r="F3612" s="163"/>
      <c r="G3612" s="167">
        <v>42.793219999999998</v>
      </c>
    </row>
    <row r="3613" spans="1:7" ht="18.75">
      <c r="A3613" s="163"/>
      <c r="B3613" s="168" t="s">
        <v>5089</v>
      </c>
      <c r="C3613" s="238">
        <v>2024</v>
      </c>
      <c r="D3613" s="165" t="s">
        <v>3771</v>
      </c>
      <c r="E3613" s="167">
        <v>1</v>
      </c>
      <c r="F3613" s="163"/>
      <c r="G3613" s="167">
        <v>47.489739999999998</v>
      </c>
    </row>
    <row r="3614" spans="1:7" ht="18.75">
      <c r="A3614" s="163"/>
      <c r="B3614" s="168" t="s">
        <v>5078</v>
      </c>
      <c r="C3614" s="238">
        <v>2024</v>
      </c>
      <c r="D3614" s="165" t="s">
        <v>3771</v>
      </c>
      <c r="E3614" s="167">
        <v>1</v>
      </c>
      <c r="F3614" s="163"/>
      <c r="G3614" s="167">
        <v>38.365279999999998</v>
      </c>
    </row>
    <row r="3615" spans="1:7" ht="18.75">
      <c r="A3615" s="163"/>
      <c r="B3615" s="168" t="s">
        <v>5090</v>
      </c>
      <c r="C3615" s="238">
        <v>2024</v>
      </c>
      <c r="D3615" s="165" t="s">
        <v>3771</v>
      </c>
      <c r="E3615" s="167">
        <v>1</v>
      </c>
      <c r="F3615" s="163"/>
      <c r="G3615" s="167">
        <v>39.744489999999999</v>
      </c>
    </row>
    <row r="3616" spans="1:7" ht="18.75">
      <c r="A3616" s="163"/>
      <c r="B3616" s="168" t="s">
        <v>5079</v>
      </c>
      <c r="C3616" s="238">
        <v>2024</v>
      </c>
      <c r="D3616" s="165" t="s">
        <v>3771</v>
      </c>
      <c r="E3616" s="167">
        <v>1</v>
      </c>
      <c r="F3616" s="163"/>
      <c r="G3616" s="167">
        <v>38.562150000000003</v>
      </c>
    </row>
    <row r="3617" spans="1:7" ht="18.75">
      <c r="A3617" s="163"/>
      <c r="B3617" s="168" t="s">
        <v>5087</v>
      </c>
      <c r="C3617" s="238">
        <v>2024</v>
      </c>
      <c r="D3617" s="165" t="s">
        <v>3771</v>
      </c>
      <c r="E3617" s="167">
        <v>1</v>
      </c>
      <c r="F3617" s="163"/>
      <c r="G3617" s="167">
        <v>41.837969999999999</v>
      </c>
    </row>
    <row r="3618" spans="1:7" ht="18.75">
      <c r="A3618" s="163"/>
      <c r="B3618" s="168" t="s">
        <v>5109</v>
      </c>
      <c r="C3618" s="238">
        <v>2024</v>
      </c>
      <c r="D3618" s="165" t="s">
        <v>3771</v>
      </c>
      <c r="E3618" s="167">
        <v>1</v>
      </c>
      <c r="F3618" s="163"/>
      <c r="G3618" s="167">
        <v>39.805309999999999</v>
      </c>
    </row>
    <row r="3619" spans="1:7" ht="18.75">
      <c r="A3619" s="163"/>
      <c r="B3619" s="168" t="s">
        <v>5078</v>
      </c>
      <c r="C3619" s="238">
        <v>2024</v>
      </c>
      <c r="D3619" s="165" t="s">
        <v>3771</v>
      </c>
      <c r="E3619" s="167">
        <v>1</v>
      </c>
      <c r="F3619" s="163"/>
      <c r="G3619" s="167">
        <v>38.98753</v>
      </c>
    </row>
    <row r="3620" spans="1:7" ht="18.75">
      <c r="A3620" s="163"/>
      <c r="B3620" s="168" t="s">
        <v>5077</v>
      </c>
      <c r="C3620" s="238">
        <v>2024</v>
      </c>
      <c r="D3620" s="165" t="s">
        <v>3771</v>
      </c>
      <c r="E3620" s="167">
        <v>1</v>
      </c>
      <c r="F3620" s="163"/>
      <c r="G3620" s="167">
        <v>39.44332</v>
      </c>
    </row>
    <row r="3621" spans="1:7" ht="18.75">
      <c r="A3621" s="163"/>
      <c r="B3621" s="168" t="s">
        <v>5078</v>
      </c>
      <c r="C3621" s="238">
        <v>2024</v>
      </c>
      <c r="D3621" s="165" t="s">
        <v>3771</v>
      </c>
      <c r="E3621" s="167">
        <v>1</v>
      </c>
      <c r="F3621" s="163"/>
      <c r="G3621" s="167">
        <v>38.958919999999999</v>
      </c>
    </row>
    <row r="3622" spans="1:7" ht="18.75">
      <c r="A3622" s="163"/>
      <c r="B3622" s="168" t="s">
        <v>5077</v>
      </c>
      <c r="C3622" s="238">
        <v>2024</v>
      </c>
      <c r="D3622" s="165" t="s">
        <v>3771</v>
      </c>
      <c r="E3622" s="167">
        <v>1</v>
      </c>
      <c r="F3622" s="163"/>
      <c r="G3622" s="167">
        <v>40.36571</v>
      </c>
    </row>
    <row r="3623" spans="1:7" ht="33.75">
      <c r="A3623" s="163"/>
      <c r="B3623" s="168" t="s">
        <v>5108</v>
      </c>
      <c r="C3623" s="238">
        <v>2024</v>
      </c>
      <c r="D3623" s="165" t="s">
        <v>3771</v>
      </c>
      <c r="E3623" s="167">
        <v>1</v>
      </c>
      <c r="F3623" s="163"/>
      <c r="G3623" s="167">
        <v>38.878889999999998</v>
      </c>
    </row>
    <row r="3624" spans="1:7" ht="18.75">
      <c r="A3624" s="163"/>
      <c r="B3624" s="168" t="s">
        <v>5078</v>
      </c>
      <c r="C3624" s="238">
        <v>2024</v>
      </c>
      <c r="D3624" s="165" t="s">
        <v>3771</v>
      </c>
      <c r="E3624" s="167">
        <v>1</v>
      </c>
      <c r="F3624" s="163"/>
      <c r="G3624" s="167">
        <v>38.84046</v>
      </c>
    </row>
    <row r="3625" spans="1:7" ht="18.75">
      <c r="A3625" s="163"/>
      <c r="B3625" s="168" t="s">
        <v>5097</v>
      </c>
      <c r="C3625" s="238">
        <v>2024</v>
      </c>
      <c r="D3625" s="165" t="s">
        <v>3771</v>
      </c>
      <c r="E3625" s="167">
        <v>1</v>
      </c>
      <c r="F3625" s="163"/>
      <c r="G3625" s="167">
        <v>38.422239999999995</v>
      </c>
    </row>
    <row r="3626" spans="1:7" ht="18.75">
      <c r="A3626" s="163"/>
      <c r="B3626" s="168" t="s">
        <v>5095</v>
      </c>
      <c r="C3626" s="238">
        <v>2024</v>
      </c>
      <c r="D3626" s="165" t="s">
        <v>3771</v>
      </c>
      <c r="E3626" s="167">
        <v>1</v>
      </c>
      <c r="F3626" s="163"/>
      <c r="G3626" s="167">
        <v>47.283919999999995</v>
      </c>
    </row>
    <row r="3627" spans="1:7" ht="18.75">
      <c r="A3627" s="163"/>
      <c r="B3627" s="168" t="s">
        <v>5077</v>
      </c>
      <c r="C3627" s="238">
        <v>2024</v>
      </c>
      <c r="D3627" s="165" t="s">
        <v>3771</v>
      </c>
      <c r="E3627" s="167">
        <v>1</v>
      </c>
      <c r="F3627" s="163"/>
      <c r="G3627" s="167">
        <v>45.034260000000003</v>
      </c>
    </row>
    <row r="3628" spans="1:7" ht="18.75">
      <c r="A3628" s="163"/>
      <c r="B3628" s="168" t="s">
        <v>5081</v>
      </c>
      <c r="C3628" s="238">
        <v>2024</v>
      </c>
      <c r="D3628" s="165" t="s">
        <v>3771</v>
      </c>
      <c r="E3628" s="167">
        <v>1</v>
      </c>
      <c r="F3628" s="163"/>
      <c r="G3628" s="167">
        <v>36.660129999999995</v>
      </c>
    </row>
    <row r="3629" spans="1:7" ht="18.75">
      <c r="A3629" s="163"/>
      <c r="B3629" s="168" t="s">
        <v>5077</v>
      </c>
      <c r="C3629" s="238">
        <v>2024</v>
      </c>
      <c r="D3629" s="165" t="s">
        <v>3771</v>
      </c>
      <c r="E3629" s="167">
        <v>1</v>
      </c>
      <c r="F3629" s="163"/>
      <c r="G3629" s="167">
        <v>38.345949999999995</v>
      </c>
    </row>
    <row r="3630" spans="1:7" ht="18.75">
      <c r="A3630" s="163"/>
      <c r="B3630" s="168" t="s">
        <v>5094</v>
      </c>
      <c r="C3630" s="238">
        <v>2024</v>
      </c>
      <c r="D3630" s="165" t="s">
        <v>3771</v>
      </c>
      <c r="E3630" s="167">
        <v>1</v>
      </c>
      <c r="F3630" s="163"/>
      <c r="G3630" s="167">
        <v>39.069180000000003</v>
      </c>
    </row>
    <row r="3631" spans="1:7" ht="18.75">
      <c r="A3631" s="163"/>
      <c r="B3631" s="168" t="s">
        <v>5077</v>
      </c>
      <c r="C3631" s="238">
        <v>2024</v>
      </c>
      <c r="D3631" s="165" t="s">
        <v>3771</v>
      </c>
      <c r="E3631" s="167">
        <v>1</v>
      </c>
      <c r="F3631" s="163"/>
      <c r="G3631" s="167">
        <v>40.567889999999998</v>
      </c>
    </row>
    <row r="3632" spans="1:7" ht="18.75">
      <c r="A3632" s="163"/>
      <c r="B3632" s="168" t="s">
        <v>5091</v>
      </c>
      <c r="C3632" s="238">
        <v>2024</v>
      </c>
      <c r="D3632" s="165" t="s">
        <v>3771</v>
      </c>
      <c r="E3632" s="167">
        <v>1</v>
      </c>
      <c r="F3632" s="163"/>
      <c r="G3632" s="167">
        <v>44.222720000000002</v>
      </c>
    </row>
    <row r="3633" spans="1:7" ht="18.75">
      <c r="A3633" s="163"/>
      <c r="B3633" s="168" t="s">
        <v>5078</v>
      </c>
      <c r="C3633" s="238">
        <v>2024</v>
      </c>
      <c r="D3633" s="165" t="s">
        <v>3771</v>
      </c>
      <c r="E3633" s="167">
        <v>1</v>
      </c>
      <c r="F3633" s="163"/>
      <c r="G3633" s="167">
        <v>38.809230000000007</v>
      </c>
    </row>
    <row r="3634" spans="1:7" ht="18.75">
      <c r="A3634" s="163"/>
      <c r="B3634" s="168" t="s">
        <v>5077</v>
      </c>
      <c r="C3634" s="238">
        <v>2024</v>
      </c>
      <c r="D3634" s="165" t="s">
        <v>3771</v>
      </c>
      <c r="E3634" s="167">
        <v>1</v>
      </c>
      <c r="F3634" s="163"/>
      <c r="G3634" s="167">
        <v>39.70091</v>
      </c>
    </row>
    <row r="3635" spans="1:7" ht="18.75">
      <c r="A3635" s="163"/>
      <c r="B3635" s="168" t="s">
        <v>5077</v>
      </c>
      <c r="C3635" s="238">
        <v>2024</v>
      </c>
      <c r="D3635" s="165" t="s">
        <v>3771</v>
      </c>
      <c r="E3635" s="167">
        <v>1</v>
      </c>
      <c r="F3635" s="163"/>
      <c r="G3635" s="167">
        <v>40.688650000000003</v>
      </c>
    </row>
    <row r="3636" spans="1:7" ht="18.75">
      <c r="A3636" s="163"/>
      <c r="B3636" s="168" t="s">
        <v>5078</v>
      </c>
      <c r="C3636" s="238">
        <v>2024</v>
      </c>
      <c r="D3636" s="165" t="s">
        <v>3771</v>
      </c>
      <c r="E3636" s="167">
        <v>1</v>
      </c>
      <c r="F3636" s="163"/>
      <c r="G3636" s="167">
        <v>38.682379999999995</v>
      </c>
    </row>
    <row r="3637" spans="1:7" ht="18.75">
      <c r="A3637" s="163"/>
      <c r="B3637" s="168" t="s">
        <v>5078</v>
      </c>
      <c r="C3637" s="238">
        <v>2024</v>
      </c>
      <c r="D3637" s="165" t="s">
        <v>3771</v>
      </c>
      <c r="E3637" s="167">
        <v>1</v>
      </c>
      <c r="F3637" s="163"/>
      <c r="G3637" s="167">
        <v>38.371180000000003</v>
      </c>
    </row>
    <row r="3638" spans="1:7" ht="18.75">
      <c r="A3638" s="163"/>
      <c r="B3638" s="168" t="s">
        <v>5078</v>
      </c>
      <c r="C3638" s="238">
        <v>2024</v>
      </c>
      <c r="D3638" s="165" t="s">
        <v>3771</v>
      </c>
      <c r="E3638" s="167">
        <v>1</v>
      </c>
      <c r="F3638" s="163"/>
      <c r="G3638" s="167">
        <v>38.371199999999995</v>
      </c>
    </row>
    <row r="3639" spans="1:7" ht="18.75">
      <c r="A3639" s="163"/>
      <c r="B3639" s="168" t="s">
        <v>5078</v>
      </c>
      <c r="C3639" s="238">
        <v>2024</v>
      </c>
      <c r="D3639" s="165" t="s">
        <v>3771</v>
      </c>
      <c r="E3639" s="167">
        <v>1</v>
      </c>
      <c r="F3639" s="163"/>
      <c r="G3639" s="167">
        <v>38.38212</v>
      </c>
    </row>
    <row r="3640" spans="1:7" ht="18.75">
      <c r="A3640" s="163"/>
      <c r="B3640" s="168" t="s">
        <v>5078</v>
      </c>
      <c r="C3640" s="238">
        <v>2024</v>
      </c>
      <c r="D3640" s="165" t="s">
        <v>3771</v>
      </c>
      <c r="E3640" s="167">
        <v>1</v>
      </c>
      <c r="F3640" s="163"/>
      <c r="G3640" s="167">
        <v>38.382129999999997</v>
      </c>
    </row>
    <row r="3641" spans="1:7" ht="18.75">
      <c r="A3641" s="163"/>
      <c r="B3641" s="168" t="s">
        <v>5085</v>
      </c>
      <c r="C3641" s="238">
        <v>2024</v>
      </c>
      <c r="D3641" s="165" t="s">
        <v>3771</v>
      </c>
      <c r="E3641" s="167">
        <v>1</v>
      </c>
      <c r="F3641" s="163"/>
      <c r="G3641" s="167">
        <v>39.639120000000005</v>
      </c>
    </row>
    <row r="3642" spans="1:7" ht="18.75">
      <c r="A3642" s="163"/>
      <c r="B3642" s="168" t="s">
        <v>5077</v>
      </c>
      <c r="C3642" s="238">
        <v>2024</v>
      </c>
      <c r="D3642" s="165" t="s">
        <v>3771</v>
      </c>
      <c r="E3642" s="167">
        <v>1</v>
      </c>
      <c r="F3642" s="163"/>
      <c r="G3642" s="167">
        <v>39.722819999999999</v>
      </c>
    </row>
    <row r="3643" spans="1:7" ht="18.75">
      <c r="A3643" s="163"/>
      <c r="B3643" s="168" t="s">
        <v>5099</v>
      </c>
      <c r="C3643" s="238">
        <v>2024</v>
      </c>
      <c r="D3643" s="165" t="s">
        <v>3771</v>
      </c>
      <c r="E3643" s="167">
        <v>1</v>
      </c>
      <c r="F3643" s="163"/>
      <c r="G3643" s="167">
        <v>40.111550000000001</v>
      </c>
    </row>
    <row r="3644" spans="1:7" ht="18.75">
      <c r="A3644" s="163"/>
      <c r="B3644" s="168" t="s">
        <v>5080</v>
      </c>
      <c r="C3644" s="238">
        <v>2024</v>
      </c>
      <c r="D3644" s="165" t="s">
        <v>3771</v>
      </c>
      <c r="E3644" s="167">
        <v>1</v>
      </c>
      <c r="F3644" s="163"/>
      <c r="G3644" s="167">
        <v>43.352580000000003</v>
      </c>
    </row>
    <row r="3645" spans="1:7" ht="18.75">
      <c r="A3645" s="163"/>
      <c r="B3645" s="168" t="s">
        <v>5093</v>
      </c>
      <c r="C3645" s="238">
        <v>2024</v>
      </c>
      <c r="D3645" s="165" t="s">
        <v>3771</v>
      </c>
      <c r="E3645" s="167">
        <v>1</v>
      </c>
      <c r="F3645" s="163"/>
      <c r="G3645" s="167">
        <v>44.178350000000002</v>
      </c>
    </row>
    <row r="3646" spans="1:7" ht="18.75">
      <c r="A3646" s="163"/>
      <c r="B3646" s="168" t="s">
        <v>5077</v>
      </c>
      <c r="C3646" s="238">
        <v>2024</v>
      </c>
      <c r="D3646" s="165" t="s">
        <v>3771</v>
      </c>
      <c r="E3646" s="167">
        <v>1</v>
      </c>
      <c r="F3646" s="163"/>
      <c r="G3646" s="167">
        <v>42.882779999999997</v>
      </c>
    </row>
    <row r="3647" spans="1:7" ht="18.75">
      <c r="A3647" s="163"/>
      <c r="B3647" s="168" t="s">
        <v>5077</v>
      </c>
      <c r="C3647" s="238">
        <v>2024</v>
      </c>
      <c r="D3647" s="165" t="s">
        <v>3771</v>
      </c>
      <c r="E3647" s="167">
        <v>1</v>
      </c>
      <c r="F3647" s="163"/>
      <c r="G3647" s="167">
        <v>41.333649999999999</v>
      </c>
    </row>
    <row r="3648" spans="1:7" ht="18.75">
      <c r="A3648" s="163"/>
      <c r="B3648" s="168" t="s">
        <v>5077</v>
      </c>
      <c r="C3648" s="238">
        <v>2024</v>
      </c>
      <c r="D3648" s="165" t="s">
        <v>3771</v>
      </c>
      <c r="E3648" s="167">
        <v>1</v>
      </c>
      <c r="F3648" s="163"/>
      <c r="G3648" s="167">
        <v>41.333629999999999</v>
      </c>
    </row>
    <row r="3649" spans="1:7" ht="18.75">
      <c r="A3649" s="163"/>
      <c r="B3649" s="168" t="s">
        <v>5077</v>
      </c>
      <c r="C3649" s="238">
        <v>2024</v>
      </c>
      <c r="D3649" s="165" t="s">
        <v>3771</v>
      </c>
      <c r="E3649" s="167">
        <v>1</v>
      </c>
      <c r="F3649" s="163"/>
      <c r="G3649" s="167">
        <v>39.724589999999999</v>
      </c>
    </row>
    <row r="3650" spans="1:7" ht="18.75">
      <c r="A3650" s="163"/>
      <c r="B3650" s="168" t="s">
        <v>5104</v>
      </c>
      <c r="C3650" s="238">
        <v>2024</v>
      </c>
      <c r="D3650" s="165" t="s">
        <v>3771</v>
      </c>
      <c r="E3650" s="167">
        <v>1</v>
      </c>
      <c r="F3650" s="163"/>
      <c r="G3650" s="167">
        <v>47.980669999999996</v>
      </c>
    </row>
    <row r="3651" spans="1:7" ht="18.75">
      <c r="A3651" s="163"/>
      <c r="B3651" s="168" t="s">
        <v>5099</v>
      </c>
      <c r="C3651" s="238">
        <v>2024</v>
      </c>
      <c r="D3651" s="165" t="s">
        <v>3771</v>
      </c>
      <c r="E3651" s="167">
        <v>1</v>
      </c>
      <c r="F3651" s="163"/>
      <c r="G3651" s="167">
        <v>38.474919999999997</v>
      </c>
    </row>
    <row r="3652" spans="1:7" ht="18.75">
      <c r="A3652" s="163"/>
      <c r="B3652" s="168" t="s">
        <v>5078</v>
      </c>
      <c r="C3652" s="238">
        <v>2024</v>
      </c>
      <c r="D3652" s="165" t="s">
        <v>3771</v>
      </c>
      <c r="E3652" s="167">
        <v>1</v>
      </c>
      <c r="F3652" s="163"/>
      <c r="G3652" s="167">
        <v>38.360699999999994</v>
      </c>
    </row>
    <row r="3653" spans="1:7" ht="18.75">
      <c r="A3653" s="163"/>
      <c r="B3653" s="168" t="s">
        <v>5079</v>
      </c>
      <c r="C3653" s="238">
        <v>2024</v>
      </c>
      <c r="D3653" s="165" t="s">
        <v>3771</v>
      </c>
      <c r="E3653" s="167">
        <v>1</v>
      </c>
      <c r="F3653" s="163"/>
      <c r="G3653" s="167">
        <v>38.802050000000001</v>
      </c>
    </row>
    <row r="3654" spans="1:7" ht="18.75">
      <c r="A3654" s="163"/>
      <c r="B3654" s="168" t="s">
        <v>5078</v>
      </c>
      <c r="C3654" s="238">
        <v>2024</v>
      </c>
      <c r="D3654" s="165" t="s">
        <v>3771</v>
      </c>
      <c r="E3654" s="167">
        <v>1</v>
      </c>
      <c r="F3654" s="163"/>
      <c r="G3654" s="167">
        <v>38.743079999999999</v>
      </c>
    </row>
    <row r="3655" spans="1:7" ht="18.75">
      <c r="A3655" s="163"/>
      <c r="B3655" s="168" t="s">
        <v>5081</v>
      </c>
      <c r="C3655" s="238">
        <v>2024</v>
      </c>
      <c r="D3655" s="165" t="s">
        <v>3771</v>
      </c>
      <c r="E3655" s="167">
        <v>1</v>
      </c>
      <c r="F3655" s="163"/>
      <c r="G3655" s="167">
        <v>36.94943</v>
      </c>
    </row>
    <row r="3656" spans="1:7" ht="18.75">
      <c r="A3656" s="163"/>
      <c r="B3656" s="168" t="s">
        <v>5077</v>
      </c>
      <c r="C3656" s="238">
        <v>2024</v>
      </c>
      <c r="D3656" s="165" t="s">
        <v>3771</v>
      </c>
      <c r="E3656" s="167">
        <v>1</v>
      </c>
      <c r="F3656" s="163"/>
      <c r="G3656" s="167">
        <v>41.765169999999998</v>
      </c>
    </row>
    <row r="3657" spans="1:7" ht="18.75">
      <c r="A3657" s="163"/>
      <c r="B3657" s="168" t="s">
        <v>5077</v>
      </c>
      <c r="C3657" s="238">
        <v>2024</v>
      </c>
      <c r="D3657" s="165" t="s">
        <v>3771</v>
      </c>
      <c r="E3657" s="167">
        <v>1</v>
      </c>
      <c r="F3657" s="163"/>
      <c r="G3657" s="167">
        <v>38.159080000000003</v>
      </c>
    </row>
    <row r="3658" spans="1:7" ht="18.75">
      <c r="A3658" s="163"/>
      <c r="B3658" s="168" t="s">
        <v>5077</v>
      </c>
      <c r="C3658" s="238">
        <v>2024</v>
      </c>
      <c r="D3658" s="165" t="s">
        <v>3771</v>
      </c>
      <c r="E3658" s="167">
        <v>1</v>
      </c>
      <c r="F3658" s="163"/>
      <c r="G3658" s="167">
        <v>40.001820000000002</v>
      </c>
    </row>
    <row r="3659" spans="1:7" ht="18.75">
      <c r="A3659" s="163"/>
      <c r="B3659" s="168" t="s">
        <v>5092</v>
      </c>
      <c r="C3659" s="238">
        <v>2024</v>
      </c>
      <c r="D3659" s="165" t="s">
        <v>3771</v>
      </c>
      <c r="E3659" s="167">
        <v>1</v>
      </c>
      <c r="F3659" s="163"/>
      <c r="G3659" s="167">
        <v>37.075249999999997</v>
      </c>
    </row>
    <row r="3660" spans="1:7" ht="18.75">
      <c r="A3660" s="163"/>
      <c r="B3660" s="168" t="s">
        <v>5078</v>
      </c>
      <c r="C3660" s="238">
        <v>2024</v>
      </c>
      <c r="D3660" s="165" t="s">
        <v>3771</v>
      </c>
      <c r="E3660" s="167">
        <v>1</v>
      </c>
      <c r="F3660" s="163"/>
      <c r="G3660" s="167">
        <v>38.360699999999994</v>
      </c>
    </row>
    <row r="3661" spans="1:7" ht="18.75">
      <c r="A3661" s="163"/>
      <c r="B3661" s="168" t="s">
        <v>5078</v>
      </c>
      <c r="C3661" s="238">
        <v>2024</v>
      </c>
      <c r="D3661" s="165" t="s">
        <v>3771</v>
      </c>
      <c r="E3661" s="167">
        <v>1</v>
      </c>
      <c r="F3661" s="163"/>
      <c r="G3661" s="167">
        <v>38.571580000000004</v>
      </c>
    </row>
    <row r="3662" spans="1:7" ht="18.75">
      <c r="A3662" s="163"/>
      <c r="B3662" s="168" t="s">
        <v>5077</v>
      </c>
      <c r="C3662" s="238">
        <v>2024</v>
      </c>
      <c r="D3662" s="165" t="s">
        <v>3771</v>
      </c>
      <c r="E3662" s="167">
        <v>1</v>
      </c>
      <c r="F3662" s="163"/>
      <c r="G3662" s="167">
        <v>42.454129999999999</v>
      </c>
    </row>
    <row r="3663" spans="1:7" ht="18.75">
      <c r="A3663" s="163"/>
      <c r="B3663" s="168" t="s">
        <v>5078</v>
      </c>
      <c r="C3663" s="238">
        <v>2024</v>
      </c>
      <c r="D3663" s="165" t="s">
        <v>3771</v>
      </c>
      <c r="E3663" s="167">
        <v>1</v>
      </c>
      <c r="F3663" s="163"/>
      <c r="G3663" s="167">
        <v>38.296399999999998</v>
      </c>
    </row>
    <row r="3664" spans="1:7" ht="18.75">
      <c r="A3664" s="163"/>
      <c r="B3664" s="168" t="s">
        <v>5081</v>
      </c>
      <c r="C3664" s="238">
        <v>2024</v>
      </c>
      <c r="D3664" s="165" t="s">
        <v>3771</v>
      </c>
      <c r="E3664" s="167">
        <v>1</v>
      </c>
      <c r="F3664" s="163"/>
      <c r="G3664" s="167">
        <v>38.311620000000005</v>
      </c>
    </row>
    <row r="3665" spans="1:7" ht="18.75">
      <c r="A3665" s="163"/>
      <c r="B3665" s="168" t="s">
        <v>5078</v>
      </c>
      <c r="C3665" s="238">
        <v>2024</v>
      </c>
      <c r="D3665" s="165" t="s">
        <v>3771</v>
      </c>
      <c r="E3665" s="167">
        <v>1</v>
      </c>
      <c r="F3665" s="163"/>
      <c r="G3665" s="167">
        <v>37.404559999999996</v>
      </c>
    </row>
    <row r="3666" spans="1:7" ht="18.75">
      <c r="A3666" s="163"/>
      <c r="B3666" s="168" t="s">
        <v>5077</v>
      </c>
      <c r="C3666" s="238">
        <v>2024</v>
      </c>
      <c r="D3666" s="165" t="s">
        <v>3771</v>
      </c>
      <c r="E3666" s="167">
        <v>1</v>
      </c>
      <c r="F3666" s="163"/>
      <c r="G3666" s="167">
        <v>40.4818</v>
      </c>
    </row>
    <row r="3667" spans="1:7" ht="18.75">
      <c r="A3667" s="163"/>
      <c r="B3667" s="168" t="s">
        <v>5078</v>
      </c>
      <c r="C3667" s="238">
        <v>2024</v>
      </c>
      <c r="D3667" s="165" t="s">
        <v>3771</v>
      </c>
      <c r="E3667" s="167">
        <v>1</v>
      </c>
      <c r="F3667" s="163"/>
      <c r="G3667" s="167">
        <v>37.876400000000004</v>
      </c>
    </row>
    <row r="3668" spans="1:7" ht="18.75">
      <c r="A3668" s="163"/>
      <c r="B3668" s="168" t="s">
        <v>5078</v>
      </c>
      <c r="C3668" s="238">
        <v>2024</v>
      </c>
      <c r="D3668" s="165" t="s">
        <v>3771</v>
      </c>
      <c r="E3668" s="167">
        <v>1</v>
      </c>
      <c r="F3668" s="163"/>
      <c r="G3668" s="167">
        <v>37.876419999999996</v>
      </c>
    </row>
    <row r="3669" spans="1:7" ht="18.75">
      <c r="A3669" s="163"/>
      <c r="B3669" s="168" t="s">
        <v>5077</v>
      </c>
      <c r="C3669" s="238">
        <v>2024</v>
      </c>
      <c r="D3669" s="165" t="s">
        <v>3771</v>
      </c>
      <c r="E3669" s="167">
        <v>1</v>
      </c>
      <c r="F3669" s="163"/>
      <c r="G3669" s="167">
        <v>42.347519999999996</v>
      </c>
    </row>
    <row r="3670" spans="1:7" ht="18.75">
      <c r="A3670" s="163"/>
      <c r="B3670" s="168" t="s">
        <v>5077</v>
      </c>
      <c r="C3670" s="238">
        <v>2024</v>
      </c>
      <c r="D3670" s="165" t="s">
        <v>3771</v>
      </c>
      <c r="E3670" s="167">
        <v>1</v>
      </c>
      <c r="F3670" s="163"/>
      <c r="G3670" s="167">
        <v>44.700139999999998</v>
      </c>
    </row>
    <row r="3671" spans="1:7" ht="18.75">
      <c r="A3671" s="163"/>
      <c r="B3671" s="168" t="s">
        <v>5077</v>
      </c>
      <c r="C3671" s="238">
        <v>2024</v>
      </c>
      <c r="D3671" s="165" t="s">
        <v>3771</v>
      </c>
      <c r="E3671" s="167">
        <v>1</v>
      </c>
      <c r="F3671" s="163"/>
      <c r="G3671" s="167">
        <v>43.269949999999994</v>
      </c>
    </row>
    <row r="3672" spans="1:7" ht="18.75">
      <c r="A3672" s="163"/>
      <c r="B3672" s="168" t="s">
        <v>5078</v>
      </c>
      <c r="C3672" s="238">
        <v>2024</v>
      </c>
      <c r="D3672" s="165" t="s">
        <v>3771</v>
      </c>
      <c r="E3672" s="167">
        <v>1</v>
      </c>
      <c r="F3672" s="163"/>
      <c r="G3672" s="167">
        <v>37.719859999999997</v>
      </c>
    </row>
    <row r="3673" spans="1:7" ht="18.75">
      <c r="A3673" s="163"/>
      <c r="B3673" s="168" t="s">
        <v>5078</v>
      </c>
      <c r="C3673" s="238">
        <v>2024</v>
      </c>
      <c r="D3673" s="165" t="s">
        <v>3771</v>
      </c>
      <c r="E3673" s="167">
        <v>1</v>
      </c>
      <c r="F3673" s="163"/>
      <c r="G3673" s="167">
        <v>38.481169999999999</v>
      </c>
    </row>
    <row r="3674" spans="1:7" ht="18.75">
      <c r="A3674" s="163"/>
      <c r="B3674" s="168" t="s">
        <v>5078</v>
      </c>
      <c r="C3674" s="238">
        <v>2024</v>
      </c>
      <c r="D3674" s="165" t="s">
        <v>3771</v>
      </c>
      <c r="E3674" s="167">
        <v>1</v>
      </c>
      <c r="F3674" s="163"/>
      <c r="G3674" s="167">
        <v>39.370330000000003</v>
      </c>
    </row>
    <row r="3675" spans="1:7" ht="18.75">
      <c r="A3675" s="163"/>
      <c r="B3675" s="168" t="s">
        <v>5077</v>
      </c>
      <c r="C3675" s="238">
        <v>2024</v>
      </c>
      <c r="D3675" s="165" t="s">
        <v>3771</v>
      </c>
      <c r="E3675" s="167">
        <v>1</v>
      </c>
      <c r="F3675" s="163"/>
      <c r="G3675" s="167">
        <v>42.131419999999999</v>
      </c>
    </row>
    <row r="3676" spans="1:7" ht="18.75">
      <c r="A3676" s="163"/>
      <c r="B3676" s="168" t="s">
        <v>5097</v>
      </c>
      <c r="C3676" s="238">
        <v>2024</v>
      </c>
      <c r="D3676" s="165" t="s">
        <v>3771</v>
      </c>
      <c r="E3676" s="167">
        <v>1</v>
      </c>
      <c r="F3676" s="163"/>
      <c r="G3676" s="167">
        <v>31.6281</v>
      </c>
    </row>
    <row r="3677" spans="1:7" ht="18.75">
      <c r="A3677" s="163"/>
      <c r="B3677" s="168" t="s">
        <v>5087</v>
      </c>
      <c r="C3677" s="238">
        <v>2024</v>
      </c>
      <c r="D3677" s="165" t="s">
        <v>3771</v>
      </c>
      <c r="E3677" s="167">
        <v>1</v>
      </c>
      <c r="F3677" s="163"/>
      <c r="G3677" s="167">
        <v>41.329099999999997</v>
      </c>
    </row>
    <row r="3678" spans="1:7" ht="18.75">
      <c r="A3678" s="163"/>
      <c r="B3678" s="168" t="s">
        <v>5077</v>
      </c>
      <c r="C3678" s="238">
        <v>2024</v>
      </c>
      <c r="D3678" s="165" t="s">
        <v>3771</v>
      </c>
      <c r="E3678" s="167">
        <v>1</v>
      </c>
      <c r="F3678" s="163"/>
      <c r="G3678" s="167">
        <v>39.843339999999998</v>
      </c>
    </row>
    <row r="3679" spans="1:7" ht="18.75">
      <c r="A3679" s="163"/>
      <c r="B3679" s="168" t="s">
        <v>5087</v>
      </c>
      <c r="C3679" s="238">
        <v>2024</v>
      </c>
      <c r="D3679" s="165" t="s">
        <v>3771</v>
      </c>
      <c r="E3679" s="167">
        <v>1</v>
      </c>
      <c r="F3679" s="163"/>
      <c r="G3679" s="167">
        <v>41.329089999999994</v>
      </c>
    </row>
    <row r="3680" spans="1:7" ht="18.75">
      <c r="A3680" s="163"/>
      <c r="B3680" s="168" t="s">
        <v>5078</v>
      </c>
      <c r="C3680" s="238">
        <v>2024</v>
      </c>
      <c r="D3680" s="165" t="s">
        <v>3771</v>
      </c>
      <c r="E3680" s="167">
        <v>1</v>
      </c>
      <c r="F3680" s="163"/>
      <c r="G3680" s="167">
        <v>37.719900000000003</v>
      </c>
    </row>
    <row r="3681" spans="1:7" ht="18.75">
      <c r="A3681" s="163"/>
      <c r="B3681" s="168" t="s">
        <v>5083</v>
      </c>
      <c r="C3681" s="238">
        <v>2024</v>
      </c>
      <c r="D3681" s="165" t="s">
        <v>3771</v>
      </c>
      <c r="E3681" s="167">
        <v>1</v>
      </c>
      <c r="F3681" s="163"/>
      <c r="G3681" s="167">
        <v>35.220129999999997</v>
      </c>
    </row>
    <row r="3682" spans="1:7" ht="18.75">
      <c r="A3682" s="163"/>
      <c r="B3682" s="168" t="s">
        <v>5094</v>
      </c>
      <c r="C3682" s="238">
        <v>2024</v>
      </c>
      <c r="D3682" s="165" t="s">
        <v>3771</v>
      </c>
      <c r="E3682" s="167">
        <v>1</v>
      </c>
      <c r="F3682" s="163"/>
      <c r="G3682" s="167">
        <v>39.183800000000005</v>
      </c>
    </row>
    <row r="3683" spans="1:7" ht="18.75">
      <c r="A3683" s="163"/>
      <c r="B3683" s="168" t="s">
        <v>5078</v>
      </c>
      <c r="C3683" s="238">
        <v>2024</v>
      </c>
      <c r="D3683" s="165" t="s">
        <v>3771</v>
      </c>
      <c r="E3683" s="167">
        <v>1</v>
      </c>
      <c r="F3683" s="163"/>
      <c r="G3683" s="167">
        <v>37.744810000000001</v>
      </c>
    </row>
    <row r="3684" spans="1:7" ht="18.75">
      <c r="A3684" s="163"/>
      <c r="B3684" s="168" t="s">
        <v>5087</v>
      </c>
      <c r="C3684" s="238">
        <v>2024</v>
      </c>
      <c r="D3684" s="165" t="s">
        <v>3771</v>
      </c>
      <c r="E3684" s="167">
        <v>1</v>
      </c>
      <c r="F3684" s="163"/>
      <c r="G3684" s="167">
        <v>41.329080000000005</v>
      </c>
    </row>
    <row r="3685" spans="1:7" ht="18.75">
      <c r="A3685" s="163"/>
      <c r="B3685" s="168" t="s">
        <v>5078</v>
      </c>
      <c r="C3685" s="238">
        <v>2024</v>
      </c>
      <c r="D3685" s="165" t="s">
        <v>3771</v>
      </c>
      <c r="E3685" s="167">
        <v>1</v>
      </c>
      <c r="F3685" s="163"/>
      <c r="G3685" s="167">
        <v>54.35521</v>
      </c>
    </row>
    <row r="3686" spans="1:7" ht="18.75">
      <c r="A3686" s="163"/>
      <c r="B3686" s="168" t="s">
        <v>5077</v>
      </c>
      <c r="C3686" s="238">
        <v>2024</v>
      </c>
      <c r="D3686" s="165" t="s">
        <v>3771</v>
      </c>
      <c r="E3686" s="167">
        <v>1</v>
      </c>
      <c r="F3686" s="163"/>
      <c r="G3686" s="167">
        <v>40.498750000000001</v>
      </c>
    </row>
    <row r="3687" spans="1:7" ht="18.75">
      <c r="A3687" s="163"/>
      <c r="B3687" s="168" t="s">
        <v>5104</v>
      </c>
      <c r="C3687" s="238">
        <v>2024</v>
      </c>
      <c r="D3687" s="165" t="s">
        <v>3771</v>
      </c>
      <c r="E3687" s="167">
        <v>1</v>
      </c>
      <c r="F3687" s="163"/>
      <c r="G3687" s="167">
        <v>47.502120000000005</v>
      </c>
    </row>
    <row r="3688" spans="1:7" ht="18.75">
      <c r="A3688" s="163"/>
      <c r="B3688" s="168" t="s">
        <v>5109</v>
      </c>
      <c r="C3688" s="238">
        <v>2024</v>
      </c>
      <c r="D3688" s="165" t="s">
        <v>3771</v>
      </c>
      <c r="E3688" s="167">
        <v>1</v>
      </c>
      <c r="F3688" s="163"/>
      <c r="G3688" s="167">
        <v>42.036190000000005</v>
      </c>
    </row>
    <row r="3689" spans="1:7" ht="18.75">
      <c r="A3689" s="163"/>
      <c r="B3689" s="168" t="s">
        <v>5077</v>
      </c>
      <c r="C3689" s="238">
        <v>2024</v>
      </c>
      <c r="D3689" s="165" t="s">
        <v>3771</v>
      </c>
      <c r="E3689" s="167">
        <v>1</v>
      </c>
      <c r="F3689" s="163"/>
      <c r="G3689" s="167">
        <v>40.463169999999998</v>
      </c>
    </row>
    <row r="3690" spans="1:7" ht="18.75">
      <c r="A3690" s="163"/>
      <c r="B3690" s="168" t="s">
        <v>5077</v>
      </c>
      <c r="C3690" s="238">
        <v>2024</v>
      </c>
      <c r="D3690" s="165" t="s">
        <v>3771</v>
      </c>
      <c r="E3690" s="167">
        <v>1</v>
      </c>
      <c r="F3690" s="163"/>
      <c r="G3690" s="167">
        <v>39.817269999999994</v>
      </c>
    </row>
    <row r="3691" spans="1:7" ht="18.75">
      <c r="A3691" s="163"/>
      <c r="B3691" s="168" t="s">
        <v>5078</v>
      </c>
      <c r="C3691" s="238">
        <v>2024</v>
      </c>
      <c r="D3691" s="165" t="s">
        <v>3771</v>
      </c>
      <c r="E3691" s="167">
        <v>1</v>
      </c>
      <c r="F3691" s="163"/>
      <c r="G3691" s="167">
        <v>39.735999999999997</v>
      </c>
    </row>
    <row r="3692" spans="1:7" ht="18.75">
      <c r="A3692" s="163"/>
      <c r="B3692" s="168" t="s">
        <v>5078</v>
      </c>
      <c r="C3692" s="238">
        <v>2024</v>
      </c>
      <c r="D3692" s="165" t="s">
        <v>3771</v>
      </c>
      <c r="E3692" s="167">
        <v>1</v>
      </c>
      <c r="F3692" s="163"/>
      <c r="G3692" s="167">
        <v>37.744810000000001</v>
      </c>
    </row>
    <row r="3693" spans="1:7" ht="18.75">
      <c r="A3693" s="163"/>
      <c r="B3693" s="168" t="s">
        <v>5077</v>
      </c>
      <c r="C3693" s="238">
        <v>2024</v>
      </c>
      <c r="D3693" s="165" t="s">
        <v>3771</v>
      </c>
      <c r="E3693" s="167">
        <v>1</v>
      </c>
      <c r="F3693" s="163"/>
      <c r="G3693" s="167">
        <v>39.88297</v>
      </c>
    </row>
    <row r="3694" spans="1:7" ht="18.75">
      <c r="A3694" s="163"/>
      <c r="B3694" s="168" t="s">
        <v>5087</v>
      </c>
      <c r="C3694" s="238">
        <v>2024</v>
      </c>
      <c r="D3694" s="165" t="s">
        <v>3771</v>
      </c>
      <c r="E3694" s="167">
        <v>1</v>
      </c>
      <c r="F3694" s="163"/>
      <c r="G3694" s="167">
        <v>41.129550000000002</v>
      </c>
    </row>
    <row r="3695" spans="1:7" ht="18.75">
      <c r="A3695" s="163"/>
      <c r="B3695" s="168" t="s">
        <v>5078</v>
      </c>
      <c r="C3695" s="238">
        <v>2024</v>
      </c>
      <c r="D3695" s="165" t="s">
        <v>3771</v>
      </c>
      <c r="E3695" s="167">
        <v>1</v>
      </c>
      <c r="F3695" s="163"/>
      <c r="G3695" s="167">
        <v>39.265540000000001</v>
      </c>
    </row>
    <row r="3696" spans="1:7" ht="18.75">
      <c r="A3696" s="163"/>
      <c r="B3696" s="168" t="s">
        <v>5077</v>
      </c>
      <c r="C3696" s="238">
        <v>2024</v>
      </c>
      <c r="D3696" s="165" t="s">
        <v>3771</v>
      </c>
      <c r="E3696" s="167">
        <v>1</v>
      </c>
      <c r="F3696" s="163"/>
      <c r="G3696" s="167">
        <v>39.236980000000003</v>
      </c>
    </row>
    <row r="3697" spans="1:7" ht="18.75">
      <c r="A3697" s="163"/>
      <c r="B3697" s="168" t="s">
        <v>5077</v>
      </c>
      <c r="C3697" s="238">
        <v>2024</v>
      </c>
      <c r="D3697" s="165" t="s">
        <v>3771</v>
      </c>
      <c r="E3697" s="167">
        <v>1</v>
      </c>
      <c r="F3697" s="163"/>
      <c r="G3697" s="167">
        <v>40.707999999999998</v>
      </c>
    </row>
    <row r="3698" spans="1:7" ht="18.75">
      <c r="A3698" s="163"/>
      <c r="B3698" s="168" t="s">
        <v>5087</v>
      </c>
      <c r="C3698" s="238">
        <v>2024</v>
      </c>
      <c r="D3698" s="165" t="s">
        <v>3771</v>
      </c>
      <c r="E3698" s="167">
        <v>1</v>
      </c>
      <c r="F3698" s="163"/>
      <c r="G3698" s="167">
        <v>41.129570000000001</v>
      </c>
    </row>
    <row r="3699" spans="1:7" ht="18.75">
      <c r="A3699" s="163"/>
      <c r="B3699" s="168" t="s">
        <v>5095</v>
      </c>
      <c r="C3699" s="238">
        <v>2024</v>
      </c>
      <c r="D3699" s="165" t="s">
        <v>3771</v>
      </c>
      <c r="E3699" s="167">
        <v>1</v>
      </c>
      <c r="F3699" s="163"/>
      <c r="G3699" s="167">
        <v>33.799349999999997</v>
      </c>
    </row>
    <row r="3700" spans="1:7" ht="18.75">
      <c r="A3700" s="163"/>
      <c r="B3700" s="168" t="s">
        <v>5077</v>
      </c>
      <c r="C3700" s="238">
        <v>2024</v>
      </c>
      <c r="D3700" s="165" t="s">
        <v>3771</v>
      </c>
      <c r="E3700" s="167">
        <v>1</v>
      </c>
      <c r="F3700" s="163"/>
      <c r="G3700" s="167">
        <v>41.551050000000004</v>
      </c>
    </row>
    <row r="3701" spans="1:7" ht="18.75">
      <c r="A3701" s="163"/>
      <c r="B3701" s="168" t="s">
        <v>5078</v>
      </c>
      <c r="C3701" s="238">
        <v>2024</v>
      </c>
      <c r="D3701" s="165" t="s">
        <v>3771</v>
      </c>
      <c r="E3701" s="167">
        <v>1</v>
      </c>
      <c r="F3701" s="163"/>
      <c r="G3701" s="167">
        <v>38.571529999999996</v>
      </c>
    </row>
    <row r="3702" spans="1:7" ht="18.75">
      <c r="A3702" s="163"/>
      <c r="B3702" s="168" t="s">
        <v>5078</v>
      </c>
      <c r="C3702" s="238">
        <v>2024</v>
      </c>
      <c r="D3702" s="165" t="s">
        <v>3771</v>
      </c>
      <c r="E3702" s="167">
        <v>1</v>
      </c>
      <c r="F3702" s="163"/>
      <c r="G3702" s="167">
        <v>37.679199999999994</v>
      </c>
    </row>
    <row r="3703" spans="1:7" ht="18.75">
      <c r="A3703" s="163"/>
      <c r="B3703" s="168" t="s">
        <v>5078</v>
      </c>
      <c r="C3703" s="238">
        <v>2024</v>
      </c>
      <c r="D3703" s="165" t="s">
        <v>3771</v>
      </c>
      <c r="E3703" s="167">
        <v>1</v>
      </c>
      <c r="F3703" s="163"/>
      <c r="G3703" s="167">
        <v>37.678620000000002</v>
      </c>
    </row>
    <row r="3704" spans="1:7" ht="18.75">
      <c r="A3704" s="163"/>
      <c r="B3704" s="168" t="s">
        <v>5089</v>
      </c>
      <c r="C3704" s="238">
        <v>2024</v>
      </c>
      <c r="D3704" s="165" t="s">
        <v>3771</v>
      </c>
      <c r="E3704" s="167">
        <v>1</v>
      </c>
      <c r="F3704" s="163"/>
      <c r="G3704" s="167">
        <v>44.837300000000006</v>
      </c>
    </row>
    <row r="3705" spans="1:7" ht="18.75">
      <c r="A3705" s="163"/>
      <c r="B3705" s="168" t="s">
        <v>5078</v>
      </c>
      <c r="C3705" s="238">
        <v>2024</v>
      </c>
      <c r="D3705" s="165" t="s">
        <v>3771</v>
      </c>
      <c r="E3705" s="167">
        <v>1</v>
      </c>
      <c r="F3705" s="163"/>
      <c r="G3705" s="167">
        <v>37.552019999999999</v>
      </c>
    </row>
    <row r="3706" spans="1:7" ht="18.75">
      <c r="A3706" s="163"/>
      <c r="B3706" s="168" t="s">
        <v>5077</v>
      </c>
      <c r="C3706" s="238">
        <v>2024</v>
      </c>
      <c r="D3706" s="165" t="s">
        <v>3771</v>
      </c>
      <c r="E3706" s="167">
        <v>1</v>
      </c>
      <c r="F3706" s="163"/>
      <c r="G3706" s="167">
        <v>42.176279999999998</v>
      </c>
    </row>
    <row r="3707" spans="1:7" ht="18.75">
      <c r="A3707" s="163"/>
      <c r="B3707" s="168" t="s">
        <v>5077</v>
      </c>
      <c r="C3707" s="238">
        <v>2024</v>
      </c>
      <c r="D3707" s="165" t="s">
        <v>3771</v>
      </c>
      <c r="E3707" s="167">
        <v>1</v>
      </c>
      <c r="F3707" s="163"/>
      <c r="G3707" s="167">
        <v>39.710279999999997</v>
      </c>
    </row>
    <row r="3708" spans="1:7" ht="18.75">
      <c r="A3708" s="163"/>
      <c r="B3708" s="168" t="s">
        <v>5077</v>
      </c>
      <c r="C3708" s="238">
        <v>2024</v>
      </c>
      <c r="D3708" s="165" t="s">
        <v>3771</v>
      </c>
      <c r="E3708" s="167">
        <v>1</v>
      </c>
      <c r="F3708" s="163"/>
      <c r="G3708" s="167">
        <v>41.410220000000002</v>
      </c>
    </row>
    <row r="3709" spans="1:7" ht="18.75">
      <c r="A3709" s="163"/>
      <c r="B3709" s="168" t="s">
        <v>5079</v>
      </c>
      <c r="C3709" s="238">
        <v>2024</v>
      </c>
      <c r="D3709" s="165" t="s">
        <v>3771</v>
      </c>
      <c r="E3709" s="167">
        <v>1</v>
      </c>
      <c r="F3709" s="163"/>
      <c r="G3709" s="167">
        <v>38.802039999999998</v>
      </c>
    </row>
    <row r="3710" spans="1:7" ht="18.75">
      <c r="A3710" s="163"/>
      <c r="B3710" s="168" t="s">
        <v>5077</v>
      </c>
      <c r="C3710" s="238">
        <v>2024</v>
      </c>
      <c r="D3710" s="165" t="s">
        <v>3771</v>
      </c>
      <c r="E3710" s="167">
        <v>1</v>
      </c>
      <c r="F3710" s="163"/>
      <c r="G3710" s="167">
        <v>39.83502</v>
      </c>
    </row>
    <row r="3711" spans="1:7" ht="18.75">
      <c r="A3711" s="163"/>
      <c r="B3711" s="168" t="s">
        <v>5078</v>
      </c>
      <c r="C3711" s="238">
        <v>2024</v>
      </c>
      <c r="D3711" s="165" t="s">
        <v>3771</v>
      </c>
      <c r="E3711" s="167">
        <v>1</v>
      </c>
      <c r="F3711" s="163"/>
      <c r="G3711" s="167">
        <v>38.557859999999998</v>
      </c>
    </row>
    <row r="3712" spans="1:7" ht="18.75">
      <c r="A3712" s="163"/>
      <c r="B3712" s="168" t="s">
        <v>5077</v>
      </c>
      <c r="C3712" s="238">
        <v>2024</v>
      </c>
      <c r="D3712" s="165" t="s">
        <v>3771</v>
      </c>
      <c r="E3712" s="167">
        <v>1</v>
      </c>
      <c r="F3712" s="163"/>
      <c r="G3712" s="167">
        <v>40.232599999999998</v>
      </c>
    </row>
    <row r="3713" spans="1:7" ht="18.75">
      <c r="A3713" s="163"/>
      <c r="B3713" s="168" t="s">
        <v>5078</v>
      </c>
      <c r="C3713" s="238">
        <v>2024</v>
      </c>
      <c r="D3713" s="165" t="s">
        <v>3771</v>
      </c>
      <c r="E3713" s="167">
        <v>1</v>
      </c>
      <c r="F3713" s="163"/>
      <c r="G3713" s="167">
        <v>38.743310000000001</v>
      </c>
    </row>
    <row r="3714" spans="1:7" ht="18.75">
      <c r="A3714" s="163"/>
      <c r="B3714" s="168" t="s">
        <v>5079</v>
      </c>
      <c r="C3714" s="238">
        <v>2024</v>
      </c>
      <c r="D3714" s="165" t="s">
        <v>3771</v>
      </c>
      <c r="E3714" s="167">
        <v>1</v>
      </c>
      <c r="F3714" s="163"/>
      <c r="G3714" s="167">
        <v>38.705719999999999</v>
      </c>
    </row>
    <row r="3715" spans="1:7" ht="18.75">
      <c r="A3715" s="163"/>
      <c r="B3715" s="168" t="s">
        <v>5078</v>
      </c>
      <c r="C3715" s="238">
        <v>2024</v>
      </c>
      <c r="D3715" s="165" t="s">
        <v>3771</v>
      </c>
      <c r="E3715" s="167">
        <v>1</v>
      </c>
      <c r="F3715" s="163"/>
      <c r="G3715" s="167">
        <v>38.789120000000004</v>
      </c>
    </row>
    <row r="3716" spans="1:7" ht="18.75">
      <c r="A3716" s="163"/>
      <c r="B3716" s="168" t="s">
        <v>5077</v>
      </c>
      <c r="C3716" s="238">
        <v>2024</v>
      </c>
      <c r="D3716" s="165" t="s">
        <v>3771</v>
      </c>
      <c r="E3716" s="167">
        <v>1</v>
      </c>
      <c r="F3716" s="163"/>
      <c r="G3716" s="167">
        <v>39.004980000000003</v>
      </c>
    </row>
    <row r="3717" spans="1:7" ht="18.75">
      <c r="A3717" s="163"/>
      <c r="B3717" s="168" t="s">
        <v>5077</v>
      </c>
      <c r="C3717" s="238">
        <v>2024</v>
      </c>
      <c r="D3717" s="165" t="s">
        <v>3771</v>
      </c>
      <c r="E3717" s="167">
        <v>1</v>
      </c>
      <c r="F3717" s="163"/>
      <c r="G3717" s="167">
        <v>39.350660000000005</v>
      </c>
    </row>
    <row r="3718" spans="1:7" ht="18.75">
      <c r="A3718" s="163"/>
      <c r="B3718" s="168" t="s">
        <v>5077</v>
      </c>
      <c r="C3718" s="238">
        <v>2024</v>
      </c>
      <c r="D3718" s="165" t="s">
        <v>3771</v>
      </c>
      <c r="E3718" s="167">
        <v>1</v>
      </c>
      <c r="F3718" s="163"/>
      <c r="G3718" s="167">
        <v>39.107440000000004</v>
      </c>
    </row>
    <row r="3719" spans="1:7" ht="18.75">
      <c r="A3719" s="163"/>
      <c r="B3719" s="168" t="s">
        <v>5077</v>
      </c>
      <c r="C3719" s="238">
        <v>2024</v>
      </c>
      <c r="D3719" s="165" t="s">
        <v>3771</v>
      </c>
      <c r="E3719" s="167">
        <v>1</v>
      </c>
      <c r="F3719" s="163"/>
      <c r="G3719" s="167">
        <v>41.449109999999997</v>
      </c>
    </row>
    <row r="3720" spans="1:7" ht="18.75">
      <c r="A3720" s="163"/>
      <c r="B3720" s="168" t="s">
        <v>5077</v>
      </c>
      <c r="C3720" s="238">
        <v>2024</v>
      </c>
      <c r="D3720" s="165" t="s">
        <v>3771</v>
      </c>
      <c r="E3720" s="167">
        <v>1</v>
      </c>
      <c r="F3720" s="163"/>
      <c r="G3720" s="167">
        <v>43.172919999999998</v>
      </c>
    </row>
    <row r="3721" spans="1:7" ht="18.75">
      <c r="A3721" s="163"/>
      <c r="B3721" s="168" t="s">
        <v>5078</v>
      </c>
      <c r="C3721" s="238">
        <v>2024</v>
      </c>
      <c r="D3721" s="165" t="s">
        <v>3771</v>
      </c>
      <c r="E3721" s="167">
        <v>1</v>
      </c>
      <c r="F3721" s="163"/>
      <c r="G3721" s="167">
        <v>39.193489999999997</v>
      </c>
    </row>
    <row r="3722" spans="1:7" ht="18.75">
      <c r="A3722" s="163"/>
      <c r="B3722" s="168" t="s">
        <v>5077</v>
      </c>
      <c r="C3722" s="238">
        <v>2024</v>
      </c>
      <c r="D3722" s="165" t="s">
        <v>3771</v>
      </c>
      <c r="E3722" s="167">
        <v>1</v>
      </c>
      <c r="F3722" s="163"/>
      <c r="G3722" s="167">
        <v>40.48903</v>
      </c>
    </row>
    <row r="3723" spans="1:7" ht="18.75">
      <c r="A3723" s="163"/>
      <c r="B3723" s="168" t="s">
        <v>5077</v>
      </c>
      <c r="C3723" s="238">
        <v>2024</v>
      </c>
      <c r="D3723" s="165" t="s">
        <v>3771</v>
      </c>
      <c r="E3723" s="167">
        <v>1</v>
      </c>
      <c r="F3723" s="163"/>
      <c r="G3723" s="167">
        <v>40.740559999999995</v>
      </c>
    </row>
    <row r="3724" spans="1:7" ht="18.75">
      <c r="A3724" s="163"/>
      <c r="B3724" s="168" t="s">
        <v>5077</v>
      </c>
      <c r="C3724" s="238">
        <v>2024</v>
      </c>
      <c r="D3724" s="165" t="s">
        <v>3771</v>
      </c>
      <c r="E3724" s="167">
        <v>1</v>
      </c>
      <c r="F3724" s="163"/>
      <c r="G3724" s="167">
        <v>40.516760000000005</v>
      </c>
    </row>
    <row r="3725" spans="1:7" ht="18.75">
      <c r="A3725" s="163"/>
      <c r="B3725" s="168" t="s">
        <v>5077</v>
      </c>
      <c r="C3725" s="238">
        <v>2024</v>
      </c>
      <c r="D3725" s="165" t="s">
        <v>3771</v>
      </c>
      <c r="E3725" s="167">
        <v>1</v>
      </c>
      <c r="F3725" s="163"/>
      <c r="G3725" s="167">
        <v>38.918610000000001</v>
      </c>
    </row>
    <row r="3726" spans="1:7" ht="18.75">
      <c r="A3726" s="163"/>
      <c r="B3726" s="168" t="s">
        <v>5077</v>
      </c>
      <c r="C3726" s="238">
        <v>2024</v>
      </c>
      <c r="D3726" s="165" t="s">
        <v>3771</v>
      </c>
      <c r="E3726" s="167">
        <v>1</v>
      </c>
      <c r="F3726" s="163"/>
      <c r="G3726" s="167">
        <v>38.747300000000003</v>
      </c>
    </row>
    <row r="3727" spans="1:7" ht="18.75">
      <c r="A3727" s="163"/>
      <c r="B3727" s="168" t="s">
        <v>5109</v>
      </c>
      <c r="C3727" s="238">
        <v>2024</v>
      </c>
      <c r="D3727" s="165" t="s">
        <v>3771</v>
      </c>
      <c r="E3727" s="167">
        <v>1</v>
      </c>
      <c r="F3727" s="163"/>
      <c r="G3727" s="167">
        <v>39.104129999999998</v>
      </c>
    </row>
    <row r="3728" spans="1:7" ht="18.75">
      <c r="A3728" s="163"/>
      <c r="B3728" s="168" t="s">
        <v>5077</v>
      </c>
      <c r="C3728" s="238">
        <v>2024</v>
      </c>
      <c r="D3728" s="165" t="s">
        <v>3771</v>
      </c>
      <c r="E3728" s="167">
        <v>1</v>
      </c>
      <c r="F3728" s="163"/>
      <c r="G3728" s="167">
        <v>38.544449999999998</v>
      </c>
    </row>
    <row r="3729" spans="1:7" ht="18.75">
      <c r="A3729" s="163"/>
      <c r="B3729" s="168" t="s">
        <v>5078</v>
      </c>
      <c r="C3729" s="238">
        <v>2024</v>
      </c>
      <c r="D3729" s="165" t="s">
        <v>3771</v>
      </c>
      <c r="E3729" s="167">
        <v>1</v>
      </c>
      <c r="F3729" s="163"/>
      <c r="G3729" s="167">
        <v>36.845120000000001</v>
      </c>
    </row>
    <row r="3730" spans="1:7" ht="18.75">
      <c r="A3730" s="163"/>
      <c r="B3730" s="168" t="s">
        <v>5078</v>
      </c>
      <c r="C3730" s="238">
        <v>2024</v>
      </c>
      <c r="D3730" s="165" t="s">
        <v>3771</v>
      </c>
      <c r="E3730" s="167">
        <v>1</v>
      </c>
      <c r="F3730" s="163"/>
      <c r="G3730" s="167">
        <v>38.797890000000002</v>
      </c>
    </row>
    <row r="3731" spans="1:7" ht="18.75">
      <c r="A3731" s="163"/>
      <c r="B3731" s="168" t="s">
        <v>5077</v>
      </c>
      <c r="C3731" s="238">
        <v>2024</v>
      </c>
      <c r="D3731" s="165" t="s">
        <v>3771</v>
      </c>
      <c r="E3731" s="167">
        <v>1</v>
      </c>
      <c r="F3731" s="163"/>
      <c r="G3731" s="167">
        <v>40.272500000000001</v>
      </c>
    </row>
    <row r="3732" spans="1:7" ht="18.75">
      <c r="A3732" s="163"/>
      <c r="B3732" s="168" t="s">
        <v>5077</v>
      </c>
      <c r="C3732" s="238">
        <v>2024</v>
      </c>
      <c r="D3732" s="165" t="s">
        <v>3771</v>
      </c>
      <c r="E3732" s="167">
        <v>1</v>
      </c>
      <c r="F3732" s="163"/>
      <c r="G3732" s="167">
        <v>38.011720000000004</v>
      </c>
    </row>
    <row r="3733" spans="1:7" ht="18.75">
      <c r="A3733" s="163"/>
      <c r="B3733" s="168" t="s">
        <v>5078</v>
      </c>
      <c r="C3733" s="238">
        <v>2024</v>
      </c>
      <c r="D3733" s="165" t="s">
        <v>3771</v>
      </c>
      <c r="E3733" s="167">
        <v>1</v>
      </c>
      <c r="F3733" s="163"/>
      <c r="G3733" s="167">
        <v>38.495040000000003</v>
      </c>
    </row>
    <row r="3734" spans="1:7" ht="18.75">
      <c r="A3734" s="163"/>
      <c r="B3734" s="168" t="s">
        <v>5077</v>
      </c>
      <c r="C3734" s="238">
        <v>2024</v>
      </c>
      <c r="D3734" s="165" t="s">
        <v>3771</v>
      </c>
      <c r="E3734" s="167">
        <v>1</v>
      </c>
      <c r="F3734" s="163"/>
      <c r="G3734" s="167">
        <v>40.28801</v>
      </c>
    </row>
    <row r="3735" spans="1:7" ht="18.75">
      <c r="A3735" s="163"/>
      <c r="B3735" s="168" t="s">
        <v>5095</v>
      </c>
      <c r="C3735" s="238">
        <v>2024</v>
      </c>
      <c r="D3735" s="165" t="s">
        <v>3771</v>
      </c>
      <c r="E3735" s="167">
        <v>1</v>
      </c>
      <c r="F3735" s="163"/>
      <c r="G3735" s="167">
        <v>35.654629999999997</v>
      </c>
    </row>
    <row r="3736" spans="1:7" ht="18.75">
      <c r="A3736" s="163"/>
      <c r="B3736" s="168" t="s">
        <v>5077</v>
      </c>
      <c r="C3736" s="238">
        <v>2024</v>
      </c>
      <c r="D3736" s="165" t="s">
        <v>3771</v>
      </c>
      <c r="E3736" s="167">
        <v>1</v>
      </c>
      <c r="F3736" s="163"/>
      <c r="G3736" s="167">
        <v>38.049190000000003</v>
      </c>
    </row>
    <row r="3737" spans="1:7" ht="18.75">
      <c r="A3737" s="163"/>
      <c r="B3737" s="168" t="s">
        <v>5077</v>
      </c>
      <c r="C3737" s="238">
        <v>2024</v>
      </c>
      <c r="D3737" s="165" t="s">
        <v>3771</v>
      </c>
      <c r="E3737" s="167">
        <v>1</v>
      </c>
      <c r="F3737" s="163"/>
      <c r="G3737" s="167">
        <v>40.288429999999998</v>
      </c>
    </row>
    <row r="3738" spans="1:7" ht="18.75">
      <c r="A3738" s="163"/>
      <c r="B3738" s="168" t="s">
        <v>5078</v>
      </c>
      <c r="C3738" s="238">
        <v>2024</v>
      </c>
      <c r="D3738" s="165" t="s">
        <v>3771</v>
      </c>
      <c r="E3738" s="167">
        <v>1</v>
      </c>
      <c r="F3738" s="163"/>
      <c r="G3738" s="167">
        <v>37.676670000000001</v>
      </c>
    </row>
    <row r="3739" spans="1:7" ht="18.75">
      <c r="A3739" s="163"/>
      <c r="B3739" s="168" t="s">
        <v>5078</v>
      </c>
      <c r="C3739" s="238">
        <v>2024</v>
      </c>
      <c r="D3739" s="165" t="s">
        <v>3771</v>
      </c>
      <c r="E3739" s="167">
        <v>1</v>
      </c>
      <c r="F3739" s="163"/>
      <c r="G3739" s="167">
        <v>38.284030000000001</v>
      </c>
    </row>
    <row r="3740" spans="1:7" ht="18.75">
      <c r="A3740" s="163"/>
      <c r="B3740" s="168" t="s">
        <v>5077</v>
      </c>
      <c r="C3740" s="238">
        <v>2024</v>
      </c>
      <c r="D3740" s="165" t="s">
        <v>3771</v>
      </c>
      <c r="E3740" s="167">
        <v>1</v>
      </c>
      <c r="F3740" s="163"/>
      <c r="G3740" s="167">
        <v>37.647680000000001</v>
      </c>
    </row>
    <row r="3741" spans="1:7" ht="18.75">
      <c r="A3741" s="163"/>
      <c r="B3741" s="168" t="s">
        <v>5079</v>
      </c>
      <c r="C3741" s="238">
        <v>2024</v>
      </c>
      <c r="D3741" s="165" t="s">
        <v>3771</v>
      </c>
      <c r="E3741" s="167">
        <v>1</v>
      </c>
      <c r="F3741" s="163"/>
      <c r="G3741" s="167">
        <v>38.761189999999999</v>
      </c>
    </row>
    <row r="3742" spans="1:7" ht="18.75">
      <c r="A3742" s="163"/>
      <c r="B3742" s="168" t="s">
        <v>5077</v>
      </c>
      <c r="C3742" s="238">
        <v>2024</v>
      </c>
      <c r="D3742" s="165" t="s">
        <v>3771</v>
      </c>
      <c r="E3742" s="167">
        <v>1</v>
      </c>
      <c r="F3742" s="163"/>
      <c r="G3742" s="167">
        <v>37.816879999999998</v>
      </c>
    </row>
    <row r="3743" spans="1:7" ht="18.75">
      <c r="A3743" s="163"/>
      <c r="B3743" s="168" t="s">
        <v>5086</v>
      </c>
      <c r="C3743" s="238">
        <v>2024</v>
      </c>
      <c r="D3743" s="165" t="s">
        <v>3771</v>
      </c>
      <c r="E3743" s="167">
        <v>1</v>
      </c>
      <c r="F3743" s="163"/>
      <c r="G3743" s="167">
        <v>47.83728</v>
      </c>
    </row>
    <row r="3744" spans="1:7" ht="18.75">
      <c r="A3744" s="163"/>
      <c r="B3744" s="168" t="s">
        <v>5100</v>
      </c>
      <c r="C3744" s="238">
        <v>2024</v>
      </c>
      <c r="D3744" s="165" t="s">
        <v>3771</v>
      </c>
      <c r="E3744" s="167">
        <v>1</v>
      </c>
      <c r="F3744" s="163"/>
      <c r="G3744" s="167">
        <v>44.749870000000001</v>
      </c>
    </row>
    <row r="3745" spans="1:7" ht="18.75">
      <c r="A3745" s="163"/>
      <c r="B3745" s="168" t="s">
        <v>5083</v>
      </c>
      <c r="C3745" s="238">
        <v>2024</v>
      </c>
      <c r="D3745" s="165" t="s">
        <v>3771</v>
      </c>
      <c r="E3745" s="167">
        <v>1</v>
      </c>
      <c r="F3745" s="163"/>
      <c r="G3745" s="167">
        <v>38.095649999999999</v>
      </c>
    </row>
    <row r="3746" spans="1:7" ht="18.75">
      <c r="A3746" s="163"/>
      <c r="B3746" s="168" t="s">
        <v>5079</v>
      </c>
      <c r="C3746" s="238">
        <v>2024</v>
      </c>
      <c r="D3746" s="165" t="s">
        <v>3771</v>
      </c>
      <c r="E3746" s="167">
        <v>1</v>
      </c>
      <c r="F3746" s="163"/>
      <c r="G3746" s="167">
        <v>46.025580000000005</v>
      </c>
    </row>
    <row r="3747" spans="1:7" ht="18.75">
      <c r="A3747" s="163"/>
      <c r="B3747" s="168" t="s">
        <v>5093</v>
      </c>
      <c r="C3747" s="238">
        <v>2024</v>
      </c>
      <c r="D3747" s="165" t="s">
        <v>3771</v>
      </c>
      <c r="E3747" s="167">
        <v>1</v>
      </c>
      <c r="F3747" s="163"/>
      <c r="G3747" s="167">
        <v>44.591099999999997</v>
      </c>
    </row>
    <row r="3748" spans="1:7" ht="18.75">
      <c r="A3748" s="163"/>
      <c r="B3748" s="168" t="s">
        <v>5109</v>
      </c>
      <c r="C3748" s="238">
        <v>2024</v>
      </c>
      <c r="D3748" s="165" t="s">
        <v>3771</v>
      </c>
      <c r="E3748" s="167">
        <v>1</v>
      </c>
      <c r="F3748" s="163"/>
      <c r="G3748" s="167">
        <v>36.976680000000002</v>
      </c>
    </row>
    <row r="3749" spans="1:7" ht="18.75">
      <c r="A3749" s="163"/>
      <c r="B3749" s="168" t="s">
        <v>5090</v>
      </c>
      <c r="C3749" s="238">
        <v>2024</v>
      </c>
      <c r="D3749" s="165" t="s">
        <v>3771</v>
      </c>
      <c r="E3749" s="167">
        <v>1</v>
      </c>
      <c r="F3749" s="163"/>
      <c r="G3749" s="167">
        <v>29.504529999999999</v>
      </c>
    </row>
    <row r="3750" spans="1:7" ht="18.75">
      <c r="A3750" s="163"/>
      <c r="B3750" s="168" t="s">
        <v>5081</v>
      </c>
      <c r="C3750" s="238">
        <v>2024</v>
      </c>
      <c r="D3750" s="165" t="s">
        <v>3771</v>
      </c>
      <c r="E3750" s="167">
        <v>1</v>
      </c>
      <c r="F3750" s="163"/>
      <c r="G3750" s="167">
        <v>39.762010000000004</v>
      </c>
    </row>
    <row r="3751" spans="1:7" ht="18.75">
      <c r="A3751" s="163"/>
      <c r="B3751" s="168" t="s">
        <v>5090</v>
      </c>
      <c r="C3751" s="238">
        <v>2024</v>
      </c>
      <c r="D3751" s="165" t="s">
        <v>3771</v>
      </c>
      <c r="E3751" s="167">
        <v>1</v>
      </c>
      <c r="F3751" s="163"/>
      <c r="G3751" s="167">
        <v>36.017410000000005</v>
      </c>
    </row>
    <row r="3752" spans="1:7" ht="18.75">
      <c r="A3752" s="163"/>
      <c r="B3752" s="168" t="s">
        <v>5090</v>
      </c>
      <c r="C3752" s="238">
        <v>2024</v>
      </c>
      <c r="D3752" s="165" t="s">
        <v>3771</v>
      </c>
      <c r="E3752" s="167">
        <v>1</v>
      </c>
      <c r="F3752" s="163"/>
      <c r="G3752" s="167">
        <v>40.666530000000002</v>
      </c>
    </row>
    <row r="3753" spans="1:7" ht="18.75">
      <c r="A3753" s="163"/>
      <c r="B3753" s="168" t="s">
        <v>5078</v>
      </c>
      <c r="C3753" s="238">
        <v>2024</v>
      </c>
      <c r="D3753" s="165" t="s">
        <v>3771</v>
      </c>
      <c r="E3753" s="167">
        <v>1</v>
      </c>
      <c r="F3753" s="163"/>
      <c r="G3753" s="167">
        <v>38.453429999999997</v>
      </c>
    </row>
    <row r="3754" spans="1:7" ht="18.75">
      <c r="A3754" s="163"/>
      <c r="B3754" s="168" t="s">
        <v>5078</v>
      </c>
      <c r="C3754" s="238">
        <v>2024</v>
      </c>
      <c r="D3754" s="165" t="s">
        <v>3771</v>
      </c>
      <c r="E3754" s="167">
        <v>1</v>
      </c>
      <c r="F3754" s="163"/>
      <c r="G3754" s="167">
        <v>38.156999999999996</v>
      </c>
    </row>
    <row r="3755" spans="1:7" ht="18.75">
      <c r="A3755" s="163"/>
      <c r="B3755" s="168" t="s">
        <v>5078</v>
      </c>
      <c r="C3755" s="238">
        <v>2024</v>
      </c>
      <c r="D3755" s="165" t="s">
        <v>3771</v>
      </c>
      <c r="E3755" s="167">
        <v>1</v>
      </c>
      <c r="F3755" s="163"/>
      <c r="G3755" s="167">
        <v>38.584519999999998</v>
      </c>
    </row>
    <row r="3756" spans="1:7" ht="18.75">
      <c r="A3756" s="163"/>
      <c r="B3756" s="168" t="s">
        <v>5097</v>
      </c>
      <c r="C3756" s="238">
        <v>2024</v>
      </c>
      <c r="D3756" s="165" t="s">
        <v>3771</v>
      </c>
      <c r="E3756" s="167">
        <v>1</v>
      </c>
      <c r="F3756" s="163"/>
      <c r="G3756" s="167">
        <v>30.908300000000001</v>
      </c>
    </row>
    <row r="3757" spans="1:7" ht="18.75">
      <c r="A3757" s="163"/>
      <c r="B3757" s="168" t="s">
        <v>5077</v>
      </c>
      <c r="C3757" s="238">
        <v>2024</v>
      </c>
      <c r="D3757" s="165" t="s">
        <v>3771</v>
      </c>
      <c r="E3757" s="167">
        <v>1</v>
      </c>
      <c r="F3757" s="163"/>
      <c r="G3757" s="167">
        <v>39.589300000000001</v>
      </c>
    </row>
    <row r="3758" spans="1:7" ht="18.75">
      <c r="A3758" s="163"/>
      <c r="B3758" s="168" t="s">
        <v>5077</v>
      </c>
      <c r="C3758" s="238">
        <v>2024</v>
      </c>
      <c r="D3758" s="165" t="s">
        <v>3771</v>
      </c>
      <c r="E3758" s="167">
        <v>1</v>
      </c>
      <c r="F3758" s="163"/>
      <c r="G3758" s="167">
        <v>39.025860000000002</v>
      </c>
    </row>
    <row r="3759" spans="1:7" ht="18.75">
      <c r="A3759" s="163"/>
      <c r="B3759" s="168" t="s">
        <v>5077</v>
      </c>
      <c r="C3759" s="238">
        <v>2024</v>
      </c>
      <c r="D3759" s="165" t="s">
        <v>3771</v>
      </c>
      <c r="E3759" s="167">
        <v>1</v>
      </c>
      <c r="F3759" s="163"/>
      <c r="G3759" s="167">
        <v>40.833300000000001</v>
      </c>
    </row>
    <row r="3760" spans="1:7" ht="18.75">
      <c r="A3760" s="163"/>
      <c r="B3760" s="168" t="s">
        <v>5077</v>
      </c>
      <c r="C3760" s="238">
        <v>2024</v>
      </c>
      <c r="D3760" s="165" t="s">
        <v>3771</v>
      </c>
      <c r="E3760" s="167">
        <v>1</v>
      </c>
      <c r="F3760" s="163"/>
      <c r="G3760" s="167">
        <v>43.009809999999995</v>
      </c>
    </row>
    <row r="3761" spans="1:7" ht="18.75">
      <c r="A3761" s="163"/>
      <c r="B3761" s="168" t="s">
        <v>5097</v>
      </c>
      <c r="C3761" s="238">
        <v>2024</v>
      </c>
      <c r="D3761" s="165" t="s">
        <v>3771</v>
      </c>
      <c r="E3761" s="167">
        <v>1</v>
      </c>
      <c r="F3761" s="163"/>
      <c r="G3761" s="167">
        <v>30.276540000000001</v>
      </c>
    </row>
    <row r="3762" spans="1:7" ht="18.75">
      <c r="A3762" s="163"/>
      <c r="B3762" s="168" t="s">
        <v>5077</v>
      </c>
      <c r="C3762" s="238">
        <v>2024</v>
      </c>
      <c r="D3762" s="165" t="s">
        <v>3771</v>
      </c>
      <c r="E3762" s="167">
        <v>1</v>
      </c>
      <c r="F3762" s="163"/>
      <c r="G3762" s="167">
        <v>42.27543</v>
      </c>
    </row>
    <row r="3763" spans="1:7" ht="18.75">
      <c r="A3763" s="163"/>
      <c r="B3763" s="168" t="s">
        <v>5081</v>
      </c>
      <c r="C3763" s="238">
        <v>2024</v>
      </c>
      <c r="D3763" s="165" t="s">
        <v>3771</v>
      </c>
      <c r="E3763" s="167">
        <v>1</v>
      </c>
      <c r="F3763" s="163"/>
      <c r="G3763" s="167">
        <v>39.030349999999999</v>
      </c>
    </row>
    <row r="3764" spans="1:7" ht="18.75">
      <c r="A3764" s="163"/>
      <c r="B3764" s="168" t="s">
        <v>5077</v>
      </c>
      <c r="C3764" s="238">
        <v>2024</v>
      </c>
      <c r="D3764" s="165" t="s">
        <v>3771</v>
      </c>
      <c r="E3764" s="167">
        <v>1</v>
      </c>
      <c r="F3764" s="163"/>
      <c r="G3764" s="167">
        <v>40.412140000000001</v>
      </c>
    </row>
    <row r="3765" spans="1:7" ht="18.75">
      <c r="A3765" s="163"/>
      <c r="B3765" s="168" t="s">
        <v>5077</v>
      </c>
      <c r="C3765" s="238">
        <v>2024</v>
      </c>
      <c r="D3765" s="165" t="s">
        <v>3771</v>
      </c>
      <c r="E3765" s="167">
        <v>1</v>
      </c>
      <c r="F3765" s="163"/>
      <c r="G3765" s="167">
        <v>40.714390000000002</v>
      </c>
    </row>
    <row r="3766" spans="1:7" ht="18.75">
      <c r="A3766" s="163"/>
      <c r="B3766" s="168" t="s">
        <v>5109</v>
      </c>
      <c r="C3766" s="238">
        <v>2024</v>
      </c>
      <c r="D3766" s="165" t="s">
        <v>3771</v>
      </c>
      <c r="E3766" s="167">
        <v>1</v>
      </c>
      <c r="F3766" s="163"/>
      <c r="G3766" s="167">
        <v>35.04522</v>
      </c>
    </row>
    <row r="3767" spans="1:7" ht="18.75">
      <c r="A3767" s="163"/>
      <c r="B3767" s="168" t="s">
        <v>5079</v>
      </c>
      <c r="C3767" s="238">
        <v>2024</v>
      </c>
      <c r="D3767" s="165" t="s">
        <v>3771</v>
      </c>
      <c r="E3767" s="167">
        <v>1</v>
      </c>
      <c r="F3767" s="163"/>
      <c r="G3767" s="167">
        <v>35.970469999999999</v>
      </c>
    </row>
    <row r="3768" spans="1:7" ht="18.75">
      <c r="A3768" s="163"/>
      <c r="B3768" s="168" t="s">
        <v>5078</v>
      </c>
      <c r="C3768" s="238">
        <v>2024</v>
      </c>
      <c r="D3768" s="165" t="s">
        <v>3771</v>
      </c>
      <c r="E3768" s="167">
        <v>1</v>
      </c>
      <c r="F3768" s="163"/>
      <c r="G3768" s="167">
        <v>39.668529999999997</v>
      </c>
    </row>
    <row r="3769" spans="1:7" ht="18.75">
      <c r="A3769" s="163"/>
      <c r="B3769" s="168" t="s">
        <v>5078</v>
      </c>
      <c r="C3769" s="238">
        <v>2024</v>
      </c>
      <c r="D3769" s="165" t="s">
        <v>3771</v>
      </c>
      <c r="E3769" s="167">
        <v>1</v>
      </c>
      <c r="F3769" s="163"/>
      <c r="G3769" s="167">
        <v>40.633290000000002</v>
      </c>
    </row>
    <row r="3770" spans="1:7" ht="33.75">
      <c r="A3770" s="163"/>
      <c r="B3770" s="168" t="s">
        <v>5106</v>
      </c>
      <c r="C3770" s="238">
        <v>2024</v>
      </c>
      <c r="D3770" s="165" t="s">
        <v>3771</v>
      </c>
      <c r="E3770" s="167">
        <v>1</v>
      </c>
      <c r="F3770" s="163"/>
      <c r="G3770" s="167">
        <v>34.603629999999995</v>
      </c>
    </row>
    <row r="3771" spans="1:7" ht="18.75">
      <c r="A3771" s="163"/>
      <c r="B3771" s="168" t="s">
        <v>5077</v>
      </c>
      <c r="C3771" s="238">
        <v>2024</v>
      </c>
      <c r="D3771" s="165" t="s">
        <v>3771</v>
      </c>
      <c r="E3771" s="167">
        <v>1</v>
      </c>
      <c r="F3771" s="163"/>
      <c r="G3771" s="167">
        <v>40.854939999999999</v>
      </c>
    </row>
    <row r="3772" spans="1:7" ht="18.75">
      <c r="A3772" s="163"/>
      <c r="B3772" s="168" t="s">
        <v>5097</v>
      </c>
      <c r="C3772" s="238">
        <v>2024</v>
      </c>
      <c r="D3772" s="165" t="s">
        <v>3771</v>
      </c>
      <c r="E3772" s="167">
        <v>1</v>
      </c>
      <c r="F3772" s="163"/>
      <c r="G3772" s="167">
        <v>30.9557</v>
      </c>
    </row>
    <row r="3773" spans="1:7" ht="18.75">
      <c r="A3773" s="163"/>
      <c r="B3773" s="168" t="s">
        <v>5090</v>
      </c>
      <c r="C3773" s="238">
        <v>2024</v>
      </c>
      <c r="D3773" s="165" t="s">
        <v>3771</v>
      </c>
      <c r="E3773" s="167">
        <v>1</v>
      </c>
      <c r="F3773" s="163"/>
      <c r="G3773" s="167">
        <v>36.900359999999999</v>
      </c>
    </row>
    <row r="3774" spans="1:7" ht="18.75">
      <c r="A3774" s="163"/>
      <c r="B3774" s="168" t="s">
        <v>5077</v>
      </c>
      <c r="C3774" s="238">
        <v>2024</v>
      </c>
      <c r="D3774" s="165" t="s">
        <v>3771</v>
      </c>
      <c r="E3774" s="167">
        <v>1</v>
      </c>
      <c r="F3774" s="163"/>
      <c r="G3774" s="167">
        <v>41.49485</v>
      </c>
    </row>
    <row r="3775" spans="1:7" ht="18.75">
      <c r="A3775" s="163"/>
      <c r="B3775" s="168" t="s">
        <v>5078</v>
      </c>
      <c r="C3775" s="238">
        <v>2024</v>
      </c>
      <c r="D3775" s="165" t="s">
        <v>3771</v>
      </c>
      <c r="E3775" s="167">
        <v>1</v>
      </c>
      <c r="F3775" s="163"/>
      <c r="G3775" s="167">
        <v>40.213029999999996</v>
      </c>
    </row>
    <row r="3776" spans="1:7" ht="18.75">
      <c r="A3776" s="163"/>
      <c r="B3776" s="168" t="s">
        <v>5078</v>
      </c>
      <c r="C3776" s="238">
        <v>2024</v>
      </c>
      <c r="D3776" s="165" t="s">
        <v>3771</v>
      </c>
      <c r="E3776" s="167">
        <v>1</v>
      </c>
      <c r="F3776" s="163"/>
      <c r="G3776" s="167">
        <v>41.586970000000001</v>
      </c>
    </row>
    <row r="3777" spans="1:7" ht="18.75">
      <c r="A3777" s="163"/>
      <c r="B3777" s="168" t="s">
        <v>5077</v>
      </c>
      <c r="C3777" s="238">
        <v>2024</v>
      </c>
      <c r="D3777" s="165" t="s">
        <v>3771</v>
      </c>
      <c r="E3777" s="167">
        <v>1</v>
      </c>
      <c r="F3777" s="163"/>
      <c r="G3777" s="167">
        <v>40.420349999999999</v>
      </c>
    </row>
    <row r="3778" spans="1:7" ht="18.75">
      <c r="A3778" s="163"/>
      <c r="B3778" s="168" t="s">
        <v>5079</v>
      </c>
      <c r="C3778" s="238">
        <v>2024</v>
      </c>
      <c r="D3778" s="165" t="s">
        <v>3771</v>
      </c>
      <c r="E3778" s="167">
        <v>1</v>
      </c>
      <c r="F3778" s="163"/>
      <c r="G3778" s="167">
        <v>36.174230000000001</v>
      </c>
    </row>
    <row r="3779" spans="1:7" ht="18.75">
      <c r="A3779" s="163"/>
      <c r="B3779" s="168" t="s">
        <v>5078</v>
      </c>
      <c r="C3779" s="238">
        <v>2024</v>
      </c>
      <c r="D3779" s="165" t="s">
        <v>3771</v>
      </c>
      <c r="E3779" s="167">
        <v>1</v>
      </c>
      <c r="F3779" s="163"/>
      <c r="G3779" s="167">
        <v>41.37406</v>
      </c>
    </row>
    <row r="3780" spans="1:7" ht="18.75">
      <c r="A3780" s="163"/>
      <c r="B3780" s="168" t="s">
        <v>5077</v>
      </c>
      <c r="C3780" s="238">
        <v>2024</v>
      </c>
      <c r="D3780" s="165" t="s">
        <v>3771</v>
      </c>
      <c r="E3780" s="167">
        <v>1</v>
      </c>
      <c r="F3780" s="163"/>
      <c r="G3780" s="167">
        <v>40.631790000000002</v>
      </c>
    </row>
    <row r="3781" spans="1:7" ht="18.75">
      <c r="A3781" s="163"/>
      <c r="B3781" s="168" t="s">
        <v>5080</v>
      </c>
      <c r="C3781" s="238">
        <v>2024</v>
      </c>
      <c r="D3781" s="165" t="s">
        <v>3771</v>
      </c>
      <c r="E3781" s="167">
        <v>1</v>
      </c>
      <c r="F3781" s="163"/>
      <c r="G3781" s="167">
        <v>47.2226</v>
      </c>
    </row>
    <row r="3782" spans="1:7" ht="18.75">
      <c r="A3782" s="163"/>
      <c r="B3782" s="168" t="s">
        <v>5077</v>
      </c>
      <c r="C3782" s="238">
        <v>2024</v>
      </c>
      <c r="D3782" s="165" t="s">
        <v>3771</v>
      </c>
      <c r="E3782" s="167">
        <v>1</v>
      </c>
      <c r="F3782" s="163"/>
      <c r="G3782" s="167">
        <v>40.648339999999997</v>
      </c>
    </row>
    <row r="3783" spans="1:7" ht="18.75">
      <c r="A3783" s="163"/>
      <c r="B3783" s="168" t="s">
        <v>5078</v>
      </c>
      <c r="C3783" s="238">
        <v>2024</v>
      </c>
      <c r="D3783" s="165" t="s">
        <v>3771</v>
      </c>
      <c r="E3783" s="167">
        <v>1</v>
      </c>
      <c r="F3783" s="163"/>
      <c r="G3783" s="167">
        <v>39.97701</v>
      </c>
    </row>
    <row r="3784" spans="1:7" ht="33.75">
      <c r="A3784" s="163"/>
      <c r="B3784" s="168" t="s">
        <v>5096</v>
      </c>
      <c r="C3784" s="238">
        <v>2024</v>
      </c>
      <c r="D3784" s="165" t="s">
        <v>3771</v>
      </c>
      <c r="E3784" s="167">
        <v>1</v>
      </c>
      <c r="F3784" s="163"/>
      <c r="G3784" s="167">
        <v>30.262610000000002</v>
      </c>
    </row>
    <row r="3785" spans="1:7" ht="18.75">
      <c r="A3785" s="163"/>
      <c r="B3785" s="168" t="s">
        <v>5104</v>
      </c>
      <c r="C3785" s="238">
        <v>2024</v>
      </c>
      <c r="D3785" s="165" t="s">
        <v>3771</v>
      </c>
      <c r="E3785" s="167">
        <v>1</v>
      </c>
      <c r="F3785" s="163"/>
      <c r="G3785" s="167">
        <v>49.468050000000005</v>
      </c>
    </row>
    <row r="3786" spans="1:7" ht="18.75">
      <c r="A3786" s="163"/>
      <c r="B3786" s="168" t="s">
        <v>5107</v>
      </c>
      <c r="C3786" s="238">
        <v>2024</v>
      </c>
      <c r="D3786" s="165" t="s">
        <v>3771</v>
      </c>
      <c r="E3786" s="167">
        <v>1</v>
      </c>
      <c r="F3786" s="163"/>
      <c r="G3786" s="167">
        <v>32.93515</v>
      </c>
    </row>
    <row r="3787" spans="1:7" ht="18.75">
      <c r="A3787" s="163"/>
      <c r="B3787" s="168" t="s">
        <v>5097</v>
      </c>
      <c r="C3787" s="238">
        <v>2024</v>
      </c>
      <c r="D3787" s="165" t="s">
        <v>3771</v>
      </c>
      <c r="E3787" s="167">
        <v>1</v>
      </c>
      <c r="F3787" s="163"/>
      <c r="G3787" s="167">
        <v>29.162520000000001</v>
      </c>
    </row>
    <row r="3788" spans="1:7" ht="18.75">
      <c r="A3788" s="163"/>
      <c r="B3788" s="168" t="s">
        <v>5109</v>
      </c>
      <c r="C3788" s="238">
        <v>2024</v>
      </c>
      <c r="D3788" s="165" t="s">
        <v>3771</v>
      </c>
      <c r="E3788" s="167">
        <v>1</v>
      </c>
      <c r="F3788" s="163"/>
      <c r="G3788" s="167">
        <v>35.798900000000003</v>
      </c>
    </row>
    <row r="3789" spans="1:7" ht="18.75">
      <c r="A3789" s="163"/>
      <c r="B3789" s="168" t="s">
        <v>5078</v>
      </c>
      <c r="C3789" s="238">
        <v>2024</v>
      </c>
      <c r="D3789" s="165" t="s">
        <v>3771</v>
      </c>
      <c r="E3789" s="167">
        <v>1</v>
      </c>
      <c r="F3789" s="163"/>
      <c r="G3789" s="167">
        <v>40.650030000000001</v>
      </c>
    </row>
    <row r="3790" spans="1:7" ht="18.75">
      <c r="A3790" s="163"/>
      <c r="B3790" s="168" t="s">
        <v>5077</v>
      </c>
      <c r="C3790" s="238">
        <v>2024</v>
      </c>
      <c r="D3790" s="165" t="s">
        <v>3771</v>
      </c>
      <c r="E3790" s="167">
        <v>1</v>
      </c>
      <c r="F3790" s="163"/>
      <c r="G3790" s="167">
        <v>42.349350000000001</v>
      </c>
    </row>
    <row r="3791" spans="1:7" ht="18.75">
      <c r="A3791" s="163"/>
      <c r="B3791" s="168" t="s">
        <v>5077</v>
      </c>
      <c r="C3791" s="238">
        <v>2024</v>
      </c>
      <c r="D3791" s="165" t="s">
        <v>3771</v>
      </c>
      <c r="E3791" s="167">
        <v>1</v>
      </c>
      <c r="F3791" s="163"/>
      <c r="G3791" s="167">
        <v>40.37979</v>
      </c>
    </row>
    <row r="3792" spans="1:7" ht="18.75">
      <c r="A3792" s="163"/>
      <c r="B3792" s="168" t="s">
        <v>5087</v>
      </c>
      <c r="C3792" s="238">
        <v>2024</v>
      </c>
      <c r="D3792" s="165" t="s">
        <v>3771</v>
      </c>
      <c r="E3792" s="167">
        <v>1</v>
      </c>
      <c r="F3792" s="163"/>
      <c r="G3792" s="167">
        <v>31.102360000000001</v>
      </c>
    </row>
    <row r="3793" spans="1:7" ht="18.75">
      <c r="A3793" s="163"/>
      <c r="B3793" s="168" t="s">
        <v>5077</v>
      </c>
      <c r="C3793" s="238">
        <v>2024</v>
      </c>
      <c r="D3793" s="165" t="s">
        <v>3771</v>
      </c>
      <c r="E3793" s="167">
        <v>1</v>
      </c>
      <c r="F3793" s="163"/>
      <c r="G3793" s="167">
        <v>39.789079999999998</v>
      </c>
    </row>
    <row r="3794" spans="1:7" ht="18.75">
      <c r="A3794" s="163"/>
      <c r="B3794" s="168" t="s">
        <v>5077</v>
      </c>
      <c r="C3794" s="238">
        <v>2024</v>
      </c>
      <c r="D3794" s="165" t="s">
        <v>3771</v>
      </c>
      <c r="E3794" s="167">
        <v>1</v>
      </c>
      <c r="F3794" s="163"/>
      <c r="G3794" s="167">
        <v>42.900480000000002</v>
      </c>
    </row>
    <row r="3795" spans="1:7" ht="18.75">
      <c r="A3795" s="163"/>
      <c r="B3795" s="168" t="s">
        <v>5077</v>
      </c>
      <c r="C3795" s="238">
        <v>2024</v>
      </c>
      <c r="D3795" s="165" t="s">
        <v>3771</v>
      </c>
      <c r="E3795" s="167">
        <v>1</v>
      </c>
      <c r="F3795" s="163"/>
      <c r="G3795" s="167">
        <v>42.356859999999998</v>
      </c>
    </row>
    <row r="3796" spans="1:7" ht="18.75">
      <c r="A3796" s="163"/>
      <c r="B3796" s="168" t="s">
        <v>5083</v>
      </c>
      <c r="C3796" s="238">
        <v>2024</v>
      </c>
      <c r="D3796" s="165" t="s">
        <v>3771</v>
      </c>
      <c r="E3796" s="167">
        <v>1</v>
      </c>
      <c r="F3796" s="163"/>
      <c r="G3796" s="167">
        <v>32.739840000000001</v>
      </c>
    </row>
    <row r="3797" spans="1:7" ht="18.75">
      <c r="A3797" s="163"/>
      <c r="B3797" s="168" t="s">
        <v>5078</v>
      </c>
      <c r="C3797" s="238">
        <v>2024</v>
      </c>
      <c r="D3797" s="165" t="s">
        <v>3771</v>
      </c>
      <c r="E3797" s="167">
        <v>1</v>
      </c>
      <c r="F3797" s="163"/>
      <c r="G3797" s="167">
        <v>40.21452</v>
      </c>
    </row>
    <row r="3798" spans="1:7" ht="18.75">
      <c r="A3798" s="163"/>
      <c r="B3798" s="168" t="s">
        <v>5078</v>
      </c>
      <c r="C3798" s="238">
        <v>2024</v>
      </c>
      <c r="D3798" s="165" t="s">
        <v>3771</v>
      </c>
      <c r="E3798" s="167">
        <v>1</v>
      </c>
      <c r="F3798" s="163"/>
      <c r="G3798" s="167">
        <v>39.959629999999997</v>
      </c>
    </row>
    <row r="3799" spans="1:7" ht="18.75">
      <c r="A3799" s="163"/>
      <c r="B3799" s="168" t="s">
        <v>5078</v>
      </c>
      <c r="C3799" s="238">
        <v>2024</v>
      </c>
      <c r="D3799" s="165" t="s">
        <v>3771</v>
      </c>
      <c r="E3799" s="167">
        <v>1</v>
      </c>
      <c r="F3799" s="163"/>
      <c r="G3799" s="167">
        <v>29.065439999999999</v>
      </c>
    </row>
    <row r="3800" spans="1:7" ht="18.75">
      <c r="A3800" s="163"/>
      <c r="B3800" s="168" t="s">
        <v>5077</v>
      </c>
      <c r="C3800" s="238">
        <v>2024</v>
      </c>
      <c r="D3800" s="165" t="s">
        <v>3771</v>
      </c>
      <c r="E3800" s="167">
        <v>1</v>
      </c>
      <c r="F3800" s="163"/>
      <c r="G3800" s="167">
        <v>41.025129999999997</v>
      </c>
    </row>
    <row r="3801" spans="1:7" ht="18.75">
      <c r="A3801" s="163"/>
      <c r="B3801" s="168" t="s">
        <v>5078</v>
      </c>
      <c r="C3801" s="238">
        <v>2024</v>
      </c>
      <c r="D3801" s="165" t="s">
        <v>3771</v>
      </c>
      <c r="E3801" s="167">
        <v>1</v>
      </c>
      <c r="F3801" s="163"/>
      <c r="G3801" s="167">
        <v>39.644629999999999</v>
      </c>
    </row>
    <row r="3802" spans="1:7" ht="18.75">
      <c r="A3802" s="163"/>
      <c r="B3802" s="168" t="s">
        <v>5077</v>
      </c>
      <c r="C3802" s="238">
        <v>2024</v>
      </c>
      <c r="D3802" s="165" t="s">
        <v>3771</v>
      </c>
      <c r="E3802" s="167">
        <v>1</v>
      </c>
      <c r="F3802" s="163"/>
      <c r="G3802" s="167">
        <v>40.520699999999998</v>
      </c>
    </row>
    <row r="3803" spans="1:7" ht="18.75">
      <c r="A3803" s="163"/>
      <c r="B3803" s="168" t="s">
        <v>5093</v>
      </c>
      <c r="C3803" s="238">
        <v>2024</v>
      </c>
      <c r="D3803" s="165" t="s">
        <v>3771</v>
      </c>
      <c r="E3803" s="167">
        <v>1</v>
      </c>
      <c r="F3803" s="163"/>
      <c r="G3803" s="167">
        <v>38.068949999999994</v>
      </c>
    </row>
    <row r="3804" spans="1:7" ht="18.75">
      <c r="A3804" s="163"/>
      <c r="B3804" s="168" t="s">
        <v>5078</v>
      </c>
      <c r="C3804" s="238">
        <v>2024</v>
      </c>
      <c r="D3804" s="165" t="s">
        <v>3771</v>
      </c>
      <c r="E3804" s="167">
        <v>1</v>
      </c>
      <c r="F3804" s="163"/>
      <c r="G3804" s="167">
        <v>39.567509999999999</v>
      </c>
    </row>
    <row r="3805" spans="1:7" ht="18.75">
      <c r="A3805" s="163"/>
      <c r="B3805" s="168" t="s">
        <v>5093</v>
      </c>
      <c r="C3805" s="238">
        <v>2024</v>
      </c>
      <c r="D3805" s="165" t="s">
        <v>3771</v>
      </c>
      <c r="E3805" s="167">
        <v>1</v>
      </c>
      <c r="F3805" s="163"/>
      <c r="G3805" s="167">
        <v>40.393419999999999</v>
      </c>
    </row>
    <row r="3806" spans="1:7" ht="18.75">
      <c r="A3806" s="163"/>
      <c r="B3806" s="168" t="s">
        <v>5078</v>
      </c>
      <c r="C3806" s="238">
        <v>2024</v>
      </c>
      <c r="D3806" s="165" t="s">
        <v>3771</v>
      </c>
      <c r="E3806" s="167">
        <v>1</v>
      </c>
      <c r="F3806" s="163"/>
      <c r="G3806" s="167">
        <v>39.244030000000002</v>
      </c>
    </row>
    <row r="3807" spans="1:7" ht="18.75">
      <c r="A3807" s="163"/>
      <c r="B3807" s="168" t="s">
        <v>5078</v>
      </c>
      <c r="C3807" s="238">
        <v>2024</v>
      </c>
      <c r="D3807" s="165" t="s">
        <v>3771</v>
      </c>
      <c r="E3807" s="167">
        <v>1</v>
      </c>
      <c r="F3807" s="163"/>
      <c r="G3807" s="167">
        <v>40.071680000000001</v>
      </c>
    </row>
    <row r="3808" spans="1:7" ht="18.75">
      <c r="A3808" s="163"/>
      <c r="B3808" s="168" t="s">
        <v>5078</v>
      </c>
      <c r="C3808" s="238">
        <v>2024</v>
      </c>
      <c r="D3808" s="165" t="s">
        <v>3771</v>
      </c>
      <c r="E3808" s="167">
        <v>1</v>
      </c>
      <c r="F3808" s="163"/>
      <c r="G3808" s="167">
        <v>40.412750000000003</v>
      </c>
    </row>
    <row r="3809" spans="1:7" ht="18.75">
      <c r="A3809" s="163"/>
      <c r="B3809" s="168" t="s">
        <v>5077</v>
      </c>
      <c r="C3809" s="238">
        <v>2024</v>
      </c>
      <c r="D3809" s="165" t="s">
        <v>3771</v>
      </c>
      <c r="E3809" s="167">
        <v>1</v>
      </c>
      <c r="F3809" s="163"/>
      <c r="G3809" s="167">
        <v>38.712420000000002</v>
      </c>
    </row>
    <row r="3810" spans="1:7" ht="18.75">
      <c r="A3810" s="163"/>
      <c r="B3810" s="168" t="s">
        <v>5078</v>
      </c>
      <c r="C3810" s="238">
        <v>2024</v>
      </c>
      <c r="D3810" s="165" t="s">
        <v>3771</v>
      </c>
      <c r="E3810" s="167">
        <v>1</v>
      </c>
      <c r="F3810" s="163"/>
      <c r="G3810" s="167">
        <v>39.014139999999998</v>
      </c>
    </row>
    <row r="3811" spans="1:7" ht="18.75">
      <c r="A3811" s="163"/>
      <c r="B3811" s="168" t="s">
        <v>5078</v>
      </c>
      <c r="C3811" s="238">
        <v>2024</v>
      </c>
      <c r="D3811" s="165" t="s">
        <v>3771</v>
      </c>
      <c r="E3811" s="167">
        <v>1</v>
      </c>
      <c r="F3811" s="163"/>
      <c r="G3811" s="167">
        <v>40.398949999999999</v>
      </c>
    </row>
    <row r="3812" spans="1:7" ht="18.75">
      <c r="A3812" s="163"/>
      <c r="B3812" s="168" t="s">
        <v>5078</v>
      </c>
      <c r="C3812" s="238">
        <v>2024</v>
      </c>
      <c r="D3812" s="165" t="s">
        <v>3771</v>
      </c>
      <c r="E3812" s="167">
        <v>1</v>
      </c>
      <c r="F3812" s="163"/>
      <c r="G3812" s="167">
        <v>40.646029999999996</v>
      </c>
    </row>
    <row r="3813" spans="1:7" ht="18.75">
      <c r="A3813" s="163"/>
      <c r="B3813" s="168" t="s">
        <v>5083</v>
      </c>
      <c r="C3813" s="238">
        <v>2024</v>
      </c>
      <c r="D3813" s="165" t="s">
        <v>3771</v>
      </c>
      <c r="E3813" s="167">
        <v>1</v>
      </c>
      <c r="F3813" s="163"/>
      <c r="G3813" s="167">
        <v>32.739840000000001</v>
      </c>
    </row>
    <row r="3814" spans="1:7" ht="18.75">
      <c r="A3814" s="163"/>
      <c r="B3814" s="168" t="s">
        <v>5077</v>
      </c>
      <c r="C3814" s="238">
        <v>2024</v>
      </c>
      <c r="D3814" s="165" t="s">
        <v>3771</v>
      </c>
      <c r="E3814" s="167">
        <v>1</v>
      </c>
      <c r="F3814" s="163"/>
      <c r="G3814" s="167">
        <v>38.12876</v>
      </c>
    </row>
    <row r="3815" spans="1:7" ht="18.75">
      <c r="A3815" s="163"/>
      <c r="B3815" s="168" t="s">
        <v>5077</v>
      </c>
      <c r="C3815" s="238">
        <v>2024</v>
      </c>
      <c r="D3815" s="165" t="s">
        <v>3771</v>
      </c>
      <c r="E3815" s="167">
        <v>1</v>
      </c>
      <c r="F3815" s="163"/>
      <c r="G3815" s="167">
        <v>41.910969999999999</v>
      </c>
    </row>
    <row r="3816" spans="1:7" ht="18.75">
      <c r="A3816" s="163"/>
      <c r="B3816" s="168" t="s">
        <v>5078</v>
      </c>
      <c r="C3816" s="238">
        <v>2024</v>
      </c>
      <c r="D3816" s="165" t="s">
        <v>3771</v>
      </c>
      <c r="E3816" s="167">
        <v>1</v>
      </c>
      <c r="F3816" s="163"/>
      <c r="G3816" s="167">
        <v>39.267040000000001</v>
      </c>
    </row>
    <row r="3817" spans="1:7" ht="18.75">
      <c r="A3817" s="163"/>
      <c r="B3817" s="168" t="s">
        <v>5077</v>
      </c>
      <c r="C3817" s="238">
        <v>2024</v>
      </c>
      <c r="D3817" s="165" t="s">
        <v>3771</v>
      </c>
      <c r="E3817" s="167">
        <v>1</v>
      </c>
      <c r="F3817" s="163"/>
      <c r="G3817" s="167">
        <v>41.997059999999998</v>
      </c>
    </row>
    <row r="3818" spans="1:7" ht="18.75">
      <c r="A3818" s="163"/>
      <c r="B3818" s="168" t="s">
        <v>5077</v>
      </c>
      <c r="C3818" s="238">
        <v>2024</v>
      </c>
      <c r="D3818" s="165" t="s">
        <v>3771</v>
      </c>
      <c r="E3818" s="167">
        <v>1</v>
      </c>
      <c r="F3818" s="163"/>
      <c r="G3818" s="167">
        <v>40.644580000000005</v>
      </c>
    </row>
    <row r="3819" spans="1:7" ht="18.75">
      <c r="A3819" s="163"/>
      <c r="B3819" s="168" t="s">
        <v>5109</v>
      </c>
      <c r="C3819" s="238">
        <v>2024</v>
      </c>
      <c r="D3819" s="165" t="s">
        <v>3771</v>
      </c>
      <c r="E3819" s="167">
        <v>1</v>
      </c>
      <c r="F3819" s="163"/>
      <c r="G3819" s="167">
        <v>35.020199999999996</v>
      </c>
    </row>
    <row r="3820" spans="1:7" ht="18.75">
      <c r="A3820" s="163"/>
      <c r="B3820" s="168" t="s">
        <v>5077</v>
      </c>
      <c r="C3820" s="238">
        <v>2024</v>
      </c>
      <c r="D3820" s="165" t="s">
        <v>3771</v>
      </c>
      <c r="E3820" s="167">
        <v>1</v>
      </c>
      <c r="F3820" s="163"/>
      <c r="G3820" s="167">
        <v>40.566009999999999</v>
      </c>
    </row>
    <row r="3821" spans="1:7" ht="18.75">
      <c r="A3821" s="163"/>
      <c r="B3821" s="168" t="s">
        <v>5077</v>
      </c>
      <c r="C3821" s="238">
        <v>2024</v>
      </c>
      <c r="D3821" s="165" t="s">
        <v>3771</v>
      </c>
      <c r="E3821" s="167">
        <v>1</v>
      </c>
      <c r="F3821" s="163"/>
      <c r="G3821" s="167">
        <v>40.687040000000003</v>
      </c>
    </row>
    <row r="3822" spans="1:7" ht="18.75">
      <c r="A3822" s="163"/>
      <c r="B3822" s="168" t="s">
        <v>5077</v>
      </c>
      <c r="C3822" s="238">
        <v>2024</v>
      </c>
      <c r="D3822" s="165" t="s">
        <v>3771</v>
      </c>
      <c r="E3822" s="167">
        <v>1</v>
      </c>
      <c r="F3822" s="163"/>
      <c r="G3822" s="167">
        <v>40.157959999999996</v>
      </c>
    </row>
    <row r="3823" spans="1:7" ht="18.75">
      <c r="A3823" s="163"/>
      <c r="B3823" s="168" t="s">
        <v>5077</v>
      </c>
      <c r="C3823" s="238">
        <v>2024</v>
      </c>
      <c r="D3823" s="165" t="s">
        <v>3771</v>
      </c>
      <c r="E3823" s="167">
        <v>1</v>
      </c>
      <c r="F3823" s="163"/>
      <c r="G3823" s="167">
        <v>40.15795</v>
      </c>
    </row>
    <row r="3824" spans="1:7" ht="18.75">
      <c r="A3824" s="163"/>
      <c r="B3824" s="168" t="s">
        <v>5109</v>
      </c>
      <c r="C3824" s="238">
        <v>2024</v>
      </c>
      <c r="D3824" s="165" t="s">
        <v>3771</v>
      </c>
      <c r="E3824" s="167">
        <v>1</v>
      </c>
      <c r="F3824" s="163"/>
      <c r="G3824" s="167">
        <v>38.286000000000001</v>
      </c>
    </row>
    <row r="3825" spans="1:7" ht="18.75">
      <c r="A3825" s="163"/>
      <c r="B3825" s="168" t="s">
        <v>5077</v>
      </c>
      <c r="C3825" s="238">
        <v>2024</v>
      </c>
      <c r="D3825" s="165" t="s">
        <v>3771</v>
      </c>
      <c r="E3825" s="167">
        <v>1</v>
      </c>
      <c r="F3825" s="163"/>
      <c r="G3825" s="167">
        <v>40.707029999999996</v>
      </c>
    </row>
    <row r="3826" spans="1:7" ht="18.75">
      <c r="A3826" s="163"/>
      <c r="B3826" s="168" t="s">
        <v>5077</v>
      </c>
      <c r="C3826" s="238">
        <v>2024</v>
      </c>
      <c r="D3826" s="165" t="s">
        <v>3771</v>
      </c>
      <c r="E3826" s="167">
        <v>1</v>
      </c>
      <c r="F3826" s="163"/>
      <c r="G3826" s="167">
        <v>40.157959999999996</v>
      </c>
    </row>
    <row r="3827" spans="1:7" ht="18.75">
      <c r="A3827" s="163"/>
      <c r="B3827" s="168" t="s">
        <v>5088</v>
      </c>
      <c r="C3827" s="238">
        <v>2024</v>
      </c>
      <c r="D3827" s="165" t="s">
        <v>3771</v>
      </c>
      <c r="E3827" s="167">
        <v>1</v>
      </c>
      <c r="F3827" s="163"/>
      <c r="G3827" s="167">
        <v>56.211080000000003</v>
      </c>
    </row>
    <row r="3828" spans="1:7" ht="18.75">
      <c r="A3828" s="163"/>
      <c r="B3828" s="168" t="s">
        <v>5089</v>
      </c>
      <c r="C3828" s="238">
        <v>2024</v>
      </c>
      <c r="D3828" s="165" t="s">
        <v>3771</v>
      </c>
      <c r="E3828" s="167">
        <v>1</v>
      </c>
      <c r="F3828" s="163"/>
      <c r="G3828" s="167">
        <v>48.004870000000004</v>
      </c>
    </row>
    <row r="3829" spans="1:7" ht="18.75">
      <c r="A3829" s="163"/>
      <c r="B3829" s="168" t="s">
        <v>5084</v>
      </c>
      <c r="C3829" s="238">
        <v>2024</v>
      </c>
      <c r="D3829" s="165" t="s">
        <v>3771</v>
      </c>
      <c r="E3829" s="167">
        <v>1</v>
      </c>
      <c r="F3829" s="163"/>
      <c r="G3829" s="167">
        <v>42.547080000000001</v>
      </c>
    </row>
    <row r="3830" spans="1:7" ht="18.75">
      <c r="A3830" s="163"/>
      <c r="B3830" s="168" t="s">
        <v>5097</v>
      </c>
      <c r="C3830" s="238">
        <v>2024</v>
      </c>
      <c r="D3830" s="165" t="s">
        <v>3771</v>
      </c>
      <c r="E3830" s="167">
        <v>1</v>
      </c>
      <c r="F3830" s="163"/>
      <c r="G3830" s="167">
        <v>38.901629999999997</v>
      </c>
    </row>
    <row r="3831" spans="1:7" ht="33.75">
      <c r="A3831" s="163"/>
      <c r="B3831" s="168" t="s">
        <v>5098</v>
      </c>
      <c r="C3831" s="238">
        <v>2024</v>
      </c>
      <c r="D3831" s="165" t="s">
        <v>3771</v>
      </c>
      <c r="E3831" s="167">
        <v>1</v>
      </c>
      <c r="F3831" s="163"/>
      <c r="G3831" s="167">
        <v>26.536750000000001</v>
      </c>
    </row>
    <row r="3832" spans="1:7" ht="18.75">
      <c r="A3832" s="163"/>
      <c r="B3832" s="168" t="s">
        <v>5081</v>
      </c>
      <c r="C3832" s="238">
        <v>2024</v>
      </c>
      <c r="D3832" s="165" t="s">
        <v>3771</v>
      </c>
      <c r="E3832" s="167">
        <v>1</v>
      </c>
      <c r="F3832" s="163"/>
      <c r="G3832" s="167">
        <v>40.505360000000003</v>
      </c>
    </row>
    <row r="3833" spans="1:7" ht="33.75">
      <c r="A3833" s="163"/>
      <c r="B3833" s="168" t="s">
        <v>5105</v>
      </c>
      <c r="C3833" s="238">
        <v>2024</v>
      </c>
      <c r="D3833" s="165" t="s">
        <v>3771</v>
      </c>
      <c r="E3833" s="167">
        <v>1</v>
      </c>
      <c r="F3833" s="163"/>
      <c r="G3833" s="167">
        <v>37.097439999999999</v>
      </c>
    </row>
    <row r="3834" spans="1:7" ht="33.75">
      <c r="A3834" s="163"/>
      <c r="B3834" s="168" t="s">
        <v>5103</v>
      </c>
      <c r="C3834" s="238">
        <v>2024</v>
      </c>
      <c r="D3834" s="165" t="s">
        <v>3771</v>
      </c>
      <c r="E3834" s="167">
        <v>1</v>
      </c>
      <c r="F3834" s="163"/>
      <c r="G3834" s="167">
        <v>39.764139999999998</v>
      </c>
    </row>
    <row r="3835" spans="1:7" ht="18.75">
      <c r="A3835" s="163"/>
      <c r="B3835" s="168" t="s">
        <v>5097</v>
      </c>
      <c r="C3835" s="238">
        <v>2024</v>
      </c>
      <c r="D3835" s="165" t="s">
        <v>3771</v>
      </c>
      <c r="E3835" s="167">
        <v>1</v>
      </c>
      <c r="F3835" s="163"/>
      <c r="G3835" s="167">
        <v>29.710049999999999</v>
      </c>
    </row>
    <row r="3836" spans="1:7" ht="18.75">
      <c r="A3836" s="163"/>
      <c r="B3836" s="168" t="s">
        <v>5091</v>
      </c>
      <c r="C3836" s="238">
        <v>2024</v>
      </c>
      <c r="D3836" s="165" t="s">
        <v>3771</v>
      </c>
      <c r="E3836" s="167">
        <v>1</v>
      </c>
      <c r="F3836" s="163"/>
      <c r="G3836" s="167">
        <v>46.570399999999999</v>
      </c>
    </row>
    <row r="3837" spans="1:7" ht="18.75">
      <c r="A3837" s="163"/>
      <c r="B3837" s="168" t="s">
        <v>5088</v>
      </c>
      <c r="C3837" s="238">
        <v>2024</v>
      </c>
      <c r="D3837" s="165" t="s">
        <v>3771</v>
      </c>
      <c r="E3837" s="167">
        <v>1</v>
      </c>
      <c r="F3837" s="163"/>
      <c r="G3837" s="167">
        <v>76.378839999999997</v>
      </c>
    </row>
    <row r="3838" spans="1:7" ht="18.75">
      <c r="A3838" s="163"/>
      <c r="B3838" s="168" t="s">
        <v>5077</v>
      </c>
      <c r="C3838" s="238">
        <v>2024</v>
      </c>
      <c r="D3838" s="165" t="s">
        <v>3771</v>
      </c>
      <c r="E3838" s="167">
        <v>1</v>
      </c>
      <c r="F3838" s="163"/>
      <c r="G3838" s="167">
        <v>43.989530000000002</v>
      </c>
    </row>
    <row r="3839" spans="1:7" ht="18.75">
      <c r="A3839" s="163"/>
      <c r="B3839" s="168" t="s">
        <v>5078</v>
      </c>
      <c r="C3839" s="238">
        <v>2024</v>
      </c>
      <c r="D3839" s="165" t="s">
        <v>3771</v>
      </c>
      <c r="E3839" s="167">
        <v>1</v>
      </c>
      <c r="F3839" s="163"/>
      <c r="G3839" s="167">
        <v>39.245019999999997</v>
      </c>
    </row>
    <row r="3840" spans="1:7" ht="18.75">
      <c r="A3840" s="163"/>
      <c r="B3840" s="168" t="s">
        <v>5078</v>
      </c>
      <c r="C3840" s="238">
        <v>2024</v>
      </c>
      <c r="D3840" s="165" t="s">
        <v>3771</v>
      </c>
      <c r="E3840" s="167">
        <v>1</v>
      </c>
      <c r="F3840" s="163"/>
      <c r="G3840" s="167">
        <v>39.638239999999996</v>
      </c>
    </row>
    <row r="3841" spans="1:7" ht="18.75">
      <c r="A3841" s="163"/>
      <c r="B3841" s="168" t="s">
        <v>5078</v>
      </c>
      <c r="C3841" s="238">
        <v>2024</v>
      </c>
      <c r="D3841" s="165" t="s">
        <v>3771</v>
      </c>
      <c r="E3841" s="167">
        <v>1</v>
      </c>
      <c r="F3841" s="163"/>
      <c r="G3841" s="167">
        <v>40.958570000000002</v>
      </c>
    </row>
    <row r="3842" spans="1:7" ht="18.75">
      <c r="A3842" s="163"/>
      <c r="B3842" s="168" t="s">
        <v>5078</v>
      </c>
      <c r="C3842" s="238">
        <v>2024</v>
      </c>
      <c r="D3842" s="165" t="s">
        <v>3771</v>
      </c>
      <c r="E3842" s="167">
        <v>1</v>
      </c>
      <c r="F3842" s="163"/>
      <c r="G3842" s="167">
        <v>40.437440000000002</v>
      </c>
    </row>
    <row r="3843" spans="1:7" ht="18.75">
      <c r="A3843" s="163"/>
      <c r="B3843" s="168" t="s">
        <v>5077</v>
      </c>
      <c r="C3843" s="238">
        <v>2024</v>
      </c>
      <c r="D3843" s="165" t="s">
        <v>3771</v>
      </c>
      <c r="E3843" s="167">
        <v>1</v>
      </c>
      <c r="F3843" s="163"/>
      <c r="G3843" s="167">
        <v>41.73648</v>
      </c>
    </row>
    <row r="3844" spans="1:7" ht="18.75">
      <c r="A3844" s="163"/>
      <c r="B3844" s="168" t="s">
        <v>5097</v>
      </c>
      <c r="C3844" s="238">
        <v>2024</v>
      </c>
      <c r="D3844" s="165" t="s">
        <v>3771</v>
      </c>
      <c r="E3844" s="167">
        <v>1</v>
      </c>
      <c r="F3844" s="163"/>
      <c r="G3844" s="167">
        <v>28.500900000000001</v>
      </c>
    </row>
    <row r="3845" spans="1:7" ht="18.75">
      <c r="A3845" s="163"/>
      <c r="B3845" s="168" t="s">
        <v>5078</v>
      </c>
      <c r="C3845" s="238">
        <v>2024</v>
      </c>
      <c r="D3845" s="165" t="s">
        <v>3771</v>
      </c>
      <c r="E3845" s="167">
        <v>1</v>
      </c>
      <c r="F3845" s="163"/>
      <c r="G3845" s="167">
        <v>39.806580000000004</v>
      </c>
    </row>
    <row r="3846" spans="1:7" ht="18.75">
      <c r="A3846" s="163"/>
      <c r="B3846" s="168" t="s">
        <v>5086</v>
      </c>
      <c r="C3846" s="238">
        <v>2024</v>
      </c>
      <c r="D3846" s="165" t="s">
        <v>3771</v>
      </c>
      <c r="E3846" s="167">
        <v>1</v>
      </c>
      <c r="F3846" s="163"/>
      <c r="G3846" s="167">
        <v>47.814430000000002</v>
      </c>
    </row>
    <row r="3847" spans="1:7" ht="18.75">
      <c r="A3847" s="163"/>
      <c r="B3847" s="168" t="s">
        <v>5077</v>
      </c>
      <c r="C3847" s="238">
        <v>2024</v>
      </c>
      <c r="D3847" s="165" t="s">
        <v>3771</v>
      </c>
      <c r="E3847" s="167">
        <v>1</v>
      </c>
      <c r="F3847" s="163"/>
      <c r="G3847" s="167">
        <v>40.175089999999997</v>
      </c>
    </row>
    <row r="3848" spans="1:7" ht="18.75">
      <c r="A3848" s="163"/>
      <c r="B3848" s="168" t="s">
        <v>5078</v>
      </c>
      <c r="C3848" s="238">
        <v>2024</v>
      </c>
      <c r="D3848" s="165" t="s">
        <v>3771</v>
      </c>
      <c r="E3848" s="167">
        <v>1</v>
      </c>
      <c r="F3848" s="163"/>
      <c r="G3848" s="167">
        <v>39.857910000000004</v>
      </c>
    </row>
    <row r="3849" spans="1:7" ht="18.75">
      <c r="A3849" s="163"/>
      <c r="B3849" s="168" t="s">
        <v>5078</v>
      </c>
      <c r="C3849" s="238">
        <v>2024</v>
      </c>
      <c r="D3849" s="165" t="s">
        <v>3771</v>
      </c>
      <c r="E3849" s="167">
        <v>1</v>
      </c>
      <c r="F3849" s="163"/>
      <c r="G3849" s="167">
        <v>40.540669999999999</v>
      </c>
    </row>
    <row r="3850" spans="1:7" ht="18.75">
      <c r="A3850" s="163"/>
      <c r="B3850" s="168" t="s">
        <v>5078</v>
      </c>
      <c r="C3850" s="238">
        <v>2024</v>
      </c>
      <c r="D3850" s="165" t="s">
        <v>3771</v>
      </c>
      <c r="E3850" s="167">
        <v>1</v>
      </c>
      <c r="F3850" s="163"/>
      <c r="G3850" s="167">
        <v>39.825249999999997</v>
      </c>
    </row>
    <row r="3851" spans="1:7" ht="18.75">
      <c r="A3851" s="163"/>
      <c r="B3851" s="168" t="s">
        <v>5077</v>
      </c>
      <c r="C3851" s="238">
        <v>2024</v>
      </c>
      <c r="D3851" s="165" t="s">
        <v>3771</v>
      </c>
      <c r="E3851" s="167">
        <v>1</v>
      </c>
      <c r="F3851" s="163"/>
      <c r="G3851" s="167">
        <v>42.40381</v>
      </c>
    </row>
    <row r="3852" spans="1:7" ht="18.75">
      <c r="A3852" s="163"/>
      <c r="B3852" s="168" t="s">
        <v>5087</v>
      </c>
      <c r="C3852" s="238">
        <v>2024</v>
      </c>
      <c r="D3852" s="165" t="s">
        <v>3771</v>
      </c>
      <c r="E3852" s="167">
        <v>1</v>
      </c>
      <c r="F3852" s="163"/>
      <c r="G3852" s="167">
        <v>43.6496</v>
      </c>
    </row>
    <row r="3853" spans="1:7" ht="18.75">
      <c r="A3853" s="163"/>
      <c r="B3853" s="168" t="s">
        <v>5077</v>
      </c>
      <c r="C3853" s="238">
        <v>2024</v>
      </c>
      <c r="D3853" s="165" t="s">
        <v>3771</v>
      </c>
      <c r="E3853" s="167">
        <v>1</v>
      </c>
      <c r="F3853" s="163"/>
      <c r="G3853" s="167">
        <v>39.919800000000002</v>
      </c>
    </row>
    <row r="3854" spans="1:7" ht="18.75">
      <c r="A3854" s="163"/>
      <c r="B3854" s="168" t="s">
        <v>5078</v>
      </c>
      <c r="C3854" s="238">
        <v>2024</v>
      </c>
      <c r="D3854" s="165" t="s">
        <v>3771</v>
      </c>
      <c r="E3854" s="167">
        <v>1</v>
      </c>
      <c r="F3854" s="163"/>
      <c r="G3854" s="167">
        <v>39.750370000000004</v>
      </c>
    </row>
    <row r="3855" spans="1:7" ht="18.75">
      <c r="A3855" s="163"/>
      <c r="B3855" s="168" t="s">
        <v>5094</v>
      </c>
      <c r="C3855" s="238">
        <v>2024</v>
      </c>
      <c r="D3855" s="165" t="s">
        <v>3771</v>
      </c>
      <c r="E3855" s="167">
        <v>1</v>
      </c>
      <c r="F3855" s="163"/>
      <c r="G3855" s="167">
        <v>36.996000000000002</v>
      </c>
    </row>
    <row r="3856" spans="1:7" ht="18.75">
      <c r="A3856" s="163"/>
      <c r="B3856" s="168" t="s">
        <v>5077</v>
      </c>
      <c r="C3856" s="238">
        <v>2024</v>
      </c>
      <c r="D3856" s="165" t="s">
        <v>3771</v>
      </c>
      <c r="E3856" s="167">
        <v>1</v>
      </c>
      <c r="F3856" s="163"/>
      <c r="G3856" s="167">
        <v>41.554519999999997</v>
      </c>
    </row>
    <row r="3857" spans="1:7" ht="18.75">
      <c r="A3857" s="163"/>
      <c r="B3857" s="168" t="s">
        <v>5077</v>
      </c>
      <c r="C3857" s="238">
        <v>2024</v>
      </c>
      <c r="D3857" s="165" t="s">
        <v>3771</v>
      </c>
      <c r="E3857" s="167">
        <v>1</v>
      </c>
      <c r="F3857" s="163"/>
      <c r="G3857" s="167">
        <v>41.804010000000005</v>
      </c>
    </row>
    <row r="3858" spans="1:7" ht="18.75">
      <c r="A3858" s="163"/>
      <c r="B3858" s="168" t="s">
        <v>5094</v>
      </c>
      <c r="C3858" s="238">
        <v>2024</v>
      </c>
      <c r="D3858" s="165" t="s">
        <v>3771</v>
      </c>
      <c r="E3858" s="167">
        <v>1</v>
      </c>
      <c r="F3858" s="163"/>
      <c r="G3858" s="167">
        <v>36.969540000000002</v>
      </c>
    </row>
    <row r="3859" spans="1:7" ht="18.75">
      <c r="A3859" s="163"/>
      <c r="B3859" s="168" t="s">
        <v>5077</v>
      </c>
      <c r="C3859" s="238">
        <v>2024</v>
      </c>
      <c r="D3859" s="165" t="s">
        <v>3771</v>
      </c>
      <c r="E3859" s="167">
        <v>1</v>
      </c>
      <c r="F3859" s="163"/>
      <c r="G3859" s="167">
        <v>41.655839999999998</v>
      </c>
    </row>
    <row r="3860" spans="1:7" ht="18.75">
      <c r="A3860" s="163"/>
      <c r="B3860" s="168" t="s">
        <v>5078</v>
      </c>
      <c r="C3860" s="238">
        <v>2024</v>
      </c>
      <c r="D3860" s="165" t="s">
        <v>3771</v>
      </c>
      <c r="E3860" s="167">
        <v>1</v>
      </c>
      <c r="F3860" s="163"/>
      <c r="G3860" s="167">
        <v>40.214480000000002</v>
      </c>
    </row>
    <row r="3861" spans="1:7" ht="18.75">
      <c r="A3861" s="163"/>
      <c r="B3861" s="168" t="s">
        <v>5081</v>
      </c>
      <c r="C3861" s="238">
        <v>2024</v>
      </c>
      <c r="D3861" s="165" t="s">
        <v>3771</v>
      </c>
      <c r="E3861" s="167">
        <v>1</v>
      </c>
      <c r="F3861" s="163"/>
      <c r="G3861" s="167">
        <v>42.129309999999997</v>
      </c>
    </row>
    <row r="3862" spans="1:7" ht="18.75">
      <c r="A3862" s="163"/>
      <c r="B3862" s="168" t="s">
        <v>5077</v>
      </c>
      <c r="C3862" s="238">
        <v>2024</v>
      </c>
      <c r="D3862" s="165" t="s">
        <v>3771</v>
      </c>
      <c r="E3862" s="167">
        <v>1</v>
      </c>
      <c r="F3862" s="163"/>
      <c r="G3862" s="167">
        <v>42.263109999999998</v>
      </c>
    </row>
    <row r="3863" spans="1:7" ht="18.75">
      <c r="A3863" s="163"/>
      <c r="B3863" s="168" t="s">
        <v>5109</v>
      </c>
      <c r="C3863" s="238">
        <v>2024</v>
      </c>
      <c r="D3863" s="165" t="s">
        <v>3771</v>
      </c>
      <c r="E3863" s="167">
        <v>1</v>
      </c>
      <c r="F3863" s="163"/>
      <c r="G3863" s="167">
        <v>35.59104</v>
      </c>
    </row>
    <row r="3864" spans="1:7" ht="18.75">
      <c r="A3864" s="163"/>
      <c r="B3864" s="168" t="s">
        <v>5109</v>
      </c>
      <c r="C3864" s="238">
        <v>2024</v>
      </c>
      <c r="D3864" s="165" t="s">
        <v>3771</v>
      </c>
      <c r="E3864" s="167">
        <v>1</v>
      </c>
      <c r="F3864" s="163"/>
      <c r="G3864" s="167">
        <v>35.623010000000001</v>
      </c>
    </row>
    <row r="3865" spans="1:7" ht="18.75">
      <c r="A3865" s="163"/>
      <c r="B3865" s="168" t="s">
        <v>5078</v>
      </c>
      <c r="C3865" s="238">
        <v>2024</v>
      </c>
      <c r="D3865" s="165" t="s">
        <v>3771</v>
      </c>
      <c r="E3865" s="167">
        <v>1</v>
      </c>
      <c r="F3865" s="163"/>
      <c r="G3865" s="167">
        <v>39.670490000000001</v>
      </c>
    </row>
    <row r="3866" spans="1:7" ht="18.75">
      <c r="A3866" s="163"/>
      <c r="B3866" s="168" t="s">
        <v>5077</v>
      </c>
      <c r="C3866" s="238">
        <v>2024</v>
      </c>
      <c r="D3866" s="165" t="s">
        <v>3771</v>
      </c>
      <c r="E3866" s="167">
        <v>1</v>
      </c>
      <c r="F3866" s="163"/>
      <c r="G3866" s="167">
        <v>42.019190000000002</v>
      </c>
    </row>
    <row r="3867" spans="1:7" ht="18.75">
      <c r="A3867" s="163"/>
      <c r="B3867" s="168" t="s">
        <v>5078</v>
      </c>
      <c r="C3867" s="238">
        <v>2024</v>
      </c>
      <c r="D3867" s="165" t="s">
        <v>3771</v>
      </c>
      <c r="E3867" s="167">
        <v>1</v>
      </c>
      <c r="F3867" s="163"/>
      <c r="G3867" s="167">
        <v>39.602419999999995</v>
      </c>
    </row>
    <row r="3868" spans="1:7" ht="18.75">
      <c r="A3868" s="163"/>
      <c r="B3868" s="168" t="s">
        <v>5078</v>
      </c>
      <c r="C3868" s="238">
        <v>2024</v>
      </c>
      <c r="D3868" s="165" t="s">
        <v>3771</v>
      </c>
      <c r="E3868" s="167">
        <v>1</v>
      </c>
      <c r="F3868" s="163"/>
      <c r="G3868" s="167">
        <v>40.6066</v>
      </c>
    </row>
    <row r="3869" spans="1:7" ht="18.75">
      <c r="A3869" s="163"/>
      <c r="B3869" s="168" t="s">
        <v>5077</v>
      </c>
      <c r="C3869" s="238">
        <v>2024</v>
      </c>
      <c r="D3869" s="165" t="s">
        <v>3771</v>
      </c>
      <c r="E3869" s="167">
        <v>1</v>
      </c>
      <c r="F3869" s="163"/>
      <c r="G3869" s="167">
        <v>39.628019999999999</v>
      </c>
    </row>
    <row r="3870" spans="1:7" ht="18.75">
      <c r="A3870" s="163"/>
      <c r="B3870" s="168" t="s">
        <v>5078</v>
      </c>
      <c r="C3870" s="238">
        <v>2024</v>
      </c>
      <c r="D3870" s="165" t="s">
        <v>3771</v>
      </c>
      <c r="E3870" s="167">
        <v>1</v>
      </c>
      <c r="F3870" s="163"/>
      <c r="G3870" s="167">
        <v>40.433779999999999</v>
      </c>
    </row>
    <row r="3871" spans="1:7" ht="18.75">
      <c r="A3871" s="163"/>
      <c r="B3871" s="168" t="s">
        <v>5078</v>
      </c>
      <c r="C3871" s="238">
        <v>2024</v>
      </c>
      <c r="D3871" s="165" t="s">
        <v>3771</v>
      </c>
      <c r="E3871" s="167">
        <v>1</v>
      </c>
      <c r="F3871" s="163"/>
      <c r="G3871" s="167">
        <v>38.979699999999994</v>
      </c>
    </row>
    <row r="3872" spans="1:7" ht="18.75">
      <c r="A3872" s="163"/>
      <c r="B3872" s="168" t="s">
        <v>5095</v>
      </c>
      <c r="C3872" s="238">
        <v>2024</v>
      </c>
      <c r="D3872" s="165" t="s">
        <v>3771</v>
      </c>
      <c r="E3872" s="167">
        <v>1</v>
      </c>
      <c r="F3872" s="163"/>
      <c r="G3872" s="167">
        <v>36.426550000000006</v>
      </c>
    </row>
    <row r="3873" spans="1:7" ht="18.75">
      <c r="A3873" s="163"/>
      <c r="B3873" s="168" t="s">
        <v>5083</v>
      </c>
      <c r="C3873" s="238">
        <v>2024</v>
      </c>
      <c r="D3873" s="165" t="s">
        <v>3771</v>
      </c>
      <c r="E3873" s="167">
        <v>1</v>
      </c>
      <c r="F3873" s="163"/>
      <c r="G3873" s="167">
        <v>38.068599999999996</v>
      </c>
    </row>
    <row r="3874" spans="1:7" ht="18.75">
      <c r="A3874" s="163"/>
      <c r="B3874" s="168" t="s">
        <v>5081</v>
      </c>
      <c r="C3874" s="238">
        <v>2024</v>
      </c>
      <c r="D3874" s="165" t="s">
        <v>3771</v>
      </c>
      <c r="E3874" s="167">
        <v>1</v>
      </c>
      <c r="F3874" s="163"/>
      <c r="G3874" s="167">
        <v>29.31936</v>
      </c>
    </row>
    <row r="3875" spans="1:7" ht="18.75">
      <c r="A3875" s="163"/>
      <c r="B3875" s="168" t="s">
        <v>5094</v>
      </c>
      <c r="C3875" s="238">
        <v>2024</v>
      </c>
      <c r="D3875" s="165" t="s">
        <v>3771</v>
      </c>
      <c r="E3875" s="167">
        <v>1</v>
      </c>
      <c r="F3875" s="163"/>
      <c r="G3875" s="167">
        <v>31.82938</v>
      </c>
    </row>
    <row r="3876" spans="1:7" ht="18.75">
      <c r="A3876" s="163"/>
      <c r="B3876" s="168" t="s">
        <v>5079</v>
      </c>
      <c r="C3876" s="238">
        <v>2024</v>
      </c>
      <c r="D3876" s="165" t="s">
        <v>3771</v>
      </c>
      <c r="E3876" s="167">
        <v>1</v>
      </c>
      <c r="F3876" s="163"/>
      <c r="G3876" s="167">
        <v>35.826039999999999</v>
      </c>
    </row>
    <row r="3877" spans="1:7" ht="18.75">
      <c r="A3877" s="163"/>
      <c r="B3877" s="168" t="s">
        <v>5087</v>
      </c>
      <c r="C3877" s="238">
        <v>2024</v>
      </c>
      <c r="D3877" s="165" t="s">
        <v>3771</v>
      </c>
      <c r="E3877" s="167">
        <v>1</v>
      </c>
      <c r="F3877" s="163"/>
      <c r="G3877" s="167">
        <v>44.136470000000003</v>
      </c>
    </row>
    <row r="3878" spans="1:7" ht="18.75">
      <c r="A3878" s="163"/>
      <c r="B3878" s="168" t="s">
        <v>5078</v>
      </c>
      <c r="C3878" s="238">
        <v>2024</v>
      </c>
      <c r="D3878" s="165" t="s">
        <v>3771</v>
      </c>
      <c r="E3878" s="167">
        <v>1</v>
      </c>
      <c r="F3878" s="163"/>
      <c r="G3878" s="167">
        <v>39.939160000000001</v>
      </c>
    </row>
    <row r="3879" spans="1:7" ht="18.75">
      <c r="A3879" s="163"/>
      <c r="B3879" s="168" t="s">
        <v>5078</v>
      </c>
      <c r="C3879" s="238">
        <v>2024</v>
      </c>
      <c r="D3879" s="165" t="s">
        <v>3771</v>
      </c>
      <c r="E3879" s="167">
        <v>1</v>
      </c>
      <c r="F3879" s="163"/>
      <c r="G3879" s="167">
        <v>39.62791</v>
      </c>
    </row>
    <row r="3880" spans="1:7" ht="18.75">
      <c r="A3880" s="163"/>
      <c r="B3880" s="168" t="s">
        <v>5097</v>
      </c>
      <c r="C3880" s="238">
        <v>2024</v>
      </c>
      <c r="D3880" s="165" t="s">
        <v>3771</v>
      </c>
      <c r="E3880" s="167">
        <v>1</v>
      </c>
      <c r="F3880" s="163"/>
      <c r="G3880" s="167">
        <v>31.21876</v>
      </c>
    </row>
    <row r="3881" spans="1:7" ht="18.75">
      <c r="A3881" s="163"/>
      <c r="B3881" s="168" t="s">
        <v>5077</v>
      </c>
      <c r="C3881" s="238">
        <v>2024</v>
      </c>
      <c r="D3881" s="165" t="s">
        <v>3771</v>
      </c>
      <c r="E3881" s="167">
        <v>1</v>
      </c>
      <c r="F3881" s="163"/>
      <c r="G3881" s="167">
        <v>43.583669999999998</v>
      </c>
    </row>
    <row r="3882" spans="1:7" ht="18.75">
      <c r="A3882" s="163"/>
      <c r="B3882" s="168" t="s">
        <v>5086</v>
      </c>
      <c r="C3882" s="238">
        <v>2024</v>
      </c>
      <c r="D3882" s="165" t="s">
        <v>3771</v>
      </c>
      <c r="E3882" s="167">
        <v>1</v>
      </c>
      <c r="F3882" s="163"/>
      <c r="G3882" s="167">
        <v>47.176259999999999</v>
      </c>
    </row>
    <row r="3883" spans="1:7" ht="18.75">
      <c r="A3883" s="163"/>
      <c r="B3883" s="168" t="s">
        <v>5086</v>
      </c>
      <c r="C3883" s="238">
        <v>2024</v>
      </c>
      <c r="D3883" s="165" t="s">
        <v>3771</v>
      </c>
      <c r="E3883" s="167">
        <v>1</v>
      </c>
      <c r="F3883" s="163"/>
      <c r="G3883" s="167">
        <v>45.805949999999996</v>
      </c>
    </row>
    <row r="3884" spans="1:7" ht="18.75">
      <c r="A3884" s="163"/>
      <c r="B3884" s="168" t="s">
        <v>5077</v>
      </c>
      <c r="C3884" s="238">
        <v>2024</v>
      </c>
      <c r="D3884" s="165" t="s">
        <v>3771</v>
      </c>
      <c r="E3884" s="167">
        <v>1</v>
      </c>
      <c r="F3884" s="163"/>
      <c r="G3884" s="167">
        <v>39.627890000000001</v>
      </c>
    </row>
    <row r="3885" spans="1:7" ht="18.75">
      <c r="A3885" s="163"/>
      <c r="B3885" s="168" t="s">
        <v>5078</v>
      </c>
      <c r="C3885" s="238">
        <v>2024</v>
      </c>
      <c r="D3885" s="165" t="s">
        <v>3771</v>
      </c>
      <c r="E3885" s="167">
        <v>1</v>
      </c>
      <c r="F3885" s="163"/>
      <c r="G3885" s="167">
        <v>39.03837</v>
      </c>
    </row>
    <row r="3886" spans="1:7" ht="18.75">
      <c r="A3886" s="163"/>
      <c r="B3886" s="168" t="s">
        <v>5086</v>
      </c>
      <c r="C3886" s="238">
        <v>2024</v>
      </c>
      <c r="D3886" s="165" t="s">
        <v>3771</v>
      </c>
      <c r="E3886" s="167">
        <v>1</v>
      </c>
      <c r="F3886" s="163"/>
      <c r="G3886" s="167">
        <v>64.202219999999997</v>
      </c>
    </row>
    <row r="3887" spans="1:7" ht="18.75">
      <c r="A3887" s="163"/>
      <c r="B3887" s="168" t="s">
        <v>5077</v>
      </c>
      <c r="C3887" s="238">
        <v>2024</v>
      </c>
      <c r="D3887" s="165" t="s">
        <v>3771</v>
      </c>
      <c r="E3887" s="167">
        <v>1</v>
      </c>
      <c r="F3887" s="163"/>
      <c r="G3887" s="167">
        <v>41.716740000000001</v>
      </c>
    </row>
    <row r="3888" spans="1:7" ht="18.75">
      <c r="A3888" s="163"/>
      <c r="B3888" s="168" t="s">
        <v>5087</v>
      </c>
      <c r="C3888" s="238">
        <v>2024</v>
      </c>
      <c r="D3888" s="165" t="s">
        <v>3771</v>
      </c>
      <c r="E3888" s="167">
        <v>1</v>
      </c>
      <c r="F3888" s="163"/>
      <c r="G3888" s="167">
        <v>38.710929999999998</v>
      </c>
    </row>
    <row r="3889" spans="1:7" ht="18.75">
      <c r="A3889" s="163"/>
      <c r="B3889" s="168" t="s">
        <v>5084</v>
      </c>
      <c r="C3889" s="238">
        <v>2024</v>
      </c>
      <c r="D3889" s="165" t="s">
        <v>3771</v>
      </c>
      <c r="E3889" s="167">
        <v>1</v>
      </c>
      <c r="F3889" s="163"/>
      <c r="G3889" s="167">
        <v>44.734910000000006</v>
      </c>
    </row>
    <row r="3890" spans="1:7" ht="18.75">
      <c r="A3890" s="163"/>
      <c r="B3890" s="168" t="s">
        <v>5080</v>
      </c>
      <c r="C3890" s="238">
        <v>2024</v>
      </c>
      <c r="D3890" s="165" t="s">
        <v>3771</v>
      </c>
      <c r="E3890" s="167">
        <v>1</v>
      </c>
      <c r="F3890" s="163"/>
      <c r="G3890" s="167">
        <v>45.375050000000002</v>
      </c>
    </row>
    <row r="3891" spans="1:7" ht="18.75">
      <c r="A3891" s="163"/>
      <c r="B3891" s="168" t="s">
        <v>5077</v>
      </c>
      <c r="C3891" s="238">
        <v>2024</v>
      </c>
      <c r="D3891" s="165" t="s">
        <v>3771</v>
      </c>
      <c r="E3891" s="167">
        <v>1</v>
      </c>
      <c r="F3891" s="163"/>
      <c r="G3891" s="167">
        <v>39.05697</v>
      </c>
    </row>
    <row r="3892" spans="1:7" ht="18.75">
      <c r="A3892" s="163"/>
      <c r="B3892" s="168" t="s">
        <v>5078</v>
      </c>
      <c r="C3892" s="238">
        <v>2024</v>
      </c>
      <c r="D3892" s="165" t="s">
        <v>3771</v>
      </c>
      <c r="E3892" s="167">
        <v>1</v>
      </c>
      <c r="F3892" s="163"/>
      <c r="G3892" s="167">
        <v>48.657510000000002</v>
      </c>
    </row>
    <row r="3893" spans="1:7" ht="18.75">
      <c r="A3893" s="163"/>
      <c r="B3893" s="168" t="s">
        <v>5077</v>
      </c>
      <c r="C3893" s="238">
        <v>2024</v>
      </c>
      <c r="D3893" s="165" t="s">
        <v>3771</v>
      </c>
      <c r="E3893" s="167">
        <v>1</v>
      </c>
      <c r="F3893" s="163"/>
      <c r="G3893" s="167">
        <v>40.210329999999999</v>
      </c>
    </row>
    <row r="3894" spans="1:7" ht="18.75">
      <c r="A3894" s="163"/>
      <c r="B3894" s="168" t="s">
        <v>5077</v>
      </c>
      <c r="C3894" s="238">
        <v>2024</v>
      </c>
      <c r="D3894" s="165" t="s">
        <v>3771</v>
      </c>
      <c r="E3894" s="167">
        <v>1</v>
      </c>
      <c r="F3894" s="163"/>
      <c r="G3894" s="167">
        <v>37.872529999999998</v>
      </c>
    </row>
    <row r="3895" spans="1:7" ht="18.75">
      <c r="A3895" s="163"/>
      <c r="B3895" s="168" t="s">
        <v>5080</v>
      </c>
      <c r="C3895" s="238">
        <v>2024</v>
      </c>
      <c r="D3895" s="165" t="s">
        <v>3771</v>
      </c>
      <c r="E3895" s="167">
        <v>1</v>
      </c>
      <c r="F3895" s="163"/>
      <c r="G3895" s="167">
        <v>45.405000000000001</v>
      </c>
    </row>
    <row r="3896" spans="1:7" ht="18.75">
      <c r="A3896" s="163"/>
      <c r="B3896" s="168" t="s">
        <v>5077</v>
      </c>
      <c r="C3896" s="238">
        <v>2024</v>
      </c>
      <c r="D3896" s="165" t="s">
        <v>3771</v>
      </c>
      <c r="E3896" s="167">
        <v>1</v>
      </c>
      <c r="F3896" s="163"/>
      <c r="G3896" s="167">
        <v>37.71604</v>
      </c>
    </row>
    <row r="3897" spans="1:7" ht="18.75">
      <c r="A3897" s="163"/>
      <c r="B3897" s="168" t="s">
        <v>5078</v>
      </c>
      <c r="C3897" s="238">
        <v>2024</v>
      </c>
      <c r="D3897" s="165" t="s">
        <v>3771</v>
      </c>
      <c r="E3897" s="167">
        <v>1</v>
      </c>
      <c r="F3897" s="163"/>
      <c r="G3897" s="167">
        <v>38.486419999999995</v>
      </c>
    </row>
    <row r="3898" spans="1:7" ht="18.75">
      <c r="A3898" s="163"/>
      <c r="B3898" s="168" t="s">
        <v>5078</v>
      </c>
      <c r="C3898" s="238">
        <v>2024</v>
      </c>
      <c r="D3898" s="165" t="s">
        <v>3771</v>
      </c>
      <c r="E3898" s="167">
        <v>1</v>
      </c>
      <c r="F3898" s="163"/>
      <c r="G3898" s="167">
        <v>48.554850000000002</v>
      </c>
    </row>
    <row r="3899" spans="1:7" ht="18.75">
      <c r="A3899" s="163"/>
      <c r="B3899" s="168" t="s">
        <v>5079</v>
      </c>
      <c r="C3899" s="238">
        <v>2024</v>
      </c>
      <c r="D3899" s="165" t="s">
        <v>3771</v>
      </c>
      <c r="E3899" s="167">
        <v>1</v>
      </c>
      <c r="F3899" s="163"/>
      <c r="G3899" s="167">
        <v>40.78492</v>
      </c>
    </row>
    <row r="3900" spans="1:7" ht="18.75">
      <c r="A3900" s="163"/>
      <c r="B3900" s="168" t="s">
        <v>5077</v>
      </c>
      <c r="C3900" s="238">
        <v>2024</v>
      </c>
      <c r="D3900" s="165" t="s">
        <v>3771</v>
      </c>
      <c r="E3900" s="167">
        <v>1</v>
      </c>
      <c r="F3900" s="163"/>
      <c r="G3900" s="167">
        <v>36.588800000000006</v>
      </c>
    </row>
    <row r="3901" spans="1:7" ht="18.75">
      <c r="A3901" s="163"/>
      <c r="B3901" s="168" t="s">
        <v>5078</v>
      </c>
      <c r="C3901" s="238">
        <v>2024</v>
      </c>
      <c r="D3901" s="165" t="s">
        <v>3771</v>
      </c>
      <c r="E3901" s="167">
        <v>1</v>
      </c>
      <c r="F3901" s="163"/>
      <c r="G3901" s="167">
        <v>41.162750000000003</v>
      </c>
    </row>
    <row r="3902" spans="1:7" ht="33.75">
      <c r="A3902" s="163"/>
      <c r="B3902" s="168" t="s">
        <v>5101</v>
      </c>
      <c r="C3902" s="238">
        <v>2024</v>
      </c>
      <c r="D3902" s="165" t="s">
        <v>3771</v>
      </c>
      <c r="E3902" s="167">
        <v>1</v>
      </c>
      <c r="F3902" s="163"/>
      <c r="G3902" s="167">
        <v>50.370330000000003</v>
      </c>
    </row>
    <row r="3903" spans="1:7" ht="18.75">
      <c r="A3903" s="163"/>
      <c r="B3903" s="168" t="s">
        <v>5078</v>
      </c>
      <c r="C3903" s="238">
        <v>2024</v>
      </c>
      <c r="D3903" s="165" t="s">
        <v>3771</v>
      </c>
      <c r="E3903" s="167">
        <v>1</v>
      </c>
      <c r="F3903" s="163"/>
      <c r="G3903" s="167">
        <v>42.901830000000004</v>
      </c>
    </row>
    <row r="3904" spans="1:7" ht="18.75">
      <c r="A3904" s="163"/>
      <c r="B3904" s="168" t="s">
        <v>5078</v>
      </c>
      <c r="C3904" s="238">
        <v>2024</v>
      </c>
      <c r="D3904" s="165" t="s">
        <v>3771</v>
      </c>
      <c r="E3904" s="167">
        <v>1</v>
      </c>
      <c r="F3904" s="163"/>
      <c r="G3904" s="167">
        <v>51.467800000000004</v>
      </c>
    </row>
    <row r="3905" spans="1:7" ht="18.75">
      <c r="A3905" s="163"/>
      <c r="B3905" s="168" t="s">
        <v>5078</v>
      </c>
      <c r="C3905" s="238">
        <v>2024</v>
      </c>
      <c r="D3905" s="165" t="s">
        <v>3771</v>
      </c>
      <c r="E3905" s="167">
        <v>1</v>
      </c>
      <c r="F3905" s="163"/>
      <c r="G3905" s="167">
        <v>39.548300000000005</v>
      </c>
    </row>
    <row r="3906" spans="1:7" ht="18.75">
      <c r="A3906" s="163"/>
      <c r="B3906" s="168" t="s">
        <v>5078</v>
      </c>
      <c r="C3906" s="238">
        <v>2024</v>
      </c>
      <c r="D3906" s="165" t="s">
        <v>3771</v>
      </c>
      <c r="E3906" s="167">
        <v>1</v>
      </c>
      <c r="F3906" s="163"/>
      <c r="G3906" s="167">
        <v>38.189989999999995</v>
      </c>
    </row>
    <row r="3907" spans="1:7" ht="18.75">
      <c r="A3907" s="163"/>
      <c r="B3907" s="168" t="s">
        <v>5078</v>
      </c>
      <c r="C3907" s="238">
        <v>2024</v>
      </c>
      <c r="D3907" s="165" t="s">
        <v>3771</v>
      </c>
      <c r="E3907" s="167">
        <v>1</v>
      </c>
      <c r="F3907" s="163"/>
      <c r="G3907" s="167">
        <v>41.156680000000001</v>
      </c>
    </row>
    <row r="3908" spans="1:7" ht="18.75">
      <c r="A3908" s="163"/>
      <c r="B3908" s="168" t="s">
        <v>5077</v>
      </c>
      <c r="C3908" s="238">
        <v>2024</v>
      </c>
      <c r="D3908" s="165" t="s">
        <v>3771</v>
      </c>
      <c r="E3908" s="167">
        <v>1</v>
      </c>
      <c r="F3908" s="163"/>
      <c r="G3908" s="167">
        <v>38.910440000000001</v>
      </c>
    </row>
    <row r="3909" spans="1:7" ht="18.75">
      <c r="A3909" s="163"/>
      <c r="B3909" s="168" t="s">
        <v>5077</v>
      </c>
      <c r="C3909" s="238">
        <v>2024</v>
      </c>
      <c r="D3909" s="165" t="s">
        <v>3771</v>
      </c>
      <c r="E3909" s="167">
        <v>1</v>
      </c>
      <c r="F3909" s="163"/>
      <c r="G3909" s="167">
        <v>36.738660000000003</v>
      </c>
    </row>
    <row r="3910" spans="1:7" ht="18.75">
      <c r="A3910" s="163"/>
      <c r="B3910" s="168" t="s">
        <v>5077</v>
      </c>
      <c r="C3910" s="238">
        <v>2024</v>
      </c>
      <c r="D3910" s="165" t="s">
        <v>3771</v>
      </c>
      <c r="E3910" s="167">
        <v>1</v>
      </c>
      <c r="F3910" s="163"/>
      <c r="G3910" s="167">
        <v>39.653220000000005</v>
      </c>
    </row>
    <row r="3911" spans="1:7" ht="18.75">
      <c r="A3911" s="163"/>
      <c r="B3911" s="168" t="s">
        <v>5077</v>
      </c>
      <c r="C3911" s="238">
        <v>2024</v>
      </c>
      <c r="D3911" s="165" t="s">
        <v>3771</v>
      </c>
      <c r="E3911" s="167">
        <v>1</v>
      </c>
      <c r="F3911" s="163"/>
      <c r="G3911" s="167">
        <v>39.653199999999998</v>
      </c>
    </row>
    <row r="3912" spans="1:7" ht="18.75">
      <c r="A3912" s="163"/>
      <c r="B3912" s="168" t="s">
        <v>5077</v>
      </c>
      <c r="C3912" s="238">
        <v>2024</v>
      </c>
      <c r="D3912" s="165" t="s">
        <v>3771</v>
      </c>
      <c r="E3912" s="167">
        <v>1</v>
      </c>
      <c r="F3912" s="163"/>
      <c r="G3912" s="167">
        <v>37.638489999999997</v>
      </c>
    </row>
    <row r="3913" spans="1:7" ht="18.75">
      <c r="A3913" s="163"/>
      <c r="B3913" s="168" t="s">
        <v>5088</v>
      </c>
      <c r="C3913" s="238">
        <v>2024</v>
      </c>
      <c r="D3913" s="165" t="s">
        <v>3771</v>
      </c>
      <c r="E3913" s="167">
        <v>1</v>
      </c>
      <c r="F3913" s="163"/>
      <c r="G3913" s="167">
        <v>50.183120000000002</v>
      </c>
    </row>
    <row r="3914" spans="1:7" ht="18.75">
      <c r="A3914" s="163"/>
      <c r="B3914" s="168" t="s">
        <v>5078</v>
      </c>
      <c r="C3914" s="238">
        <v>2024</v>
      </c>
      <c r="D3914" s="165" t="s">
        <v>3771</v>
      </c>
      <c r="E3914" s="167">
        <v>1</v>
      </c>
      <c r="F3914" s="163"/>
      <c r="G3914" s="167">
        <v>39.443559999999998</v>
      </c>
    </row>
    <row r="3915" spans="1:7" ht="18.75">
      <c r="A3915" s="163"/>
      <c r="B3915" s="168" t="s">
        <v>5077</v>
      </c>
      <c r="C3915" s="238">
        <v>2024</v>
      </c>
      <c r="D3915" s="165" t="s">
        <v>3771</v>
      </c>
      <c r="E3915" s="167">
        <v>1</v>
      </c>
      <c r="F3915" s="163"/>
      <c r="G3915" s="167">
        <v>38.653280000000002</v>
      </c>
    </row>
    <row r="3916" spans="1:7" ht="18.75">
      <c r="A3916" s="163"/>
      <c r="B3916" s="168" t="s">
        <v>5077</v>
      </c>
      <c r="C3916" s="238">
        <v>2024</v>
      </c>
      <c r="D3916" s="165" t="s">
        <v>3771</v>
      </c>
      <c r="E3916" s="167">
        <v>1</v>
      </c>
      <c r="F3916" s="163"/>
      <c r="G3916" s="167">
        <v>36.80462</v>
      </c>
    </row>
    <row r="3917" spans="1:7" ht="18.75">
      <c r="A3917" s="163"/>
      <c r="B3917" s="168" t="s">
        <v>5090</v>
      </c>
      <c r="C3917" s="238">
        <v>2024</v>
      </c>
      <c r="D3917" s="165" t="s">
        <v>3771</v>
      </c>
      <c r="E3917" s="167">
        <v>1</v>
      </c>
      <c r="F3917" s="163"/>
      <c r="G3917" s="167">
        <v>41.593269999999997</v>
      </c>
    </row>
    <row r="3918" spans="1:7" ht="18.75">
      <c r="A3918" s="163"/>
      <c r="B3918" s="168" t="s">
        <v>5078</v>
      </c>
      <c r="C3918" s="238">
        <v>2024</v>
      </c>
      <c r="D3918" s="165" t="s">
        <v>3771</v>
      </c>
      <c r="E3918" s="167">
        <v>1</v>
      </c>
      <c r="F3918" s="163"/>
      <c r="G3918" s="167">
        <v>39.381180000000001</v>
      </c>
    </row>
    <row r="3919" spans="1:7" ht="18.75">
      <c r="A3919" s="163"/>
      <c r="B3919" s="168" t="s">
        <v>5109</v>
      </c>
      <c r="C3919" s="238">
        <v>2024</v>
      </c>
      <c r="D3919" s="165" t="s">
        <v>3771</v>
      </c>
      <c r="E3919" s="167">
        <v>1</v>
      </c>
      <c r="F3919" s="163"/>
      <c r="G3919" s="167">
        <v>36.700470000000003</v>
      </c>
    </row>
    <row r="3920" spans="1:7" ht="18.75">
      <c r="A3920" s="163"/>
      <c r="B3920" s="168" t="s">
        <v>5077</v>
      </c>
      <c r="C3920" s="238">
        <v>2024</v>
      </c>
      <c r="D3920" s="165" t="s">
        <v>3771</v>
      </c>
      <c r="E3920" s="167">
        <v>1</v>
      </c>
      <c r="F3920" s="163"/>
      <c r="G3920" s="167">
        <v>36.65455</v>
      </c>
    </row>
    <row r="3921" spans="1:7" ht="18.75">
      <c r="A3921" s="163"/>
      <c r="B3921" s="168" t="s">
        <v>5086</v>
      </c>
      <c r="C3921" s="238">
        <v>2024</v>
      </c>
      <c r="D3921" s="165" t="s">
        <v>3771</v>
      </c>
      <c r="E3921" s="167">
        <v>1</v>
      </c>
      <c r="F3921" s="163"/>
      <c r="G3921" s="167">
        <v>62.14528</v>
      </c>
    </row>
    <row r="3922" spans="1:7" ht="18.75">
      <c r="A3922" s="163"/>
      <c r="B3922" s="168" t="s">
        <v>5077</v>
      </c>
      <c r="C3922" s="238">
        <v>2024</v>
      </c>
      <c r="D3922" s="165" t="s">
        <v>3771</v>
      </c>
      <c r="E3922" s="167">
        <v>1</v>
      </c>
      <c r="F3922" s="163"/>
      <c r="G3922" s="167">
        <v>38.735050000000001</v>
      </c>
    </row>
    <row r="3923" spans="1:7" ht="18.75">
      <c r="A3923" s="163"/>
      <c r="B3923" s="168" t="s">
        <v>5078</v>
      </c>
      <c r="C3923" s="238">
        <v>2024</v>
      </c>
      <c r="D3923" s="165" t="s">
        <v>3771</v>
      </c>
      <c r="E3923" s="167">
        <v>1</v>
      </c>
      <c r="F3923" s="163"/>
      <c r="G3923" s="167">
        <v>29.57376</v>
      </c>
    </row>
    <row r="3924" spans="1:7" ht="18.75">
      <c r="A3924" s="163"/>
      <c r="B3924" s="168" t="s">
        <v>5077</v>
      </c>
      <c r="C3924" s="238">
        <v>2024</v>
      </c>
      <c r="D3924" s="165" t="s">
        <v>3771</v>
      </c>
      <c r="E3924" s="167">
        <v>1</v>
      </c>
      <c r="F3924" s="163"/>
      <c r="G3924" s="167">
        <v>38.286550000000005</v>
      </c>
    </row>
    <row r="3925" spans="1:7" ht="18.75">
      <c r="A3925" s="163"/>
      <c r="B3925" s="168" t="s">
        <v>5077</v>
      </c>
      <c r="C3925" s="238">
        <v>2024</v>
      </c>
      <c r="D3925" s="165" t="s">
        <v>3771</v>
      </c>
      <c r="E3925" s="167">
        <v>1</v>
      </c>
      <c r="F3925" s="163"/>
      <c r="G3925" s="167">
        <v>38.28669</v>
      </c>
    </row>
    <row r="3926" spans="1:7" ht="18.75">
      <c r="A3926" s="163"/>
      <c r="B3926" s="168" t="s">
        <v>5077</v>
      </c>
      <c r="C3926" s="238">
        <v>2024</v>
      </c>
      <c r="D3926" s="165" t="s">
        <v>3771</v>
      </c>
      <c r="E3926" s="167">
        <v>1</v>
      </c>
      <c r="F3926" s="163"/>
      <c r="G3926" s="167">
        <v>38.264989999999997</v>
      </c>
    </row>
    <row r="3927" spans="1:7" ht="18.75">
      <c r="A3927" s="163"/>
      <c r="B3927" s="168" t="s">
        <v>5077</v>
      </c>
      <c r="C3927" s="238">
        <v>2024</v>
      </c>
      <c r="D3927" s="165" t="s">
        <v>3771</v>
      </c>
      <c r="E3927" s="167">
        <v>1</v>
      </c>
      <c r="F3927" s="163"/>
      <c r="G3927" s="167">
        <v>38.26482</v>
      </c>
    </row>
    <row r="3928" spans="1:7" ht="18.75">
      <c r="A3928" s="163"/>
      <c r="B3928" s="168" t="s">
        <v>5077</v>
      </c>
      <c r="C3928" s="238">
        <v>2024</v>
      </c>
      <c r="D3928" s="165" t="s">
        <v>3771</v>
      </c>
      <c r="E3928" s="167">
        <v>1</v>
      </c>
      <c r="F3928" s="163"/>
      <c r="G3928" s="167">
        <v>38.264800000000001</v>
      </c>
    </row>
    <row r="3929" spans="1:7" ht="18.75">
      <c r="A3929" s="163"/>
      <c r="B3929" s="168" t="s">
        <v>5077</v>
      </c>
      <c r="C3929" s="238">
        <v>2024</v>
      </c>
      <c r="D3929" s="165" t="s">
        <v>3771</v>
      </c>
      <c r="E3929" s="167">
        <v>1</v>
      </c>
      <c r="F3929" s="163"/>
      <c r="G3929" s="167">
        <v>38.265000000000001</v>
      </c>
    </row>
    <row r="3930" spans="1:7" ht="18.75">
      <c r="A3930" s="163"/>
      <c r="B3930" s="168" t="s">
        <v>5082</v>
      </c>
      <c r="C3930" s="238">
        <v>2024</v>
      </c>
      <c r="D3930" s="165" t="s">
        <v>3771</v>
      </c>
      <c r="E3930" s="167">
        <v>1</v>
      </c>
      <c r="F3930" s="163"/>
      <c r="G3930" s="167">
        <v>39.131749999999997</v>
      </c>
    </row>
    <row r="3931" spans="1:7" ht="18.75">
      <c r="A3931" s="163"/>
      <c r="B3931" s="168" t="s">
        <v>5078</v>
      </c>
      <c r="C3931" s="238">
        <v>2024</v>
      </c>
      <c r="D3931" s="165" t="s">
        <v>3771</v>
      </c>
      <c r="E3931" s="167">
        <v>1</v>
      </c>
      <c r="F3931" s="163"/>
      <c r="G3931" s="167">
        <v>53.619050000000001</v>
      </c>
    </row>
    <row r="3932" spans="1:7" ht="18.75">
      <c r="A3932" s="163"/>
      <c r="B3932" s="168" t="s">
        <v>5077</v>
      </c>
      <c r="C3932" s="238">
        <v>2024</v>
      </c>
      <c r="D3932" s="165" t="s">
        <v>3771</v>
      </c>
      <c r="E3932" s="167">
        <v>1</v>
      </c>
      <c r="F3932" s="163"/>
      <c r="G3932" s="167">
        <v>42.59986</v>
      </c>
    </row>
    <row r="3933" spans="1:7" ht="18.75">
      <c r="A3933" s="163"/>
      <c r="B3933" s="168" t="s">
        <v>5084</v>
      </c>
      <c r="C3933" s="238">
        <v>2024</v>
      </c>
      <c r="D3933" s="165" t="s">
        <v>3771</v>
      </c>
      <c r="E3933" s="167">
        <v>1</v>
      </c>
      <c r="F3933" s="163"/>
      <c r="G3933" s="167">
        <v>43.914580000000001</v>
      </c>
    </row>
    <row r="3934" spans="1:7" ht="18.75">
      <c r="A3934" s="163"/>
      <c r="B3934" s="168" t="s">
        <v>5077</v>
      </c>
      <c r="C3934" s="238">
        <v>2024</v>
      </c>
      <c r="D3934" s="165" t="s">
        <v>3771</v>
      </c>
      <c r="E3934" s="167">
        <v>1</v>
      </c>
      <c r="F3934" s="163"/>
      <c r="G3934" s="167">
        <v>36.997260000000004</v>
      </c>
    </row>
    <row r="3935" spans="1:7" ht="33.75">
      <c r="A3935" s="163"/>
      <c r="B3935" s="168" t="s">
        <v>5103</v>
      </c>
      <c r="C3935" s="238">
        <v>2024</v>
      </c>
      <c r="D3935" s="165" t="s">
        <v>3771</v>
      </c>
      <c r="E3935" s="167">
        <v>1</v>
      </c>
      <c r="F3935" s="163"/>
      <c r="G3935" s="167">
        <v>36.96604</v>
      </c>
    </row>
    <row r="3936" spans="1:7" ht="18.75">
      <c r="A3936" s="163"/>
      <c r="B3936" s="168" t="s">
        <v>5078</v>
      </c>
      <c r="C3936" s="238">
        <v>2024</v>
      </c>
      <c r="D3936" s="165" t="s">
        <v>3771</v>
      </c>
      <c r="E3936" s="167">
        <v>1</v>
      </c>
      <c r="F3936" s="163"/>
      <c r="G3936" s="167">
        <v>50.347999999999999</v>
      </c>
    </row>
    <row r="3937" spans="1:7" ht="18.75">
      <c r="A3937" s="163"/>
      <c r="B3937" s="168" t="s">
        <v>5078</v>
      </c>
      <c r="C3937" s="238">
        <v>2024</v>
      </c>
      <c r="D3937" s="165" t="s">
        <v>3771</v>
      </c>
      <c r="E3937" s="167">
        <v>1</v>
      </c>
      <c r="F3937" s="163"/>
      <c r="G3937" s="167">
        <v>50.386050000000004</v>
      </c>
    </row>
    <row r="3938" spans="1:7" ht="18.75">
      <c r="A3938" s="163"/>
      <c r="B3938" s="168" t="s">
        <v>5078</v>
      </c>
      <c r="C3938" s="238">
        <v>2024</v>
      </c>
      <c r="D3938" s="165" t="s">
        <v>3771</v>
      </c>
      <c r="E3938" s="167">
        <v>1</v>
      </c>
      <c r="F3938" s="163"/>
      <c r="G3938" s="167">
        <v>38.936109999999999</v>
      </c>
    </row>
    <row r="3939" spans="1:7" ht="18.75">
      <c r="A3939" s="163"/>
      <c r="B3939" s="168" t="s">
        <v>5077</v>
      </c>
      <c r="C3939" s="238">
        <v>2024</v>
      </c>
      <c r="D3939" s="165" t="s">
        <v>3771</v>
      </c>
      <c r="E3939" s="167">
        <v>1</v>
      </c>
      <c r="F3939" s="163"/>
      <c r="G3939" s="167">
        <v>37.921810000000001</v>
      </c>
    </row>
    <row r="3940" spans="1:7" ht="18.75">
      <c r="A3940" s="163"/>
      <c r="B3940" s="168" t="s">
        <v>5081</v>
      </c>
      <c r="C3940" s="238">
        <v>2024</v>
      </c>
      <c r="D3940" s="165" t="s">
        <v>3771</v>
      </c>
      <c r="E3940" s="167">
        <v>1</v>
      </c>
      <c r="F3940" s="163"/>
      <c r="G3940" s="167">
        <v>37.948699999999995</v>
      </c>
    </row>
    <row r="3941" spans="1:7" ht="18.75">
      <c r="A3941" s="163"/>
      <c r="B3941" s="168" t="s">
        <v>5077</v>
      </c>
      <c r="C3941" s="238">
        <v>2024</v>
      </c>
      <c r="D3941" s="165" t="s">
        <v>3771</v>
      </c>
      <c r="E3941" s="167">
        <v>1</v>
      </c>
      <c r="F3941" s="163"/>
      <c r="G3941" s="167">
        <v>38.112319999999997</v>
      </c>
    </row>
    <row r="3942" spans="1:7" ht="18.75">
      <c r="A3942" s="163"/>
      <c r="B3942" s="168" t="s">
        <v>5087</v>
      </c>
      <c r="C3942" s="238">
        <v>2024</v>
      </c>
      <c r="D3942" s="165" t="s">
        <v>3771</v>
      </c>
      <c r="E3942" s="167">
        <v>1</v>
      </c>
      <c r="F3942" s="163"/>
      <c r="G3942" s="167">
        <v>45.392890000000001</v>
      </c>
    </row>
    <row r="3943" spans="1:7" ht="18.75">
      <c r="A3943" s="163"/>
      <c r="B3943" s="168" t="s">
        <v>5078</v>
      </c>
      <c r="C3943" s="238">
        <v>2024</v>
      </c>
      <c r="D3943" s="165" t="s">
        <v>3771</v>
      </c>
      <c r="E3943" s="167">
        <v>1</v>
      </c>
      <c r="F3943" s="163"/>
      <c r="G3943" s="167">
        <v>39.366260000000004</v>
      </c>
    </row>
    <row r="3944" spans="1:7" ht="18.75">
      <c r="A3944" s="163"/>
      <c r="B3944" s="168" t="s">
        <v>5077</v>
      </c>
      <c r="C3944" s="238">
        <v>2024</v>
      </c>
      <c r="D3944" s="165" t="s">
        <v>3771</v>
      </c>
      <c r="E3944" s="167">
        <v>1</v>
      </c>
      <c r="F3944" s="163"/>
      <c r="G3944" s="167">
        <v>38.028860000000002</v>
      </c>
    </row>
    <row r="3945" spans="1:7" ht="18.75">
      <c r="A3945" s="163"/>
      <c r="B3945" s="168" t="s">
        <v>5083</v>
      </c>
      <c r="C3945" s="238">
        <v>2024</v>
      </c>
      <c r="D3945" s="165" t="s">
        <v>3771</v>
      </c>
      <c r="E3945" s="167">
        <v>1</v>
      </c>
      <c r="F3945" s="163"/>
      <c r="G3945" s="167">
        <v>32.708649999999999</v>
      </c>
    </row>
    <row r="3946" spans="1:7" ht="18.75">
      <c r="A3946" s="163"/>
      <c r="B3946" s="168" t="s">
        <v>5077</v>
      </c>
      <c r="C3946" s="238">
        <v>2024</v>
      </c>
      <c r="D3946" s="165" t="s">
        <v>3771</v>
      </c>
      <c r="E3946" s="167">
        <v>1</v>
      </c>
      <c r="F3946" s="163"/>
      <c r="G3946" s="167">
        <v>37.471260000000001</v>
      </c>
    </row>
    <row r="3947" spans="1:7" ht="18.75">
      <c r="A3947" s="163"/>
      <c r="B3947" s="168" t="s">
        <v>5077</v>
      </c>
      <c r="C3947" s="238">
        <v>2024</v>
      </c>
      <c r="D3947" s="165" t="s">
        <v>3771</v>
      </c>
      <c r="E3947" s="167">
        <v>1</v>
      </c>
      <c r="F3947" s="163"/>
      <c r="G3947" s="167">
        <v>38.226949999999995</v>
      </c>
    </row>
    <row r="3948" spans="1:7" ht="33.75">
      <c r="A3948" s="163"/>
      <c r="B3948" s="168" t="s">
        <v>5105</v>
      </c>
      <c r="C3948" s="238">
        <v>2024</v>
      </c>
      <c r="D3948" s="165" t="s">
        <v>3771</v>
      </c>
      <c r="E3948" s="167">
        <v>1</v>
      </c>
      <c r="F3948" s="163"/>
      <c r="G3948" s="167">
        <v>38.80939</v>
      </c>
    </row>
    <row r="3949" spans="1:7" ht="18.75">
      <c r="A3949" s="163"/>
      <c r="B3949" s="168" t="s">
        <v>5077</v>
      </c>
      <c r="C3949" s="238">
        <v>2024</v>
      </c>
      <c r="D3949" s="165" t="s">
        <v>3771</v>
      </c>
      <c r="E3949" s="167">
        <v>1</v>
      </c>
      <c r="F3949" s="163"/>
      <c r="G3949" s="167">
        <v>39.787939999999999</v>
      </c>
    </row>
    <row r="3950" spans="1:7" ht="18.75">
      <c r="A3950" s="163"/>
      <c r="B3950" s="168" t="s">
        <v>5077</v>
      </c>
      <c r="C3950" s="238">
        <v>2024</v>
      </c>
      <c r="D3950" s="165" t="s">
        <v>3771</v>
      </c>
      <c r="E3950" s="167">
        <v>1</v>
      </c>
      <c r="F3950" s="163"/>
      <c r="G3950" s="167">
        <v>36.707610000000003</v>
      </c>
    </row>
    <row r="3951" spans="1:7" ht="18.75">
      <c r="A3951" s="163"/>
      <c r="B3951" s="168" t="s">
        <v>5078</v>
      </c>
      <c r="C3951" s="238">
        <v>2024</v>
      </c>
      <c r="D3951" s="165" t="s">
        <v>3771</v>
      </c>
      <c r="E3951" s="167">
        <v>1</v>
      </c>
      <c r="F3951" s="163"/>
      <c r="G3951" s="167">
        <v>37.755330000000001</v>
      </c>
    </row>
    <row r="3952" spans="1:7" ht="18.75">
      <c r="A3952" s="163"/>
      <c r="B3952" s="168" t="s">
        <v>5083</v>
      </c>
      <c r="C3952" s="238">
        <v>2024</v>
      </c>
      <c r="D3952" s="165" t="s">
        <v>3771</v>
      </c>
      <c r="E3952" s="167">
        <v>1</v>
      </c>
      <c r="F3952" s="163"/>
      <c r="G3952" s="167">
        <v>32.218530000000001</v>
      </c>
    </row>
    <row r="3953" spans="1:7" ht="18.75">
      <c r="A3953" s="163"/>
      <c r="B3953" s="168" t="s">
        <v>5077</v>
      </c>
      <c r="C3953" s="238">
        <v>2024</v>
      </c>
      <c r="D3953" s="165" t="s">
        <v>3771</v>
      </c>
      <c r="E3953" s="167">
        <v>1</v>
      </c>
      <c r="F3953" s="163"/>
      <c r="G3953" s="167">
        <v>38.338910000000006</v>
      </c>
    </row>
    <row r="3954" spans="1:7" ht="18.75">
      <c r="A3954" s="163"/>
      <c r="B3954" s="168" t="s">
        <v>5077</v>
      </c>
      <c r="C3954" s="238">
        <v>2024</v>
      </c>
      <c r="D3954" s="165" t="s">
        <v>3771</v>
      </c>
      <c r="E3954" s="167">
        <v>1</v>
      </c>
      <c r="F3954" s="163"/>
      <c r="G3954" s="167">
        <v>41.084449999999997</v>
      </c>
    </row>
    <row r="3955" spans="1:7" ht="18.75">
      <c r="A3955" s="163"/>
      <c r="B3955" s="168" t="s">
        <v>5092</v>
      </c>
      <c r="C3955" s="238">
        <v>2024</v>
      </c>
      <c r="D3955" s="165" t="s">
        <v>3771</v>
      </c>
      <c r="E3955" s="167">
        <v>1</v>
      </c>
      <c r="F3955" s="163"/>
      <c r="G3955" s="167">
        <v>35.206720000000004</v>
      </c>
    </row>
    <row r="3956" spans="1:7" ht="18.75">
      <c r="A3956" s="163"/>
      <c r="B3956" s="168" t="s">
        <v>5092</v>
      </c>
      <c r="C3956" s="238">
        <v>2024</v>
      </c>
      <c r="D3956" s="165" t="s">
        <v>3771</v>
      </c>
      <c r="E3956" s="167">
        <v>1</v>
      </c>
      <c r="F3956" s="163"/>
      <c r="G3956" s="167">
        <v>34.336010000000002</v>
      </c>
    </row>
    <row r="3957" spans="1:7" ht="18.75">
      <c r="A3957" s="163"/>
      <c r="B3957" s="168" t="s">
        <v>5092</v>
      </c>
      <c r="C3957" s="238">
        <v>2024</v>
      </c>
      <c r="D3957" s="165" t="s">
        <v>3771</v>
      </c>
      <c r="E3957" s="167">
        <v>1</v>
      </c>
      <c r="F3957" s="163"/>
      <c r="G3957" s="167">
        <v>34.680980000000005</v>
      </c>
    </row>
    <row r="3958" spans="1:7" ht="18.75">
      <c r="A3958" s="163"/>
      <c r="B3958" s="168" t="s">
        <v>5077</v>
      </c>
      <c r="C3958" s="238">
        <v>2024</v>
      </c>
      <c r="D3958" s="165" t="s">
        <v>3771</v>
      </c>
      <c r="E3958" s="167">
        <v>1</v>
      </c>
      <c r="F3958" s="163"/>
      <c r="G3958" s="167">
        <v>36.518070000000002</v>
      </c>
    </row>
    <row r="3959" spans="1:7" ht="18.75">
      <c r="A3959" s="163"/>
      <c r="B3959" s="168" t="s">
        <v>5083</v>
      </c>
      <c r="C3959" s="238">
        <v>2024</v>
      </c>
      <c r="D3959" s="165" t="s">
        <v>3771</v>
      </c>
      <c r="E3959" s="167">
        <v>1</v>
      </c>
      <c r="F3959" s="163"/>
      <c r="G3959" s="167">
        <v>33.01361</v>
      </c>
    </row>
    <row r="3960" spans="1:7" ht="18.75">
      <c r="A3960" s="163"/>
      <c r="B3960" s="168" t="s">
        <v>5078</v>
      </c>
      <c r="C3960" s="238">
        <v>2024</v>
      </c>
      <c r="D3960" s="165" t="s">
        <v>3771</v>
      </c>
      <c r="E3960" s="167">
        <v>1</v>
      </c>
      <c r="F3960" s="163"/>
      <c r="G3960" s="167">
        <v>40.853929999999998</v>
      </c>
    </row>
    <row r="3961" spans="1:7" ht="18.75">
      <c r="A3961" s="163"/>
      <c r="B3961" s="168" t="s">
        <v>5085</v>
      </c>
      <c r="C3961" s="238">
        <v>2024</v>
      </c>
      <c r="D3961" s="165" t="s">
        <v>3771</v>
      </c>
      <c r="E3961" s="167">
        <v>1</v>
      </c>
      <c r="F3961" s="163"/>
      <c r="G3961" s="167">
        <v>37.464010000000002</v>
      </c>
    </row>
    <row r="3962" spans="1:7" ht="18.75">
      <c r="A3962" s="163"/>
      <c r="B3962" s="168" t="s">
        <v>5097</v>
      </c>
      <c r="C3962" s="238">
        <v>2024</v>
      </c>
      <c r="D3962" s="165" t="s">
        <v>3771</v>
      </c>
      <c r="E3962" s="167">
        <v>1</v>
      </c>
      <c r="F3962" s="163"/>
      <c r="G3962" s="167">
        <v>31.75798</v>
      </c>
    </row>
    <row r="3963" spans="1:7" ht="18.75">
      <c r="A3963" s="163"/>
      <c r="B3963" s="168" t="s">
        <v>5094</v>
      </c>
      <c r="C3963" s="238">
        <v>2024</v>
      </c>
      <c r="D3963" s="165" t="s">
        <v>3771</v>
      </c>
      <c r="E3963" s="167">
        <v>1</v>
      </c>
      <c r="F3963" s="163"/>
      <c r="G3963" s="167">
        <v>52.226089999999999</v>
      </c>
    </row>
    <row r="3964" spans="1:7" ht="18.75">
      <c r="A3964" s="163"/>
      <c r="B3964" s="168" t="s">
        <v>5077</v>
      </c>
      <c r="C3964" s="238">
        <v>2024</v>
      </c>
      <c r="D3964" s="165" t="s">
        <v>3771</v>
      </c>
      <c r="E3964" s="167">
        <v>1</v>
      </c>
      <c r="F3964" s="163"/>
      <c r="G3964" s="167">
        <v>40.060639999999999</v>
      </c>
    </row>
    <row r="3965" spans="1:7" ht="18.75">
      <c r="A3965" s="163"/>
      <c r="B3965" s="168" t="s">
        <v>5094</v>
      </c>
      <c r="C3965" s="238">
        <v>2024</v>
      </c>
      <c r="D3965" s="165" t="s">
        <v>3771</v>
      </c>
      <c r="E3965" s="167">
        <v>1</v>
      </c>
      <c r="F3965" s="163"/>
      <c r="G3965" s="167">
        <v>46.422849999999997</v>
      </c>
    </row>
    <row r="3966" spans="1:7" ht="18.75">
      <c r="A3966" s="163"/>
      <c r="B3966" s="168" t="s">
        <v>5079</v>
      </c>
      <c r="C3966" s="238">
        <v>2024</v>
      </c>
      <c r="D3966" s="165" t="s">
        <v>3771</v>
      </c>
      <c r="E3966" s="167">
        <v>1</v>
      </c>
      <c r="F3966" s="163"/>
      <c r="G3966" s="167">
        <v>45.361290000000004</v>
      </c>
    </row>
    <row r="3967" spans="1:7" ht="18.75">
      <c r="A3967" s="163"/>
      <c r="B3967" s="168" t="s">
        <v>5084</v>
      </c>
      <c r="C3967" s="238">
        <v>2024</v>
      </c>
      <c r="D3967" s="165" t="s">
        <v>3771</v>
      </c>
      <c r="E3967" s="167">
        <v>1</v>
      </c>
      <c r="F3967" s="163"/>
      <c r="G3967" s="167">
        <v>44.772880000000001</v>
      </c>
    </row>
    <row r="3968" spans="1:7" ht="18.75">
      <c r="A3968" s="163"/>
      <c r="B3968" s="168" t="s">
        <v>5077</v>
      </c>
      <c r="C3968" s="238">
        <v>2024</v>
      </c>
      <c r="D3968" s="165" t="s">
        <v>3771</v>
      </c>
      <c r="E3968" s="167">
        <v>1</v>
      </c>
      <c r="F3968" s="163"/>
      <c r="G3968" s="167">
        <v>39.48312</v>
      </c>
    </row>
    <row r="3969" spans="1:7" ht="18.75">
      <c r="A3969" s="163"/>
      <c r="B3969" s="168" t="s">
        <v>5078</v>
      </c>
      <c r="C3969" s="238">
        <v>2024</v>
      </c>
      <c r="D3969" s="165" t="s">
        <v>3771</v>
      </c>
      <c r="E3969" s="167">
        <v>1</v>
      </c>
      <c r="F3969" s="163"/>
      <c r="G3969" s="167">
        <v>44.822589999999998</v>
      </c>
    </row>
    <row r="3970" spans="1:7" ht="33.75">
      <c r="A3970" s="163"/>
      <c r="B3970" s="168" t="s">
        <v>5098</v>
      </c>
      <c r="C3970" s="238">
        <v>2024</v>
      </c>
      <c r="D3970" s="165" t="s">
        <v>3771</v>
      </c>
      <c r="E3970" s="167">
        <v>1</v>
      </c>
      <c r="F3970" s="163"/>
      <c r="G3970" s="167">
        <v>16.175270000000001</v>
      </c>
    </row>
    <row r="3971" spans="1:7" ht="33.75">
      <c r="A3971" s="163"/>
      <c r="B3971" s="168" t="s">
        <v>5106</v>
      </c>
      <c r="C3971" s="238">
        <v>2024</v>
      </c>
      <c r="D3971" s="165" t="s">
        <v>3771</v>
      </c>
      <c r="E3971" s="167">
        <v>1</v>
      </c>
      <c r="F3971" s="163"/>
      <c r="G3971" s="167">
        <v>38.085169999999998</v>
      </c>
    </row>
    <row r="3972" spans="1:7" ht="18.75">
      <c r="A3972" s="163"/>
      <c r="B3972" s="168" t="s">
        <v>5090</v>
      </c>
      <c r="C3972" s="238">
        <v>2024</v>
      </c>
      <c r="D3972" s="165" t="s">
        <v>3771</v>
      </c>
      <c r="E3972" s="167">
        <v>1</v>
      </c>
      <c r="F3972" s="163"/>
      <c r="G3972" s="167">
        <v>30.30735</v>
      </c>
    </row>
    <row r="3973" spans="1:7" ht="18.75">
      <c r="A3973" s="163"/>
      <c r="B3973" s="168" t="s">
        <v>5081</v>
      </c>
      <c r="C3973" s="238">
        <v>2024</v>
      </c>
      <c r="D3973" s="165" t="s">
        <v>3771</v>
      </c>
      <c r="E3973" s="167">
        <v>1</v>
      </c>
      <c r="F3973" s="163"/>
      <c r="G3973" s="167">
        <v>32.266060000000003</v>
      </c>
    </row>
    <row r="3974" spans="1:7" ht="18.75">
      <c r="A3974" s="163"/>
      <c r="B3974" s="168" t="s">
        <v>5094</v>
      </c>
      <c r="C3974" s="238">
        <v>2024</v>
      </c>
      <c r="D3974" s="165" t="s">
        <v>3771</v>
      </c>
      <c r="E3974" s="167">
        <v>1</v>
      </c>
      <c r="F3974" s="163"/>
      <c r="G3974" s="167">
        <v>36.566420000000001</v>
      </c>
    </row>
    <row r="3975" spans="1:7" ht="18.75">
      <c r="A3975" s="163"/>
      <c r="B3975" s="168" t="s">
        <v>5093</v>
      </c>
      <c r="C3975" s="238">
        <v>2024</v>
      </c>
      <c r="D3975" s="165" t="s">
        <v>3771</v>
      </c>
      <c r="E3975" s="167">
        <v>1</v>
      </c>
      <c r="F3975" s="163"/>
      <c r="G3975" s="167">
        <v>56.757620000000003</v>
      </c>
    </row>
    <row r="3976" spans="1:7" ht="18.75">
      <c r="A3976" s="163"/>
      <c r="B3976" s="168" t="s">
        <v>5077</v>
      </c>
      <c r="C3976" s="238">
        <v>2024</v>
      </c>
      <c r="D3976" s="165" t="s">
        <v>3771</v>
      </c>
      <c r="E3976" s="167">
        <v>1</v>
      </c>
      <c r="F3976" s="163"/>
      <c r="G3976" s="167">
        <v>39.662469999999999</v>
      </c>
    </row>
    <row r="3977" spans="1:7" ht="18.75">
      <c r="A3977" s="163"/>
      <c r="B3977" s="168" t="s">
        <v>5078</v>
      </c>
      <c r="C3977" s="238">
        <v>2024</v>
      </c>
      <c r="D3977" s="165" t="s">
        <v>3771</v>
      </c>
      <c r="E3977" s="167">
        <v>1</v>
      </c>
      <c r="F3977" s="163"/>
      <c r="G3977" s="167">
        <v>39.712580000000003</v>
      </c>
    </row>
    <row r="3978" spans="1:7" ht="18.75">
      <c r="A3978" s="163"/>
      <c r="B3978" s="168" t="s">
        <v>5077</v>
      </c>
      <c r="C3978" s="238">
        <v>2024</v>
      </c>
      <c r="D3978" s="165" t="s">
        <v>3771</v>
      </c>
      <c r="E3978" s="167">
        <v>1</v>
      </c>
      <c r="F3978" s="163"/>
      <c r="G3978" s="167">
        <v>39.625050000000002</v>
      </c>
    </row>
    <row r="3979" spans="1:7" ht="18.75">
      <c r="A3979" s="163"/>
      <c r="B3979" s="168" t="s">
        <v>5077</v>
      </c>
      <c r="C3979" s="238">
        <v>2024</v>
      </c>
      <c r="D3979" s="165" t="s">
        <v>3771</v>
      </c>
      <c r="E3979" s="167">
        <v>1</v>
      </c>
      <c r="F3979" s="163"/>
      <c r="G3979" s="167">
        <v>39.687269999999998</v>
      </c>
    </row>
    <row r="3980" spans="1:7" ht="18.75">
      <c r="A3980" s="163"/>
      <c r="B3980" s="168" t="s">
        <v>5078</v>
      </c>
      <c r="C3980" s="238">
        <v>2024</v>
      </c>
      <c r="D3980" s="165" t="s">
        <v>3771</v>
      </c>
      <c r="E3980" s="167">
        <v>1</v>
      </c>
      <c r="F3980" s="163"/>
      <c r="G3980" s="167">
        <v>28.920680000000001</v>
      </c>
    </row>
    <row r="3981" spans="1:7" ht="18.75">
      <c r="A3981" s="163"/>
      <c r="B3981" s="168" t="s">
        <v>5077</v>
      </c>
      <c r="C3981" s="238">
        <v>2024</v>
      </c>
      <c r="D3981" s="165" t="s">
        <v>3771</v>
      </c>
      <c r="E3981" s="167">
        <v>1</v>
      </c>
      <c r="F3981" s="163"/>
      <c r="G3981" s="167">
        <v>39.139800000000001</v>
      </c>
    </row>
    <row r="3982" spans="1:7" ht="18.75">
      <c r="A3982" s="163"/>
      <c r="B3982" s="168" t="s">
        <v>5078</v>
      </c>
      <c r="C3982" s="238">
        <v>2024</v>
      </c>
      <c r="D3982" s="165" t="s">
        <v>3771</v>
      </c>
      <c r="E3982" s="167">
        <v>1</v>
      </c>
      <c r="F3982" s="163"/>
      <c r="G3982" s="167">
        <v>56.533250000000002</v>
      </c>
    </row>
    <row r="3983" spans="1:7" ht="18.75">
      <c r="A3983" s="163"/>
      <c r="B3983" s="168" t="s">
        <v>5077</v>
      </c>
      <c r="C3983" s="238">
        <v>2024</v>
      </c>
      <c r="D3983" s="165" t="s">
        <v>3771</v>
      </c>
      <c r="E3983" s="167">
        <v>1</v>
      </c>
      <c r="F3983" s="163"/>
      <c r="G3983" s="167">
        <v>41.869239999999998</v>
      </c>
    </row>
    <row r="3984" spans="1:7" ht="18.75">
      <c r="A3984" s="163"/>
      <c r="B3984" s="168" t="s">
        <v>5077</v>
      </c>
      <c r="C3984" s="238">
        <v>2024</v>
      </c>
      <c r="D3984" s="165" t="s">
        <v>3771</v>
      </c>
      <c r="E3984" s="167">
        <v>1</v>
      </c>
      <c r="F3984" s="163"/>
      <c r="G3984" s="167">
        <v>39.395720000000004</v>
      </c>
    </row>
    <row r="3985" spans="1:7" ht="18.75">
      <c r="A3985" s="163"/>
      <c r="B3985" s="168" t="s">
        <v>5077</v>
      </c>
      <c r="C3985" s="238">
        <v>2024</v>
      </c>
      <c r="D3985" s="165" t="s">
        <v>3771</v>
      </c>
      <c r="E3985" s="167">
        <v>1</v>
      </c>
      <c r="F3985" s="163"/>
      <c r="G3985" s="167">
        <v>39.53304</v>
      </c>
    </row>
    <row r="3986" spans="1:7" ht="18.75">
      <c r="A3986" s="163"/>
      <c r="B3986" s="168" t="s">
        <v>5083</v>
      </c>
      <c r="C3986" s="238">
        <v>2024</v>
      </c>
      <c r="D3986" s="165" t="s">
        <v>3771</v>
      </c>
      <c r="E3986" s="167">
        <v>1</v>
      </c>
      <c r="F3986" s="163"/>
      <c r="G3986" s="167">
        <v>35.759769999999996</v>
      </c>
    </row>
    <row r="3987" spans="1:7" ht="18.75">
      <c r="A3987" s="163"/>
      <c r="B3987" s="168" t="s">
        <v>5077</v>
      </c>
      <c r="C3987" s="238">
        <v>2024</v>
      </c>
      <c r="D3987" s="165" t="s">
        <v>3771</v>
      </c>
      <c r="E3987" s="167">
        <v>1</v>
      </c>
      <c r="F3987" s="163"/>
      <c r="G3987" s="167">
        <v>39.651910000000001</v>
      </c>
    </row>
    <row r="3988" spans="1:7" ht="18.75">
      <c r="A3988" s="163"/>
      <c r="B3988" s="168" t="s">
        <v>5077</v>
      </c>
      <c r="C3988" s="238">
        <v>2024</v>
      </c>
      <c r="D3988" s="165" t="s">
        <v>3771</v>
      </c>
      <c r="E3988" s="167">
        <v>1</v>
      </c>
      <c r="F3988" s="163"/>
      <c r="G3988" s="167">
        <v>40.307449999999996</v>
      </c>
    </row>
    <row r="3989" spans="1:7" ht="18.75">
      <c r="A3989" s="163"/>
      <c r="B3989" s="168" t="s">
        <v>5104</v>
      </c>
      <c r="C3989" s="238">
        <v>2024</v>
      </c>
      <c r="D3989" s="165" t="s">
        <v>3771</v>
      </c>
      <c r="E3989" s="167">
        <v>1</v>
      </c>
      <c r="F3989" s="163"/>
      <c r="G3989" s="167">
        <v>49.022769999999994</v>
      </c>
    </row>
    <row r="3990" spans="1:7" ht="33.75">
      <c r="A3990" s="163"/>
      <c r="B3990" s="168" t="s">
        <v>5106</v>
      </c>
      <c r="C3990" s="238">
        <v>2024</v>
      </c>
      <c r="D3990" s="165" t="s">
        <v>3771</v>
      </c>
      <c r="E3990" s="167">
        <v>1</v>
      </c>
      <c r="F3990" s="163"/>
      <c r="G3990" s="167">
        <v>38.046819999999997</v>
      </c>
    </row>
    <row r="3991" spans="1:7" ht="18.75">
      <c r="A3991" s="163"/>
      <c r="B3991" s="168" t="s">
        <v>5078</v>
      </c>
      <c r="C3991" s="238">
        <v>2024</v>
      </c>
      <c r="D3991" s="165" t="s">
        <v>3771</v>
      </c>
      <c r="E3991" s="167">
        <v>1</v>
      </c>
      <c r="F3991" s="163"/>
      <c r="G3991" s="167">
        <v>29.26146</v>
      </c>
    </row>
    <row r="3992" spans="1:7" ht="18.75">
      <c r="A3992" s="163"/>
      <c r="B3992" s="168" t="s">
        <v>5077</v>
      </c>
      <c r="C3992" s="238">
        <v>2024</v>
      </c>
      <c r="D3992" s="165" t="s">
        <v>3771</v>
      </c>
      <c r="E3992" s="167">
        <v>1</v>
      </c>
      <c r="F3992" s="163"/>
      <c r="G3992" s="167">
        <v>40.222629999999995</v>
      </c>
    </row>
    <row r="3993" spans="1:7" ht="18.75">
      <c r="A3993" s="163"/>
      <c r="B3993" s="168" t="s">
        <v>5077</v>
      </c>
      <c r="C3993" s="238">
        <v>2024</v>
      </c>
      <c r="D3993" s="165" t="s">
        <v>3771</v>
      </c>
      <c r="E3993" s="167">
        <v>1</v>
      </c>
      <c r="F3993" s="163"/>
      <c r="G3993" s="167">
        <v>40.869790000000002</v>
      </c>
    </row>
    <row r="3994" spans="1:7" ht="18.75">
      <c r="A3994" s="163"/>
      <c r="B3994" s="168" t="s">
        <v>5077</v>
      </c>
      <c r="C3994" s="238">
        <v>2024</v>
      </c>
      <c r="D3994" s="165" t="s">
        <v>3771</v>
      </c>
      <c r="E3994" s="167">
        <v>1</v>
      </c>
      <c r="F3994" s="163"/>
      <c r="G3994" s="167">
        <v>40.870660000000001</v>
      </c>
    </row>
    <row r="3995" spans="1:7" ht="18.75">
      <c r="A3995" s="163"/>
      <c r="B3995" s="168" t="s">
        <v>5083</v>
      </c>
      <c r="C3995" s="238">
        <v>2024</v>
      </c>
      <c r="D3995" s="165" t="s">
        <v>3771</v>
      </c>
      <c r="E3995" s="167">
        <v>1</v>
      </c>
      <c r="F3995" s="163"/>
      <c r="G3995" s="167">
        <v>34.514919999999996</v>
      </c>
    </row>
    <row r="3996" spans="1:7" ht="18.75">
      <c r="A3996" s="163"/>
      <c r="B3996" s="168" t="s">
        <v>5090</v>
      </c>
      <c r="C3996" s="238">
        <v>2024</v>
      </c>
      <c r="D3996" s="165" t="s">
        <v>3771</v>
      </c>
      <c r="E3996" s="167">
        <v>1</v>
      </c>
      <c r="F3996" s="163"/>
      <c r="G3996" s="167">
        <v>40.692260000000005</v>
      </c>
    </row>
    <row r="3997" spans="1:7" ht="18.75">
      <c r="A3997" s="163"/>
      <c r="B3997" s="168" t="s">
        <v>5077</v>
      </c>
      <c r="C3997" s="238">
        <v>2024</v>
      </c>
      <c r="D3997" s="165" t="s">
        <v>3771</v>
      </c>
      <c r="E3997" s="167">
        <v>1</v>
      </c>
      <c r="F3997" s="163"/>
      <c r="G3997" s="167">
        <v>40.46246</v>
      </c>
    </row>
    <row r="3998" spans="1:7" ht="18.75">
      <c r="A3998" s="163"/>
      <c r="B3998" s="168" t="s">
        <v>5077</v>
      </c>
      <c r="C3998" s="238">
        <v>2024</v>
      </c>
      <c r="D3998" s="165" t="s">
        <v>3771</v>
      </c>
      <c r="E3998" s="167">
        <v>1</v>
      </c>
      <c r="F3998" s="163"/>
      <c r="G3998" s="167">
        <v>40.870690000000003</v>
      </c>
    </row>
    <row r="3999" spans="1:7" ht="18.75">
      <c r="A3999" s="163"/>
      <c r="B3999" s="168" t="s">
        <v>5079</v>
      </c>
      <c r="C3999" s="238">
        <v>2024</v>
      </c>
      <c r="D3999" s="165" t="s">
        <v>3771</v>
      </c>
      <c r="E3999" s="167">
        <v>1</v>
      </c>
      <c r="F3999" s="163"/>
      <c r="G3999" s="167">
        <v>45.376919999999998</v>
      </c>
    </row>
    <row r="4000" spans="1:7" ht="18.75">
      <c r="A4000" s="163"/>
      <c r="B4000" s="168" t="s">
        <v>5077</v>
      </c>
      <c r="C4000" s="238">
        <v>2024</v>
      </c>
      <c r="D4000" s="165" t="s">
        <v>3771</v>
      </c>
      <c r="E4000" s="167">
        <v>1</v>
      </c>
      <c r="F4000" s="163"/>
      <c r="G4000" s="167">
        <v>42.17568</v>
      </c>
    </row>
    <row r="4001" spans="1:7" ht="18.75">
      <c r="A4001" s="163"/>
      <c r="B4001" s="168" t="s">
        <v>5077</v>
      </c>
      <c r="C4001" s="238">
        <v>2024</v>
      </c>
      <c r="D4001" s="165" t="s">
        <v>3771</v>
      </c>
      <c r="E4001" s="167">
        <v>1</v>
      </c>
      <c r="F4001" s="163"/>
      <c r="G4001" s="167">
        <v>44.528800000000004</v>
      </c>
    </row>
    <row r="4002" spans="1:7" ht="18.75">
      <c r="A4002" s="163"/>
      <c r="B4002" s="168" t="s">
        <v>5079</v>
      </c>
      <c r="C4002" s="238">
        <v>2024</v>
      </c>
      <c r="D4002" s="165" t="s">
        <v>3771</v>
      </c>
      <c r="E4002" s="167">
        <v>1</v>
      </c>
      <c r="F4002" s="163"/>
      <c r="G4002" s="167">
        <v>44.754069999999999</v>
      </c>
    </row>
    <row r="4003" spans="1:7" ht="18.75">
      <c r="A4003" s="163"/>
      <c r="B4003" s="168" t="s">
        <v>5080</v>
      </c>
      <c r="C4003" s="238">
        <v>2024</v>
      </c>
      <c r="D4003" s="165" t="s">
        <v>3771</v>
      </c>
      <c r="E4003" s="167">
        <v>1</v>
      </c>
      <c r="F4003" s="163"/>
      <c r="G4003" s="167">
        <v>50.319470000000003</v>
      </c>
    </row>
    <row r="4004" spans="1:7" ht="18.75">
      <c r="A4004" s="163"/>
      <c r="B4004" s="168" t="s">
        <v>5078</v>
      </c>
      <c r="C4004" s="238">
        <v>2024</v>
      </c>
      <c r="D4004" s="165" t="s">
        <v>3771</v>
      </c>
      <c r="E4004" s="167">
        <v>1</v>
      </c>
      <c r="F4004" s="163"/>
      <c r="G4004" s="167">
        <v>30.006499999999999</v>
      </c>
    </row>
    <row r="4005" spans="1:7" ht="18.75">
      <c r="A4005" s="163"/>
      <c r="B4005" s="168" t="s">
        <v>5078</v>
      </c>
      <c r="C4005" s="238">
        <v>2024</v>
      </c>
      <c r="D4005" s="165" t="s">
        <v>3771</v>
      </c>
      <c r="E4005" s="167">
        <v>1</v>
      </c>
      <c r="F4005" s="163"/>
      <c r="G4005" s="167">
        <v>40.896790000000003</v>
      </c>
    </row>
    <row r="4006" spans="1:7" ht="18.75">
      <c r="A4006" s="163"/>
      <c r="B4006" s="168" t="s">
        <v>5078</v>
      </c>
      <c r="C4006" s="238">
        <v>2024</v>
      </c>
      <c r="D4006" s="165" t="s">
        <v>3771</v>
      </c>
      <c r="E4006" s="167">
        <v>1</v>
      </c>
      <c r="F4006" s="163"/>
      <c r="G4006" s="167">
        <v>29.99926</v>
      </c>
    </row>
    <row r="4007" spans="1:7" ht="18.75">
      <c r="A4007" s="163"/>
      <c r="B4007" s="168" t="s">
        <v>5078</v>
      </c>
      <c r="C4007" s="238">
        <v>2024</v>
      </c>
      <c r="D4007" s="165" t="s">
        <v>3771</v>
      </c>
      <c r="E4007" s="167">
        <v>1</v>
      </c>
      <c r="F4007" s="163"/>
      <c r="G4007" s="167">
        <v>40.841740000000001</v>
      </c>
    </row>
    <row r="4008" spans="1:7" ht="33.75">
      <c r="A4008" s="163"/>
      <c r="B4008" s="168" t="s">
        <v>5103</v>
      </c>
      <c r="C4008" s="238">
        <v>2024</v>
      </c>
      <c r="D4008" s="165" t="s">
        <v>3771</v>
      </c>
      <c r="E4008" s="167">
        <v>1</v>
      </c>
      <c r="F4008" s="163"/>
      <c r="G4008" s="167">
        <v>41.131449999999994</v>
      </c>
    </row>
    <row r="4009" spans="1:7" ht="18.75">
      <c r="A4009" s="163"/>
      <c r="B4009" s="168" t="s">
        <v>5078</v>
      </c>
      <c r="C4009" s="238">
        <v>2024</v>
      </c>
      <c r="D4009" s="165" t="s">
        <v>3771</v>
      </c>
      <c r="E4009" s="167">
        <v>1</v>
      </c>
      <c r="F4009" s="163"/>
      <c r="G4009" s="167">
        <v>28.681169999999998</v>
      </c>
    </row>
    <row r="4010" spans="1:7" ht="18.75">
      <c r="A4010" s="163"/>
      <c r="B4010" s="168" t="s">
        <v>5079</v>
      </c>
      <c r="C4010" s="238">
        <v>2024</v>
      </c>
      <c r="D4010" s="165" t="s">
        <v>3771</v>
      </c>
      <c r="E4010" s="167">
        <v>1</v>
      </c>
      <c r="F4010" s="163"/>
      <c r="G4010" s="167">
        <v>45.380230000000005</v>
      </c>
    </row>
    <row r="4011" spans="1:7" ht="18.75">
      <c r="A4011" s="163"/>
      <c r="B4011" s="168" t="s">
        <v>5077</v>
      </c>
      <c r="C4011" s="238">
        <v>2024</v>
      </c>
      <c r="D4011" s="165" t="s">
        <v>3771</v>
      </c>
      <c r="E4011" s="167">
        <v>1</v>
      </c>
      <c r="F4011" s="163"/>
      <c r="G4011" s="167">
        <v>42.376760000000004</v>
      </c>
    </row>
    <row r="4012" spans="1:7" ht="18.75">
      <c r="A4012" s="163"/>
      <c r="B4012" s="168" t="s">
        <v>5078</v>
      </c>
      <c r="C4012" s="238">
        <v>2024</v>
      </c>
      <c r="D4012" s="165" t="s">
        <v>3771</v>
      </c>
      <c r="E4012" s="167">
        <v>1</v>
      </c>
      <c r="F4012" s="163"/>
      <c r="G4012" s="167">
        <v>29.222830000000002</v>
      </c>
    </row>
    <row r="4013" spans="1:7" ht="18.75">
      <c r="A4013" s="163"/>
      <c r="B4013" s="168" t="s">
        <v>5087</v>
      </c>
      <c r="C4013" s="238">
        <v>2024</v>
      </c>
      <c r="D4013" s="165" t="s">
        <v>3771</v>
      </c>
      <c r="E4013" s="167">
        <v>1</v>
      </c>
      <c r="F4013" s="163"/>
      <c r="G4013" s="167">
        <v>46.759970000000003</v>
      </c>
    </row>
    <row r="4014" spans="1:7" ht="18.75">
      <c r="A4014" s="163"/>
      <c r="B4014" s="168" t="s">
        <v>5077</v>
      </c>
      <c r="C4014" s="238">
        <v>2024</v>
      </c>
      <c r="D4014" s="165" t="s">
        <v>3771</v>
      </c>
      <c r="E4014" s="167">
        <v>1</v>
      </c>
      <c r="F4014" s="163"/>
      <c r="G4014" s="167">
        <v>39.530529999999999</v>
      </c>
    </row>
    <row r="4015" spans="1:7" ht="18.75">
      <c r="A4015" s="163"/>
      <c r="B4015" s="168" t="s">
        <v>5077</v>
      </c>
      <c r="C4015" s="238">
        <v>2024</v>
      </c>
      <c r="D4015" s="165" t="s">
        <v>3771</v>
      </c>
      <c r="E4015" s="167">
        <v>1</v>
      </c>
      <c r="F4015" s="163"/>
      <c r="G4015" s="167">
        <v>43.921980000000005</v>
      </c>
    </row>
    <row r="4016" spans="1:7" ht="18.75">
      <c r="A4016" s="163"/>
      <c r="B4016" s="168" t="s">
        <v>5086</v>
      </c>
      <c r="C4016" s="238">
        <v>2024</v>
      </c>
      <c r="D4016" s="165" t="s">
        <v>3771</v>
      </c>
      <c r="E4016" s="167">
        <v>1</v>
      </c>
      <c r="F4016" s="163"/>
      <c r="G4016" s="167">
        <v>50.650210000000001</v>
      </c>
    </row>
    <row r="4017" spans="1:7" ht="18.75">
      <c r="A4017" s="163"/>
      <c r="B4017" s="168" t="s">
        <v>5087</v>
      </c>
      <c r="C4017" s="238">
        <v>2024</v>
      </c>
      <c r="D4017" s="165" t="s">
        <v>3771</v>
      </c>
      <c r="E4017" s="167">
        <v>1</v>
      </c>
      <c r="F4017" s="163"/>
      <c r="G4017" s="167">
        <v>46.539859999999997</v>
      </c>
    </row>
    <row r="4018" spans="1:7" ht="18.75">
      <c r="A4018" s="163"/>
      <c r="B4018" s="168" t="s">
        <v>5078</v>
      </c>
      <c r="C4018" s="238">
        <v>2024</v>
      </c>
      <c r="D4018" s="165" t="s">
        <v>3771</v>
      </c>
      <c r="E4018" s="167">
        <v>1</v>
      </c>
      <c r="F4018" s="163"/>
      <c r="G4018" s="167">
        <v>50.362550000000006</v>
      </c>
    </row>
    <row r="4019" spans="1:7" ht="18.75">
      <c r="A4019" s="163"/>
      <c r="B4019" s="168" t="s">
        <v>5077</v>
      </c>
      <c r="C4019" s="238">
        <v>2024</v>
      </c>
      <c r="D4019" s="165" t="s">
        <v>3771</v>
      </c>
      <c r="E4019" s="167">
        <v>1</v>
      </c>
      <c r="F4019" s="163"/>
      <c r="G4019" s="167">
        <v>42.15869</v>
      </c>
    </row>
    <row r="4020" spans="1:7" ht="18.75">
      <c r="A4020" s="163"/>
      <c r="B4020" s="168" t="s">
        <v>5079</v>
      </c>
      <c r="C4020" s="238">
        <v>2024</v>
      </c>
      <c r="D4020" s="165" t="s">
        <v>3771</v>
      </c>
      <c r="E4020" s="167">
        <v>1</v>
      </c>
      <c r="F4020" s="163"/>
      <c r="G4020" s="167">
        <v>45.473419999999997</v>
      </c>
    </row>
    <row r="4021" spans="1:7" ht="18.75">
      <c r="A4021" s="163"/>
      <c r="B4021" s="168" t="s">
        <v>5078</v>
      </c>
      <c r="C4021" s="238">
        <v>2024</v>
      </c>
      <c r="D4021" s="165" t="s">
        <v>3771</v>
      </c>
      <c r="E4021" s="167">
        <v>1</v>
      </c>
      <c r="F4021" s="163"/>
      <c r="G4021" s="167">
        <v>28.869409999999998</v>
      </c>
    </row>
    <row r="4022" spans="1:7" ht="18.75">
      <c r="A4022" s="163"/>
      <c r="B4022" s="168" t="s">
        <v>5078</v>
      </c>
      <c r="C4022" s="238">
        <v>2024</v>
      </c>
      <c r="D4022" s="165" t="s">
        <v>3771</v>
      </c>
      <c r="E4022" s="167">
        <v>1</v>
      </c>
      <c r="F4022" s="163"/>
      <c r="G4022" s="167">
        <v>29.74457</v>
      </c>
    </row>
    <row r="4023" spans="1:7" ht="18.75">
      <c r="A4023" s="163"/>
      <c r="B4023" s="168" t="s">
        <v>5079</v>
      </c>
      <c r="C4023" s="238">
        <v>2024</v>
      </c>
      <c r="D4023" s="165" t="s">
        <v>3771</v>
      </c>
      <c r="E4023" s="167">
        <v>1</v>
      </c>
      <c r="F4023" s="163"/>
      <c r="G4023" s="167">
        <v>45.564680000000003</v>
      </c>
    </row>
    <row r="4024" spans="1:7" ht="18.75">
      <c r="A4024" s="163"/>
      <c r="B4024" s="168" t="s">
        <v>5077</v>
      </c>
      <c r="C4024" s="238">
        <v>2024</v>
      </c>
      <c r="D4024" s="165" t="s">
        <v>3771</v>
      </c>
      <c r="E4024" s="167">
        <v>1</v>
      </c>
      <c r="F4024" s="163"/>
      <c r="G4024" s="167">
        <v>41.751539999999999</v>
      </c>
    </row>
    <row r="4025" spans="1:7" ht="18.75">
      <c r="A4025" s="163"/>
      <c r="B4025" s="168" t="s">
        <v>5094</v>
      </c>
      <c r="C4025" s="238">
        <v>2024</v>
      </c>
      <c r="D4025" s="165" t="s">
        <v>3771</v>
      </c>
      <c r="E4025" s="167">
        <v>1</v>
      </c>
      <c r="F4025" s="163"/>
      <c r="G4025" s="167">
        <v>41.372669999999999</v>
      </c>
    </row>
    <row r="4026" spans="1:7" ht="18.75">
      <c r="A4026" s="163"/>
      <c r="B4026" s="168" t="s">
        <v>5077</v>
      </c>
      <c r="C4026" s="238">
        <v>2024</v>
      </c>
      <c r="D4026" s="165" t="s">
        <v>3771</v>
      </c>
      <c r="E4026" s="167">
        <v>1</v>
      </c>
      <c r="F4026" s="163"/>
      <c r="G4026" s="167">
        <v>42.478480000000005</v>
      </c>
    </row>
    <row r="4027" spans="1:7" ht="18.75">
      <c r="A4027" s="163"/>
      <c r="B4027" s="168" t="s">
        <v>5079</v>
      </c>
      <c r="C4027" s="238">
        <v>2024</v>
      </c>
      <c r="D4027" s="165" t="s">
        <v>3771</v>
      </c>
      <c r="E4027" s="167">
        <v>1</v>
      </c>
      <c r="F4027" s="163"/>
      <c r="G4027" s="167">
        <v>45.508780000000002</v>
      </c>
    </row>
    <row r="4028" spans="1:7" ht="18.75">
      <c r="A4028" s="163"/>
      <c r="B4028" s="168" t="s">
        <v>5077</v>
      </c>
      <c r="C4028" s="238">
        <v>2024</v>
      </c>
      <c r="D4028" s="165" t="s">
        <v>3771</v>
      </c>
      <c r="E4028" s="167">
        <v>1</v>
      </c>
      <c r="F4028" s="163"/>
      <c r="G4028" s="167">
        <v>42.814120000000003</v>
      </c>
    </row>
    <row r="4029" spans="1:7" ht="18.75">
      <c r="A4029" s="163"/>
      <c r="B4029" s="168" t="s">
        <v>5077</v>
      </c>
      <c r="C4029" s="238">
        <v>2024</v>
      </c>
      <c r="D4029" s="165" t="s">
        <v>3771</v>
      </c>
      <c r="E4029" s="167">
        <v>1</v>
      </c>
      <c r="F4029" s="163"/>
      <c r="G4029" s="167">
        <v>42.34845</v>
      </c>
    </row>
    <row r="4030" spans="1:7" ht="18.75">
      <c r="A4030" s="163"/>
      <c r="B4030" s="168" t="s">
        <v>5087</v>
      </c>
      <c r="C4030" s="238">
        <v>2024</v>
      </c>
      <c r="D4030" s="165" t="s">
        <v>3771</v>
      </c>
      <c r="E4030" s="167">
        <v>1</v>
      </c>
      <c r="F4030" s="163"/>
      <c r="G4030" s="167">
        <v>44.667910000000006</v>
      </c>
    </row>
    <row r="4031" spans="1:7" ht="18.75">
      <c r="A4031" s="163"/>
      <c r="B4031" s="168" t="s">
        <v>5077</v>
      </c>
      <c r="C4031" s="238">
        <v>2024</v>
      </c>
      <c r="D4031" s="165" t="s">
        <v>3771</v>
      </c>
      <c r="E4031" s="167">
        <v>1</v>
      </c>
      <c r="F4031" s="163"/>
      <c r="G4031" s="167">
        <v>44.957790000000003</v>
      </c>
    </row>
    <row r="4032" spans="1:7" ht="18.75">
      <c r="A4032" s="163"/>
      <c r="B4032" s="168" t="s">
        <v>5077</v>
      </c>
      <c r="C4032" s="238">
        <v>2024</v>
      </c>
      <c r="D4032" s="165" t="s">
        <v>3771</v>
      </c>
      <c r="E4032" s="167">
        <v>1</v>
      </c>
      <c r="F4032" s="163"/>
      <c r="G4032" s="167">
        <v>42.701560000000001</v>
      </c>
    </row>
    <row r="4033" spans="1:7" ht="18.75">
      <c r="A4033" s="163"/>
      <c r="B4033" s="168" t="s">
        <v>5084</v>
      </c>
      <c r="C4033" s="238">
        <v>2024</v>
      </c>
      <c r="D4033" s="165" t="s">
        <v>3771</v>
      </c>
      <c r="E4033" s="167">
        <v>1</v>
      </c>
      <c r="F4033" s="163"/>
      <c r="G4033" s="167">
        <v>47.0854</v>
      </c>
    </row>
    <row r="4034" spans="1:7" ht="18.75">
      <c r="A4034" s="163"/>
      <c r="B4034" s="168" t="s">
        <v>5081</v>
      </c>
      <c r="C4034" s="238">
        <v>2024</v>
      </c>
      <c r="D4034" s="165" t="s">
        <v>3771</v>
      </c>
      <c r="E4034" s="167">
        <v>1</v>
      </c>
      <c r="F4034" s="163"/>
      <c r="G4034" s="167">
        <v>39.392290000000003</v>
      </c>
    </row>
    <row r="4035" spans="1:7" ht="18.75">
      <c r="A4035" s="163"/>
      <c r="B4035" s="168" t="s">
        <v>5077</v>
      </c>
      <c r="C4035" s="238">
        <v>2024</v>
      </c>
      <c r="D4035" s="165" t="s">
        <v>3771</v>
      </c>
      <c r="E4035" s="167">
        <v>1</v>
      </c>
      <c r="F4035" s="163"/>
      <c r="G4035" s="167">
        <v>42.226669999999999</v>
      </c>
    </row>
    <row r="4036" spans="1:7" ht="18.75">
      <c r="A4036" s="163"/>
      <c r="B4036" s="168" t="s">
        <v>5078</v>
      </c>
      <c r="C4036" s="238">
        <v>2024</v>
      </c>
      <c r="D4036" s="165" t="s">
        <v>3771</v>
      </c>
      <c r="E4036" s="167">
        <v>1</v>
      </c>
      <c r="F4036" s="163"/>
      <c r="G4036" s="167">
        <v>43.153570000000002</v>
      </c>
    </row>
    <row r="4037" spans="1:7" ht="18.75">
      <c r="A4037" s="163"/>
      <c r="B4037" s="168" t="s">
        <v>5078</v>
      </c>
      <c r="C4037" s="238">
        <v>2024</v>
      </c>
      <c r="D4037" s="165" t="s">
        <v>3771</v>
      </c>
      <c r="E4037" s="167">
        <v>1</v>
      </c>
      <c r="F4037" s="163"/>
      <c r="G4037" s="167">
        <v>49.051290000000002</v>
      </c>
    </row>
    <row r="4038" spans="1:7" ht="18.75">
      <c r="A4038" s="163"/>
      <c r="B4038" s="168" t="s">
        <v>5077</v>
      </c>
      <c r="C4038" s="238">
        <v>2024</v>
      </c>
      <c r="D4038" s="165" t="s">
        <v>3771</v>
      </c>
      <c r="E4038" s="167">
        <v>1</v>
      </c>
      <c r="F4038" s="163"/>
      <c r="G4038" s="167">
        <v>32.900210000000001</v>
      </c>
    </row>
    <row r="4039" spans="1:7" ht="18.75">
      <c r="A4039" s="163"/>
      <c r="B4039" s="168" t="s">
        <v>5077</v>
      </c>
      <c r="C4039" s="238">
        <v>2024</v>
      </c>
      <c r="D4039" s="165" t="s">
        <v>3771</v>
      </c>
      <c r="E4039" s="167">
        <v>1</v>
      </c>
      <c r="F4039" s="163"/>
      <c r="G4039" s="167">
        <v>44.296939999999999</v>
      </c>
    </row>
    <row r="4040" spans="1:7" ht="18.75">
      <c r="A4040" s="163"/>
      <c r="B4040" s="168" t="s">
        <v>5078</v>
      </c>
      <c r="C4040" s="238">
        <v>2024</v>
      </c>
      <c r="D4040" s="165" t="s">
        <v>3771</v>
      </c>
      <c r="E4040" s="167">
        <v>1</v>
      </c>
      <c r="F4040" s="163"/>
      <c r="G4040" s="167">
        <v>36.504899999999999</v>
      </c>
    </row>
    <row r="4041" spans="1:7" ht="18.75">
      <c r="A4041" s="163"/>
      <c r="B4041" s="168" t="s">
        <v>5077</v>
      </c>
      <c r="C4041" s="238">
        <v>2024</v>
      </c>
      <c r="D4041" s="165" t="s">
        <v>3771</v>
      </c>
      <c r="E4041" s="167">
        <v>1</v>
      </c>
      <c r="F4041" s="163"/>
      <c r="G4041" s="167">
        <v>40.968640000000001</v>
      </c>
    </row>
    <row r="4042" spans="1:7" ht="18.75">
      <c r="A4042" s="163"/>
      <c r="B4042" s="168" t="s">
        <v>5087</v>
      </c>
      <c r="C4042" s="238">
        <v>2024</v>
      </c>
      <c r="D4042" s="165" t="s">
        <v>3771</v>
      </c>
      <c r="E4042" s="167">
        <v>1</v>
      </c>
      <c r="F4042" s="163"/>
      <c r="G4042" s="167">
        <v>42.703669999999995</v>
      </c>
    </row>
    <row r="4043" spans="1:7" ht="18.75">
      <c r="A4043" s="163"/>
      <c r="B4043" s="168" t="s">
        <v>5077</v>
      </c>
      <c r="C4043" s="238">
        <v>2024</v>
      </c>
      <c r="D4043" s="165" t="s">
        <v>3771</v>
      </c>
      <c r="E4043" s="167">
        <v>1</v>
      </c>
      <c r="F4043" s="163"/>
      <c r="G4043" s="167">
        <v>40.668019999999999</v>
      </c>
    </row>
    <row r="4044" spans="1:7" ht="18.75">
      <c r="A4044" s="163"/>
      <c r="B4044" s="168" t="s">
        <v>5077</v>
      </c>
      <c r="C4044" s="238">
        <v>2024</v>
      </c>
      <c r="D4044" s="165" t="s">
        <v>3771</v>
      </c>
      <c r="E4044" s="167">
        <v>1</v>
      </c>
      <c r="F4044" s="163"/>
      <c r="G4044" s="167">
        <v>41.813309999999994</v>
      </c>
    </row>
    <row r="4045" spans="1:7" ht="18.75">
      <c r="A4045" s="163"/>
      <c r="B4045" s="168" t="s">
        <v>5087</v>
      </c>
      <c r="C4045" s="238">
        <v>2024</v>
      </c>
      <c r="D4045" s="165" t="s">
        <v>3771</v>
      </c>
      <c r="E4045" s="167">
        <v>1</v>
      </c>
      <c r="F4045" s="163"/>
      <c r="G4045" s="167">
        <v>46.250269999999993</v>
      </c>
    </row>
    <row r="4046" spans="1:7" ht="18.75">
      <c r="A4046" s="163"/>
      <c r="B4046" s="168" t="s">
        <v>5095</v>
      </c>
      <c r="C4046" s="238">
        <v>2024</v>
      </c>
      <c r="D4046" s="165" t="s">
        <v>3771</v>
      </c>
      <c r="E4046" s="167">
        <v>1</v>
      </c>
      <c r="F4046" s="163"/>
      <c r="G4046" s="167">
        <v>39.803750000000001</v>
      </c>
    </row>
    <row r="4047" spans="1:7" ht="18.75">
      <c r="A4047" s="163"/>
      <c r="B4047" s="168" t="s">
        <v>5077</v>
      </c>
      <c r="C4047" s="238">
        <v>2024</v>
      </c>
      <c r="D4047" s="165" t="s">
        <v>3771</v>
      </c>
      <c r="E4047" s="167">
        <v>1</v>
      </c>
      <c r="F4047" s="163"/>
      <c r="G4047" s="167">
        <v>42.303669999999997</v>
      </c>
    </row>
    <row r="4048" spans="1:7" ht="18.75">
      <c r="A4048" s="163"/>
      <c r="B4048" s="168" t="s">
        <v>5095</v>
      </c>
      <c r="C4048" s="238">
        <v>2024</v>
      </c>
      <c r="D4048" s="165" t="s">
        <v>3771</v>
      </c>
      <c r="E4048" s="167">
        <v>1</v>
      </c>
      <c r="F4048" s="163"/>
      <c r="G4048" s="167">
        <v>40.334760000000003</v>
      </c>
    </row>
    <row r="4049" spans="1:7" ht="18.75">
      <c r="A4049" s="163"/>
      <c r="B4049" s="168" t="s">
        <v>5078</v>
      </c>
      <c r="C4049" s="238">
        <v>2024</v>
      </c>
      <c r="D4049" s="165" t="s">
        <v>3771</v>
      </c>
      <c r="E4049" s="167">
        <v>1</v>
      </c>
      <c r="F4049" s="163"/>
      <c r="G4049" s="167">
        <v>31.45148</v>
      </c>
    </row>
    <row r="4050" spans="1:7" ht="18.75">
      <c r="A4050" s="163"/>
      <c r="B4050" s="168" t="s">
        <v>5077</v>
      </c>
      <c r="C4050" s="238">
        <v>2024</v>
      </c>
      <c r="D4050" s="165" t="s">
        <v>3771</v>
      </c>
      <c r="E4050" s="167">
        <v>1</v>
      </c>
      <c r="F4050" s="163"/>
      <c r="G4050" s="167">
        <v>46.600540000000002</v>
      </c>
    </row>
    <row r="4051" spans="1:7" ht="33.75">
      <c r="A4051" s="163"/>
      <c r="B4051" s="168" t="s">
        <v>5105</v>
      </c>
      <c r="C4051" s="238">
        <v>2024</v>
      </c>
      <c r="D4051" s="165" t="s">
        <v>3771</v>
      </c>
      <c r="E4051" s="167">
        <v>1</v>
      </c>
      <c r="F4051" s="163"/>
      <c r="G4051" s="167">
        <v>40.87867</v>
      </c>
    </row>
    <row r="4052" spans="1:7" ht="18.75">
      <c r="A4052" s="163"/>
      <c r="B4052" s="168" t="s">
        <v>5078</v>
      </c>
      <c r="C4052" s="238">
        <v>2024</v>
      </c>
      <c r="D4052" s="165" t="s">
        <v>3771</v>
      </c>
      <c r="E4052" s="167">
        <v>1</v>
      </c>
      <c r="F4052" s="163"/>
      <c r="G4052" s="167">
        <v>42.22925</v>
      </c>
    </row>
    <row r="4053" spans="1:7" ht="18.75">
      <c r="A4053" s="163"/>
      <c r="B4053" s="168" t="s">
        <v>5077</v>
      </c>
      <c r="C4053" s="238">
        <v>2024</v>
      </c>
      <c r="D4053" s="165" t="s">
        <v>3771</v>
      </c>
      <c r="E4053" s="167">
        <v>1</v>
      </c>
      <c r="F4053" s="163"/>
      <c r="G4053" s="167">
        <v>42.700859999999999</v>
      </c>
    </row>
    <row r="4054" spans="1:7" ht="18.75">
      <c r="A4054" s="163"/>
      <c r="B4054" s="168" t="s">
        <v>5077</v>
      </c>
      <c r="C4054" s="238">
        <v>2024</v>
      </c>
      <c r="D4054" s="165" t="s">
        <v>3771</v>
      </c>
      <c r="E4054" s="167">
        <v>1</v>
      </c>
      <c r="F4054" s="163"/>
      <c r="G4054" s="167">
        <v>41.170349999999999</v>
      </c>
    </row>
    <row r="4055" spans="1:7" ht="18.75">
      <c r="A4055" s="163"/>
      <c r="B4055" s="168" t="s">
        <v>5095</v>
      </c>
      <c r="C4055" s="238">
        <v>2024</v>
      </c>
      <c r="D4055" s="165" t="s">
        <v>3771</v>
      </c>
      <c r="E4055" s="167">
        <v>1</v>
      </c>
      <c r="F4055" s="163"/>
      <c r="G4055" s="167">
        <v>38.636600000000001</v>
      </c>
    </row>
    <row r="4056" spans="1:7" ht="18.75">
      <c r="A4056" s="163"/>
      <c r="B4056" s="168" t="s">
        <v>5077</v>
      </c>
      <c r="C4056" s="238">
        <v>2024</v>
      </c>
      <c r="D4056" s="165" t="s">
        <v>3771</v>
      </c>
      <c r="E4056" s="167">
        <v>1</v>
      </c>
      <c r="F4056" s="163"/>
      <c r="G4056" s="167">
        <v>40.860410000000002</v>
      </c>
    </row>
    <row r="4057" spans="1:7" ht="18.75">
      <c r="A4057" s="163"/>
      <c r="B4057" s="168" t="s">
        <v>5077</v>
      </c>
      <c r="C4057" s="238">
        <v>2024</v>
      </c>
      <c r="D4057" s="165" t="s">
        <v>3771</v>
      </c>
      <c r="E4057" s="167">
        <v>1</v>
      </c>
      <c r="F4057" s="163"/>
      <c r="G4057" s="167">
        <v>39.812489999999997</v>
      </c>
    </row>
    <row r="4058" spans="1:7" ht="18.75">
      <c r="A4058" s="163"/>
      <c r="B4058" s="168" t="s">
        <v>5093</v>
      </c>
      <c r="C4058" s="238">
        <v>2024</v>
      </c>
      <c r="D4058" s="165" t="s">
        <v>3771</v>
      </c>
      <c r="E4058" s="167">
        <v>1</v>
      </c>
      <c r="F4058" s="163"/>
      <c r="G4058" s="167">
        <v>42.561680000000003</v>
      </c>
    </row>
    <row r="4059" spans="1:7" ht="18.75">
      <c r="A4059" s="163"/>
      <c r="B4059" s="168" t="s">
        <v>5077</v>
      </c>
      <c r="C4059" s="238">
        <v>2024</v>
      </c>
      <c r="D4059" s="165" t="s">
        <v>3771</v>
      </c>
      <c r="E4059" s="167">
        <v>1</v>
      </c>
      <c r="F4059" s="163"/>
      <c r="G4059" s="167">
        <v>41.011859999999999</v>
      </c>
    </row>
    <row r="4060" spans="1:7" ht="18.75">
      <c r="A4060" s="163"/>
      <c r="B4060" s="168" t="s">
        <v>5077</v>
      </c>
      <c r="C4060" s="238">
        <v>2024</v>
      </c>
      <c r="D4060" s="165" t="s">
        <v>3771</v>
      </c>
      <c r="E4060" s="167">
        <v>1</v>
      </c>
      <c r="F4060" s="163"/>
      <c r="G4060" s="167">
        <v>41.693160000000006</v>
      </c>
    </row>
    <row r="4061" spans="1:7" ht="18.75">
      <c r="A4061" s="163"/>
      <c r="B4061" s="168" t="s">
        <v>5091</v>
      </c>
      <c r="C4061" s="238">
        <v>2024</v>
      </c>
      <c r="D4061" s="165" t="s">
        <v>3771</v>
      </c>
      <c r="E4061" s="167">
        <v>1</v>
      </c>
      <c r="F4061" s="163"/>
      <c r="G4061" s="167">
        <v>49.872620000000005</v>
      </c>
    </row>
    <row r="4062" spans="1:7" ht="18.75">
      <c r="A4062" s="163"/>
      <c r="B4062" s="168" t="s">
        <v>5087</v>
      </c>
      <c r="C4062" s="238">
        <v>2024</v>
      </c>
      <c r="D4062" s="165" t="s">
        <v>3771</v>
      </c>
      <c r="E4062" s="167">
        <v>1</v>
      </c>
      <c r="F4062" s="163"/>
      <c r="G4062" s="167">
        <v>45.578230000000005</v>
      </c>
    </row>
    <row r="4063" spans="1:7" ht="18.75">
      <c r="A4063" s="163"/>
      <c r="B4063" s="168" t="s">
        <v>5078</v>
      </c>
      <c r="C4063" s="238">
        <v>2024</v>
      </c>
      <c r="D4063" s="165" t="s">
        <v>3771</v>
      </c>
      <c r="E4063" s="167">
        <v>1</v>
      </c>
      <c r="F4063" s="163"/>
      <c r="G4063" s="167">
        <v>36.504899999999999</v>
      </c>
    </row>
    <row r="4064" spans="1:7" ht="18.75">
      <c r="A4064" s="163"/>
      <c r="B4064" s="168" t="s">
        <v>5077</v>
      </c>
      <c r="C4064" s="238">
        <v>2024</v>
      </c>
      <c r="D4064" s="165" t="s">
        <v>3771</v>
      </c>
      <c r="E4064" s="167">
        <v>1</v>
      </c>
      <c r="F4064" s="163"/>
      <c r="G4064" s="167">
        <v>42.64969</v>
      </c>
    </row>
    <row r="4065" spans="1:7" ht="18.75">
      <c r="A4065" s="163"/>
      <c r="B4065" s="168" t="s">
        <v>5078</v>
      </c>
      <c r="C4065" s="238">
        <v>2024</v>
      </c>
      <c r="D4065" s="165" t="s">
        <v>3771</v>
      </c>
      <c r="E4065" s="167">
        <v>1</v>
      </c>
      <c r="F4065" s="163"/>
      <c r="G4065" s="167">
        <v>36.504910000000002</v>
      </c>
    </row>
    <row r="4066" spans="1:7" ht="18.75">
      <c r="A4066" s="163"/>
      <c r="B4066" s="168" t="s">
        <v>5080</v>
      </c>
      <c r="C4066" s="238">
        <v>2024</v>
      </c>
      <c r="D4066" s="165" t="s">
        <v>3771</v>
      </c>
      <c r="E4066" s="167">
        <v>1</v>
      </c>
      <c r="F4066" s="163"/>
      <c r="G4066" s="167">
        <v>47.634660000000004</v>
      </c>
    </row>
    <row r="4067" spans="1:7" ht="18.75">
      <c r="A4067" s="163"/>
      <c r="B4067" s="168" t="s">
        <v>5077</v>
      </c>
      <c r="C4067" s="238">
        <v>2024</v>
      </c>
      <c r="D4067" s="165" t="s">
        <v>3771</v>
      </c>
      <c r="E4067" s="167">
        <v>1</v>
      </c>
      <c r="F4067" s="163"/>
      <c r="G4067" s="167">
        <v>41.744250000000001</v>
      </c>
    </row>
    <row r="4068" spans="1:7" ht="33.75">
      <c r="A4068" s="163"/>
      <c r="B4068" s="168" t="s">
        <v>5105</v>
      </c>
      <c r="C4068" s="238">
        <v>2024</v>
      </c>
      <c r="D4068" s="165" t="s">
        <v>3771</v>
      </c>
      <c r="E4068" s="167">
        <v>1</v>
      </c>
      <c r="F4068" s="163"/>
      <c r="G4068" s="167">
        <v>41.317449999999994</v>
      </c>
    </row>
    <row r="4069" spans="1:7" ht="18.75">
      <c r="A4069" s="163"/>
      <c r="B4069" s="168" t="s">
        <v>5079</v>
      </c>
      <c r="C4069" s="238">
        <v>2024</v>
      </c>
      <c r="D4069" s="165" t="s">
        <v>3771</v>
      </c>
      <c r="E4069" s="167">
        <v>1</v>
      </c>
      <c r="F4069" s="163"/>
      <c r="G4069" s="167">
        <v>45.609259999999999</v>
      </c>
    </row>
    <row r="4070" spans="1:7" ht="18.75">
      <c r="A4070" s="163"/>
      <c r="B4070" s="168" t="s">
        <v>5077</v>
      </c>
      <c r="C4070" s="238">
        <v>2024</v>
      </c>
      <c r="D4070" s="165" t="s">
        <v>3771</v>
      </c>
      <c r="E4070" s="167">
        <v>1</v>
      </c>
      <c r="F4070" s="163"/>
      <c r="G4070" s="167">
        <v>43.978660000000005</v>
      </c>
    </row>
    <row r="4071" spans="1:7" ht="18.75">
      <c r="A4071" s="163"/>
      <c r="B4071" s="168" t="s">
        <v>5087</v>
      </c>
      <c r="C4071" s="238">
        <v>2024</v>
      </c>
      <c r="D4071" s="165" t="s">
        <v>3771</v>
      </c>
      <c r="E4071" s="167">
        <v>1</v>
      </c>
      <c r="F4071" s="163"/>
      <c r="G4071" s="167">
        <v>44.71123</v>
      </c>
    </row>
    <row r="4072" spans="1:7" ht="18.75">
      <c r="A4072" s="163"/>
      <c r="B4072" s="168" t="s">
        <v>5077</v>
      </c>
      <c r="C4072" s="238">
        <v>2024</v>
      </c>
      <c r="D4072" s="165" t="s">
        <v>3771</v>
      </c>
      <c r="E4072" s="167">
        <v>1</v>
      </c>
      <c r="F4072" s="163"/>
      <c r="G4072" s="167">
        <v>41.7104</v>
      </c>
    </row>
    <row r="4073" spans="1:7" ht="18.75">
      <c r="A4073" s="163"/>
      <c r="B4073" s="168" t="s">
        <v>5078</v>
      </c>
      <c r="C4073" s="238">
        <v>2024</v>
      </c>
      <c r="D4073" s="165" t="s">
        <v>3771</v>
      </c>
      <c r="E4073" s="167">
        <v>1</v>
      </c>
      <c r="F4073" s="163"/>
      <c r="G4073" s="167">
        <v>28.995630000000002</v>
      </c>
    </row>
    <row r="4074" spans="1:7" ht="18.75">
      <c r="A4074" s="163"/>
      <c r="B4074" s="168" t="s">
        <v>5097</v>
      </c>
      <c r="C4074" s="238">
        <v>2024</v>
      </c>
      <c r="D4074" s="165" t="s">
        <v>3771</v>
      </c>
      <c r="E4074" s="167">
        <v>1</v>
      </c>
      <c r="F4074" s="163"/>
      <c r="G4074" s="167">
        <v>33.472089999999994</v>
      </c>
    </row>
    <row r="4075" spans="1:7" ht="18.75">
      <c r="A4075" s="163"/>
      <c r="B4075" s="168" t="s">
        <v>5082</v>
      </c>
      <c r="C4075" s="238">
        <v>2024</v>
      </c>
      <c r="D4075" s="165" t="s">
        <v>3771</v>
      </c>
      <c r="E4075" s="167">
        <v>1</v>
      </c>
      <c r="F4075" s="163"/>
      <c r="G4075" s="167">
        <v>39.438510000000001</v>
      </c>
    </row>
    <row r="4076" spans="1:7" ht="33.75">
      <c r="A4076" s="163"/>
      <c r="B4076" s="168" t="s">
        <v>5105</v>
      </c>
      <c r="C4076" s="238">
        <v>2024</v>
      </c>
      <c r="D4076" s="165" t="s">
        <v>3771</v>
      </c>
      <c r="E4076" s="167">
        <v>1</v>
      </c>
      <c r="F4076" s="163"/>
      <c r="G4076" s="167">
        <v>40.749690000000001</v>
      </c>
    </row>
    <row r="4077" spans="1:7" ht="18.75">
      <c r="A4077" s="163"/>
      <c r="B4077" s="168" t="s">
        <v>5081</v>
      </c>
      <c r="C4077" s="238">
        <v>2024</v>
      </c>
      <c r="D4077" s="165" t="s">
        <v>3771</v>
      </c>
      <c r="E4077" s="167">
        <v>1</v>
      </c>
      <c r="F4077" s="163"/>
      <c r="G4077" s="167">
        <v>38.32873</v>
      </c>
    </row>
    <row r="4078" spans="1:7" ht="18.75">
      <c r="A4078" s="163"/>
      <c r="B4078" s="168" t="s">
        <v>5077</v>
      </c>
      <c r="C4078" s="238">
        <v>2024</v>
      </c>
      <c r="D4078" s="165" t="s">
        <v>3771</v>
      </c>
      <c r="E4078" s="167">
        <v>1</v>
      </c>
      <c r="F4078" s="163"/>
      <c r="G4078" s="167">
        <v>42.465139999999998</v>
      </c>
    </row>
    <row r="4079" spans="1:7" ht="18.75">
      <c r="A4079" s="163"/>
      <c r="B4079" s="168" t="s">
        <v>5079</v>
      </c>
      <c r="C4079" s="238">
        <v>2024</v>
      </c>
      <c r="D4079" s="165" t="s">
        <v>3771</v>
      </c>
      <c r="E4079" s="167">
        <v>1</v>
      </c>
      <c r="F4079" s="163"/>
      <c r="G4079" s="167">
        <v>45.147419999999997</v>
      </c>
    </row>
    <row r="4080" spans="1:7" ht="18.75">
      <c r="A4080" s="163"/>
      <c r="B4080" s="168" t="s">
        <v>5089</v>
      </c>
      <c r="C4080" s="238">
        <v>2024</v>
      </c>
      <c r="D4080" s="165" t="s">
        <v>3771</v>
      </c>
      <c r="E4080" s="167">
        <v>1</v>
      </c>
      <c r="F4080" s="163"/>
      <c r="G4080" s="167">
        <v>68.386320000000012</v>
      </c>
    </row>
    <row r="4081" spans="1:7" ht="18.75">
      <c r="A4081" s="163"/>
      <c r="B4081" s="168" t="s">
        <v>5095</v>
      </c>
      <c r="C4081" s="238">
        <v>2024</v>
      </c>
      <c r="D4081" s="165" t="s">
        <v>3771</v>
      </c>
      <c r="E4081" s="167">
        <v>1</v>
      </c>
      <c r="F4081" s="163"/>
      <c r="G4081" s="167">
        <v>47.564830000000001</v>
      </c>
    </row>
    <row r="4082" spans="1:7" ht="18.75">
      <c r="A4082" s="163"/>
      <c r="B4082" s="168" t="s">
        <v>5087</v>
      </c>
      <c r="C4082" s="238">
        <v>2024</v>
      </c>
      <c r="D4082" s="165" t="s">
        <v>3771</v>
      </c>
      <c r="E4082" s="167">
        <v>1</v>
      </c>
      <c r="F4082" s="163"/>
      <c r="G4082" s="167">
        <v>52.533319999999996</v>
      </c>
    </row>
    <row r="4083" spans="1:7" ht="18.75">
      <c r="A4083" s="163"/>
      <c r="B4083" s="168" t="s">
        <v>5091</v>
      </c>
      <c r="C4083" s="238">
        <v>2024</v>
      </c>
      <c r="D4083" s="165" t="s">
        <v>3771</v>
      </c>
      <c r="E4083" s="167">
        <v>1</v>
      </c>
      <c r="F4083" s="163"/>
      <c r="G4083" s="167">
        <v>31.0107</v>
      </c>
    </row>
    <row r="4084" spans="1:7" ht="18.75">
      <c r="A4084" s="163"/>
      <c r="B4084" s="168" t="s">
        <v>5079</v>
      </c>
      <c r="C4084" s="238">
        <v>2024</v>
      </c>
      <c r="D4084" s="165" t="s">
        <v>3771</v>
      </c>
      <c r="E4084" s="167">
        <v>1</v>
      </c>
      <c r="F4084" s="163"/>
      <c r="G4084" s="167">
        <v>45.005319999999998</v>
      </c>
    </row>
    <row r="4085" spans="1:7" ht="18.75">
      <c r="A4085" s="163"/>
      <c r="B4085" s="168" t="s">
        <v>5087</v>
      </c>
      <c r="C4085" s="238">
        <v>2024</v>
      </c>
      <c r="D4085" s="165" t="s">
        <v>3771</v>
      </c>
      <c r="E4085" s="167">
        <v>1</v>
      </c>
      <c r="F4085" s="163"/>
      <c r="G4085" s="167">
        <v>54.012070000000001</v>
      </c>
    </row>
    <row r="4086" spans="1:7" ht="18.75">
      <c r="A4086" s="163"/>
      <c r="B4086" s="168" t="s">
        <v>5079</v>
      </c>
      <c r="C4086" s="238">
        <v>2024</v>
      </c>
      <c r="D4086" s="165" t="s">
        <v>3771</v>
      </c>
      <c r="E4086" s="167">
        <v>1</v>
      </c>
      <c r="F4086" s="163"/>
      <c r="G4086" s="167">
        <v>44.211709999999997</v>
      </c>
    </row>
    <row r="4087" spans="1:7" ht="18.75">
      <c r="A4087" s="163"/>
      <c r="B4087" s="168" t="s">
        <v>5097</v>
      </c>
      <c r="C4087" s="238">
        <v>2024</v>
      </c>
      <c r="D4087" s="165" t="s">
        <v>3771</v>
      </c>
      <c r="E4087" s="167">
        <v>1</v>
      </c>
      <c r="F4087" s="163"/>
      <c r="G4087" s="167">
        <v>36.359769999999997</v>
      </c>
    </row>
    <row r="4088" spans="1:7" ht="18.75">
      <c r="A4088" s="163"/>
      <c r="B4088" s="168" t="s">
        <v>5087</v>
      </c>
      <c r="C4088" s="238">
        <v>2024</v>
      </c>
      <c r="D4088" s="165" t="s">
        <v>3771</v>
      </c>
      <c r="E4088" s="167">
        <v>1</v>
      </c>
      <c r="F4088" s="163"/>
      <c r="G4088" s="167">
        <v>53.436449999999994</v>
      </c>
    </row>
    <row r="4089" spans="1:7" ht="18.75">
      <c r="A4089" s="163"/>
      <c r="B4089" s="168" t="s">
        <v>5087</v>
      </c>
      <c r="C4089" s="238">
        <v>2024</v>
      </c>
      <c r="D4089" s="165" t="s">
        <v>3771</v>
      </c>
      <c r="E4089" s="167">
        <v>1</v>
      </c>
      <c r="F4089" s="163"/>
      <c r="G4089" s="167">
        <v>53.515050000000002</v>
      </c>
    </row>
    <row r="4090" spans="1:7" ht="18.75">
      <c r="A4090" s="163"/>
      <c r="B4090" s="168" t="s">
        <v>5079</v>
      </c>
      <c r="C4090" s="238">
        <v>2024</v>
      </c>
      <c r="D4090" s="165" t="s">
        <v>3771</v>
      </c>
      <c r="E4090" s="167">
        <v>1</v>
      </c>
      <c r="F4090" s="163"/>
      <c r="G4090" s="167">
        <v>44.512279999999997</v>
      </c>
    </row>
    <row r="4091" spans="1:7" ht="18.75">
      <c r="A4091" s="163"/>
      <c r="B4091" s="168" t="s">
        <v>5087</v>
      </c>
      <c r="C4091" s="238">
        <v>2024</v>
      </c>
      <c r="D4091" s="165" t="s">
        <v>3771</v>
      </c>
      <c r="E4091" s="167">
        <v>1</v>
      </c>
      <c r="F4091" s="163"/>
      <c r="G4091" s="167">
        <v>52.945959999999999</v>
      </c>
    </row>
    <row r="4092" spans="1:7" ht="18.75">
      <c r="A4092" s="163"/>
      <c r="B4092" s="168" t="s">
        <v>5088</v>
      </c>
      <c r="C4092" s="238">
        <v>2024</v>
      </c>
      <c r="D4092" s="165" t="s">
        <v>3771</v>
      </c>
      <c r="E4092" s="167">
        <v>1</v>
      </c>
      <c r="F4092" s="163"/>
      <c r="G4092" s="167">
        <v>65.269530000000003</v>
      </c>
    </row>
    <row r="4093" spans="1:7" ht="18.75">
      <c r="A4093" s="163"/>
      <c r="B4093" s="168" t="s">
        <v>5087</v>
      </c>
      <c r="C4093" s="238">
        <v>2024</v>
      </c>
      <c r="D4093" s="165" t="s">
        <v>3771</v>
      </c>
      <c r="E4093" s="167">
        <v>1</v>
      </c>
      <c r="F4093" s="163"/>
      <c r="G4093" s="167">
        <v>55.040519999999994</v>
      </c>
    </row>
    <row r="4094" spans="1:7" ht="18.75">
      <c r="A4094" s="163"/>
      <c r="B4094" s="168" t="s">
        <v>5086</v>
      </c>
      <c r="C4094" s="238">
        <v>2024</v>
      </c>
      <c r="D4094" s="165" t="s">
        <v>3771</v>
      </c>
      <c r="E4094" s="167">
        <v>1</v>
      </c>
      <c r="F4094" s="163"/>
      <c r="G4094" s="167">
        <v>60.376089999999998</v>
      </c>
    </row>
    <row r="4095" spans="1:7" ht="18.75">
      <c r="A4095" s="163"/>
      <c r="B4095" s="168" t="s">
        <v>5097</v>
      </c>
      <c r="C4095" s="238">
        <v>2024</v>
      </c>
      <c r="D4095" s="165" t="s">
        <v>3771</v>
      </c>
      <c r="E4095" s="167">
        <v>1</v>
      </c>
      <c r="F4095" s="163"/>
      <c r="G4095" s="167">
        <v>12.95054</v>
      </c>
    </row>
    <row r="4096" spans="1:7" ht="18.75">
      <c r="A4096" s="163"/>
      <c r="B4096" s="168" t="s">
        <v>5089</v>
      </c>
      <c r="C4096" s="238">
        <v>2024</v>
      </c>
      <c r="D4096" s="165" t="s">
        <v>3771</v>
      </c>
      <c r="E4096" s="167">
        <v>1</v>
      </c>
      <c r="F4096" s="163"/>
      <c r="G4096" s="167">
        <v>67.49969999999999</v>
      </c>
    </row>
    <row r="4097" spans="1:7" ht="18.75">
      <c r="A4097" s="163"/>
      <c r="B4097" s="168" t="s">
        <v>5079</v>
      </c>
      <c r="C4097" s="238">
        <v>2024</v>
      </c>
      <c r="D4097" s="165" t="s">
        <v>3771</v>
      </c>
      <c r="E4097" s="167">
        <v>1</v>
      </c>
      <c r="F4097" s="163"/>
      <c r="G4097" s="167">
        <v>45.283360000000002</v>
      </c>
    </row>
    <row r="4098" spans="1:7" ht="18.75">
      <c r="A4098" s="163"/>
      <c r="B4098" s="168" t="s">
        <v>5087</v>
      </c>
      <c r="C4098" s="238">
        <v>2024</v>
      </c>
      <c r="D4098" s="165" t="s">
        <v>3771</v>
      </c>
      <c r="E4098" s="167">
        <v>1</v>
      </c>
      <c r="F4098" s="163"/>
      <c r="G4098" s="167">
        <v>53.047379999999997</v>
      </c>
    </row>
    <row r="4099" spans="1:7" ht="18.75">
      <c r="A4099" s="163"/>
      <c r="B4099" s="168" t="s">
        <v>5091</v>
      </c>
      <c r="C4099" s="238">
        <v>2024</v>
      </c>
      <c r="D4099" s="165" t="s">
        <v>3771</v>
      </c>
      <c r="E4099" s="167">
        <v>1</v>
      </c>
      <c r="F4099" s="163"/>
      <c r="G4099" s="167">
        <v>61.158239999999999</v>
      </c>
    </row>
    <row r="4100" spans="1:7" ht="18.75">
      <c r="A4100" s="163"/>
      <c r="B4100" s="168" t="s">
        <v>5087</v>
      </c>
      <c r="C4100" s="238">
        <v>2024</v>
      </c>
      <c r="D4100" s="165" t="s">
        <v>3771</v>
      </c>
      <c r="E4100" s="167">
        <v>1</v>
      </c>
      <c r="F4100" s="163"/>
      <c r="G4100" s="167">
        <v>23.03125</v>
      </c>
    </row>
    <row r="4101" spans="1:7" ht="18.75">
      <c r="A4101" s="163"/>
      <c r="B4101" s="168" t="s">
        <v>5087</v>
      </c>
      <c r="C4101" s="238">
        <v>2024</v>
      </c>
      <c r="D4101" s="165" t="s">
        <v>3771</v>
      </c>
      <c r="E4101" s="167">
        <v>1</v>
      </c>
      <c r="F4101" s="163"/>
      <c r="G4101" s="167">
        <v>16.142510000000001</v>
      </c>
    </row>
    <row r="4102" spans="1:7" ht="18.75">
      <c r="A4102" s="163"/>
      <c r="B4102" s="168" t="s">
        <v>5078</v>
      </c>
      <c r="C4102" s="238">
        <v>2024</v>
      </c>
      <c r="D4102" s="165" t="s">
        <v>3771</v>
      </c>
      <c r="E4102" s="167">
        <v>1</v>
      </c>
      <c r="F4102" s="163"/>
      <c r="G4102" s="167">
        <v>58.36468</v>
      </c>
    </row>
    <row r="4103" spans="1:7" ht="18.75">
      <c r="A4103" s="163"/>
      <c r="B4103" s="168" t="s">
        <v>5097</v>
      </c>
      <c r="C4103" s="238">
        <v>2024</v>
      </c>
      <c r="D4103" s="165" t="s">
        <v>3771</v>
      </c>
      <c r="E4103" s="167">
        <v>1</v>
      </c>
      <c r="F4103" s="163"/>
      <c r="G4103" s="167">
        <v>36.219410000000003</v>
      </c>
    </row>
    <row r="4104" spans="1:7" ht="18.75">
      <c r="A4104" s="163"/>
      <c r="B4104" s="168" t="s">
        <v>5097</v>
      </c>
      <c r="C4104" s="238">
        <v>2024</v>
      </c>
      <c r="D4104" s="165" t="s">
        <v>3771</v>
      </c>
      <c r="E4104" s="167">
        <v>1</v>
      </c>
      <c r="F4104" s="163"/>
      <c r="G4104" s="167">
        <v>39.17221</v>
      </c>
    </row>
    <row r="4105" spans="1:7" ht="18.75">
      <c r="A4105" s="163"/>
      <c r="B4105" s="168" t="s">
        <v>5084</v>
      </c>
      <c r="C4105" s="238">
        <v>2024</v>
      </c>
      <c r="D4105" s="165" t="s">
        <v>3771</v>
      </c>
      <c r="E4105" s="167">
        <v>1</v>
      </c>
      <c r="F4105" s="163"/>
      <c r="G4105" s="167">
        <v>62.950580000000002</v>
      </c>
    </row>
    <row r="4106" spans="1:7" ht="18.75">
      <c r="A4106" s="163"/>
      <c r="B4106" s="168" t="s">
        <v>5087</v>
      </c>
      <c r="C4106" s="238">
        <v>2024</v>
      </c>
      <c r="D4106" s="165" t="s">
        <v>3771</v>
      </c>
      <c r="E4106" s="167">
        <v>1</v>
      </c>
      <c r="F4106" s="163"/>
      <c r="G4106" s="167">
        <v>55.040480000000002</v>
      </c>
    </row>
    <row r="4107" spans="1:7" ht="18.75">
      <c r="A4107" s="163"/>
      <c r="B4107" s="168" t="s">
        <v>5088</v>
      </c>
      <c r="C4107" s="238">
        <v>2024</v>
      </c>
      <c r="D4107" s="165" t="s">
        <v>3771</v>
      </c>
      <c r="E4107" s="167">
        <v>1</v>
      </c>
      <c r="F4107" s="163"/>
      <c r="G4107" s="167">
        <v>63.155019999999993</v>
      </c>
    </row>
    <row r="4108" spans="1:7" ht="18.75">
      <c r="A4108" s="163"/>
      <c r="B4108" s="168" t="s">
        <v>5085</v>
      </c>
      <c r="C4108" s="238">
        <v>2024</v>
      </c>
      <c r="D4108" s="165" t="s">
        <v>3771</v>
      </c>
      <c r="E4108" s="167">
        <v>1</v>
      </c>
      <c r="F4108" s="163"/>
      <c r="G4108" s="167">
        <v>33.039960000000001</v>
      </c>
    </row>
    <row r="4109" spans="1:7" ht="18.75">
      <c r="A4109" s="163"/>
      <c r="B4109" s="168" t="s">
        <v>5095</v>
      </c>
      <c r="C4109" s="238">
        <v>2024</v>
      </c>
      <c r="D4109" s="165" t="s">
        <v>3771</v>
      </c>
      <c r="E4109" s="167">
        <v>1</v>
      </c>
      <c r="F4109" s="163"/>
      <c r="G4109" s="167">
        <v>1.8278099999999999</v>
      </c>
    </row>
    <row r="4110" spans="1:7" ht="18.75">
      <c r="A4110" s="163"/>
      <c r="B4110" s="168" t="s">
        <v>5091</v>
      </c>
      <c r="C4110" s="238">
        <v>2024</v>
      </c>
      <c r="D4110" s="165" t="s">
        <v>3771</v>
      </c>
      <c r="E4110" s="167">
        <v>1</v>
      </c>
      <c r="F4110" s="163"/>
      <c r="G4110" s="167">
        <v>3.3887499999999999</v>
      </c>
    </row>
    <row r="4111" spans="1:7" ht="18.75">
      <c r="A4111" s="163"/>
      <c r="B4111" s="168" t="s">
        <v>5097</v>
      </c>
      <c r="C4111" s="238">
        <v>2024</v>
      </c>
      <c r="D4111" s="165" t="s">
        <v>3771</v>
      </c>
      <c r="E4111" s="167">
        <v>1</v>
      </c>
      <c r="F4111" s="163"/>
      <c r="G4111" s="167">
        <v>1.6958</v>
      </c>
    </row>
    <row r="4112" spans="1:7" ht="18.75">
      <c r="A4112" s="163"/>
      <c r="B4112" s="168" t="s">
        <v>5087</v>
      </c>
      <c r="C4112" s="238">
        <v>2024</v>
      </c>
      <c r="D4112" s="165" t="s">
        <v>3771</v>
      </c>
      <c r="E4112" s="167">
        <v>1</v>
      </c>
      <c r="F4112" s="163"/>
      <c r="G4112" s="167">
        <v>1.7922799999999999</v>
      </c>
    </row>
    <row r="4113" spans="1:7" ht="18.75">
      <c r="A4113" s="163"/>
      <c r="B4113" s="168" t="s">
        <v>5078</v>
      </c>
      <c r="C4113" s="238">
        <v>2024</v>
      </c>
      <c r="D4113" s="165" t="s">
        <v>3771</v>
      </c>
      <c r="E4113" s="167">
        <v>1</v>
      </c>
      <c r="F4113" s="163"/>
      <c r="G4113" s="167">
        <v>3.7574800000000002</v>
      </c>
    </row>
    <row r="4114" spans="1:7" ht="18.75">
      <c r="A4114" s="163"/>
      <c r="B4114" s="168" t="s">
        <v>5077</v>
      </c>
      <c r="C4114" s="238">
        <v>2024</v>
      </c>
      <c r="D4114" s="165" t="s">
        <v>3771</v>
      </c>
      <c r="E4114" s="167">
        <v>1</v>
      </c>
      <c r="F4114" s="163"/>
      <c r="G4114" s="167">
        <v>3.7574800000000002</v>
      </c>
    </row>
    <row r="4115" spans="1:7" ht="18.75">
      <c r="A4115" s="163"/>
      <c r="B4115" s="168" t="s">
        <v>5087</v>
      </c>
      <c r="C4115" s="238">
        <v>2024</v>
      </c>
      <c r="D4115" s="165" t="s">
        <v>3771</v>
      </c>
      <c r="E4115" s="167">
        <v>1</v>
      </c>
      <c r="F4115" s="163"/>
      <c r="G4115" s="167">
        <v>3.6830700000000003</v>
      </c>
    </row>
    <row r="4116" spans="1:7" ht="18.75">
      <c r="A4116" s="163"/>
      <c r="B4116" s="168" t="s">
        <v>5082</v>
      </c>
      <c r="C4116" s="238">
        <v>2024</v>
      </c>
      <c r="D4116" s="165" t="s">
        <v>3771</v>
      </c>
      <c r="E4116" s="167">
        <v>1</v>
      </c>
      <c r="F4116" s="163"/>
      <c r="G4116" s="167">
        <v>3.0353400000000001</v>
      </c>
    </row>
    <row r="4117" spans="1:7" ht="18.75">
      <c r="A4117" s="163"/>
      <c r="B4117" s="168" t="s">
        <v>5084</v>
      </c>
      <c r="C4117" s="238">
        <v>2024</v>
      </c>
      <c r="D4117" s="165" t="s">
        <v>3771</v>
      </c>
      <c r="E4117" s="167">
        <v>1</v>
      </c>
      <c r="F4117" s="163"/>
      <c r="G4117" s="167">
        <v>3.5845100000000003</v>
      </c>
    </row>
    <row r="4118" spans="1:7" ht="18.75">
      <c r="A4118" s="163"/>
      <c r="B4118" s="168" t="s">
        <v>5084</v>
      </c>
      <c r="C4118" s="238">
        <v>2024</v>
      </c>
      <c r="D4118" s="165" t="s">
        <v>3771</v>
      </c>
      <c r="E4118" s="167">
        <v>1</v>
      </c>
      <c r="F4118" s="163"/>
      <c r="G4118" s="167">
        <v>3.7331300000000001</v>
      </c>
    </row>
    <row r="4119" spans="1:7" ht="18.75">
      <c r="A4119" s="163"/>
      <c r="B4119" s="168" t="s">
        <v>5104</v>
      </c>
      <c r="C4119" s="238">
        <v>2024</v>
      </c>
      <c r="D4119" s="165" t="s">
        <v>3771</v>
      </c>
      <c r="E4119" s="167">
        <v>1</v>
      </c>
      <c r="F4119" s="163"/>
      <c r="G4119" s="167">
        <v>3.8508</v>
      </c>
    </row>
    <row r="4120" spans="1:7" ht="18.75">
      <c r="A4120" s="163"/>
      <c r="B4120" s="168" t="s">
        <v>5078</v>
      </c>
      <c r="C4120" s="238">
        <v>2024</v>
      </c>
      <c r="D4120" s="165" t="s">
        <v>3771</v>
      </c>
      <c r="E4120" s="167">
        <v>1</v>
      </c>
      <c r="F4120" s="163"/>
      <c r="G4120" s="167">
        <v>3.6849699999999999</v>
      </c>
    </row>
    <row r="4121" spans="1:7" ht="18.75">
      <c r="A4121" s="163"/>
      <c r="B4121" s="168" t="s">
        <v>5078</v>
      </c>
      <c r="C4121" s="238">
        <v>2024</v>
      </c>
      <c r="D4121" s="165" t="s">
        <v>3771</v>
      </c>
      <c r="E4121" s="167">
        <v>1</v>
      </c>
      <c r="F4121" s="163"/>
      <c r="G4121" s="167">
        <v>3.6849699999999999</v>
      </c>
    </row>
    <row r="4122" spans="1:7" ht="18.75">
      <c r="A4122" s="163"/>
      <c r="B4122" s="168" t="s">
        <v>5078</v>
      </c>
      <c r="C4122" s="238">
        <v>2024</v>
      </c>
      <c r="D4122" s="165" t="s">
        <v>3771</v>
      </c>
      <c r="E4122" s="167">
        <v>1</v>
      </c>
      <c r="F4122" s="163"/>
      <c r="G4122" s="167">
        <v>3.6849699999999999</v>
      </c>
    </row>
    <row r="4123" spans="1:7" ht="18.75">
      <c r="A4123" s="163"/>
      <c r="B4123" s="168" t="s">
        <v>5077</v>
      </c>
      <c r="C4123" s="238">
        <v>2024</v>
      </c>
      <c r="D4123" s="165" t="s">
        <v>3771</v>
      </c>
      <c r="E4123" s="167">
        <v>1</v>
      </c>
      <c r="F4123" s="163"/>
      <c r="G4123" s="167">
        <v>3.6849699999999999</v>
      </c>
    </row>
    <row r="4124" spans="1:7" ht="18.75">
      <c r="A4124" s="163"/>
      <c r="B4124" s="168" t="s">
        <v>5078</v>
      </c>
      <c r="C4124" s="238">
        <v>2024</v>
      </c>
      <c r="D4124" s="165" t="s">
        <v>3771</v>
      </c>
      <c r="E4124" s="167">
        <v>1</v>
      </c>
      <c r="F4124" s="163"/>
      <c r="G4124" s="167">
        <v>3.1068500000000001</v>
      </c>
    </row>
    <row r="4125" spans="1:7" ht="18.75">
      <c r="A4125" s="163"/>
      <c r="B4125" s="168" t="s">
        <v>5077</v>
      </c>
      <c r="C4125" s="238">
        <v>2024</v>
      </c>
      <c r="D4125" s="165" t="s">
        <v>3771</v>
      </c>
      <c r="E4125" s="167">
        <v>1</v>
      </c>
      <c r="F4125" s="163"/>
      <c r="G4125" s="167">
        <v>1.8424400000000001</v>
      </c>
    </row>
    <row r="4126" spans="1:7" ht="18.75">
      <c r="A4126" s="163"/>
      <c r="B4126" s="168" t="s">
        <v>5077</v>
      </c>
      <c r="C4126" s="238">
        <v>2024</v>
      </c>
      <c r="D4126" s="165" t="s">
        <v>3771</v>
      </c>
      <c r="E4126" s="167">
        <v>1</v>
      </c>
      <c r="F4126" s="163"/>
      <c r="G4126" s="167">
        <v>3.1068500000000001</v>
      </c>
    </row>
    <row r="4127" spans="1:7" ht="18.75">
      <c r="A4127" s="163"/>
      <c r="B4127" s="168" t="s">
        <v>5077</v>
      </c>
      <c r="C4127" s="238">
        <v>2024</v>
      </c>
      <c r="D4127" s="165" t="s">
        <v>3771</v>
      </c>
      <c r="E4127" s="167">
        <v>1</v>
      </c>
      <c r="F4127" s="163"/>
      <c r="G4127" s="167">
        <v>3.7204099999999998</v>
      </c>
    </row>
    <row r="4128" spans="1:7" ht="18.75">
      <c r="A4128" s="163"/>
      <c r="B4128" s="168" t="s">
        <v>5097</v>
      </c>
      <c r="C4128" s="238">
        <v>2024</v>
      </c>
      <c r="D4128" s="165" t="s">
        <v>3771</v>
      </c>
      <c r="E4128" s="167">
        <v>1</v>
      </c>
      <c r="F4128" s="163"/>
      <c r="G4128" s="167">
        <v>1.86222</v>
      </c>
    </row>
    <row r="4129" spans="1:7" ht="18.75">
      <c r="A4129" s="163"/>
      <c r="B4129" s="168" t="s">
        <v>5089</v>
      </c>
      <c r="C4129" s="238">
        <v>2024</v>
      </c>
      <c r="D4129" s="165" t="s">
        <v>3771</v>
      </c>
      <c r="E4129" s="167">
        <v>1</v>
      </c>
      <c r="F4129" s="163"/>
      <c r="G4129" s="167">
        <v>1.9404000000000001</v>
      </c>
    </row>
    <row r="4130" spans="1:7" ht="18.75">
      <c r="A4130" s="163"/>
      <c r="B4130" s="168" t="s">
        <v>5084</v>
      </c>
      <c r="C4130" s="238">
        <v>2024</v>
      </c>
      <c r="D4130" s="165" t="s">
        <v>3771</v>
      </c>
      <c r="E4130" s="167">
        <v>1</v>
      </c>
      <c r="F4130" s="163"/>
      <c r="G4130" s="167">
        <v>3.7263800000000002</v>
      </c>
    </row>
    <row r="4131" spans="1:7" ht="18.75">
      <c r="A4131" s="163"/>
      <c r="B4131" s="168" t="s">
        <v>5084</v>
      </c>
      <c r="C4131" s="238">
        <v>2024</v>
      </c>
      <c r="D4131" s="165" t="s">
        <v>3771</v>
      </c>
      <c r="E4131" s="167">
        <v>1</v>
      </c>
      <c r="F4131" s="163"/>
      <c r="G4131" s="167">
        <v>1.8631600000000001</v>
      </c>
    </row>
    <row r="4132" spans="1:7" ht="18.75">
      <c r="A4132" s="163"/>
      <c r="B4132" s="168" t="s">
        <v>5084</v>
      </c>
      <c r="C4132" s="238">
        <v>2024</v>
      </c>
      <c r="D4132" s="165" t="s">
        <v>3771</v>
      </c>
      <c r="E4132" s="167">
        <v>1</v>
      </c>
      <c r="F4132" s="163"/>
      <c r="G4132" s="167">
        <v>3.6247800000000003</v>
      </c>
    </row>
    <row r="4133" spans="1:7" ht="18.75">
      <c r="A4133" s="163"/>
      <c r="B4133" s="168" t="s">
        <v>5084</v>
      </c>
      <c r="C4133" s="238">
        <v>2024</v>
      </c>
      <c r="D4133" s="165" t="s">
        <v>3771</v>
      </c>
      <c r="E4133" s="167">
        <v>1</v>
      </c>
      <c r="F4133" s="163"/>
      <c r="G4133" s="167">
        <v>3.87886</v>
      </c>
    </row>
    <row r="4134" spans="1:7" ht="18.75">
      <c r="A4134" s="163"/>
      <c r="B4134" s="168" t="s">
        <v>5081</v>
      </c>
      <c r="C4134" s="238">
        <v>2024</v>
      </c>
      <c r="D4134" s="165" t="s">
        <v>3771</v>
      </c>
      <c r="E4134" s="167">
        <v>1</v>
      </c>
      <c r="F4134" s="163"/>
      <c r="G4134" s="167">
        <v>3.7263800000000002</v>
      </c>
    </row>
    <row r="4135" spans="1:7" ht="18.75">
      <c r="A4135" s="163"/>
      <c r="B4135" s="168" t="s">
        <v>5081</v>
      </c>
      <c r="C4135" s="238">
        <v>2024</v>
      </c>
      <c r="D4135" s="165" t="s">
        <v>3771</v>
      </c>
      <c r="E4135" s="167">
        <v>1</v>
      </c>
      <c r="F4135" s="163"/>
      <c r="G4135" s="167">
        <v>1.8631600000000001</v>
      </c>
    </row>
    <row r="4136" spans="1:7" ht="18.75">
      <c r="A4136" s="163"/>
      <c r="B4136" s="168" t="s">
        <v>5082</v>
      </c>
      <c r="C4136" s="238">
        <v>2024</v>
      </c>
      <c r="D4136" s="165" t="s">
        <v>3771</v>
      </c>
      <c r="E4136" s="167">
        <v>1</v>
      </c>
      <c r="F4136" s="163"/>
      <c r="G4136" s="167">
        <v>4.5031400000000001</v>
      </c>
    </row>
    <row r="4137" spans="1:7" ht="18.75">
      <c r="A4137" s="163"/>
      <c r="B4137" s="168" t="s">
        <v>5078</v>
      </c>
      <c r="C4137" s="238">
        <v>2024</v>
      </c>
      <c r="D4137" s="165" t="s">
        <v>3771</v>
      </c>
      <c r="E4137" s="167">
        <v>1</v>
      </c>
      <c r="F4137" s="163"/>
      <c r="G4137" s="167">
        <v>22.64254</v>
      </c>
    </row>
    <row r="4138" spans="1:7" ht="18.75">
      <c r="A4138" s="163"/>
      <c r="B4138" s="168" t="s">
        <v>5078</v>
      </c>
      <c r="C4138" s="238">
        <v>2024</v>
      </c>
      <c r="D4138" s="165" t="s">
        <v>3771</v>
      </c>
      <c r="E4138" s="167">
        <v>1</v>
      </c>
      <c r="F4138" s="163"/>
      <c r="G4138" s="167">
        <v>36.272199999999998</v>
      </c>
    </row>
    <row r="4139" spans="1:7" ht="18.75">
      <c r="A4139" s="163"/>
      <c r="B4139" s="168" t="s">
        <v>5078</v>
      </c>
      <c r="C4139" s="238">
        <v>2024</v>
      </c>
      <c r="D4139" s="165" t="s">
        <v>3771</v>
      </c>
      <c r="E4139" s="167">
        <v>1</v>
      </c>
      <c r="F4139" s="163"/>
      <c r="G4139" s="167">
        <v>41.694099999999999</v>
      </c>
    </row>
    <row r="4140" spans="1:7" ht="18.75">
      <c r="A4140" s="166" t="s">
        <v>5112</v>
      </c>
      <c r="B4140" s="162" t="s">
        <v>3809</v>
      </c>
      <c r="C4140" s="238"/>
      <c r="D4140" s="165"/>
      <c r="E4140" s="167">
        <f>SUM(E4141:E4220)</f>
        <v>80</v>
      </c>
      <c r="F4140" s="167"/>
      <c r="G4140" s="167">
        <f t="shared" ref="G4140" si="12">SUM(G4141:G4220)</f>
        <v>4919.5099700000019</v>
      </c>
    </row>
    <row r="4141" spans="1:7" ht="33.75">
      <c r="A4141" s="163"/>
      <c r="B4141" s="168" t="s">
        <v>5102</v>
      </c>
      <c r="C4141" s="238">
        <v>2024</v>
      </c>
      <c r="D4141" s="165" t="s">
        <v>3771</v>
      </c>
      <c r="E4141" s="167">
        <v>1</v>
      </c>
      <c r="F4141" s="163"/>
      <c r="G4141" s="167">
        <v>49.111539999999998</v>
      </c>
    </row>
    <row r="4142" spans="1:7" ht="18.75">
      <c r="A4142" s="163"/>
      <c r="B4142" s="168" t="s">
        <v>5078</v>
      </c>
      <c r="C4142" s="238">
        <v>2024</v>
      </c>
      <c r="D4142" s="165" t="s">
        <v>3771</v>
      </c>
      <c r="E4142" s="167">
        <v>1</v>
      </c>
      <c r="F4142" s="163"/>
      <c r="G4142" s="167">
        <v>96.521839999999997</v>
      </c>
    </row>
    <row r="4143" spans="1:7" ht="18.75">
      <c r="A4143" s="163"/>
      <c r="B4143" s="168" t="s">
        <v>5077</v>
      </c>
      <c r="C4143" s="238">
        <v>2024</v>
      </c>
      <c r="D4143" s="165" t="s">
        <v>3771</v>
      </c>
      <c r="E4143" s="167">
        <v>1</v>
      </c>
      <c r="F4143" s="163"/>
      <c r="G4143" s="167">
        <v>38.992620000000002</v>
      </c>
    </row>
    <row r="4144" spans="1:7" ht="18.75">
      <c r="A4144" s="163"/>
      <c r="B4144" s="168" t="s">
        <v>5087</v>
      </c>
      <c r="C4144" s="238">
        <v>2024</v>
      </c>
      <c r="D4144" s="165" t="s">
        <v>3771</v>
      </c>
      <c r="E4144" s="167">
        <v>1</v>
      </c>
      <c r="F4144" s="163"/>
      <c r="G4144" s="167">
        <v>70.056759999999997</v>
      </c>
    </row>
    <row r="4145" spans="1:7" ht="18.75">
      <c r="A4145" s="163"/>
      <c r="B4145" s="168" t="s">
        <v>5077</v>
      </c>
      <c r="C4145" s="238">
        <v>2024</v>
      </c>
      <c r="D4145" s="165" t="s">
        <v>3771</v>
      </c>
      <c r="E4145" s="167">
        <v>1</v>
      </c>
      <c r="F4145" s="163"/>
      <c r="G4145" s="167">
        <v>36.505879999999998</v>
      </c>
    </row>
    <row r="4146" spans="1:7" ht="18.75">
      <c r="A4146" s="163"/>
      <c r="B4146" s="168" t="s">
        <v>5077</v>
      </c>
      <c r="C4146" s="238">
        <v>2024</v>
      </c>
      <c r="D4146" s="165" t="s">
        <v>3771</v>
      </c>
      <c r="E4146" s="167">
        <v>1</v>
      </c>
      <c r="F4146" s="163"/>
      <c r="G4146" s="167">
        <v>52.894109999999998</v>
      </c>
    </row>
    <row r="4147" spans="1:7" ht="18.75">
      <c r="A4147" s="163"/>
      <c r="B4147" s="168" t="s">
        <v>5095</v>
      </c>
      <c r="C4147" s="238">
        <v>2024</v>
      </c>
      <c r="D4147" s="165" t="s">
        <v>3771</v>
      </c>
      <c r="E4147" s="167">
        <v>1</v>
      </c>
      <c r="F4147" s="163"/>
      <c r="G4147" s="167">
        <v>43.955469999999998</v>
      </c>
    </row>
    <row r="4148" spans="1:7" ht="18.75">
      <c r="A4148" s="163"/>
      <c r="B4148" s="168" t="s">
        <v>5077</v>
      </c>
      <c r="C4148" s="238">
        <v>2024</v>
      </c>
      <c r="D4148" s="165" t="s">
        <v>3771</v>
      </c>
      <c r="E4148" s="167">
        <v>1</v>
      </c>
      <c r="F4148" s="163"/>
      <c r="G4148" s="167">
        <v>55.697870000000002</v>
      </c>
    </row>
    <row r="4149" spans="1:7" ht="18.75">
      <c r="A4149" s="163"/>
      <c r="B4149" s="168" t="s">
        <v>5078</v>
      </c>
      <c r="C4149" s="238">
        <v>2024</v>
      </c>
      <c r="D4149" s="165" t="s">
        <v>3771</v>
      </c>
      <c r="E4149" s="167">
        <v>1</v>
      </c>
      <c r="F4149" s="163"/>
      <c r="G4149" s="167">
        <v>93.276289999999989</v>
      </c>
    </row>
    <row r="4150" spans="1:7" ht="18.75">
      <c r="A4150" s="163"/>
      <c r="B4150" s="168" t="s">
        <v>5078</v>
      </c>
      <c r="C4150" s="238">
        <v>2024</v>
      </c>
      <c r="D4150" s="165" t="s">
        <v>3771</v>
      </c>
      <c r="E4150" s="167">
        <v>1</v>
      </c>
      <c r="F4150" s="163"/>
      <c r="G4150" s="167">
        <v>77.626710000000003</v>
      </c>
    </row>
    <row r="4151" spans="1:7" ht="18.75">
      <c r="A4151" s="163"/>
      <c r="B4151" s="168" t="s">
        <v>5084</v>
      </c>
      <c r="C4151" s="238">
        <v>2024</v>
      </c>
      <c r="D4151" s="165" t="s">
        <v>3771</v>
      </c>
      <c r="E4151" s="167">
        <v>1</v>
      </c>
      <c r="F4151" s="163"/>
      <c r="G4151" s="167">
        <v>82.515509999999992</v>
      </c>
    </row>
    <row r="4152" spans="1:7" ht="18.75">
      <c r="A4152" s="163"/>
      <c r="B4152" s="168" t="s">
        <v>5078</v>
      </c>
      <c r="C4152" s="238">
        <v>2024</v>
      </c>
      <c r="D4152" s="165" t="s">
        <v>3771</v>
      </c>
      <c r="E4152" s="167">
        <v>1</v>
      </c>
      <c r="F4152" s="163"/>
      <c r="G4152" s="167">
        <v>78.805890000000005</v>
      </c>
    </row>
    <row r="4153" spans="1:7" ht="18.75">
      <c r="A4153" s="163"/>
      <c r="B4153" s="168" t="s">
        <v>5079</v>
      </c>
      <c r="C4153" s="238">
        <v>2024</v>
      </c>
      <c r="D4153" s="165" t="s">
        <v>3771</v>
      </c>
      <c r="E4153" s="167">
        <v>1</v>
      </c>
      <c r="F4153" s="163"/>
      <c r="G4153" s="167">
        <v>62.74248</v>
      </c>
    </row>
    <row r="4154" spans="1:7" ht="18.75">
      <c r="A4154" s="163"/>
      <c r="B4154" s="168" t="s">
        <v>5079</v>
      </c>
      <c r="C4154" s="238">
        <v>2024</v>
      </c>
      <c r="D4154" s="165" t="s">
        <v>3771</v>
      </c>
      <c r="E4154" s="167">
        <v>1</v>
      </c>
      <c r="F4154" s="163"/>
      <c r="G4154" s="167">
        <v>49.964500000000001</v>
      </c>
    </row>
    <row r="4155" spans="1:7" ht="18.75">
      <c r="A4155" s="163"/>
      <c r="B4155" s="168" t="s">
        <v>5097</v>
      </c>
      <c r="C4155" s="238">
        <v>2024</v>
      </c>
      <c r="D4155" s="165" t="s">
        <v>3771</v>
      </c>
      <c r="E4155" s="167">
        <v>1</v>
      </c>
      <c r="F4155" s="163"/>
      <c r="G4155" s="167">
        <v>71.210560000000001</v>
      </c>
    </row>
    <row r="4156" spans="1:7" ht="18.75">
      <c r="A4156" s="163"/>
      <c r="B4156" s="168" t="s">
        <v>5097</v>
      </c>
      <c r="C4156" s="238">
        <v>2024</v>
      </c>
      <c r="D4156" s="165" t="s">
        <v>3771</v>
      </c>
      <c r="E4156" s="167">
        <v>1</v>
      </c>
      <c r="F4156" s="163"/>
      <c r="G4156" s="167">
        <v>64.801949999999991</v>
      </c>
    </row>
    <row r="4157" spans="1:7" ht="18.75">
      <c r="A4157" s="163"/>
      <c r="B4157" s="168" t="s">
        <v>5077</v>
      </c>
      <c r="C4157" s="238">
        <v>2024</v>
      </c>
      <c r="D4157" s="165" t="s">
        <v>3771</v>
      </c>
      <c r="E4157" s="167">
        <v>1</v>
      </c>
      <c r="F4157" s="163"/>
      <c r="G4157" s="167">
        <v>53.91995</v>
      </c>
    </row>
    <row r="4158" spans="1:7" ht="18.75">
      <c r="A4158" s="163"/>
      <c r="B4158" s="168" t="s">
        <v>5083</v>
      </c>
      <c r="C4158" s="238">
        <v>2024</v>
      </c>
      <c r="D4158" s="165" t="s">
        <v>3771</v>
      </c>
      <c r="E4158" s="167">
        <v>1</v>
      </c>
      <c r="F4158" s="163"/>
      <c r="G4158" s="167">
        <v>45.182099999999998</v>
      </c>
    </row>
    <row r="4159" spans="1:7" ht="18.75">
      <c r="A4159" s="163"/>
      <c r="B4159" s="168" t="s">
        <v>5078</v>
      </c>
      <c r="C4159" s="238">
        <v>2024</v>
      </c>
      <c r="D4159" s="165" t="s">
        <v>3771</v>
      </c>
      <c r="E4159" s="167">
        <v>1</v>
      </c>
      <c r="F4159" s="163"/>
      <c r="G4159" s="167">
        <v>109.78972</v>
      </c>
    </row>
    <row r="4160" spans="1:7" ht="18.75">
      <c r="A4160" s="163"/>
      <c r="B4160" s="168" t="s">
        <v>5077</v>
      </c>
      <c r="C4160" s="238">
        <v>2024</v>
      </c>
      <c r="D4160" s="165" t="s">
        <v>3771</v>
      </c>
      <c r="E4160" s="167">
        <v>1</v>
      </c>
      <c r="F4160" s="163"/>
      <c r="G4160" s="167">
        <v>53.992910000000002</v>
      </c>
    </row>
    <row r="4161" spans="1:7" ht="18.75">
      <c r="A4161" s="163"/>
      <c r="B4161" s="168" t="s">
        <v>5078</v>
      </c>
      <c r="C4161" s="238">
        <v>2024</v>
      </c>
      <c r="D4161" s="165" t="s">
        <v>3771</v>
      </c>
      <c r="E4161" s="167">
        <v>1</v>
      </c>
      <c r="F4161" s="163"/>
      <c r="G4161" s="167">
        <v>90.153710000000004</v>
      </c>
    </row>
    <row r="4162" spans="1:7" ht="18.75">
      <c r="A4162" s="163"/>
      <c r="B4162" s="168" t="s">
        <v>5077</v>
      </c>
      <c r="C4162" s="238">
        <v>2024</v>
      </c>
      <c r="D4162" s="165" t="s">
        <v>3771</v>
      </c>
      <c r="E4162" s="167">
        <v>1</v>
      </c>
      <c r="F4162" s="163"/>
      <c r="G4162" s="167">
        <v>40.406349999999996</v>
      </c>
    </row>
    <row r="4163" spans="1:7" ht="18.75">
      <c r="A4163" s="163"/>
      <c r="B4163" s="168" t="s">
        <v>5078</v>
      </c>
      <c r="C4163" s="238">
        <v>2024</v>
      </c>
      <c r="D4163" s="165" t="s">
        <v>3771</v>
      </c>
      <c r="E4163" s="167">
        <v>1</v>
      </c>
      <c r="F4163" s="163"/>
      <c r="G4163" s="167">
        <v>82.084119999999999</v>
      </c>
    </row>
    <row r="4164" spans="1:7" ht="18.75">
      <c r="A4164" s="163"/>
      <c r="B4164" s="168" t="s">
        <v>5079</v>
      </c>
      <c r="C4164" s="238">
        <v>2024</v>
      </c>
      <c r="D4164" s="165" t="s">
        <v>3771</v>
      </c>
      <c r="E4164" s="167">
        <v>1</v>
      </c>
      <c r="F4164" s="163"/>
      <c r="G4164" s="167">
        <v>56.764379999999996</v>
      </c>
    </row>
    <row r="4165" spans="1:7" ht="18.75">
      <c r="A4165" s="163"/>
      <c r="B4165" s="168" t="s">
        <v>5077</v>
      </c>
      <c r="C4165" s="238">
        <v>2024</v>
      </c>
      <c r="D4165" s="165" t="s">
        <v>3771</v>
      </c>
      <c r="E4165" s="167">
        <v>1</v>
      </c>
      <c r="F4165" s="163"/>
      <c r="G4165" s="167">
        <v>36.330080000000002</v>
      </c>
    </row>
    <row r="4166" spans="1:7" ht="18.75">
      <c r="A4166" s="163"/>
      <c r="B4166" s="168" t="s">
        <v>5097</v>
      </c>
      <c r="C4166" s="238">
        <v>2024</v>
      </c>
      <c r="D4166" s="165" t="s">
        <v>3771</v>
      </c>
      <c r="E4166" s="167">
        <v>1</v>
      </c>
      <c r="F4166" s="163"/>
      <c r="G4166" s="167">
        <v>62.28707</v>
      </c>
    </row>
    <row r="4167" spans="1:7" ht="18.75">
      <c r="A4167" s="163"/>
      <c r="B4167" s="168" t="s">
        <v>5087</v>
      </c>
      <c r="C4167" s="238">
        <v>2024</v>
      </c>
      <c r="D4167" s="165" t="s">
        <v>3771</v>
      </c>
      <c r="E4167" s="167">
        <v>1</v>
      </c>
      <c r="F4167" s="163"/>
      <c r="G4167" s="167">
        <v>60.666530000000002</v>
      </c>
    </row>
    <row r="4168" spans="1:7" ht="33.75">
      <c r="A4168" s="163"/>
      <c r="B4168" s="168" t="s">
        <v>5103</v>
      </c>
      <c r="C4168" s="238">
        <v>2024</v>
      </c>
      <c r="D4168" s="165" t="s">
        <v>3771</v>
      </c>
      <c r="E4168" s="167">
        <v>1</v>
      </c>
      <c r="F4168" s="163"/>
      <c r="G4168" s="167">
        <v>64.259370000000004</v>
      </c>
    </row>
    <row r="4169" spans="1:7" ht="18.75">
      <c r="A4169" s="163"/>
      <c r="B4169" s="168" t="s">
        <v>5077</v>
      </c>
      <c r="C4169" s="238">
        <v>2024</v>
      </c>
      <c r="D4169" s="165" t="s">
        <v>3771</v>
      </c>
      <c r="E4169" s="167">
        <v>1</v>
      </c>
      <c r="F4169" s="163"/>
      <c r="G4169" s="167">
        <v>39.13496</v>
      </c>
    </row>
    <row r="4170" spans="1:7" ht="18.75">
      <c r="A4170" s="163"/>
      <c r="B4170" s="168" t="s">
        <v>5089</v>
      </c>
      <c r="C4170" s="238">
        <v>2024</v>
      </c>
      <c r="D4170" s="165" t="s">
        <v>3771</v>
      </c>
      <c r="E4170" s="167">
        <v>1</v>
      </c>
      <c r="F4170" s="163"/>
      <c r="G4170" s="167">
        <v>71.943559999999991</v>
      </c>
    </row>
    <row r="4171" spans="1:7" ht="18.75">
      <c r="A4171" s="163"/>
      <c r="B4171" s="168" t="s">
        <v>5082</v>
      </c>
      <c r="C4171" s="238">
        <v>2024</v>
      </c>
      <c r="D4171" s="165" t="s">
        <v>3771</v>
      </c>
      <c r="E4171" s="167">
        <v>1</v>
      </c>
      <c r="F4171" s="163"/>
      <c r="G4171" s="167">
        <v>52.971890000000002</v>
      </c>
    </row>
    <row r="4172" spans="1:7" ht="18.75">
      <c r="A4172" s="163"/>
      <c r="B4172" s="168" t="s">
        <v>5104</v>
      </c>
      <c r="C4172" s="238">
        <v>2024</v>
      </c>
      <c r="D4172" s="165" t="s">
        <v>3771</v>
      </c>
      <c r="E4172" s="167">
        <v>1</v>
      </c>
      <c r="F4172" s="163"/>
      <c r="G4172" s="167">
        <v>36.255900000000004</v>
      </c>
    </row>
    <row r="4173" spans="1:7" ht="18.75">
      <c r="A4173" s="163"/>
      <c r="B4173" s="168" t="s">
        <v>5078</v>
      </c>
      <c r="C4173" s="238">
        <v>2024</v>
      </c>
      <c r="D4173" s="165" t="s">
        <v>3771</v>
      </c>
      <c r="E4173" s="167">
        <v>1</v>
      </c>
      <c r="F4173" s="163"/>
      <c r="G4173" s="167">
        <v>82.339590000000001</v>
      </c>
    </row>
    <row r="4174" spans="1:7" ht="18.75">
      <c r="A4174" s="163"/>
      <c r="B4174" s="168" t="s">
        <v>5077</v>
      </c>
      <c r="C4174" s="238">
        <v>2024</v>
      </c>
      <c r="D4174" s="165" t="s">
        <v>3771</v>
      </c>
      <c r="E4174" s="167">
        <v>1</v>
      </c>
      <c r="F4174" s="163"/>
      <c r="G4174" s="167">
        <v>59.505290000000002</v>
      </c>
    </row>
    <row r="4175" spans="1:7" ht="18.75">
      <c r="A4175" s="163"/>
      <c r="B4175" s="168" t="s">
        <v>5077</v>
      </c>
      <c r="C4175" s="238">
        <v>2024</v>
      </c>
      <c r="D4175" s="165" t="s">
        <v>3771</v>
      </c>
      <c r="E4175" s="167">
        <v>1</v>
      </c>
      <c r="F4175" s="163"/>
      <c r="G4175" s="167">
        <v>86.068389999999994</v>
      </c>
    </row>
    <row r="4176" spans="1:7" ht="18.75">
      <c r="A4176" s="163"/>
      <c r="B4176" s="168" t="s">
        <v>5078</v>
      </c>
      <c r="C4176" s="238">
        <v>2024</v>
      </c>
      <c r="D4176" s="165" t="s">
        <v>3771</v>
      </c>
      <c r="E4176" s="167">
        <v>1</v>
      </c>
      <c r="F4176" s="163"/>
      <c r="G4176" s="167">
        <v>82.868949999999998</v>
      </c>
    </row>
    <row r="4177" spans="1:7" ht="18.75">
      <c r="A4177" s="163"/>
      <c r="B4177" s="168" t="s">
        <v>5088</v>
      </c>
      <c r="C4177" s="238">
        <v>2024</v>
      </c>
      <c r="D4177" s="165" t="s">
        <v>3771</v>
      </c>
      <c r="E4177" s="167">
        <v>1</v>
      </c>
      <c r="F4177" s="163"/>
      <c r="G4177" s="167">
        <v>63.018879999999996</v>
      </c>
    </row>
    <row r="4178" spans="1:7" ht="33.75">
      <c r="A4178" s="163"/>
      <c r="B4178" s="168" t="s">
        <v>5103</v>
      </c>
      <c r="C4178" s="238">
        <v>2024</v>
      </c>
      <c r="D4178" s="165" t="s">
        <v>3771</v>
      </c>
      <c r="E4178" s="167">
        <v>1</v>
      </c>
      <c r="F4178" s="163"/>
      <c r="G4178" s="167">
        <v>65.046220000000005</v>
      </c>
    </row>
    <row r="4179" spans="1:7" ht="18.75">
      <c r="A4179" s="163"/>
      <c r="B4179" s="168" t="s">
        <v>5093</v>
      </c>
      <c r="C4179" s="238">
        <v>2024</v>
      </c>
      <c r="D4179" s="165" t="s">
        <v>3771</v>
      </c>
      <c r="E4179" s="167">
        <v>1</v>
      </c>
      <c r="F4179" s="163"/>
      <c r="G4179" s="167">
        <v>74.907380000000003</v>
      </c>
    </row>
    <row r="4180" spans="1:7" ht="18.75">
      <c r="A4180" s="163"/>
      <c r="B4180" s="168" t="s">
        <v>5094</v>
      </c>
      <c r="C4180" s="238">
        <v>2024</v>
      </c>
      <c r="D4180" s="165" t="s">
        <v>3771</v>
      </c>
      <c r="E4180" s="167">
        <v>1</v>
      </c>
      <c r="F4180" s="163"/>
      <c r="G4180" s="167">
        <v>55.394260000000003</v>
      </c>
    </row>
    <row r="4181" spans="1:7" ht="18.75">
      <c r="A4181" s="163"/>
      <c r="B4181" s="168" t="s">
        <v>5107</v>
      </c>
      <c r="C4181" s="238">
        <v>2024</v>
      </c>
      <c r="D4181" s="165" t="s">
        <v>3771</v>
      </c>
      <c r="E4181" s="167">
        <v>1</v>
      </c>
      <c r="F4181" s="163"/>
      <c r="G4181" s="167">
        <v>50.623179999999998</v>
      </c>
    </row>
    <row r="4182" spans="1:7" ht="18.75">
      <c r="A4182" s="163"/>
      <c r="B4182" s="168" t="s">
        <v>5089</v>
      </c>
      <c r="C4182" s="238">
        <v>2024</v>
      </c>
      <c r="D4182" s="165" t="s">
        <v>3771</v>
      </c>
      <c r="E4182" s="167">
        <v>1</v>
      </c>
      <c r="F4182" s="163"/>
      <c r="G4182" s="167">
        <v>77.434759999999997</v>
      </c>
    </row>
    <row r="4183" spans="1:7" ht="18.75">
      <c r="A4183" s="163"/>
      <c r="B4183" s="168" t="s">
        <v>5077</v>
      </c>
      <c r="C4183" s="238">
        <v>2024</v>
      </c>
      <c r="D4183" s="165" t="s">
        <v>3771</v>
      </c>
      <c r="E4183" s="167">
        <v>1</v>
      </c>
      <c r="F4183" s="163"/>
      <c r="G4183" s="167">
        <v>60.394309999999997</v>
      </c>
    </row>
    <row r="4184" spans="1:7" ht="18.75">
      <c r="A4184" s="163"/>
      <c r="B4184" s="168" t="s">
        <v>5095</v>
      </c>
      <c r="C4184" s="238">
        <v>2024</v>
      </c>
      <c r="D4184" s="165" t="s">
        <v>3771</v>
      </c>
      <c r="E4184" s="167">
        <v>1</v>
      </c>
      <c r="F4184" s="163"/>
      <c r="G4184" s="167">
        <v>54.962139999999998</v>
      </c>
    </row>
    <row r="4185" spans="1:7" ht="18.75">
      <c r="A4185" s="163"/>
      <c r="B4185" s="168" t="s">
        <v>5083</v>
      </c>
      <c r="C4185" s="238">
        <v>2024</v>
      </c>
      <c r="D4185" s="165" t="s">
        <v>3771</v>
      </c>
      <c r="E4185" s="167">
        <v>1</v>
      </c>
      <c r="F4185" s="163"/>
      <c r="G4185" s="167">
        <v>29.067779999999999</v>
      </c>
    </row>
    <row r="4186" spans="1:7" ht="18.75">
      <c r="A4186" s="163"/>
      <c r="B4186" s="168" t="s">
        <v>5078</v>
      </c>
      <c r="C4186" s="238">
        <v>2024</v>
      </c>
      <c r="D4186" s="165" t="s">
        <v>3771</v>
      </c>
      <c r="E4186" s="167">
        <v>1</v>
      </c>
      <c r="F4186" s="163"/>
      <c r="G4186" s="167">
        <v>82.939059999999998</v>
      </c>
    </row>
    <row r="4187" spans="1:7" ht="18.75">
      <c r="A4187" s="163"/>
      <c r="B4187" s="168" t="s">
        <v>5079</v>
      </c>
      <c r="C4187" s="238">
        <v>2024</v>
      </c>
      <c r="D4187" s="165" t="s">
        <v>3771</v>
      </c>
      <c r="E4187" s="167">
        <v>1</v>
      </c>
      <c r="F4187" s="163"/>
      <c r="G4187" s="167">
        <v>60.688760000000002</v>
      </c>
    </row>
    <row r="4188" spans="1:7" ht="18.75">
      <c r="A4188" s="163"/>
      <c r="B4188" s="168" t="s">
        <v>5095</v>
      </c>
      <c r="C4188" s="238">
        <v>2024</v>
      </c>
      <c r="D4188" s="165" t="s">
        <v>3771</v>
      </c>
      <c r="E4188" s="167">
        <v>1</v>
      </c>
      <c r="F4188" s="163"/>
      <c r="G4188" s="167">
        <v>50.406410000000001</v>
      </c>
    </row>
    <row r="4189" spans="1:7" ht="18.75">
      <c r="A4189" s="163"/>
      <c r="B4189" s="168" t="s">
        <v>5095</v>
      </c>
      <c r="C4189" s="238">
        <v>2024</v>
      </c>
      <c r="D4189" s="165" t="s">
        <v>3771</v>
      </c>
      <c r="E4189" s="167">
        <v>1</v>
      </c>
      <c r="F4189" s="163"/>
      <c r="G4189" s="167">
        <v>54.150220000000004</v>
      </c>
    </row>
    <row r="4190" spans="1:7" ht="18.75">
      <c r="A4190" s="163"/>
      <c r="B4190" s="168" t="s">
        <v>5087</v>
      </c>
      <c r="C4190" s="238">
        <v>2024</v>
      </c>
      <c r="D4190" s="165" t="s">
        <v>3771</v>
      </c>
      <c r="E4190" s="167">
        <v>1</v>
      </c>
      <c r="F4190" s="163"/>
      <c r="G4190" s="167">
        <v>75.650199999999998</v>
      </c>
    </row>
    <row r="4191" spans="1:7" ht="18.75">
      <c r="A4191" s="163"/>
      <c r="B4191" s="168" t="s">
        <v>5088</v>
      </c>
      <c r="C4191" s="238">
        <v>2024</v>
      </c>
      <c r="D4191" s="165" t="s">
        <v>3771</v>
      </c>
      <c r="E4191" s="167">
        <v>1</v>
      </c>
      <c r="F4191" s="163"/>
      <c r="G4191" s="167">
        <v>80.947320000000005</v>
      </c>
    </row>
    <row r="4192" spans="1:7" ht="18.75">
      <c r="A4192" s="163"/>
      <c r="B4192" s="168" t="s">
        <v>5087</v>
      </c>
      <c r="C4192" s="238">
        <v>2024</v>
      </c>
      <c r="D4192" s="165" t="s">
        <v>3771</v>
      </c>
      <c r="E4192" s="167">
        <v>1</v>
      </c>
      <c r="F4192" s="163"/>
      <c r="G4192" s="167">
        <v>71.399550000000005</v>
      </c>
    </row>
    <row r="4193" spans="1:7" ht="18.75">
      <c r="A4193" s="163"/>
      <c r="B4193" s="168" t="s">
        <v>5087</v>
      </c>
      <c r="C4193" s="238">
        <v>2024</v>
      </c>
      <c r="D4193" s="165" t="s">
        <v>3771</v>
      </c>
      <c r="E4193" s="167">
        <v>1</v>
      </c>
      <c r="F4193" s="163"/>
      <c r="G4193" s="167">
        <v>45.929180000000002</v>
      </c>
    </row>
    <row r="4194" spans="1:7" ht="33.75">
      <c r="A4194" s="163"/>
      <c r="B4194" s="168" t="s">
        <v>5098</v>
      </c>
      <c r="C4194" s="238">
        <v>2024</v>
      </c>
      <c r="D4194" s="165" t="s">
        <v>3771</v>
      </c>
      <c r="E4194" s="167">
        <v>1</v>
      </c>
      <c r="F4194" s="163"/>
      <c r="G4194" s="167">
        <v>68.938860000000005</v>
      </c>
    </row>
    <row r="4195" spans="1:7" ht="18.75">
      <c r="A4195" s="163"/>
      <c r="B4195" s="168" t="s">
        <v>5095</v>
      </c>
      <c r="C4195" s="238">
        <v>2024</v>
      </c>
      <c r="D4195" s="165" t="s">
        <v>3771</v>
      </c>
      <c r="E4195" s="167">
        <v>1</v>
      </c>
      <c r="F4195" s="163"/>
      <c r="G4195" s="167">
        <v>55.610779999999998</v>
      </c>
    </row>
    <row r="4196" spans="1:7" ht="18.75">
      <c r="A4196" s="163"/>
      <c r="B4196" s="168" t="s">
        <v>5087</v>
      </c>
      <c r="C4196" s="238">
        <v>2024</v>
      </c>
      <c r="D4196" s="165" t="s">
        <v>3771</v>
      </c>
      <c r="E4196" s="167">
        <v>1</v>
      </c>
      <c r="F4196" s="163"/>
      <c r="G4196" s="167">
        <v>76.125899999999987</v>
      </c>
    </row>
    <row r="4197" spans="1:7" ht="18.75">
      <c r="A4197" s="163"/>
      <c r="B4197" s="168" t="s">
        <v>5087</v>
      </c>
      <c r="C4197" s="238">
        <v>2024</v>
      </c>
      <c r="D4197" s="165" t="s">
        <v>3771</v>
      </c>
      <c r="E4197" s="167">
        <v>1</v>
      </c>
      <c r="F4197" s="163"/>
      <c r="G4197" s="167">
        <v>55.142919999999997</v>
      </c>
    </row>
    <row r="4198" spans="1:7" ht="18.75">
      <c r="A4198" s="163"/>
      <c r="B4198" s="168" t="s">
        <v>5078</v>
      </c>
      <c r="C4198" s="238">
        <v>2024</v>
      </c>
      <c r="D4198" s="165" t="s">
        <v>3771</v>
      </c>
      <c r="E4198" s="167">
        <v>1</v>
      </c>
      <c r="F4198" s="163"/>
      <c r="G4198" s="167">
        <v>66.180840000000003</v>
      </c>
    </row>
    <row r="4199" spans="1:7" ht="18.75">
      <c r="A4199" s="163"/>
      <c r="B4199" s="168" t="s">
        <v>5077</v>
      </c>
      <c r="C4199" s="238">
        <v>2024</v>
      </c>
      <c r="D4199" s="165" t="s">
        <v>3771</v>
      </c>
      <c r="E4199" s="167">
        <v>1</v>
      </c>
      <c r="F4199" s="163"/>
      <c r="G4199" s="167">
        <v>56.918900000000001</v>
      </c>
    </row>
    <row r="4200" spans="1:7" ht="33.75">
      <c r="A4200" s="163"/>
      <c r="B4200" s="168" t="s">
        <v>5106</v>
      </c>
      <c r="C4200" s="238">
        <v>2024</v>
      </c>
      <c r="D4200" s="165" t="s">
        <v>3771</v>
      </c>
      <c r="E4200" s="167">
        <v>1</v>
      </c>
      <c r="F4200" s="163"/>
      <c r="G4200" s="167">
        <v>31.841540000000002</v>
      </c>
    </row>
    <row r="4201" spans="1:7" ht="18.75">
      <c r="A4201" s="163"/>
      <c r="B4201" s="168" t="s">
        <v>5077</v>
      </c>
      <c r="C4201" s="238">
        <v>2024</v>
      </c>
      <c r="D4201" s="165" t="s">
        <v>3771</v>
      </c>
      <c r="E4201" s="167">
        <v>1</v>
      </c>
      <c r="F4201" s="163"/>
      <c r="G4201" s="167">
        <v>53.443289999999998</v>
      </c>
    </row>
    <row r="4202" spans="1:7" ht="18.75">
      <c r="A4202" s="163"/>
      <c r="B4202" s="168" t="s">
        <v>5095</v>
      </c>
      <c r="C4202" s="238">
        <v>2024</v>
      </c>
      <c r="D4202" s="165" t="s">
        <v>3771</v>
      </c>
      <c r="E4202" s="167">
        <v>1</v>
      </c>
      <c r="F4202" s="163"/>
      <c r="G4202" s="167">
        <v>56.1173</v>
      </c>
    </row>
    <row r="4203" spans="1:7" ht="33.75">
      <c r="A4203" s="163"/>
      <c r="B4203" s="168" t="s">
        <v>5101</v>
      </c>
      <c r="C4203" s="238">
        <v>2024</v>
      </c>
      <c r="D4203" s="165" t="s">
        <v>3771</v>
      </c>
      <c r="E4203" s="167">
        <v>1</v>
      </c>
      <c r="F4203" s="163"/>
      <c r="G4203" s="167">
        <v>44.897120000000001</v>
      </c>
    </row>
    <row r="4204" spans="1:7" ht="18.75">
      <c r="A4204" s="163"/>
      <c r="B4204" s="168" t="s">
        <v>5087</v>
      </c>
      <c r="C4204" s="238">
        <v>2024</v>
      </c>
      <c r="D4204" s="165" t="s">
        <v>3771</v>
      </c>
      <c r="E4204" s="167">
        <v>1</v>
      </c>
      <c r="F4204" s="163"/>
      <c r="G4204" s="167">
        <v>61.728490000000001</v>
      </c>
    </row>
    <row r="4205" spans="1:7" ht="33.75">
      <c r="A4205" s="163"/>
      <c r="B4205" s="168" t="s">
        <v>5108</v>
      </c>
      <c r="C4205" s="238">
        <v>2024</v>
      </c>
      <c r="D4205" s="165" t="s">
        <v>3771</v>
      </c>
      <c r="E4205" s="167">
        <v>1</v>
      </c>
      <c r="F4205" s="163"/>
      <c r="G4205" s="167">
        <v>65.624949999999998</v>
      </c>
    </row>
    <row r="4206" spans="1:7" ht="33.75">
      <c r="A4206" s="163"/>
      <c r="B4206" s="168" t="s">
        <v>5108</v>
      </c>
      <c r="C4206" s="238">
        <v>2024</v>
      </c>
      <c r="D4206" s="165" t="s">
        <v>3771</v>
      </c>
      <c r="E4206" s="167">
        <v>1</v>
      </c>
      <c r="F4206" s="163"/>
      <c r="G4206" s="167">
        <v>69.381590000000003</v>
      </c>
    </row>
    <row r="4207" spans="1:7" ht="18.75">
      <c r="A4207" s="163"/>
      <c r="B4207" s="168" t="s">
        <v>5078</v>
      </c>
      <c r="C4207" s="238">
        <v>2024</v>
      </c>
      <c r="D4207" s="165" t="s">
        <v>3771</v>
      </c>
      <c r="E4207" s="167">
        <v>1</v>
      </c>
      <c r="F4207" s="163"/>
      <c r="G4207" s="167">
        <v>64.102809999999991</v>
      </c>
    </row>
    <row r="4208" spans="1:7" ht="33.75">
      <c r="A4208" s="163"/>
      <c r="B4208" s="168" t="s">
        <v>5101</v>
      </c>
      <c r="C4208" s="238">
        <v>2024</v>
      </c>
      <c r="D4208" s="165" t="s">
        <v>3771</v>
      </c>
      <c r="E4208" s="167">
        <v>1</v>
      </c>
      <c r="F4208" s="163"/>
      <c r="G4208" s="167">
        <v>71.05825999999999</v>
      </c>
    </row>
    <row r="4209" spans="1:7" ht="18.75">
      <c r="A4209" s="163"/>
      <c r="B4209" s="168" t="s">
        <v>5077</v>
      </c>
      <c r="C4209" s="238">
        <v>2024</v>
      </c>
      <c r="D4209" s="165" t="s">
        <v>3771</v>
      </c>
      <c r="E4209" s="167">
        <v>1</v>
      </c>
      <c r="F4209" s="163"/>
      <c r="G4209" s="167">
        <v>74.798550000000006</v>
      </c>
    </row>
    <row r="4210" spans="1:7" ht="18.75">
      <c r="A4210" s="163"/>
      <c r="B4210" s="168" t="s">
        <v>5094</v>
      </c>
      <c r="C4210" s="238">
        <v>2024</v>
      </c>
      <c r="D4210" s="165" t="s">
        <v>3771</v>
      </c>
      <c r="E4210" s="167">
        <v>1</v>
      </c>
      <c r="F4210" s="163"/>
      <c r="G4210" s="167">
        <v>53.996960000000001</v>
      </c>
    </row>
    <row r="4211" spans="1:7" ht="18.75">
      <c r="A4211" s="163"/>
      <c r="B4211" s="168" t="s">
        <v>5094</v>
      </c>
      <c r="C4211" s="238">
        <v>2024</v>
      </c>
      <c r="D4211" s="165" t="s">
        <v>3771</v>
      </c>
      <c r="E4211" s="167">
        <v>1</v>
      </c>
      <c r="F4211" s="163"/>
      <c r="G4211" s="167">
        <v>76.663049999999998</v>
      </c>
    </row>
    <row r="4212" spans="1:7" ht="18.75">
      <c r="A4212" s="163"/>
      <c r="B4212" s="168" t="s">
        <v>5084</v>
      </c>
      <c r="C4212" s="238">
        <v>2024</v>
      </c>
      <c r="D4212" s="165" t="s">
        <v>3771</v>
      </c>
      <c r="E4212" s="167">
        <v>1</v>
      </c>
      <c r="F4212" s="163"/>
      <c r="G4212" s="167">
        <v>63.97889</v>
      </c>
    </row>
    <row r="4213" spans="1:7" ht="18.75">
      <c r="A4213" s="163"/>
      <c r="B4213" s="168" t="s">
        <v>5077</v>
      </c>
      <c r="C4213" s="238">
        <v>2024</v>
      </c>
      <c r="D4213" s="165" t="s">
        <v>3771</v>
      </c>
      <c r="E4213" s="167">
        <v>1</v>
      </c>
      <c r="F4213" s="163"/>
      <c r="G4213" s="167">
        <v>12.458680000000001</v>
      </c>
    </row>
    <row r="4214" spans="1:7" ht="18.75">
      <c r="A4214" s="163"/>
      <c r="B4214" s="168" t="s">
        <v>5077</v>
      </c>
      <c r="C4214" s="238">
        <v>2024</v>
      </c>
      <c r="D4214" s="165" t="s">
        <v>3771</v>
      </c>
      <c r="E4214" s="167">
        <v>1</v>
      </c>
      <c r="F4214" s="163"/>
      <c r="G4214" s="167">
        <v>53.433699999999995</v>
      </c>
    </row>
    <row r="4215" spans="1:7" ht="18.75">
      <c r="A4215" s="163"/>
      <c r="B4215" s="168" t="s">
        <v>5099</v>
      </c>
      <c r="C4215" s="238">
        <v>2024</v>
      </c>
      <c r="D4215" s="165" t="s">
        <v>3771</v>
      </c>
      <c r="E4215" s="167">
        <v>1</v>
      </c>
      <c r="F4215" s="163"/>
      <c r="G4215" s="167">
        <v>53.409790000000001</v>
      </c>
    </row>
    <row r="4216" spans="1:7" ht="18.75">
      <c r="A4216" s="163"/>
      <c r="B4216" s="168" t="s">
        <v>5078</v>
      </c>
      <c r="C4216" s="238">
        <v>2024</v>
      </c>
      <c r="D4216" s="165" t="s">
        <v>3771</v>
      </c>
      <c r="E4216" s="167">
        <v>1</v>
      </c>
      <c r="F4216" s="163"/>
      <c r="G4216" s="167">
        <v>73.113630000000001</v>
      </c>
    </row>
    <row r="4217" spans="1:7" ht="18.75">
      <c r="A4217" s="163"/>
      <c r="B4217" s="168" t="s">
        <v>5078</v>
      </c>
      <c r="C4217" s="238">
        <v>2024</v>
      </c>
      <c r="D4217" s="165" t="s">
        <v>3771</v>
      </c>
      <c r="E4217" s="167">
        <v>1</v>
      </c>
      <c r="F4217" s="163"/>
      <c r="G4217" s="167">
        <v>73.215279999999993</v>
      </c>
    </row>
    <row r="4218" spans="1:7" ht="18.75">
      <c r="A4218" s="163"/>
      <c r="B4218" s="168" t="s">
        <v>5077</v>
      </c>
      <c r="C4218" s="238">
        <v>2024</v>
      </c>
      <c r="D4218" s="165" t="s">
        <v>3771</v>
      </c>
      <c r="E4218" s="167">
        <v>1</v>
      </c>
      <c r="F4218" s="163"/>
      <c r="G4218" s="167">
        <v>49.996809999999996</v>
      </c>
    </row>
    <row r="4219" spans="1:7" ht="18.75">
      <c r="A4219" s="163"/>
      <c r="B4219" s="168" t="s">
        <v>5089</v>
      </c>
      <c r="C4219" s="238">
        <v>2024</v>
      </c>
      <c r="D4219" s="165" t="s">
        <v>3771</v>
      </c>
      <c r="E4219" s="167">
        <v>1</v>
      </c>
      <c r="F4219" s="163"/>
      <c r="G4219" s="167">
        <v>46.383330000000001</v>
      </c>
    </row>
    <row r="4220" spans="1:7" ht="18.75">
      <c r="A4220" s="163"/>
      <c r="B4220" s="168" t="s">
        <v>5089</v>
      </c>
      <c r="C4220" s="238">
        <v>2024</v>
      </c>
      <c r="D4220" s="165" t="s">
        <v>3771</v>
      </c>
      <c r="E4220" s="167">
        <v>1</v>
      </c>
      <c r="F4220" s="163"/>
      <c r="G4220" s="167">
        <v>46.383339999999997</v>
      </c>
    </row>
    <row r="4221" spans="1:7" ht="18.75">
      <c r="A4221" s="166" t="s">
        <v>5111</v>
      </c>
      <c r="B4221" s="162" t="s">
        <v>3807</v>
      </c>
      <c r="C4221" s="238"/>
      <c r="D4221" s="165"/>
      <c r="E4221" s="167">
        <f>SUM(E4222:E4247)</f>
        <v>26</v>
      </c>
      <c r="F4221" s="167"/>
      <c r="G4221" s="167">
        <f t="shared" ref="G4221" si="13">SUM(G4222:G4247)</f>
        <v>12198.912250000001</v>
      </c>
    </row>
    <row r="4222" spans="1:7" ht="18.75">
      <c r="A4222" s="163"/>
      <c r="B4222" s="168" t="s">
        <v>5077</v>
      </c>
      <c r="C4222" s="238">
        <v>2024</v>
      </c>
      <c r="D4222" s="165" t="s">
        <v>3774</v>
      </c>
      <c r="E4222" s="167">
        <v>1</v>
      </c>
      <c r="F4222" s="163"/>
      <c r="G4222" s="167">
        <v>502.27742999999998</v>
      </c>
    </row>
    <row r="4223" spans="1:7" ht="18.75">
      <c r="A4223" s="163"/>
      <c r="B4223" s="168" t="s">
        <v>5078</v>
      </c>
      <c r="C4223" s="238">
        <v>2024</v>
      </c>
      <c r="D4223" s="165" t="s">
        <v>3774</v>
      </c>
      <c r="E4223" s="167">
        <v>1</v>
      </c>
      <c r="F4223" s="163"/>
      <c r="G4223" s="167">
        <v>463.64203000000003</v>
      </c>
    </row>
    <row r="4224" spans="1:7" ht="18.75">
      <c r="A4224" s="163"/>
      <c r="B4224" s="168" t="s">
        <v>5078</v>
      </c>
      <c r="C4224" s="238">
        <v>2024</v>
      </c>
      <c r="D4224" s="165" t="s">
        <v>3774</v>
      </c>
      <c r="E4224" s="167">
        <v>1</v>
      </c>
      <c r="F4224" s="163"/>
      <c r="G4224" s="167">
        <v>463.27080000000001</v>
      </c>
    </row>
    <row r="4225" spans="1:7" ht="18.75">
      <c r="A4225" s="163"/>
      <c r="B4225" s="168" t="s">
        <v>5094</v>
      </c>
      <c r="C4225" s="238">
        <v>2024</v>
      </c>
      <c r="D4225" s="165" t="s">
        <v>3774</v>
      </c>
      <c r="E4225" s="167">
        <v>1</v>
      </c>
      <c r="F4225" s="163"/>
      <c r="G4225" s="167">
        <v>448.15658000000002</v>
      </c>
    </row>
    <row r="4226" spans="1:7" ht="18.75">
      <c r="A4226" s="163"/>
      <c r="B4226" s="168" t="s">
        <v>5078</v>
      </c>
      <c r="C4226" s="238">
        <v>2024</v>
      </c>
      <c r="D4226" s="165" t="s">
        <v>3774</v>
      </c>
      <c r="E4226" s="167">
        <v>1</v>
      </c>
      <c r="F4226" s="163"/>
      <c r="G4226" s="167">
        <v>456.64546999999999</v>
      </c>
    </row>
    <row r="4227" spans="1:7" ht="18.75">
      <c r="A4227" s="163"/>
      <c r="B4227" s="168" t="s">
        <v>5085</v>
      </c>
      <c r="C4227" s="238">
        <v>2024</v>
      </c>
      <c r="D4227" s="165" t="s">
        <v>3774</v>
      </c>
      <c r="E4227" s="167">
        <v>1</v>
      </c>
      <c r="F4227" s="163"/>
      <c r="G4227" s="167">
        <v>453.52699000000001</v>
      </c>
    </row>
    <row r="4228" spans="1:7" ht="18.75">
      <c r="A4228" s="163"/>
      <c r="B4228" s="168" t="s">
        <v>5089</v>
      </c>
      <c r="C4228" s="238">
        <v>2024</v>
      </c>
      <c r="D4228" s="165" t="s">
        <v>3774</v>
      </c>
      <c r="E4228" s="167">
        <v>1</v>
      </c>
      <c r="F4228" s="163"/>
      <c r="G4228" s="167">
        <v>453.03517999999997</v>
      </c>
    </row>
    <row r="4229" spans="1:7" ht="18.75">
      <c r="A4229" s="163"/>
      <c r="B4229" s="168" t="s">
        <v>5089</v>
      </c>
      <c r="C4229" s="238">
        <v>2024</v>
      </c>
      <c r="D4229" s="165" t="s">
        <v>3774</v>
      </c>
      <c r="E4229" s="167">
        <v>1</v>
      </c>
      <c r="F4229" s="163"/>
      <c r="G4229" s="167">
        <v>450.50766999999996</v>
      </c>
    </row>
    <row r="4230" spans="1:7" ht="18.75">
      <c r="A4230" s="163"/>
      <c r="B4230" s="168" t="s">
        <v>5082</v>
      </c>
      <c r="C4230" s="238">
        <v>2024</v>
      </c>
      <c r="D4230" s="165" t="s">
        <v>3774</v>
      </c>
      <c r="E4230" s="167">
        <v>1</v>
      </c>
      <c r="F4230" s="163"/>
      <c r="G4230" s="167">
        <v>462.17865999999998</v>
      </c>
    </row>
    <row r="4231" spans="1:7" ht="18.75">
      <c r="A4231" s="163"/>
      <c r="B4231" s="168" t="s">
        <v>5104</v>
      </c>
      <c r="C4231" s="238">
        <v>2024</v>
      </c>
      <c r="D4231" s="165" t="s">
        <v>3774</v>
      </c>
      <c r="E4231" s="167">
        <v>1</v>
      </c>
      <c r="F4231" s="163"/>
      <c r="G4231" s="167">
        <v>456.49871000000002</v>
      </c>
    </row>
    <row r="4232" spans="1:7" ht="18.75">
      <c r="A4232" s="163"/>
      <c r="B4232" s="168" t="s">
        <v>5085</v>
      </c>
      <c r="C4232" s="238">
        <v>2024</v>
      </c>
      <c r="D4232" s="165" t="s">
        <v>3774</v>
      </c>
      <c r="E4232" s="167">
        <v>1</v>
      </c>
      <c r="F4232" s="163"/>
      <c r="G4232" s="167">
        <v>457.45426000000003</v>
      </c>
    </row>
    <row r="4233" spans="1:7" ht="33.75">
      <c r="A4233" s="163"/>
      <c r="B4233" s="168" t="s">
        <v>5102</v>
      </c>
      <c r="C4233" s="238">
        <v>2024</v>
      </c>
      <c r="D4233" s="165" t="s">
        <v>3774</v>
      </c>
      <c r="E4233" s="167">
        <v>1</v>
      </c>
      <c r="F4233" s="163"/>
      <c r="G4233" s="167">
        <v>483.55627000000004</v>
      </c>
    </row>
    <row r="4234" spans="1:7" ht="18.75">
      <c r="A4234" s="163"/>
      <c r="B4234" s="168" t="s">
        <v>5089</v>
      </c>
      <c r="C4234" s="238">
        <v>2024</v>
      </c>
      <c r="D4234" s="165" t="s">
        <v>3774</v>
      </c>
      <c r="E4234" s="167">
        <v>1</v>
      </c>
      <c r="F4234" s="163"/>
      <c r="G4234" s="167">
        <v>545.91859999999997</v>
      </c>
    </row>
    <row r="4235" spans="1:7" ht="18.75">
      <c r="A4235" s="163"/>
      <c r="B4235" s="168" t="s">
        <v>5087</v>
      </c>
      <c r="C4235" s="238">
        <v>2024</v>
      </c>
      <c r="D4235" s="165" t="s">
        <v>3774</v>
      </c>
      <c r="E4235" s="167">
        <v>1</v>
      </c>
      <c r="F4235" s="163"/>
      <c r="G4235" s="167">
        <v>538.56844999999998</v>
      </c>
    </row>
    <row r="4236" spans="1:7" ht="18.75">
      <c r="A4236" s="163"/>
      <c r="B4236" s="168" t="s">
        <v>5077</v>
      </c>
      <c r="C4236" s="238">
        <v>2024</v>
      </c>
      <c r="D4236" s="165" t="s">
        <v>3774</v>
      </c>
      <c r="E4236" s="167">
        <v>1</v>
      </c>
      <c r="F4236" s="163"/>
      <c r="G4236" s="167">
        <v>441.94472999999999</v>
      </c>
    </row>
    <row r="4237" spans="1:7" ht="18.75">
      <c r="A4237" s="163"/>
      <c r="B4237" s="168" t="s">
        <v>5095</v>
      </c>
      <c r="C4237" s="238">
        <v>2024</v>
      </c>
      <c r="D4237" s="165" t="s">
        <v>3774</v>
      </c>
      <c r="E4237" s="167">
        <v>1</v>
      </c>
      <c r="F4237" s="163"/>
      <c r="G4237" s="167">
        <v>465.99945000000002</v>
      </c>
    </row>
    <row r="4238" spans="1:7" ht="18.75">
      <c r="A4238" s="163"/>
      <c r="B4238" s="168" t="s">
        <v>5099</v>
      </c>
      <c r="C4238" s="238">
        <v>2024</v>
      </c>
      <c r="D4238" s="165" t="s">
        <v>3774</v>
      </c>
      <c r="E4238" s="167">
        <v>1</v>
      </c>
      <c r="F4238" s="163"/>
      <c r="G4238" s="167">
        <v>459.31983000000002</v>
      </c>
    </row>
    <row r="4239" spans="1:7" ht="18.75">
      <c r="A4239" s="163"/>
      <c r="B4239" s="168" t="s">
        <v>5078</v>
      </c>
      <c r="C4239" s="238">
        <v>2024</v>
      </c>
      <c r="D4239" s="165" t="s">
        <v>3774</v>
      </c>
      <c r="E4239" s="167">
        <v>1</v>
      </c>
      <c r="F4239" s="163"/>
      <c r="G4239" s="167">
        <v>468.05811999999997</v>
      </c>
    </row>
    <row r="4240" spans="1:7" ht="18.75">
      <c r="A4240" s="163"/>
      <c r="B4240" s="168" t="s">
        <v>5078</v>
      </c>
      <c r="C4240" s="238">
        <v>2024</v>
      </c>
      <c r="D4240" s="165" t="s">
        <v>3774</v>
      </c>
      <c r="E4240" s="167">
        <v>1</v>
      </c>
      <c r="F4240" s="163"/>
      <c r="G4240" s="167">
        <v>454.16813000000002</v>
      </c>
    </row>
    <row r="4241" spans="1:7" ht="33.75">
      <c r="A4241" s="163"/>
      <c r="B4241" s="168" t="s">
        <v>5105</v>
      </c>
      <c r="C4241" s="238">
        <v>2024</v>
      </c>
      <c r="D4241" s="165" t="s">
        <v>3774</v>
      </c>
      <c r="E4241" s="167">
        <v>1</v>
      </c>
      <c r="F4241" s="163"/>
      <c r="G4241" s="167">
        <v>485.39434</v>
      </c>
    </row>
    <row r="4242" spans="1:7" ht="18.75">
      <c r="A4242" s="163"/>
      <c r="B4242" s="168" t="s">
        <v>5097</v>
      </c>
      <c r="C4242" s="238">
        <v>2024</v>
      </c>
      <c r="D4242" s="165" t="s">
        <v>3774</v>
      </c>
      <c r="E4242" s="167">
        <v>1</v>
      </c>
      <c r="F4242" s="163"/>
      <c r="G4242" s="167">
        <v>458.14985999999999</v>
      </c>
    </row>
    <row r="4243" spans="1:7" ht="33.75">
      <c r="A4243" s="163"/>
      <c r="B4243" s="168" t="s">
        <v>5105</v>
      </c>
      <c r="C4243" s="238">
        <v>2024</v>
      </c>
      <c r="D4243" s="165" t="s">
        <v>3774</v>
      </c>
      <c r="E4243" s="167">
        <v>1</v>
      </c>
      <c r="F4243" s="163"/>
      <c r="G4243" s="167">
        <v>446.60881000000001</v>
      </c>
    </row>
    <row r="4244" spans="1:7" ht="18.75">
      <c r="A4244" s="163"/>
      <c r="B4244" s="168" t="s">
        <v>5081</v>
      </c>
      <c r="C4244" s="238">
        <v>2024</v>
      </c>
      <c r="D4244" s="165" t="s">
        <v>3774</v>
      </c>
      <c r="E4244" s="167">
        <v>1</v>
      </c>
      <c r="F4244" s="163"/>
      <c r="G4244" s="167">
        <v>457.92165999999997</v>
      </c>
    </row>
    <row r="4245" spans="1:7" ht="18.75">
      <c r="A4245" s="163"/>
      <c r="B4245" s="168" t="s">
        <v>5077</v>
      </c>
      <c r="C4245" s="238">
        <v>2024</v>
      </c>
      <c r="D4245" s="165" t="s">
        <v>3774</v>
      </c>
      <c r="E4245" s="167">
        <v>1</v>
      </c>
      <c r="F4245" s="163"/>
      <c r="G4245" s="167">
        <v>434.99256000000003</v>
      </c>
    </row>
    <row r="4246" spans="1:7" ht="18.75">
      <c r="A4246" s="163"/>
      <c r="B4246" s="168" t="s">
        <v>5091</v>
      </c>
      <c r="C4246" s="238">
        <v>2024</v>
      </c>
      <c r="D4246" s="165" t="s">
        <v>3774</v>
      </c>
      <c r="E4246" s="167">
        <v>1</v>
      </c>
      <c r="F4246" s="163"/>
      <c r="G4246" s="167">
        <v>450.47571999999997</v>
      </c>
    </row>
    <row r="4247" spans="1:7" ht="18.75">
      <c r="A4247" s="163"/>
      <c r="B4247" s="168" t="s">
        <v>5077</v>
      </c>
      <c r="C4247" s="238">
        <v>2024</v>
      </c>
      <c r="D4247" s="165" t="s">
        <v>3774</v>
      </c>
      <c r="E4247" s="167">
        <v>1</v>
      </c>
      <c r="F4247" s="163"/>
      <c r="G4247" s="167">
        <v>540.64193999999998</v>
      </c>
    </row>
    <row r="4248" spans="1:7" ht="18.75">
      <c r="A4248" s="230"/>
      <c r="B4248" s="231" t="s">
        <v>60</v>
      </c>
      <c r="C4248" s="239"/>
      <c r="D4248" s="169"/>
      <c r="E4248" s="232">
        <f t="shared" ref="E4248" si="14">E22+E53+E81+E598+E874+E887+E891+E900+E930+E945+E953+E959+E977+E1006+E1022+E1034+E1038+E1043+E1046+E1049+E1069+E1477+E4140+E4221</f>
        <v>87818</v>
      </c>
      <c r="F4248" s="233">
        <v>7078.5</v>
      </c>
      <c r="G4248" s="232">
        <f>G22+G53+G81+G598+G874+G887+G891+G900+G930+G945+G953+G959+G977+G1006+G1022+G1034+G1038+G1043+G1046+G1049+G1069+G1477+G4140+G4221</f>
        <v>489060.3757300002</v>
      </c>
    </row>
  </sheetData>
  <autoFilter ref="A8:K4248"/>
  <mergeCells count="3">
    <mergeCell ref="E2:G2"/>
    <mergeCell ref="E3:G3"/>
    <mergeCell ref="A5:G5"/>
  </mergeCells>
  <pageMargins left="0.70866141732283472" right="0.70866141732283472" top="0.74803149606299213" bottom="0.74803149606299213" header="0.31496062992125984" footer="0.31496062992125984"/>
  <pageSetup paperSize="9" scale="47" fitToHeight="10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07"/>
  <sheetViews>
    <sheetView topLeftCell="A242" zoomScale="50" zoomScaleNormal="50" workbookViewId="0">
      <selection activeCell="L15" sqref="L15"/>
    </sheetView>
  </sheetViews>
  <sheetFormatPr defaultColWidth="9.140625" defaultRowHeight="15"/>
  <cols>
    <col min="1" max="1" width="10.85546875" style="35" customWidth="1"/>
    <col min="2" max="2" width="62.5703125" style="35" customWidth="1"/>
    <col min="3" max="3" width="38.7109375" style="35" customWidth="1"/>
    <col min="4" max="7" width="26.7109375" style="35" customWidth="1"/>
    <col min="8" max="8" width="22.42578125" style="35" customWidth="1"/>
    <col min="9" max="9" width="26.7109375" style="35" customWidth="1"/>
    <col min="10" max="10" width="9.140625" style="35" customWidth="1"/>
    <col min="11" max="11" width="16.42578125" style="35" customWidth="1"/>
    <col min="12" max="12" width="17.42578125" style="35" customWidth="1"/>
    <col min="13" max="13" width="31.42578125" style="35" bestFit="1" customWidth="1"/>
    <col min="14" max="14" width="19.140625" style="35" customWidth="1"/>
    <col min="15" max="15" width="11.140625" style="35" bestFit="1" customWidth="1"/>
    <col min="16" max="16" width="10.7109375" style="35" customWidth="1"/>
    <col min="17" max="16384" width="9.140625" style="35"/>
  </cols>
  <sheetData>
    <row r="1" spans="1:16" ht="30" hidden="1" customHeight="1">
      <c r="G1" s="36" t="s">
        <v>368</v>
      </c>
      <c r="H1" s="37"/>
      <c r="I1" s="37"/>
    </row>
    <row r="2" spans="1:16" ht="34.15" hidden="1" customHeight="1">
      <c r="G2" s="36" t="s">
        <v>369</v>
      </c>
      <c r="H2" s="37"/>
      <c r="I2" s="37"/>
    </row>
    <row r="3" spans="1:16" ht="34.15" hidden="1" customHeight="1">
      <c r="G3" s="36" t="s">
        <v>370</v>
      </c>
      <c r="H3" s="37"/>
      <c r="I3" s="37"/>
    </row>
    <row r="4" spans="1:16" ht="34.15" hidden="1" customHeight="1">
      <c r="G4" s="36"/>
      <c r="H4" s="37"/>
      <c r="I4" s="37"/>
    </row>
    <row r="5" spans="1:16" ht="34.15" hidden="1" customHeight="1">
      <c r="G5" s="36"/>
      <c r="H5" s="37"/>
      <c r="I5" s="37"/>
    </row>
    <row r="6" spans="1:16" ht="34.15" hidden="1" customHeight="1">
      <c r="G6" s="36"/>
      <c r="H6" s="37"/>
      <c r="I6" s="37"/>
    </row>
    <row r="7" spans="1:16" ht="30" hidden="1" customHeight="1">
      <c r="A7" s="38" t="s">
        <v>371</v>
      </c>
      <c r="G7" s="36"/>
      <c r="H7" s="36"/>
      <c r="I7" s="39" t="s">
        <v>372</v>
      </c>
    </row>
    <row r="8" spans="1:16" ht="27" hidden="1" customHeight="1">
      <c r="F8" s="336" t="s">
        <v>373</v>
      </c>
      <c r="G8" s="336"/>
      <c r="H8" s="336"/>
      <c r="I8" s="336"/>
    </row>
    <row r="9" spans="1:16" ht="42" hidden="1" customHeight="1">
      <c r="F9" s="337" t="s">
        <v>0</v>
      </c>
      <c r="G9" s="337"/>
      <c r="H9" s="337"/>
      <c r="I9" s="337"/>
    </row>
    <row r="10" spans="1:16" ht="18.75" hidden="1">
      <c r="A10" s="40"/>
    </row>
    <row r="11" spans="1:16" ht="94.5" hidden="1" customHeight="1">
      <c r="A11" s="338" t="s">
        <v>374</v>
      </c>
      <c r="B11" s="338"/>
      <c r="C11" s="338"/>
      <c r="D11" s="338"/>
      <c r="E11" s="338"/>
      <c r="F11" s="338"/>
      <c r="G11" s="338"/>
      <c r="H11" s="338"/>
      <c r="I11" s="338"/>
    </row>
    <row r="12" spans="1:16" ht="46.15" hidden="1" customHeight="1">
      <c r="A12" s="75"/>
      <c r="B12" s="75"/>
      <c r="C12" s="75"/>
      <c r="D12" s="75"/>
      <c r="E12" s="75"/>
      <c r="F12" s="75"/>
      <c r="G12" s="75"/>
      <c r="H12" s="75"/>
      <c r="I12" s="75"/>
    </row>
    <row r="13" spans="1:16" ht="30.6" hidden="1" customHeight="1">
      <c r="A13" s="339" t="s">
        <v>375</v>
      </c>
      <c r="B13" s="340"/>
      <c r="C13" s="340"/>
      <c r="D13" s="340"/>
      <c r="E13" s="340"/>
      <c r="F13" s="340"/>
      <c r="G13" s="340"/>
      <c r="H13" s="340"/>
      <c r="I13" s="341"/>
    </row>
    <row r="14" spans="1:16" ht="66">
      <c r="A14" s="41" t="s">
        <v>293</v>
      </c>
      <c r="B14" s="41" t="s">
        <v>2</v>
      </c>
      <c r="C14" s="25" t="s">
        <v>359</v>
      </c>
      <c r="D14" s="41" t="s">
        <v>294</v>
      </c>
      <c r="E14" s="41" t="s">
        <v>65</v>
      </c>
      <c r="F14" s="25" t="s">
        <v>3</v>
      </c>
      <c r="G14" s="41" t="s">
        <v>4</v>
      </c>
      <c r="H14" s="41" t="s">
        <v>376</v>
      </c>
      <c r="I14" s="41" t="s">
        <v>10</v>
      </c>
      <c r="J14" s="35" t="s">
        <v>3677</v>
      </c>
      <c r="K14" s="76" t="s">
        <v>358</v>
      </c>
      <c r="L14" s="1" t="s">
        <v>5</v>
      </c>
      <c r="M14" s="35" t="s">
        <v>3678</v>
      </c>
      <c r="N14" s="81" t="s">
        <v>3679</v>
      </c>
      <c r="P14" s="81" t="s">
        <v>3680</v>
      </c>
    </row>
    <row r="15" spans="1:16" ht="16.5">
      <c r="A15" s="41">
        <v>1</v>
      </c>
      <c r="B15" s="41">
        <v>2</v>
      </c>
      <c r="C15" s="41">
        <v>3</v>
      </c>
      <c r="D15" s="41">
        <v>4</v>
      </c>
      <c r="E15" s="41">
        <v>5</v>
      </c>
      <c r="F15" s="41">
        <v>6</v>
      </c>
      <c r="G15" s="41">
        <v>7</v>
      </c>
      <c r="H15" s="41">
        <v>8</v>
      </c>
      <c r="I15" s="41">
        <v>9</v>
      </c>
    </row>
    <row r="16" spans="1:16" ht="16.5" customHeight="1">
      <c r="A16" s="42" t="s">
        <v>11</v>
      </c>
      <c r="B16" s="43" t="s">
        <v>6</v>
      </c>
      <c r="C16" s="43"/>
      <c r="D16" s="44"/>
      <c r="E16" s="44"/>
      <c r="F16" s="45">
        <f>F21+F41+F42+F43+F44+F46+F50+F51+F52+F53+F54+F83+F147+F186+F192+F195+F198+F202</f>
        <v>20414</v>
      </c>
      <c r="G16" s="47">
        <f>G21+G41+G42+G43+G44+G46+G50+G51+G52+G53+G54+G83+G147+G186+G192+G195+G198+G202</f>
        <v>87832.811886768613</v>
      </c>
      <c r="H16" s="46"/>
      <c r="I16" s="47">
        <f>I21+I41+I42+I43+I44+I46+I50+I51+I52+I53+I54+I83+I147+I186+I192+I195+I198+I202</f>
        <v>27776.138789999997</v>
      </c>
    </row>
    <row r="17" spans="1:15" ht="49.5" customHeight="1">
      <c r="A17" s="42" t="s">
        <v>377</v>
      </c>
      <c r="B17" s="43" t="s">
        <v>378</v>
      </c>
      <c r="C17" s="44"/>
      <c r="D17" s="44"/>
      <c r="E17" s="44"/>
      <c r="F17" s="46"/>
      <c r="G17" s="46"/>
      <c r="H17" s="46"/>
      <c r="I17" s="46"/>
    </row>
    <row r="18" spans="1:15" ht="33" customHeight="1">
      <c r="A18" s="42" t="s">
        <v>379</v>
      </c>
      <c r="B18" s="43" t="s">
        <v>380</v>
      </c>
      <c r="C18" s="44"/>
      <c r="D18" s="44"/>
      <c r="E18" s="44"/>
      <c r="F18" s="46"/>
      <c r="G18" s="46"/>
      <c r="H18" s="46"/>
      <c r="I18" s="46"/>
    </row>
    <row r="19" spans="1:15" ht="33" customHeight="1">
      <c r="A19" s="42" t="s">
        <v>381</v>
      </c>
      <c r="B19" s="43" t="s">
        <v>382</v>
      </c>
      <c r="C19" s="44"/>
      <c r="D19" s="44"/>
      <c r="E19" s="44"/>
      <c r="F19" s="46"/>
      <c r="G19" s="46"/>
      <c r="H19" s="46"/>
      <c r="I19" s="46"/>
    </row>
    <row r="20" spans="1:15" ht="115.5" customHeight="1">
      <c r="A20" s="42" t="s">
        <v>383</v>
      </c>
      <c r="B20" s="48" t="s">
        <v>384</v>
      </c>
      <c r="C20" s="44"/>
      <c r="D20" s="44"/>
      <c r="E20" s="44"/>
      <c r="F20" s="46"/>
      <c r="G20" s="46"/>
      <c r="H20" s="46"/>
      <c r="I20" s="46"/>
    </row>
    <row r="21" spans="1:15" ht="66" customHeight="1">
      <c r="A21" s="42"/>
      <c r="B21" s="49" t="s">
        <v>385</v>
      </c>
      <c r="C21" s="44"/>
      <c r="D21" s="44"/>
      <c r="E21" s="44"/>
      <c r="F21" s="45">
        <f>SUM(F22:F40)</f>
        <v>4243</v>
      </c>
      <c r="G21" s="47">
        <f>SUM(G22:G40)</f>
        <v>67734.444906192308</v>
      </c>
      <c r="H21" s="46"/>
      <c r="I21" s="47">
        <f>SUM(I22:I40)</f>
        <v>6363.0248500000007</v>
      </c>
    </row>
    <row r="22" spans="1:15" s="54" customFormat="1" ht="30" customHeight="1">
      <c r="A22" s="50" t="s">
        <v>386</v>
      </c>
      <c r="B22" s="48" t="s">
        <v>405</v>
      </c>
      <c r="C22" s="51" t="s">
        <v>406</v>
      </c>
      <c r="D22" s="52">
        <v>2018</v>
      </c>
      <c r="E22" s="52">
        <v>10</v>
      </c>
      <c r="F22" s="53">
        <v>56</v>
      </c>
      <c r="G22" s="27">
        <f t="shared" ref="G22:G29" si="0">(3^0.5)*10*0.93*N22</f>
        <v>3946.4777650456863</v>
      </c>
      <c r="H22" s="27" t="s">
        <v>407</v>
      </c>
      <c r="I22" s="27">
        <v>143.51417999999998</v>
      </c>
      <c r="J22" s="54" t="s">
        <v>3681</v>
      </c>
      <c r="K22" s="55" t="s">
        <v>408</v>
      </c>
      <c r="L22" s="54">
        <v>25</v>
      </c>
      <c r="M22" s="54" t="s">
        <v>66</v>
      </c>
      <c r="N22" s="54">
        <v>245</v>
      </c>
      <c r="O22" s="54" t="s">
        <v>3682</v>
      </c>
    </row>
    <row r="23" spans="1:15" s="54" customFormat="1" ht="165" customHeight="1">
      <c r="A23" s="50" t="s">
        <v>386</v>
      </c>
      <c r="B23" s="48" t="s">
        <v>419</v>
      </c>
      <c r="C23" s="51" t="s">
        <v>420</v>
      </c>
      <c r="D23" s="52">
        <v>2018</v>
      </c>
      <c r="E23" s="52">
        <v>10</v>
      </c>
      <c r="F23" s="53">
        <v>478</v>
      </c>
      <c r="G23" s="27">
        <f t="shared" si="0"/>
        <v>3946.4777650456863</v>
      </c>
      <c r="H23" s="27" t="s">
        <v>407</v>
      </c>
      <c r="I23" s="27">
        <v>778.96981000000005</v>
      </c>
      <c r="J23" s="54" t="s">
        <v>3681</v>
      </c>
      <c r="K23" s="55" t="s">
        <v>421</v>
      </c>
      <c r="L23" s="54">
        <v>155</v>
      </c>
      <c r="M23" s="54" t="s">
        <v>66</v>
      </c>
      <c r="N23" s="54">
        <v>245</v>
      </c>
      <c r="O23" s="54" t="s">
        <v>3682</v>
      </c>
    </row>
    <row r="24" spans="1:15" s="54" customFormat="1" ht="16.5" customHeight="1">
      <c r="A24" s="50" t="s">
        <v>386</v>
      </c>
      <c r="B24" s="48" t="s">
        <v>422</v>
      </c>
      <c r="C24" s="51" t="s">
        <v>423</v>
      </c>
      <c r="D24" s="52">
        <v>2018</v>
      </c>
      <c r="E24" s="52">
        <v>10</v>
      </c>
      <c r="F24" s="53">
        <v>15</v>
      </c>
      <c r="G24" s="27">
        <f t="shared" si="0"/>
        <v>3946.4777650456863</v>
      </c>
      <c r="H24" s="27" t="s">
        <v>407</v>
      </c>
      <c r="I24" s="27">
        <v>80.85817999999999</v>
      </c>
      <c r="J24" s="54" t="s">
        <v>3681</v>
      </c>
      <c r="K24" s="54" t="s">
        <v>424</v>
      </c>
      <c r="L24" s="54">
        <v>100</v>
      </c>
      <c r="M24" s="54" t="s">
        <v>66</v>
      </c>
      <c r="N24" s="54">
        <v>245</v>
      </c>
      <c r="O24" s="54" t="s">
        <v>3682</v>
      </c>
    </row>
    <row r="25" spans="1:15" s="54" customFormat="1" ht="30" customHeight="1">
      <c r="A25" s="50" t="s">
        <v>386</v>
      </c>
      <c r="B25" s="48" t="s">
        <v>435</v>
      </c>
      <c r="C25" s="51" t="s">
        <v>436</v>
      </c>
      <c r="D25" s="52">
        <v>2018</v>
      </c>
      <c r="E25" s="52">
        <v>10</v>
      </c>
      <c r="F25" s="53">
        <v>738</v>
      </c>
      <c r="G25" s="27">
        <f t="shared" si="0"/>
        <v>3946.4777650456863</v>
      </c>
      <c r="H25" s="27" t="s">
        <v>407</v>
      </c>
      <c r="I25" s="27">
        <v>1056.76405</v>
      </c>
      <c r="J25" s="54" t="s">
        <v>3681</v>
      </c>
      <c r="K25" s="55" t="s">
        <v>437</v>
      </c>
      <c r="L25" s="54">
        <v>30</v>
      </c>
      <c r="M25" s="54" t="s">
        <v>66</v>
      </c>
      <c r="N25" s="54">
        <v>245</v>
      </c>
      <c r="O25" s="54" t="s">
        <v>3682</v>
      </c>
    </row>
    <row r="26" spans="1:15" s="54" customFormat="1" ht="60" customHeight="1">
      <c r="A26" s="50" t="s">
        <v>386</v>
      </c>
      <c r="B26" s="48" t="s">
        <v>453</v>
      </c>
      <c r="C26" s="51" t="s">
        <v>454</v>
      </c>
      <c r="D26" s="52">
        <v>2018</v>
      </c>
      <c r="E26" s="52">
        <v>10</v>
      </c>
      <c r="F26" s="53">
        <v>827</v>
      </c>
      <c r="G26" s="27">
        <f t="shared" si="0"/>
        <v>3946.4777650456863</v>
      </c>
      <c r="H26" s="27" t="s">
        <v>407</v>
      </c>
      <c r="I26" s="27">
        <v>799.67631000000006</v>
      </c>
      <c r="J26" s="54" t="s">
        <v>3681</v>
      </c>
      <c r="K26" s="55" t="s">
        <v>455</v>
      </c>
      <c r="L26" s="54">
        <v>432.85</v>
      </c>
      <c r="M26" s="54" t="s">
        <v>66</v>
      </c>
      <c r="N26" s="54">
        <v>245</v>
      </c>
      <c r="O26" s="54" t="s">
        <v>3682</v>
      </c>
    </row>
    <row r="27" spans="1:15" s="54" customFormat="1" ht="75" customHeight="1">
      <c r="A27" s="50" t="s">
        <v>386</v>
      </c>
      <c r="B27" s="48" t="s">
        <v>459</v>
      </c>
      <c r="C27" s="51" t="s">
        <v>460</v>
      </c>
      <c r="D27" s="52">
        <v>2018</v>
      </c>
      <c r="E27" s="52">
        <v>10</v>
      </c>
      <c r="F27" s="53">
        <v>328</v>
      </c>
      <c r="G27" s="27">
        <f t="shared" si="0"/>
        <v>3946.4777650456863</v>
      </c>
      <c r="H27" s="27" t="s">
        <v>407</v>
      </c>
      <c r="I27" s="27">
        <v>395.79260999999997</v>
      </c>
      <c r="J27" s="54" t="s">
        <v>3681</v>
      </c>
      <c r="K27" s="55" t="s">
        <v>461</v>
      </c>
      <c r="L27" s="54">
        <v>75</v>
      </c>
      <c r="M27" s="54" t="s">
        <v>66</v>
      </c>
      <c r="N27" s="54">
        <v>245</v>
      </c>
      <c r="O27" s="54" t="s">
        <v>3682</v>
      </c>
    </row>
    <row r="28" spans="1:15" s="54" customFormat="1" ht="16.5" customHeight="1">
      <c r="A28" s="50" t="s">
        <v>386</v>
      </c>
      <c r="B28" s="48" t="s">
        <v>535</v>
      </c>
      <c r="C28" s="51" t="s">
        <v>536</v>
      </c>
      <c r="D28" s="52">
        <v>2018</v>
      </c>
      <c r="E28" s="52">
        <v>10</v>
      </c>
      <c r="F28" s="53">
        <v>22</v>
      </c>
      <c r="G28" s="27">
        <f t="shared" si="0"/>
        <v>3221.6145020781114</v>
      </c>
      <c r="H28" s="27" t="s">
        <v>407</v>
      </c>
      <c r="I28" s="27">
        <v>130.54322999999999</v>
      </c>
      <c r="J28" s="54" t="s">
        <v>3681</v>
      </c>
      <c r="K28" s="54" t="s">
        <v>537</v>
      </c>
      <c r="L28" s="54">
        <v>138.5</v>
      </c>
      <c r="M28" s="54" t="s">
        <v>70</v>
      </c>
      <c r="N28" s="54">
        <v>200</v>
      </c>
      <c r="O28" s="54" t="s">
        <v>3682</v>
      </c>
    </row>
    <row r="29" spans="1:15" s="54" customFormat="1" ht="16.5" customHeight="1">
      <c r="A29" s="50" t="s">
        <v>386</v>
      </c>
      <c r="B29" s="48" t="s">
        <v>541</v>
      </c>
      <c r="C29" s="51" t="s">
        <v>542</v>
      </c>
      <c r="D29" s="52">
        <v>2018</v>
      </c>
      <c r="E29" s="52">
        <v>10</v>
      </c>
      <c r="F29" s="53">
        <v>11</v>
      </c>
      <c r="G29" s="27">
        <f t="shared" si="0"/>
        <v>3221.6145020781114</v>
      </c>
      <c r="H29" s="27" t="s">
        <v>407</v>
      </c>
      <c r="I29" s="27">
        <v>93.926500000000004</v>
      </c>
      <c r="J29" s="54" t="s">
        <v>3681</v>
      </c>
      <c r="K29" s="54" t="s">
        <v>543</v>
      </c>
      <c r="L29" s="54">
        <v>15</v>
      </c>
      <c r="M29" s="54" t="s">
        <v>70</v>
      </c>
      <c r="N29" s="54">
        <v>200</v>
      </c>
      <c r="O29" s="54" t="s">
        <v>3682</v>
      </c>
    </row>
    <row r="30" spans="1:15" s="54" customFormat="1" ht="16.5" customHeight="1">
      <c r="A30" s="50" t="s">
        <v>386</v>
      </c>
      <c r="B30" s="48" t="s">
        <v>550</v>
      </c>
      <c r="C30" s="51" t="s">
        <v>551</v>
      </c>
      <c r="D30" s="52">
        <v>2018</v>
      </c>
      <c r="E30" s="52">
        <v>10</v>
      </c>
      <c r="F30" s="53">
        <v>15</v>
      </c>
      <c r="G30" s="27">
        <f t="shared" ref="G30:G33" si="1">(3^0.5)*10*0.93*N30</f>
        <v>3221.6145020781114</v>
      </c>
      <c r="H30" s="27" t="s">
        <v>407</v>
      </c>
      <c r="I30" s="27">
        <v>111.36892</v>
      </c>
      <c r="J30" s="54" t="s">
        <v>3681</v>
      </c>
      <c r="K30" s="54" t="s">
        <v>552</v>
      </c>
      <c r="L30" s="54">
        <v>100</v>
      </c>
      <c r="M30" s="54" t="s">
        <v>70</v>
      </c>
      <c r="N30" s="54">
        <v>200</v>
      </c>
      <c r="O30" s="54" t="s">
        <v>3682</v>
      </c>
    </row>
    <row r="31" spans="1:15" s="54" customFormat="1" ht="16.5" customHeight="1">
      <c r="A31" s="50" t="s">
        <v>386</v>
      </c>
      <c r="B31" s="48" t="s">
        <v>563</v>
      </c>
      <c r="C31" s="51" t="s">
        <v>564</v>
      </c>
      <c r="D31" s="52">
        <v>2018</v>
      </c>
      <c r="E31" s="52">
        <v>10</v>
      </c>
      <c r="F31" s="53">
        <v>867</v>
      </c>
      <c r="G31" s="27">
        <f t="shared" si="1"/>
        <v>3946.4777650456863</v>
      </c>
      <c r="H31" s="27" t="s">
        <v>407</v>
      </c>
      <c r="I31" s="27">
        <v>1044.5992200000001</v>
      </c>
      <c r="J31" s="54" t="s">
        <v>3681</v>
      </c>
      <c r="K31" s="54" t="s">
        <v>565</v>
      </c>
      <c r="L31" s="54">
        <v>40</v>
      </c>
      <c r="M31" s="54" t="s">
        <v>66</v>
      </c>
      <c r="N31" s="54">
        <v>245</v>
      </c>
      <c r="O31" s="54" t="s">
        <v>3682</v>
      </c>
    </row>
    <row r="32" spans="1:15" s="54" customFormat="1" ht="16.5" customHeight="1">
      <c r="A32" s="50" t="s">
        <v>386</v>
      </c>
      <c r="B32" s="48" t="s">
        <v>572</v>
      </c>
      <c r="C32" s="51" t="s">
        <v>573</v>
      </c>
      <c r="D32" s="52">
        <v>2018</v>
      </c>
      <c r="E32" s="52">
        <v>10</v>
      </c>
      <c r="F32" s="53">
        <v>35</v>
      </c>
      <c r="G32" s="27">
        <f t="shared" si="1"/>
        <v>3946.4777650456863</v>
      </c>
      <c r="H32" s="27" t="s">
        <v>407</v>
      </c>
      <c r="I32" s="27">
        <v>180.18926999999999</v>
      </c>
      <c r="J32" s="54" t="s">
        <v>3681</v>
      </c>
      <c r="K32" s="54" t="s">
        <v>574</v>
      </c>
      <c r="L32" s="54">
        <v>410</v>
      </c>
      <c r="M32" s="54" t="s">
        <v>66</v>
      </c>
      <c r="N32" s="54">
        <v>245</v>
      </c>
      <c r="O32" s="54" t="s">
        <v>3682</v>
      </c>
    </row>
    <row r="33" spans="1:15" s="54" customFormat="1" ht="16.5" customHeight="1">
      <c r="A33" s="50" t="s">
        <v>386</v>
      </c>
      <c r="B33" s="48" t="s">
        <v>575</v>
      </c>
      <c r="C33" s="51" t="s">
        <v>576</v>
      </c>
      <c r="D33" s="52">
        <v>2018</v>
      </c>
      <c r="E33" s="52">
        <v>10</v>
      </c>
      <c r="F33" s="53">
        <v>10</v>
      </c>
      <c r="G33" s="27">
        <f t="shared" si="1"/>
        <v>3221.6145020781114</v>
      </c>
      <c r="H33" s="27" t="s">
        <v>407</v>
      </c>
      <c r="I33" s="27">
        <v>89.093779999999995</v>
      </c>
      <c r="J33" s="54" t="s">
        <v>3681</v>
      </c>
      <c r="K33" s="54" t="s">
        <v>577</v>
      </c>
      <c r="L33" s="54">
        <v>15</v>
      </c>
      <c r="M33" s="54" t="s">
        <v>70</v>
      </c>
      <c r="N33" s="54">
        <v>200</v>
      </c>
      <c r="O33" s="54" t="s">
        <v>3682</v>
      </c>
    </row>
    <row r="34" spans="1:15" s="54" customFormat="1" ht="16.5" customHeight="1">
      <c r="A34" s="50" t="s">
        <v>386</v>
      </c>
      <c r="B34" s="48" t="s">
        <v>624</v>
      </c>
      <c r="C34" s="51" t="s">
        <v>625</v>
      </c>
      <c r="D34" s="52">
        <v>2018</v>
      </c>
      <c r="E34" s="52">
        <v>10</v>
      </c>
      <c r="F34" s="53">
        <v>19</v>
      </c>
      <c r="G34" s="27">
        <f t="shared" ref="G34:G37" si="2">(3^0.5)*10*0.93*N34</f>
        <v>3221.6145020781114</v>
      </c>
      <c r="H34" s="27" t="s">
        <v>407</v>
      </c>
      <c r="I34" s="27">
        <v>101.98003</v>
      </c>
      <c r="J34" s="54" t="s">
        <v>3681</v>
      </c>
      <c r="K34" s="54" t="s">
        <v>626</v>
      </c>
      <c r="L34" s="54">
        <v>15</v>
      </c>
      <c r="M34" s="54" t="s">
        <v>70</v>
      </c>
      <c r="N34" s="54">
        <v>200</v>
      </c>
      <c r="O34" s="54" t="s">
        <v>3682</v>
      </c>
    </row>
    <row r="35" spans="1:15" s="54" customFormat="1" ht="16.5" customHeight="1">
      <c r="A35" s="50" t="s">
        <v>386</v>
      </c>
      <c r="B35" s="48" t="s">
        <v>630</v>
      </c>
      <c r="C35" s="51" t="s">
        <v>631</v>
      </c>
      <c r="D35" s="52">
        <v>2018</v>
      </c>
      <c r="E35" s="52">
        <v>10</v>
      </c>
      <c r="F35" s="53">
        <v>70</v>
      </c>
      <c r="G35" s="27">
        <f t="shared" si="2"/>
        <v>3946.4777650456863</v>
      </c>
      <c r="H35" s="27" t="s">
        <v>407</v>
      </c>
      <c r="I35" s="27">
        <v>276.01559000000003</v>
      </c>
      <c r="J35" s="54" t="s">
        <v>3681</v>
      </c>
      <c r="K35" s="54" t="s">
        <v>632</v>
      </c>
      <c r="L35" s="54">
        <v>140</v>
      </c>
      <c r="M35" s="54" t="s">
        <v>66</v>
      </c>
      <c r="N35" s="54">
        <v>245</v>
      </c>
      <c r="O35" s="54" t="s">
        <v>3682</v>
      </c>
    </row>
    <row r="36" spans="1:15" s="54" customFormat="1" ht="16.5" customHeight="1">
      <c r="A36" s="50" t="s">
        <v>386</v>
      </c>
      <c r="B36" s="48" t="s">
        <v>667</v>
      </c>
      <c r="C36" s="51" t="s">
        <v>668</v>
      </c>
      <c r="D36" s="52">
        <v>2018</v>
      </c>
      <c r="E36" s="52">
        <v>10</v>
      </c>
      <c r="F36" s="53">
        <v>611</v>
      </c>
      <c r="G36" s="27">
        <f t="shared" si="2"/>
        <v>3221.6145020781114</v>
      </c>
      <c r="H36" s="27" t="s">
        <v>407</v>
      </c>
      <c r="I36" s="27">
        <v>641.93832999999995</v>
      </c>
      <c r="J36" s="54" t="s">
        <v>3681</v>
      </c>
      <c r="K36" s="54" t="s">
        <v>669</v>
      </c>
      <c r="L36" s="54">
        <v>150</v>
      </c>
      <c r="M36" s="54" t="s">
        <v>70</v>
      </c>
      <c r="N36" s="54">
        <v>200</v>
      </c>
      <c r="O36" s="54" t="s">
        <v>3682</v>
      </c>
    </row>
    <row r="37" spans="1:15" s="54" customFormat="1" ht="16.5" customHeight="1">
      <c r="A37" s="50" t="s">
        <v>386</v>
      </c>
      <c r="B37" s="48" t="s">
        <v>673</v>
      </c>
      <c r="C37" s="51" t="s">
        <v>674</v>
      </c>
      <c r="D37" s="52">
        <v>2018</v>
      </c>
      <c r="E37" s="52">
        <v>10</v>
      </c>
      <c r="F37" s="53">
        <v>15</v>
      </c>
      <c r="G37" s="27">
        <f t="shared" si="2"/>
        <v>3221.6145020781114</v>
      </c>
      <c r="H37" s="27" t="s">
        <v>407</v>
      </c>
      <c r="I37" s="27">
        <v>108.96606</v>
      </c>
      <c r="J37" s="54" t="s">
        <v>3681</v>
      </c>
      <c r="K37" s="54" t="s">
        <v>675</v>
      </c>
      <c r="L37" s="54">
        <v>15</v>
      </c>
      <c r="M37" s="54" t="s">
        <v>70</v>
      </c>
      <c r="N37" s="54">
        <v>200</v>
      </c>
      <c r="O37" s="54" t="s">
        <v>3682</v>
      </c>
    </row>
    <row r="38" spans="1:15" s="54" customFormat="1" ht="60" customHeight="1">
      <c r="A38" s="50" t="s">
        <v>386</v>
      </c>
      <c r="B38" s="48" t="s">
        <v>686</v>
      </c>
      <c r="C38" s="51" t="s">
        <v>687</v>
      </c>
      <c r="D38" s="52">
        <v>2018</v>
      </c>
      <c r="E38" s="52">
        <v>10</v>
      </c>
      <c r="F38" s="53">
        <v>16</v>
      </c>
      <c r="G38" s="27">
        <f t="shared" ref="G38:G40" si="3">(3^0.5)*10*0.93*N38</f>
        <v>3221.6145020781114</v>
      </c>
      <c r="H38" s="27" t="s">
        <v>407</v>
      </c>
      <c r="I38" s="27">
        <v>94.20984</v>
      </c>
      <c r="J38" s="54" t="s">
        <v>3681</v>
      </c>
      <c r="K38" s="55" t="s">
        <v>688</v>
      </c>
      <c r="L38" s="54">
        <v>60</v>
      </c>
      <c r="M38" s="54" t="s">
        <v>70</v>
      </c>
      <c r="N38" s="54">
        <v>200</v>
      </c>
      <c r="O38" s="54" t="s">
        <v>3682</v>
      </c>
    </row>
    <row r="39" spans="1:15" s="54" customFormat="1" ht="33" customHeight="1">
      <c r="A39" s="50" t="s">
        <v>386</v>
      </c>
      <c r="B39" s="48" t="s">
        <v>689</v>
      </c>
      <c r="C39" s="27" t="s">
        <v>690</v>
      </c>
      <c r="D39" s="52">
        <v>2018</v>
      </c>
      <c r="E39" s="52">
        <v>10</v>
      </c>
      <c r="F39" s="53">
        <v>95</v>
      </c>
      <c r="G39" s="27">
        <f t="shared" si="3"/>
        <v>3221.6145020781114</v>
      </c>
      <c r="H39" s="27" t="s">
        <v>407</v>
      </c>
      <c r="I39" s="27">
        <v>114.77753999999999</v>
      </c>
      <c r="J39" s="54" t="s">
        <v>3681</v>
      </c>
      <c r="K39" s="54" t="s">
        <v>691</v>
      </c>
      <c r="L39" s="54">
        <v>15</v>
      </c>
      <c r="M39" s="54" t="s">
        <v>70</v>
      </c>
      <c r="N39" s="54">
        <v>200</v>
      </c>
      <c r="O39" s="54" t="s">
        <v>3682</v>
      </c>
    </row>
    <row r="40" spans="1:15" s="54" customFormat="1" ht="16.5" customHeight="1">
      <c r="A40" s="50" t="s">
        <v>386</v>
      </c>
      <c r="B40" s="48" t="s">
        <v>719</v>
      </c>
      <c r="C40" s="51" t="s">
        <v>720</v>
      </c>
      <c r="D40" s="52">
        <v>2018</v>
      </c>
      <c r="E40" s="52">
        <v>10</v>
      </c>
      <c r="F40" s="53">
        <v>15</v>
      </c>
      <c r="G40" s="27">
        <f t="shared" si="3"/>
        <v>3221.6145020781114</v>
      </c>
      <c r="H40" s="27" t="s">
        <v>407</v>
      </c>
      <c r="I40" s="27">
        <v>119.84139999999999</v>
      </c>
      <c r="J40" s="54" t="s">
        <v>3681</v>
      </c>
      <c r="K40" s="54" t="s">
        <v>721</v>
      </c>
      <c r="L40" s="54">
        <v>55</v>
      </c>
      <c r="M40" s="54" t="s">
        <v>70</v>
      </c>
      <c r="N40" s="54">
        <v>200</v>
      </c>
      <c r="O40" s="54" t="s">
        <v>3682</v>
      </c>
    </row>
    <row r="41" spans="1:15" ht="66" customHeight="1">
      <c r="A41" s="57"/>
      <c r="B41" s="49" t="s">
        <v>722</v>
      </c>
      <c r="C41" s="58"/>
      <c r="D41" s="58"/>
      <c r="E41" s="44"/>
      <c r="F41" s="45"/>
      <c r="G41" s="47"/>
      <c r="H41" s="46"/>
      <c r="I41" s="47"/>
    </row>
    <row r="42" spans="1:15" ht="66" customHeight="1">
      <c r="A42" s="42"/>
      <c r="B42" s="49" t="s">
        <v>764</v>
      </c>
      <c r="C42" s="59"/>
      <c r="D42" s="60"/>
      <c r="E42" s="59"/>
      <c r="F42" s="45"/>
      <c r="G42" s="47"/>
      <c r="H42" s="46"/>
      <c r="I42" s="47"/>
    </row>
    <row r="43" spans="1:15" ht="66" customHeight="1">
      <c r="A43" s="42"/>
      <c r="B43" s="49" t="s">
        <v>766</v>
      </c>
      <c r="C43" s="59"/>
      <c r="D43" s="60"/>
      <c r="E43" s="59"/>
      <c r="F43" s="45"/>
      <c r="G43" s="47"/>
      <c r="H43" s="46"/>
      <c r="I43" s="47"/>
    </row>
    <row r="44" spans="1:15" ht="66" customHeight="1">
      <c r="A44" s="42"/>
      <c r="B44" s="49" t="s">
        <v>771</v>
      </c>
      <c r="C44" s="59"/>
      <c r="D44" s="60"/>
      <c r="E44" s="59"/>
      <c r="F44" s="45">
        <f>SUM(F45:F45)</f>
        <v>80</v>
      </c>
      <c r="G44" s="47">
        <f>SUM(G45:G45)</f>
        <v>3382.6952271820169</v>
      </c>
      <c r="H44" s="46"/>
      <c r="I44" s="47">
        <f>SUM(I45:I45)</f>
        <v>210.05768</v>
      </c>
    </row>
    <row r="45" spans="1:15" s="54" customFormat="1" ht="16.5" customHeight="1">
      <c r="A45" s="50" t="s">
        <v>772</v>
      </c>
      <c r="B45" s="48" t="s">
        <v>790</v>
      </c>
      <c r="C45" s="51" t="s">
        <v>791</v>
      </c>
      <c r="D45" s="52">
        <v>2018</v>
      </c>
      <c r="E45" s="52">
        <v>10</v>
      </c>
      <c r="F45" s="53">
        <v>80</v>
      </c>
      <c r="G45" s="27">
        <f t="shared" ref="G45" si="4">(3^0.5)*10*0.93*N45</f>
        <v>3382.6952271820169</v>
      </c>
      <c r="H45" s="27" t="s">
        <v>407</v>
      </c>
      <c r="I45" s="27">
        <v>210.05768</v>
      </c>
      <c r="J45" s="54" t="s">
        <v>3683</v>
      </c>
      <c r="M45" s="54" t="s">
        <v>75</v>
      </c>
      <c r="N45" s="54">
        <v>210</v>
      </c>
    </row>
    <row r="46" spans="1:15" ht="49.5" customHeight="1">
      <c r="A46" s="57">
        <v>0.4</v>
      </c>
      <c r="B46" s="61" t="s">
        <v>792</v>
      </c>
      <c r="C46" s="58"/>
      <c r="D46" s="58"/>
      <c r="E46" s="62"/>
      <c r="F46" s="45">
        <f>SUM(F47:F49)</f>
        <v>125</v>
      </c>
      <c r="G46" s="47">
        <f>SUM(G47:G49)</f>
        <v>183.63202661845239</v>
      </c>
      <c r="H46" s="46"/>
      <c r="I46" s="47">
        <f>SUM(I47:I49)</f>
        <v>169.35135</v>
      </c>
    </row>
    <row r="47" spans="1:15" s="54" customFormat="1" ht="16.5" customHeight="1">
      <c r="A47" s="50" t="s">
        <v>793</v>
      </c>
      <c r="B47" s="48" t="s">
        <v>799</v>
      </c>
      <c r="C47" s="51" t="s">
        <v>800</v>
      </c>
      <c r="D47" s="52">
        <v>2018</v>
      </c>
      <c r="E47" s="51">
        <v>0.38</v>
      </c>
      <c r="F47" s="53">
        <v>57</v>
      </c>
      <c r="G47" s="27">
        <f t="shared" ref="G47" si="5">(3^0.5)*0.38*0.93*N47</f>
        <v>61.210675539484129</v>
      </c>
      <c r="H47" s="27" t="s">
        <v>407</v>
      </c>
      <c r="I47" s="27">
        <v>56.408410000000003</v>
      </c>
      <c r="J47" s="54" t="s">
        <v>3681</v>
      </c>
      <c r="K47" s="54" t="s">
        <v>801</v>
      </c>
      <c r="L47" s="54">
        <v>15</v>
      </c>
      <c r="M47" s="54" t="s">
        <v>77</v>
      </c>
      <c r="N47" s="54">
        <v>100</v>
      </c>
      <c r="O47" s="54" t="s">
        <v>3682</v>
      </c>
    </row>
    <row r="48" spans="1:15" s="54" customFormat="1" ht="16.5" customHeight="1">
      <c r="A48" s="50" t="s">
        <v>793</v>
      </c>
      <c r="B48" s="48" t="s">
        <v>808</v>
      </c>
      <c r="C48" s="51" t="s">
        <v>809</v>
      </c>
      <c r="D48" s="52">
        <v>2018</v>
      </c>
      <c r="E48" s="51">
        <v>0.38</v>
      </c>
      <c r="F48" s="53">
        <v>14</v>
      </c>
      <c r="G48" s="27">
        <f t="shared" ref="G48:G49" si="6">(3^0.5)*0.38*0.93*N48</f>
        <v>61.210675539484129</v>
      </c>
      <c r="H48" s="27" t="s">
        <v>407</v>
      </c>
      <c r="I48" s="27">
        <v>48.654980000000002</v>
      </c>
      <c r="J48" s="54" t="s">
        <v>3681</v>
      </c>
      <c r="K48" s="54" t="s">
        <v>810</v>
      </c>
      <c r="L48" s="54">
        <v>15</v>
      </c>
      <c r="M48" s="54" t="s">
        <v>77</v>
      </c>
      <c r="N48" s="54">
        <v>100</v>
      </c>
      <c r="O48" s="54" t="s">
        <v>3682</v>
      </c>
    </row>
    <row r="49" spans="1:20" s="54" customFormat="1" ht="16.5" customHeight="1">
      <c r="A49" s="50" t="s">
        <v>793</v>
      </c>
      <c r="B49" s="48" t="s">
        <v>811</v>
      </c>
      <c r="C49" s="51" t="s">
        <v>812</v>
      </c>
      <c r="D49" s="52">
        <v>2018</v>
      </c>
      <c r="E49" s="51">
        <v>0.38</v>
      </c>
      <c r="F49" s="53">
        <v>54</v>
      </c>
      <c r="G49" s="27">
        <f t="shared" si="6"/>
        <v>61.210675539484129</v>
      </c>
      <c r="H49" s="27" t="s">
        <v>407</v>
      </c>
      <c r="I49" s="27">
        <v>64.287959999999998</v>
      </c>
      <c r="J49" s="54" t="s">
        <v>3681</v>
      </c>
      <c r="K49" s="54" t="s">
        <v>813</v>
      </c>
      <c r="L49" s="54">
        <v>10</v>
      </c>
      <c r="M49" s="54" t="s">
        <v>77</v>
      </c>
      <c r="N49" s="54">
        <v>100</v>
      </c>
      <c r="O49" s="54" t="s">
        <v>3682</v>
      </c>
    </row>
    <row r="50" spans="1:20" ht="49.5" customHeight="1">
      <c r="A50" s="57"/>
      <c r="B50" s="61" t="s">
        <v>814</v>
      </c>
      <c r="C50" s="58"/>
      <c r="D50" s="58"/>
      <c r="E50" s="62"/>
      <c r="F50" s="45"/>
      <c r="G50" s="47"/>
      <c r="H50" s="46"/>
      <c r="I50" s="47"/>
    </row>
    <row r="51" spans="1:20" ht="49.5" customHeight="1">
      <c r="A51" s="57"/>
      <c r="B51" s="61" t="s">
        <v>832</v>
      </c>
      <c r="C51" s="58"/>
      <c r="D51" s="58"/>
      <c r="E51" s="62"/>
      <c r="F51" s="45"/>
      <c r="G51" s="47"/>
      <c r="H51" s="46"/>
      <c r="I51" s="47"/>
    </row>
    <row r="52" spans="1:20" ht="49.5" customHeight="1">
      <c r="A52" s="57"/>
      <c r="B52" s="61" t="s">
        <v>843</v>
      </c>
      <c r="C52" s="58"/>
      <c r="D52" s="58"/>
      <c r="E52" s="62"/>
      <c r="F52" s="45"/>
      <c r="G52" s="47"/>
      <c r="H52" s="46"/>
      <c r="I52" s="47"/>
    </row>
    <row r="53" spans="1:20" ht="49.5" customHeight="1">
      <c r="A53" s="57"/>
      <c r="B53" s="61" t="s">
        <v>848</v>
      </c>
      <c r="C53" s="58"/>
      <c r="D53" s="58"/>
      <c r="E53" s="62"/>
      <c r="F53" s="45"/>
      <c r="G53" s="47"/>
      <c r="H53" s="46"/>
      <c r="I53" s="47"/>
    </row>
    <row r="54" spans="1:20" ht="49.5" customHeight="1">
      <c r="A54" s="57"/>
      <c r="B54" s="61" t="s">
        <v>853</v>
      </c>
      <c r="C54" s="58"/>
      <c r="D54" s="58"/>
      <c r="E54" s="62"/>
      <c r="F54" s="45">
        <f>SUM(F55:F82)</f>
        <v>1180</v>
      </c>
      <c r="G54" s="47">
        <f>SUM(G55:G82)</f>
        <v>1930.2330768319039</v>
      </c>
      <c r="H54" s="46"/>
      <c r="I54" s="47">
        <f>SUM(I55:I82)</f>
        <v>1715.2660800000003</v>
      </c>
    </row>
    <row r="55" spans="1:20" s="54" customFormat="1" ht="16.5" customHeight="1">
      <c r="A55" s="50" t="s">
        <v>854</v>
      </c>
      <c r="B55" s="48" t="s">
        <v>864</v>
      </c>
      <c r="C55" s="51" t="s">
        <v>865</v>
      </c>
      <c r="D55" s="52">
        <v>2018</v>
      </c>
      <c r="E55" s="51">
        <v>0.38</v>
      </c>
      <c r="F55" s="53">
        <v>36</v>
      </c>
      <c r="G55" s="27">
        <f t="shared" ref="G55" si="7">(3^0.5)*0.38*0.93*N55</f>
        <v>79.573878201329364</v>
      </c>
      <c r="H55" s="27" t="s">
        <v>407</v>
      </c>
      <c r="I55" s="27">
        <v>68.312490000000011</v>
      </c>
      <c r="J55" s="54" t="s">
        <v>3681</v>
      </c>
      <c r="K55" s="54" t="s">
        <v>866</v>
      </c>
      <c r="L55" s="54">
        <v>15</v>
      </c>
      <c r="M55" s="54" t="s">
        <v>73</v>
      </c>
      <c r="N55" s="54">
        <v>130</v>
      </c>
      <c r="O55" s="54" t="s">
        <v>3682</v>
      </c>
    </row>
    <row r="56" spans="1:20" s="54" customFormat="1" ht="16.5" customHeight="1">
      <c r="A56" s="50" t="s">
        <v>854</v>
      </c>
      <c r="B56" s="48" t="s">
        <v>258</v>
      </c>
      <c r="C56" s="51" t="s">
        <v>257</v>
      </c>
      <c r="D56" s="52">
        <v>2018</v>
      </c>
      <c r="E56" s="51">
        <v>0.38</v>
      </c>
      <c r="F56" s="53">
        <v>57</v>
      </c>
      <c r="G56" s="27">
        <f t="shared" ref="G56:G57" si="8">(3^0.5)*0.38*0.93*N56</f>
        <v>79.573878201329364</v>
      </c>
      <c r="H56" s="27" t="s">
        <v>407</v>
      </c>
      <c r="I56" s="27">
        <v>64.641639999999995</v>
      </c>
      <c r="J56" s="54" t="s">
        <v>3681</v>
      </c>
      <c r="K56" s="54" t="s">
        <v>891</v>
      </c>
      <c r="L56" s="54">
        <v>15</v>
      </c>
      <c r="M56" s="54" t="s">
        <v>3686</v>
      </c>
      <c r="N56" s="54">
        <v>130</v>
      </c>
      <c r="O56" s="54" t="s">
        <v>3682</v>
      </c>
    </row>
    <row r="57" spans="1:20" s="54" customFormat="1" ht="16.5" customHeight="1">
      <c r="A57" s="50" t="s">
        <v>854</v>
      </c>
      <c r="B57" s="48" t="s">
        <v>904</v>
      </c>
      <c r="C57" s="51" t="s">
        <v>905</v>
      </c>
      <c r="D57" s="52">
        <v>2018</v>
      </c>
      <c r="E57" s="51">
        <v>0.38</v>
      </c>
      <c r="F57" s="53">
        <v>22</v>
      </c>
      <c r="G57" s="27">
        <f t="shared" si="8"/>
        <v>61.210675539484129</v>
      </c>
      <c r="H57" s="27" t="s">
        <v>407</v>
      </c>
      <c r="I57" s="27">
        <v>47.218400000000003</v>
      </c>
      <c r="J57" s="54" t="s">
        <v>3681</v>
      </c>
      <c r="K57" s="54" t="s">
        <v>906</v>
      </c>
      <c r="L57" s="54">
        <v>10</v>
      </c>
      <c r="M57" s="54" t="s">
        <v>77</v>
      </c>
      <c r="N57" s="54">
        <v>100</v>
      </c>
      <c r="O57" s="54" t="s">
        <v>3682</v>
      </c>
    </row>
    <row r="58" spans="1:20" s="54" customFormat="1" ht="16.5" customHeight="1">
      <c r="A58" s="50" t="s">
        <v>854</v>
      </c>
      <c r="B58" s="48" t="s">
        <v>945</v>
      </c>
      <c r="C58" s="51" t="s">
        <v>946</v>
      </c>
      <c r="D58" s="52">
        <v>2018</v>
      </c>
      <c r="E58" s="51">
        <v>0.23</v>
      </c>
      <c r="F58" s="53">
        <v>53</v>
      </c>
      <c r="G58" s="27">
        <f>0.22*0.93*N58</f>
        <v>20.46</v>
      </c>
      <c r="H58" s="27" t="s">
        <v>407</v>
      </c>
      <c r="I58" s="27">
        <v>60.061219999999999</v>
      </c>
      <c r="J58" s="54" t="s">
        <v>3681</v>
      </c>
      <c r="K58" s="54" t="s">
        <v>947</v>
      </c>
      <c r="L58" s="54">
        <v>3.5</v>
      </c>
      <c r="M58" s="54" t="s">
        <v>78</v>
      </c>
      <c r="N58" s="54">
        <v>100</v>
      </c>
      <c r="O58" s="54" t="s">
        <v>3682</v>
      </c>
      <c r="R58" s="82" t="s">
        <v>946</v>
      </c>
      <c r="T58" s="54">
        <v>0.23</v>
      </c>
    </row>
    <row r="59" spans="1:20" s="54" customFormat="1" ht="16.5" customHeight="1">
      <c r="A59" s="50" t="s">
        <v>854</v>
      </c>
      <c r="B59" s="48" t="s">
        <v>972</v>
      </c>
      <c r="C59" s="51" t="s">
        <v>973</v>
      </c>
      <c r="D59" s="52">
        <v>2018</v>
      </c>
      <c r="E59" s="51">
        <v>0.38</v>
      </c>
      <c r="F59" s="53">
        <v>25</v>
      </c>
      <c r="G59" s="27">
        <f t="shared" ref="G59:G62" si="9">(3^0.5)*0.38*0.93*N59</f>
        <v>61.210675539484129</v>
      </c>
      <c r="H59" s="27" t="s">
        <v>407</v>
      </c>
      <c r="I59" s="27">
        <v>53.056620000000002</v>
      </c>
      <c r="J59" s="54" t="s">
        <v>3681</v>
      </c>
      <c r="K59" s="54" t="s">
        <v>974</v>
      </c>
      <c r="L59" s="54">
        <v>5</v>
      </c>
      <c r="M59" s="54" t="s">
        <v>77</v>
      </c>
      <c r="N59" s="54">
        <v>100</v>
      </c>
      <c r="O59" s="54" t="s">
        <v>3682</v>
      </c>
    </row>
    <row r="60" spans="1:20" s="54" customFormat="1" ht="16.5" customHeight="1">
      <c r="A60" s="50" t="s">
        <v>854</v>
      </c>
      <c r="B60" s="48" t="s">
        <v>978</v>
      </c>
      <c r="C60" s="51" t="s">
        <v>979</v>
      </c>
      <c r="D60" s="52">
        <v>2018</v>
      </c>
      <c r="E60" s="51">
        <v>0.38</v>
      </c>
      <c r="F60" s="53">
        <v>37</v>
      </c>
      <c r="G60" s="27">
        <f t="shared" si="9"/>
        <v>79.573878201329364</v>
      </c>
      <c r="H60" s="27" t="s">
        <v>407</v>
      </c>
      <c r="I60" s="27">
        <v>70.598869999999991</v>
      </c>
      <c r="J60" s="54" t="s">
        <v>3681</v>
      </c>
      <c r="K60" s="54" t="s">
        <v>980</v>
      </c>
      <c r="L60" s="54">
        <v>15</v>
      </c>
      <c r="M60" s="54" t="s">
        <v>73</v>
      </c>
      <c r="N60" s="54">
        <v>130</v>
      </c>
      <c r="O60" s="54" t="s">
        <v>3682</v>
      </c>
    </row>
    <row r="61" spans="1:20" s="54" customFormat="1" ht="16.5" customHeight="1">
      <c r="A61" s="50" t="s">
        <v>854</v>
      </c>
      <c r="B61" s="48" t="s">
        <v>981</v>
      </c>
      <c r="C61" s="51" t="s">
        <v>982</v>
      </c>
      <c r="D61" s="52">
        <v>2018</v>
      </c>
      <c r="E61" s="51">
        <v>0.38</v>
      </c>
      <c r="F61" s="53">
        <v>33</v>
      </c>
      <c r="G61" s="27">
        <f t="shared" si="9"/>
        <v>61.210675539484129</v>
      </c>
      <c r="H61" s="27" t="s">
        <v>407</v>
      </c>
      <c r="I61" s="27">
        <v>49.958059999999996</v>
      </c>
      <c r="J61" s="54" t="s">
        <v>3681</v>
      </c>
      <c r="K61" s="54" t="s">
        <v>983</v>
      </c>
      <c r="L61" s="54">
        <v>15</v>
      </c>
      <c r="M61" s="54" t="s">
        <v>77</v>
      </c>
      <c r="N61" s="54">
        <v>100</v>
      </c>
      <c r="O61" s="54" t="s">
        <v>3682</v>
      </c>
    </row>
    <row r="62" spans="1:20" s="54" customFormat="1" ht="16.5" customHeight="1">
      <c r="A62" s="50" t="s">
        <v>854</v>
      </c>
      <c r="B62" s="48" t="s">
        <v>984</v>
      </c>
      <c r="C62" s="51" t="s">
        <v>985</v>
      </c>
      <c r="D62" s="52">
        <v>2018</v>
      </c>
      <c r="E62" s="51">
        <v>0.38</v>
      </c>
      <c r="F62" s="53">
        <v>20</v>
      </c>
      <c r="G62" s="27">
        <f t="shared" si="9"/>
        <v>61.210675539484129</v>
      </c>
      <c r="H62" s="27" t="s">
        <v>407</v>
      </c>
      <c r="I62" s="27">
        <v>49.527339999999995</v>
      </c>
      <c r="J62" s="54" t="s">
        <v>3681</v>
      </c>
      <c r="K62" s="54" t="s">
        <v>986</v>
      </c>
      <c r="L62" s="54">
        <v>15</v>
      </c>
      <c r="M62" s="54" t="s">
        <v>77</v>
      </c>
      <c r="N62" s="54">
        <v>100</v>
      </c>
      <c r="O62" s="54" t="s">
        <v>3682</v>
      </c>
    </row>
    <row r="63" spans="1:20" s="54" customFormat="1" ht="16.5" customHeight="1">
      <c r="A63" s="50" t="s">
        <v>854</v>
      </c>
      <c r="B63" s="48" t="s">
        <v>1038</v>
      </c>
      <c r="C63" s="51" t="s">
        <v>1039</v>
      </c>
      <c r="D63" s="52">
        <v>2018</v>
      </c>
      <c r="E63" s="51">
        <v>0.38</v>
      </c>
      <c r="F63" s="53">
        <v>25</v>
      </c>
      <c r="G63" s="27">
        <f t="shared" ref="G63:G65" si="10">(3^0.5)*0.38*0.93*N63</f>
        <v>61.210675539484129</v>
      </c>
      <c r="H63" s="27" t="s">
        <v>407</v>
      </c>
      <c r="I63" s="27">
        <v>46.216050000000003</v>
      </c>
      <c r="J63" s="54" t="s">
        <v>3681</v>
      </c>
      <c r="K63" s="54" t="s">
        <v>1040</v>
      </c>
      <c r="L63" s="54">
        <v>15</v>
      </c>
      <c r="M63" s="54" t="s">
        <v>77</v>
      </c>
      <c r="N63" s="54">
        <v>100</v>
      </c>
      <c r="O63" s="54" t="s">
        <v>3682</v>
      </c>
    </row>
    <row r="64" spans="1:20" s="54" customFormat="1" ht="16.5" customHeight="1">
      <c r="A64" s="50" t="s">
        <v>854</v>
      </c>
      <c r="B64" s="48" t="s">
        <v>1044</v>
      </c>
      <c r="C64" s="51" t="s">
        <v>1045</v>
      </c>
      <c r="D64" s="52">
        <v>2018</v>
      </c>
      <c r="E64" s="51">
        <v>0.38</v>
      </c>
      <c r="F64" s="53">
        <v>24</v>
      </c>
      <c r="G64" s="27">
        <f t="shared" si="10"/>
        <v>61.210675539484129</v>
      </c>
      <c r="H64" s="27" t="s">
        <v>407</v>
      </c>
      <c r="I64" s="27">
        <v>35.809309999999996</v>
      </c>
      <c r="J64" s="54" t="s">
        <v>3681</v>
      </c>
      <c r="K64" s="54" t="s">
        <v>1046</v>
      </c>
      <c r="L64" s="54">
        <v>15</v>
      </c>
      <c r="M64" s="54" t="s">
        <v>77</v>
      </c>
      <c r="N64" s="54">
        <v>100</v>
      </c>
      <c r="O64" s="54" t="s">
        <v>3682</v>
      </c>
    </row>
    <row r="65" spans="1:15" s="54" customFormat="1" ht="16.5" customHeight="1">
      <c r="A65" s="50" t="s">
        <v>854</v>
      </c>
      <c r="B65" s="48" t="s">
        <v>1067</v>
      </c>
      <c r="C65" s="51" t="s">
        <v>1068</v>
      </c>
      <c r="D65" s="52">
        <v>2018</v>
      </c>
      <c r="E65" s="51">
        <v>0.38</v>
      </c>
      <c r="F65" s="53">
        <v>79</v>
      </c>
      <c r="G65" s="27">
        <f t="shared" si="10"/>
        <v>61.210675539484129</v>
      </c>
      <c r="H65" s="27" t="s">
        <v>407</v>
      </c>
      <c r="I65" s="27">
        <v>54.707279999999997</v>
      </c>
      <c r="J65" s="54" t="s">
        <v>3681</v>
      </c>
      <c r="K65" s="54" t="s">
        <v>1069</v>
      </c>
      <c r="L65" s="54">
        <v>5</v>
      </c>
      <c r="M65" s="54" t="s">
        <v>77</v>
      </c>
      <c r="N65" s="54">
        <v>100</v>
      </c>
      <c r="O65" s="54" t="s">
        <v>3682</v>
      </c>
    </row>
    <row r="66" spans="1:15" s="54" customFormat="1" ht="16.5" customHeight="1">
      <c r="A66" s="50" t="s">
        <v>854</v>
      </c>
      <c r="B66" s="48" t="s">
        <v>1136</v>
      </c>
      <c r="C66" s="51" t="s">
        <v>1137</v>
      </c>
      <c r="D66" s="52">
        <v>2018</v>
      </c>
      <c r="E66" s="51">
        <v>0.38</v>
      </c>
      <c r="F66" s="53">
        <v>116</v>
      </c>
      <c r="G66" s="27">
        <f t="shared" ref="G66:G67" si="11">(3^0.5)*0.38*0.93*N66</f>
        <v>79.573878201329364</v>
      </c>
      <c r="H66" s="27" t="s">
        <v>407</v>
      </c>
      <c r="I66" s="27">
        <v>98.01024000000001</v>
      </c>
      <c r="J66" s="54" t="s">
        <v>3681</v>
      </c>
      <c r="K66" s="54" t="s">
        <v>1138</v>
      </c>
      <c r="L66" s="54">
        <v>15</v>
      </c>
      <c r="M66" s="54" t="s">
        <v>73</v>
      </c>
      <c r="N66" s="54">
        <v>130</v>
      </c>
      <c r="O66" s="54" t="s">
        <v>3682</v>
      </c>
    </row>
    <row r="67" spans="1:15" s="54" customFormat="1" ht="16.5" customHeight="1">
      <c r="A67" s="50" t="s">
        <v>854</v>
      </c>
      <c r="B67" s="48" t="s">
        <v>1139</v>
      </c>
      <c r="C67" s="51" t="s">
        <v>1140</v>
      </c>
      <c r="D67" s="52">
        <v>2018</v>
      </c>
      <c r="E67" s="51">
        <v>0.38</v>
      </c>
      <c r="F67" s="53">
        <v>86</v>
      </c>
      <c r="G67" s="27">
        <f t="shared" si="11"/>
        <v>79.573878201329364</v>
      </c>
      <c r="H67" s="27" t="s">
        <v>407</v>
      </c>
      <c r="I67" s="27">
        <v>127.57594999999999</v>
      </c>
      <c r="J67" s="54" t="s">
        <v>3681</v>
      </c>
      <c r="K67" s="54" t="s">
        <v>1141</v>
      </c>
      <c r="L67" s="54">
        <v>35</v>
      </c>
      <c r="M67" s="54" t="s">
        <v>73</v>
      </c>
      <c r="N67" s="54">
        <v>130</v>
      </c>
      <c r="O67" s="54" t="s">
        <v>3682</v>
      </c>
    </row>
    <row r="68" spans="1:15" s="54" customFormat="1" ht="16.5" customHeight="1">
      <c r="A68" s="50" t="s">
        <v>854</v>
      </c>
      <c r="B68" s="48" t="s">
        <v>1177</v>
      </c>
      <c r="C68" s="51" t="s">
        <v>1178</v>
      </c>
      <c r="D68" s="52">
        <v>2018</v>
      </c>
      <c r="E68" s="51">
        <v>0.38</v>
      </c>
      <c r="F68" s="53">
        <v>120</v>
      </c>
      <c r="G68" s="27">
        <f t="shared" ref="G68:G69" si="12">(3^0.5)*0.38*0.93*N68</f>
        <v>79.573878201329364</v>
      </c>
      <c r="H68" s="27" t="s">
        <v>407</v>
      </c>
      <c r="I68" s="27">
        <v>125.51949999999999</v>
      </c>
      <c r="J68" s="54" t="s">
        <v>3681</v>
      </c>
      <c r="K68" s="54" t="s">
        <v>1179</v>
      </c>
      <c r="L68" s="54">
        <v>3</v>
      </c>
      <c r="M68" s="54" t="s">
        <v>73</v>
      </c>
      <c r="N68" s="54">
        <v>130</v>
      </c>
      <c r="O68" s="54" t="s">
        <v>3682</v>
      </c>
    </row>
    <row r="69" spans="1:15" s="54" customFormat="1" ht="16.5" customHeight="1">
      <c r="A69" s="50" t="s">
        <v>854</v>
      </c>
      <c r="B69" s="48" t="s">
        <v>1204</v>
      </c>
      <c r="C69" s="51" t="s">
        <v>1205</v>
      </c>
      <c r="D69" s="52">
        <v>2018</v>
      </c>
      <c r="E69" s="51">
        <v>0.38</v>
      </c>
      <c r="F69" s="53">
        <v>22</v>
      </c>
      <c r="G69" s="27">
        <f t="shared" si="12"/>
        <v>79.573878201329364</v>
      </c>
      <c r="H69" s="27" t="s">
        <v>407</v>
      </c>
      <c r="I69" s="27">
        <v>52.424620000000004</v>
      </c>
      <c r="J69" s="54" t="s">
        <v>3681</v>
      </c>
      <c r="K69" s="54" t="s">
        <v>1206</v>
      </c>
      <c r="L69" s="54">
        <v>3.5</v>
      </c>
      <c r="M69" s="54" t="s">
        <v>73</v>
      </c>
      <c r="N69" s="54">
        <v>130</v>
      </c>
      <c r="O69" s="54" t="s">
        <v>3682</v>
      </c>
    </row>
    <row r="70" spans="1:15" s="54" customFormat="1" ht="16.5" customHeight="1">
      <c r="A70" s="50" t="s">
        <v>854</v>
      </c>
      <c r="B70" s="48" t="s">
        <v>1267</v>
      </c>
      <c r="C70" s="51" t="s">
        <v>1268</v>
      </c>
      <c r="D70" s="52">
        <v>2018</v>
      </c>
      <c r="E70" s="51">
        <v>0.38</v>
      </c>
      <c r="F70" s="53">
        <v>20</v>
      </c>
      <c r="G70" s="27">
        <f t="shared" ref="G70:G74" si="13">(3^0.5)*0.38*0.93*N70</f>
        <v>79.573878201329364</v>
      </c>
      <c r="H70" s="27" t="s">
        <v>407</v>
      </c>
      <c r="I70" s="27">
        <v>27.337959999999999</v>
      </c>
      <c r="J70" s="54" t="s">
        <v>3681</v>
      </c>
      <c r="K70" s="54" t="s">
        <v>1269</v>
      </c>
      <c r="L70" s="54">
        <v>15</v>
      </c>
      <c r="M70" s="54" t="s">
        <v>73</v>
      </c>
      <c r="N70" s="54">
        <v>130</v>
      </c>
      <c r="O70" s="54" t="s">
        <v>3682</v>
      </c>
    </row>
    <row r="71" spans="1:15" s="54" customFormat="1" ht="16.5" customHeight="1">
      <c r="A71" s="50" t="s">
        <v>854</v>
      </c>
      <c r="B71" s="48" t="s">
        <v>1273</v>
      </c>
      <c r="C71" s="51" t="s">
        <v>1274</v>
      </c>
      <c r="D71" s="52">
        <v>2018</v>
      </c>
      <c r="E71" s="51">
        <v>0.38</v>
      </c>
      <c r="F71" s="53">
        <v>51</v>
      </c>
      <c r="G71" s="27">
        <f t="shared" si="13"/>
        <v>61.210675539484129</v>
      </c>
      <c r="H71" s="27" t="s">
        <v>407</v>
      </c>
      <c r="I71" s="27">
        <v>72.908320000000003</v>
      </c>
      <c r="J71" s="54" t="s">
        <v>3681</v>
      </c>
      <c r="K71" s="54" t="s">
        <v>1275</v>
      </c>
      <c r="L71" s="54">
        <v>5</v>
      </c>
      <c r="M71" s="54" t="s">
        <v>77</v>
      </c>
      <c r="N71" s="54">
        <v>100</v>
      </c>
      <c r="O71" s="54" t="s">
        <v>3682</v>
      </c>
    </row>
    <row r="72" spans="1:15" s="54" customFormat="1" ht="16.5" customHeight="1">
      <c r="A72" s="50" t="s">
        <v>854</v>
      </c>
      <c r="B72" s="48" t="s">
        <v>1300</v>
      </c>
      <c r="C72" s="51" t="s">
        <v>1301</v>
      </c>
      <c r="D72" s="52">
        <v>2018</v>
      </c>
      <c r="E72" s="51">
        <v>0.38</v>
      </c>
      <c r="F72" s="53">
        <v>23</v>
      </c>
      <c r="G72" s="27">
        <f t="shared" si="13"/>
        <v>79.573878201329364</v>
      </c>
      <c r="H72" s="27" t="s">
        <v>407</v>
      </c>
      <c r="I72" s="27">
        <v>30.093220000000002</v>
      </c>
      <c r="J72" s="54" t="s">
        <v>3681</v>
      </c>
      <c r="K72" s="54" t="s">
        <v>1302</v>
      </c>
      <c r="L72" s="54">
        <v>15</v>
      </c>
      <c r="M72" s="54" t="s">
        <v>73</v>
      </c>
      <c r="N72" s="54">
        <v>130</v>
      </c>
      <c r="O72" s="54" t="s">
        <v>3682</v>
      </c>
    </row>
    <row r="73" spans="1:15" s="54" customFormat="1" ht="16.5" customHeight="1">
      <c r="A73" s="50" t="s">
        <v>854</v>
      </c>
      <c r="B73" s="48" t="s">
        <v>1303</v>
      </c>
      <c r="C73" s="51" t="s">
        <v>1304</v>
      </c>
      <c r="D73" s="52">
        <v>2018</v>
      </c>
      <c r="E73" s="51">
        <v>0.38</v>
      </c>
      <c r="F73" s="53">
        <v>29</v>
      </c>
      <c r="G73" s="27">
        <f t="shared" si="13"/>
        <v>79.573878201329364</v>
      </c>
      <c r="H73" s="27" t="s">
        <v>407</v>
      </c>
      <c r="I73" s="27">
        <v>28.848800000000001</v>
      </c>
      <c r="J73" s="54" t="s">
        <v>3681</v>
      </c>
      <c r="K73" s="54" t="s">
        <v>1305</v>
      </c>
      <c r="L73" s="54">
        <v>15</v>
      </c>
      <c r="M73" s="54" t="s">
        <v>73</v>
      </c>
      <c r="N73" s="54">
        <v>130</v>
      </c>
      <c r="O73" s="54" t="s">
        <v>3682</v>
      </c>
    </row>
    <row r="74" spans="1:15" s="54" customFormat="1" ht="16.5" customHeight="1">
      <c r="A74" s="50" t="s">
        <v>854</v>
      </c>
      <c r="B74" s="48" t="s">
        <v>1315</v>
      </c>
      <c r="C74" s="51" t="s">
        <v>1316</v>
      </c>
      <c r="D74" s="52">
        <v>2018</v>
      </c>
      <c r="E74" s="51">
        <v>0.38</v>
      </c>
      <c r="F74" s="53">
        <v>22</v>
      </c>
      <c r="G74" s="27">
        <f t="shared" si="13"/>
        <v>79.573878201329364</v>
      </c>
      <c r="H74" s="27" t="s">
        <v>407</v>
      </c>
      <c r="I74" s="27">
        <v>33.592940000000006</v>
      </c>
      <c r="J74" s="54" t="s">
        <v>3681</v>
      </c>
      <c r="K74" s="54" t="s">
        <v>1317</v>
      </c>
      <c r="L74" s="54">
        <v>15</v>
      </c>
      <c r="M74" s="54" t="s">
        <v>73</v>
      </c>
      <c r="N74" s="54">
        <v>130</v>
      </c>
      <c r="O74" s="54" t="s">
        <v>3682</v>
      </c>
    </row>
    <row r="75" spans="1:15" s="54" customFormat="1" ht="16.5" customHeight="1">
      <c r="A75" s="50" t="s">
        <v>854</v>
      </c>
      <c r="B75" s="48" t="s">
        <v>1339</v>
      </c>
      <c r="C75" s="51" t="s">
        <v>1340</v>
      </c>
      <c r="D75" s="52">
        <v>2018</v>
      </c>
      <c r="E75" s="51">
        <v>0.38</v>
      </c>
      <c r="F75" s="53">
        <v>35</v>
      </c>
      <c r="G75" s="27">
        <f t="shared" ref="G75:G82" si="14">(3^0.5)*0.38*0.93*N75</f>
        <v>61.210675539484129</v>
      </c>
      <c r="H75" s="27" t="s">
        <v>407</v>
      </c>
      <c r="I75" s="27">
        <v>57.080559999999998</v>
      </c>
      <c r="J75" s="54" t="s">
        <v>3681</v>
      </c>
      <c r="K75" s="54" t="s">
        <v>1341</v>
      </c>
      <c r="L75" s="54">
        <v>15</v>
      </c>
      <c r="M75" s="54" t="s">
        <v>77</v>
      </c>
      <c r="N75" s="54">
        <v>100</v>
      </c>
      <c r="O75" s="54" t="s">
        <v>3682</v>
      </c>
    </row>
    <row r="76" spans="1:15" s="54" customFormat="1" ht="16.5" customHeight="1">
      <c r="A76" s="50" t="s">
        <v>854</v>
      </c>
      <c r="B76" s="48" t="s">
        <v>1342</v>
      </c>
      <c r="C76" s="51" t="s">
        <v>1343</v>
      </c>
      <c r="D76" s="52">
        <v>2018</v>
      </c>
      <c r="E76" s="51">
        <v>0.38</v>
      </c>
      <c r="F76" s="53">
        <v>38</v>
      </c>
      <c r="G76" s="27">
        <f t="shared" si="14"/>
        <v>61.210675539484129</v>
      </c>
      <c r="H76" s="27" t="s">
        <v>407</v>
      </c>
      <c r="I76" s="27">
        <v>56.285379999999996</v>
      </c>
      <c r="J76" s="54" t="s">
        <v>3681</v>
      </c>
      <c r="K76" s="54" t="s">
        <v>1344</v>
      </c>
      <c r="L76" s="54">
        <v>10</v>
      </c>
      <c r="M76" s="54" t="s">
        <v>77</v>
      </c>
      <c r="N76" s="54">
        <v>100</v>
      </c>
      <c r="O76" s="54" t="s">
        <v>3682</v>
      </c>
    </row>
    <row r="77" spans="1:15" s="54" customFormat="1" ht="16.5" customHeight="1">
      <c r="A77" s="50" t="s">
        <v>854</v>
      </c>
      <c r="B77" s="48" t="s">
        <v>1364</v>
      </c>
      <c r="C77" s="51" t="s">
        <v>1365</v>
      </c>
      <c r="D77" s="52">
        <v>2018</v>
      </c>
      <c r="E77" s="51">
        <v>0.38</v>
      </c>
      <c r="F77" s="53">
        <v>65</v>
      </c>
      <c r="G77" s="27">
        <f t="shared" si="14"/>
        <v>79.573878201329364</v>
      </c>
      <c r="H77" s="27" t="s">
        <v>407</v>
      </c>
      <c r="I77" s="27">
        <v>71.722179999999994</v>
      </c>
      <c r="J77" s="54" t="s">
        <v>3681</v>
      </c>
      <c r="K77" s="54" t="s">
        <v>1366</v>
      </c>
      <c r="L77" s="54">
        <v>15</v>
      </c>
      <c r="M77" s="54" t="s">
        <v>73</v>
      </c>
      <c r="N77" s="54">
        <v>130</v>
      </c>
      <c r="O77" s="54" t="s">
        <v>3682</v>
      </c>
    </row>
    <row r="78" spans="1:15" s="54" customFormat="1" ht="16.5" customHeight="1">
      <c r="A78" s="50" t="s">
        <v>854</v>
      </c>
      <c r="B78" s="48" t="s">
        <v>1413</v>
      </c>
      <c r="C78" s="51" t="s">
        <v>1414</v>
      </c>
      <c r="D78" s="52">
        <v>2018</v>
      </c>
      <c r="E78" s="51">
        <v>0.38</v>
      </c>
      <c r="F78" s="53">
        <v>25</v>
      </c>
      <c r="G78" s="27">
        <f t="shared" si="14"/>
        <v>79.573878201329364</v>
      </c>
      <c r="H78" s="27" t="s">
        <v>407</v>
      </c>
      <c r="I78" s="27">
        <v>67.945689999999999</v>
      </c>
      <c r="J78" s="54" t="s">
        <v>3681</v>
      </c>
      <c r="K78" s="54" t="s">
        <v>1415</v>
      </c>
      <c r="L78" s="54">
        <v>15</v>
      </c>
      <c r="M78" s="54" t="s">
        <v>73</v>
      </c>
      <c r="N78" s="54">
        <v>130</v>
      </c>
      <c r="O78" s="54" t="s">
        <v>3682</v>
      </c>
    </row>
    <row r="79" spans="1:15" s="54" customFormat="1" ht="16.5" customHeight="1">
      <c r="A79" s="50" t="s">
        <v>854</v>
      </c>
      <c r="B79" s="48" t="s">
        <v>1446</v>
      </c>
      <c r="C79" s="51" t="s">
        <v>1447</v>
      </c>
      <c r="D79" s="52">
        <v>2018</v>
      </c>
      <c r="E79" s="51">
        <v>0.38</v>
      </c>
      <c r="F79" s="53">
        <v>31</v>
      </c>
      <c r="G79" s="27">
        <f t="shared" si="14"/>
        <v>61.210675539484129</v>
      </c>
      <c r="H79" s="27" t="s">
        <v>407</v>
      </c>
      <c r="I79" s="27">
        <v>64.928330000000003</v>
      </c>
      <c r="J79" s="54" t="s">
        <v>3681</v>
      </c>
      <c r="K79" s="54" t="s">
        <v>1448</v>
      </c>
      <c r="L79" s="54">
        <v>5</v>
      </c>
      <c r="M79" s="54" t="s">
        <v>77</v>
      </c>
      <c r="N79" s="54">
        <v>100</v>
      </c>
      <c r="O79" s="54" t="s">
        <v>3682</v>
      </c>
    </row>
    <row r="80" spans="1:15" s="54" customFormat="1" ht="16.5" customHeight="1">
      <c r="A80" s="50" t="s">
        <v>854</v>
      </c>
      <c r="B80" s="48" t="s">
        <v>1449</v>
      </c>
      <c r="C80" s="51" t="s">
        <v>1450</v>
      </c>
      <c r="D80" s="52">
        <v>2018</v>
      </c>
      <c r="E80" s="51">
        <v>0.38</v>
      </c>
      <c r="F80" s="53">
        <v>17</v>
      </c>
      <c r="G80" s="27">
        <f t="shared" si="14"/>
        <v>61.210675539484129</v>
      </c>
      <c r="H80" s="27" t="s">
        <v>407</v>
      </c>
      <c r="I80" s="27">
        <v>55.955870000000004</v>
      </c>
      <c r="J80" s="54" t="s">
        <v>3681</v>
      </c>
      <c r="K80" s="54" t="s">
        <v>1451</v>
      </c>
      <c r="L80" s="54">
        <v>5</v>
      </c>
      <c r="M80" s="54" t="s">
        <v>77</v>
      </c>
      <c r="N80" s="54">
        <v>100</v>
      </c>
      <c r="O80" s="54" t="s">
        <v>3682</v>
      </c>
    </row>
    <row r="81" spans="1:15" s="54" customFormat="1" ht="16.5" customHeight="1">
      <c r="A81" s="50" t="s">
        <v>854</v>
      </c>
      <c r="B81" s="48" t="s">
        <v>1485</v>
      </c>
      <c r="C81" s="51" t="s">
        <v>1486</v>
      </c>
      <c r="D81" s="52">
        <v>2018</v>
      </c>
      <c r="E81" s="51">
        <v>0.38</v>
      </c>
      <c r="F81" s="53">
        <v>20</v>
      </c>
      <c r="G81" s="27">
        <f t="shared" si="14"/>
        <v>79.573878201329364</v>
      </c>
      <c r="H81" s="27" t="s">
        <v>407</v>
      </c>
      <c r="I81" s="27">
        <v>28.99719</v>
      </c>
      <c r="J81" s="54" t="s">
        <v>3681</v>
      </c>
      <c r="K81" s="54" t="s">
        <v>1487</v>
      </c>
      <c r="L81" s="54">
        <v>5</v>
      </c>
      <c r="M81" s="54" t="s">
        <v>73</v>
      </c>
      <c r="N81" s="54">
        <v>130</v>
      </c>
      <c r="O81" s="54" t="s">
        <v>3682</v>
      </c>
    </row>
    <row r="82" spans="1:15" s="54" customFormat="1" ht="16.5" customHeight="1">
      <c r="A82" s="50" t="s">
        <v>854</v>
      </c>
      <c r="B82" s="48" t="s">
        <v>1515</v>
      </c>
      <c r="C82" s="51" t="s">
        <v>1516</v>
      </c>
      <c r="D82" s="52">
        <v>2018</v>
      </c>
      <c r="E82" s="51">
        <v>0.38</v>
      </c>
      <c r="F82" s="53">
        <v>49</v>
      </c>
      <c r="G82" s="27">
        <f t="shared" si="14"/>
        <v>61.210675539484129</v>
      </c>
      <c r="H82" s="27" t="s">
        <v>407</v>
      </c>
      <c r="I82" s="27">
        <v>115.93205</v>
      </c>
      <c r="J82" s="54" t="s">
        <v>3681</v>
      </c>
      <c r="K82" s="54" t="s">
        <v>721</v>
      </c>
      <c r="L82" s="54">
        <v>55</v>
      </c>
      <c r="M82" s="54" t="s">
        <v>77</v>
      </c>
      <c r="N82" s="54">
        <v>100</v>
      </c>
      <c r="O82" s="54" t="s">
        <v>3682</v>
      </c>
    </row>
    <row r="83" spans="1:15" ht="66" customHeight="1">
      <c r="A83" s="57"/>
      <c r="B83" s="61" t="s">
        <v>385</v>
      </c>
      <c r="C83" s="58"/>
      <c r="D83" s="58"/>
      <c r="E83" s="62"/>
      <c r="F83" s="45">
        <f>SUM(F84:F146)</f>
        <v>7775</v>
      </c>
      <c r="G83" s="47">
        <f>SUM(G84:G146)</f>
        <v>7118.8015652419999</v>
      </c>
      <c r="H83" s="46"/>
      <c r="I83" s="47">
        <f>SUM(I84:I146)</f>
        <v>10413.137340000001</v>
      </c>
    </row>
    <row r="84" spans="1:15" s="54" customFormat="1" ht="30" customHeight="1">
      <c r="A84" s="50" t="s">
        <v>386</v>
      </c>
      <c r="B84" s="48" t="s">
        <v>1549</v>
      </c>
      <c r="C84" s="51" t="s">
        <v>1550</v>
      </c>
      <c r="D84" s="52">
        <v>2018</v>
      </c>
      <c r="E84" s="51">
        <v>0.38</v>
      </c>
      <c r="F84" s="53">
        <v>114</v>
      </c>
      <c r="G84" s="27">
        <f t="shared" ref="G84:G90" si="15">(3^0.5)*0.38*0.93*N84</f>
        <v>119.36081730199405</v>
      </c>
      <c r="H84" s="27" t="s">
        <v>407</v>
      </c>
      <c r="I84" s="63">
        <v>124.2128</v>
      </c>
      <c r="J84" s="54" t="s">
        <v>3681</v>
      </c>
      <c r="K84" s="55" t="s">
        <v>1551</v>
      </c>
      <c r="L84" s="54">
        <v>20</v>
      </c>
      <c r="M84" s="54" t="s">
        <v>68</v>
      </c>
      <c r="N84" s="54">
        <v>195</v>
      </c>
      <c r="O84" s="54" t="s">
        <v>3682</v>
      </c>
    </row>
    <row r="85" spans="1:15" s="54" customFormat="1" ht="16.5" customHeight="1">
      <c r="A85" s="50" t="s">
        <v>386</v>
      </c>
      <c r="B85" s="48" t="s">
        <v>1589</v>
      </c>
      <c r="C85" s="51" t="s">
        <v>1590</v>
      </c>
      <c r="D85" s="52">
        <v>2018</v>
      </c>
      <c r="E85" s="51">
        <v>0.38</v>
      </c>
      <c r="F85" s="53">
        <v>63</v>
      </c>
      <c r="G85" s="27">
        <f t="shared" si="15"/>
        <v>79.573878201329364</v>
      </c>
      <c r="H85" s="27" t="s">
        <v>407</v>
      </c>
      <c r="I85" s="63">
        <v>70.078999999999994</v>
      </c>
      <c r="J85" s="54" t="s">
        <v>3681</v>
      </c>
      <c r="K85" s="54" t="s">
        <v>1591</v>
      </c>
      <c r="L85" s="54">
        <v>15</v>
      </c>
      <c r="M85" s="54" t="s">
        <v>3687</v>
      </c>
      <c r="N85" s="54">
        <v>130</v>
      </c>
      <c r="O85" s="54" t="s">
        <v>3682</v>
      </c>
    </row>
    <row r="86" spans="1:15" s="54" customFormat="1" ht="45" customHeight="1">
      <c r="A86" s="50" t="s">
        <v>386</v>
      </c>
      <c r="B86" s="48" t="s">
        <v>1594</v>
      </c>
      <c r="C86" s="51" t="s">
        <v>1595</v>
      </c>
      <c r="D86" s="52">
        <v>2018</v>
      </c>
      <c r="E86" s="51">
        <v>0.38</v>
      </c>
      <c r="F86" s="53">
        <v>173.00000000000003</v>
      </c>
      <c r="G86" s="27">
        <f t="shared" si="15"/>
        <v>119.36081730199405</v>
      </c>
      <c r="H86" s="27" t="s">
        <v>407</v>
      </c>
      <c r="I86" s="63">
        <v>185.28223</v>
      </c>
      <c r="J86" s="54" t="s">
        <v>3681</v>
      </c>
      <c r="K86" s="55" t="s">
        <v>1596</v>
      </c>
      <c r="L86" s="54">
        <v>45</v>
      </c>
      <c r="M86" s="54" t="s">
        <v>68</v>
      </c>
      <c r="N86" s="54">
        <v>195</v>
      </c>
      <c r="O86" s="54" t="s">
        <v>3682</v>
      </c>
    </row>
    <row r="87" spans="1:15" s="54" customFormat="1" ht="16.5" customHeight="1">
      <c r="A87" s="50" t="s">
        <v>386</v>
      </c>
      <c r="B87" s="48" t="s">
        <v>1610</v>
      </c>
      <c r="C87" s="51" t="s">
        <v>1611</v>
      </c>
      <c r="D87" s="52">
        <v>2018</v>
      </c>
      <c r="E87" s="51">
        <v>0.38</v>
      </c>
      <c r="F87" s="53">
        <v>100</v>
      </c>
      <c r="G87" s="27">
        <f t="shared" si="15"/>
        <v>119.36081730199405</v>
      </c>
      <c r="H87" s="27" t="s">
        <v>407</v>
      </c>
      <c r="I87" s="63">
        <v>183.08932999999999</v>
      </c>
      <c r="J87" s="54" t="s">
        <v>3681</v>
      </c>
      <c r="K87" s="54" t="s">
        <v>1612</v>
      </c>
      <c r="L87" s="54">
        <v>15</v>
      </c>
      <c r="M87" s="54" t="s">
        <v>68</v>
      </c>
      <c r="N87" s="54">
        <v>195</v>
      </c>
      <c r="O87" s="54" t="s">
        <v>3682</v>
      </c>
    </row>
    <row r="88" spans="1:15" s="54" customFormat="1" ht="30" customHeight="1">
      <c r="A88" s="50" t="s">
        <v>386</v>
      </c>
      <c r="B88" s="48" t="s">
        <v>1678</v>
      </c>
      <c r="C88" s="51" t="s">
        <v>1679</v>
      </c>
      <c r="D88" s="52">
        <v>2018</v>
      </c>
      <c r="E88" s="51">
        <v>0.38</v>
      </c>
      <c r="F88" s="53">
        <v>201</v>
      </c>
      <c r="G88" s="27">
        <f t="shared" si="15"/>
        <v>119.36081730199405</v>
      </c>
      <c r="H88" s="27" t="s">
        <v>407</v>
      </c>
      <c r="I88" s="63">
        <v>433.81799999999998</v>
      </c>
      <c r="J88" s="54" t="s">
        <v>3681</v>
      </c>
      <c r="K88" s="55" t="s">
        <v>1680</v>
      </c>
      <c r="L88" s="54">
        <v>30</v>
      </c>
      <c r="M88" s="54" t="s">
        <v>68</v>
      </c>
      <c r="N88" s="54">
        <v>195</v>
      </c>
      <c r="O88" s="54" t="s">
        <v>3682</v>
      </c>
    </row>
    <row r="89" spans="1:15" s="54" customFormat="1" ht="16.5" customHeight="1">
      <c r="A89" s="50" t="s">
        <v>386</v>
      </c>
      <c r="B89" s="48" t="s">
        <v>175</v>
      </c>
      <c r="C89" s="51" t="s">
        <v>174</v>
      </c>
      <c r="D89" s="52">
        <v>2018</v>
      </c>
      <c r="E89" s="51">
        <v>0.38</v>
      </c>
      <c r="F89" s="53">
        <v>120</v>
      </c>
      <c r="G89" s="27">
        <f t="shared" si="15"/>
        <v>119.36081730199405</v>
      </c>
      <c r="H89" s="27" t="s">
        <v>407</v>
      </c>
      <c r="I89" s="63">
        <v>256.10282999999998</v>
      </c>
      <c r="J89" s="54" t="s">
        <v>3681</v>
      </c>
      <c r="K89" s="54" t="s">
        <v>1681</v>
      </c>
      <c r="L89" s="54">
        <v>15</v>
      </c>
      <c r="M89" s="54" t="s">
        <v>68</v>
      </c>
      <c r="N89" s="54">
        <v>195</v>
      </c>
      <c r="O89" s="54" t="s">
        <v>3682</v>
      </c>
    </row>
    <row r="90" spans="1:15" s="54" customFormat="1" ht="16.5" customHeight="1">
      <c r="A90" s="50" t="s">
        <v>386</v>
      </c>
      <c r="B90" s="48" t="s">
        <v>1688</v>
      </c>
      <c r="C90" s="51" t="s">
        <v>1689</v>
      </c>
      <c r="D90" s="52">
        <v>2018</v>
      </c>
      <c r="E90" s="51">
        <v>0.38</v>
      </c>
      <c r="F90" s="53">
        <v>47</v>
      </c>
      <c r="G90" s="27">
        <f t="shared" si="15"/>
        <v>119.36081730199405</v>
      </c>
      <c r="H90" s="27" t="s">
        <v>407</v>
      </c>
      <c r="I90" s="63">
        <v>73.695229999999995</v>
      </c>
      <c r="J90" s="54" t="s">
        <v>3681</v>
      </c>
      <c r="K90" s="54" t="s">
        <v>1690</v>
      </c>
      <c r="L90" s="54">
        <v>5</v>
      </c>
      <c r="M90" s="54" t="s">
        <v>68</v>
      </c>
      <c r="N90" s="54">
        <v>195</v>
      </c>
      <c r="O90" s="54" t="s">
        <v>3682</v>
      </c>
    </row>
    <row r="91" spans="1:15" s="54" customFormat="1" ht="30" customHeight="1">
      <c r="A91" s="50" t="s">
        <v>386</v>
      </c>
      <c r="B91" s="48" t="s">
        <v>1701</v>
      </c>
      <c r="C91" s="51" t="s">
        <v>1702</v>
      </c>
      <c r="D91" s="52">
        <v>2018</v>
      </c>
      <c r="E91" s="51">
        <v>0.38</v>
      </c>
      <c r="F91" s="53">
        <v>88</v>
      </c>
      <c r="G91" s="27">
        <f t="shared" ref="G91:G99" si="16">(3^0.5)*0.38*0.93*N91</f>
        <v>119.36081730199405</v>
      </c>
      <c r="H91" s="27" t="s">
        <v>407</v>
      </c>
      <c r="I91" s="63">
        <v>186.61274</v>
      </c>
      <c r="J91" s="54" t="s">
        <v>3681</v>
      </c>
      <c r="K91" s="55" t="s">
        <v>437</v>
      </c>
      <c r="L91" s="54">
        <v>30</v>
      </c>
      <c r="M91" s="54" t="s">
        <v>68</v>
      </c>
      <c r="N91" s="54">
        <v>195</v>
      </c>
      <c r="O91" s="54" t="s">
        <v>3682</v>
      </c>
    </row>
    <row r="92" spans="1:15" s="54" customFormat="1" ht="16.5" customHeight="1">
      <c r="A92" s="50" t="s">
        <v>386</v>
      </c>
      <c r="B92" s="48" t="s">
        <v>1754</v>
      </c>
      <c r="C92" s="51" t="s">
        <v>1755</v>
      </c>
      <c r="D92" s="52">
        <v>2018</v>
      </c>
      <c r="E92" s="51">
        <v>0.38</v>
      </c>
      <c r="F92" s="53">
        <v>126</v>
      </c>
      <c r="G92" s="27">
        <f t="shared" si="16"/>
        <v>97.9370808631746</v>
      </c>
      <c r="H92" s="27" t="s">
        <v>407</v>
      </c>
      <c r="I92" s="63">
        <v>132.80880999999999</v>
      </c>
      <c r="J92" s="54" t="s">
        <v>3681</v>
      </c>
      <c r="K92" s="54" t="s">
        <v>1756</v>
      </c>
      <c r="L92" s="54">
        <v>5</v>
      </c>
      <c r="M92" s="54" t="s">
        <v>81</v>
      </c>
      <c r="N92" s="54">
        <v>160</v>
      </c>
      <c r="O92" s="54" t="s">
        <v>3682</v>
      </c>
    </row>
    <row r="93" spans="1:15" s="54" customFormat="1" ht="16.5" customHeight="1">
      <c r="A93" s="50" t="s">
        <v>386</v>
      </c>
      <c r="B93" s="48" t="s">
        <v>1768</v>
      </c>
      <c r="C93" s="51" t="s">
        <v>1769</v>
      </c>
      <c r="D93" s="52">
        <v>2018</v>
      </c>
      <c r="E93" s="51">
        <v>0.38</v>
      </c>
      <c r="F93" s="53">
        <v>262</v>
      </c>
      <c r="G93" s="27">
        <f t="shared" si="16"/>
        <v>119.36081730199405</v>
      </c>
      <c r="H93" s="27" t="s">
        <v>407</v>
      </c>
      <c r="I93" s="63">
        <v>279.32065999999998</v>
      </c>
      <c r="J93" s="54" t="s">
        <v>3681</v>
      </c>
      <c r="K93" s="54" t="s">
        <v>1770</v>
      </c>
      <c r="L93" s="54">
        <v>15</v>
      </c>
      <c r="M93" s="54" t="s">
        <v>68</v>
      </c>
      <c r="N93" s="54">
        <v>195</v>
      </c>
      <c r="O93" s="54" t="s">
        <v>3682</v>
      </c>
    </row>
    <row r="94" spans="1:15" s="54" customFormat="1" ht="60" customHeight="1">
      <c r="A94" s="50" t="s">
        <v>386</v>
      </c>
      <c r="B94" s="48" t="s">
        <v>1771</v>
      </c>
      <c r="C94" s="51" t="s">
        <v>1772</v>
      </c>
      <c r="D94" s="52">
        <v>2018</v>
      </c>
      <c r="E94" s="51">
        <v>0.38</v>
      </c>
      <c r="F94" s="53">
        <v>365</v>
      </c>
      <c r="G94" s="27">
        <f t="shared" si="16"/>
        <v>119.36081730199405</v>
      </c>
      <c r="H94" s="27" t="s">
        <v>407</v>
      </c>
      <c r="I94" s="63">
        <v>345.66778000000005</v>
      </c>
      <c r="J94" s="54" t="s">
        <v>3681</v>
      </c>
      <c r="K94" s="55" t="s">
        <v>1773</v>
      </c>
      <c r="L94" s="54">
        <v>60</v>
      </c>
      <c r="M94" s="54" t="s">
        <v>68</v>
      </c>
      <c r="N94" s="54">
        <v>195</v>
      </c>
      <c r="O94" s="54" t="s">
        <v>3682</v>
      </c>
    </row>
    <row r="95" spans="1:15" s="54" customFormat="1" ht="16.5" customHeight="1">
      <c r="A95" s="50" t="s">
        <v>386</v>
      </c>
      <c r="B95" s="48" t="s">
        <v>1817</v>
      </c>
      <c r="C95" s="51" t="s">
        <v>1818</v>
      </c>
      <c r="D95" s="52">
        <v>2018</v>
      </c>
      <c r="E95" s="51">
        <v>0.38</v>
      </c>
      <c r="F95" s="53">
        <v>139</v>
      </c>
      <c r="G95" s="27">
        <f t="shared" si="16"/>
        <v>119.36081730199405</v>
      </c>
      <c r="H95" s="27" t="s">
        <v>407</v>
      </c>
      <c r="I95" s="63">
        <v>255.13967000000002</v>
      </c>
      <c r="J95" s="54" t="s">
        <v>3681</v>
      </c>
      <c r="K95" s="54" t="s">
        <v>1819</v>
      </c>
      <c r="L95" s="54">
        <v>15</v>
      </c>
      <c r="M95" s="54" t="s">
        <v>68</v>
      </c>
      <c r="N95" s="54">
        <v>195</v>
      </c>
      <c r="O95" s="54" t="s">
        <v>3682</v>
      </c>
    </row>
    <row r="96" spans="1:15" s="54" customFormat="1" ht="16.5" customHeight="1">
      <c r="A96" s="50" t="s">
        <v>386</v>
      </c>
      <c r="B96" s="48" t="s">
        <v>1820</v>
      </c>
      <c r="C96" s="51" t="s">
        <v>1821</v>
      </c>
      <c r="D96" s="52">
        <v>2018</v>
      </c>
      <c r="E96" s="51">
        <v>0.38</v>
      </c>
      <c r="F96" s="53">
        <v>58</v>
      </c>
      <c r="G96" s="27">
        <f t="shared" si="16"/>
        <v>119.36081730199405</v>
      </c>
      <c r="H96" s="27" t="s">
        <v>407</v>
      </c>
      <c r="I96" s="63">
        <v>153.36180999999999</v>
      </c>
      <c r="J96" s="54" t="s">
        <v>3681</v>
      </c>
      <c r="K96" s="54" t="s">
        <v>1822</v>
      </c>
      <c r="L96" s="54">
        <v>15</v>
      </c>
      <c r="M96" s="54" t="s">
        <v>68</v>
      </c>
      <c r="N96" s="54">
        <v>195</v>
      </c>
      <c r="O96" s="54" t="s">
        <v>3682</v>
      </c>
    </row>
    <row r="97" spans="1:15" s="54" customFormat="1" ht="16.5" customHeight="1">
      <c r="A97" s="50" t="s">
        <v>386</v>
      </c>
      <c r="B97" s="48" t="s">
        <v>1823</v>
      </c>
      <c r="C97" s="51" t="s">
        <v>1824</v>
      </c>
      <c r="D97" s="52">
        <v>2018</v>
      </c>
      <c r="E97" s="51">
        <v>0.38</v>
      </c>
      <c r="F97" s="53">
        <v>81</v>
      </c>
      <c r="G97" s="27">
        <f t="shared" si="16"/>
        <v>119.36081730199405</v>
      </c>
      <c r="H97" s="27" t="s">
        <v>407</v>
      </c>
      <c r="I97" s="63">
        <v>151.39455999999998</v>
      </c>
      <c r="J97" s="54" t="s">
        <v>3681</v>
      </c>
      <c r="K97" s="54" t="s">
        <v>1825</v>
      </c>
      <c r="L97" s="54">
        <v>15</v>
      </c>
      <c r="M97" s="54" t="s">
        <v>68</v>
      </c>
      <c r="N97" s="54">
        <v>195</v>
      </c>
      <c r="O97" s="54" t="s">
        <v>3682</v>
      </c>
    </row>
    <row r="98" spans="1:15" s="54" customFormat="1" ht="16.5" customHeight="1">
      <c r="A98" s="50" t="s">
        <v>386</v>
      </c>
      <c r="B98" s="48" t="s">
        <v>1871</v>
      </c>
      <c r="C98" s="51" t="s">
        <v>1872</v>
      </c>
      <c r="D98" s="52">
        <v>2018</v>
      </c>
      <c r="E98" s="51">
        <v>0.38</v>
      </c>
      <c r="F98" s="53">
        <v>60</v>
      </c>
      <c r="G98" s="27">
        <f t="shared" si="16"/>
        <v>97.9370808631746</v>
      </c>
      <c r="H98" s="27" t="s">
        <v>407</v>
      </c>
      <c r="I98" s="63">
        <v>59.491219999999998</v>
      </c>
      <c r="J98" s="54" t="s">
        <v>3681</v>
      </c>
      <c r="K98" s="54" t="s">
        <v>1873</v>
      </c>
      <c r="L98" s="54">
        <v>12</v>
      </c>
      <c r="M98" s="54" t="s">
        <v>81</v>
      </c>
      <c r="N98" s="54">
        <v>160</v>
      </c>
      <c r="O98" s="54" t="s">
        <v>3682</v>
      </c>
    </row>
    <row r="99" spans="1:15" s="54" customFormat="1" ht="16.5" customHeight="1">
      <c r="A99" s="50" t="s">
        <v>386</v>
      </c>
      <c r="B99" s="48" t="s">
        <v>1874</v>
      </c>
      <c r="C99" s="51" t="s">
        <v>1875</v>
      </c>
      <c r="D99" s="52">
        <v>2018</v>
      </c>
      <c r="E99" s="51">
        <v>0.38</v>
      </c>
      <c r="F99" s="53">
        <v>36</v>
      </c>
      <c r="G99" s="27">
        <f t="shared" si="16"/>
        <v>97.9370808631746</v>
      </c>
      <c r="H99" s="27" t="s">
        <v>407</v>
      </c>
      <c r="I99" s="63">
        <v>68.680800000000005</v>
      </c>
      <c r="J99" s="54" t="s">
        <v>3681</v>
      </c>
      <c r="K99" s="54" t="s">
        <v>1876</v>
      </c>
      <c r="L99" s="54">
        <v>10</v>
      </c>
      <c r="M99" s="54" t="s">
        <v>81</v>
      </c>
      <c r="N99" s="54">
        <v>160</v>
      </c>
      <c r="O99" s="54" t="s">
        <v>3682</v>
      </c>
    </row>
    <row r="100" spans="1:15" s="54" customFormat="1" ht="16.5" customHeight="1">
      <c r="A100" s="50" t="s">
        <v>386</v>
      </c>
      <c r="B100" s="48" t="s">
        <v>1880</v>
      </c>
      <c r="C100" s="51" t="s">
        <v>1881</v>
      </c>
      <c r="D100" s="52">
        <v>2018</v>
      </c>
      <c r="E100" s="51">
        <v>0.38</v>
      </c>
      <c r="F100" s="53">
        <v>77</v>
      </c>
      <c r="G100" s="27">
        <f t="shared" ref="G100:G108" si="17">(3^0.5)*0.38*0.93*N100</f>
        <v>97.9370808631746</v>
      </c>
      <c r="H100" s="27" t="s">
        <v>407</v>
      </c>
      <c r="I100" s="63">
        <v>88.526009999999999</v>
      </c>
      <c r="J100" s="54" t="s">
        <v>3681</v>
      </c>
      <c r="K100" s="54" t="s">
        <v>1882</v>
      </c>
      <c r="L100" s="54">
        <v>15</v>
      </c>
      <c r="M100" s="54" t="s">
        <v>81</v>
      </c>
      <c r="N100" s="54">
        <v>160</v>
      </c>
      <c r="O100" s="54" t="s">
        <v>3682</v>
      </c>
    </row>
    <row r="101" spans="1:15" s="54" customFormat="1" ht="30" customHeight="1">
      <c r="A101" s="50" t="s">
        <v>386</v>
      </c>
      <c r="B101" s="48" t="s">
        <v>1898</v>
      </c>
      <c r="C101" s="51" t="s">
        <v>1899</v>
      </c>
      <c r="D101" s="52">
        <v>2018</v>
      </c>
      <c r="E101" s="51">
        <v>0.38</v>
      </c>
      <c r="F101" s="53">
        <v>278</v>
      </c>
      <c r="G101" s="27">
        <f t="shared" si="17"/>
        <v>119.36081730199405</v>
      </c>
      <c r="H101" s="27" t="s">
        <v>407</v>
      </c>
      <c r="I101" s="63">
        <v>307.95064000000002</v>
      </c>
      <c r="J101" s="54" t="s">
        <v>3681</v>
      </c>
      <c r="K101" s="55" t="s">
        <v>1900</v>
      </c>
      <c r="L101" s="54">
        <v>30</v>
      </c>
      <c r="M101" s="54" t="s">
        <v>68</v>
      </c>
      <c r="N101" s="54">
        <v>195</v>
      </c>
      <c r="O101" s="54" t="s">
        <v>3682</v>
      </c>
    </row>
    <row r="102" spans="1:15" s="54" customFormat="1" ht="60" customHeight="1">
      <c r="A102" s="50" t="s">
        <v>386</v>
      </c>
      <c r="B102" s="48" t="s">
        <v>1901</v>
      </c>
      <c r="C102" s="51" t="s">
        <v>1902</v>
      </c>
      <c r="D102" s="52">
        <v>2018</v>
      </c>
      <c r="E102" s="51">
        <v>0.38</v>
      </c>
      <c r="F102" s="53">
        <v>103</v>
      </c>
      <c r="G102" s="27">
        <f t="shared" si="17"/>
        <v>119.36081730199405</v>
      </c>
      <c r="H102" s="27" t="s">
        <v>407</v>
      </c>
      <c r="I102" s="63">
        <v>271.93786999999998</v>
      </c>
      <c r="J102" s="54" t="s">
        <v>3681</v>
      </c>
      <c r="K102" s="55" t="s">
        <v>1903</v>
      </c>
      <c r="L102" s="54">
        <v>55</v>
      </c>
      <c r="M102" s="54" t="s">
        <v>68</v>
      </c>
      <c r="N102" s="54">
        <v>195</v>
      </c>
      <c r="O102" s="54" t="s">
        <v>3682</v>
      </c>
    </row>
    <row r="103" spans="1:15" s="54" customFormat="1" ht="120" customHeight="1">
      <c r="A103" s="50" t="s">
        <v>386</v>
      </c>
      <c r="B103" s="48" t="s">
        <v>1904</v>
      </c>
      <c r="C103" s="51" t="s">
        <v>1905</v>
      </c>
      <c r="D103" s="52">
        <v>2018</v>
      </c>
      <c r="E103" s="51">
        <v>0.38</v>
      </c>
      <c r="F103" s="53">
        <v>213</v>
      </c>
      <c r="G103" s="27">
        <f t="shared" si="17"/>
        <v>119.36081730199405</v>
      </c>
      <c r="H103" s="27" t="s">
        <v>407</v>
      </c>
      <c r="I103" s="63">
        <v>267.30439000000001</v>
      </c>
      <c r="J103" s="54" t="s">
        <v>3681</v>
      </c>
      <c r="K103" s="55" t="s">
        <v>1906</v>
      </c>
      <c r="L103" s="54">
        <v>105</v>
      </c>
      <c r="M103" s="54" t="s">
        <v>68</v>
      </c>
      <c r="N103" s="54">
        <v>195</v>
      </c>
      <c r="O103" s="54" t="s">
        <v>3682</v>
      </c>
    </row>
    <row r="104" spans="1:15" s="54" customFormat="1" ht="16.5" customHeight="1">
      <c r="A104" s="50" t="s">
        <v>386</v>
      </c>
      <c r="B104" s="48" t="s">
        <v>1974</v>
      </c>
      <c r="C104" s="51" t="s">
        <v>1975</v>
      </c>
      <c r="D104" s="52">
        <v>2018</v>
      </c>
      <c r="E104" s="51">
        <v>0.38</v>
      </c>
      <c r="F104" s="53">
        <v>34</v>
      </c>
      <c r="G104" s="27">
        <f t="shared" si="17"/>
        <v>119.36081730199405</v>
      </c>
      <c r="H104" s="27" t="s">
        <v>407</v>
      </c>
      <c r="I104" s="63">
        <v>91.554479999999998</v>
      </c>
      <c r="J104" s="54" t="s">
        <v>3681</v>
      </c>
      <c r="K104" s="54" t="s">
        <v>298</v>
      </c>
      <c r="L104" s="54">
        <v>15</v>
      </c>
      <c r="M104" s="54" t="s">
        <v>68</v>
      </c>
      <c r="N104" s="54">
        <v>195</v>
      </c>
      <c r="O104" s="54" t="s">
        <v>3682</v>
      </c>
    </row>
    <row r="105" spans="1:15" s="54" customFormat="1" ht="30" customHeight="1">
      <c r="A105" s="50" t="s">
        <v>386</v>
      </c>
      <c r="B105" s="48" t="s">
        <v>1979</v>
      </c>
      <c r="C105" s="51" t="s">
        <v>1980</v>
      </c>
      <c r="D105" s="52">
        <v>2018</v>
      </c>
      <c r="E105" s="51">
        <v>0.38</v>
      </c>
      <c r="F105" s="53">
        <v>200</v>
      </c>
      <c r="G105" s="27">
        <f t="shared" si="17"/>
        <v>119.36081730199405</v>
      </c>
      <c r="H105" s="27" t="s">
        <v>407</v>
      </c>
      <c r="I105" s="63">
        <v>251.04944</v>
      </c>
      <c r="J105" s="54" t="s">
        <v>3681</v>
      </c>
      <c r="K105" s="55" t="s">
        <v>1981</v>
      </c>
      <c r="L105" s="54">
        <v>30</v>
      </c>
      <c r="M105" s="54" t="s">
        <v>68</v>
      </c>
      <c r="N105" s="54">
        <v>195</v>
      </c>
      <c r="O105" s="54" t="s">
        <v>3682</v>
      </c>
    </row>
    <row r="106" spans="1:15" s="54" customFormat="1" ht="16.5" customHeight="1">
      <c r="A106" s="50" t="s">
        <v>386</v>
      </c>
      <c r="B106" s="48" t="s">
        <v>1984</v>
      </c>
      <c r="C106" s="51" t="s">
        <v>1985</v>
      </c>
      <c r="D106" s="52">
        <v>2018</v>
      </c>
      <c r="E106" s="51">
        <v>0.38</v>
      </c>
      <c r="F106" s="53">
        <v>38</v>
      </c>
      <c r="G106" s="27">
        <f t="shared" si="17"/>
        <v>97.9370808631746</v>
      </c>
      <c r="H106" s="27" t="s">
        <v>407</v>
      </c>
      <c r="I106" s="63">
        <v>78.007499999999993</v>
      </c>
      <c r="J106" s="54" t="s">
        <v>3681</v>
      </c>
      <c r="K106" s="54" t="s">
        <v>1986</v>
      </c>
      <c r="L106" s="54">
        <v>5</v>
      </c>
      <c r="M106" s="54" t="s">
        <v>81</v>
      </c>
      <c r="N106" s="54">
        <v>160</v>
      </c>
      <c r="O106" s="54" t="s">
        <v>3682</v>
      </c>
    </row>
    <row r="107" spans="1:15" s="54" customFormat="1" ht="16.5" customHeight="1">
      <c r="A107" s="50" t="s">
        <v>386</v>
      </c>
      <c r="B107" s="48" t="s">
        <v>2039</v>
      </c>
      <c r="C107" s="51" t="s">
        <v>2040</v>
      </c>
      <c r="D107" s="52">
        <v>2018</v>
      </c>
      <c r="E107" s="51">
        <v>0.38</v>
      </c>
      <c r="F107" s="53">
        <v>76</v>
      </c>
      <c r="G107" s="27">
        <f t="shared" si="17"/>
        <v>119.36081730199405</v>
      </c>
      <c r="H107" s="27" t="s">
        <v>407</v>
      </c>
      <c r="I107" s="63">
        <v>111.45622999999999</v>
      </c>
      <c r="J107" s="54" t="s">
        <v>3681</v>
      </c>
      <c r="K107" s="54" t="s">
        <v>2041</v>
      </c>
      <c r="L107" s="54">
        <v>15</v>
      </c>
      <c r="M107" s="54" t="s">
        <v>68</v>
      </c>
      <c r="N107" s="54">
        <v>195</v>
      </c>
      <c r="O107" s="54" t="s">
        <v>3682</v>
      </c>
    </row>
    <row r="108" spans="1:15" s="54" customFormat="1" ht="16.5" customHeight="1">
      <c r="A108" s="50" t="s">
        <v>386</v>
      </c>
      <c r="B108" s="48" t="s">
        <v>2045</v>
      </c>
      <c r="C108" s="51" t="s">
        <v>2046</v>
      </c>
      <c r="D108" s="52">
        <v>2018</v>
      </c>
      <c r="E108" s="51">
        <v>0.38</v>
      </c>
      <c r="F108" s="53">
        <v>67</v>
      </c>
      <c r="G108" s="27">
        <f t="shared" si="17"/>
        <v>119.36081730199405</v>
      </c>
      <c r="H108" s="27" t="s">
        <v>407</v>
      </c>
      <c r="I108" s="63">
        <v>126.34401</v>
      </c>
      <c r="J108" s="54" t="s">
        <v>3681</v>
      </c>
      <c r="K108" s="54" t="s">
        <v>2047</v>
      </c>
      <c r="L108" s="54">
        <v>15</v>
      </c>
      <c r="M108" s="54" t="s">
        <v>68</v>
      </c>
      <c r="N108" s="54">
        <v>195</v>
      </c>
      <c r="O108" s="54" t="s">
        <v>3682</v>
      </c>
    </row>
    <row r="109" spans="1:15" s="54" customFormat="1" ht="30" customHeight="1">
      <c r="A109" s="50" t="s">
        <v>386</v>
      </c>
      <c r="B109" s="48" t="s">
        <v>2069</v>
      </c>
      <c r="C109" s="51" t="s">
        <v>2070</v>
      </c>
      <c r="D109" s="52">
        <v>2018</v>
      </c>
      <c r="E109" s="51">
        <v>0.38</v>
      </c>
      <c r="F109" s="53">
        <v>202</v>
      </c>
      <c r="G109" s="27">
        <f t="shared" ref="G109:G122" si="18">(3^0.5)*0.38*0.93*N109</f>
        <v>119.36081730199405</v>
      </c>
      <c r="H109" s="27" t="s">
        <v>407</v>
      </c>
      <c r="I109" s="63">
        <v>205.83078</v>
      </c>
      <c r="J109" s="54" t="s">
        <v>3681</v>
      </c>
      <c r="K109" s="55" t="s">
        <v>2071</v>
      </c>
      <c r="L109" s="54">
        <v>30</v>
      </c>
      <c r="M109" s="54" t="s">
        <v>68</v>
      </c>
      <c r="N109" s="54">
        <v>195</v>
      </c>
      <c r="O109" s="54" t="s">
        <v>3682</v>
      </c>
    </row>
    <row r="110" spans="1:15" s="54" customFormat="1" ht="30" customHeight="1">
      <c r="A110" s="50" t="s">
        <v>386</v>
      </c>
      <c r="B110" s="48" t="s">
        <v>2072</v>
      </c>
      <c r="C110" s="51" t="s">
        <v>2073</v>
      </c>
      <c r="D110" s="52">
        <v>2018</v>
      </c>
      <c r="E110" s="51">
        <v>0.38</v>
      </c>
      <c r="F110" s="53">
        <v>105</v>
      </c>
      <c r="G110" s="27">
        <f t="shared" si="18"/>
        <v>119.36081730199405</v>
      </c>
      <c r="H110" s="27" t="s">
        <v>407</v>
      </c>
      <c r="I110" s="63">
        <v>123.37694999999999</v>
      </c>
      <c r="J110" s="54" t="s">
        <v>3681</v>
      </c>
      <c r="K110" s="55" t="s">
        <v>2074</v>
      </c>
      <c r="L110" s="54">
        <v>30</v>
      </c>
      <c r="M110" s="54" t="s">
        <v>68</v>
      </c>
      <c r="N110" s="54">
        <v>195</v>
      </c>
      <c r="O110" s="54" t="s">
        <v>3682</v>
      </c>
    </row>
    <row r="111" spans="1:15" s="54" customFormat="1" ht="16.5" customHeight="1">
      <c r="A111" s="50" t="s">
        <v>386</v>
      </c>
      <c r="B111" s="48" t="s">
        <v>2087</v>
      </c>
      <c r="C111" s="51" t="s">
        <v>2088</v>
      </c>
      <c r="D111" s="52">
        <v>2018</v>
      </c>
      <c r="E111" s="51">
        <v>0.38</v>
      </c>
      <c r="F111" s="53">
        <v>588</v>
      </c>
      <c r="G111" s="27">
        <f t="shared" si="18"/>
        <v>119.36081730199405</v>
      </c>
      <c r="H111" s="27" t="s">
        <v>407</v>
      </c>
      <c r="I111" s="63">
        <v>471.10608000000002</v>
      </c>
      <c r="J111" s="54" t="s">
        <v>3681</v>
      </c>
      <c r="K111" s="54" t="s">
        <v>2089</v>
      </c>
      <c r="L111" s="54">
        <v>10</v>
      </c>
      <c r="M111" s="54" t="s">
        <v>68</v>
      </c>
      <c r="N111" s="54">
        <v>195</v>
      </c>
      <c r="O111" s="54" t="s">
        <v>3682</v>
      </c>
    </row>
    <row r="112" spans="1:15" s="54" customFormat="1" ht="16.5" customHeight="1">
      <c r="A112" s="50" t="s">
        <v>386</v>
      </c>
      <c r="B112" s="48" t="s">
        <v>2097</v>
      </c>
      <c r="C112" s="51" t="s">
        <v>2098</v>
      </c>
      <c r="D112" s="52">
        <v>2018</v>
      </c>
      <c r="E112" s="51">
        <v>0.38</v>
      </c>
      <c r="F112" s="53">
        <v>37</v>
      </c>
      <c r="G112" s="27">
        <f t="shared" si="18"/>
        <v>119.36081730199405</v>
      </c>
      <c r="H112" s="27" t="s">
        <v>407</v>
      </c>
      <c r="I112" s="63">
        <v>79.445700000000002</v>
      </c>
      <c r="J112" s="54" t="s">
        <v>3681</v>
      </c>
      <c r="K112" s="54" t="s">
        <v>537</v>
      </c>
      <c r="L112" s="54">
        <v>138.5</v>
      </c>
      <c r="M112" s="54" t="s">
        <v>76</v>
      </c>
      <c r="N112" s="54">
        <v>195</v>
      </c>
      <c r="O112" s="54" t="s">
        <v>3682</v>
      </c>
    </row>
    <row r="113" spans="1:15" s="54" customFormat="1" ht="16.5" customHeight="1">
      <c r="A113" s="50" t="s">
        <v>386</v>
      </c>
      <c r="B113" s="48" t="s">
        <v>2105</v>
      </c>
      <c r="C113" s="51" t="s">
        <v>2106</v>
      </c>
      <c r="D113" s="52">
        <v>2018</v>
      </c>
      <c r="E113" s="51">
        <v>0.38</v>
      </c>
      <c r="F113" s="53">
        <v>41</v>
      </c>
      <c r="G113" s="27">
        <f t="shared" si="18"/>
        <v>97.9370808631746</v>
      </c>
      <c r="H113" s="27" t="s">
        <v>407</v>
      </c>
      <c r="I113" s="63">
        <v>73.72050999999999</v>
      </c>
      <c r="J113" s="54" t="s">
        <v>3681</v>
      </c>
      <c r="K113" s="54" t="s">
        <v>2107</v>
      </c>
      <c r="L113" s="54">
        <v>15</v>
      </c>
      <c r="M113" s="54" t="s">
        <v>81</v>
      </c>
      <c r="N113" s="54">
        <v>160</v>
      </c>
      <c r="O113" s="54" t="s">
        <v>3682</v>
      </c>
    </row>
    <row r="114" spans="1:15" s="54" customFormat="1" ht="16.5" customHeight="1">
      <c r="A114" s="50" t="s">
        <v>386</v>
      </c>
      <c r="B114" s="48" t="s">
        <v>2123</v>
      </c>
      <c r="C114" s="51" t="s">
        <v>2124</v>
      </c>
      <c r="D114" s="52">
        <v>2018</v>
      </c>
      <c r="E114" s="51">
        <v>0.38</v>
      </c>
      <c r="F114" s="53">
        <v>30</v>
      </c>
      <c r="G114" s="27">
        <f t="shared" si="18"/>
        <v>119.36081730199405</v>
      </c>
      <c r="H114" s="27" t="s">
        <v>407</v>
      </c>
      <c r="I114" s="63">
        <v>75.90137</v>
      </c>
      <c r="J114" s="54" t="s">
        <v>3681</v>
      </c>
      <c r="K114" s="54" t="s">
        <v>2125</v>
      </c>
      <c r="L114" s="54">
        <v>15</v>
      </c>
      <c r="M114" s="54" t="s">
        <v>68</v>
      </c>
      <c r="N114" s="54">
        <v>195</v>
      </c>
      <c r="O114" s="54" t="s">
        <v>3682</v>
      </c>
    </row>
    <row r="115" spans="1:15" s="54" customFormat="1" ht="75" customHeight="1">
      <c r="A115" s="50" t="s">
        <v>386</v>
      </c>
      <c r="B115" s="48" t="s">
        <v>2129</v>
      </c>
      <c r="C115" s="51" t="s">
        <v>2130</v>
      </c>
      <c r="D115" s="52">
        <v>2018</v>
      </c>
      <c r="E115" s="51">
        <v>0.38</v>
      </c>
      <c r="F115" s="53">
        <v>90</v>
      </c>
      <c r="G115" s="27">
        <f t="shared" si="18"/>
        <v>119.36081730199405</v>
      </c>
      <c r="H115" s="27" t="s">
        <v>407</v>
      </c>
      <c r="I115" s="63">
        <v>132.74386999999999</v>
      </c>
      <c r="J115" s="54" t="s">
        <v>3681</v>
      </c>
      <c r="K115" s="55" t="s">
        <v>2131</v>
      </c>
      <c r="L115" s="54">
        <v>60</v>
      </c>
      <c r="M115" s="54" t="s">
        <v>68</v>
      </c>
      <c r="N115" s="54">
        <v>195</v>
      </c>
      <c r="O115" s="54" t="s">
        <v>3682</v>
      </c>
    </row>
    <row r="116" spans="1:15" s="54" customFormat="1" ht="30" customHeight="1">
      <c r="A116" s="50" t="s">
        <v>386</v>
      </c>
      <c r="B116" s="48" t="s">
        <v>2144</v>
      </c>
      <c r="C116" s="51" t="s">
        <v>2145</v>
      </c>
      <c r="D116" s="52">
        <v>2018</v>
      </c>
      <c r="E116" s="51">
        <v>0.38</v>
      </c>
      <c r="F116" s="53">
        <v>152</v>
      </c>
      <c r="G116" s="27">
        <f t="shared" si="18"/>
        <v>119.36081730199405</v>
      </c>
      <c r="H116" s="27" t="s">
        <v>407</v>
      </c>
      <c r="I116" s="63">
        <v>245.36757</v>
      </c>
      <c r="J116" s="54" t="s">
        <v>3681</v>
      </c>
      <c r="K116" s="55" t="s">
        <v>2146</v>
      </c>
      <c r="L116" s="54">
        <v>30</v>
      </c>
      <c r="M116" s="54" t="s">
        <v>68</v>
      </c>
      <c r="N116" s="54">
        <v>195</v>
      </c>
      <c r="O116" s="54" t="s">
        <v>3682</v>
      </c>
    </row>
    <row r="117" spans="1:15" s="54" customFormat="1" ht="90" customHeight="1">
      <c r="A117" s="50" t="s">
        <v>386</v>
      </c>
      <c r="B117" s="48" t="s">
        <v>2147</v>
      </c>
      <c r="C117" s="51" t="s">
        <v>2148</v>
      </c>
      <c r="D117" s="52">
        <v>2018</v>
      </c>
      <c r="E117" s="51">
        <v>0.38</v>
      </c>
      <c r="F117" s="53">
        <v>144</v>
      </c>
      <c r="G117" s="27">
        <f t="shared" si="18"/>
        <v>119.36081730199405</v>
      </c>
      <c r="H117" s="27" t="s">
        <v>407</v>
      </c>
      <c r="I117" s="63">
        <v>175.35712000000001</v>
      </c>
      <c r="J117" s="54" t="s">
        <v>3681</v>
      </c>
      <c r="K117" s="55" t="s">
        <v>2149</v>
      </c>
      <c r="L117" s="54">
        <v>70</v>
      </c>
      <c r="M117" s="54" t="s">
        <v>68</v>
      </c>
      <c r="N117" s="54">
        <v>195</v>
      </c>
      <c r="O117" s="54" t="s">
        <v>3682</v>
      </c>
    </row>
    <row r="118" spans="1:15" s="54" customFormat="1" ht="30" customHeight="1">
      <c r="A118" s="50" t="s">
        <v>386</v>
      </c>
      <c r="B118" s="48" t="s">
        <v>2152</v>
      </c>
      <c r="C118" s="51" t="s">
        <v>2153</v>
      </c>
      <c r="D118" s="52">
        <v>2018</v>
      </c>
      <c r="E118" s="51">
        <v>0.38</v>
      </c>
      <c r="F118" s="53">
        <v>298</v>
      </c>
      <c r="G118" s="27">
        <f t="shared" si="18"/>
        <v>119.36081730199405</v>
      </c>
      <c r="H118" s="27" t="s">
        <v>407</v>
      </c>
      <c r="I118" s="63">
        <v>381.1078</v>
      </c>
      <c r="J118" s="54" t="s">
        <v>3681</v>
      </c>
      <c r="K118" s="55" t="s">
        <v>2154</v>
      </c>
      <c r="L118" s="54">
        <v>30</v>
      </c>
      <c r="M118" s="54" t="s">
        <v>68</v>
      </c>
      <c r="N118" s="54">
        <v>195</v>
      </c>
      <c r="O118" s="54" t="s">
        <v>3682</v>
      </c>
    </row>
    <row r="119" spans="1:15" s="54" customFormat="1" ht="30" customHeight="1">
      <c r="A119" s="50" t="s">
        <v>386</v>
      </c>
      <c r="B119" s="48" t="s">
        <v>2180</v>
      </c>
      <c r="C119" s="51" t="s">
        <v>2181</v>
      </c>
      <c r="D119" s="52">
        <v>2018</v>
      </c>
      <c r="E119" s="51">
        <v>0.38</v>
      </c>
      <c r="F119" s="53">
        <v>80</v>
      </c>
      <c r="G119" s="27">
        <f t="shared" si="18"/>
        <v>97.9370808631746</v>
      </c>
      <c r="H119" s="27" t="s">
        <v>407</v>
      </c>
      <c r="I119" s="63">
        <v>187.42202</v>
      </c>
      <c r="J119" s="54" t="s">
        <v>3681</v>
      </c>
      <c r="K119" s="55" t="s">
        <v>2182</v>
      </c>
      <c r="L119" s="54">
        <v>20</v>
      </c>
      <c r="M119" s="54" t="s">
        <v>81</v>
      </c>
      <c r="N119" s="54">
        <v>160</v>
      </c>
      <c r="O119" s="54" t="s">
        <v>3682</v>
      </c>
    </row>
    <row r="120" spans="1:15" s="54" customFormat="1" ht="16.5" customHeight="1">
      <c r="A120" s="50" t="s">
        <v>386</v>
      </c>
      <c r="B120" s="48" t="s">
        <v>2189</v>
      </c>
      <c r="C120" s="51" t="s">
        <v>2190</v>
      </c>
      <c r="D120" s="52">
        <v>2018</v>
      </c>
      <c r="E120" s="51">
        <v>0.38</v>
      </c>
      <c r="F120" s="53">
        <v>155</v>
      </c>
      <c r="G120" s="27">
        <f t="shared" si="18"/>
        <v>119.36081730199405</v>
      </c>
      <c r="H120" s="27" t="s">
        <v>407</v>
      </c>
      <c r="I120" s="63">
        <v>137.82482000000002</v>
      </c>
      <c r="J120" s="54" t="s">
        <v>3681</v>
      </c>
      <c r="K120" s="54" t="s">
        <v>2191</v>
      </c>
      <c r="L120" s="54">
        <v>10</v>
      </c>
      <c r="M120" s="54" t="s">
        <v>3688</v>
      </c>
      <c r="N120" s="54">
        <v>195</v>
      </c>
      <c r="O120" s="54" t="s">
        <v>3682</v>
      </c>
    </row>
    <row r="121" spans="1:15" s="54" customFormat="1" ht="16.5" customHeight="1">
      <c r="A121" s="50" t="s">
        <v>386</v>
      </c>
      <c r="B121" s="48" t="s">
        <v>2192</v>
      </c>
      <c r="C121" s="51" t="s">
        <v>2193</v>
      </c>
      <c r="D121" s="52">
        <v>2018</v>
      </c>
      <c r="E121" s="51">
        <v>0.38</v>
      </c>
      <c r="F121" s="53">
        <v>35</v>
      </c>
      <c r="G121" s="27">
        <f t="shared" si="18"/>
        <v>97.9370808631746</v>
      </c>
      <c r="H121" s="27" t="s">
        <v>407</v>
      </c>
      <c r="I121" s="63">
        <v>57.218160000000005</v>
      </c>
      <c r="J121" s="54" t="s">
        <v>3681</v>
      </c>
      <c r="K121" s="54" t="s">
        <v>2194</v>
      </c>
      <c r="L121" s="54">
        <v>15</v>
      </c>
      <c r="M121" s="54" t="s">
        <v>80</v>
      </c>
      <c r="N121" s="54">
        <v>160</v>
      </c>
      <c r="O121" s="54" t="s">
        <v>3682</v>
      </c>
    </row>
    <row r="122" spans="1:15" s="54" customFormat="1" ht="16.5" customHeight="1">
      <c r="A122" s="50" t="s">
        <v>386</v>
      </c>
      <c r="B122" s="48" t="s">
        <v>2198</v>
      </c>
      <c r="C122" s="51" t="s">
        <v>2199</v>
      </c>
      <c r="D122" s="52">
        <v>2018</v>
      </c>
      <c r="E122" s="51">
        <v>0.38</v>
      </c>
      <c r="F122" s="53">
        <v>96</v>
      </c>
      <c r="G122" s="27">
        <f t="shared" si="18"/>
        <v>119.36081730199405</v>
      </c>
      <c r="H122" s="27" t="s">
        <v>407</v>
      </c>
      <c r="I122" s="63">
        <v>117.43651</v>
      </c>
      <c r="J122" s="54" t="s">
        <v>3681</v>
      </c>
      <c r="K122" s="54" t="s">
        <v>2200</v>
      </c>
      <c r="L122" s="54">
        <v>7</v>
      </c>
      <c r="M122" s="54" t="s">
        <v>68</v>
      </c>
      <c r="N122" s="54">
        <v>195</v>
      </c>
      <c r="O122" s="54" t="s">
        <v>3682</v>
      </c>
    </row>
    <row r="123" spans="1:15" s="54" customFormat="1" ht="30" customHeight="1">
      <c r="A123" s="50" t="s">
        <v>386</v>
      </c>
      <c r="B123" s="48" t="s">
        <v>2235</v>
      </c>
      <c r="C123" s="51" t="s">
        <v>2236</v>
      </c>
      <c r="D123" s="52">
        <v>2018</v>
      </c>
      <c r="E123" s="51">
        <v>0.38</v>
      </c>
      <c r="F123" s="53">
        <v>123</v>
      </c>
      <c r="G123" s="27">
        <f t="shared" ref="G123:G138" si="19">(3^0.5)*0.38*0.93*N123</f>
        <v>119.36081730199405</v>
      </c>
      <c r="H123" s="27" t="s">
        <v>407</v>
      </c>
      <c r="I123" s="63">
        <v>147.18791000000002</v>
      </c>
      <c r="J123" s="54" t="s">
        <v>3681</v>
      </c>
      <c r="K123" s="55" t="s">
        <v>2237</v>
      </c>
      <c r="L123" s="54">
        <v>30</v>
      </c>
      <c r="M123" s="54" t="s">
        <v>68</v>
      </c>
      <c r="N123" s="54">
        <v>195</v>
      </c>
      <c r="O123" s="54" t="s">
        <v>3682</v>
      </c>
    </row>
    <row r="124" spans="1:15" s="54" customFormat="1" ht="16.5" customHeight="1">
      <c r="A124" s="50" t="s">
        <v>386</v>
      </c>
      <c r="B124" s="48" t="s">
        <v>2258</v>
      </c>
      <c r="C124" s="51" t="s">
        <v>2259</v>
      </c>
      <c r="D124" s="52">
        <v>2018</v>
      </c>
      <c r="E124" s="51">
        <v>0.38</v>
      </c>
      <c r="F124" s="53">
        <v>124</v>
      </c>
      <c r="G124" s="27">
        <f t="shared" si="19"/>
        <v>119.36081730199405</v>
      </c>
      <c r="H124" s="27" t="s">
        <v>407</v>
      </c>
      <c r="I124" s="63">
        <v>181.62720999999999</v>
      </c>
      <c r="J124" s="54" t="s">
        <v>3681</v>
      </c>
      <c r="K124" s="54" t="s">
        <v>2260</v>
      </c>
      <c r="L124" s="54">
        <v>10</v>
      </c>
      <c r="M124" s="54" t="s">
        <v>68</v>
      </c>
      <c r="N124" s="54">
        <v>195</v>
      </c>
      <c r="O124" s="54" t="s">
        <v>3682</v>
      </c>
    </row>
    <row r="125" spans="1:15" s="54" customFormat="1" ht="30" customHeight="1">
      <c r="A125" s="50" t="s">
        <v>386</v>
      </c>
      <c r="B125" s="48" t="s">
        <v>2273</v>
      </c>
      <c r="C125" s="51" t="s">
        <v>2274</v>
      </c>
      <c r="D125" s="52">
        <v>2018</v>
      </c>
      <c r="E125" s="51">
        <v>0.38</v>
      </c>
      <c r="F125" s="53">
        <v>91</v>
      </c>
      <c r="G125" s="27">
        <f t="shared" si="19"/>
        <v>97.9370808631746</v>
      </c>
      <c r="H125" s="27" t="s">
        <v>407</v>
      </c>
      <c r="I125" s="63">
        <v>93.035449999999997</v>
      </c>
      <c r="J125" s="54" t="s">
        <v>3681</v>
      </c>
      <c r="K125" s="55" t="s">
        <v>2275</v>
      </c>
      <c r="L125" s="54">
        <v>30</v>
      </c>
      <c r="M125" s="54" t="s">
        <v>80</v>
      </c>
      <c r="N125" s="54">
        <v>160</v>
      </c>
      <c r="O125" s="54" t="s">
        <v>3682</v>
      </c>
    </row>
    <row r="126" spans="1:15" s="54" customFormat="1" ht="16.5" customHeight="1">
      <c r="A126" s="50" t="s">
        <v>386</v>
      </c>
      <c r="B126" s="48" t="s">
        <v>2310</v>
      </c>
      <c r="C126" s="51" t="s">
        <v>2311</v>
      </c>
      <c r="D126" s="52">
        <v>2018</v>
      </c>
      <c r="E126" s="51">
        <v>0.38</v>
      </c>
      <c r="F126" s="53">
        <v>56</v>
      </c>
      <c r="G126" s="27">
        <f t="shared" si="19"/>
        <v>97.9370808631746</v>
      </c>
      <c r="H126" s="27" t="s">
        <v>407</v>
      </c>
      <c r="I126" s="63">
        <v>120.82989000000001</v>
      </c>
      <c r="J126" s="54" t="s">
        <v>3681</v>
      </c>
      <c r="K126" s="54" t="s">
        <v>626</v>
      </c>
      <c r="L126" s="54">
        <v>15</v>
      </c>
      <c r="M126" s="54" t="s">
        <v>81</v>
      </c>
      <c r="N126" s="54">
        <v>160</v>
      </c>
      <c r="O126" s="54" t="s">
        <v>3682</v>
      </c>
    </row>
    <row r="127" spans="1:15" s="54" customFormat="1" ht="30" customHeight="1">
      <c r="A127" s="50" t="s">
        <v>386</v>
      </c>
      <c r="B127" s="48" t="s">
        <v>2312</v>
      </c>
      <c r="C127" s="51" t="s">
        <v>2313</v>
      </c>
      <c r="D127" s="52">
        <v>2018</v>
      </c>
      <c r="E127" s="51">
        <v>0.38</v>
      </c>
      <c r="F127" s="53">
        <v>80</v>
      </c>
      <c r="G127" s="27">
        <f t="shared" si="19"/>
        <v>97.9370808631746</v>
      </c>
      <c r="H127" s="27" t="s">
        <v>407</v>
      </c>
      <c r="I127" s="63">
        <v>84.832859999999997</v>
      </c>
      <c r="J127" s="54" t="s">
        <v>3681</v>
      </c>
      <c r="K127" s="55" t="s">
        <v>2314</v>
      </c>
      <c r="L127" s="54">
        <v>30</v>
      </c>
      <c r="M127" s="54" t="s">
        <v>3685</v>
      </c>
      <c r="N127" s="54">
        <v>160</v>
      </c>
      <c r="O127" s="54" t="s">
        <v>3682</v>
      </c>
    </row>
    <row r="128" spans="1:15" s="54" customFormat="1" ht="16.5" customHeight="1">
      <c r="A128" s="50" t="s">
        <v>386</v>
      </c>
      <c r="B128" s="48" t="s">
        <v>2315</v>
      </c>
      <c r="C128" s="51" t="s">
        <v>2316</v>
      </c>
      <c r="D128" s="52">
        <v>2018</v>
      </c>
      <c r="E128" s="51">
        <v>0.38</v>
      </c>
      <c r="F128" s="53">
        <v>179</v>
      </c>
      <c r="G128" s="27">
        <f t="shared" si="19"/>
        <v>119.36081730199405</v>
      </c>
      <c r="H128" s="27" t="s">
        <v>407</v>
      </c>
      <c r="I128" s="63">
        <v>203.26689999999999</v>
      </c>
      <c r="J128" s="54" t="s">
        <v>3681</v>
      </c>
      <c r="K128" s="54" t="s">
        <v>2317</v>
      </c>
      <c r="L128" s="54">
        <v>15</v>
      </c>
      <c r="M128" s="54" t="s">
        <v>68</v>
      </c>
      <c r="N128" s="54">
        <v>195</v>
      </c>
      <c r="O128" s="54" t="s">
        <v>3682</v>
      </c>
    </row>
    <row r="129" spans="1:15" s="54" customFormat="1" ht="16.5" customHeight="1">
      <c r="A129" s="50" t="s">
        <v>386</v>
      </c>
      <c r="B129" s="48" t="s">
        <v>2318</v>
      </c>
      <c r="C129" s="51" t="s">
        <v>2319</v>
      </c>
      <c r="D129" s="52">
        <v>2018</v>
      </c>
      <c r="E129" s="51">
        <v>0.38</v>
      </c>
      <c r="F129" s="53">
        <v>137</v>
      </c>
      <c r="G129" s="27">
        <f t="shared" si="19"/>
        <v>119.36081730199405</v>
      </c>
      <c r="H129" s="27" t="s">
        <v>407</v>
      </c>
      <c r="I129" s="63">
        <v>173.77198999999999</v>
      </c>
      <c r="J129" s="54" t="s">
        <v>3681</v>
      </c>
      <c r="K129" s="54" t="s">
        <v>316</v>
      </c>
      <c r="L129" s="54">
        <v>15</v>
      </c>
      <c r="M129" s="54" t="s">
        <v>68</v>
      </c>
      <c r="N129" s="54">
        <v>195</v>
      </c>
      <c r="O129" s="54" t="s">
        <v>3682</v>
      </c>
    </row>
    <row r="130" spans="1:15" s="54" customFormat="1" ht="16.5" customHeight="1">
      <c r="A130" s="50" t="s">
        <v>386</v>
      </c>
      <c r="B130" s="48" t="s">
        <v>2320</v>
      </c>
      <c r="C130" s="51" t="s">
        <v>2321</v>
      </c>
      <c r="D130" s="52">
        <v>2018</v>
      </c>
      <c r="E130" s="51">
        <v>0.38</v>
      </c>
      <c r="F130" s="53">
        <v>104</v>
      </c>
      <c r="G130" s="27">
        <f t="shared" si="19"/>
        <v>119.36081730199405</v>
      </c>
      <c r="H130" s="27" t="s">
        <v>407</v>
      </c>
      <c r="I130" s="63">
        <v>136.77696</v>
      </c>
      <c r="J130" s="54" t="s">
        <v>3681</v>
      </c>
      <c r="K130" s="54" t="s">
        <v>2322</v>
      </c>
      <c r="L130" s="54">
        <v>15</v>
      </c>
      <c r="M130" s="54" t="s">
        <v>68</v>
      </c>
      <c r="N130" s="54">
        <v>195</v>
      </c>
      <c r="O130" s="54" t="s">
        <v>3682</v>
      </c>
    </row>
    <row r="131" spans="1:15" s="54" customFormat="1" ht="16.5" customHeight="1">
      <c r="A131" s="50" t="s">
        <v>386</v>
      </c>
      <c r="B131" s="48" t="s">
        <v>2323</v>
      </c>
      <c r="C131" s="51" t="s">
        <v>2324</v>
      </c>
      <c r="D131" s="52">
        <v>2018</v>
      </c>
      <c r="E131" s="51">
        <v>0.38</v>
      </c>
      <c r="F131" s="53">
        <v>138</v>
      </c>
      <c r="G131" s="27">
        <f t="shared" si="19"/>
        <v>119.36081730199405</v>
      </c>
      <c r="H131" s="27" t="s">
        <v>407</v>
      </c>
      <c r="I131" s="63">
        <v>187.62904</v>
      </c>
      <c r="J131" s="54" t="s">
        <v>3681</v>
      </c>
      <c r="K131" s="54" t="s">
        <v>2325</v>
      </c>
      <c r="L131" s="54">
        <v>15</v>
      </c>
      <c r="M131" s="54" t="s">
        <v>68</v>
      </c>
      <c r="N131" s="54">
        <v>195</v>
      </c>
      <c r="O131" s="54" t="s">
        <v>3682</v>
      </c>
    </row>
    <row r="132" spans="1:15" s="54" customFormat="1" ht="45" customHeight="1">
      <c r="A132" s="50" t="s">
        <v>386</v>
      </c>
      <c r="B132" s="48" t="s">
        <v>2332</v>
      </c>
      <c r="C132" s="51" t="s">
        <v>2333</v>
      </c>
      <c r="D132" s="52">
        <v>2018</v>
      </c>
      <c r="E132" s="51">
        <v>0.38</v>
      </c>
      <c r="F132" s="53">
        <v>246</v>
      </c>
      <c r="G132" s="27">
        <f t="shared" si="19"/>
        <v>119.36081730199405</v>
      </c>
      <c r="H132" s="27" t="s">
        <v>407</v>
      </c>
      <c r="I132" s="63">
        <v>289.3048</v>
      </c>
      <c r="J132" s="54" t="s">
        <v>3681</v>
      </c>
      <c r="K132" s="55" t="s">
        <v>2334</v>
      </c>
      <c r="L132" s="54">
        <v>45</v>
      </c>
      <c r="M132" s="54" t="s">
        <v>68</v>
      </c>
      <c r="N132" s="54">
        <v>195</v>
      </c>
      <c r="O132" s="54" t="s">
        <v>3682</v>
      </c>
    </row>
    <row r="133" spans="1:15" s="54" customFormat="1" ht="16.5" customHeight="1">
      <c r="A133" s="50" t="s">
        <v>386</v>
      </c>
      <c r="B133" s="48" t="s">
        <v>2357</v>
      </c>
      <c r="C133" s="51" t="s">
        <v>2358</v>
      </c>
      <c r="D133" s="52">
        <v>2018</v>
      </c>
      <c r="E133" s="51">
        <v>0.38</v>
      </c>
      <c r="F133" s="53">
        <v>32</v>
      </c>
      <c r="G133" s="27">
        <f t="shared" si="19"/>
        <v>119.36081730199405</v>
      </c>
      <c r="H133" s="27" t="s">
        <v>407</v>
      </c>
      <c r="I133" s="63">
        <v>67.773830000000004</v>
      </c>
      <c r="J133" s="54" t="s">
        <v>3681</v>
      </c>
      <c r="K133" s="54" t="s">
        <v>2359</v>
      </c>
      <c r="L133" s="54">
        <v>15</v>
      </c>
      <c r="M133" s="54" t="s">
        <v>68</v>
      </c>
      <c r="N133" s="54">
        <v>195</v>
      </c>
      <c r="O133" s="54" t="s">
        <v>3682</v>
      </c>
    </row>
    <row r="134" spans="1:15" s="54" customFormat="1" ht="16.5" customHeight="1">
      <c r="A134" s="50" t="s">
        <v>386</v>
      </c>
      <c r="B134" s="48" t="s">
        <v>2377</v>
      </c>
      <c r="C134" s="51" t="s">
        <v>2378</v>
      </c>
      <c r="D134" s="52">
        <v>2018</v>
      </c>
      <c r="E134" s="51">
        <v>0.38</v>
      </c>
      <c r="F134" s="53">
        <v>95</v>
      </c>
      <c r="G134" s="27">
        <f t="shared" si="19"/>
        <v>97.9370808631746</v>
      </c>
      <c r="H134" s="27" t="s">
        <v>407</v>
      </c>
      <c r="I134" s="63">
        <v>120.00574</v>
      </c>
      <c r="J134" s="54" t="s">
        <v>3681</v>
      </c>
      <c r="K134" s="54" t="s">
        <v>2379</v>
      </c>
      <c r="L134" s="54">
        <v>5</v>
      </c>
      <c r="M134" s="54" t="s">
        <v>81</v>
      </c>
      <c r="N134" s="54">
        <v>160</v>
      </c>
      <c r="O134" s="54" t="s">
        <v>3682</v>
      </c>
    </row>
    <row r="135" spans="1:15" s="54" customFormat="1" ht="16.5" customHeight="1">
      <c r="A135" s="50" t="s">
        <v>386</v>
      </c>
      <c r="B135" s="48" t="s">
        <v>2380</v>
      </c>
      <c r="C135" s="51" t="s">
        <v>2381</v>
      </c>
      <c r="D135" s="52">
        <v>2018</v>
      </c>
      <c r="E135" s="51">
        <v>0.38</v>
      </c>
      <c r="F135" s="53">
        <v>95</v>
      </c>
      <c r="G135" s="27">
        <f t="shared" si="19"/>
        <v>97.9370808631746</v>
      </c>
      <c r="H135" s="27" t="s">
        <v>407</v>
      </c>
      <c r="I135" s="63">
        <v>143.41005999999999</v>
      </c>
      <c r="J135" s="54" t="s">
        <v>3681</v>
      </c>
      <c r="K135" s="54" t="s">
        <v>2382</v>
      </c>
      <c r="L135" s="54">
        <v>15</v>
      </c>
      <c r="M135" s="54" t="s">
        <v>81</v>
      </c>
      <c r="N135" s="54">
        <v>160</v>
      </c>
      <c r="O135" s="54" t="s">
        <v>3682</v>
      </c>
    </row>
    <row r="136" spans="1:15" s="54" customFormat="1" ht="16.5" customHeight="1">
      <c r="A136" s="50" t="s">
        <v>386</v>
      </c>
      <c r="B136" s="48" t="s">
        <v>2386</v>
      </c>
      <c r="C136" s="51" t="s">
        <v>2387</v>
      </c>
      <c r="D136" s="52">
        <v>2018</v>
      </c>
      <c r="E136" s="51">
        <v>0.38</v>
      </c>
      <c r="F136" s="53">
        <v>20</v>
      </c>
      <c r="G136" s="27">
        <f t="shared" si="19"/>
        <v>119.36081730199405</v>
      </c>
      <c r="H136" s="27" t="s">
        <v>407</v>
      </c>
      <c r="I136" s="63">
        <v>48.342800000000004</v>
      </c>
      <c r="J136" s="54" t="s">
        <v>3681</v>
      </c>
      <c r="K136" s="54" t="s">
        <v>2388</v>
      </c>
      <c r="L136" s="54">
        <v>10</v>
      </c>
      <c r="M136" s="54" t="s">
        <v>68</v>
      </c>
      <c r="N136" s="54">
        <v>195</v>
      </c>
      <c r="O136" s="54" t="s">
        <v>3682</v>
      </c>
    </row>
    <row r="137" spans="1:15" s="54" customFormat="1" ht="45" customHeight="1">
      <c r="A137" s="50" t="s">
        <v>386</v>
      </c>
      <c r="B137" s="48" t="s">
        <v>2394</v>
      </c>
      <c r="C137" s="51" t="s">
        <v>2395</v>
      </c>
      <c r="D137" s="52">
        <v>2018</v>
      </c>
      <c r="E137" s="51">
        <v>0.38</v>
      </c>
      <c r="F137" s="53">
        <v>62</v>
      </c>
      <c r="G137" s="27">
        <f t="shared" si="19"/>
        <v>119.36081730199405</v>
      </c>
      <c r="H137" s="27" t="s">
        <v>407</v>
      </c>
      <c r="I137" s="63">
        <v>135.42082000000002</v>
      </c>
      <c r="J137" s="54" t="s">
        <v>3681</v>
      </c>
      <c r="K137" s="55" t="s">
        <v>2396</v>
      </c>
      <c r="L137" s="54">
        <v>30</v>
      </c>
      <c r="M137" s="54" t="s">
        <v>68</v>
      </c>
      <c r="N137" s="54">
        <v>195</v>
      </c>
      <c r="O137" s="54" t="s">
        <v>3682</v>
      </c>
    </row>
    <row r="138" spans="1:15" s="54" customFormat="1" ht="30" customHeight="1">
      <c r="A138" s="50" t="s">
        <v>386</v>
      </c>
      <c r="B138" s="48" t="s">
        <v>2405</v>
      </c>
      <c r="C138" s="51" t="s">
        <v>2406</v>
      </c>
      <c r="D138" s="52">
        <v>2018</v>
      </c>
      <c r="E138" s="51">
        <v>0.38</v>
      </c>
      <c r="F138" s="53">
        <v>56</v>
      </c>
      <c r="G138" s="27">
        <f t="shared" si="19"/>
        <v>119.36081730199405</v>
      </c>
      <c r="H138" s="27" t="s">
        <v>407</v>
      </c>
      <c r="I138" s="63">
        <v>96.63852</v>
      </c>
      <c r="J138" s="54" t="s">
        <v>3681</v>
      </c>
      <c r="K138" s="55" t="s">
        <v>2407</v>
      </c>
      <c r="L138" s="54">
        <v>30</v>
      </c>
      <c r="M138" s="54" t="s">
        <v>68</v>
      </c>
      <c r="N138" s="54">
        <v>195</v>
      </c>
      <c r="O138" s="54" t="s">
        <v>3682</v>
      </c>
    </row>
    <row r="139" spans="1:15" s="54" customFormat="1" ht="30" customHeight="1">
      <c r="A139" s="50" t="s">
        <v>386</v>
      </c>
      <c r="B139" s="48" t="s">
        <v>2411</v>
      </c>
      <c r="C139" s="51" t="s">
        <v>2412</v>
      </c>
      <c r="D139" s="52">
        <v>2018</v>
      </c>
      <c r="E139" s="51">
        <v>0.38</v>
      </c>
      <c r="F139" s="53">
        <v>142</v>
      </c>
      <c r="G139" s="27">
        <f t="shared" ref="G139:G146" si="20">(3^0.5)*0.38*0.93*N139</f>
        <v>119.36081730199405</v>
      </c>
      <c r="H139" s="27" t="s">
        <v>407</v>
      </c>
      <c r="I139" s="63">
        <v>132.87858</v>
      </c>
      <c r="J139" s="54" t="s">
        <v>3681</v>
      </c>
      <c r="K139" s="55" t="s">
        <v>2413</v>
      </c>
      <c r="L139" s="54">
        <v>10</v>
      </c>
      <c r="M139" s="54" t="s">
        <v>68</v>
      </c>
      <c r="N139" s="54">
        <v>195</v>
      </c>
      <c r="O139" s="54" t="s">
        <v>3682</v>
      </c>
    </row>
    <row r="140" spans="1:15" s="54" customFormat="1" ht="16.5" customHeight="1">
      <c r="A140" s="50" t="s">
        <v>386</v>
      </c>
      <c r="B140" s="48" t="s">
        <v>2414</v>
      </c>
      <c r="C140" s="51" t="s">
        <v>2415</v>
      </c>
      <c r="D140" s="52">
        <v>2018</v>
      </c>
      <c r="E140" s="51">
        <v>0.38</v>
      </c>
      <c r="F140" s="53">
        <v>22</v>
      </c>
      <c r="G140" s="27">
        <f t="shared" si="20"/>
        <v>97.9370808631746</v>
      </c>
      <c r="H140" s="27" t="s">
        <v>407</v>
      </c>
      <c r="I140" s="63">
        <v>36.530610000000003</v>
      </c>
      <c r="J140" s="54" t="s">
        <v>3681</v>
      </c>
      <c r="K140" s="54" t="s">
        <v>2416</v>
      </c>
      <c r="L140" s="54">
        <v>15</v>
      </c>
      <c r="M140" s="54" t="s">
        <v>81</v>
      </c>
      <c r="N140" s="54">
        <v>160</v>
      </c>
      <c r="O140" s="54" t="s">
        <v>3682</v>
      </c>
    </row>
    <row r="141" spans="1:15" s="54" customFormat="1" ht="16.5" customHeight="1">
      <c r="A141" s="50" t="s">
        <v>386</v>
      </c>
      <c r="B141" s="48" t="s">
        <v>2417</v>
      </c>
      <c r="C141" s="51" t="s">
        <v>2418</v>
      </c>
      <c r="D141" s="52">
        <v>2018</v>
      </c>
      <c r="E141" s="51">
        <v>0.38</v>
      </c>
      <c r="F141" s="53">
        <v>46</v>
      </c>
      <c r="G141" s="27">
        <f t="shared" si="20"/>
        <v>97.9370808631746</v>
      </c>
      <c r="H141" s="27" t="s">
        <v>407</v>
      </c>
      <c r="I141" s="63">
        <v>89.216740000000001</v>
      </c>
      <c r="J141" s="54" t="s">
        <v>3681</v>
      </c>
      <c r="K141" s="54" t="s">
        <v>2419</v>
      </c>
      <c r="L141" s="54">
        <v>15</v>
      </c>
      <c r="M141" s="54" t="s">
        <v>81</v>
      </c>
      <c r="N141" s="54">
        <v>160</v>
      </c>
      <c r="O141" s="54" t="s">
        <v>3682</v>
      </c>
    </row>
    <row r="142" spans="1:15" s="54" customFormat="1" ht="45" customHeight="1">
      <c r="A142" s="50" t="s">
        <v>386</v>
      </c>
      <c r="B142" s="48" t="s">
        <v>2434</v>
      </c>
      <c r="C142" s="51" t="s">
        <v>2435</v>
      </c>
      <c r="D142" s="52">
        <v>2018</v>
      </c>
      <c r="E142" s="51">
        <v>0.38</v>
      </c>
      <c r="F142" s="53">
        <v>217</v>
      </c>
      <c r="G142" s="27">
        <f t="shared" si="20"/>
        <v>119.36081730199405</v>
      </c>
      <c r="H142" s="27" t="s">
        <v>407</v>
      </c>
      <c r="I142" s="63">
        <v>168.31882999999999</v>
      </c>
      <c r="J142" s="54" t="s">
        <v>3681</v>
      </c>
      <c r="K142" s="55" t="s">
        <v>2436</v>
      </c>
      <c r="L142" s="54">
        <v>45</v>
      </c>
      <c r="M142" s="54" t="s">
        <v>68</v>
      </c>
      <c r="N142" s="54">
        <v>195</v>
      </c>
      <c r="O142" s="54" t="s">
        <v>3682</v>
      </c>
    </row>
    <row r="143" spans="1:15" s="54" customFormat="1" ht="16.5" customHeight="1">
      <c r="A143" s="50" t="s">
        <v>386</v>
      </c>
      <c r="B143" s="48" t="s">
        <v>2437</v>
      </c>
      <c r="C143" s="51" t="s">
        <v>2438</v>
      </c>
      <c r="D143" s="52">
        <v>2018</v>
      </c>
      <c r="E143" s="51">
        <v>0.38</v>
      </c>
      <c r="F143" s="53">
        <v>95</v>
      </c>
      <c r="G143" s="27">
        <f t="shared" si="20"/>
        <v>119.36081730199405</v>
      </c>
      <c r="H143" s="27" t="s">
        <v>407</v>
      </c>
      <c r="I143" s="63">
        <v>154.90129999999999</v>
      </c>
      <c r="J143" s="54" t="s">
        <v>3681</v>
      </c>
      <c r="K143" s="54" t="s">
        <v>2439</v>
      </c>
      <c r="L143" s="54">
        <v>15</v>
      </c>
      <c r="M143" s="54" t="s">
        <v>68</v>
      </c>
      <c r="N143" s="54">
        <v>195</v>
      </c>
      <c r="O143" s="54" t="s">
        <v>3682</v>
      </c>
    </row>
    <row r="144" spans="1:15" s="54" customFormat="1" ht="16.5" customHeight="1">
      <c r="A144" s="50" t="s">
        <v>386</v>
      </c>
      <c r="B144" s="48" t="s">
        <v>2472</v>
      </c>
      <c r="C144" s="51" t="s">
        <v>2473</v>
      </c>
      <c r="D144" s="52">
        <v>2018</v>
      </c>
      <c r="E144" s="51">
        <v>0.38</v>
      </c>
      <c r="F144" s="53">
        <v>281</v>
      </c>
      <c r="G144" s="27">
        <f t="shared" si="20"/>
        <v>122.42135107896826</v>
      </c>
      <c r="H144" s="27" t="s">
        <v>407</v>
      </c>
      <c r="I144" s="63">
        <v>353.54937000000001</v>
      </c>
      <c r="J144" s="54" t="s">
        <v>3681</v>
      </c>
      <c r="K144" s="54" t="s">
        <v>2474</v>
      </c>
      <c r="L144" s="54">
        <v>15</v>
      </c>
      <c r="M144" s="54" t="s">
        <v>70</v>
      </c>
      <c r="N144" s="54">
        <v>200</v>
      </c>
      <c r="O144" s="54" t="s">
        <v>3682</v>
      </c>
    </row>
    <row r="145" spans="1:15" s="54" customFormat="1" ht="16.5" customHeight="1">
      <c r="A145" s="50" t="s">
        <v>386</v>
      </c>
      <c r="B145" s="48" t="s">
        <v>2489</v>
      </c>
      <c r="C145" s="51" t="s">
        <v>2490</v>
      </c>
      <c r="D145" s="52">
        <v>2018</v>
      </c>
      <c r="E145" s="51">
        <v>0.38</v>
      </c>
      <c r="F145" s="53">
        <v>85</v>
      </c>
      <c r="G145" s="27">
        <f t="shared" si="20"/>
        <v>97.9370808631746</v>
      </c>
      <c r="H145" s="27" t="s">
        <v>407</v>
      </c>
      <c r="I145" s="63">
        <v>116.08989</v>
      </c>
      <c r="J145" s="54" t="s">
        <v>3681</v>
      </c>
      <c r="K145" s="54" t="s">
        <v>2491</v>
      </c>
      <c r="L145" s="54">
        <v>5</v>
      </c>
      <c r="M145" s="54" t="s">
        <v>81</v>
      </c>
      <c r="N145" s="54">
        <v>160</v>
      </c>
      <c r="O145" s="54" t="s">
        <v>3682</v>
      </c>
    </row>
    <row r="146" spans="1:15" s="54" customFormat="1" ht="16.5" customHeight="1">
      <c r="A146" s="50" t="s">
        <v>386</v>
      </c>
      <c r="B146" s="48" t="s">
        <v>2492</v>
      </c>
      <c r="C146" s="51" t="s">
        <v>2493</v>
      </c>
      <c r="D146" s="52">
        <v>2018</v>
      </c>
      <c r="E146" s="51">
        <v>0.38</v>
      </c>
      <c r="F146" s="53">
        <v>77</v>
      </c>
      <c r="G146" s="27">
        <f t="shared" si="20"/>
        <v>97.9370808631746</v>
      </c>
      <c r="H146" s="27" t="s">
        <v>407</v>
      </c>
      <c r="I146" s="63">
        <v>115.04994000000001</v>
      </c>
      <c r="J146" s="54" t="s">
        <v>3681</v>
      </c>
      <c r="K146" s="54" t="s">
        <v>2494</v>
      </c>
      <c r="L146" s="54">
        <v>5</v>
      </c>
      <c r="M146" s="54" t="s">
        <v>81</v>
      </c>
      <c r="N146" s="54">
        <v>160</v>
      </c>
      <c r="O146" s="54" t="s">
        <v>3682</v>
      </c>
    </row>
    <row r="147" spans="1:15" ht="66" customHeight="1">
      <c r="A147" s="57"/>
      <c r="B147" s="61" t="s">
        <v>722</v>
      </c>
      <c r="C147" s="58"/>
      <c r="D147" s="58"/>
      <c r="E147" s="62"/>
      <c r="F147" s="45">
        <f>SUM(F148:F185)</f>
        <v>5880</v>
      </c>
      <c r="G147" s="47">
        <f>SUM(G148:G185)</f>
        <v>5582.413609200953</v>
      </c>
      <c r="H147" s="46"/>
      <c r="I147" s="47">
        <f>SUM(I148:I185)</f>
        <v>7503.0854200000003</v>
      </c>
    </row>
    <row r="148" spans="1:15" s="54" customFormat="1" ht="30" customHeight="1">
      <c r="A148" s="50" t="s">
        <v>723</v>
      </c>
      <c r="B148" s="48" t="s">
        <v>220</v>
      </c>
      <c r="C148" s="51" t="s">
        <v>219</v>
      </c>
      <c r="D148" s="52">
        <v>2018</v>
      </c>
      <c r="E148" s="51">
        <v>0.38</v>
      </c>
      <c r="F148" s="53">
        <v>242</v>
      </c>
      <c r="G148" s="27">
        <f t="shared" ref="G148:G163" si="21">(3^0.5)*0.38*0.93*N148</f>
        <v>146.90562129476191</v>
      </c>
      <c r="H148" s="27" t="s">
        <v>407</v>
      </c>
      <c r="I148" s="63">
        <v>210.45099999999999</v>
      </c>
      <c r="J148" s="54" t="s">
        <v>3681</v>
      </c>
      <c r="K148" s="55" t="s">
        <v>2520</v>
      </c>
      <c r="L148" s="54">
        <v>30</v>
      </c>
      <c r="M148" s="54" t="s">
        <v>71</v>
      </c>
      <c r="N148" s="54">
        <v>240</v>
      </c>
      <c r="O148" s="54" t="s">
        <v>3682</v>
      </c>
    </row>
    <row r="149" spans="1:15" s="54" customFormat="1" ht="16.5" customHeight="1">
      <c r="A149" s="50" t="s">
        <v>723</v>
      </c>
      <c r="B149" s="48" t="s">
        <v>2525</v>
      </c>
      <c r="C149" s="51" t="s">
        <v>2526</v>
      </c>
      <c r="D149" s="52">
        <v>2018</v>
      </c>
      <c r="E149" s="51">
        <v>0.38</v>
      </c>
      <c r="F149" s="53">
        <v>264</v>
      </c>
      <c r="G149" s="27">
        <f t="shared" si="21"/>
        <v>146.90562129476191</v>
      </c>
      <c r="H149" s="27" t="s">
        <v>407</v>
      </c>
      <c r="I149" s="63">
        <v>248.96972</v>
      </c>
      <c r="J149" s="54" t="s">
        <v>3681</v>
      </c>
      <c r="K149" s="54" t="s">
        <v>2527</v>
      </c>
      <c r="L149" s="54">
        <v>15</v>
      </c>
      <c r="M149" s="54" t="s">
        <v>71</v>
      </c>
      <c r="N149" s="54">
        <v>240</v>
      </c>
      <c r="O149" s="54" t="s">
        <v>3682</v>
      </c>
    </row>
    <row r="150" spans="1:15" s="54" customFormat="1" ht="135" customHeight="1">
      <c r="A150" s="50" t="s">
        <v>723</v>
      </c>
      <c r="B150" s="48" t="s">
        <v>2562</v>
      </c>
      <c r="C150" s="51" t="s">
        <v>2563</v>
      </c>
      <c r="D150" s="52">
        <v>2018</v>
      </c>
      <c r="E150" s="51">
        <v>0.38</v>
      </c>
      <c r="F150" s="53">
        <v>285</v>
      </c>
      <c r="G150" s="27">
        <f t="shared" si="21"/>
        <v>146.90562129476191</v>
      </c>
      <c r="H150" s="27" t="s">
        <v>407</v>
      </c>
      <c r="I150" s="63">
        <v>403.94605999999999</v>
      </c>
      <c r="J150" s="54" t="s">
        <v>3681</v>
      </c>
      <c r="K150" s="55" t="s">
        <v>2564</v>
      </c>
      <c r="L150" s="54">
        <v>125</v>
      </c>
      <c r="M150" s="54" t="s">
        <v>71</v>
      </c>
      <c r="N150" s="54">
        <v>240</v>
      </c>
      <c r="O150" s="54" t="s">
        <v>3682</v>
      </c>
    </row>
    <row r="151" spans="1:15" s="54" customFormat="1" ht="45" customHeight="1">
      <c r="A151" s="50" t="s">
        <v>723</v>
      </c>
      <c r="B151" s="48" t="s">
        <v>2565</v>
      </c>
      <c r="C151" s="51" t="s">
        <v>2566</v>
      </c>
      <c r="D151" s="52">
        <v>2018</v>
      </c>
      <c r="E151" s="51">
        <v>0.38</v>
      </c>
      <c r="F151" s="53">
        <v>138</v>
      </c>
      <c r="G151" s="27">
        <f t="shared" si="21"/>
        <v>146.90562129476191</v>
      </c>
      <c r="H151" s="27" t="s">
        <v>407</v>
      </c>
      <c r="I151" s="63">
        <v>206.17708999999999</v>
      </c>
      <c r="J151" s="54" t="s">
        <v>3681</v>
      </c>
      <c r="K151" s="55" t="s">
        <v>2567</v>
      </c>
      <c r="L151" s="54">
        <v>45</v>
      </c>
      <c r="M151" s="54" t="s">
        <v>71</v>
      </c>
      <c r="N151" s="54">
        <v>240</v>
      </c>
      <c r="O151" s="54" t="s">
        <v>3682</v>
      </c>
    </row>
    <row r="152" spans="1:15" s="54" customFormat="1" ht="75" customHeight="1">
      <c r="A152" s="50" t="s">
        <v>723</v>
      </c>
      <c r="B152" s="48" t="s">
        <v>2568</v>
      </c>
      <c r="C152" s="51" t="s">
        <v>2569</v>
      </c>
      <c r="D152" s="52">
        <v>2018</v>
      </c>
      <c r="E152" s="51">
        <v>0.38</v>
      </c>
      <c r="F152" s="53">
        <v>154</v>
      </c>
      <c r="G152" s="27">
        <f t="shared" si="21"/>
        <v>146.90562129476191</v>
      </c>
      <c r="H152" s="27" t="s">
        <v>407</v>
      </c>
      <c r="I152" s="63">
        <v>323.05358000000001</v>
      </c>
      <c r="J152" s="54" t="s">
        <v>3681</v>
      </c>
      <c r="K152" s="55" t="s">
        <v>2570</v>
      </c>
      <c r="L152" s="54">
        <v>45</v>
      </c>
      <c r="M152" s="54" t="s">
        <v>71</v>
      </c>
      <c r="N152" s="54">
        <v>240</v>
      </c>
      <c r="O152" s="54" t="s">
        <v>3682</v>
      </c>
    </row>
    <row r="153" spans="1:15" s="54" customFormat="1" ht="225" customHeight="1">
      <c r="A153" s="50" t="s">
        <v>723</v>
      </c>
      <c r="B153" s="48" t="s">
        <v>2583</v>
      </c>
      <c r="C153" s="51" t="s">
        <v>2584</v>
      </c>
      <c r="D153" s="52">
        <v>2018</v>
      </c>
      <c r="E153" s="51">
        <v>0.38</v>
      </c>
      <c r="F153" s="53">
        <v>212</v>
      </c>
      <c r="G153" s="27">
        <f t="shared" si="21"/>
        <v>146.90562129476191</v>
      </c>
      <c r="H153" s="27" t="s">
        <v>407</v>
      </c>
      <c r="I153" s="63">
        <v>309.89734000000004</v>
      </c>
      <c r="J153" s="54" t="s">
        <v>3681</v>
      </c>
      <c r="K153" s="55" t="s">
        <v>2585</v>
      </c>
      <c r="L153" s="54">
        <v>220</v>
      </c>
      <c r="M153" s="54" t="s">
        <v>71</v>
      </c>
      <c r="N153" s="54">
        <v>240</v>
      </c>
      <c r="O153" s="54" t="s">
        <v>3682</v>
      </c>
    </row>
    <row r="154" spans="1:15" s="54" customFormat="1" ht="210" customHeight="1">
      <c r="A154" s="50" t="s">
        <v>723</v>
      </c>
      <c r="B154" s="48" t="s">
        <v>2586</v>
      </c>
      <c r="C154" s="51" t="s">
        <v>2587</v>
      </c>
      <c r="D154" s="52">
        <v>2018</v>
      </c>
      <c r="E154" s="51">
        <v>0.38</v>
      </c>
      <c r="F154" s="53">
        <v>542</v>
      </c>
      <c r="G154" s="27">
        <f t="shared" si="21"/>
        <v>146.90562129476191</v>
      </c>
      <c r="H154" s="27" t="s">
        <v>407</v>
      </c>
      <c r="I154" s="63">
        <v>625.87543999999991</v>
      </c>
      <c r="J154" s="54" t="s">
        <v>3681</v>
      </c>
      <c r="K154" s="55" t="s">
        <v>2588</v>
      </c>
      <c r="L154" s="54">
        <v>205</v>
      </c>
      <c r="M154" s="54" t="s">
        <v>71</v>
      </c>
      <c r="N154" s="54">
        <v>240</v>
      </c>
      <c r="O154" s="54" t="s">
        <v>3682</v>
      </c>
    </row>
    <row r="155" spans="1:15" s="54" customFormat="1" ht="16.5" customHeight="1">
      <c r="A155" s="50" t="s">
        <v>723</v>
      </c>
      <c r="B155" s="48" t="s">
        <v>2594</v>
      </c>
      <c r="C155" s="51" t="s">
        <v>2595</v>
      </c>
      <c r="D155" s="52">
        <v>2018</v>
      </c>
      <c r="E155" s="51">
        <v>0.38</v>
      </c>
      <c r="F155" s="53">
        <v>22</v>
      </c>
      <c r="G155" s="27">
        <f t="shared" si="21"/>
        <v>146.90562129476191</v>
      </c>
      <c r="H155" s="27" t="s">
        <v>407</v>
      </c>
      <c r="I155" s="63">
        <v>41.476709999999997</v>
      </c>
      <c r="J155" s="54" t="s">
        <v>3681</v>
      </c>
      <c r="K155" s="54" t="s">
        <v>2596</v>
      </c>
      <c r="L155" s="54">
        <v>5</v>
      </c>
      <c r="M155" s="54" t="s">
        <v>71</v>
      </c>
      <c r="N155" s="54">
        <v>240</v>
      </c>
      <c r="O155" s="54" t="s">
        <v>3682</v>
      </c>
    </row>
    <row r="156" spans="1:15" s="54" customFormat="1" ht="16.5" customHeight="1">
      <c r="A156" s="50" t="s">
        <v>723</v>
      </c>
      <c r="B156" s="48" t="s">
        <v>2600</v>
      </c>
      <c r="C156" s="51" t="s">
        <v>2601</v>
      </c>
      <c r="D156" s="52">
        <v>2018</v>
      </c>
      <c r="E156" s="51">
        <v>0.38</v>
      </c>
      <c r="F156" s="53">
        <v>240</v>
      </c>
      <c r="G156" s="27">
        <f t="shared" si="21"/>
        <v>146.90562129476191</v>
      </c>
      <c r="H156" s="27" t="s">
        <v>407</v>
      </c>
      <c r="I156" s="63">
        <v>218.78390999999999</v>
      </c>
      <c r="J156" s="54" t="s">
        <v>3681</v>
      </c>
      <c r="K156" s="54" t="s">
        <v>2602</v>
      </c>
      <c r="L156" s="54">
        <v>90</v>
      </c>
      <c r="M156" s="54" t="s">
        <v>71</v>
      </c>
      <c r="N156" s="54">
        <v>240</v>
      </c>
      <c r="O156" s="54" t="s">
        <v>3682</v>
      </c>
    </row>
    <row r="157" spans="1:15" s="54" customFormat="1" ht="30" customHeight="1">
      <c r="A157" s="50" t="s">
        <v>723</v>
      </c>
      <c r="B157" s="48" t="s">
        <v>2617</v>
      </c>
      <c r="C157" s="51" t="s">
        <v>2618</v>
      </c>
      <c r="D157" s="52">
        <v>2018</v>
      </c>
      <c r="E157" s="51">
        <v>0.38</v>
      </c>
      <c r="F157" s="53">
        <v>27</v>
      </c>
      <c r="G157" s="27">
        <f t="shared" si="21"/>
        <v>146.90562129476191</v>
      </c>
      <c r="H157" s="27" t="s">
        <v>407</v>
      </c>
      <c r="I157" s="63">
        <v>73.497649999999993</v>
      </c>
      <c r="J157" s="54" t="s">
        <v>3681</v>
      </c>
      <c r="K157" s="55" t="s">
        <v>2619</v>
      </c>
      <c r="L157" s="54">
        <v>232.15</v>
      </c>
      <c r="M157" s="54" t="s">
        <v>71</v>
      </c>
      <c r="N157" s="54">
        <v>240</v>
      </c>
      <c r="O157" s="54" t="s">
        <v>3682</v>
      </c>
    </row>
    <row r="158" spans="1:15" s="54" customFormat="1" ht="30" customHeight="1">
      <c r="A158" s="50" t="s">
        <v>723</v>
      </c>
      <c r="B158" s="48" t="s">
        <v>2620</v>
      </c>
      <c r="C158" s="51" t="s">
        <v>2621</v>
      </c>
      <c r="D158" s="52">
        <v>2018</v>
      </c>
      <c r="E158" s="51">
        <v>0.38</v>
      </c>
      <c r="F158" s="53">
        <v>27</v>
      </c>
      <c r="G158" s="27">
        <f t="shared" si="21"/>
        <v>146.90562129476191</v>
      </c>
      <c r="H158" s="27" t="s">
        <v>407</v>
      </c>
      <c r="I158" s="63">
        <v>88.207700000000003</v>
      </c>
      <c r="J158" s="54" t="s">
        <v>3681</v>
      </c>
      <c r="K158" s="55" t="s">
        <v>2622</v>
      </c>
      <c r="L158" s="54">
        <v>200.7</v>
      </c>
      <c r="M158" s="54" t="s">
        <v>71</v>
      </c>
      <c r="N158" s="54">
        <v>240</v>
      </c>
      <c r="O158" s="54" t="s">
        <v>3682</v>
      </c>
    </row>
    <row r="159" spans="1:15" s="54" customFormat="1" ht="16.5" customHeight="1">
      <c r="A159" s="50" t="s">
        <v>723</v>
      </c>
      <c r="B159" s="48" t="s">
        <v>2633</v>
      </c>
      <c r="C159" s="51" t="s">
        <v>2634</v>
      </c>
      <c r="D159" s="52">
        <v>2018</v>
      </c>
      <c r="E159" s="51">
        <v>0.38</v>
      </c>
      <c r="F159" s="53">
        <v>28</v>
      </c>
      <c r="G159" s="27">
        <f t="shared" si="21"/>
        <v>146.90562129476191</v>
      </c>
      <c r="H159" s="27" t="s">
        <v>407</v>
      </c>
      <c r="I159" s="63">
        <v>89.608440000000002</v>
      </c>
      <c r="J159" s="54" t="s">
        <v>3681</v>
      </c>
      <c r="K159" s="54" t="s">
        <v>2635</v>
      </c>
      <c r="L159" s="54">
        <v>15</v>
      </c>
      <c r="M159" s="54" t="s">
        <v>3689</v>
      </c>
      <c r="N159" s="54">
        <v>240</v>
      </c>
      <c r="O159" s="54" t="s">
        <v>3682</v>
      </c>
    </row>
    <row r="160" spans="1:15" s="54" customFormat="1" ht="16.5" customHeight="1">
      <c r="A160" s="50" t="s">
        <v>723</v>
      </c>
      <c r="B160" s="48" t="s">
        <v>2636</v>
      </c>
      <c r="C160" s="51" t="s">
        <v>2637</v>
      </c>
      <c r="D160" s="52">
        <v>2018</v>
      </c>
      <c r="E160" s="51">
        <v>0.38</v>
      </c>
      <c r="F160" s="53">
        <v>153</v>
      </c>
      <c r="G160" s="27">
        <f t="shared" si="21"/>
        <v>146.90562129476191</v>
      </c>
      <c r="H160" s="27" t="s">
        <v>407</v>
      </c>
      <c r="I160" s="63">
        <v>183.12541000000002</v>
      </c>
      <c r="J160" s="54" t="s">
        <v>3681</v>
      </c>
      <c r="K160" s="54" t="s">
        <v>2638</v>
      </c>
      <c r="L160" s="54">
        <v>3.5</v>
      </c>
      <c r="M160" s="54" t="s">
        <v>71</v>
      </c>
      <c r="N160" s="54">
        <v>240</v>
      </c>
      <c r="O160" s="54" t="s">
        <v>3682</v>
      </c>
    </row>
    <row r="161" spans="1:15" s="54" customFormat="1" ht="30" customHeight="1">
      <c r="A161" s="50" t="s">
        <v>723</v>
      </c>
      <c r="B161" s="48" t="s">
        <v>2647</v>
      </c>
      <c r="C161" s="51" t="s">
        <v>2648</v>
      </c>
      <c r="D161" s="52">
        <v>2018</v>
      </c>
      <c r="E161" s="51">
        <v>0.38</v>
      </c>
      <c r="F161" s="53">
        <v>462</v>
      </c>
      <c r="G161" s="27">
        <f t="shared" si="21"/>
        <v>146.90562129476191</v>
      </c>
      <c r="H161" s="27" t="s">
        <v>407</v>
      </c>
      <c r="I161" s="63">
        <v>415.36493999999999</v>
      </c>
      <c r="J161" s="54" t="s">
        <v>3681</v>
      </c>
      <c r="K161" s="55" t="s">
        <v>2649</v>
      </c>
      <c r="L161" s="54">
        <v>30</v>
      </c>
      <c r="M161" s="54" t="s">
        <v>71</v>
      </c>
      <c r="N161" s="54">
        <v>240</v>
      </c>
      <c r="O161" s="54" t="s">
        <v>3682</v>
      </c>
    </row>
    <row r="162" spans="1:15" s="54" customFormat="1" ht="16.5" customHeight="1">
      <c r="A162" s="50" t="s">
        <v>723</v>
      </c>
      <c r="B162" s="48" t="s">
        <v>2656</v>
      </c>
      <c r="C162" s="51" t="s">
        <v>2657</v>
      </c>
      <c r="D162" s="52">
        <v>2018</v>
      </c>
      <c r="E162" s="51">
        <v>0.38</v>
      </c>
      <c r="F162" s="53">
        <v>88</v>
      </c>
      <c r="G162" s="27">
        <f t="shared" si="21"/>
        <v>146.90562129476191</v>
      </c>
      <c r="H162" s="27" t="s">
        <v>407</v>
      </c>
      <c r="I162" s="63">
        <v>149.77860999999999</v>
      </c>
      <c r="J162" s="54" t="s">
        <v>3681</v>
      </c>
      <c r="K162" s="54" t="s">
        <v>2658</v>
      </c>
      <c r="L162" s="54">
        <v>15</v>
      </c>
      <c r="M162" s="54" t="s">
        <v>71</v>
      </c>
      <c r="N162" s="54">
        <v>240</v>
      </c>
      <c r="O162" s="54" t="s">
        <v>3682</v>
      </c>
    </row>
    <row r="163" spans="1:15" s="54" customFormat="1" ht="16.5" customHeight="1">
      <c r="A163" s="50" t="s">
        <v>723</v>
      </c>
      <c r="B163" s="48" t="s">
        <v>2659</v>
      </c>
      <c r="C163" s="51" t="s">
        <v>2660</v>
      </c>
      <c r="D163" s="52">
        <v>2018</v>
      </c>
      <c r="E163" s="51">
        <v>0.38</v>
      </c>
      <c r="F163" s="53">
        <v>123</v>
      </c>
      <c r="G163" s="27">
        <f t="shared" si="21"/>
        <v>146.90562129476191</v>
      </c>
      <c r="H163" s="27" t="s">
        <v>407</v>
      </c>
      <c r="I163" s="63">
        <v>164.18764000000002</v>
      </c>
      <c r="J163" s="54" t="s">
        <v>3681</v>
      </c>
      <c r="K163" s="54" t="s">
        <v>2661</v>
      </c>
      <c r="L163" s="54">
        <v>15</v>
      </c>
      <c r="M163" s="54" t="s">
        <v>74</v>
      </c>
      <c r="N163" s="54">
        <v>240</v>
      </c>
      <c r="O163" s="54" t="s">
        <v>3682</v>
      </c>
    </row>
    <row r="164" spans="1:15" s="54" customFormat="1" ht="16.5" customHeight="1">
      <c r="A164" s="50" t="s">
        <v>723</v>
      </c>
      <c r="B164" s="48" t="s">
        <v>2673</v>
      </c>
      <c r="C164" s="51" t="s">
        <v>2674</v>
      </c>
      <c r="D164" s="52">
        <v>2018</v>
      </c>
      <c r="E164" s="51">
        <v>0.38</v>
      </c>
      <c r="F164" s="53">
        <v>20</v>
      </c>
      <c r="G164" s="27">
        <f t="shared" ref="G164:G175" si="22">(3^0.5)*0.38*0.93*N164</f>
        <v>146.90562129476191</v>
      </c>
      <c r="H164" s="27" t="s">
        <v>407</v>
      </c>
      <c r="I164" s="63">
        <v>47.138709999999996</v>
      </c>
      <c r="J164" s="54" t="s">
        <v>3681</v>
      </c>
      <c r="K164" s="54" t="s">
        <v>2675</v>
      </c>
      <c r="L164" s="54">
        <v>3</v>
      </c>
      <c r="M164" s="54" t="s">
        <v>71</v>
      </c>
      <c r="N164" s="54">
        <v>240</v>
      </c>
      <c r="O164" s="54" t="s">
        <v>3682</v>
      </c>
    </row>
    <row r="165" spans="1:15" s="54" customFormat="1" ht="16.5" customHeight="1">
      <c r="A165" s="50" t="s">
        <v>723</v>
      </c>
      <c r="B165" s="48" t="s">
        <v>2679</v>
      </c>
      <c r="C165" s="51" t="s">
        <v>2680</v>
      </c>
      <c r="D165" s="52">
        <v>2018</v>
      </c>
      <c r="E165" s="51">
        <v>0.38</v>
      </c>
      <c r="F165" s="53">
        <v>77</v>
      </c>
      <c r="G165" s="27">
        <f t="shared" si="22"/>
        <v>146.90562129476191</v>
      </c>
      <c r="H165" s="27" t="s">
        <v>407</v>
      </c>
      <c r="I165" s="63">
        <v>103.67437</v>
      </c>
      <c r="J165" s="54" t="s">
        <v>3681</v>
      </c>
      <c r="K165" s="54" t="s">
        <v>2681</v>
      </c>
      <c r="L165" s="54">
        <v>15</v>
      </c>
      <c r="M165" s="54" t="s">
        <v>71</v>
      </c>
      <c r="N165" s="54">
        <v>240</v>
      </c>
      <c r="O165" s="54" t="s">
        <v>3682</v>
      </c>
    </row>
    <row r="166" spans="1:15" s="54" customFormat="1" ht="45" customHeight="1">
      <c r="A166" s="50" t="s">
        <v>723</v>
      </c>
      <c r="B166" s="48" t="s">
        <v>2702</v>
      </c>
      <c r="C166" s="51" t="s">
        <v>2703</v>
      </c>
      <c r="D166" s="52">
        <v>2018</v>
      </c>
      <c r="E166" s="51">
        <v>0.38</v>
      </c>
      <c r="F166" s="53">
        <v>80</v>
      </c>
      <c r="G166" s="27">
        <f t="shared" si="22"/>
        <v>146.90562129476191</v>
      </c>
      <c r="H166" s="27" t="s">
        <v>407</v>
      </c>
      <c r="I166" s="63">
        <v>127.30414</v>
      </c>
      <c r="J166" s="54" t="s">
        <v>3681</v>
      </c>
      <c r="K166" s="55" t="s">
        <v>2704</v>
      </c>
      <c r="L166" s="54">
        <v>45</v>
      </c>
      <c r="M166" s="54" t="s">
        <v>71</v>
      </c>
      <c r="N166" s="54">
        <v>240</v>
      </c>
      <c r="O166" s="54" t="s">
        <v>3682</v>
      </c>
    </row>
    <row r="167" spans="1:15" s="54" customFormat="1" ht="16.5" customHeight="1">
      <c r="A167" s="50" t="s">
        <v>723</v>
      </c>
      <c r="B167" s="48" t="s">
        <v>2720</v>
      </c>
      <c r="C167" s="51" t="s">
        <v>2721</v>
      </c>
      <c r="D167" s="52">
        <v>2018</v>
      </c>
      <c r="E167" s="51">
        <v>0.38</v>
      </c>
      <c r="F167" s="53">
        <v>48</v>
      </c>
      <c r="G167" s="27">
        <f t="shared" si="22"/>
        <v>146.90562129476191</v>
      </c>
      <c r="H167" s="27" t="s">
        <v>407</v>
      </c>
      <c r="I167" s="63">
        <v>95.891580000000005</v>
      </c>
      <c r="J167" s="54" t="s">
        <v>3681</v>
      </c>
      <c r="K167" s="54" t="s">
        <v>543</v>
      </c>
      <c r="L167" s="54">
        <v>15</v>
      </c>
      <c r="M167" s="54" t="s">
        <v>71</v>
      </c>
      <c r="N167" s="54">
        <v>240</v>
      </c>
      <c r="O167" s="54" t="s">
        <v>3682</v>
      </c>
    </row>
    <row r="168" spans="1:15" s="54" customFormat="1" ht="16.5" customHeight="1">
      <c r="A168" s="50" t="s">
        <v>723</v>
      </c>
      <c r="B168" s="48" t="s">
        <v>2728</v>
      </c>
      <c r="C168" s="51" t="s">
        <v>2729</v>
      </c>
      <c r="D168" s="52">
        <v>2018</v>
      </c>
      <c r="E168" s="51">
        <v>0.38</v>
      </c>
      <c r="F168" s="53">
        <v>260</v>
      </c>
      <c r="G168" s="27">
        <f t="shared" si="22"/>
        <v>146.90562129476191</v>
      </c>
      <c r="H168" s="27" t="s">
        <v>407</v>
      </c>
      <c r="I168" s="63">
        <v>324.19619</v>
      </c>
      <c r="J168" s="54" t="s">
        <v>3681</v>
      </c>
      <c r="K168" s="54" t="s">
        <v>577</v>
      </c>
      <c r="L168" s="54">
        <v>15</v>
      </c>
      <c r="M168" s="54" t="s">
        <v>71</v>
      </c>
      <c r="N168" s="54">
        <v>240</v>
      </c>
      <c r="O168" s="54" t="s">
        <v>3682</v>
      </c>
    </row>
    <row r="169" spans="1:15" s="54" customFormat="1" ht="30" customHeight="1">
      <c r="A169" s="50" t="s">
        <v>723</v>
      </c>
      <c r="B169" s="48" t="s">
        <v>2730</v>
      </c>
      <c r="C169" s="51" t="s">
        <v>2731</v>
      </c>
      <c r="D169" s="52">
        <v>2018</v>
      </c>
      <c r="E169" s="51">
        <v>0.38</v>
      </c>
      <c r="F169" s="53">
        <v>67</v>
      </c>
      <c r="G169" s="27">
        <f t="shared" si="22"/>
        <v>146.90562129476191</v>
      </c>
      <c r="H169" s="27" t="s">
        <v>407</v>
      </c>
      <c r="I169" s="63">
        <v>124.63077</v>
      </c>
      <c r="J169" s="54" t="s">
        <v>3681</v>
      </c>
      <c r="K169" s="55" t="s">
        <v>2732</v>
      </c>
      <c r="L169" s="54">
        <v>30</v>
      </c>
      <c r="M169" s="54" t="s">
        <v>3689</v>
      </c>
      <c r="N169" s="54">
        <v>240</v>
      </c>
      <c r="O169" s="54" t="s">
        <v>3682</v>
      </c>
    </row>
    <row r="170" spans="1:15" s="54" customFormat="1" ht="16.5" customHeight="1">
      <c r="A170" s="50" t="s">
        <v>723</v>
      </c>
      <c r="B170" s="48" t="s">
        <v>2756</v>
      </c>
      <c r="C170" s="51" t="s">
        <v>2757</v>
      </c>
      <c r="D170" s="52">
        <v>2018</v>
      </c>
      <c r="E170" s="51">
        <v>0.38</v>
      </c>
      <c r="F170" s="53">
        <v>5</v>
      </c>
      <c r="G170" s="27">
        <f t="shared" si="22"/>
        <v>146.90562129476191</v>
      </c>
      <c r="H170" s="27" t="s">
        <v>407</v>
      </c>
      <c r="I170" s="63">
        <v>63.110999999999997</v>
      </c>
      <c r="J170" s="54" t="s">
        <v>3681</v>
      </c>
      <c r="K170" s="54" t="s">
        <v>552</v>
      </c>
      <c r="L170" s="54">
        <v>100</v>
      </c>
      <c r="M170" s="54" t="s">
        <v>71</v>
      </c>
      <c r="N170" s="54">
        <v>240</v>
      </c>
      <c r="O170" s="54" t="s">
        <v>3682</v>
      </c>
    </row>
    <row r="171" spans="1:15" s="54" customFormat="1" ht="16.5" customHeight="1">
      <c r="A171" s="50" t="s">
        <v>723</v>
      </c>
      <c r="B171" s="48" t="s">
        <v>2766</v>
      </c>
      <c r="C171" s="51" t="s">
        <v>2767</v>
      </c>
      <c r="D171" s="52">
        <v>2018</v>
      </c>
      <c r="E171" s="51">
        <v>0.38</v>
      </c>
      <c r="F171" s="53">
        <v>100</v>
      </c>
      <c r="G171" s="27">
        <f t="shared" si="22"/>
        <v>146.90562129476191</v>
      </c>
      <c r="H171" s="27" t="s">
        <v>407</v>
      </c>
      <c r="I171" s="63">
        <v>150.16751000000002</v>
      </c>
      <c r="J171" s="54" t="s">
        <v>3681</v>
      </c>
      <c r="K171" s="54" t="s">
        <v>565</v>
      </c>
      <c r="L171" s="54">
        <v>40</v>
      </c>
      <c r="M171" s="54" t="s">
        <v>71</v>
      </c>
      <c r="N171" s="54">
        <v>240</v>
      </c>
      <c r="O171" s="54" t="s">
        <v>3682</v>
      </c>
    </row>
    <row r="172" spans="1:15" s="54" customFormat="1" ht="45" customHeight="1">
      <c r="A172" s="50" t="s">
        <v>723</v>
      </c>
      <c r="B172" s="48" t="s">
        <v>2824</v>
      </c>
      <c r="C172" s="51" t="s">
        <v>2825</v>
      </c>
      <c r="D172" s="52">
        <v>2018</v>
      </c>
      <c r="E172" s="51">
        <v>0.38</v>
      </c>
      <c r="F172" s="53">
        <v>370</v>
      </c>
      <c r="G172" s="27">
        <f t="shared" si="22"/>
        <v>146.90562129476191</v>
      </c>
      <c r="H172" s="27" t="s">
        <v>407</v>
      </c>
      <c r="I172" s="63">
        <v>322.83236999999997</v>
      </c>
      <c r="J172" s="54" t="s">
        <v>3681</v>
      </c>
      <c r="K172" s="55" t="s">
        <v>2826</v>
      </c>
      <c r="L172" s="54">
        <v>45</v>
      </c>
      <c r="M172" s="54" t="s">
        <v>71</v>
      </c>
      <c r="N172" s="54">
        <v>240</v>
      </c>
      <c r="O172" s="54" t="s">
        <v>3682</v>
      </c>
    </row>
    <row r="173" spans="1:15" s="54" customFormat="1" ht="16.5" customHeight="1">
      <c r="A173" s="50" t="s">
        <v>723</v>
      </c>
      <c r="B173" s="48" t="s">
        <v>2830</v>
      </c>
      <c r="C173" s="51" t="s">
        <v>2831</v>
      </c>
      <c r="D173" s="52">
        <v>2018</v>
      </c>
      <c r="E173" s="51">
        <v>0.38</v>
      </c>
      <c r="F173" s="53">
        <v>225</v>
      </c>
      <c r="G173" s="27">
        <f t="shared" si="22"/>
        <v>146.90562129476191</v>
      </c>
      <c r="H173" s="27" t="s">
        <v>407</v>
      </c>
      <c r="I173" s="63">
        <v>289.94578000000001</v>
      </c>
      <c r="J173" s="54" t="s">
        <v>3681</v>
      </c>
      <c r="K173" s="54" t="s">
        <v>2832</v>
      </c>
      <c r="L173" s="54">
        <v>15</v>
      </c>
      <c r="M173" s="54" t="s">
        <v>71</v>
      </c>
      <c r="N173" s="54">
        <v>240</v>
      </c>
      <c r="O173" s="54" t="s">
        <v>3682</v>
      </c>
    </row>
    <row r="174" spans="1:15" s="54" customFormat="1" ht="16.5" customHeight="1">
      <c r="A174" s="50" t="s">
        <v>723</v>
      </c>
      <c r="B174" s="48" t="s">
        <v>2833</v>
      </c>
      <c r="C174" s="51" t="s">
        <v>2834</v>
      </c>
      <c r="D174" s="52">
        <v>2018</v>
      </c>
      <c r="E174" s="51">
        <v>0.38</v>
      </c>
      <c r="F174" s="53">
        <v>120</v>
      </c>
      <c r="G174" s="27">
        <f t="shared" si="22"/>
        <v>146.90562129476191</v>
      </c>
      <c r="H174" s="27" t="s">
        <v>407</v>
      </c>
      <c r="I174" s="63">
        <v>158.48597000000001</v>
      </c>
      <c r="J174" s="54" t="s">
        <v>3681</v>
      </c>
      <c r="K174" s="54" t="s">
        <v>2835</v>
      </c>
      <c r="L174" s="54">
        <v>15</v>
      </c>
      <c r="M174" s="54" t="s">
        <v>3690</v>
      </c>
      <c r="N174" s="54">
        <v>240</v>
      </c>
      <c r="O174" s="54" t="s">
        <v>3682</v>
      </c>
    </row>
    <row r="175" spans="1:15" s="54" customFormat="1" ht="16.5" customHeight="1">
      <c r="A175" s="50" t="s">
        <v>723</v>
      </c>
      <c r="B175" s="48" t="s">
        <v>2836</v>
      </c>
      <c r="C175" s="51" t="s">
        <v>2837</v>
      </c>
      <c r="D175" s="52">
        <v>2018</v>
      </c>
      <c r="E175" s="51">
        <v>0.38</v>
      </c>
      <c r="F175" s="53">
        <v>131</v>
      </c>
      <c r="G175" s="27">
        <f t="shared" si="22"/>
        <v>146.90562129476191</v>
      </c>
      <c r="H175" s="27" t="s">
        <v>407</v>
      </c>
      <c r="I175" s="63">
        <v>158.72673</v>
      </c>
      <c r="J175" s="54" t="s">
        <v>3681</v>
      </c>
      <c r="K175" s="54" t="s">
        <v>2838</v>
      </c>
      <c r="L175" s="54">
        <v>15</v>
      </c>
      <c r="M175" s="54" t="s">
        <v>71</v>
      </c>
      <c r="N175" s="54">
        <v>240</v>
      </c>
      <c r="O175" s="54" t="s">
        <v>3682</v>
      </c>
    </row>
    <row r="176" spans="1:15" s="54" customFormat="1" ht="30" customHeight="1">
      <c r="A176" s="50" t="s">
        <v>723</v>
      </c>
      <c r="B176" s="48" t="s">
        <v>2839</v>
      </c>
      <c r="C176" s="51" t="s">
        <v>2840</v>
      </c>
      <c r="D176" s="52">
        <v>2018</v>
      </c>
      <c r="E176" s="51">
        <v>0.38</v>
      </c>
      <c r="F176" s="53">
        <v>220</v>
      </c>
      <c r="G176" s="27">
        <f t="shared" ref="G176:G185" si="23">(3^0.5)*0.38*0.93*N176</f>
        <v>146.90562129476191</v>
      </c>
      <c r="H176" s="27" t="s">
        <v>407</v>
      </c>
      <c r="I176" s="63">
        <v>284.91331000000002</v>
      </c>
      <c r="J176" s="54" t="s">
        <v>3681</v>
      </c>
      <c r="K176" s="55" t="s">
        <v>2841</v>
      </c>
      <c r="L176" s="54">
        <v>30</v>
      </c>
      <c r="M176" s="54" t="s">
        <v>71</v>
      </c>
      <c r="N176" s="54">
        <v>240</v>
      </c>
      <c r="O176" s="54" t="s">
        <v>3682</v>
      </c>
    </row>
    <row r="177" spans="1:15" s="54" customFormat="1" ht="16.5" customHeight="1">
      <c r="A177" s="50" t="s">
        <v>723</v>
      </c>
      <c r="B177" s="48" t="s">
        <v>2853</v>
      </c>
      <c r="C177" s="51" t="s">
        <v>2854</v>
      </c>
      <c r="D177" s="52">
        <v>2018</v>
      </c>
      <c r="E177" s="51">
        <v>0.38</v>
      </c>
      <c r="F177" s="53">
        <v>31</v>
      </c>
      <c r="G177" s="27">
        <f t="shared" si="23"/>
        <v>146.90562129476191</v>
      </c>
      <c r="H177" s="27" t="s">
        <v>407</v>
      </c>
      <c r="I177" s="63">
        <v>80.289280000000005</v>
      </c>
      <c r="J177" s="54" t="s">
        <v>3681</v>
      </c>
      <c r="K177" s="54" t="s">
        <v>2855</v>
      </c>
      <c r="L177" s="54">
        <v>15</v>
      </c>
      <c r="M177" s="54" t="s">
        <v>71</v>
      </c>
      <c r="N177" s="54">
        <v>240</v>
      </c>
      <c r="O177" s="54" t="s">
        <v>3682</v>
      </c>
    </row>
    <row r="178" spans="1:15" s="54" customFormat="1" ht="16.5" customHeight="1">
      <c r="A178" s="50" t="s">
        <v>723</v>
      </c>
      <c r="B178" s="48" t="s">
        <v>2858</v>
      </c>
      <c r="C178" s="51" t="s">
        <v>2859</v>
      </c>
      <c r="D178" s="52">
        <v>2018</v>
      </c>
      <c r="E178" s="51">
        <v>0.38</v>
      </c>
      <c r="F178" s="53">
        <v>36</v>
      </c>
      <c r="G178" s="27">
        <f t="shared" si="23"/>
        <v>146.90562129476191</v>
      </c>
      <c r="H178" s="27" t="s">
        <v>407</v>
      </c>
      <c r="I178" s="63">
        <v>92.92</v>
      </c>
      <c r="J178" s="54" t="s">
        <v>3681</v>
      </c>
      <c r="K178" s="54" t="s">
        <v>2860</v>
      </c>
      <c r="L178" s="54">
        <v>15</v>
      </c>
      <c r="M178" s="54" t="s">
        <v>71</v>
      </c>
      <c r="N178" s="54">
        <v>240</v>
      </c>
      <c r="O178" s="54" t="s">
        <v>3682</v>
      </c>
    </row>
    <row r="179" spans="1:15" s="54" customFormat="1" ht="16.5" customHeight="1">
      <c r="A179" s="50" t="s">
        <v>723</v>
      </c>
      <c r="B179" s="48" t="s">
        <v>2925</v>
      </c>
      <c r="C179" s="51" t="s">
        <v>2926</v>
      </c>
      <c r="D179" s="52">
        <v>2018</v>
      </c>
      <c r="E179" s="51">
        <v>0.38</v>
      </c>
      <c r="F179" s="53">
        <v>93</v>
      </c>
      <c r="G179" s="27">
        <f t="shared" si="23"/>
        <v>146.90562129476191</v>
      </c>
      <c r="H179" s="27" t="s">
        <v>407</v>
      </c>
      <c r="I179" s="63">
        <v>162.82512</v>
      </c>
      <c r="J179" s="54" t="s">
        <v>3681</v>
      </c>
      <c r="K179" s="54" t="s">
        <v>2927</v>
      </c>
      <c r="L179" s="54">
        <v>10</v>
      </c>
      <c r="M179" s="54" t="s">
        <v>71</v>
      </c>
      <c r="N179" s="54">
        <v>240</v>
      </c>
      <c r="O179" s="54" t="s">
        <v>3682</v>
      </c>
    </row>
    <row r="180" spans="1:15" s="54" customFormat="1" ht="16.5" customHeight="1">
      <c r="A180" s="50" t="s">
        <v>723</v>
      </c>
      <c r="B180" s="48" t="s">
        <v>230</v>
      </c>
      <c r="C180" s="51" t="s">
        <v>229</v>
      </c>
      <c r="D180" s="52">
        <v>2018</v>
      </c>
      <c r="E180" s="51">
        <v>0.38</v>
      </c>
      <c r="F180" s="53">
        <v>121</v>
      </c>
      <c r="G180" s="27">
        <f t="shared" si="23"/>
        <v>146.90562129476191</v>
      </c>
      <c r="H180" s="27" t="s">
        <v>407</v>
      </c>
      <c r="I180" s="63">
        <v>184.99857</v>
      </c>
      <c r="J180" s="54" t="s">
        <v>3681</v>
      </c>
      <c r="K180" s="54" t="s">
        <v>301</v>
      </c>
      <c r="L180" s="54">
        <v>5</v>
      </c>
      <c r="M180" s="54" t="s">
        <v>71</v>
      </c>
      <c r="N180" s="54">
        <v>240</v>
      </c>
      <c r="O180" s="54" t="s">
        <v>3682</v>
      </c>
    </row>
    <row r="181" spans="1:15" s="54" customFormat="1" ht="90" customHeight="1">
      <c r="A181" s="50" t="s">
        <v>723</v>
      </c>
      <c r="B181" s="48" t="s">
        <v>2957</v>
      </c>
      <c r="C181" s="51" t="s">
        <v>2958</v>
      </c>
      <c r="D181" s="52">
        <v>2018</v>
      </c>
      <c r="E181" s="51">
        <v>0.38</v>
      </c>
      <c r="F181" s="53">
        <v>92</v>
      </c>
      <c r="G181" s="27">
        <f t="shared" si="23"/>
        <v>146.90562129476191</v>
      </c>
      <c r="H181" s="27" t="s">
        <v>407</v>
      </c>
      <c r="I181" s="63">
        <v>161.43380999999999</v>
      </c>
      <c r="J181" s="54" t="s">
        <v>3681</v>
      </c>
      <c r="K181" s="55" t="s">
        <v>2959</v>
      </c>
      <c r="L181" s="54">
        <v>90</v>
      </c>
      <c r="M181" s="54" t="s">
        <v>74</v>
      </c>
      <c r="N181" s="54">
        <v>240</v>
      </c>
      <c r="O181" s="54" t="s">
        <v>3682</v>
      </c>
    </row>
    <row r="182" spans="1:15" s="54" customFormat="1" ht="90" customHeight="1">
      <c r="A182" s="50" t="s">
        <v>723</v>
      </c>
      <c r="B182" s="48" t="s">
        <v>2960</v>
      </c>
      <c r="C182" s="51" t="s">
        <v>2961</v>
      </c>
      <c r="D182" s="52">
        <v>2018</v>
      </c>
      <c r="E182" s="51">
        <v>0.38</v>
      </c>
      <c r="F182" s="53">
        <v>400</v>
      </c>
      <c r="G182" s="27">
        <f t="shared" si="23"/>
        <v>146.90562129476191</v>
      </c>
      <c r="H182" s="27" t="s">
        <v>407</v>
      </c>
      <c r="I182" s="63">
        <v>254.57637</v>
      </c>
      <c r="J182" s="54" t="s">
        <v>3681</v>
      </c>
      <c r="K182" s="55" t="s">
        <v>2962</v>
      </c>
      <c r="L182" s="54">
        <v>90</v>
      </c>
      <c r="M182" s="54" t="s">
        <v>71</v>
      </c>
      <c r="N182" s="54">
        <v>240</v>
      </c>
      <c r="O182" s="54" t="s">
        <v>3682</v>
      </c>
    </row>
    <row r="183" spans="1:15" s="54" customFormat="1" ht="16.5" customHeight="1">
      <c r="A183" s="50" t="s">
        <v>723</v>
      </c>
      <c r="B183" s="48" t="s">
        <v>2966</v>
      </c>
      <c r="C183" s="51" t="s">
        <v>2967</v>
      </c>
      <c r="D183" s="52">
        <v>2018</v>
      </c>
      <c r="E183" s="51">
        <v>0.38</v>
      </c>
      <c r="F183" s="53">
        <v>214</v>
      </c>
      <c r="G183" s="27">
        <f t="shared" si="23"/>
        <v>146.90562129476191</v>
      </c>
      <c r="H183" s="27" t="s">
        <v>407</v>
      </c>
      <c r="I183" s="63">
        <v>292.18453000000005</v>
      </c>
      <c r="J183" s="54" t="s">
        <v>3683</v>
      </c>
      <c r="M183" s="54" t="s">
        <v>71</v>
      </c>
      <c r="N183" s="54">
        <v>240</v>
      </c>
      <c r="O183" s="54" t="s">
        <v>3682</v>
      </c>
    </row>
    <row r="184" spans="1:15" s="54" customFormat="1" ht="16.5" customHeight="1">
      <c r="A184" s="50" t="s">
        <v>723</v>
      </c>
      <c r="B184" s="48" t="s">
        <v>2968</v>
      </c>
      <c r="C184" s="51" t="s">
        <v>2969</v>
      </c>
      <c r="D184" s="52">
        <v>2018</v>
      </c>
      <c r="E184" s="51">
        <v>0.38</v>
      </c>
      <c r="F184" s="53">
        <v>156</v>
      </c>
      <c r="G184" s="27">
        <f t="shared" si="23"/>
        <v>146.90562129476191</v>
      </c>
      <c r="H184" s="27" t="s">
        <v>407</v>
      </c>
      <c r="I184" s="63">
        <v>195.08179999999999</v>
      </c>
      <c r="J184" s="54" t="s">
        <v>3683</v>
      </c>
      <c r="M184" s="54" t="s">
        <v>71</v>
      </c>
      <c r="N184" s="54">
        <v>240</v>
      </c>
      <c r="O184" s="54" t="s">
        <v>3682</v>
      </c>
    </row>
    <row r="185" spans="1:15" s="54" customFormat="1" ht="16.5" customHeight="1">
      <c r="A185" s="50" t="s">
        <v>723</v>
      </c>
      <c r="B185" s="48" t="s">
        <v>199</v>
      </c>
      <c r="C185" s="51" t="s">
        <v>198</v>
      </c>
      <c r="D185" s="52">
        <v>2018</v>
      </c>
      <c r="E185" s="51">
        <v>0.38</v>
      </c>
      <c r="F185" s="53">
        <v>7</v>
      </c>
      <c r="G185" s="27">
        <f t="shared" si="23"/>
        <v>146.90562129476191</v>
      </c>
      <c r="H185" s="27" t="s">
        <v>407</v>
      </c>
      <c r="I185" s="63">
        <v>75.356270000000009</v>
      </c>
      <c r="J185" s="54" t="s">
        <v>3681</v>
      </c>
      <c r="K185" s="54" t="s">
        <v>304</v>
      </c>
      <c r="L185" s="54">
        <v>15</v>
      </c>
      <c r="M185" s="54" t="s">
        <v>71</v>
      </c>
      <c r="N185" s="54">
        <v>240</v>
      </c>
      <c r="O185" s="54" t="s">
        <v>3682</v>
      </c>
    </row>
    <row r="186" spans="1:15" ht="66" customHeight="1">
      <c r="A186" s="57"/>
      <c r="B186" s="61" t="s">
        <v>764</v>
      </c>
      <c r="C186" s="58"/>
      <c r="D186" s="58"/>
      <c r="E186" s="62"/>
      <c r="F186" s="45">
        <f>SUM(F187:F191)</f>
        <v>840</v>
      </c>
      <c r="G186" s="47">
        <f>SUM(G187:G191)</f>
        <v>918.16013309226196</v>
      </c>
      <c r="H186" s="46"/>
      <c r="I186" s="47">
        <f>SUM(I187:I191)</f>
        <v>1111.9100699999999</v>
      </c>
    </row>
    <row r="187" spans="1:15" s="54" customFormat="1" ht="30" customHeight="1">
      <c r="A187" s="50" t="s">
        <v>765</v>
      </c>
      <c r="B187" s="48" t="s">
        <v>3023</v>
      </c>
      <c r="C187" s="51" t="s">
        <v>3024</v>
      </c>
      <c r="D187" s="52">
        <v>2018</v>
      </c>
      <c r="E187" s="51">
        <v>0.38</v>
      </c>
      <c r="F187" s="53">
        <v>318</v>
      </c>
      <c r="G187" s="27">
        <f t="shared" ref="G187:G191" si="24">(3^0.5)*0.38*0.93*N187</f>
        <v>183.63202661845239</v>
      </c>
      <c r="H187" s="27" t="s">
        <v>407</v>
      </c>
      <c r="I187" s="63">
        <v>375.48948999999999</v>
      </c>
      <c r="J187" s="54" t="s">
        <v>3681</v>
      </c>
      <c r="K187" s="55" t="s">
        <v>3025</v>
      </c>
      <c r="L187" s="54">
        <v>30</v>
      </c>
      <c r="M187" s="54" t="s">
        <v>79</v>
      </c>
      <c r="N187" s="54">
        <v>300</v>
      </c>
      <c r="O187" s="54" t="s">
        <v>3682</v>
      </c>
    </row>
    <row r="188" spans="1:15" s="54" customFormat="1" ht="16.5" customHeight="1">
      <c r="A188" s="50" t="s">
        <v>765</v>
      </c>
      <c r="B188" s="48" t="s">
        <v>3040</v>
      </c>
      <c r="C188" s="51" t="s">
        <v>3041</v>
      </c>
      <c r="D188" s="52">
        <v>2018</v>
      </c>
      <c r="E188" s="51">
        <v>0.38</v>
      </c>
      <c r="F188" s="53">
        <v>62</v>
      </c>
      <c r="G188" s="27">
        <f t="shared" si="24"/>
        <v>183.63202661845239</v>
      </c>
      <c r="H188" s="27" t="s">
        <v>407</v>
      </c>
      <c r="I188" s="63">
        <v>120.83491000000001</v>
      </c>
      <c r="J188" s="54" t="s">
        <v>3681</v>
      </c>
      <c r="K188" s="54" t="s">
        <v>3042</v>
      </c>
      <c r="L188" s="54">
        <v>15</v>
      </c>
      <c r="M188" s="54" t="s">
        <v>72</v>
      </c>
      <c r="N188" s="54">
        <v>300</v>
      </c>
      <c r="O188" s="54" t="s">
        <v>3682</v>
      </c>
    </row>
    <row r="189" spans="1:15" s="54" customFormat="1" ht="16.5" customHeight="1">
      <c r="A189" s="50" t="s">
        <v>765</v>
      </c>
      <c r="B189" s="48" t="s">
        <v>3051</v>
      </c>
      <c r="C189" s="51" t="s">
        <v>3052</v>
      </c>
      <c r="D189" s="52">
        <v>2018</v>
      </c>
      <c r="E189" s="51">
        <v>0.38</v>
      </c>
      <c r="F189" s="53">
        <v>53</v>
      </c>
      <c r="G189" s="27">
        <f t="shared" si="24"/>
        <v>183.63202661845239</v>
      </c>
      <c r="H189" s="27" t="s">
        <v>407</v>
      </c>
      <c r="I189" s="63">
        <v>112.87769</v>
      </c>
      <c r="J189" s="54" t="s">
        <v>3681</v>
      </c>
      <c r="K189" s="54" t="s">
        <v>3053</v>
      </c>
      <c r="L189" s="54">
        <v>15</v>
      </c>
      <c r="M189" s="54" t="s">
        <v>72</v>
      </c>
      <c r="N189" s="54">
        <v>300</v>
      </c>
      <c r="O189" s="54" t="s">
        <v>3682</v>
      </c>
    </row>
    <row r="190" spans="1:15" s="54" customFormat="1" ht="16.5" customHeight="1">
      <c r="A190" s="50" t="s">
        <v>765</v>
      </c>
      <c r="B190" s="48" t="s">
        <v>3057</v>
      </c>
      <c r="C190" s="51" t="s">
        <v>3058</v>
      </c>
      <c r="D190" s="52">
        <v>2018</v>
      </c>
      <c r="E190" s="51">
        <v>0.38</v>
      </c>
      <c r="F190" s="53">
        <v>44</v>
      </c>
      <c r="G190" s="27">
        <f t="shared" si="24"/>
        <v>183.63202661845239</v>
      </c>
      <c r="H190" s="27" t="s">
        <v>407</v>
      </c>
      <c r="I190" s="63">
        <v>97.348740000000006</v>
      </c>
      <c r="J190" s="54" t="s">
        <v>3681</v>
      </c>
      <c r="K190" s="54" t="s">
        <v>3059</v>
      </c>
      <c r="L190" s="54">
        <v>3</v>
      </c>
      <c r="M190" s="54" t="s">
        <v>79</v>
      </c>
      <c r="N190" s="54">
        <v>300</v>
      </c>
      <c r="O190" s="54" t="s">
        <v>3682</v>
      </c>
    </row>
    <row r="191" spans="1:15" s="54" customFormat="1" ht="16.5" customHeight="1">
      <c r="A191" s="50" t="s">
        <v>765</v>
      </c>
      <c r="B191" s="48" t="s">
        <v>3106</v>
      </c>
      <c r="C191" s="51" t="s">
        <v>3107</v>
      </c>
      <c r="D191" s="52">
        <v>2018</v>
      </c>
      <c r="E191" s="51">
        <v>0.38</v>
      </c>
      <c r="F191" s="53">
        <v>363</v>
      </c>
      <c r="G191" s="27">
        <f t="shared" si="24"/>
        <v>183.63202661845239</v>
      </c>
      <c r="H191" s="27" t="s">
        <v>407</v>
      </c>
      <c r="I191" s="63">
        <v>405.35924</v>
      </c>
      <c r="J191" s="54" t="s">
        <v>3683</v>
      </c>
      <c r="M191" s="54" t="s">
        <v>3693</v>
      </c>
      <c r="N191" s="54">
        <v>300</v>
      </c>
      <c r="O191" s="54" t="s">
        <v>3682</v>
      </c>
    </row>
    <row r="192" spans="1:15" ht="66" customHeight="1">
      <c r="A192" s="57"/>
      <c r="B192" s="61" t="s">
        <v>3111</v>
      </c>
      <c r="C192" s="58"/>
      <c r="D192" s="58"/>
      <c r="E192" s="62"/>
      <c r="F192" s="45">
        <f>SUM(F193:F194)</f>
        <v>115</v>
      </c>
      <c r="G192" s="47">
        <f>SUM(G193:G194)</f>
        <v>140.78455374081349</v>
      </c>
      <c r="H192" s="46"/>
      <c r="I192" s="47">
        <f>SUM(I193:I194)</f>
        <v>106.51848000000001</v>
      </c>
    </row>
    <row r="193" spans="1:15" s="54" customFormat="1" ht="16.5" customHeight="1">
      <c r="A193" s="50" t="s">
        <v>3112</v>
      </c>
      <c r="B193" s="48" t="s">
        <v>3113</v>
      </c>
      <c r="C193" s="51" t="s">
        <v>3114</v>
      </c>
      <c r="D193" s="52">
        <v>2018</v>
      </c>
      <c r="E193" s="51">
        <v>0.38</v>
      </c>
      <c r="F193" s="53">
        <v>95</v>
      </c>
      <c r="G193" s="27">
        <f t="shared" ref="G193:G194" si="25">(3^0.5)*0.38*0.93*N193</f>
        <v>79.573878201329364</v>
      </c>
      <c r="H193" s="27" t="s">
        <v>407</v>
      </c>
      <c r="I193" s="63">
        <v>64.527010000000004</v>
      </c>
      <c r="J193" s="54" t="s">
        <v>3681</v>
      </c>
      <c r="K193" s="54" t="s">
        <v>3115</v>
      </c>
      <c r="L193" s="54">
        <v>15</v>
      </c>
      <c r="M193" s="54" t="s">
        <v>3686</v>
      </c>
      <c r="N193" s="54">
        <v>130</v>
      </c>
      <c r="O193" s="54" t="s">
        <v>3682</v>
      </c>
    </row>
    <row r="194" spans="1:15" s="54" customFormat="1" ht="16.5" customHeight="1">
      <c r="A194" s="50" t="s">
        <v>3112</v>
      </c>
      <c r="B194" s="48" t="s">
        <v>3128</v>
      </c>
      <c r="C194" s="51" t="s">
        <v>3129</v>
      </c>
      <c r="D194" s="52">
        <v>2018</v>
      </c>
      <c r="E194" s="51">
        <v>0.38</v>
      </c>
      <c r="F194" s="53">
        <v>20</v>
      </c>
      <c r="G194" s="27">
        <f t="shared" si="25"/>
        <v>61.210675539484129</v>
      </c>
      <c r="H194" s="27" t="s">
        <v>407</v>
      </c>
      <c r="I194" s="63">
        <v>41.99147</v>
      </c>
      <c r="J194" s="54" t="s">
        <v>3681</v>
      </c>
      <c r="K194" s="54" t="s">
        <v>3130</v>
      </c>
      <c r="L194" s="54">
        <v>15</v>
      </c>
      <c r="M194" s="54" t="s">
        <v>77</v>
      </c>
      <c r="N194" s="54">
        <v>100</v>
      </c>
      <c r="O194" s="54" t="s">
        <v>3682</v>
      </c>
    </row>
    <row r="195" spans="1:15" ht="66" customHeight="1">
      <c r="A195" s="57"/>
      <c r="B195" s="61" t="s">
        <v>3152</v>
      </c>
      <c r="C195" s="58"/>
      <c r="D195" s="58"/>
      <c r="E195" s="62"/>
      <c r="F195" s="45">
        <f>SUM(F196:F197)</f>
        <v>63</v>
      </c>
      <c r="G195" s="47">
        <f>SUM(G196:G197)</f>
        <v>217.29789816516865</v>
      </c>
      <c r="H195" s="46"/>
      <c r="I195" s="47">
        <f>SUM(I196:I197)</f>
        <v>44.148869999999995</v>
      </c>
    </row>
    <row r="196" spans="1:15" s="54" customFormat="1" ht="16.5" customHeight="1">
      <c r="A196" s="50" t="s">
        <v>3153</v>
      </c>
      <c r="B196" s="48" t="s">
        <v>3154</v>
      </c>
      <c r="C196" s="51" t="s">
        <v>3155</v>
      </c>
      <c r="D196" s="52">
        <v>2018</v>
      </c>
      <c r="E196" s="51">
        <v>0.38</v>
      </c>
      <c r="F196" s="53">
        <v>25</v>
      </c>
      <c r="G196" s="27">
        <f t="shared" ref="G196:G197" si="26">(3^0.5)*0.38*0.93*N196</f>
        <v>97.9370808631746</v>
      </c>
      <c r="H196" s="27" t="s">
        <v>407</v>
      </c>
      <c r="I196" s="63">
        <v>10.289909999999999</v>
      </c>
      <c r="J196" s="54" t="s">
        <v>3681</v>
      </c>
      <c r="K196" s="54" t="s">
        <v>3156</v>
      </c>
      <c r="L196" s="54">
        <v>9</v>
      </c>
      <c r="M196" s="54" t="s">
        <v>81</v>
      </c>
      <c r="N196" s="54">
        <v>160</v>
      </c>
      <c r="O196" s="54" t="s">
        <v>3682</v>
      </c>
    </row>
    <row r="197" spans="1:15" s="54" customFormat="1" ht="16.5" customHeight="1">
      <c r="A197" s="50" t="s">
        <v>3153</v>
      </c>
      <c r="B197" s="48" t="s">
        <v>3161</v>
      </c>
      <c r="C197" s="51" t="s">
        <v>3162</v>
      </c>
      <c r="D197" s="52">
        <v>2018</v>
      </c>
      <c r="E197" s="51">
        <v>0.38</v>
      </c>
      <c r="F197" s="53">
        <v>38</v>
      </c>
      <c r="G197" s="27">
        <f t="shared" si="26"/>
        <v>119.36081730199405</v>
      </c>
      <c r="H197" s="27" t="s">
        <v>407</v>
      </c>
      <c r="I197" s="63">
        <v>33.858959999999996</v>
      </c>
      <c r="J197" s="54" t="s">
        <v>3681</v>
      </c>
      <c r="K197" s="54" t="s">
        <v>3163</v>
      </c>
      <c r="L197" s="54">
        <v>15</v>
      </c>
      <c r="M197" s="54" t="s">
        <v>68</v>
      </c>
      <c r="N197" s="54">
        <v>195</v>
      </c>
      <c r="O197" s="54" t="s">
        <v>3682</v>
      </c>
    </row>
    <row r="198" spans="1:15" s="54" customFormat="1" ht="66" customHeight="1">
      <c r="A198" s="50"/>
      <c r="B198" s="61" t="s">
        <v>3193</v>
      </c>
      <c r="C198" s="51"/>
      <c r="D198" s="52"/>
      <c r="E198" s="51"/>
      <c r="F198" s="45">
        <f>SUM(F199:F201)</f>
        <v>86</v>
      </c>
      <c r="G198" s="47">
        <f>SUM(G199:G201)</f>
        <v>440.71686388428577</v>
      </c>
      <c r="H198" s="27"/>
      <c r="I198" s="47">
        <f>SUM(I199:I201)</f>
        <v>90.328249999999997</v>
      </c>
    </row>
    <row r="199" spans="1:15" s="54" customFormat="1" ht="16.5" customHeight="1">
      <c r="A199" s="50" t="s">
        <v>3194</v>
      </c>
      <c r="B199" s="48" t="s">
        <v>3195</v>
      </c>
      <c r="C199" s="51" t="s">
        <v>3196</v>
      </c>
      <c r="D199" s="52">
        <v>2018</v>
      </c>
      <c r="E199" s="51">
        <v>0.38</v>
      </c>
      <c r="F199" s="53">
        <v>30</v>
      </c>
      <c r="G199" s="27">
        <f t="shared" ref="G199:G201" si="27">(3^0.5)*0.38*0.93*N199</f>
        <v>146.90562129476191</v>
      </c>
      <c r="H199" s="27" t="s">
        <v>407</v>
      </c>
      <c r="I199" s="63">
        <v>24.070919999999997</v>
      </c>
      <c r="J199" s="54" t="s">
        <v>3681</v>
      </c>
      <c r="K199" s="54" t="s">
        <v>306</v>
      </c>
      <c r="L199" s="54">
        <v>150</v>
      </c>
      <c r="M199" s="54" t="s">
        <v>71</v>
      </c>
      <c r="N199" s="54">
        <v>240</v>
      </c>
      <c r="O199" s="54" t="s">
        <v>3682</v>
      </c>
    </row>
    <row r="200" spans="1:15" s="54" customFormat="1" ht="16.5" customHeight="1">
      <c r="A200" s="50" t="s">
        <v>3194</v>
      </c>
      <c r="B200" s="48" t="s">
        <v>3197</v>
      </c>
      <c r="C200" s="51" t="s">
        <v>3198</v>
      </c>
      <c r="D200" s="52">
        <v>2018</v>
      </c>
      <c r="E200" s="51">
        <v>0.38</v>
      </c>
      <c r="F200" s="53">
        <v>27</v>
      </c>
      <c r="G200" s="27">
        <f t="shared" si="27"/>
        <v>146.90562129476191</v>
      </c>
      <c r="H200" s="27" t="s">
        <v>407</v>
      </c>
      <c r="I200" s="63">
        <v>38.953900000000004</v>
      </c>
      <c r="J200" s="54" t="s">
        <v>3681</v>
      </c>
      <c r="K200" s="54" t="s">
        <v>3199</v>
      </c>
      <c r="L200" s="54">
        <v>100.35</v>
      </c>
      <c r="M200" s="54" t="s">
        <v>71</v>
      </c>
      <c r="N200" s="54">
        <v>240</v>
      </c>
      <c r="O200" s="54" t="s">
        <v>3682</v>
      </c>
    </row>
    <row r="201" spans="1:15" s="54" customFormat="1" ht="16.5" customHeight="1">
      <c r="A201" s="50" t="s">
        <v>3194</v>
      </c>
      <c r="B201" s="48" t="s">
        <v>3218</v>
      </c>
      <c r="C201" s="51" t="s">
        <v>3219</v>
      </c>
      <c r="D201" s="52">
        <v>2018</v>
      </c>
      <c r="E201" s="51">
        <v>0.38</v>
      </c>
      <c r="F201" s="53">
        <v>29</v>
      </c>
      <c r="G201" s="27">
        <f t="shared" si="27"/>
        <v>146.90562129476191</v>
      </c>
      <c r="H201" s="27" t="s">
        <v>407</v>
      </c>
      <c r="I201" s="63">
        <v>27.303429999999999</v>
      </c>
      <c r="J201" s="54" t="s">
        <v>3681</v>
      </c>
      <c r="K201" s="54" t="s">
        <v>3220</v>
      </c>
      <c r="L201" s="54">
        <v>15</v>
      </c>
      <c r="M201" s="54" t="s">
        <v>3694</v>
      </c>
      <c r="N201" s="54">
        <v>240</v>
      </c>
      <c r="O201" s="54" t="s">
        <v>3682</v>
      </c>
    </row>
    <row r="202" spans="1:15" s="54" customFormat="1" ht="66" customHeight="1">
      <c r="A202" s="50"/>
      <c r="B202" s="61" t="s">
        <v>3229</v>
      </c>
      <c r="C202" s="51"/>
      <c r="D202" s="52"/>
      <c r="E202" s="51"/>
      <c r="F202" s="45">
        <f>SUM(F203:F203)</f>
        <v>27</v>
      </c>
      <c r="G202" s="47">
        <f>SUM(G203:G203)</f>
        <v>183.63202661845239</v>
      </c>
      <c r="H202" s="27"/>
      <c r="I202" s="47">
        <f>SUM(I203:I203)</f>
        <v>49.310400000000001</v>
      </c>
    </row>
    <row r="203" spans="1:15" s="54" customFormat="1" ht="16.5" customHeight="1">
      <c r="A203" s="50" t="s">
        <v>3230</v>
      </c>
      <c r="B203" s="48" t="s">
        <v>3231</v>
      </c>
      <c r="C203" s="51" t="s">
        <v>3232</v>
      </c>
      <c r="D203" s="52">
        <v>2018</v>
      </c>
      <c r="E203" s="51">
        <v>0.38</v>
      </c>
      <c r="F203" s="53">
        <v>27</v>
      </c>
      <c r="G203" s="27">
        <f t="shared" ref="G203" si="28">(3^0.5)*0.38*0.93*N203</f>
        <v>183.63202661845239</v>
      </c>
      <c r="H203" s="27" t="s">
        <v>407</v>
      </c>
      <c r="I203" s="63">
        <v>49.310400000000001</v>
      </c>
      <c r="J203" s="54" t="s">
        <v>3681</v>
      </c>
      <c r="K203" s="54" t="s">
        <v>3233</v>
      </c>
      <c r="L203" s="54">
        <v>131.80000000000001</v>
      </c>
      <c r="M203" s="54" t="s">
        <v>72</v>
      </c>
      <c r="N203" s="54">
        <v>300</v>
      </c>
      <c r="O203" s="54" t="s">
        <v>3682</v>
      </c>
    </row>
    <row r="204" spans="1:15" ht="16.5" customHeight="1">
      <c r="A204" s="42" t="s">
        <v>19</v>
      </c>
      <c r="B204" s="48" t="s">
        <v>64</v>
      </c>
      <c r="C204" s="44"/>
      <c r="D204" s="44"/>
      <c r="E204" s="62"/>
      <c r="F204" s="45">
        <f>F209+F210+F215+F217+F219+F220+F222+F223+F226+F229+F248+F250</f>
        <v>7956</v>
      </c>
      <c r="G204" s="47">
        <f>G209+G210+G215+G217+G219+G220+G222+G223+G226+G229+G248+G250</f>
        <v>40940.56703771383</v>
      </c>
      <c r="H204" s="44"/>
      <c r="I204" s="47">
        <f>I209+I210+I215+I217+I219+I220+I222+I223+I226+I229+I248+I250</f>
        <v>45109.946860000004</v>
      </c>
    </row>
    <row r="205" spans="1:15" ht="49.5" customHeight="1">
      <c r="A205" s="42" t="s">
        <v>3240</v>
      </c>
      <c r="B205" s="48" t="s">
        <v>3241</v>
      </c>
      <c r="C205" s="44"/>
      <c r="D205" s="44"/>
      <c r="E205" s="62"/>
      <c r="F205" s="44"/>
      <c r="G205" s="44"/>
      <c r="H205" s="44"/>
      <c r="I205" s="46"/>
    </row>
    <row r="206" spans="1:15" ht="16.5" customHeight="1">
      <c r="A206" s="42" t="s">
        <v>3242</v>
      </c>
      <c r="B206" s="48" t="s">
        <v>3243</v>
      </c>
      <c r="C206" s="44"/>
      <c r="D206" s="44"/>
      <c r="E206" s="62"/>
      <c r="F206" s="44"/>
      <c r="G206" s="44"/>
      <c r="H206" s="44"/>
      <c r="I206" s="46"/>
    </row>
    <row r="207" spans="1:15" ht="33" customHeight="1">
      <c r="A207" s="42" t="s">
        <v>3244</v>
      </c>
      <c r="B207" s="48" t="s">
        <v>3245</v>
      </c>
      <c r="C207" s="44"/>
      <c r="D207" s="44"/>
      <c r="E207" s="62"/>
      <c r="F207" s="44"/>
      <c r="G207" s="44"/>
      <c r="H207" s="44"/>
      <c r="I207" s="46"/>
    </row>
    <row r="208" spans="1:15" ht="115.5" customHeight="1">
      <c r="A208" s="42" t="s">
        <v>3246</v>
      </c>
      <c r="B208" s="48" t="s">
        <v>384</v>
      </c>
      <c r="C208" s="44"/>
      <c r="D208" s="44"/>
      <c r="E208" s="62"/>
      <c r="F208" s="44"/>
      <c r="G208" s="44"/>
      <c r="H208" s="44"/>
      <c r="I208" s="46"/>
    </row>
    <row r="209" spans="1:14" s="54" customFormat="1" ht="66" customHeight="1">
      <c r="A209" s="50"/>
      <c r="B209" s="61" t="s">
        <v>3247</v>
      </c>
      <c r="C209" s="51"/>
      <c r="D209" s="52"/>
      <c r="E209" s="51"/>
      <c r="F209" s="45"/>
      <c r="G209" s="47"/>
      <c r="H209" s="27"/>
      <c r="I209" s="47"/>
    </row>
    <row r="210" spans="1:14" s="54" customFormat="1" ht="66" customHeight="1">
      <c r="A210" s="50"/>
      <c r="B210" s="61" t="s">
        <v>3252</v>
      </c>
      <c r="C210" s="51"/>
      <c r="D210" s="52"/>
      <c r="E210" s="51"/>
      <c r="F210" s="45">
        <f>SUM(F211:F214)</f>
        <v>1074</v>
      </c>
      <c r="G210" s="47">
        <f>SUM(G211:G214)</f>
        <v>20231.739073050539</v>
      </c>
      <c r="H210" s="27"/>
      <c r="I210" s="47">
        <f>SUM(I211:I214)</f>
        <v>2630.2521200000001</v>
      </c>
    </row>
    <row r="211" spans="1:14" s="54" customFormat="1" ht="16.5" customHeight="1">
      <c r="A211" s="50" t="s">
        <v>3253</v>
      </c>
      <c r="B211" s="48" t="s">
        <v>3257</v>
      </c>
      <c r="C211" s="51" t="s">
        <v>3258</v>
      </c>
      <c r="D211" s="52">
        <v>2018</v>
      </c>
      <c r="E211" s="52">
        <v>10</v>
      </c>
      <c r="F211" s="53">
        <v>210</v>
      </c>
      <c r="G211" s="27">
        <f t="shared" ref="G211:G214" si="29">(3^0.5)*10*0.93*N211</f>
        <v>5057.9347682626349</v>
      </c>
      <c r="H211" s="27" t="s">
        <v>407</v>
      </c>
      <c r="I211" s="63">
        <v>427.25835999999998</v>
      </c>
      <c r="J211" s="54" t="s">
        <v>3681</v>
      </c>
      <c r="K211" s="54" t="s">
        <v>335</v>
      </c>
      <c r="L211" s="54">
        <v>2700</v>
      </c>
      <c r="M211" s="54" t="s">
        <v>3697</v>
      </c>
      <c r="N211" s="54">
        <v>314</v>
      </c>
    </row>
    <row r="212" spans="1:14" s="54" customFormat="1" ht="16.5" customHeight="1">
      <c r="A212" s="50" t="s">
        <v>3253</v>
      </c>
      <c r="B212" s="48" t="s">
        <v>3259</v>
      </c>
      <c r="C212" s="51" t="s">
        <v>3260</v>
      </c>
      <c r="D212" s="52">
        <v>2018</v>
      </c>
      <c r="E212" s="52">
        <v>10</v>
      </c>
      <c r="F212" s="53">
        <v>210</v>
      </c>
      <c r="G212" s="27">
        <f t="shared" si="29"/>
        <v>5057.9347682626349</v>
      </c>
      <c r="H212" s="27" t="s">
        <v>407</v>
      </c>
      <c r="I212" s="63">
        <v>424.54129999999998</v>
      </c>
      <c r="J212" s="54" t="s">
        <v>3681</v>
      </c>
      <c r="K212" s="54" t="s">
        <v>335</v>
      </c>
      <c r="L212" s="54">
        <v>2700</v>
      </c>
      <c r="M212" s="54" t="s">
        <v>3697</v>
      </c>
      <c r="N212" s="54">
        <v>314</v>
      </c>
    </row>
    <row r="213" spans="1:14" s="54" customFormat="1" ht="33" customHeight="1">
      <c r="A213" s="50" t="s">
        <v>3253</v>
      </c>
      <c r="B213" s="48" t="s">
        <v>3261</v>
      </c>
      <c r="C213" s="27" t="s">
        <v>3262</v>
      </c>
      <c r="D213" s="52">
        <v>2018</v>
      </c>
      <c r="E213" s="52">
        <v>10</v>
      </c>
      <c r="F213" s="53">
        <v>327</v>
      </c>
      <c r="G213" s="27">
        <f t="shared" si="29"/>
        <v>5057.9347682626349</v>
      </c>
      <c r="H213" s="27" t="s">
        <v>407</v>
      </c>
      <c r="I213" s="63">
        <v>889.22647000000006</v>
      </c>
      <c r="J213" s="54" t="s">
        <v>3681</v>
      </c>
      <c r="K213" s="54" t="s">
        <v>334</v>
      </c>
      <c r="L213" s="54">
        <v>4862.8</v>
      </c>
      <c r="M213" s="54" t="s">
        <v>3696</v>
      </c>
      <c r="N213" s="54">
        <v>314</v>
      </c>
    </row>
    <row r="214" spans="1:14" s="54" customFormat="1" ht="33" customHeight="1">
      <c r="A214" s="50" t="s">
        <v>3253</v>
      </c>
      <c r="B214" s="48" t="s">
        <v>3263</v>
      </c>
      <c r="C214" s="27" t="s">
        <v>3264</v>
      </c>
      <c r="D214" s="52">
        <v>2018</v>
      </c>
      <c r="E214" s="52">
        <v>10</v>
      </c>
      <c r="F214" s="53">
        <v>327</v>
      </c>
      <c r="G214" s="27">
        <f t="shared" si="29"/>
        <v>5057.9347682626349</v>
      </c>
      <c r="H214" s="27" t="s">
        <v>407</v>
      </c>
      <c r="I214" s="63">
        <v>889.22599000000002</v>
      </c>
      <c r="J214" s="54" t="s">
        <v>3681</v>
      </c>
      <c r="K214" s="54" t="s">
        <v>334</v>
      </c>
      <c r="L214" s="54">
        <v>4862.8</v>
      </c>
      <c r="M214" s="54" t="s">
        <v>3696</v>
      </c>
      <c r="N214" s="54">
        <v>314</v>
      </c>
    </row>
    <row r="215" spans="1:14" s="54" customFormat="1" ht="66" customHeight="1">
      <c r="A215" s="50"/>
      <c r="B215" s="61" t="s">
        <v>3272</v>
      </c>
      <c r="C215" s="51"/>
      <c r="D215" s="52"/>
      <c r="E215" s="51"/>
      <c r="F215" s="45">
        <f>SUM(F216)</f>
        <v>592</v>
      </c>
      <c r="G215" s="47">
        <f>SUM(G216)</f>
        <v>4832.4217531171671</v>
      </c>
      <c r="H215" s="27"/>
      <c r="I215" s="47">
        <f>SUM(I216)</f>
        <v>2285.1607300000001</v>
      </c>
    </row>
    <row r="216" spans="1:14" s="54" customFormat="1" ht="16.5" customHeight="1">
      <c r="A216" s="50" t="s">
        <v>3273</v>
      </c>
      <c r="B216" s="48" t="s">
        <v>3274</v>
      </c>
      <c r="C216" s="51" t="s">
        <v>3275</v>
      </c>
      <c r="D216" s="52">
        <v>2018</v>
      </c>
      <c r="E216" s="52">
        <v>10</v>
      </c>
      <c r="F216" s="53">
        <v>592</v>
      </c>
      <c r="G216" s="27">
        <f>(3^0.5)*10*0.93*N216</f>
        <v>4832.4217531171671</v>
      </c>
      <c r="H216" s="27" t="s">
        <v>407</v>
      </c>
      <c r="I216" s="63">
        <v>2285.1607300000001</v>
      </c>
      <c r="J216" s="54" t="s">
        <v>3681</v>
      </c>
      <c r="K216" s="54" t="s">
        <v>424</v>
      </c>
      <c r="L216" s="54">
        <v>100</v>
      </c>
      <c r="M216" s="54" t="s">
        <v>3698</v>
      </c>
      <c r="N216" s="54">
        <v>300</v>
      </c>
    </row>
    <row r="217" spans="1:14" s="54" customFormat="1" ht="66" customHeight="1">
      <c r="A217" s="50"/>
      <c r="B217" s="61" t="s">
        <v>3276</v>
      </c>
      <c r="C217" s="51"/>
      <c r="D217" s="52"/>
      <c r="E217" s="51"/>
      <c r="F217" s="45">
        <f>SUM(F218:F218)</f>
        <v>135</v>
      </c>
      <c r="G217" s="47">
        <f>SUM(G218:G218)</f>
        <v>2609.5077466832699</v>
      </c>
      <c r="H217" s="27"/>
      <c r="I217" s="47">
        <f>SUM(I218:I218)</f>
        <v>532.91296</v>
      </c>
    </row>
    <row r="218" spans="1:14" s="54" customFormat="1" ht="90" customHeight="1">
      <c r="A218" s="50" t="s">
        <v>3277</v>
      </c>
      <c r="B218" s="48" t="s">
        <v>3282</v>
      </c>
      <c r="C218" s="51" t="s">
        <v>3283</v>
      </c>
      <c r="D218" s="52">
        <v>2018</v>
      </c>
      <c r="E218" s="52">
        <v>10</v>
      </c>
      <c r="F218" s="53">
        <v>135</v>
      </c>
      <c r="G218" s="27">
        <f t="shared" ref="G218" si="30">(3^0.5)*10*0.93*N218</f>
        <v>2609.5077466832699</v>
      </c>
      <c r="H218" s="27" t="s">
        <v>407</v>
      </c>
      <c r="I218" s="63">
        <v>532.91296</v>
      </c>
      <c r="J218" s="54" t="s">
        <v>3681</v>
      </c>
      <c r="K218" s="55" t="s">
        <v>3284</v>
      </c>
      <c r="L218" s="54">
        <v>90</v>
      </c>
      <c r="M218" s="54" t="s">
        <v>3699</v>
      </c>
      <c r="N218" s="54">
        <v>162</v>
      </c>
    </row>
    <row r="219" spans="1:14" s="54" customFormat="1" ht="66" customHeight="1">
      <c r="A219" s="50"/>
      <c r="B219" s="61" t="s">
        <v>3285</v>
      </c>
      <c r="C219" s="51"/>
      <c r="D219" s="52"/>
      <c r="E219" s="51"/>
      <c r="F219" s="45"/>
      <c r="G219" s="47"/>
      <c r="H219" s="27"/>
      <c r="I219" s="47"/>
    </row>
    <row r="220" spans="1:14" s="54" customFormat="1" ht="66" customHeight="1">
      <c r="A220" s="50"/>
      <c r="B220" s="61" t="s">
        <v>3289</v>
      </c>
      <c r="C220" s="51"/>
      <c r="D220" s="52"/>
      <c r="E220" s="51"/>
      <c r="F220" s="45">
        <f>SUM(F221)</f>
        <v>3498</v>
      </c>
      <c r="G220" s="47">
        <f>SUM(G221)</f>
        <v>5057.9347682626349</v>
      </c>
      <c r="H220" s="27"/>
      <c r="I220" s="47">
        <f>SUM(I221)</f>
        <v>19716.141680000001</v>
      </c>
    </row>
    <row r="221" spans="1:14" s="54" customFormat="1" ht="66" customHeight="1">
      <c r="A221" s="50" t="s">
        <v>3290</v>
      </c>
      <c r="B221" s="48" t="s">
        <v>3291</v>
      </c>
      <c r="C221" s="27" t="s">
        <v>3292</v>
      </c>
      <c r="D221" s="52">
        <v>2018</v>
      </c>
      <c r="E221" s="52">
        <v>10</v>
      </c>
      <c r="F221" s="53">
        <v>3498</v>
      </c>
      <c r="G221" s="27">
        <f>(3^0.5)*10*0.93*N221</f>
        <v>5057.9347682626349</v>
      </c>
      <c r="H221" s="27" t="s">
        <v>407</v>
      </c>
      <c r="I221" s="63">
        <v>19716.141680000001</v>
      </c>
      <c r="J221" s="54" t="s">
        <v>3681</v>
      </c>
      <c r="K221" s="54" t="s">
        <v>334</v>
      </c>
      <c r="L221" s="54">
        <v>4862.8</v>
      </c>
      <c r="M221" s="54" t="s">
        <v>3696</v>
      </c>
      <c r="N221" s="54">
        <v>314</v>
      </c>
    </row>
    <row r="222" spans="1:14" s="54" customFormat="1" ht="66" customHeight="1">
      <c r="A222" s="50">
        <v>0.4</v>
      </c>
      <c r="B222" s="61" t="s">
        <v>3293</v>
      </c>
      <c r="C222" s="51"/>
      <c r="D222" s="52"/>
      <c r="E222" s="51"/>
      <c r="F222" s="45"/>
      <c r="G222" s="47"/>
      <c r="H222" s="27"/>
      <c r="I222" s="47"/>
    </row>
    <row r="223" spans="1:14" s="54" customFormat="1" ht="66" customHeight="1">
      <c r="A223" s="50"/>
      <c r="B223" s="61" t="s">
        <v>3303</v>
      </c>
      <c r="C223" s="51"/>
      <c r="D223" s="52"/>
      <c r="E223" s="51"/>
      <c r="F223" s="45">
        <f>SUM(F224:F225)</f>
        <v>90</v>
      </c>
      <c r="G223" s="47">
        <f>SUM(G224:G225)</f>
        <v>285.24174801399602</v>
      </c>
      <c r="H223" s="27"/>
      <c r="I223" s="47">
        <f>SUM(I224:I225)</f>
        <v>65.599949999999993</v>
      </c>
    </row>
    <row r="224" spans="1:14" s="54" customFormat="1" ht="16.5" customHeight="1">
      <c r="A224" s="50" t="s">
        <v>3304</v>
      </c>
      <c r="B224" s="48" t="s">
        <v>3305</v>
      </c>
      <c r="C224" s="51" t="s">
        <v>3306</v>
      </c>
      <c r="D224" s="52">
        <v>2018</v>
      </c>
      <c r="E224" s="51">
        <v>0.38</v>
      </c>
      <c r="F224" s="53">
        <v>45</v>
      </c>
      <c r="G224" s="27">
        <f t="shared" ref="G224:G251" si="31">(3^0.5)*0.38*0.93*N224</f>
        <v>142.62087400699801</v>
      </c>
      <c r="H224" s="27" t="s">
        <v>407</v>
      </c>
      <c r="I224" s="63">
        <v>32.800059999999995</v>
      </c>
      <c r="J224" s="54" t="s">
        <v>3681</v>
      </c>
      <c r="K224" s="54" t="s">
        <v>3307</v>
      </c>
      <c r="L224" s="54">
        <v>820</v>
      </c>
      <c r="M224" s="54" t="s">
        <v>3701</v>
      </c>
      <c r="N224" s="54">
        <v>233</v>
      </c>
    </row>
    <row r="225" spans="1:14" s="54" customFormat="1" ht="16.5" customHeight="1">
      <c r="A225" s="50" t="s">
        <v>3304</v>
      </c>
      <c r="B225" s="48" t="s">
        <v>3305</v>
      </c>
      <c r="C225" s="51" t="s">
        <v>3306</v>
      </c>
      <c r="D225" s="52">
        <v>2018</v>
      </c>
      <c r="E225" s="51">
        <v>0.38</v>
      </c>
      <c r="F225" s="53">
        <v>45</v>
      </c>
      <c r="G225" s="27">
        <f t="shared" si="31"/>
        <v>142.62087400699801</v>
      </c>
      <c r="H225" s="27" t="s">
        <v>407</v>
      </c>
      <c r="I225" s="63">
        <v>32.799889999999998</v>
      </c>
      <c r="J225" s="54" t="s">
        <v>3681</v>
      </c>
      <c r="K225" s="54" t="s">
        <v>3307</v>
      </c>
      <c r="L225" s="54">
        <v>820</v>
      </c>
      <c r="M225" s="54" t="s">
        <v>3701</v>
      </c>
      <c r="N225" s="54">
        <v>233</v>
      </c>
    </row>
    <row r="226" spans="1:14" s="54" customFormat="1" ht="66" customHeight="1">
      <c r="A226" s="50"/>
      <c r="B226" s="61" t="s">
        <v>3308</v>
      </c>
      <c r="C226" s="51"/>
      <c r="D226" s="52"/>
      <c r="E226" s="51"/>
      <c r="F226" s="45">
        <f>SUM(F227:F228)</f>
        <v>1007</v>
      </c>
      <c r="G226" s="47">
        <f>SUM(G227:G228)</f>
        <v>444.38950441665475</v>
      </c>
      <c r="H226" s="27"/>
      <c r="I226" s="47">
        <f>SUM(I227:I228)</f>
        <v>2480.1327499999998</v>
      </c>
    </row>
    <row r="227" spans="1:14" s="54" customFormat="1" ht="16.5" customHeight="1">
      <c r="A227" s="50" t="s">
        <v>3309</v>
      </c>
      <c r="B227" s="48" t="s">
        <v>3310</v>
      </c>
      <c r="C227" s="51" t="s">
        <v>3311</v>
      </c>
      <c r="D227" s="52">
        <v>2018</v>
      </c>
      <c r="E227" s="51">
        <v>0.38</v>
      </c>
      <c r="F227" s="53">
        <v>479</v>
      </c>
      <c r="G227" s="27">
        <f t="shared" si="31"/>
        <v>222.19475220832737</v>
      </c>
      <c r="H227" s="27" t="s">
        <v>407</v>
      </c>
      <c r="I227" s="63">
        <v>1024.05333</v>
      </c>
      <c r="J227" s="54" t="s">
        <v>3681</v>
      </c>
      <c r="K227" s="54" t="s">
        <v>3702</v>
      </c>
      <c r="L227" s="54">
        <v>150</v>
      </c>
      <c r="M227" s="54" t="s">
        <v>3703</v>
      </c>
      <c r="N227" s="54">
        <v>363</v>
      </c>
    </row>
    <row r="228" spans="1:14" s="54" customFormat="1" ht="16.5" customHeight="1">
      <c r="A228" s="50" t="s">
        <v>3309</v>
      </c>
      <c r="B228" s="48" t="s">
        <v>3312</v>
      </c>
      <c r="C228" s="51" t="s">
        <v>3313</v>
      </c>
      <c r="D228" s="52">
        <v>2018</v>
      </c>
      <c r="E228" s="51">
        <v>0.38</v>
      </c>
      <c r="F228" s="53">
        <v>528</v>
      </c>
      <c r="G228" s="27">
        <f t="shared" si="31"/>
        <v>222.19475220832737</v>
      </c>
      <c r="H228" s="27" t="s">
        <v>407</v>
      </c>
      <c r="I228" s="63">
        <v>1456.07942</v>
      </c>
      <c r="J228" s="54" t="s">
        <v>3681</v>
      </c>
      <c r="K228" s="54" t="s">
        <v>3314</v>
      </c>
      <c r="L228" s="54">
        <v>100</v>
      </c>
      <c r="M228" s="54" t="s">
        <v>3703</v>
      </c>
      <c r="N228" s="54">
        <v>363</v>
      </c>
    </row>
    <row r="229" spans="1:14" s="54" customFormat="1" ht="66" customHeight="1">
      <c r="A229" s="50"/>
      <c r="B229" s="61" t="s">
        <v>3315</v>
      </c>
      <c r="C229" s="51"/>
      <c r="D229" s="52"/>
      <c r="E229" s="51"/>
      <c r="F229" s="45">
        <f>SUM(F230:F247)</f>
        <v>1364</v>
      </c>
      <c r="G229" s="47">
        <f>SUM(G230:G247)</f>
        <v>7282.8461756878232</v>
      </c>
      <c r="H229" s="27"/>
      <c r="I229" s="47">
        <f>SUM(I230:I247)</f>
        <v>16594.612449999997</v>
      </c>
    </row>
    <row r="230" spans="1:14" s="54" customFormat="1" ht="33" customHeight="1">
      <c r="A230" s="50" t="s">
        <v>3316</v>
      </c>
      <c r="B230" s="48" t="s">
        <v>3317</v>
      </c>
      <c r="C230" s="27" t="s">
        <v>3318</v>
      </c>
      <c r="D230" s="52">
        <v>2018</v>
      </c>
      <c r="E230" s="51">
        <v>0.38</v>
      </c>
      <c r="F230" s="53">
        <v>80</v>
      </c>
      <c r="G230" s="27">
        <f t="shared" si="31"/>
        <v>404.60256531599009</v>
      </c>
      <c r="H230" s="27" t="s">
        <v>407</v>
      </c>
      <c r="I230" s="63">
        <v>748.25546999999995</v>
      </c>
      <c r="J230" s="54" t="s">
        <v>3681</v>
      </c>
      <c r="K230" s="54" t="s">
        <v>334</v>
      </c>
      <c r="L230" s="54">
        <v>4862.8</v>
      </c>
      <c r="M230" s="54" t="s">
        <v>3704</v>
      </c>
      <c r="N230" s="54">
        <v>661</v>
      </c>
    </row>
    <row r="231" spans="1:14" s="54" customFormat="1" ht="33" customHeight="1">
      <c r="A231" s="50" t="s">
        <v>3316</v>
      </c>
      <c r="B231" s="48" t="s">
        <v>3317</v>
      </c>
      <c r="C231" s="27" t="s">
        <v>3318</v>
      </c>
      <c r="D231" s="52">
        <v>2018</v>
      </c>
      <c r="E231" s="51">
        <v>0.38</v>
      </c>
      <c r="F231" s="53">
        <v>80</v>
      </c>
      <c r="G231" s="27">
        <f t="shared" si="31"/>
        <v>404.60256531599009</v>
      </c>
      <c r="H231" s="27" t="s">
        <v>407</v>
      </c>
      <c r="I231" s="63">
        <v>748.25527999999997</v>
      </c>
      <c r="J231" s="54" t="s">
        <v>3681</v>
      </c>
      <c r="K231" s="54" t="s">
        <v>334</v>
      </c>
      <c r="L231" s="54">
        <v>4862.8</v>
      </c>
      <c r="M231" s="54" t="s">
        <v>3704</v>
      </c>
      <c r="N231" s="54">
        <v>661</v>
      </c>
    </row>
    <row r="232" spans="1:14" s="54" customFormat="1" ht="33" customHeight="1">
      <c r="A232" s="50" t="s">
        <v>3316</v>
      </c>
      <c r="B232" s="48" t="s">
        <v>3319</v>
      </c>
      <c r="C232" s="27" t="s">
        <v>3320</v>
      </c>
      <c r="D232" s="52">
        <v>2018</v>
      </c>
      <c r="E232" s="51">
        <v>0.38</v>
      </c>
      <c r="F232" s="53">
        <v>80</v>
      </c>
      <c r="G232" s="27">
        <f t="shared" si="31"/>
        <v>404.60256531599009</v>
      </c>
      <c r="H232" s="27" t="s">
        <v>407</v>
      </c>
      <c r="I232" s="63">
        <v>748.25545999999997</v>
      </c>
      <c r="J232" s="54" t="s">
        <v>3681</v>
      </c>
      <c r="K232" s="54" t="s">
        <v>334</v>
      </c>
      <c r="L232" s="54">
        <v>4862.8</v>
      </c>
      <c r="M232" s="54" t="s">
        <v>3704</v>
      </c>
      <c r="N232" s="54">
        <v>661</v>
      </c>
    </row>
    <row r="233" spans="1:14" s="54" customFormat="1" ht="33" customHeight="1">
      <c r="A233" s="50" t="s">
        <v>3316</v>
      </c>
      <c r="B233" s="48" t="s">
        <v>3319</v>
      </c>
      <c r="C233" s="27" t="s">
        <v>3320</v>
      </c>
      <c r="D233" s="52">
        <v>2018</v>
      </c>
      <c r="E233" s="51">
        <v>0.38</v>
      </c>
      <c r="F233" s="53">
        <v>80</v>
      </c>
      <c r="G233" s="27">
        <f t="shared" si="31"/>
        <v>404.60256531599009</v>
      </c>
      <c r="H233" s="27" t="s">
        <v>407</v>
      </c>
      <c r="I233" s="63">
        <v>748.25527</v>
      </c>
      <c r="J233" s="54" t="s">
        <v>3681</v>
      </c>
      <c r="K233" s="54" t="s">
        <v>334</v>
      </c>
      <c r="L233" s="54">
        <v>4862.8</v>
      </c>
      <c r="M233" s="54" t="s">
        <v>3704</v>
      </c>
      <c r="N233" s="54">
        <v>661</v>
      </c>
    </row>
    <row r="234" spans="1:14" s="54" customFormat="1" ht="33" customHeight="1">
      <c r="A234" s="50" t="s">
        <v>3316</v>
      </c>
      <c r="B234" s="48" t="s">
        <v>3321</v>
      </c>
      <c r="C234" s="27" t="s">
        <v>3322</v>
      </c>
      <c r="D234" s="52">
        <v>2018</v>
      </c>
      <c r="E234" s="51">
        <v>0.38</v>
      </c>
      <c r="F234" s="53">
        <v>80</v>
      </c>
      <c r="G234" s="27">
        <f t="shared" si="31"/>
        <v>404.60256531599009</v>
      </c>
      <c r="H234" s="27" t="s">
        <v>407</v>
      </c>
      <c r="I234" s="63">
        <v>1496.51073</v>
      </c>
      <c r="J234" s="54" t="s">
        <v>3681</v>
      </c>
      <c r="K234" s="54" t="s">
        <v>334</v>
      </c>
      <c r="L234" s="54">
        <v>4862.8</v>
      </c>
      <c r="M234" s="54" t="s">
        <v>3704</v>
      </c>
      <c r="N234" s="54">
        <v>661</v>
      </c>
    </row>
    <row r="235" spans="1:14" s="54" customFormat="1" ht="33" customHeight="1">
      <c r="A235" s="50" t="s">
        <v>3316</v>
      </c>
      <c r="B235" s="48" t="s">
        <v>3323</v>
      </c>
      <c r="C235" s="27" t="s">
        <v>3324</v>
      </c>
      <c r="D235" s="52">
        <v>2018</v>
      </c>
      <c r="E235" s="51">
        <v>0.38</v>
      </c>
      <c r="F235" s="53">
        <v>80</v>
      </c>
      <c r="G235" s="27">
        <f t="shared" si="31"/>
        <v>404.60256531599009</v>
      </c>
      <c r="H235" s="27" t="s">
        <v>407</v>
      </c>
      <c r="I235" s="63">
        <v>1496.51073</v>
      </c>
      <c r="J235" s="54" t="s">
        <v>3681</v>
      </c>
      <c r="K235" s="54" t="s">
        <v>334</v>
      </c>
      <c r="L235" s="54">
        <v>4862.8</v>
      </c>
      <c r="M235" s="54" t="s">
        <v>3704</v>
      </c>
      <c r="N235" s="54">
        <v>661</v>
      </c>
    </row>
    <row r="236" spans="1:14" s="54" customFormat="1" ht="33" customHeight="1">
      <c r="A236" s="50" t="s">
        <v>3316</v>
      </c>
      <c r="B236" s="48" t="s">
        <v>3325</v>
      </c>
      <c r="C236" s="27" t="s">
        <v>3326</v>
      </c>
      <c r="D236" s="52">
        <v>2018</v>
      </c>
      <c r="E236" s="51">
        <v>0.38</v>
      </c>
      <c r="F236" s="53">
        <v>75</v>
      </c>
      <c r="G236" s="27">
        <f t="shared" si="31"/>
        <v>404.60256531599009</v>
      </c>
      <c r="H236" s="27" t="s">
        <v>407</v>
      </c>
      <c r="I236" s="63">
        <v>527.74819000000002</v>
      </c>
      <c r="J236" s="54" t="s">
        <v>3681</v>
      </c>
      <c r="K236" s="54" t="s">
        <v>334</v>
      </c>
      <c r="L236" s="54">
        <v>4862.8</v>
      </c>
      <c r="M236" s="54" t="s">
        <v>3704</v>
      </c>
      <c r="N236" s="54">
        <v>661</v>
      </c>
    </row>
    <row r="237" spans="1:14" s="54" customFormat="1" ht="33" customHeight="1">
      <c r="A237" s="50" t="s">
        <v>3316</v>
      </c>
      <c r="B237" s="48" t="s">
        <v>3325</v>
      </c>
      <c r="C237" s="27" t="s">
        <v>3326</v>
      </c>
      <c r="D237" s="52">
        <v>2018</v>
      </c>
      <c r="E237" s="51">
        <v>0.38</v>
      </c>
      <c r="F237" s="53">
        <v>75</v>
      </c>
      <c r="G237" s="27">
        <f t="shared" si="31"/>
        <v>404.60256531599009</v>
      </c>
      <c r="H237" s="27" t="s">
        <v>407</v>
      </c>
      <c r="I237" s="63">
        <v>527.74771999999996</v>
      </c>
      <c r="J237" s="54" t="s">
        <v>3681</v>
      </c>
      <c r="K237" s="54" t="s">
        <v>334</v>
      </c>
      <c r="L237" s="54">
        <v>4862.8</v>
      </c>
      <c r="M237" s="54" t="s">
        <v>3704</v>
      </c>
      <c r="N237" s="54">
        <v>661</v>
      </c>
    </row>
    <row r="238" spans="1:14" s="54" customFormat="1" ht="33" customHeight="1">
      <c r="A238" s="50" t="s">
        <v>3316</v>
      </c>
      <c r="B238" s="48" t="s">
        <v>3327</v>
      </c>
      <c r="C238" s="27" t="s">
        <v>3328</v>
      </c>
      <c r="D238" s="52">
        <v>2018</v>
      </c>
      <c r="E238" s="51">
        <v>0.38</v>
      </c>
      <c r="F238" s="53">
        <v>70</v>
      </c>
      <c r="G238" s="27">
        <f t="shared" si="31"/>
        <v>404.60256531599009</v>
      </c>
      <c r="H238" s="27" t="s">
        <v>407</v>
      </c>
      <c r="I238" s="63">
        <v>1055.4959100000001</v>
      </c>
      <c r="J238" s="54" t="s">
        <v>3681</v>
      </c>
      <c r="K238" s="54" t="s">
        <v>334</v>
      </c>
      <c r="L238" s="54">
        <v>4862.8</v>
      </c>
      <c r="M238" s="54" t="s">
        <v>3704</v>
      </c>
      <c r="N238" s="54">
        <v>661</v>
      </c>
    </row>
    <row r="239" spans="1:14" s="54" customFormat="1" ht="33" customHeight="1">
      <c r="A239" s="50" t="s">
        <v>3316</v>
      </c>
      <c r="B239" s="48" t="s">
        <v>3329</v>
      </c>
      <c r="C239" s="27" t="s">
        <v>3330</v>
      </c>
      <c r="D239" s="52">
        <v>2018</v>
      </c>
      <c r="E239" s="51">
        <v>0.38</v>
      </c>
      <c r="F239" s="53">
        <v>75</v>
      </c>
      <c r="G239" s="27">
        <f t="shared" si="31"/>
        <v>404.60256531599009</v>
      </c>
      <c r="H239" s="27" t="s">
        <v>407</v>
      </c>
      <c r="I239" s="63">
        <v>1055.3312599999999</v>
      </c>
      <c r="J239" s="54" t="s">
        <v>3681</v>
      </c>
      <c r="K239" s="54" t="s">
        <v>334</v>
      </c>
      <c r="L239" s="54">
        <v>4862.8</v>
      </c>
      <c r="M239" s="54" t="s">
        <v>3704</v>
      </c>
      <c r="N239" s="54">
        <v>661</v>
      </c>
    </row>
    <row r="240" spans="1:14" s="54" customFormat="1" ht="33" customHeight="1">
      <c r="A240" s="50" t="s">
        <v>3316</v>
      </c>
      <c r="B240" s="48" t="s">
        <v>3331</v>
      </c>
      <c r="C240" s="27" t="s">
        <v>3332</v>
      </c>
      <c r="D240" s="52">
        <v>2018</v>
      </c>
      <c r="E240" s="51">
        <v>0.38</v>
      </c>
      <c r="F240" s="53">
        <v>75</v>
      </c>
      <c r="G240" s="27">
        <f t="shared" si="31"/>
        <v>404.60256531599009</v>
      </c>
      <c r="H240" s="27" t="s">
        <v>407</v>
      </c>
      <c r="I240" s="63">
        <v>1055.3312599999999</v>
      </c>
      <c r="J240" s="54" t="s">
        <v>3681</v>
      </c>
      <c r="K240" s="54" t="s">
        <v>334</v>
      </c>
      <c r="L240" s="54">
        <v>4862.8</v>
      </c>
      <c r="M240" s="54" t="s">
        <v>3704</v>
      </c>
      <c r="N240" s="54">
        <v>661</v>
      </c>
    </row>
    <row r="241" spans="1:14" s="54" customFormat="1" ht="33" customHeight="1">
      <c r="A241" s="50" t="s">
        <v>3316</v>
      </c>
      <c r="B241" s="48" t="s">
        <v>3333</v>
      </c>
      <c r="C241" s="27" t="s">
        <v>3334</v>
      </c>
      <c r="D241" s="52">
        <v>2018</v>
      </c>
      <c r="E241" s="51">
        <v>0.38</v>
      </c>
      <c r="F241" s="53">
        <v>75</v>
      </c>
      <c r="G241" s="27">
        <f t="shared" si="31"/>
        <v>404.60256531599009</v>
      </c>
      <c r="H241" s="27" t="s">
        <v>407</v>
      </c>
      <c r="I241" s="63">
        <v>527.74772000000007</v>
      </c>
      <c r="J241" s="54" t="s">
        <v>3681</v>
      </c>
      <c r="K241" s="54" t="s">
        <v>334</v>
      </c>
      <c r="L241" s="54">
        <v>4862.8</v>
      </c>
      <c r="M241" s="54" t="s">
        <v>3704</v>
      </c>
      <c r="N241" s="54">
        <v>661</v>
      </c>
    </row>
    <row r="242" spans="1:14" s="54" customFormat="1" ht="33" customHeight="1">
      <c r="A242" s="50" t="s">
        <v>3316</v>
      </c>
      <c r="B242" s="48" t="s">
        <v>3333</v>
      </c>
      <c r="C242" s="27" t="s">
        <v>3334</v>
      </c>
      <c r="D242" s="52">
        <v>2018</v>
      </c>
      <c r="E242" s="51">
        <v>0.38</v>
      </c>
      <c r="F242" s="53">
        <v>75</v>
      </c>
      <c r="G242" s="27">
        <f t="shared" si="31"/>
        <v>404.60256531599009</v>
      </c>
      <c r="H242" s="27" t="s">
        <v>407</v>
      </c>
      <c r="I242" s="63">
        <v>527.74819000000002</v>
      </c>
      <c r="J242" s="54" t="s">
        <v>3681</v>
      </c>
      <c r="K242" s="54" t="s">
        <v>334</v>
      </c>
      <c r="L242" s="54">
        <v>4862.8</v>
      </c>
      <c r="M242" s="54" t="s">
        <v>3704</v>
      </c>
      <c r="N242" s="54">
        <v>661</v>
      </c>
    </row>
    <row r="243" spans="1:14" s="54" customFormat="1" ht="33" customHeight="1">
      <c r="A243" s="50" t="s">
        <v>3316</v>
      </c>
      <c r="B243" s="48" t="s">
        <v>3335</v>
      </c>
      <c r="C243" s="27" t="s">
        <v>3336</v>
      </c>
      <c r="D243" s="52">
        <v>2018</v>
      </c>
      <c r="E243" s="51">
        <v>0.38</v>
      </c>
      <c r="F243" s="53">
        <v>70</v>
      </c>
      <c r="G243" s="27">
        <f t="shared" si="31"/>
        <v>404.60256531599009</v>
      </c>
      <c r="H243" s="27" t="s">
        <v>407</v>
      </c>
      <c r="I243" s="63">
        <v>1055.4959099999999</v>
      </c>
      <c r="J243" s="54" t="s">
        <v>3681</v>
      </c>
      <c r="K243" s="54" t="s">
        <v>334</v>
      </c>
      <c r="L243" s="54">
        <v>4862.8</v>
      </c>
      <c r="M243" s="54" t="s">
        <v>3704</v>
      </c>
      <c r="N243" s="54">
        <v>661</v>
      </c>
    </row>
    <row r="244" spans="1:14" s="54" customFormat="1" ht="33" customHeight="1">
      <c r="A244" s="50" t="s">
        <v>3316</v>
      </c>
      <c r="B244" s="48" t="s">
        <v>3337</v>
      </c>
      <c r="C244" s="27" t="s">
        <v>3338</v>
      </c>
      <c r="D244" s="52">
        <v>2018</v>
      </c>
      <c r="E244" s="51">
        <v>0.38</v>
      </c>
      <c r="F244" s="53">
        <v>75</v>
      </c>
      <c r="G244" s="27">
        <f t="shared" si="31"/>
        <v>404.60256531599009</v>
      </c>
      <c r="H244" s="27" t="s">
        <v>407</v>
      </c>
      <c r="I244" s="63">
        <v>1055.3312599999999</v>
      </c>
      <c r="J244" s="54" t="s">
        <v>3681</v>
      </c>
      <c r="K244" s="54" t="s">
        <v>334</v>
      </c>
      <c r="L244" s="54">
        <v>4862.8</v>
      </c>
      <c r="M244" s="54" t="s">
        <v>3704</v>
      </c>
      <c r="N244" s="54">
        <v>661</v>
      </c>
    </row>
    <row r="245" spans="1:14" s="54" customFormat="1" ht="33" customHeight="1">
      <c r="A245" s="50" t="s">
        <v>3316</v>
      </c>
      <c r="B245" s="48" t="s">
        <v>3339</v>
      </c>
      <c r="C245" s="27" t="s">
        <v>3340</v>
      </c>
      <c r="D245" s="52">
        <v>2018</v>
      </c>
      <c r="E245" s="51">
        <v>0.38</v>
      </c>
      <c r="F245" s="53">
        <v>75</v>
      </c>
      <c r="G245" s="27">
        <f t="shared" si="31"/>
        <v>404.60256531599009</v>
      </c>
      <c r="H245" s="27" t="s">
        <v>407</v>
      </c>
      <c r="I245" s="63">
        <v>1055.3312699999999</v>
      </c>
      <c r="J245" s="54" t="s">
        <v>3681</v>
      </c>
      <c r="K245" s="54" t="s">
        <v>334</v>
      </c>
      <c r="L245" s="54">
        <v>4862.8</v>
      </c>
      <c r="M245" s="54" t="s">
        <v>3704</v>
      </c>
      <c r="N245" s="54">
        <v>661</v>
      </c>
    </row>
    <row r="246" spans="1:14" s="54" customFormat="1" ht="33" customHeight="1">
      <c r="A246" s="50" t="s">
        <v>3316</v>
      </c>
      <c r="B246" s="48" t="s">
        <v>3341</v>
      </c>
      <c r="C246" s="27" t="s">
        <v>3342</v>
      </c>
      <c r="D246" s="52">
        <v>2018</v>
      </c>
      <c r="E246" s="51">
        <v>0.38</v>
      </c>
      <c r="F246" s="53">
        <v>72</v>
      </c>
      <c r="G246" s="27">
        <f t="shared" si="31"/>
        <v>404.60256531599009</v>
      </c>
      <c r="H246" s="27" t="s">
        <v>407</v>
      </c>
      <c r="I246" s="63">
        <v>1082.21705</v>
      </c>
      <c r="J246" s="54" t="s">
        <v>3681</v>
      </c>
      <c r="K246" s="54" t="s">
        <v>334</v>
      </c>
      <c r="L246" s="54">
        <v>4862.8</v>
      </c>
      <c r="M246" s="54" t="s">
        <v>3704</v>
      </c>
      <c r="N246" s="54">
        <v>661</v>
      </c>
    </row>
    <row r="247" spans="1:14" s="54" customFormat="1" ht="33" customHeight="1">
      <c r="A247" s="50" t="s">
        <v>3316</v>
      </c>
      <c r="B247" s="48" t="s">
        <v>3343</v>
      </c>
      <c r="C247" s="27" t="s">
        <v>3344</v>
      </c>
      <c r="D247" s="52">
        <v>2018</v>
      </c>
      <c r="E247" s="51">
        <v>0.38</v>
      </c>
      <c r="F247" s="53">
        <v>72</v>
      </c>
      <c r="G247" s="27">
        <f t="shared" si="31"/>
        <v>404.60256531599009</v>
      </c>
      <c r="H247" s="27" t="s">
        <v>407</v>
      </c>
      <c r="I247" s="63">
        <v>1083.04377</v>
      </c>
      <c r="J247" s="54" t="s">
        <v>3681</v>
      </c>
      <c r="K247" s="54" t="s">
        <v>334</v>
      </c>
      <c r="L247" s="54">
        <v>4862.8</v>
      </c>
      <c r="M247" s="54" t="s">
        <v>3704</v>
      </c>
      <c r="N247" s="54">
        <v>661</v>
      </c>
    </row>
    <row r="248" spans="1:14" s="54" customFormat="1" ht="66" customHeight="1">
      <c r="A248" s="50"/>
      <c r="B248" s="61" t="s">
        <v>3345</v>
      </c>
      <c r="C248" s="51"/>
      <c r="D248" s="52"/>
      <c r="E248" s="51"/>
      <c r="F248" s="45">
        <f>SUM(F249)</f>
        <v>60</v>
      </c>
      <c r="G248" s="47">
        <f>SUM(G249)</f>
        <v>47.132220165402778</v>
      </c>
      <c r="H248" s="27"/>
      <c r="I248" s="47">
        <f>SUM(I249)</f>
        <v>167.36708999999999</v>
      </c>
    </row>
    <row r="249" spans="1:14" s="54" customFormat="1" ht="16.5">
      <c r="A249" s="50" t="s">
        <v>3346</v>
      </c>
      <c r="B249" s="48" t="s">
        <v>3347</v>
      </c>
      <c r="C249" s="51" t="s">
        <v>3348</v>
      </c>
      <c r="D249" s="52">
        <v>2018</v>
      </c>
      <c r="E249" s="51">
        <v>0.38</v>
      </c>
      <c r="F249" s="53">
        <v>60</v>
      </c>
      <c r="G249" s="27">
        <f t="shared" si="31"/>
        <v>47.132220165402778</v>
      </c>
      <c r="H249" s="27" t="s">
        <v>407</v>
      </c>
      <c r="I249" s="63">
        <v>167.36708999999999</v>
      </c>
      <c r="J249" s="54" t="s">
        <v>3681</v>
      </c>
      <c r="K249" s="54" t="s">
        <v>3349</v>
      </c>
      <c r="L249" s="54">
        <v>15</v>
      </c>
      <c r="M249" s="54" t="s">
        <v>3705</v>
      </c>
      <c r="N249" s="54">
        <v>77</v>
      </c>
    </row>
    <row r="250" spans="1:14" s="54" customFormat="1" ht="66" customHeight="1">
      <c r="A250" s="50"/>
      <c r="B250" s="61" t="s">
        <v>3272</v>
      </c>
      <c r="C250" s="51"/>
      <c r="D250" s="52"/>
      <c r="E250" s="51"/>
      <c r="F250" s="45">
        <f>SUM(F251)</f>
        <v>136</v>
      </c>
      <c r="G250" s="47">
        <f>SUM(G251)</f>
        <v>149.35404831634128</v>
      </c>
      <c r="H250" s="27"/>
      <c r="I250" s="47">
        <f>SUM(I251)</f>
        <v>637.76712999999995</v>
      </c>
    </row>
    <row r="251" spans="1:14" s="54" customFormat="1" ht="16.5" customHeight="1">
      <c r="A251" s="50" t="s">
        <v>3273</v>
      </c>
      <c r="B251" s="48" t="s">
        <v>3350</v>
      </c>
      <c r="C251" s="51" t="s">
        <v>3351</v>
      </c>
      <c r="D251" s="52">
        <v>2018</v>
      </c>
      <c r="E251" s="51">
        <v>0.38</v>
      </c>
      <c r="F251" s="53">
        <v>136</v>
      </c>
      <c r="G251" s="27">
        <f t="shared" si="31"/>
        <v>149.35404831634128</v>
      </c>
      <c r="H251" s="27" t="s">
        <v>407</v>
      </c>
      <c r="I251" s="63">
        <v>637.76712999999995</v>
      </c>
      <c r="J251" s="54" t="s">
        <v>3681</v>
      </c>
      <c r="K251" s="54" t="s">
        <v>3233</v>
      </c>
      <c r="L251" s="54">
        <v>131.80000000000001</v>
      </c>
      <c r="M251" s="54" t="s">
        <v>3706</v>
      </c>
      <c r="N251" s="54">
        <v>244</v>
      </c>
    </row>
    <row r="252" spans="1:14" ht="16.5" customHeight="1">
      <c r="A252" s="41" t="s">
        <v>23</v>
      </c>
      <c r="B252" s="26" t="s">
        <v>32</v>
      </c>
      <c r="C252" s="46"/>
      <c r="D252" s="46"/>
      <c r="E252" s="64"/>
      <c r="F252" s="46"/>
      <c r="G252" s="46"/>
      <c r="H252" s="46"/>
      <c r="I252" s="47">
        <f>I255</f>
        <v>7751.2830699999995</v>
      </c>
    </row>
    <row r="253" spans="1:14" ht="33" customHeight="1">
      <c r="A253" s="41" t="s">
        <v>3352</v>
      </c>
      <c r="B253" s="26" t="s">
        <v>3353</v>
      </c>
      <c r="C253" s="46"/>
      <c r="D253" s="46"/>
      <c r="E253" s="64"/>
      <c r="F253" s="46"/>
      <c r="G253" s="46"/>
      <c r="H253" s="46"/>
      <c r="I253" s="46"/>
    </row>
    <row r="254" spans="1:14" ht="66" customHeight="1">
      <c r="A254" s="41" t="s">
        <v>3354</v>
      </c>
      <c r="B254" s="26" t="s">
        <v>3355</v>
      </c>
      <c r="C254" s="46"/>
      <c r="D254" s="46"/>
      <c r="E254" s="64"/>
      <c r="F254" s="46"/>
      <c r="G254" s="27"/>
      <c r="H254" s="46"/>
      <c r="I254" s="47">
        <f>I255</f>
        <v>7751.2830699999995</v>
      </c>
    </row>
    <row r="255" spans="1:14" ht="33">
      <c r="A255" s="41"/>
      <c r="B255" s="26" t="s">
        <v>3707</v>
      </c>
      <c r="C255" s="46"/>
      <c r="D255" s="46"/>
      <c r="E255" s="64"/>
      <c r="F255" s="46"/>
      <c r="G255" s="27">
        <v>5</v>
      </c>
      <c r="H255" s="46"/>
      <c r="I255" s="47">
        <f>SUM(I256:I260)</f>
        <v>7751.2830699999995</v>
      </c>
    </row>
    <row r="256" spans="1:14" s="54" customFormat="1" ht="16.5" customHeight="1">
      <c r="A256" s="65" t="s">
        <v>3356</v>
      </c>
      <c r="B256" s="48" t="s">
        <v>3718</v>
      </c>
      <c r="C256" s="51" t="s">
        <v>3366</v>
      </c>
      <c r="D256" s="52">
        <v>2018</v>
      </c>
      <c r="E256" s="52">
        <v>10</v>
      </c>
      <c r="F256" s="53" t="s">
        <v>337</v>
      </c>
      <c r="G256" s="53" t="s">
        <v>337</v>
      </c>
      <c r="H256" s="27" t="s">
        <v>407</v>
      </c>
      <c r="I256" s="27">
        <v>1716.13851</v>
      </c>
      <c r="J256" s="54" t="s">
        <v>3683</v>
      </c>
      <c r="M256" s="54" t="s">
        <v>3709</v>
      </c>
      <c r="N256" s="54">
        <v>630</v>
      </c>
    </row>
    <row r="257" spans="1:16" s="54" customFormat="1" ht="16.5" customHeight="1">
      <c r="A257" s="65" t="s">
        <v>3356</v>
      </c>
      <c r="B257" s="48" t="s">
        <v>3741</v>
      </c>
      <c r="C257" s="51" t="s">
        <v>3382</v>
      </c>
      <c r="D257" s="52">
        <v>2018</v>
      </c>
      <c r="E257" s="52">
        <v>10</v>
      </c>
      <c r="F257" s="53" t="s">
        <v>337</v>
      </c>
      <c r="G257" s="53" t="s">
        <v>337</v>
      </c>
      <c r="H257" s="27" t="s">
        <v>407</v>
      </c>
      <c r="I257" s="27">
        <v>1704.3771999999999</v>
      </c>
      <c r="J257" s="54" t="s">
        <v>3683</v>
      </c>
      <c r="M257" s="54" t="s">
        <v>3709</v>
      </c>
      <c r="N257" s="54">
        <v>630</v>
      </c>
    </row>
    <row r="258" spans="1:16" s="54" customFormat="1" ht="16.5" customHeight="1">
      <c r="A258" s="65" t="s">
        <v>3356</v>
      </c>
      <c r="B258" s="48" t="s">
        <v>3742</v>
      </c>
      <c r="C258" s="51" t="s">
        <v>3383</v>
      </c>
      <c r="D258" s="52">
        <v>2018</v>
      </c>
      <c r="E258" s="52">
        <v>10</v>
      </c>
      <c r="F258" s="53" t="s">
        <v>337</v>
      </c>
      <c r="G258" s="53" t="s">
        <v>337</v>
      </c>
      <c r="H258" s="27" t="s">
        <v>407</v>
      </c>
      <c r="I258" s="27">
        <v>1696.30306</v>
      </c>
      <c r="J258" s="54" t="s">
        <v>3683</v>
      </c>
      <c r="M258" s="54" t="s">
        <v>3709</v>
      </c>
      <c r="N258" s="54">
        <v>630</v>
      </c>
    </row>
    <row r="259" spans="1:16" s="54" customFormat="1" ht="16.5" customHeight="1">
      <c r="A259" s="65" t="s">
        <v>3356</v>
      </c>
      <c r="B259" s="48" t="s">
        <v>3745</v>
      </c>
      <c r="C259" s="51" t="s">
        <v>3386</v>
      </c>
      <c r="D259" s="52">
        <v>2018</v>
      </c>
      <c r="E259" s="52">
        <v>10</v>
      </c>
      <c r="F259" s="53" t="s">
        <v>337</v>
      </c>
      <c r="G259" s="53" t="s">
        <v>337</v>
      </c>
      <c r="H259" s="27" t="s">
        <v>407</v>
      </c>
      <c r="I259" s="27">
        <v>1317.2321499999998</v>
      </c>
      <c r="J259" s="54" t="s">
        <v>3683</v>
      </c>
      <c r="M259" s="54" t="s">
        <v>3709</v>
      </c>
      <c r="N259" s="54">
        <v>630</v>
      </c>
    </row>
    <row r="260" spans="1:16" s="54" customFormat="1" ht="16.5" customHeight="1">
      <c r="A260" s="65" t="s">
        <v>3356</v>
      </c>
      <c r="B260" s="48" t="s">
        <v>3746</v>
      </c>
      <c r="C260" s="51" t="s">
        <v>3386</v>
      </c>
      <c r="D260" s="52">
        <v>2018</v>
      </c>
      <c r="E260" s="52">
        <v>10</v>
      </c>
      <c r="F260" s="53" t="s">
        <v>337</v>
      </c>
      <c r="G260" s="53" t="s">
        <v>337</v>
      </c>
      <c r="H260" s="27" t="s">
        <v>407</v>
      </c>
      <c r="I260" s="27">
        <v>1317.2321499999998</v>
      </c>
      <c r="J260" s="54" t="s">
        <v>3683</v>
      </c>
      <c r="M260" s="54" t="s">
        <v>3709</v>
      </c>
      <c r="N260" s="54">
        <v>630</v>
      </c>
    </row>
    <row r="261" spans="1:16" ht="49.5" customHeight="1">
      <c r="A261" s="41" t="s">
        <v>28</v>
      </c>
      <c r="B261" s="26" t="s">
        <v>39</v>
      </c>
      <c r="C261" s="46"/>
      <c r="D261" s="46"/>
      <c r="E261" s="64"/>
      <c r="F261" s="46"/>
      <c r="G261" s="47">
        <f>G265+G267+G281+G286+G287+G289+G290</f>
        <v>7028.9400000000005</v>
      </c>
      <c r="H261" s="46"/>
      <c r="I261" s="47">
        <f>$I$265+$I$267+$I$281+$I$286+$I$287+$I$289+$I$290</f>
        <v>33222.513100000004</v>
      </c>
    </row>
    <row r="262" spans="1:16" ht="49.5" customHeight="1">
      <c r="A262" s="41" t="s">
        <v>3388</v>
      </c>
      <c r="B262" s="26" t="s">
        <v>3389</v>
      </c>
      <c r="C262" s="46"/>
      <c r="D262" s="46"/>
      <c r="E262" s="64"/>
      <c r="F262" s="46"/>
      <c r="G262" s="46"/>
      <c r="H262" s="46"/>
      <c r="I262" s="46"/>
    </row>
    <row r="263" spans="1:16" ht="33" customHeight="1">
      <c r="A263" s="41" t="s">
        <v>3390</v>
      </c>
      <c r="B263" s="26" t="s">
        <v>3391</v>
      </c>
      <c r="C263" s="46"/>
      <c r="D263" s="46"/>
      <c r="E263" s="64"/>
      <c r="F263" s="46"/>
      <c r="G263" s="46"/>
      <c r="H263" s="46"/>
      <c r="I263" s="46"/>
    </row>
    <row r="264" spans="1:16" ht="82.5" customHeight="1">
      <c r="A264" s="41" t="s">
        <v>3392</v>
      </c>
      <c r="B264" s="26" t="s">
        <v>3748</v>
      </c>
      <c r="C264" s="46"/>
      <c r="D264" s="46"/>
      <c r="E264" s="64"/>
      <c r="F264" s="46"/>
      <c r="G264" s="46"/>
      <c r="H264" s="46"/>
      <c r="I264" s="46"/>
    </row>
    <row r="265" spans="1:16" ht="49.5" customHeight="1">
      <c r="A265" s="41"/>
      <c r="B265" s="61" t="s">
        <v>344</v>
      </c>
      <c r="C265" s="46"/>
      <c r="D265" s="58"/>
      <c r="E265" s="64"/>
      <c r="F265" s="46"/>
      <c r="G265" s="47">
        <f>SUM(G266:G266)</f>
        <v>23.250000000000004</v>
      </c>
      <c r="H265" s="46"/>
      <c r="I265" s="47">
        <f>SUM(I266:I266)</f>
        <v>372.69855999999999</v>
      </c>
    </row>
    <row r="266" spans="1:16" s="54" customFormat="1" ht="16.5" customHeight="1">
      <c r="A266" s="25" t="s">
        <v>3394</v>
      </c>
      <c r="B266" s="26" t="s">
        <v>3411</v>
      </c>
      <c r="C266" s="27" t="s">
        <v>3412</v>
      </c>
      <c r="D266" s="66">
        <v>2018</v>
      </c>
      <c r="E266" s="27" t="s">
        <v>3749</v>
      </c>
      <c r="F266" s="53" t="s">
        <v>337</v>
      </c>
      <c r="G266" s="27">
        <f t="shared" ref="G266" si="32">P266*0.93*1000</f>
        <v>23.250000000000004</v>
      </c>
      <c r="H266" s="27" t="s">
        <v>407</v>
      </c>
      <c r="I266" s="27">
        <v>372.69855999999999</v>
      </c>
      <c r="J266" s="54" t="s">
        <v>3681</v>
      </c>
      <c r="K266" s="54" t="s">
        <v>626</v>
      </c>
      <c r="L266" s="54">
        <v>15</v>
      </c>
      <c r="M266" s="54" t="s">
        <v>3750</v>
      </c>
      <c r="P266" s="83">
        <v>2.5000000000000001E-2</v>
      </c>
    </row>
    <row r="267" spans="1:16" ht="49.5" customHeight="1">
      <c r="A267" s="46"/>
      <c r="B267" s="61" t="s">
        <v>345</v>
      </c>
      <c r="C267" s="46"/>
      <c r="D267" s="58"/>
      <c r="E267" s="64"/>
      <c r="F267" s="46"/>
      <c r="G267" s="47">
        <f>SUM(G268:G280)</f>
        <v>1174.5900000000001</v>
      </c>
      <c r="H267" s="46"/>
      <c r="I267" s="47">
        <f>SUM(I268:I280)</f>
        <v>5233.4100600000002</v>
      </c>
    </row>
    <row r="268" spans="1:16" s="54" customFormat="1" ht="16.5" customHeight="1">
      <c r="A268" s="25" t="s">
        <v>3429</v>
      </c>
      <c r="B268" s="26" t="s">
        <v>3437</v>
      </c>
      <c r="C268" s="27" t="s">
        <v>3438</v>
      </c>
      <c r="D268" s="66">
        <v>2018</v>
      </c>
      <c r="E268" s="27" t="s">
        <v>3749</v>
      </c>
      <c r="F268" s="53" t="s">
        <v>337</v>
      </c>
      <c r="G268" s="27">
        <f t="shared" ref="G268:G275" si="33">P268*0.93*1000</f>
        <v>58.59</v>
      </c>
      <c r="H268" s="27" t="s">
        <v>407</v>
      </c>
      <c r="I268" s="27">
        <v>317.95294000000001</v>
      </c>
      <c r="J268" s="54" t="s">
        <v>3681</v>
      </c>
      <c r="K268" s="54" t="s">
        <v>675</v>
      </c>
      <c r="L268" s="54">
        <v>15</v>
      </c>
      <c r="M268" s="54" t="s">
        <v>3750</v>
      </c>
      <c r="P268" s="83">
        <v>6.3E-2</v>
      </c>
    </row>
    <row r="269" spans="1:16" s="54" customFormat="1" ht="60" customHeight="1">
      <c r="A269" s="25" t="s">
        <v>3429</v>
      </c>
      <c r="B269" s="26" t="s">
        <v>173</v>
      </c>
      <c r="C269" s="27" t="s">
        <v>172</v>
      </c>
      <c r="D269" s="66">
        <v>2018</v>
      </c>
      <c r="E269" s="27" t="s">
        <v>3749</v>
      </c>
      <c r="F269" s="53" t="s">
        <v>337</v>
      </c>
      <c r="G269" s="27">
        <f t="shared" si="33"/>
        <v>93.000000000000014</v>
      </c>
      <c r="H269" s="27" t="s">
        <v>407</v>
      </c>
      <c r="I269" s="27">
        <v>441.44475</v>
      </c>
      <c r="J269" s="54" t="s">
        <v>3681</v>
      </c>
      <c r="K269" s="55" t="s">
        <v>3455</v>
      </c>
      <c r="L269" s="54">
        <v>60</v>
      </c>
      <c r="M269" s="54" t="s">
        <v>3750</v>
      </c>
      <c r="P269" s="83">
        <v>0.1</v>
      </c>
    </row>
    <row r="270" spans="1:16" s="54" customFormat="1" ht="30" customHeight="1">
      <c r="A270" s="25" t="s">
        <v>3429</v>
      </c>
      <c r="B270" s="26" t="s">
        <v>3482</v>
      </c>
      <c r="C270" s="27" t="s">
        <v>3483</v>
      </c>
      <c r="D270" s="66">
        <v>2018</v>
      </c>
      <c r="E270" s="27" t="s">
        <v>3749</v>
      </c>
      <c r="F270" s="53" t="s">
        <v>337</v>
      </c>
      <c r="G270" s="27">
        <f t="shared" si="33"/>
        <v>93.000000000000014</v>
      </c>
      <c r="H270" s="27" t="s">
        <v>407</v>
      </c>
      <c r="I270" s="27">
        <v>438.93128000000002</v>
      </c>
      <c r="J270" s="54" t="s">
        <v>3681</v>
      </c>
      <c r="K270" s="55" t="s">
        <v>437</v>
      </c>
      <c r="L270" s="54">
        <v>30</v>
      </c>
      <c r="M270" s="54" t="s">
        <v>3750</v>
      </c>
      <c r="P270" s="83">
        <v>0.1</v>
      </c>
    </row>
    <row r="271" spans="1:16" s="54" customFormat="1" ht="255" customHeight="1">
      <c r="A271" s="25" t="s">
        <v>3429</v>
      </c>
      <c r="B271" s="26" t="s">
        <v>3484</v>
      </c>
      <c r="C271" s="27" t="s">
        <v>3485</v>
      </c>
      <c r="D271" s="66">
        <v>2018</v>
      </c>
      <c r="E271" s="27" t="s">
        <v>3749</v>
      </c>
      <c r="F271" s="53" t="s">
        <v>337</v>
      </c>
      <c r="G271" s="27">
        <f t="shared" si="33"/>
        <v>93.000000000000014</v>
      </c>
      <c r="H271" s="27" t="s">
        <v>407</v>
      </c>
      <c r="I271" s="27">
        <v>422.53546999999998</v>
      </c>
      <c r="J271" s="54" t="s">
        <v>3681</v>
      </c>
      <c r="K271" s="55" t="s">
        <v>3486</v>
      </c>
      <c r="L271" s="54">
        <v>250</v>
      </c>
      <c r="M271" s="54" t="s">
        <v>3750</v>
      </c>
      <c r="P271" s="83">
        <v>0.1</v>
      </c>
    </row>
    <row r="272" spans="1:16" s="54" customFormat="1" ht="225" customHeight="1">
      <c r="A272" s="25" t="s">
        <v>3429</v>
      </c>
      <c r="B272" s="26" t="s">
        <v>3487</v>
      </c>
      <c r="C272" s="27" t="s">
        <v>3488</v>
      </c>
      <c r="D272" s="66">
        <v>2018</v>
      </c>
      <c r="E272" s="27" t="s">
        <v>3749</v>
      </c>
      <c r="F272" s="53" t="s">
        <v>337</v>
      </c>
      <c r="G272" s="27">
        <f t="shared" si="33"/>
        <v>93.000000000000014</v>
      </c>
      <c r="H272" s="27" t="s">
        <v>407</v>
      </c>
      <c r="I272" s="27">
        <v>345.41030000000001</v>
      </c>
      <c r="J272" s="54" t="s">
        <v>3681</v>
      </c>
      <c r="K272" s="55" t="s">
        <v>2585</v>
      </c>
      <c r="L272" s="54">
        <v>220</v>
      </c>
      <c r="M272" s="54" t="s">
        <v>3750</v>
      </c>
      <c r="P272" s="83">
        <v>0.1</v>
      </c>
    </row>
    <row r="273" spans="1:16" s="54" customFormat="1" ht="165" customHeight="1">
      <c r="A273" s="25" t="s">
        <v>3429</v>
      </c>
      <c r="B273" s="26" t="s">
        <v>3495</v>
      </c>
      <c r="C273" s="27" t="s">
        <v>3496</v>
      </c>
      <c r="D273" s="66">
        <v>2018</v>
      </c>
      <c r="E273" s="27" t="s">
        <v>3749</v>
      </c>
      <c r="F273" s="53" t="s">
        <v>337</v>
      </c>
      <c r="G273" s="27">
        <f t="shared" si="33"/>
        <v>93.000000000000014</v>
      </c>
      <c r="H273" s="27" t="s">
        <v>407</v>
      </c>
      <c r="I273" s="27">
        <v>486.68580999999995</v>
      </c>
      <c r="J273" s="54" t="s">
        <v>3681</v>
      </c>
      <c r="K273" s="55" t="s">
        <v>421</v>
      </c>
      <c r="L273" s="54">
        <v>155</v>
      </c>
      <c r="M273" s="54" t="s">
        <v>3750</v>
      </c>
      <c r="P273" s="83">
        <v>0.1</v>
      </c>
    </row>
    <row r="274" spans="1:16" s="54" customFormat="1" ht="90" customHeight="1">
      <c r="A274" s="25" t="s">
        <v>3429</v>
      </c>
      <c r="B274" s="26" t="s">
        <v>3501</v>
      </c>
      <c r="C274" s="27" t="s">
        <v>3502</v>
      </c>
      <c r="D274" s="66">
        <v>2018</v>
      </c>
      <c r="E274" s="27" t="s">
        <v>3749</v>
      </c>
      <c r="F274" s="53" t="s">
        <v>337</v>
      </c>
      <c r="G274" s="27">
        <f t="shared" si="33"/>
        <v>93.000000000000014</v>
      </c>
      <c r="H274" s="27" t="s">
        <v>407</v>
      </c>
      <c r="I274" s="27">
        <v>456.70197999999999</v>
      </c>
      <c r="J274" s="54" t="s">
        <v>3681</v>
      </c>
      <c r="K274" s="55" t="s">
        <v>3503</v>
      </c>
      <c r="L274" s="54">
        <v>90</v>
      </c>
      <c r="M274" s="54" t="s">
        <v>3750</v>
      </c>
      <c r="P274" s="83">
        <v>0.1</v>
      </c>
    </row>
    <row r="275" spans="1:16" s="54" customFormat="1" ht="30" customHeight="1">
      <c r="A275" s="25" t="s">
        <v>3429</v>
      </c>
      <c r="B275" s="26" t="s">
        <v>3506</v>
      </c>
      <c r="C275" s="27" t="s">
        <v>3507</v>
      </c>
      <c r="D275" s="66">
        <v>2018</v>
      </c>
      <c r="E275" s="27" t="s">
        <v>3749</v>
      </c>
      <c r="F275" s="53" t="s">
        <v>337</v>
      </c>
      <c r="G275" s="27">
        <f t="shared" si="33"/>
        <v>93.000000000000014</v>
      </c>
      <c r="H275" s="27" t="s">
        <v>407</v>
      </c>
      <c r="I275" s="27">
        <v>386.98829000000006</v>
      </c>
      <c r="J275" s="54" t="s">
        <v>3681</v>
      </c>
      <c r="K275" s="55" t="s">
        <v>408</v>
      </c>
      <c r="L275" s="54">
        <v>25</v>
      </c>
      <c r="M275" s="54" t="s">
        <v>3750</v>
      </c>
      <c r="P275" s="83">
        <v>0.1</v>
      </c>
    </row>
    <row r="276" spans="1:16" s="54" customFormat="1" ht="16.5" customHeight="1">
      <c r="A276" s="25" t="s">
        <v>3429</v>
      </c>
      <c r="B276" s="26" t="s">
        <v>3551</v>
      </c>
      <c r="C276" s="27" t="s">
        <v>3552</v>
      </c>
      <c r="D276" s="66">
        <v>2018</v>
      </c>
      <c r="E276" s="27" t="s">
        <v>3749</v>
      </c>
      <c r="F276" s="53" t="s">
        <v>337</v>
      </c>
      <c r="G276" s="27">
        <f t="shared" ref="G276:G280" si="34">P276*0.93*1000</f>
        <v>93.000000000000014</v>
      </c>
      <c r="H276" s="27" t="s">
        <v>407</v>
      </c>
      <c r="I276" s="27">
        <v>211.73438999999999</v>
      </c>
      <c r="J276" s="54" t="s">
        <v>3681</v>
      </c>
      <c r="K276" s="54" t="s">
        <v>721</v>
      </c>
      <c r="L276" s="54">
        <v>55</v>
      </c>
      <c r="M276" s="54" t="s">
        <v>3750</v>
      </c>
      <c r="P276" s="83">
        <v>0.1</v>
      </c>
    </row>
    <row r="277" spans="1:16" s="54" customFormat="1" ht="16.5" customHeight="1">
      <c r="A277" s="25" t="s">
        <v>3429</v>
      </c>
      <c r="B277" s="26" t="s">
        <v>3555</v>
      </c>
      <c r="C277" s="27" t="s">
        <v>3556</v>
      </c>
      <c r="D277" s="66">
        <v>2018</v>
      </c>
      <c r="E277" s="27" t="s">
        <v>3749</v>
      </c>
      <c r="F277" s="53" t="s">
        <v>337</v>
      </c>
      <c r="G277" s="27">
        <f t="shared" si="34"/>
        <v>93.000000000000014</v>
      </c>
      <c r="H277" s="27" t="s">
        <v>407</v>
      </c>
      <c r="I277" s="27">
        <v>456.27201999999994</v>
      </c>
      <c r="J277" s="54" t="s">
        <v>3681</v>
      </c>
      <c r="K277" s="54" t="s">
        <v>565</v>
      </c>
      <c r="L277" s="54">
        <v>40</v>
      </c>
      <c r="M277" s="54" t="s">
        <v>3750</v>
      </c>
      <c r="P277" s="83">
        <v>0.1</v>
      </c>
    </row>
    <row r="278" spans="1:16" s="54" customFormat="1" ht="60" customHeight="1">
      <c r="A278" s="25" t="s">
        <v>3429</v>
      </c>
      <c r="B278" s="26" t="s">
        <v>3577</v>
      </c>
      <c r="C278" s="27" t="s">
        <v>3578</v>
      </c>
      <c r="D278" s="66">
        <v>2018</v>
      </c>
      <c r="E278" s="27" t="s">
        <v>3749</v>
      </c>
      <c r="F278" s="53" t="s">
        <v>337</v>
      </c>
      <c r="G278" s="27">
        <f t="shared" si="34"/>
        <v>93.000000000000014</v>
      </c>
      <c r="H278" s="27" t="s">
        <v>407</v>
      </c>
      <c r="I278" s="27">
        <v>439.64850999999999</v>
      </c>
      <c r="J278" s="54" t="s">
        <v>3681</v>
      </c>
      <c r="K278" s="55" t="s">
        <v>688</v>
      </c>
      <c r="L278" s="54">
        <v>60</v>
      </c>
      <c r="M278" s="54" t="s">
        <v>3750</v>
      </c>
      <c r="P278" s="83">
        <v>0.1</v>
      </c>
    </row>
    <row r="279" spans="1:16" s="54" customFormat="1" ht="16.5" customHeight="1">
      <c r="A279" s="25" t="s">
        <v>3429</v>
      </c>
      <c r="B279" s="26" t="s">
        <v>3591</v>
      </c>
      <c r="C279" s="27" t="s">
        <v>3592</v>
      </c>
      <c r="D279" s="66">
        <v>2018</v>
      </c>
      <c r="E279" s="27" t="s">
        <v>3749</v>
      </c>
      <c r="F279" s="53" t="s">
        <v>337</v>
      </c>
      <c r="G279" s="27">
        <f t="shared" si="34"/>
        <v>93.000000000000014</v>
      </c>
      <c r="H279" s="27" t="s">
        <v>407</v>
      </c>
      <c r="I279" s="27">
        <v>395.63432</v>
      </c>
      <c r="J279" s="54" t="s">
        <v>3681</v>
      </c>
      <c r="K279" s="54" t="s">
        <v>543</v>
      </c>
      <c r="L279" s="54">
        <v>15</v>
      </c>
      <c r="M279" s="54" t="s">
        <v>3750</v>
      </c>
      <c r="P279" s="83">
        <v>0.1</v>
      </c>
    </row>
    <row r="280" spans="1:16" s="54" customFormat="1" ht="16.5" customHeight="1">
      <c r="A280" s="25" t="s">
        <v>3429</v>
      </c>
      <c r="B280" s="26" t="s">
        <v>3595</v>
      </c>
      <c r="C280" s="27" t="s">
        <v>3596</v>
      </c>
      <c r="D280" s="66">
        <v>2018</v>
      </c>
      <c r="E280" s="27" t="s">
        <v>3749</v>
      </c>
      <c r="F280" s="53" t="s">
        <v>337</v>
      </c>
      <c r="G280" s="27">
        <f t="shared" si="34"/>
        <v>93.000000000000014</v>
      </c>
      <c r="H280" s="27" t="s">
        <v>407</v>
      </c>
      <c r="I280" s="27">
        <v>433.47</v>
      </c>
      <c r="J280" s="54" t="s">
        <v>3681</v>
      </c>
      <c r="K280" s="54" t="s">
        <v>577</v>
      </c>
      <c r="L280" s="54">
        <v>15</v>
      </c>
      <c r="M280" s="54" t="s">
        <v>3750</v>
      </c>
      <c r="P280" s="83">
        <v>0.1</v>
      </c>
    </row>
    <row r="281" spans="1:16" s="54" customFormat="1" ht="49.5" customHeight="1">
      <c r="A281" s="46"/>
      <c r="B281" s="61" t="s">
        <v>346</v>
      </c>
      <c r="C281" s="46"/>
      <c r="D281" s="67"/>
      <c r="E281" s="68"/>
      <c r="F281" s="46"/>
      <c r="G281" s="47">
        <f>SUM(G282:G285)</f>
        <v>595.20000000000005</v>
      </c>
      <c r="H281" s="27"/>
      <c r="I281" s="47">
        <f>SUM(I282:I285)</f>
        <v>1716.6539299999999</v>
      </c>
    </row>
    <row r="282" spans="1:16" s="54" customFormat="1" ht="16.5" customHeight="1">
      <c r="A282" s="25" t="s">
        <v>3614</v>
      </c>
      <c r="B282" s="26" t="s">
        <v>3617</v>
      </c>
      <c r="C282" s="27" t="s">
        <v>3618</v>
      </c>
      <c r="D282" s="66">
        <v>2018</v>
      </c>
      <c r="E282" s="27" t="s">
        <v>3749</v>
      </c>
      <c r="F282" s="53" t="s">
        <v>337</v>
      </c>
      <c r="G282" s="27">
        <f t="shared" ref="G282:G285" si="35">P282*0.93*1000</f>
        <v>148.80000000000001</v>
      </c>
      <c r="H282" s="27" t="s">
        <v>407</v>
      </c>
      <c r="I282" s="27">
        <v>451.10780999999997</v>
      </c>
      <c r="J282" s="54" t="s">
        <v>3681</v>
      </c>
      <c r="K282" s="54" t="s">
        <v>537</v>
      </c>
      <c r="L282" s="54">
        <v>138.5</v>
      </c>
      <c r="M282" s="54" t="s">
        <v>3750</v>
      </c>
      <c r="P282" s="83">
        <v>0.16</v>
      </c>
    </row>
    <row r="283" spans="1:16" s="54" customFormat="1" ht="300" customHeight="1">
      <c r="A283" s="25" t="s">
        <v>3614</v>
      </c>
      <c r="B283" s="26" t="s">
        <v>3629</v>
      </c>
      <c r="C283" s="27" t="s">
        <v>3630</v>
      </c>
      <c r="D283" s="66">
        <v>2018</v>
      </c>
      <c r="E283" s="27" t="s">
        <v>3749</v>
      </c>
      <c r="F283" s="53" t="s">
        <v>337</v>
      </c>
      <c r="G283" s="27">
        <f t="shared" si="35"/>
        <v>148.80000000000001</v>
      </c>
      <c r="H283" s="27" t="s">
        <v>407</v>
      </c>
      <c r="I283" s="27">
        <v>401.94722000000002</v>
      </c>
      <c r="J283" s="54" t="s">
        <v>3681</v>
      </c>
      <c r="K283" s="55" t="s">
        <v>3631</v>
      </c>
      <c r="L283" s="54">
        <v>300</v>
      </c>
      <c r="M283" s="54" t="s">
        <v>3750</v>
      </c>
      <c r="P283" s="83">
        <v>0.16</v>
      </c>
    </row>
    <row r="284" spans="1:16" s="54" customFormat="1" ht="16.5" customHeight="1">
      <c r="A284" s="25" t="s">
        <v>3614</v>
      </c>
      <c r="B284" s="26" t="s">
        <v>3641</v>
      </c>
      <c r="C284" s="27" t="s">
        <v>3642</v>
      </c>
      <c r="D284" s="66">
        <v>2018</v>
      </c>
      <c r="E284" s="27" t="s">
        <v>3749</v>
      </c>
      <c r="F284" s="53" t="s">
        <v>337</v>
      </c>
      <c r="G284" s="27">
        <f t="shared" si="35"/>
        <v>148.80000000000001</v>
      </c>
      <c r="H284" s="27" t="s">
        <v>407</v>
      </c>
      <c r="I284" s="27">
        <v>389.81222999999994</v>
      </c>
      <c r="J284" s="54" t="s">
        <v>3681</v>
      </c>
      <c r="K284" s="54" t="s">
        <v>313</v>
      </c>
      <c r="L284" s="54">
        <v>15</v>
      </c>
      <c r="M284" s="54" t="s">
        <v>3750</v>
      </c>
      <c r="P284" s="83">
        <v>0.16</v>
      </c>
    </row>
    <row r="285" spans="1:16" s="54" customFormat="1" ht="16.5" customHeight="1">
      <c r="A285" s="25" t="s">
        <v>3614</v>
      </c>
      <c r="B285" s="26" t="s">
        <v>3651</v>
      </c>
      <c r="C285" s="27" t="s">
        <v>3652</v>
      </c>
      <c r="D285" s="66">
        <v>2018</v>
      </c>
      <c r="E285" s="27" t="s">
        <v>3749</v>
      </c>
      <c r="F285" s="53" t="s">
        <v>337</v>
      </c>
      <c r="G285" s="27">
        <f t="shared" si="35"/>
        <v>148.80000000000001</v>
      </c>
      <c r="H285" s="27" t="s">
        <v>407</v>
      </c>
      <c r="I285" s="27">
        <v>473.78666999999996</v>
      </c>
      <c r="J285" s="54" t="s">
        <v>3681</v>
      </c>
      <c r="K285" s="54" t="s">
        <v>552</v>
      </c>
      <c r="L285" s="54">
        <v>100</v>
      </c>
      <c r="M285" s="54" t="s">
        <v>3750</v>
      </c>
      <c r="P285" s="83">
        <v>0.16</v>
      </c>
    </row>
    <row r="286" spans="1:16" s="54" customFormat="1" ht="49.5" customHeight="1">
      <c r="A286" s="41"/>
      <c r="B286" s="61" t="s">
        <v>347</v>
      </c>
      <c r="C286" s="46"/>
      <c r="D286" s="67"/>
      <c r="E286" s="68"/>
      <c r="F286" s="46"/>
      <c r="G286" s="47"/>
      <c r="H286" s="27"/>
      <c r="I286" s="47"/>
    </row>
    <row r="287" spans="1:16" s="54" customFormat="1" ht="49.5" customHeight="1">
      <c r="A287" s="41"/>
      <c r="B287" s="61" t="s">
        <v>354</v>
      </c>
      <c r="C287" s="46"/>
      <c r="D287" s="67"/>
      <c r="E287" s="68"/>
      <c r="F287" s="46"/>
      <c r="G287" s="47">
        <f>SUM(G288:G288)</f>
        <v>585.90000000000009</v>
      </c>
      <c r="H287" s="27"/>
      <c r="I287" s="47">
        <f>SUM(I288:I288)</f>
        <v>683.88542999999993</v>
      </c>
    </row>
    <row r="288" spans="1:16" s="54" customFormat="1" ht="60" customHeight="1">
      <c r="A288" s="41" t="s">
        <v>3662</v>
      </c>
      <c r="B288" s="26" t="s">
        <v>3663</v>
      </c>
      <c r="C288" s="46" t="s">
        <v>3664</v>
      </c>
      <c r="D288" s="66">
        <v>2018</v>
      </c>
      <c r="E288" s="27" t="s">
        <v>3749</v>
      </c>
      <c r="F288" s="53" t="s">
        <v>337</v>
      </c>
      <c r="G288" s="27">
        <f t="shared" ref="G288" si="36">P288*0.93*1000</f>
        <v>585.90000000000009</v>
      </c>
      <c r="H288" s="27" t="s">
        <v>407</v>
      </c>
      <c r="I288" s="27">
        <v>683.88542999999993</v>
      </c>
      <c r="J288" s="54" t="s">
        <v>3681</v>
      </c>
      <c r="K288" s="55" t="s">
        <v>455</v>
      </c>
      <c r="L288" s="54">
        <v>432.85</v>
      </c>
      <c r="M288" s="54" t="s">
        <v>3750</v>
      </c>
      <c r="P288" s="83">
        <v>0.63</v>
      </c>
    </row>
    <row r="289" spans="1:16" s="54" customFormat="1" ht="33" customHeight="1">
      <c r="A289" s="46"/>
      <c r="B289" s="61" t="s">
        <v>348</v>
      </c>
      <c r="C289" s="46"/>
      <c r="D289" s="67"/>
      <c r="E289" s="68"/>
      <c r="F289" s="46"/>
      <c r="G289" s="47"/>
      <c r="H289" s="27"/>
      <c r="I289" s="47"/>
    </row>
    <row r="290" spans="1:16" s="54" customFormat="1" ht="33" customHeight="1">
      <c r="A290" s="46"/>
      <c r="B290" s="61" t="s">
        <v>3752</v>
      </c>
      <c r="C290" s="46"/>
      <c r="D290" s="67"/>
      <c r="E290" s="68"/>
      <c r="F290" s="46"/>
      <c r="G290" s="47">
        <f>SUM(G291)</f>
        <v>4650</v>
      </c>
      <c r="H290" s="27"/>
      <c r="I290" s="47">
        <f>SUM(I291)</f>
        <v>25215.865120000002</v>
      </c>
    </row>
    <row r="291" spans="1:16" s="54" customFormat="1" ht="49.5" customHeight="1">
      <c r="A291" s="25" t="s">
        <v>3671</v>
      </c>
      <c r="B291" s="26" t="s">
        <v>3672</v>
      </c>
      <c r="C291" s="27" t="s">
        <v>3673</v>
      </c>
      <c r="D291" s="66">
        <v>2018</v>
      </c>
      <c r="E291" s="27" t="s">
        <v>3749</v>
      </c>
      <c r="F291" s="53" t="s">
        <v>337</v>
      </c>
      <c r="G291" s="27">
        <f>P291*0.93*1000</f>
        <v>4650</v>
      </c>
      <c r="H291" s="27" t="s">
        <v>407</v>
      </c>
      <c r="I291" s="27">
        <v>25215.865120000002</v>
      </c>
      <c r="J291" s="54" t="s">
        <v>3681</v>
      </c>
      <c r="K291" s="54" t="s">
        <v>334</v>
      </c>
      <c r="L291" s="54">
        <v>4862.8</v>
      </c>
      <c r="M291" s="54" t="s">
        <v>3750</v>
      </c>
      <c r="P291" s="83">
        <v>5</v>
      </c>
    </row>
    <row r="292" spans="1:16" s="54" customFormat="1" ht="33" customHeight="1">
      <c r="A292" s="41" t="s">
        <v>31</v>
      </c>
      <c r="B292" s="26" t="s">
        <v>51</v>
      </c>
      <c r="C292" s="46"/>
      <c r="D292" s="27"/>
      <c r="E292" s="68"/>
      <c r="F292" s="46"/>
      <c r="G292" s="46"/>
      <c r="H292" s="27"/>
      <c r="I292" s="27"/>
    </row>
    <row r="293" spans="1:16" ht="33" customHeight="1">
      <c r="A293" s="41" t="s">
        <v>33</v>
      </c>
      <c r="B293" s="26" t="s">
        <v>53</v>
      </c>
      <c r="C293" s="46"/>
      <c r="D293" s="27"/>
      <c r="E293" s="68"/>
      <c r="F293" s="46"/>
      <c r="G293" s="46"/>
      <c r="H293" s="46"/>
      <c r="I293" s="46"/>
    </row>
    <row r="294" spans="1:16" ht="33" customHeight="1">
      <c r="A294" s="41" t="s">
        <v>35</v>
      </c>
      <c r="B294" s="26" t="s">
        <v>3391</v>
      </c>
      <c r="C294" s="46"/>
      <c r="D294" s="27"/>
      <c r="E294" s="68"/>
      <c r="F294" s="46"/>
      <c r="G294" s="46"/>
      <c r="H294" s="46"/>
      <c r="I294" s="46"/>
    </row>
    <row r="295" spans="1:16" ht="88.5" customHeight="1">
      <c r="A295" s="41" t="s">
        <v>3674</v>
      </c>
      <c r="B295" s="26" t="s">
        <v>3393</v>
      </c>
      <c r="C295" s="46"/>
      <c r="D295" s="46"/>
      <c r="E295" s="64"/>
      <c r="F295" s="46"/>
      <c r="G295" s="46"/>
      <c r="H295" s="46"/>
      <c r="I295" s="46"/>
    </row>
    <row r="296" spans="1:16" ht="33" customHeight="1">
      <c r="A296" s="41" t="s">
        <v>38</v>
      </c>
      <c r="B296" s="26" t="s">
        <v>57</v>
      </c>
      <c r="C296" s="46"/>
      <c r="D296" s="46"/>
      <c r="E296" s="64"/>
      <c r="F296" s="46"/>
      <c r="G296" s="46"/>
      <c r="H296" s="46"/>
      <c r="I296" s="46"/>
    </row>
    <row r="297" spans="1:16" ht="16.5" customHeight="1">
      <c r="A297" s="41" t="s">
        <v>341</v>
      </c>
      <c r="B297" s="26" t="s">
        <v>342</v>
      </c>
      <c r="C297" s="70"/>
      <c r="D297" s="70"/>
      <c r="E297" s="64"/>
      <c r="F297" s="70"/>
      <c r="G297" s="70"/>
      <c r="H297" s="70"/>
      <c r="I297" s="70"/>
    </row>
    <row r="298" spans="1:16">
      <c r="I298" s="79"/>
    </row>
    <row r="299" spans="1:16">
      <c r="I299" s="79"/>
    </row>
    <row r="300" spans="1:16">
      <c r="I300" s="80"/>
    </row>
    <row r="304" spans="1:16" s="73" customFormat="1" ht="16.899999999999999" customHeight="1">
      <c r="A304" s="71" t="s">
        <v>3675</v>
      </c>
      <c r="B304" s="72"/>
      <c r="C304" s="72"/>
      <c r="I304" s="73" t="s">
        <v>343</v>
      </c>
    </row>
    <row r="306" spans="1:3" s="73" customFormat="1">
      <c r="A306" s="74"/>
      <c r="B306" s="72"/>
      <c r="C306" s="72"/>
    </row>
    <row r="307" spans="1:3" s="73" customFormat="1">
      <c r="A307" s="74"/>
      <c r="B307" s="72"/>
      <c r="C307" s="72"/>
    </row>
  </sheetData>
  <autoFilter ref="A14:T297"/>
  <mergeCells count="4">
    <mergeCell ref="F8:I8"/>
    <mergeCell ref="F9:I9"/>
    <mergeCell ref="A11:I11"/>
    <mergeCell ref="A13:I13"/>
  </mergeCells>
  <conditionalFormatting sqref="C252:C1048576 C1:C208">
    <cfRule type="duplicateValues" dxfId="13" priority="7"/>
  </conditionalFormatting>
  <conditionalFormatting sqref="C217 C211:C215">
    <cfRule type="duplicateValues" dxfId="12" priority="5"/>
  </conditionalFormatting>
  <conditionalFormatting sqref="C216">
    <cfRule type="duplicateValues" dxfId="11" priority="4"/>
  </conditionalFormatting>
  <conditionalFormatting sqref="C222:C251">
    <cfRule type="duplicateValues" dxfId="10" priority="11"/>
  </conditionalFormatting>
  <conditionalFormatting sqref="C219:C221">
    <cfRule type="duplicateValues" dxfId="9" priority="14"/>
  </conditionalFormatting>
  <conditionalFormatting sqref="C218">
    <cfRule type="duplicateValues" dxfId="8" priority="17"/>
  </conditionalFormatting>
  <conditionalFormatting sqref="C209:C210">
    <cfRule type="duplicateValues" dxfId="7" priority="20"/>
  </conditionalFormatting>
  <pageMargins left="0.70866141732283472" right="0.70866141732283472" top="0.74803149606299213" bottom="0.74803149606299213" header="0.31496062992125984" footer="0.31496062992125984"/>
  <pageSetup paperSize="9" scale="26" fitToHeight="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U93"/>
  <sheetViews>
    <sheetView zoomScale="75" zoomScaleNormal="75" workbookViewId="0">
      <pane xSplit="2" ySplit="9" topLeftCell="K10" activePane="bottomRight" state="frozen"/>
      <selection activeCell="L15" sqref="L15"/>
      <selection pane="topRight" activeCell="L15" sqref="L15"/>
      <selection pane="bottomLeft" activeCell="L15" sqref="L15"/>
      <selection pane="bottomRight" activeCell="L15" sqref="L15"/>
    </sheetView>
  </sheetViews>
  <sheetFormatPr defaultColWidth="8.85546875" defaultRowHeight="15" outlineLevelRow="1" outlineLevelCol="1"/>
  <cols>
    <col min="1" max="1" width="8.85546875" style="23"/>
    <col min="2" max="2" width="44" style="4" customWidth="1"/>
    <col min="3" max="3" width="15.5703125" style="4" customWidth="1" outlineLevel="1"/>
    <col min="4" max="4" width="17.140625" style="4" customWidth="1" outlineLevel="1"/>
    <col min="5" max="6" width="16" style="4" customWidth="1" outlineLevel="1"/>
    <col min="7" max="7" width="14.140625" style="4" customWidth="1" outlineLevel="1"/>
    <col min="8" max="8" width="15.140625" style="4" customWidth="1" outlineLevel="1"/>
    <col min="9" max="9" width="15.85546875" style="4" customWidth="1"/>
    <col min="10" max="10" width="16.5703125" style="4" customWidth="1"/>
    <col min="11" max="11" width="15.7109375" style="4" customWidth="1"/>
    <col min="12" max="12" width="14.85546875" style="4" customWidth="1" outlineLevel="1"/>
    <col min="13" max="13" width="15.7109375" style="4" customWidth="1" outlineLevel="1"/>
    <col min="14" max="14" width="14.7109375" style="4" customWidth="1" outlineLevel="1"/>
    <col min="15" max="15" width="17.140625" style="4" customWidth="1" outlineLevel="1"/>
    <col min="16" max="16" width="16" style="4" customWidth="1" outlineLevel="1"/>
    <col min="17" max="17" width="22.7109375" style="4" customWidth="1" outlineLevel="1"/>
    <col min="18" max="18" width="8.85546875" style="4" customWidth="1" outlineLevel="1"/>
    <col min="19" max="19" width="13" style="4" customWidth="1" outlineLevel="1"/>
    <col min="20" max="20" width="14.42578125" style="4" customWidth="1" outlineLevel="1"/>
    <col min="21" max="21" width="8.85546875" style="4" customWidth="1" outlineLevel="1"/>
    <col min="22" max="16384" width="8.85546875" style="4"/>
  </cols>
  <sheetData>
    <row r="1" spans="1:18" ht="90.6" hidden="1" customHeight="1" outlineLevel="1">
      <c r="A1" s="2"/>
      <c r="B1" s="3"/>
      <c r="C1" s="3"/>
      <c r="D1" s="3"/>
      <c r="E1" s="3"/>
      <c r="F1" s="3"/>
      <c r="G1" s="3"/>
      <c r="H1" s="3"/>
      <c r="I1" s="324" t="s">
        <v>356</v>
      </c>
      <c r="J1" s="324"/>
      <c r="K1" s="324"/>
    </row>
    <row r="2" spans="1:18" ht="18.75" hidden="1" outlineLevel="1">
      <c r="A2" s="2"/>
      <c r="B2" s="3"/>
      <c r="C2" s="3"/>
      <c r="D2" s="3"/>
      <c r="E2" s="3"/>
      <c r="F2" s="3"/>
      <c r="G2" s="3"/>
      <c r="H2" s="3"/>
      <c r="I2" s="3"/>
      <c r="K2" s="5"/>
    </row>
    <row r="3" spans="1:18" ht="18.75" hidden="1" outlineLevel="1">
      <c r="A3" s="24" t="s">
        <v>291</v>
      </c>
      <c r="B3" s="3"/>
      <c r="C3" s="3"/>
      <c r="D3" s="3"/>
      <c r="E3" s="3"/>
      <c r="F3" s="3"/>
      <c r="G3" s="3"/>
      <c r="H3" s="3"/>
      <c r="I3" s="3"/>
      <c r="K3" s="5"/>
    </row>
    <row r="4" spans="1:18" ht="37.9" hidden="1" customHeight="1" outlineLevel="1">
      <c r="A4" s="325" t="s">
        <v>63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</row>
    <row r="5" spans="1:18" ht="45" hidden="1" customHeight="1" outlineLevel="1">
      <c r="A5" s="325" t="s">
        <v>292</v>
      </c>
      <c r="B5" s="325"/>
      <c r="C5" s="325"/>
      <c r="D5" s="325"/>
      <c r="E5" s="325"/>
      <c r="F5" s="325"/>
      <c r="G5" s="325"/>
      <c r="H5" s="325"/>
      <c r="I5" s="325"/>
      <c r="J5" s="325"/>
      <c r="K5" s="325"/>
    </row>
    <row r="6" spans="1:18" collapsed="1">
      <c r="A6" s="4"/>
    </row>
    <row r="8" spans="1:18" ht="25.9" customHeight="1">
      <c r="A8" s="326" t="s">
        <v>1</v>
      </c>
      <c r="B8" s="328" t="s">
        <v>8</v>
      </c>
      <c r="C8" s="330">
        <v>2016</v>
      </c>
      <c r="D8" s="331"/>
      <c r="E8" s="332"/>
      <c r="F8" s="333">
        <v>2017</v>
      </c>
      <c r="G8" s="334"/>
      <c r="H8" s="335"/>
      <c r="I8" s="333">
        <v>2018</v>
      </c>
      <c r="J8" s="334"/>
      <c r="K8" s="335"/>
      <c r="L8" s="321" t="s">
        <v>357</v>
      </c>
      <c r="M8" s="322"/>
      <c r="N8" s="322"/>
      <c r="O8" s="323"/>
      <c r="Q8" s="4" t="s">
        <v>3754</v>
      </c>
    </row>
    <row r="9" spans="1:18" ht="90">
      <c r="A9" s="327"/>
      <c r="B9" s="329"/>
      <c r="C9" s="6" t="s">
        <v>3</v>
      </c>
      <c r="D9" s="6" t="s">
        <v>9</v>
      </c>
      <c r="E9" s="6" t="s">
        <v>10</v>
      </c>
      <c r="F9" s="6" t="s">
        <v>3</v>
      </c>
      <c r="G9" s="6" t="s">
        <v>9</v>
      </c>
      <c r="H9" s="6" t="s">
        <v>10</v>
      </c>
      <c r="I9" s="6" t="s">
        <v>3</v>
      </c>
      <c r="J9" s="6" t="s">
        <v>9</v>
      </c>
      <c r="K9" s="6" t="s">
        <v>10</v>
      </c>
      <c r="L9" s="21">
        <v>2016</v>
      </c>
      <c r="M9" s="21">
        <v>2017</v>
      </c>
      <c r="N9" s="21">
        <v>2018</v>
      </c>
      <c r="O9" s="21" t="s">
        <v>360</v>
      </c>
      <c r="P9" s="4" t="s">
        <v>361</v>
      </c>
      <c r="Q9" s="4" t="s">
        <v>360</v>
      </c>
    </row>
    <row r="10" spans="1:18">
      <c r="A10" s="7" t="s">
        <v>11</v>
      </c>
      <c r="B10" s="8" t="s">
        <v>12</v>
      </c>
      <c r="C10" s="9">
        <f t="shared" ref="C10:I10" si="0">SUM(C12:C18)</f>
        <v>40967.666000000005</v>
      </c>
      <c r="D10" s="9">
        <f t="shared" si="0"/>
        <v>4200</v>
      </c>
      <c r="E10" s="9">
        <f t="shared" si="0"/>
        <v>42566.723749999997</v>
      </c>
      <c r="F10" s="9">
        <f t="shared" si="0"/>
        <v>65396</v>
      </c>
      <c r="G10" s="9">
        <f t="shared" si="0"/>
        <v>15700</v>
      </c>
      <c r="H10" s="9">
        <f t="shared" si="0"/>
        <v>70255.388080000004</v>
      </c>
      <c r="I10" s="9">
        <f t="shared" si="0"/>
        <v>64448</v>
      </c>
      <c r="J10" s="9"/>
      <c r="K10" s="9">
        <f>SUM(K12:K18)</f>
        <v>70638.95478</v>
      </c>
      <c r="L10" s="21"/>
      <c r="M10" s="21"/>
      <c r="N10" s="21"/>
      <c r="O10" s="21"/>
    </row>
    <row r="11" spans="1:18" ht="13.9" customHeight="1" outlineLevel="1">
      <c r="A11" s="10"/>
      <c r="B11" s="11" t="s">
        <v>13</v>
      </c>
      <c r="C11" s="11"/>
      <c r="D11" s="11"/>
      <c r="E11" s="11"/>
      <c r="F11" s="11"/>
      <c r="G11" s="11"/>
      <c r="H11" s="11"/>
      <c r="I11" s="11"/>
      <c r="J11" s="11"/>
      <c r="K11" s="11"/>
      <c r="L11" s="21"/>
      <c r="M11" s="21"/>
      <c r="N11" s="21"/>
      <c r="O11" s="21"/>
    </row>
    <row r="12" spans="1:18" ht="60">
      <c r="A12" s="10"/>
      <c r="B12" s="12" t="s">
        <v>15</v>
      </c>
      <c r="C12" s="13">
        <v>12885</v>
      </c>
      <c r="D12" s="12">
        <v>4200</v>
      </c>
      <c r="E12" s="13">
        <v>17516.867300000002</v>
      </c>
      <c r="F12" s="14">
        <v>49670</v>
      </c>
      <c r="G12" s="14">
        <v>4200</v>
      </c>
      <c r="H12" s="14">
        <v>51736.443570000003</v>
      </c>
      <c r="I12" s="14">
        <f>'Обоснов к прил 1 2018  (3)'!F21</f>
        <v>46217</v>
      </c>
      <c r="J12" s="14"/>
      <c r="K12" s="14">
        <f>'Обоснов к прил 1 2018  (3)'!I21</f>
        <v>53372.264050000005</v>
      </c>
      <c r="L12" s="21">
        <f>E12*1000/C12</f>
        <v>1359.4774776872332</v>
      </c>
      <c r="M12" s="21">
        <f t="shared" ref="M12:M16" si="1">H12*1000/F12</f>
        <v>1041.6034541977049</v>
      </c>
      <c r="N12" s="21">
        <f>K12*1000/I12</f>
        <v>1154.8188772529591</v>
      </c>
      <c r="O12" s="21">
        <f>(L12*1.063*1.052+M12*1.052+N12)/3*1.057*1.055*1000</f>
        <v>1401671.4461540878</v>
      </c>
      <c r="P12" s="4">
        <v>1163995.2</v>
      </c>
      <c r="Q12" s="4">
        <v>1412449.5254038717</v>
      </c>
      <c r="R12" s="4">
        <f>O12/Q12</f>
        <v>0.99236922873636702</v>
      </c>
    </row>
    <row r="13" spans="1:18" ht="60">
      <c r="A13" s="10"/>
      <c r="B13" s="12" t="s">
        <v>317</v>
      </c>
      <c r="C13" s="13">
        <v>20330.16</v>
      </c>
      <c r="D13" s="12"/>
      <c r="E13" s="13">
        <v>13795.3336</v>
      </c>
      <c r="F13" s="14">
        <v>12285</v>
      </c>
      <c r="G13" s="14">
        <v>3650</v>
      </c>
      <c r="H13" s="14">
        <v>13207.685510000001</v>
      </c>
      <c r="I13" s="14">
        <f>'Обоснов к прил 1 2018  (3)'!F153+'Обоснов к прил 1 2018  (3)'!F155</f>
        <v>5883</v>
      </c>
      <c r="J13" s="14"/>
      <c r="K13" s="14">
        <f>'Обоснов к прил 1 2018  (3)'!I153+'Обоснов к прил 1 2018  (3)'!I155</f>
        <v>5292.4856000000009</v>
      </c>
      <c r="L13" s="21">
        <f t="shared" ref="L13:L18" si="2">E13*1000/C13</f>
        <v>678.56493013335853</v>
      </c>
      <c r="M13" s="21">
        <f t="shared" si="1"/>
        <v>1075.1066756206758</v>
      </c>
      <c r="N13" s="21">
        <f t="shared" ref="N13:N16" si="3">K13*1000/I13</f>
        <v>899.62359340472563</v>
      </c>
      <c r="O13" s="21">
        <f t="shared" ref="O13:O17" si="4">(L13*1.063*1.052+M13*1.052+N13)/3*1.057*1.055*1000</f>
        <v>1036874.3394890549</v>
      </c>
      <c r="P13" s="4">
        <v>1012620.36</v>
      </c>
      <c r="Q13" s="4">
        <v>1045482.2287237964</v>
      </c>
      <c r="R13" s="4">
        <f t="shared" ref="R13:R76" si="5">O13/Q13</f>
        <v>0.99176658483688518</v>
      </c>
    </row>
    <row r="14" spans="1:18" ht="67.900000000000006" customHeight="1">
      <c r="A14" s="10"/>
      <c r="B14" s="12" t="s">
        <v>318</v>
      </c>
      <c r="C14" s="12"/>
      <c r="D14" s="12"/>
      <c r="E14" s="13"/>
      <c r="F14" s="14">
        <v>22</v>
      </c>
      <c r="G14" s="14">
        <v>3650</v>
      </c>
      <c r="H14" s="14">
        <v>209.54152000000002</v>
      </c>
      <c r="I14" s="14"/>
      <c r="J14" s="14" t="s">
        <v>3676</v>
      </c>
      <c r="K14" s="14"/>
      <c r="L14" s="21"/>
      <c r="M14" s="21">
        <f t="shared" si="1"/>
        <v>9524.6145454545458</v>
      </c>
      <c r="N14" s="21"/>
      <c r="O14" s="21">
        <f>M14*1.052*1.057*1.055*1000</f>
        <v>11173535.055285018</v>
      </c>
      <c r="P14" s="4">
        <v>10530813.68</v>
      </c>
      <c r="Q14" s="4">
        <v>11173535.055285018</v>
      </c>
      <c r="R14" s="4">
        <f t="shared" si="5"/>
        <v>1</v>
      </c>
    </row>
    <row r="15" spans="1:18" ht="67.900000000000006" customHeight="1">
      <c r="A15" s="10"/>
      <c r="B15" s="12" t="s">
        <v>319</v>
      </c>
      <c r="C15" s="12"/>
      <c r="D15" s="12"/>
      <c r="E15" s="13"/>
      <c r="F15" s="14">
        <v>87.000000000000028</v>
      </c>
      <c r="G15" s="14">
        <v>4200</v>
      </c>
      <c r="H15" s="14">
        <v>98.735429999999994</v>
      </c>
      <c r="I15" s="14"/>
      <c r="J15" s="14"/>
      <c r="K15" s="14"/>
      <c r="L15" s="21"/>
      <c r="M15" s="21">
        <f t="shared" si="1"/>
        <v>1134.8899999999996</v>
      </c>
      <c r="N15" s="21"/>
      <c r="O15" s="21">
        <f>M15*1.052*1.057*1.055*1000</f>
        <v>1331364.4492777996</v>
      </c>
      <c r="P15" s="4">
        <v>1254849.21</v>
      </c>
      <c r="Q15" s="4">
        <v>1331364.4492777996</v>
      </c>
      <c r="R15" s="4">
        <f t="shared" si="5"/>
        <v>1</v>
      </c>
    </row>
    <row r="16" spans="1:18" ht="60">
      <c r="A16" s="10"/>
      <c r="B16" s="12" t="s">
        <v>16</v>
      </c>
      <c r="C16" s="12">
        <v>7352.5059999999994</v>
      </c>
      <c r="D16" s="28" t="s">
        <v>314</v>
      </c>
      <c r="E16" s="13">
        <v>9396.3831299999983</v>
      </c>
      <c r="F16" s="14">
        <v>3332</v>
      </c>
      <c r="G16" s="28" t="s">
        <v>314</v>
      </c>
      <c r="H16" s="14">
        <v>5002.9820499999987</v>
      </c>
      <c r="I16" s="14">
        <f>'Обоснов к прил 1 2018  (3)'!F131+'Обоснов к прил 1 2018  (3)'!F151</f>
        <v>12348</v>
      </c>
      <c r="J16" s="28"/>
      <c r="K16" s="14">
        <f>'Обоснов к прил 1 2018  (3)'!I131+'Обоснов к прил 1 2018  (3)'!I151</f>
        <v>11974.205129999997</v>
      </c>
      <c r="L16" s="21">
        <f t="shared" si="2"/>
        <v>1277.9837418697789</v>
      </c>
      <c r="M16" s="21">
        <f t="shared" si="1"/>
        <v>1501.4952130852337</v>
      </c>
      <c r="N16" s="21">
        <f t="shared" si="3"/>
        <v>969.72830660835734</v>
      </c>
      <c r="O16" s="21">
        <f t="shared" si="4"/>
        <v>1478832.4953692525</v>
      </c>
      <c r="P16" s="4">
        <v>1404043.67</v>
      </c>
      <c r="Q16" s="4">
        <v>1478832.4953692525</v>
      </c>
      <c r="R16" s="4">
        <f t="shared" si="5"/>
        <v>1</v>
      </c>
    </row>
    <row r="17" spans="1:18" ht="60">
      <c r="A17" s="10"/>
      <c r="B17" s="12" t="s">
        <v>18</v>
      </c>
      <c r="C17" s="12"/>
      <c r="D17" s="28"/>
      <c r="E17" s="13"/>
      <c r="F17" s="14"/>
      <c r="G17" s="28"/>
      <c r="H17" s="14"/>
      <c r="I17" s="14"/>
      <c r="J17" s="28"/>
      <c r="K17" s="14"/>
      <c r="L17" s="21"/>
      <c r="M17" s="21"/>
      <c r="N17" s="21"/>
      <c r="O17" s="21">
        <f t="shared" si="4"/>
        <v>0</v>
      </c>
      <c r="P17" s="4">
        <v>691117.46</v>
      </c>
      <c r="Q17" s="4">
        <v>0</v>
      </c>
    </row>
    <row r="18" spans="1:18" ht="60">
      <c r="A18" s="10"/>
      <c r="B18" s="12" t="s">
        <v>17</v>
      </c>
      <c r="C18" s="12">
        <v>400</v>
      </c>
      <c r="D18" s="12"/>
      <c r="E18" s="13">
        <v>1858.1397199999999</v>
      </c>
      <c r="F18" s="14"/>
      <c r="G18" s="14"/>
      <c r="H18" s="14"/>
      <c r="I18" s="14"/>
      <c r="J18" s="14"/>
      <c r="K18" s="14"/>
      <c r="L18" s="21">
        <f t="shared" si="2"/>
        <v>4645.3492999999999</v>
      </c>
      <c r="M18" s="21"/>
      <c r="N18" s="21"/>
      <c r="O18" s="21">
        <f>L18*1.063*1.052*1.057*1.055*1000</f>
        <v>5792883.9323501457</v>
      </c>
      <c r="P18" s="4">
        <v>5434026.0199999996</v>
      </c>
      <c r="Q18" s="4">
        <v>5792883.9323501457</v>
      </c>
      <c r="R18" s="4">
        <f t="shared" si="5"/>
        <v>1</v>
      </c>
    </row>
    <row r="19" spans="1:18">
      <c r="A19" s="7" t="s">
        <v>19</v>
      </c>
      <c r="B19" s="8" t="s">
        <v>20</v>
      </c>
      <c r="C19" s="9">
        <f>SUM(C21:C32)</f>
        <v>112331.38200000001</v>
      </c>
      <c r="D19" s="9"/>
      <c r="E19" s="9">
        <f>SUM(E21:E32)</f>
        <v>110413.95699999999</v>
      </c>
      <c r="F19" s="9">
        <f>SUM(F21:F32)</f>
        <v>104702</v>
      </c>
      <c r="G19" s="9"/>
      <c r="H19" s="9">
        <f>SUM(H21:H32)</f>
        <v>125889.62209999998</v>
      </c>
      <c r="I19" s="9">
        <f>SUM(I21:I32)</f>
        <v>95860</v>
      </c>
      <c r="J19" s="9"/>
      <c r="K19" s="9">
        <f>SUM(K21:K32)</f>
        <v>116225.34183</v>
      </c>
      <c r="L19" s="21"/>
      <c r="M19" s="21"/>
      <c r="N19" s="21"/>
      <c r="O19" s="21"/>
    </row>
    <row r="20" spans="1:18" outlineLevel="1">
      <c r="A20" s="10"/>
      <c r="B20" s="11" t="s">
        <v>13</v>
      </c>
      <c r="C20" s="11"/>
      <c r="D20" s="11"/>
      <c r="E20" s="11"/>
      <c r="F20" s="11"/>
      <c r="G20" s="11"/>
      <c r="H20" s="11"/>
      <c r="I20" s="11"/>
      <c r="J20" s="11"/>
      <c r="K20" s="11"/>
      <c r="L20" s="21"/>
      <c r="M20" s="21"/>
      <c r="N20" s="21"/>
      <c r="O20" s="21"/>
    </row>
    <row r="21" spans="1:18" ht="60">
      <c r="A21" s="10"/>
      <c r="B21" s="32" t="s">
        <v>21</v>
      </c>
      <c r="C21" s="12">
        <v>54119.987000000001</v>
      </c>
      <c r="D21" s="12">
        <v>135</v>
      </c>
      <c r="E21" s="13">
        <v>51186.558039999996</v>
      </c>
      <c r="F21" s="33">
        <v>47623.999999999993</v>
      </c>
      <c r="G21" s="14">
        <v>135</v>
      </c>
      <c r="H21" s="14">
        <v>61595.617409999999</v>
      </c>
      <c r="I21" s="14">
        <f>'Обоснов к прил 1 2018  (3)'!F183+'Обоснов к прил 1 2018  (3)'!F383</f>
        <v>52410</v>
      </c>
      <c r="J21" s="14"/>
      <c r="K21" s="14">
        <f>'Обоснов к прил 1 2018  (3)'!I183+'Обоснов к прил 1 2018  (3)'!I383</f>
        <v>66120.402300000016</v>
      </c>
      <c r="L21" s="21">
        <f t="shared" ref="L21:L27" si="6">E21*1000/C21</f>
        <v>945.79767803713628</v>
      </c>
      <c r="M21" s="21">
        <f t="shared" ref="M21:M30" si="7">H21*1000/F21</f>
        <v>1293.373454770704</v>
      </c>
      <c r="N21" s="21">
        <f t="shared" ref="N21:N32" si="8">K21*1000/I21</f>
        <v>1261.5989753863771</v>
      </c>
      <c r="O21" s="21">
        <f t="shared" ref="O21:O27" si="9">(L21*1.063*1.052+M21*1.052+N21)/3*1.057*1.055*1000</f>
        <v>1367858.3030215448</v>
      </c>
      <c r="P21" s="4">
        <v>1173719.53</v>
      </c>
      <c r="Q21" s="4">
        <v>1372890.6883650254</v>
      </c>
      <c r="R21" s="4">
        <f t="shared" si="5"/>
        <v>0.99633446028432626</v>
      </c>
    </row>
    <row r="22" spans="1:18" ht="60">
      <c r="A22" s="10"/>
      <c r="B22" s="32" t="s">
        <v>22</v>
      </c>
      <c r="C22" s="12"/>
      <c r="D22" s="12"/>
      <c r="E22" s="13"/>
      <c r="F22" s="33">
        <v>160</v>
      </c>
      <c r="G22" s="14">
        <v>130</v>
      </c>
      <c r="H22" s="14">
        <v>51.353230000000003</v>
      </c>
      <c r="I22" s="14"/>
      <c r="J22" s="14"/>
      <c r="K22" s="14"/>
      <c r="L22" s="21"/>
      <c r="M22" s="21">
        <f t="shared" si="7"/>
        <v>320.95768750000002</v>
      </c>
      <c r="N22" s="21"/>
      <c r="O22" s="21">
        <f>M22*1.052*1.057*1.055*1000</f>
        <v>376522.53069452877</v>
      </c>
      <c r="P22" s="4">
        <v>354844.55</v>
      </c>
      <c r="Q22" s="4">
        <v>376522.53069452877</v>
      </c>
      <c r="R22" s="4">
        <f t="shared" si="5"/>
        <v>1</v>
      </c>
    </row>
    <row r="23" spans="1:18" ht="60">
      <c r="A23" s="10"/>
      <c r="B23" s="32" t="s">
        <v>330</v>
      </c>
      <c r="C23" s="12"/>
      <c r="D23" s="12"/>
      <c r="E23" s="13"/>
      <c r="F23" s="33">
        <v>2832</v>
      </c>
      <c r="G23" s="14">
        <v>135</v>
      </c>
      <c r="H23" s="14">
        <v>3156.0534699999998</v>
      </c>
      <c r="I23" s="14">
        <f>'Обоснов к прил 1 2018  (3)'!F163+'Обоснов к прил 1 2018  (3)'!F168</f>
        <v>883</v>
      </c>
      <c r="J23" s="14"/>
      <c r="K23" s="14">
        <f>'Обоснов к прил 1 2018  (3)'!I163+'Обоснов к прил 1 2018  (3)'!I168</f>
        <v>1307.5947100000001</v>
      </c>
      <c r="L23" s="21"/>
      <c r="M23" s="21">
        <f t="shared" si="7"/>
        <v>1114.4256603107344</v>
      </c>
      <c r="N23" s="21">
        <f t="shared" si="8"/>
        <v>1480.8547112117781</v>
      </c>
      <c r="O23" s="21">
        <f>(M23*1.052+N23)/2*1.057*1.055*1000</f>
        <v>1479355.1000753543</v>
      </c>
      <c r="P23" s="4">
        <v>1232163.3799999999</v>
      </c>
      <c r="Q23" s="4">
        <v>1470640.0717439339</v>
      </c>
      <c r="R23" s="4">
        <f t="shared" si="5"/>
        <v>1.0059260103806948</v>
      </c>
    </row>
    <row r="24" spans="1:18" ht="60">
      <c r="A24" s="10"/>
      <c r="B24" s="32" t="s">
        <v>332</v>
      </c>
      <c r="C24" s="12"/>
      <c r="D24" s="12"/>
      <c r="E24" s="13"/>
      <c r="F24" s="33">
        <v>529</v>
      </c>
      <c r="G24" s="14">
        <v>135</v>
      </c>
      <c r="H24" s="14">
        <v>567.53417000000002</v>
      </c>
      <c r="I24" s="14"/>
      <c r="J24" s="14"/>
      <c r="K24" s="14"/>
      <c r="L24" s="21"/>
      <c r="M24" s="21">
        <f t="shared" si="7"/>
        <v>1072.8434215500945</v>
      </c>
      <c r="N24" s="21"/>
      <c r="O24" s="21">
        <f>M24*1.052*1.057*1.055*1000</f>
        <v>1258576.2418325583</v>
      </c>
      <c r="P24" s="4">
        <v>1186180.6100000001</v>
      </c>
      <c r="Q24" s="4">
        <v>1258576.2418325583</v>
      </c>
      <c r="R24" s="4">
        <f t="shared" si="5"/>
        <v>1</v>
      </c>
    </row>
    <row r="25" spans="1:18" ht="60">
      <c r="A25" s="10"/>
      <c r="B25" s="32" t="s">
        <v>333</v>
      </c>
      <c r="C25" s="12"/>
      <c r="D25" s="12"/>
      <c r="E25" s="13"/>
      <c r="F25" s="33">
        <v>114.99999999999999</v>
      </c>
      <c r="G25" s="14">
        <v>135</v>
      </c>
      <c r="H25" s="14">
        <v>287.36261999999999</v>
      </c>
      <c r="I25" s="14"/>
      <c r="J25" s="14"/>
      <c r="K25" s="14"/>
      <c r="L25" s="21"/>
      <c r="M25" s="21">
        <f t="shared" si="7"/>
        <v>2498.8053913043482</v>
      </c>
      <c r="N25" s="21"/>
      <c r="O25" s="21">
        <f>M25*1.052*1.057*1.055*1000</f>
        <v>2931403.6282338477</v>
      </c>
      <c r="P25" s="4">
        <v>2762778.99</v>
      </c>
      <c r="Q25" s="4">
        <v>2931403.6282338477</v>
      </c>
      <c r="R25" s="4">
        <f t="shared" si="5"/>
        <v>1</v>
      </c>
    </row>
    <row r="26" spans="1:18" ht="60">
      <c r="A26" s="10"/>
      <c r="B26" s="32" t="s">
        <v>319</v>
      </c>
      <c r="C26" s="12"/>
      <c r="D26" s="12"/>
      <c r="E26" s="13"/>
      <c r="F26" s="33">
        <v>3564</v>
      </c>
      <c r="G26" s="14">
        <v>135</v>
      </c>
      <c r="H26" s="14">
        <v>1617.9459500000003</v>
      </c>
      <c r="I26" s="14">
        <f>'Обоснов к прил 1 2018  (3)'!F868+'Обоснов к прил 1 2018  (3)'!F881</f>
        <v>1865</v>
      </c>
      <c r="J26" s="14"/>
      <c r="K26" s="14">
        <f>'Обоснов к прил 1 2018  (3)'!I868+'Обоснов к прил 1 2018  (3)'!I881</f>
        <v>1269.2292</v>
      </c>
      <c r="L26" s="21"/>
      <c r="M26" s="21">
        <f t="shared" si="7"/>
        <v>453.96912177328846</v>
      </c>
      <c r="N26" s="21">
        <f t="shared" si="8"/>
        <v>680.55184986595168</v>
      </c>
      <c r="O26" s="21">
        <f>(M26*1.052+N26)/2*1.057*1.055*1000</f>
        <v>645734.18012628704</v>
      </c>
      <c r="P26" s="4">
        <v>501932.22</v>
      </c>
      <c r="Q26" s="4">
        <v>653793.15125658619</v>
      </c>
      <c r="R26" s="4">
        <f t="shared" si="5"/>
        <v>0.98767351552274618</v>
      </c>
    </row>
    <row r="27" spans="1:18" ht="60">
      <c r="A27" s="10"/>
      <c r="B27" s="32" t="s">
        <v>16</v>
      </c>
      <c r="C27" s="12">
        <v>58211.395000000004</v>
      </c>
      <c r="D27" s="28" t="s">
        <v>323</v>
      </c>
      <c r="E27" s="13">
        <v>59227.398959999999</v>
      </c>
      <c r="F27" s="34">
        <v>43868</v>
      </c>
      <c r="G27" s="28" t="s">
        <v>323</v>
      </c>
      <c r="H27" s="28">
        <v>54290.212199999994</v>
      </c>
      <c r="I27" s="28">
        <f>'Обоснов к прил 1 2018  (3)'!F677+'Обоснов к прил 1 2018  (3)'!F837</f>
        <v>37807</v>
      </c>
      <c r="J27" s="28"/>
      <c r="K27" s="28">
        <f>'Обоснов к прил 1 2018  (3)'!I677+'Обоснов к прил 1 2018  (3)'!I837</f>
        <v>45144.362529999984</v>
      </c>
      <c r="L27" s="21">
        <f t="shared" si="6"/>
        <v>1017.4536954491469</v>
      </c>
      <c r="M27" s="21">
        <f t="shared" si="7"/>
        <v>1237.5812026990061</v>
      </c>
      <c r="N27" s="21">
        <f t="shared" si="8"/>
        <v>1194.0741801782735</v>
      </c>
      <c r="O27" s="21">
        <f t="shared" si="9"/>
        <v>1350727.2126234153</v>
      </c>
      <c r="P27" s="4">
        <v>1328433.9099999999</v>
      </c>
      <c r="Q27" s="4">
        <v>1355659.3565241578</v>
      </c>
      <c r="R27" s="4">
        <f t="shared" si="5"/>
        <v>0.9963618117803662</v>
      </c>
    </row>
    <row r="28" spans="1:18" ht="60">
      <c r="A28" s="10"/>
      <c r="B28" s="32" t="s">
        <v>362</v>
      </c>
      <c r="C28" s="12"/>
      <c r="D28" s="12"/>
      <c r="E28" s="13"/>
      <c r="F28" s="34">
        <v>1409</v>
      </c>
      <c r="G28" s="28" t="s">
        <v>331</v>
      </c>
      <c r="H28" s="28">
        <v>1305.2236499999999</v>
      </c>
      <c r="I28" s="28">
        <f>'Обоснов к прил 1 2018  (3)'!F175+'Обоснов к прил 1 2018  (3)'!F179</f>
        <v>1112</v>
      </c>
      <c r="J28" s="28"/>
      <c r="K28" s="28">
        <f>'Обоснов к прил 1 2018  (3)'!I175+'Обоснов к прил 1 2018  (3)'!I179</f>
        <v>1267.2228700000001</v>
      </c>
      <c r="L28" s="21"/>
      <c r="M28" s="21">
        <f t="shared" si="7"/>
        <v>926.34751596877209</v>
      </c>
      <c r="N28" s="21">
        <f t="shared" si="8"/>
        <v>1139.5889118705038</v>
      </c>
      <c r="O28" s="21">
        <f>(M28*1.052+N28)/2*1.057*1.055*1000</f>
        <v>1178757.075196991</v>
      </c>
      <c r="P28" s="4">
        <v>1024213.27</v>
      </c>
      <c r="Q28" s="4">
        <v>1178757.075196991</v>
      </c>
      <c r="R28" s="4">
        <f t="shared" si="5"/>
        <v>1</v>
      </c>
    </row>
    <row r="29" spans="1:18" ht="73.150000000000006" customHeight="1">
      <c r="A29" s="10"/>
      <c r="B29" s="32" t="s">
        <v>363</v>
      </c>
      <c r="C29" s="12"/>
      <c r="D29" s="12"/>
      <c r="E29" s="13"/>
      <c r="F29" s="34">
        <v>873.99999999999989</v>
      </c>
      <c r="G29" s="28" t="s">
        <v>331</v>
      </c>
      <c r="H29" s="28">
        <v>722.12798999999995</v>
      </c>
      <c r="I29" s="28"/>
      <c r="J29" s="28"/>
      <c r="K29" s="28"/>
      <c r="L29" s="21"/>
      <c r="M29" s="21">
        <f t="shared" si="7"/>
        <v>826.23339816933651</v>
      </c>
      <c r="N29" s="21"/>
      <c r="O29" s="21">
        <f>M29*1.052*1.057*1.055*1000</f>
        <v>969272.59305187641</v>
      </c>
      <c r="P29" s="4">
        <v>913527.5</v>
      </c>
      <c r="Q29" s="4">
        <v>969272.59305187641</v>
      </c>
      <c r="R29" s="4">
        <f t="shared" si="5"/>
        <v>1</v>
      </c>
    </row>
    <row r="30" spans="1:18" ht="73.150000000000006" customHeight="1">
      <c r="A30" s="10"/>
      <c r="B30" s="32" t="s">
        <v>364</v>
      </c>
      <c r="C30" s="12"/>
      <c r="D30" s="12"/>
      <c r="E30" s="13"/>
      <c r="F30" s="34">
        <v>220</v>
      </c>
      <c r="G30" s="28" t="s">
        <v>331</v>
      </c>
      <c r="H30" s="28">
        <v>676.9831999999999</v>
      </c>
      <c r="I30" s="28"/>
      <c r="J30" s="28"/>
      <c r="K30" s="28"/>
      <c r="L30" s="21"/>
      <c r="M30" s="21">
        <f t="shared" si="7"/>
        <v>3077.1963636363635</v>
      </c>
      <c r="N30" s="21"/>
      <c r="O30" s="21">
        <f>M30*1.052*1.057*1.055*1000</f>
        <v>3609926.8140457454</v>
      </c>
      <c r="P30" s="4">
        <v>3402286.08</v>
      </c>
      <c r="Q30" s="4">
        <v>3609926.8140457454</v>
      </c>
      <c r="R30" s="4">
        <f t="shared" si="5"/>
        <v>1</v>
      </c>
    </row>
    <row r="31" spans="1:18" ht="73.150000000000006" customHeight="1">
      <c r="A31" s="10"/>
      <c r="B31" s="32" t="s">
        <v>365</v>
      </c>
      <c r="C31" s="12"/>
      <c r="D31" s="12"/>
      <c r="E31" s="13"/>
      <c r="F31" s="34">
        <v>3506.9999999999995</v>
      </c>
      <c r="G31" s="28" t="s">
        <v>331</v>
      </c>
      <c r="H31" s="28">
        <v>1619.2082100000002</v>
      </c>
      <c r="I31" s="28">
        <f>'Обоснов к прил 1 2018  (3)'!F894+'Обоснов к прил 1 2018  (3)'!F905</f>
        <v>1736</v>
      </c>
      <c r="J31" s="28"/>
      <c r="K31" s="28">
        <f>'Обоснов к прил 1 2018  (3)'!I894+'Обоснов к прил 1 2018  (3)'!I905</f>
        <v>1060.7988</v>
      </c>
      <c r="L31" s="21"/>
      <c r="M31" s="21">
        <f>H31*1000/F31</f>
        <v>461.70750213858008</v>
      </c>
      <c r="N31" s="21">
        <f t="shared" si="8"/>
        <v>611.05921658986176</v>
      </c>
      <c r="O31" s="21">
        <f>(M31*1.052+N31)/2*1.057*1.055*1000</f>
        <v>611526.37852495036</v>
      </c>
      <c r="P31" s="4">
        <v>510487.46</v>
      </c>
      <c r="Q31" s="4">
        <v>632812.53814235481</v>
      </c>
      <c r="R31" s="4">
        <f t="shared" si="5"/>
        <v>0.96636261399009127</v>
      </c>
    </row>
    <row r="32" spans="1:18" ht="60">
      <c r="A32" s="10"/>
      <c r="B32" s="32" t="s">
        <v>3753</v>
      </c>
      <c r="C32" s="12"/>
      <c r="D32" s="12"/>
      <c r="E32" s="13"/>
      <c r="F32" s="14"/>
      <c r="G32" s="14"/>
      <c r="H32" s="14"/>
      <c r="I32" s="14">
        <f>'Обоснов к прил 1 2018  (3)'!F181</f>
        <v>47</v>
      </c>
      <c r="J32" s="14"/>
      <c r="K32" s="14">
        <f>'Обоснов к прил 1 2018  (3)'!I181</f>
        <v>55.73142</v>
      </c>
      <c r="L32" s="21"/>
      <c r="M32" s="21"/>
      <c r="N32" s="21">
        <f t="shared" si="8"/>
        <v>1185.7748936170212</v>
      </c>
      <c r="O32" s="21">
        <f>N32*1.057*1.055*1000</f>
        <v>1322299.0859936168</v>
      </c>
      <c r="Q32" s="4">
        <v>1322299.0859936168</v>
      </c>
      <c r="R32" s="4">
        <f t="shared" si="5"/>
        <v>1</v>
      </c>
    </row>
    <row r="33" spans="1:18">
      <c r="A33" s="7" t="s">
        <v>23</v>
      </c>
      <c r="B33" s="8" t="s">
        <v>24</v>
      </c>
      <c r="C33" s="9">
        <f>SUM(C35:C43)</f>
        <v>152</v>
      </c>
      <c r="D33" s="9"/>
      <c r="E33" s="9">
        <f>SUM(E35:E43)</f>
        <v>304.79657000000003</v>
      </c>
      <c r="F33" s="9">
        <f>SUM(F35:F43)</f>
        <v>5648</v>
      </c>
      <c r="G33" s="9"/>
      <c r="H33" s="9">
        <f>SUM(H35:H43)</f>
        <v>23517.04781</v>
      </c>
      <c r="I33" s="9">
        <f>SUM(I35:I43)</f>
        <v>1764</v>
      </c>
      <c r="J33" s="9"/>
      <c r="K33" s="9">
        <f>SUM(K35:K43)</f>
        <v>5836.4173899999996</v>
      </c>
      <c r="L33" s="21"/>
      <c r="M33" s="21"/>
      <c r="N33" s="21"/>
      <c r="O33" s="21"/>
    </row>
    <row r="34" spans="1:18" ht="13.9" customHeight="1" outlineLevel="1">
      <c r="A34" s="10"/>
      <c r="B34" s="11" t="s">
        <v>25</v>
      </c>
      <c r="C34" s="11"/>
      <c r="D34" s="11"/>
      <c r="E34" s="11"/>
      <c r="F34" s="11"/>
      <c r="G34" s="11"/>
      <c r="H34" s="11"/>
      <c r="I34" s="11"/>
      <c r="J34" s="11"/>
      <c r="K34" s="11"/>
      <c r="L34" s="21"/>
      <c r="M34" s="21"/>
      <c r="N34" s="21"/>
      <c r="O34" s="21"/>
    </row>
    <row r="35" spans="1:18" ht="75">
      <c r="A35" s="10"/>
      <c r="B35" s="32" t="s">
        <v>26</v>
      </c>
      <c r="C35" s="12">
        <v>152</v>
      </c>
      <c r="D35" s="12"/>
      <c r="E35" s="13">
        <v>304.79657000000003</v>
      </c>
      <c r="F35" s="14"/>
      <c r="G35" s="14"/>
      <c r="H35" s="14"/>
      <c r="I35" s="14">
        <f>'Обоснов к прил 1 2018  (3)'!F913</f>
        <v>75</v>
      </c>
      <c r="J35" s="14"/>
      <c r="K35" s="14">
        <f>'Обоснов к прил 1 2018  (3)'!I913</f>
        <v>120.08131</v>
      </c>
      <c r="L35" s="21">
        <f t="shared" ref="L35" si="10">E35*1000/C35</f>
        <v>2005.2405921052632</v>
      </c>
      <c r="M35" s="21"/>
      <c r="N35" s="21">
        <f t="shared" ref="N35" si="11">K35*1000/I35</f>
        <v>1601.0841333333333</v>
      </c>
      <c r="O35" s="21">
        <f>(L35*1.063*1.052+N35)/2*1.057*1.055*1000</f>
        <v>2143008.7691714847</v>
      </c>
      <c r="P35" s="4">
        <v>2422139.65</v>
      </c>
      <c r="Q35" s="4">
        <v>2143008.7691714847</v>
      </c>
      <c r="R35" s="4">
        <f t="shared" si="5"/>
        <v>1</v>
      </c>
    </row>
    <row r="36" spans="1:18" ht="75">
      <c r="A36" s="10"/>
      <c r="B36" s="32" t="s">
        <v>27</v>
      </c>
      <c r="C36" s="12"/>
      <c r="D36" s="12"/>
      <c r="E36" s="13"/>
      <c r="F36" s="14"/>
      <c r="G36" s="14"/>
      <c r="H36" s="14"/>
      <c r="I36" s="14"/>
      <c r="J36" s="14"/>
      <c r="K36" s="14"/>
      <c r="L36" s="21"/>
      <c r="M36" s="21"/>
      <c r="N36" s="21"/>
      <c r="O36" s="21">
        <f t="shared" ref="O36" si="12">(L36*1.063*1.052+M36*1.052+N36)/3*1.057*1.055*1000</f>
        <v>0</v>
      </c>
      <c r="P36" s="4">
        <v>3549124.57</v>
      </c>
      <c r="Q36" s="4">
        <v>0</v>
      </c>
    </row>
    <row r="37" spans="1:18" ht="60">
      <c r="A37" s="10"/>
      <c r="B37" s="32" t="s">
        <v>366</v>
      </c>
      <c r="C37" s="12"/>
      <c r="D37" s="12"/>
      <c r="E37" s="13"/>
      <c r="F37" s="14">
        <v>2132</v>
      </c>
      <c r="G37" s="14">
        <v>5430</v>
      </c>
      <c r="H37" s="14">
        <v>5010.1156399999991</v>
      </c>
      <c r="I37" s="14"/>
      <c r="J37" s="14"/>
      <c r="K37" s="14"/>
      <c r="L37" s="21"/>
      <c r="M37" s="21">
        <f t="shared" ref="M37:M38" si="13">H37*1000/F37</f>
        <v>2349.9604315196993</v>
      </c>
      <c r="N37" s="21"/>
      <c r="O37" s="21">
        <f>M37*1.052*1.057*1.055*1000</f>
        <v>2756790.328344461</v>
      </c>
      <c r="P37" s="4">
        <v>2598236.0099999998</v>
      </c>
      <c r="Q37" s="4">
        <v>2756790.328344461</v>
      </c>
      <c r="R37" s="4">
        <f t="shared" si="5"/>
        <v>1</v>
      </c>
    </row>
    <row r="38" spans="1:18" ht="72.599999999999994" customHeight="1">
      <c r="A38" s="10"/>
      <c r="B38" s="32" t="s">
        <v>367</v>
      </c>
      <c r="C38" s="12"/>
      <c r="D38" s="12"/>
      <c r="E38" s="13"/>
      <c r="F38" s="14">
        <v>3516</v>
      </c>
      <c r="G38" s="14">
        <v>4760</v>
      </c>
      <c r="H38" s="14">
        <v>18506.93217</v>
      </c>
      <c r="I38" s="14"/>
      <c r="J38" s="14"/>
      <c r="K38" s="14"/>
      <c r="L38" s="21"/>
      <c r="M38" s="21">
        <f t="shared" si="13"/>
        <v>5263.6325853242324</v>
      </c>
      <c r="N38" s="21"/>
      <c r="O38" s="21">
        <f>M38*1.052*1.057*1.055*1000</f>
        <v>6174883.2910333863</v>
      </c>
      <c r="P38" s="4">
        <v>5819734.6900000004</v>
      </c>
      <c r="Q38" s="4">
        <v>6174883.2910333863</v>
      </c>
      <c r="R38" s="4">
        <f t="shared" si="5"/>
        <v>1</v>
      </c>
    </row>
    <row r="39" spans="1:18" ht="72.599999999999994" customHeight="1">
      <c r="A39" s="10"/>
      <c r="B39" s="32" t="s">
        <v>3272</v>
      </c>
      <c r="C39" s="12"/>
      <c r="D39" s="12"/>
      <c r="E39" s="13"/>
      <c r="F39" s="14"/>
      <c r="G39" s="14"/>
      <c r="H39" s="14"/>
      <c r="I39" s="14">
        <f>'Обоснов к прил 1 2018  (3)'!F920</f>
        <v>0</v>
      </c>
      <c r="J39" s="14"/>
      <c r="K39" s="14">
        <f>'Обоснов к прил 1 2018  (3)'!I920</f>
        <v>0</v>
      </c>
      <c r="L39" s="21"/>
      <c r="M39" s="21"/>
      <c r="N39" s="21"/>
      <c r="O39" s="21">
        <f>N39*1.057*1.055*1000</f>
        <v>0</v>
      </c>
      <c r="Q39" s="4">
        <v>4304497.8220414687</v>
      </c>
      <c r="R39" s="4">
        <f t="shared" si="5"/>
        <v>0</v>
      </c>
    </row>
    <row r="40" spans="1:18" ht="72.599999999999994" customHeight="1">
      <c r="A40" s="10"/>
      <c r="B40" s="32" t="s">
        <v>3276</v>
      </c>
      <c r="C40" s="12"/>
      <c r="D40" s="12"/>
      <c r="E40" s="13"/>
      <c r="F40" s="14"/>
      <c r="G40" s="14"/>
      <c r="H40" s="14"/>
      <c r="I40" s="14">
        <f>'Обоснов к прил 1 2018  (3)'!F921</f>
        <v>860</v>
      </c>
      <c r="J40" s="14"/>
      <c r="K40" s="14">
        <f>'Обоснов к прил 1 2018  (3)'!I921</f>
        <v>3142.01019</v>
      </c>
      <c r="L40" s="21"/>
      <c r="M40" s="21"/>
      <c r="N40" s="21">
        <f t="shared" ref="N40:N43" si="14">K40*1000/I40</f>
        <v>3653.5002209302324</v>
      </c>
      <c r="O40" s="21">
        <f t="shared" ref="O40:O43" si="15">N40*1.057*1.055*1000</f>
        <v>4074145.9688670342</v>
      </c>
      <c r="Q40" s="4">
        <v>4118628.5697238692</v>
      </c>
      <c r="R40" s="4">
        <f t="shared" si="5"/>
        <v>0.98919965709366764</v>
      </c>
    </row>
    <row r="41" spans="1:18" ht="72.599999999999994" customHeight="1">
      <c r="A41" s="10"/>
      <c r="B41" s="32" t="s">
        <v>3285</v>
      </c>
      <c r="C41" s="12"/>
      <c r="D41" s="12"/>
      <c r="E41" s="13"/>
      <c r="F41" s="14"/>
      <c r="G41" s="14"/>
      <c r="H41" s="14"/>
      <c r="I41" s="14">
        <f>'Обоснов к прил 1 2018  (3)'!F924</f>
        <v>123</v>
      </c>
      <c r="J41" s="14"/>
      <c r="K41" s="14">
        <f>'Обоснов к прил 1 2018  (3)'!I924</f>
        <v>906.07511999999997</v>
      </c>
      <c r="L41" s="21"/>
      <c r="M41" s="21"/>
      <c r="N41" s="21">
        <f t="shared" si="14"/>
        <v>7366.464390243902</v>
      </c>
      <c r="O41" s="21">
        <f t="shared" si="15"/>
        <v>8214602.2678146325</v>
      </c>
      <c r="Q41" s="4">
        <v>8214602.2678146325</v>
      </c>
      <c r="R41" s="4">
        <f t="shared" si="5"/>
        <v>1</v>
      </c>
    </row>
    <row r="42" spans="1:18" ht="72.599999999999994" customHeight="1">
      <c r="A42" s="10"/>
      <c r="B42" s="32" t="s">
        <v>3289</v>
      </c>
      <c r="C42" s="12"/>
      <c r="D42" s="12"/>
      <c r="E42" s="13"/>
      <c r="F42" s="14"/>
      <c r="G42" s="14"/>
      <c r="H42" s="14"/>
      <c r="I42" s="14">
        <f>'Обоснов к прил 1 2018  (3)'!F926</f>
        <v>0</v>
      </c>
      <c r="J42" s="14"/>
      <c r="K42" s="14">
        <f>'Обоснов к прил 1 2018  (3)'!I926</f>
        <v>0</v>
      </c>
      <c r="L42" s="21"/>
      <c r="M42" s="21"/>
      <c r="N42" s="21"/>
      <c r="O42" s="21">
        <f t="shared" si="15"/>
        <v>0</v>
      </c>
      <c r="Q42" s="4">
        <v>6285351.5301105771</v>
      </c>
      <c r="R42" s="4">
        <f t="shared" si="5"/>
        <v>0</v>
      </c>
    </row>
    <row r="43" spans="1:18" ht="72.599999999999994" customHeight="1">
      <c r="A43" s="10"/>
      <c r="B43" s="32" t="s">
        <v>3252</v>
      </c>
      <c r="C43" s="12"/>
      <c r="D43" s="12"/>
      <c r="E43" s="13"/>
      <c r="F43" s="14"/>
      <c r="G43" s="14"/>
      <c r="H43" s="14"/>
      <c r="I43" s="14">
        <f>'Обоснов к прил 1 2018  (3)'!F915</f>
        <v>706</v>
      </c>
      <c r="J43" s="14"/>
      <c r="K43" s="14">
        <f>'Обоснов к прил 1 2018  (3)'!I915</f>
        <v>1668.2507699999999</v>
      </c>
      <c r="L43" s="21"/>
      <c r="M43" s="21"/>
      <c r="N43" s="21">
        <f t="shared" si="14"/>
        <v>2362.9614305949003</v>
      </c>
      <c r="O43" s="21">
        <f t="shared" si="15"/>
        <v>2635020.9949064436</v>
      </c>
      <c r="Q43" s="4">
        <v>2692927.5394607582</v>
      </c>
      <c r="R43" s="4">
        <f t="shared" si="5"/>
        <v>0.97849680553754892</v>
      </c>
    </row>
    <row r="44" spans="1:18">
      <c r="A44" s="7" t="s">
        <v>28</v>
      </c>
      <c r="B44" s="8" t="s">
        <v>29</v>
      </c>
      <c r="C44" s="8">
        <v>185</v>
      </c>
      <c r="D44" s="8"/>
      <c r="E44" s="8">
        <v>892.57837999999992</v>
      </c>
      <c r="F44" s="8">
        <v>524</v>
      </c>
      <c r="G44" s="8"/>
      <c r="H44" s="8">
        <v>353.50321000000002</v>
      </c>
      <c r="I44" s="8">
        <f>SUM(I46:I52)</f>
        <v>82</v>
      </c>
      <c r="J44" s="8"/>
      <c r="K44" s="8">
        <f>SUM(K46:K52)</f>
        <v>204.02867999999998</v>
      </c>
      <c r="L44" s="21"/>
      <c r="M44" s="21"/>
      <c r="N44" s="21"/>
      <c r="O44" s="21"/>
    </row>
    <row r="45" spans="1:18" ht="29.45" customHeight="1" outlineLevel="1">
      <c r="A45" s="10"/>
      <c r="B45" s="11" t="s">
        <v>25</v>
      </c>
      <c r="C45" s="11"/>
      <c r="D45" s="11"/>
      <c r="E45" s="11"/>
      <c r="F45" s="11"/>
      <c r="G45" s="11"/>
      <c r="H45" s="11"/>
      <c r="I45" s="11"/>
      <c r="J45" s="11"/>
      <c r="K45" s="11"/>
      <c r="L45" s="21"/>
      <c r="M45" s="21"/>
      <c r="N45" s="21"/>
      <c r="O45" s="21"/>
    </row>
    <row r="46" spans="1:18" ht="75">
      <c r="A46" s="10"/>
      <c r="B46" s="32" t="s">
        <v>30</v>
      </c>
      <c r="C46" s="12">
        <v>185</v>
      </c>
      <c r="D46" s="12"/>
      <c r="E46" s="12">
        <v>892.57837999999992</v>
      </c>
      <c r="F46" s="11"/>
      <c r="G46" s="11"/>
      <c r="H46" s="11"/>
      <c r="I46" s="11">
        <f>'Обоснов к прил 1 2018  (3)'!F927</f>
        <v>82</v>
      </c>
      <c r="J46" s="11"/>
      <c r="K46" s="11">
        <f>'Обоснов к прил 1 2018  (3)'!I927</f>
        <v>204.02867999999998</v>
      </c>
      <c r="L46" s="21">
        <f>E46*1000/C46</f>
        <v>4824.7479999999996</v>
      </c>
      <c r="M46" s="21"/>
      <c r="N46" s="21">
        <f t="shared" ref="N46" si="16">K46*1000/I46</f>
        <v>2488.1546341463413</v>
      </c>
      <c r="O46" s="21">
        <f>(L46*1.063*1.052+N46)/2*1.057*1.055*1000</f>
        <v>4395613.7896220246</v>
      </c>
      <c r="P46" s="4">
        <v>5643892.8600000003</v>
      </c>
      <c r="Q46" s="4">
        <v>4395613.7896220246</v>
      </c>
      <c r="R46" s="4">
        <f t="shared" si="5"/>
        <v>1</v>
      </c>
    </row>
    <row r="47" spans="1:18" ht="75">
      <c r="A47" s="10"/>
      <c r="B47" s="30" t="s">
        <v>336</v>
      </c>
      <c r="C47" s="11"/>
      <c r="D47" s="11"/>
      <c r="E47" s="11"/>
      <c r="F47" s="11">
        <v>524</v>
      </c>
      <c r="G47" s="11">
        <v>230</v>
      </c>
      <c r="H47" s="11">
        <v>353.50321000000002</v>
      </c>
      <c r="I47" s="11"/>
      <c r="J47" s="11"/>
      <c r="K47" s="11"/>
      <c r="L47" s="21"/>
      <c r="M47" s="21">
        <f>H47*1000/F47</f>
        <v>674.62444656488549</v>
      </c>
      <c r="N47" s="21"/>
      <c r="O47" s="21">
        <f>M47*1.052*1.057*1.055*1000</f>
        <v>791416.79349558044</v>
      </c>
      <c r="P47" s="4">
        <v>745891.75</v>
      </c>
      <c r="Q47" s="4">
        <v>791416.79349558044</v>
      </c>
      <c r="R47" s="4">
        <f t="shared" si="5"/>
        <v>1</v>
      </c>
    </row>
    <row r="48" spans="1:18" ht="75">
      <c r="A48" s="10"/>
      <c r="B48" s="30" t="str">
        <f>'Обоснов к прил 1 2018  (3)'!B931</f>
        <v>Строительство кабельных линий (прокладка в траншее, многожильные, с резиновой и пластмассовой изоляцией, с алюминиевой жилой, сечение провода от 75 до 100 квадратных мм включительно)</v>
      </c>
      <c r="C48" s="11"/>
      <c r="D48" s="11"/>
      <c r="E48" s="11"/>
      <c r="F48" s="11"/>
      <c r="G48" s="11"/>
      <c r="H48" s="11"/>
      <c r="I48" s="11">
        <f>'Обоснов к прил 1 2018  (3)'!F931</f>
        <v>0</v>
      </c>
      <c r="J48" s="11"/>
      <c r="K48" s="11">
        <f>'Обоснов к прил 1 2018  (3)'!I931</f>
        <v>0</v>
      </c>
      <c r="L48" s="21"/>
      <c r="M48" s="21"/>
      <c r="N48" s="21"/>
      <c r="O48" s="21">
        <f t="shared" ref="O48:O52" si="17">N48*1.057*1.055*1000</f>
        <v>0</v>
      </c>
      <c r="Q48" s="4">
        <v>812808.89159166662</v>
      </c>
      <c r="R48" s="4">
        <f t="shared" si="5"/>
        <v>0</v>
      </c>
    </row>
    <row r="49" spans="1:21" ht="75">
      <c r="A49" s="10"/>
      <c r="B49" s="30" t="str">
        <f>'Обоснов к прил 1 2018  (3)'!B932</f>
        <v>Строительство кабельных линий (прокладка в траншее, многожильные, с резиновой и пластмассовой изоляцией, с алюминиевой жилой, сечение провода свыше 200 квадратных мм включительно)</v>
      </c>
      <c r="C49" s="11"/>
      <c r="D49" s="11"/>
      <c r="E49" s="11"/>
      <c r="F49" s="11"/>
      <c r="G49" s="11"/>
      <c r="H49" s="11"/>
      <c r="I49" s="11">
        <f>'Обоснов к прил 1 2018  (3)'!F932</f>
        <v>0</v>
      </c>
      <c r="J49" s="11"/>
      <c r="K49" s="11">
        <f>'Обоснов к прил 1 2018  (3)'!I932</f>
        <v>0</v>
      </c>
      <c r="L49" s="21"/>
      <c r="M49" s="21"/>
      <c r="N49" s="21"/>
      <c r="O49" s="21">
        <f t="shared" si="17"/>
        <v>0</v>
      </c>
      <c r="Q49" s="4">
        <v>2746457.6307559577</v>
      </c>
      <c r="R49" s="4">
        <f t="shared" si="5"/>
        <v>0</v>
      </c>
    </row>
    <row r="50" spans="1:21" ht="75">
      <c r="A50" s="10"/>
      <c r="B50" s="30" t="str">
        <f>'Обоснов к прил 1 2018  (3)'!B933</f>
        <v>Строительство кабельных линий (прокладка в каналах одножильные, с резиновой и пластмассовой изоляцией, с алюминиевой жилой, сечение провода свыше 200 квадратных мм включительно)</v>
      </c>
      <c r="C50" s="11"/>
      <c r="D50" s="11"/>
      <c r="E50" s="11"/>
      <c r="F50" s="11"/>
      <c r="G50" s="11"/>
      <c r="H50" s="11"/>
      <c r="I50" s="11">
        <f>'Обоснов к прил 1 2018  (3)'!F933</f>
        <v>0</v>
      </c>
      <c r="J50" s="11"/>
      <c r="K50" s="11">
        <f>'Обоснов к прил 1 2018  (3)'!I933</f>
        <v>0</v>
      </c>
      <c r="L50" s="21"/>
      <c r="M50" s="21"/>
      <c r="N50" s="21"/>
      <c r="O50" s="21">
        <f t="shared" si="17"/>
        <v>0</v>
      </c>
      <c r="Q50" s="4">
        <v>13566886.476855382</v>
      </c>
      <c r="R50" s="4">
        <f t="shared" si="5"/>
        <v>0</v>
      </c>
    </row>
    <row r="51" spans="1:21" ht="75">
      <c r="A51" s="10"/>
      <c r="B51" s="30" t="str">
        <f>'Обоснов к прил 1 2018  (3)'!B934</f>
        <v>Строительство кабельных линий (прокладка методом ГНБ, многожильные, с резиновой и пластмассовой изоляцией, с алюминиевой жилой, сечение провода до 25 квадратных мм включительно)</v>
      </c>
      <c r="C51" s="11"/>
      <c r="D51" s="11"/>
      <c r="E51" s="11"/>
      <c r="F51" s="11"/>
      <c r="G51" s="11"/>
      <c r="H51" s="11"/>
      <c r="I51" s="11">
        <f>'Обоснов к прил 1 2018  (3)'!F934</f>
        <v>0</v>
      </c>
      <c r="J51" s="11"/>
      <c r="K51" s="11">
        <f>'Обоснов к прил 1 2018  (3)'!I934</f>
        <v>0</v>
      </c>
      <c r="L51" s="21"/>
      <c r="M51" s="21"/>
      <c r="N51" s="21"/>
      <c r="O51" s="21">
        <f t="shared" si="17"/>
        <v>0</v>
      </c>
      <c r="Q51" s="4">
        <v>3110614.9984525</v>
      </c>
      <c r="R51" s="4">
        <f t="shared" si="5"/>
        <v>0</v>
      </c>
    </row>
    <row r="52" spans="1:21" ht="75">
      <c r="A52" s="10"/>
      <c r="B52" s="30" t="str">
        <f>'Обоснов к прил 1 2018  (3)'!B935</f>
        <v>Строительство кабельных линий (прокладка методом ГНБ, многожильные, с резиновой и пластмассовой изоляцией, с алюминиевой жилой, сечение провода от 100 до 200 квадратных мм включительно)</v>
      </c>
      <c r="C52" s="11"/>
      <c r="D52" s="11"/>
      <c r="E52" s="11"/>
      <c r="F52" s="11"/>
      <c r="G52" s="11"/>
      <c r="H52" s="11"/>
      <c r="I52" s="11">
        <f>'Обоснов к прил 1 2018  (3)'!F935</f>
        <v>0</v>
      </c>
      <c r="J52" s="11"/>
      <c r="K52" s="11">
        <f>'Обоснов к прил 1 2018  (3)'!I935</f>
        <v>0</v>
      </c>
      <c r="L52" s="21"/>
      <c r="M52" s="21"/>
      <c r="N52" s="21"/>
      <c r="O52" s="21">
        <f t="shared" si="17"/>
        <v>0</v>
      </c>
      <c r="Q52" s="4">
        <v>5229385.6508275727</v>
      </c>
      <c r="R52" s="4">
        <f t="shared" si="5"/>
        <v>0</v>
      </c>
    </row>
    <row r="53" spans="1:21">
      <c r="A53" s="7" t="s">
        <v>31</v>
      </c>
      <c r="B53" s="8" t="s">
        <v>32</v>
      </c>
      <c r="C53" s="8"/>
      <c r="D53" s="8"/>
      <c r="E53" s="8"/>
      <c r="F53" s="9"/>
      <c r="G53" s="9"/>
      <c r="H53" s="9"/>
      <c r="I53" s="9"/>
      <c r="J53" s="9"/>
      <c r="K53" s="9"/>
      <c r="L53" s="21"/>
      <c r="M53" s="21"/>
      <c r="N53" s="21"/>
      <c r="O53" s="21"/>
    </row>
    <row r="54" spans="1:21" ht="47.25">
      <c r="A54" s="16" t="s">
        <v>33</v>
      </c>
      <c r="B54" s="15" t="s">
        <v>34</v>
      </c>
      <c r="C54" s="17"/>
      <c r="D54" s="17"/>
      <c r="E54" s="17"/>
      <c r="F54" s="18"/>
      <c r="G54" s="11"/>
      <c r="H54" s="11"/>
      <c r="I54" s="18"/>
      <c r="J54" s="11"/>
      <c r="K54" s="11"/>
      <c r="L54" s="21"/>
      <c r="M54" s="21"/>
      <c r="N54" s="21"/>
      <c r="O54" s="21"/>
    </row>
    <row r="55" spans="1:21" ht="78.75">
      <c r="A55" s="16" t="s">
        <v>35</v>
      </c>
      <c r="B55" s="15" t="s">
        <v>36</v>
      </c>
      <c r="C55" s="17"/>
      <c r="D55" s="17"/>
      <c r="E55" s="17"/>
      <c r="F55" s="18"/>
      <c r="G55" s="11"/>
      <c r="H55" s="11"/>
      <c r="I55" s="18"/>
      <c r="J55" s="11"/>
      <c r="K55" s="11"/>
      <c r="L55" s="21"/>
      <c r="M55" s="21"/>
      <c r="N55" s="21"/>
      <c r="O55" s="21"/>
    </row>
    <row r="56" spans="1:21" ht="47.25">
      <c r="A56" s="16" t="s">
        <v>37</v>
      </c>
      <c r="B56" s="84" t="str">
        <f>'Обоснов к прил 1 2018  (3)'!B939</f>
        <v>Строительство пунктов секционирования (реклоузеров) с номинальным током от 500 А до 1 000 А включительно</v>
      </c>
      <c r="C56" s="17"/>
      <c r="D56" s="17"/>
      <c r="E56" s="17"/>
      <c r="F56" s="18"/>
      <c r="G56" s="11"/>
      <c r="H56" s="11"/>
      <c r="I56" s="18"/>
      <c r="J56" s="11">
        <f>'Обоснов к прил 1 2018  (3)'!G939</f>
        <v>39</v>
      </c>
      <c r="K56" s="11">
        <f>'Обоснов к прил 1 2018  (3)'!I939</f>
        <v>54444.933890000015</v>
      </c>
      <c r="L56" s="21"/>
      <c r="M56" s="21"/>
      <c r="N56" s="21">
        <f>K56*1000/J56</f>
        <v>1396023.9458974362</v>
      </c>
      <c r="O56" s="21">
        <f>N56*1.057*1.055</f>
        <v>1556755.1629083373</v>
      </c>
      <c r="Q56" s="4">
        <v>1778389.189735631</v>
      </c>
      <c r="R56" s="4">
        <f t="shared" si="5"/>
        <v>0.8753737212829994</v>
      </c>
    </row>
    <row r="57" spans="1:21" ht="60">
      <c r="A57" s="7" t="s">
        <v>38</v>
      </c>
      <c r="B57" s="8" t="s">
        <v>39</v>
      </c>
      <c r="C57" s="8"/>
      <c r="D57" s="8">
        <v>14385.72</v>
      </c>
      <c r="E57" s="8">
        <v>40523.440029999998</v>
      </c>
      <c r="F57" s="9"/>
      <c r="G57" s="8">
        <v>34751.309999999983</v>
      </c>
      <c r="H57" s="8">
        <v>151258.33452999999</v>
      </c>
      <c r="I57" s="9"/>
      <c r="J57" s="8">
        <f>SUM(J59:J66)</f>
        <v>16686.060000000001</v>
      </c>
      <c r="K57" s="8">
        <f>SUM(K59:K66)</f>
        <v>63777.338480000013</v>
      </c>
      <c r="L57" s="21"/>
      <c r="M57" s="21"/>
      <c r="N57" s="21"/>
      <c r="O57" s="21"/>
    </row>
    <row r="58" spans="1:21" ht="13.9" customHeight="1" outlineLevel="1">
      <c r="A58" s="16"/>
      <c r="B58" s="12" t="s">
        <v>14</v>
      </c>
      <c r="C58" s="19"/>
      <c r="D58" s="19"/>
      <c r="E58" s="19"/>
      <c r="F58" s="18"/>
      <c r="G58" s="11"/>
      <c r="H58" s="11"/>
      <c r="I58" s="18"/>
      <c r="J58" s="11"/>
      <c r="K58" s="11"/>
      <c r="L58" s="21"/>
      <c r="M58" s="21"/>
      <c r="N58" s="21"/>
      <c r="O58" s="21"/>
      <c r="S58" s="4">
        <f>SUM(S59:S66)</f>
        <v>44433.089999999989</v>
      </c>
      <c r="T58" s="4">
        <f>SUM(T59:T66)</f>
        <v>172341830.47418529</v>
      </c>
      <c r="U58" s="4">
        <f>T58/S58</f>
        <v>3878.6820919766178</v>
      </c>
    </row>
    <row r="59" spans="1:21" ht="45">
      <c r="A59" s="16"/>
      <c r="B59" s="32" t="s">
        <v>344</v>
      </c>
      <c r="C59" s="19"/>
      <c r="D59" s="19">
        <v>317.5</v>
      </c>
      <c r="E59" s="19">
        <v>3130.7962799999996</v>
      </c>
      <c r="F59" s="18"/>
      <c r="G59" s="14">
        <v>488.25</v>
      </c>
      <c r="H59" s="14">
        <v>6945.1078999999982</v>
      </c>
      <c r="I59" s="18"/>
      <c r="J59" s="14">
        <f>'Обоснов к прил 1 2018  (3)'!G978</f>
        <v>418.50000000000006</v>
      </c>
      <c r="K59" s="14">
        <f>'Обоснов к прил 1 2018  (3)'!I978</f>
        <v>6309.2299899999989</v>
      </c>
      <c r="L59" s="29">
        <f>E59*1000/D59</f>
        <v>9860.7756850393689</v>
      </c>
      <c r="M59" s="29">
        <f>H59*1000/G59</f>
        <v>14224.491346646182</v>
      </c>
      <c r="N59" s="21">
        <f>K59*1000/J59</f>
        <v>15075.81837514934</v>
      </c>
      <c r="O59" s="21">
        <f t="shared" ref="O59:O64" si="18">(L59*1.063*1.052+M59*1.052+N59)/3*1.057*1.055</f>
        <v>15265.102366972576</v>
      </c>
      <c r="P59" s="4">
        <v>12992.46</v>
      </c>
      <c r="Q59" s="4">
        <v>15283.770650600494</v>
      </c>
      <c r="R59" s="4">
        <f t="shared" si="5"/>
        <v>0.99877855510562874</v>
      </c>
      <c r="S59" s="4">
        <f>(D59+G59+J59)</f>
        <v>1224.25</v>
      </c>
      <c r="T59" s="4">
        <f>O59*S59</f>
        <v>18688301.572766177</v>
      </c>
    </row>
    <row r="60" spans="1:21" ht="45">
      <c r="A60" s="16"/>
      <c r="B60" s="32" t="s">
        <v>345</v>
      </c>
      <c r="C60" s="19"/>
      <c r="D60" s="19">
        <v>5427.92</v>
      </c>
      <c r="E60" s="19">
        <v>20151.33928</v>
      </c>
      <c r="F60" s="18"/>
      <c r="G60" s="14">
        <v>9069.3599999999824</v>
      </c>
      <c r="H60" s="14">
        <v>32959.639869999999</v>
      </c>
      <c r="I60" s="18"/>
      <c r="J60" s="14">
        <f>'Обоснов к прил 1 2018  (3)'!G997</f>
        <v>9459.9600000000009</v>
      </c>
      <c r="K60" s="14">
        <f>'Обоснов к прил 1 2018  (3)'!I997</f>
        <v>42341.325250000009</v>
      </c>
      <c r="L60" s="29">
        <f t="shared" ref="L60:L63" si="19">E60*1000/D60</f>
        <v>3712.5343188551051</v>
      </c>
      <c r="M60" s="29">
        <f t="shared" ref="M60:M66" si="20">H60*1000/G60</f>
        <v>3634.1748337258705</v>
      </c>
      <c r="N60" s="21">
        <f t="shared" ref="N60:N64" si="21">K60*1000/J60</f>
        <v>4475.8461187996572</v>
      </c>
      <c r="O60" s="21">
        <f t="shared" si="18"/>
        <v>4628.0466853205262</v>
      </c>
      <c r="P60" s="4">
        <v>4144.46</v>
      </c>
      <c r="Q60" s="4">
        <v>4627.2122112263824</v>
      </c>
      <c r="R60" s="4">
        <f t="shared" si="5"/>
        <v>1.0001803405713963</v>
      </c>
      <c r="S60" s="4">
        <f>(D60+G60+J60)</f>
        <v>23957.239999999983</v>
      </c>
      <c r="T60" s="4">
        <f t="shared" ref="T60:T82" si="22">O60*S60</f>
        <v>110875225.17142825</v>
      </c>
    </row>
    <row r="61" spans="1:21" ht="45">
      <c r="A61" s="16"/>
      <c r="B61" s="32" t="s">
        <v>346</v>
      </c>
      <c r="C61" s="19"/>
      <c r="D61" s="19">
        <v>5450.4</v>
      </c>
      <c r="E61" s="19">
        <v>12915.08972</v>
      </c>
      <c r="F61" s="18"/>
      <c r="G61" s="14">
        <v>2501.7000000000003</v>
      </c>
      <c r="H61" s="14">
        <v>5389.4955200000004</v>
      </c>
      <c r="I61" s="18"/>
      <c r="J61" s="14">
        <f>'Обоснов к прил 1 2018  (3)'!G1103</f>
        <v>3524.7000000000007</v>
      </c>
      <c r="K61" s="14">
        <f>'Обоснов к прил 1 2018  (3)'!I1103</f>
        <v>10692.517230000001</v>
      </c>
      <c r="L61" s="29">
        <f t="shared" si="19"/>
        <v>2369.5673198297377</v>
      </c>
      <c r="M61" s="29">
        <f t="shared" si="20"/>
        <v>2154.3332613822599</v>
      </c>
      <c r="N61" s="21">
        <f t="shared" si="21"/>
        <v>3033.5963996935902</v>
      </c>
      <c r="O61" s="21">
        <f t="shared" si="18"/>
        <v>2955.0279267103588</v>
      </c>
      <c r="P61" s="4">
        <v>2522.61</v>
      </c>
      <c r="Q61" s="4">
        <v>2947.0032126176857</v>
      </c>
      <c r="R61" s="4">
        <f t="shared" si="5"/>
        <v>1.0027230082608376</v>
      </c>
      <c r="S61" s="4">
        <f>(D61+G61+J61)</f>
        <v>11476.800000000001</v>
      </c>
      <c r="T61" s="4">
        <f t="shared" si="22"/>
        <v>33914264.509269446</v>
      </c>
    </row>
    <row r="62" spans="1:21" ht="45">
      <c r="A62" s="16"/>
      <c r="B62" s="32" t="s">
        <v>347</v>
      </c>
      <c r="C62" s="19"/>
      <c r="D62" s="19">
        <v>2604</v>
      </c>
      <c r="E62" s="19">
        <v>3714.80465</v>
      </c>
      <c r="F62" s="18"/>
      <c r="G62" s="14">
        <v>372</v>
      </c>
      <c r="H62" s="14">
        <v>160.35156000000001</v>
      </c>
      <c r="I62" s="18"/>
      <c r="J62" s="14">
        <f>'Обоснов к прил 1 2018  (3)'!G1126</f>
        <v>372.00000000000006</v>
      </c>
      <c r="K62" s="14">
        <f>'Обоснов к прил 1 2018  (3)'!I1126</f>
        <v>534.98354000000006</v>
      </c>
      <c r="L62" s="29">
        <f t="shared" si="19"/>
        <v>1426.5762864823348</v>
      </c>
      <c r="M62" s="29">
        <f t="shared" si="20"/>
        <v>431.0525806451613</v>
      </c>
      <c r="N62" s="21">
        <f t="shared" si="21"/>
        <v>1438.1277956989245</v>
      </c>
      <c r="O62" s="21">
        <f t="shared" si="18"/>
        <v>1296.1218319764075</v>
      </c>
      <c r="P62" s="4">
        <v>1227.8</v>
      </c>
      <c r="Q62" s="4">
        <v>1296.1218319764075</v>
      </c>
      <c r="R62" s="4">
        <f t="shared" si="5"/>
        <v>1</v>
      </c>
      <c r="S62" s="4">
        <f>(D62+G62+J62)</f>
        <v>3348</v>
      </c>
      <c r="T62" s="4">
        <f t="shared" si="22"/>
        <v>4339415.8934570123</v>
      </c>
    </row>
    <row r="63" spans="1:21" ht="45">
      <c r="A63" s="16"/>
      <c r="B63" s="32" t="s">
        <v>354</v>
      </c>
      <c r="C63" s="19"/>
      <c r="D63" s="19">
        <v>585.9</v>
      </c>
      <c r="E63" s="19">
        <v>611.41009999999994</v>
      </c>
      <c r="F63" s="18"/>
      <c r="G63" s="14"/>
      <c r="H63" s="14"/>
      <c r="I63" s="18"/>
      <c r="J63" s="14">
        <f>'Обоснов к прил 1 2018  (3)'!G1128</f>
        <v>585.90000000000009</v>
      </c>
      <c r="K63" s="14">
        <f>'Обоснов к прил 1 2018  (3)'!I1128</f>
        <v>1266.1871799999999</v>
      </c>
      <c r="L63" s="29">
        <f t="shared" si="19"/>
        <v>1043.5400238948625</v>
      </c>
      <c r="M63" s="29"/>
      <c r="N63" s="21">
        <f t="shared" si="21"/>
        <v>2161.09776412357</v>
      </c>
      <c r="O63" s="21">
        <f t="shared" si="18"/>
        <v>1237.0800407225388</v>
      </c>
      <c r="P63" s="4">
        <v>1531.92</v>
      </c>
      <c r="Q63" s="4">
        <v>1052.3656235904202</v>
      </c>
      <c r="R63" s="4">
        <f t="shared" si="5"/>
        <v>1.1755230435045161</v>
      </c>
      <c r="S63" s="4">
        <f>(D63+G63+J63)</f>
        <v>1171.8000000000002</v>
      </c>
      <c r="T63" s="4">
        <f t="shared" si="22"/>
        <v>1449610.3917186712</v>
      </c>
    </row>
    <row r="64" spans="1:21" ht="39.6" customHeight="1">
      <c r="A64" s="16"/>
      <c r="B64" s="32" t="s">
        <v>348</v>
      </c>
      <c r="C64" s="19"/>
      <c r="D64" s="19"/>
      <c r="E64" s="19"/>
      <c r="F64" s="18"/>
      <c r="G64" s="14">
        <v>930</v>
      </c>
      <c r="H64" s="14">
        <v>1245.58457</v>
      </c>
      <c r="I64" s="18"/>
      <c r="J64" s="14">
        <f>'Обоснов к прил 1 2018  (3)'!G1130</f>
        <v>2325</v>
      </c>
      <c r="K64" s="14">
        <f>'Обоснов к прил 1 2018  (3)'!I1130</f>
        <v>2633.0952900000002</v>
      </c>
      <c r="L64" s="29"/>
      <c r="M64" s="29">
        <f t="shared" si="20"/>
        <v>1339.3382473118281</v>
      </c>
      <c r="N64" s="21">
        <f t="shared" si="21"/>
        <v>1132.5141032258064</v>
      </c>
      <c r="O64" s="21">
        <f t="shared" si="18"/>
        <v>944.7044348834736</v>
      </c>
      <c r="P64" s="4">
        <v>1480.83</v>
      </c>
      <c r="Q64" s="4">
        <v>944.7044348834736</v>
      </c>
      <c r="R64" s="4">
        <f t="shared" si="5"/>
        <v>1</v>
      </c>
      <c r="S64" s="4">
        <f>D64+G64+J64</f>
        <v>3255</v>
      </c>
      <c r="T64" s="4">
        <f t="shared" si="22"/>
        <v>3075012.9355457067</v>
      </c>
    </row>
    <row r="65" spans="1:20" ht="45">
      <c r="A65" s="16"/>
      <c r="B65" s="32" t="s">
        <v>355</v>
      </c>
      <c r="C65" s="19"/>
      <c r="D65" s="19"/>
      <c r="E65" s="19"/>
      <c r="F65" s="18"/>
      <c r="G65" s="11"/>
      <c r="H65" s="11"/>
      <c r="I65" s="18"/>
      <c r="J65" s="11"/>
      <c r="K65" s="11"/>
      <c r="L65" s="29"/>
      <c r="M65" s="29"/>
      <c r="N65" s="21"/>
      <c r="O65" s="21">
        <f t="shared" ref="O65" si="23">(L65*1.063*1.052+M65*1.052+N65)/3*1.057*1.055*1000</f>
        <v>0</v>
      </c>
      <c r="P65" s="4">
        <v>7666.34</v>
      </c>
      <c r="Q65" s="4">
        <v>0</v>
      </c>
      <c r="S65" s="4">
        <f>D65</f>
        <v>0</v>
      </c>
      <c r="T65" s="4">
        <f t="shared" si="22"/>
        <v>0</v>
      </c>
    </row>
    <row r="66" spans="1:20" ht="45">
      <c r="A66" s="16"/>
      <c r="B66" s="32" t="s">
        <v>349</v>
      </c>
      <c r="C66" s="19"/>
      <c r="D66" s="19"/>
      <c r="E66" s="19"/>
      <c r="F66" s="18"/>
      <c r="G66" s="11">
        <v>21390</v>
      </c>
      <c r="H66" s="11">
        <v>104558.15510999999</v>
      </c>
      <c r="I66" s="18"/>
      <c r="J66" s="11">
        <f>'Обоснов к прил 1 2018  (3)'!G1132</f>
        <v>0</v>
      </c>
      <c r="K66" s="11">
        <f>'Обоснов к прил 1 2018  (3)'!I1132</f>
        <v>0</v>
      </c>
      <c r="L66" s="29"/>
      <c r="M66" s="29">
        <f t="shared" si="20"/>
        <v>4888.179294530154</v>
      </c>
      <c r="N66" s="21"/>
      <c r="O66" s="21">
        <f>M66*1.052*1.057*1.055</f>
        <v>5734.4307681213886</v>
      </c>
      <c r="P66" s="4">
        <v>2929.34</v>
      </c>
      <c r="Q66" s="4">
        <v>3927.1825679107997</v>
      </c>
      <c r="R66" s="4">
        <f t="shared" si="5"/>
        <v>1.4601895045516096</v>
      </c>
      <c r="S66" s="4">
        <f>(D66+J66)</f>
        <v>0</v>
      </c>
      <c r="T66" s="4">
        <f t="shared" si="22"/>
        <v>0</v>
      </c>
    </row>
    <row r="67" spans="1:20" ht="41.45" hidden="1" customHeight="1">
      <c r="A67" s="7" t="s">
        <v>50</v>
      </c>
      <c r="B67" s="8" t="s">
        <v>51</v>
      </c>
      <c r="C67" s="8"/>
      <c r="D67" s="8"/>
      <c r="E67" s="8"/>
      <c r="F67" s="9"/>
      <c r="G67" s="9"/>
      <c r="H67" s="9"/>
      <c r="I67" s="9"/>
      <c r="J67" s="9"/>
      <c r="K67" s="9"/>
      <c r="L67" s="21"/>
      <c r="M67" s="21"/>
      <c r="N67" s="21"/>
      <c r="O67" s="21"/>
      <c r="R67" s="4" t="e">
        <f t="shared" si="5"/>
        <v>#DIV/0!</v>
      </c>
      <c r="T67" s="4">
        <f t="shared" si="22"/>
        <v>0</v>
      </c>
    </row>
    <row r="68" spans="1:20" ht="27.6" hidden="1" customHeight="1">
      <c r="A68" s="20" t="s">
        <v>52</v>
      </c>
      <c r="B68" s="6" t="s">
        <v>53</v>
      </c>
      <c r="C68" s="6"/>
      <c r="D68" s="6"/>
      <c r="E68" s="6"/>
      <c r="F68" s="21"/>
      <c r="G68" s="21"/>
      <c r="H68" s="21"/>
      <c r="I68" s="21"/>
      <c r="J68" s="21"/>
      <c r="K68" s="21"/>
      <c r="L68" s="21"/>
      <c r="M68" s="21"/>
      <c r="N68" s="21"/>
      <c r="O68" s="21"/>
      <c r="R68" s="4" t="e">
        <f t="shared" si="5"/>
        <v>#DIV/0!</v>
      </c>
      <c r="T68" s="4">
        <f t="shared" si="22"/>
        <v>0</v>
      </c>
    </row>
    <row r="69" spans="1:20" ht="27.6" hidden="1" customHeight="1">
      <c r="A69" s="20" t="s">
        <v>54</v>
      </c>
      <c r="B69" s="6" t="s">
        <v>40</v>
      </c>
      <c r="C69" s="6"/>
      <c r="D69" s="6"/>
      <c r="E69" s="6"/>
      <c r="F69" s="21"/>
      <c r="G69" s="21"/>
      <c r="H69" s="21"/>
      <c r="I69" s="21"/>
      <c r="J69" s="21"/>
      <c r="K69" s="21"/>
      <c r="L69" s="21"/>
      <c r="M69" s="21"/>
      <c r="N69" s="21"/>
      <c r="O69" s="21"/>
      <c r="R69" s="4" t="e">
        <f t="shared" si="5"/>
        <v>#DIV/0!</v>
      </c>
      <c r="T69" s="4">
        <f t="shared" si="22"/>
        <v>0</v>
      </c>
    </row>
    <row r="70" spans="1:20" ht="82.9" hidden="1" customHeight="1">
      <c r="A70" s="20" t="s">
        <v>55</v>
      </c>
      <c r="B70" s="6" t="s">
        <v>41</v>
      </c>
      <c r="C70" s="6"/>
      <c r="D70" s="6"/>
      <c r="E70" s="6"/>
      <c r="F70" s="21"/>
      <c r="G70" s="21"/>
      <c r="H70" s="21"/>
      <c r="I70" s="21"/>
      <c r="J70" s="21"/>
      <c r="K70" s="21"/>
      <c r="L70" s="21"/>
      <c r="M70" s="21"/>
      <c r="N70" s="21"/>
      <c r="O70" s="21"/>
      <c r="R70" s="4" t="e">
        <f t="shared" si="5"/>
        <v>#DIV/0!</v>
      </c>
      <c r="T70" s="4">
        <f t="shared" si="22"/>
        <v>0</v>
      </c>
    </row>
    <row r="71" spans="1:20" ht="13.9" hidden="1" customHeight="1">
      <c r="A71" s="20"/>
      <c r="B71" s="12" t="s">
        <v>14</v>
      </c>
      <c r="C71" s="12"/>
      <c r="D71" s="12"/>
      <c r="E71" s="12"/>
      <c r="F71" s="21"/>
      <c r="G71" s="21"/>
      <c r="H71" s="21"/>
      <c r="I71" s="21"/>
      <c r="J71" s="21"/>
      <c r="K71" s="21"/>
      <c r="L71" s="21"/>
      <c r="M71" s="21"/>
      <c r="N71" s="21"/>
      <c r="O71" s="21"/>
      <c r="R71" s="4" t="e">
        <f t="shared" si="5"/>
        <v>#DIV/0!</v>
      </c>
      <c r="T71" s="4">
        <f t="shared" si="22"/>
        <v>0</v>
      </c>
    </row>
    <row r="72" spans="1:20" ht="41.45" hidden="1" customHeight="1">
      <c r="A72" s="20"/>
      <c r="B72" s="12" t="s">
        <v>42</v>
      </c>
      <c r="C72" s="12"/>
      <c r="D72" s="12"/>
      <c r="E72" s="12"/>
      <c r="F72" s="21"/>
      <c r="G72" s="21"/>
      <c r="H72" s="21"/>
      <c r="I72" s="21"/>
      <c r="J72" s="21"/>
      <c r="K72" s="21"/>
      <c r="L72" s="21"/>
      <c r="M72" s="21"/>
      <c r="N72" s="21"/>
      <c r="O72" s="21"/>
      <c r="R72" s="4" t="e">
        <f t="shared" si="5"/>
        <v>#DIV/0!</v>
      </c>
      <c r="T72" s="4">
        <f t="shared" si="22"/>
        <v>0</v>
      </c>
    </row>
    <row r="73" spans="1:20" ht="41.45" hidden="1" customHeight="1">
      <c r="A73" s="20"/>
      <c r="B73" s="12" t="s">
        <v>43</v>
      </c>
      <c r="C73" s="12"/>
      <c r="D73" s="12"/>
      <c r="E73" s="12"/>
      <c r="F73" s="21"/>
      <c r="G73" s="21"/>
      <c r="H73" s="21"/>
      <c r="I73" s="21"/>
      <c r="J73" s="21"/>
      <c r="K73" s="21"/>
      <c r="L73" s="21"/>
      <c r="M73" s="21"/>
      <c r="N73" s="21"/>
      <c r="O73" s="21"/>
      <c r="R73" s="4" t="e">
        <f t="shared" si="5"/>
        <v>#DIV/0!</v>
      </c>
      <c r="T73" s="4">
        <f t="shared" si="22"/>
        <v>0</v>
      </c>
    </row>
    <row r="74" spans="1:20" ht="41.45" hidden="1" customHeight="1">
      <c r="A74" s="20"/>
      <c r="B74" s="12" t="s">
        <v>44</v>
      </c>
      <c r="C74" s="12"/>
      <c r="D74" s="12"/>
      <c r="E74" s="12"/>
      <c r="F74" s="21"/>
      <c r="G74" s="21"/>
      <c r="H74" s="21"/>
      <c r="I74" s="21"/>
      <c r="J74" s="21"/>
      <c r="K74" s="21"/>
      <c r="L74" s="21"/>
      <c r="M74" s="21"/>
      <c r="N74" s="21"/>
      <c r="O74" s="21"/>
      <c r="R74" s="4" t="e">
        <f t="shared" si="5"/>
        <v>#DIV/0!</v>
      </c>
      <c r="T74" s="4">
        <f t="shared" si="22"/>
        <v>0</v>
      </c>
    </row>
    <row r="75" spans="1:20" ht="41.45" hidden="1" customHeight="1">
      <c r="A75" s="20"/>
      <c r="B75" s="12" t="s">
        <v>45</v>
      </c>
      <c r="C75" s="12"/>
      <c r="D75" s="12"/>
      <c r="E75" s="12"/>
      <c r="F75" s="21"/>
      <c r="G75" s="21"/>
      <c r="H75" s="21"/>
      <c r="I75" s="21"/>
      <c r="J75" s="21"/>
      <c r="K75" s="21"/>
      <c r="L75" s="21"/>
      <c r="M75" s="21"/>
      <c r="N75" s="21"/>
      <c r="O75" s="21"/>
      <c r="R75" s="4" t="e">
        <f t="shared" si="5"/>
        <v>#DIV/0!</v>
      </c>
      <c r="T75" s="4">
        <f t="shared" si="22"/>
        <v>0</v>
      </c>
    </row>
    <row r="76" spans="1:20" ht="41.45" hidden="1" customHeight="1">
      <c r="A76" s="20"/>
      <c r="B76" s="12" t="s">
        <v>46</v>
      </c>
      <c r="C76" s="12"/>
      <c r="D76" s="12"/>
      <c r="E76" s="12"/>
      <c r="F76" s="21"/>
      <c r="G76" s="21"/>
      <c r="H76" s="21"/>
      <c r="I76" s="21"/>
      <c r="J76" s="21"/>
      <c r="K76" s="21"/>
      <c r="L76" s="21"/>
      <c r="M76" s="21"/>
      <c r="N76" s="21"/>
      <c r="O76" s="21"/>
      <c r="R76" s="4" t="e">
        <f t="shared" si="5"/>
        <v>#DIV/0!</v>
      </c>
      <c r="T76" s="4">
        <f t="shared" si="22"/>
        <v>0</v>
      </c>
    </row>
    <row r="77" spans="1:20" ht="41.45" hidden="1" customHeight="1">
      <c r="A77" s="20"/>
      <c r="B77" s="12" t="s">
        <v>47</v>
      </c>
      <c r="C77" s="12"/>
      <c r="D77" s="12"/>
      <c r="E77" s="12"/>
      <c r="F77" s="21"/>
      <c r="G77" s="21"/>
      <c r="H77" s="21"/>
      <c r="I77" s="21"/>
      <c r="J77" s="21"/>
      <c r="K77" s="21"/>
      <c r="L77" s="21"/>
      <c r="M77" s="21"/>
      <c r="N77" s="21"/>
      <c r="O77" s="21"/>
      <c r="R77" s="4" t="e">
        <f t="shared" ref="R77:R82" si="24">O77/Q77</f>
        <v>#DIV/0!</v>
      </c>
      <c r="T77" s="4">
        <f t="shared" si="22"/>
        <v>0</v>
      </c>
    </row>
    <row r="78" spans="1:20" ht="41.45" hidden="1" customHeight="1">
      <c r="A78" s="20"/>
      <c r="B78" s="12" t="s">
        <v>48</v>
      </c>
      <c r="C78" s="12"/>
      <c r="D78" s="12"/>
      <c r="E78" s="12"/>
      <c r="F78" s="21"/>
      <c r="G78" s="21"/>
      <c r="H78" s="21"/>
      <c r="I78" s="21"/>
      <c r="J78" s="21"/>
      <c r="K78" s="21"/>
      <c r="L78" s="21"/>
      <c r="M78" s="21"/>
      <c r="N78" s="21"/>
      <c r="O78" s="21"/>
      <c r="R78" s="4" t="e">
        <f t="shared" si="24"/>
        <v>#DIV/0!</v>
      </c>
      <c r="T78" s="4">
        <f t="shared" si="22"/>
        <v>0</v>
      </c>
    </row>
    <row r="79" spans="1:20" ht="41.45" hidden="1" customHeight="1">
      <c r="A79" s="20"/>
      <c r="B79" s="12" t="s">
        <v>49</v>
      </c>
      <c r="C79" s="12"/>
      <c r="D79" s="12"/>
      <c r="E79" s="12"/>
      <c r="F79" s="21"/>
      <c r="G79" s="21"/>
      <c r="H79" s="21"/>
      <c r="I79" s="21"/>
      <c r="J79" s="21"/>
      <c r="K79" s="21"/>
      <c r="L79" s="21"/>
      <c r="M79" s="21"/>
      <c r="N79" s="21"/>
      <c r="O79" s="21"/>
      <c r="R79" s="4" t="e">
        <f t="shared" si="24"/>
        <v>#DIV/0!</v>
      </c>
      <c r="T79" s="4">
        <f t="shared" si="22"/>
        <v>0</v>
      </c>
    </row>
    <row r="80" spans="1:20" ht="27.6" hidden="1" customHeight="1">
      <c r="A80" s="7" t="s">
        <v>56</v>
      </c>
      <c r="B80" s="8" t="s">
        <v>57</v>
      </c>
      <c r="C80" s="8"/>
      <c r="D80" s="8"/>
      <c r="E80" s="8"/>
      <c r="F80" s="9"/>
      <c r="G80" s="9"/>
      <c r="H80" s="9"/>
      <c r="I80" s="9"/>
      <c r="J80" s="9"/>
      <c r="K80" s="9"/>
      <c r="L80" s="21"/>
      <c r="M80" s="21"/>
      <c r="N80" s="21"/>
      <c r="O80" s="21"/>
      <c r="R80" s="4" t="e">
        <f t="shared" si="24"/>
        <v>#DIV/0!</v>
      </c>
      <c r="T80" s="4">
        <f t="shared" si="22"/>
        <v>0</v>
      </c>
    </row>
    <row r="81" spans="1:20" ht="13.9" hidden="1" customHeight="1">
      <c r="A81" s="20" t="s">
        <v>58</v>
      </c>
      <c r="B81" s="6" t="s">
        <v>59</v>
      </c>
      <c r="C81" s="6"/>
      <c r="D81" s="6"/>
      <c r="E81" s="6"/>
      <c r="F81" s="21"/>
      <c r="G81" s="21"/>
      <c r="H81" s="21"/>
      <c r="I81" s="21"/>
      <c r="J81" s="21"/>
      <c r="K81" s="21"/>
      <c r="L81" s="21"/>
      <c r="M81" s="21"/>
      <c r="N81" s="21"/>
      <c r="O81" s="21"/>
      <c r="R81" s="4" t="e">
        <f t="shared" si="24"/>
        <v>#DIV/0!</v>
      </c>
      <c r="T81" s="4">
        <f t="shared" si="22"/>
        <v>0</v>
      </c>
    </row>
    <row r="82" spans="1:20" ht="13.9" hidden="1" customHeight="1">
      <c r="A82" s="20"/>
      <c r="B82" s="6" t="s">
        <v>14</v>
      </c>
      <c r="C82" s="6"/>
      <c r="D82" s="6"/>
      <c r="E82" s="6"/>
      <c r="F82" s="21"/>
      <c r="G82" s="21"/>
      <c r="H82" s="21"/>
      <c r="I82" s="21"/>
      <c r="J82" s="21"/>
      <c r="K82" s="21"/>
      <c r="L82" s="21"/>
      <c r="M82" s="21"/>
      <c r="N82" s="21"/>
      <c r="O82" s="21"/>
      <c r="R82" s="4" t="e">
        <f t="shared" si="24"/>
        <v>#DIV/0!</v>
      </c>
      <c r="T82" s="4">
        <f t="shared" si="22"/>
        <v>0</v>
      </c>
    </row>
    <row r="83" spans="1:20">
      <c r="A83" s="22"/>
      <c r="B83" s="8" t="s">
        <v>60</v>
      </c>
      <c r="C83" s="9">
        <v>153636.04800000001</v>
      </c>
      <c r="D83" s="9">
        <v>14385.72</v>
      </c>
      <c r="E83" s="8">
        <v>194701.49573</v>
      </c>
      <c r="F83" s="9">
        <v>176270</v>
      </c>
      <c r="G83" s="9">
        <v>34751.309999999983</v>
      </c>
      <c r="H83" s="9">
        <v>371273.89572999999</v>
      </c>
      <c r="I83" s="9">
        <f>I10+I19+I33+I44+I53+I57</f>
        <v>162154</v>
      </c>
      <c r="J83" s="9">
        <f>J10+J19+J33+J44+J53+J57</f>
        <v>16686.060000000001</v>
      </c>
      <c r="K83" s="9">
        <f>K10+K19+K33+K44+K53+K57</f>
        <v>256682.08116</v>
      </c>
      <c r="L83" s="21"/>
      <c r="M83" s="21"/>
      <c r="N83" s="21"/>
      <c r="O83" s="21"/>
    </row>
    <row r="84" spans="1:20" outlineLevel="1">
      <c r="E84" s="4" t="e">
        <f>(#REF!+#REF!+#REF!+#REF!+#REF!+#REF!-#REF!)/1000</f>
        <v>#REF!</v>
      </c>
      <c r="H84" s="4" t="e">
        <f>#REF!</f>
        <v>#REF!</v>
      </c>
    </row>
    <row r="85" spans="1:20" outlineLevel="1">
      <c r="E85" s="31"/>
    </row>
    <row r="93" spans="1:20">
      <c r="A93" s="23" t="s">
        <v>61</v>
      </c>
      <c r="K93" s="4" t="s">
        <v>62</v>
      </c>
    </row>
  </sheetData>
  <mergeCells count="9">
    <mergeCell ref="L8:O8"/>
    <mergeCell ref="I1:K1"/>
    <mergeCell ref="A4:K4"/>
    <mergeCell ref="A5:K5"/>
    <mergeCell ref="A8:A9"/>
    <mergeCell ref="B8:B9"/>
    <mergeCell ref="C8:E8"/>
    <mergeCell ref="F8:H8"/>
    <mergeCell ref="I8:K8"/>
  </mergeCells>
  <pageMargins left="0.70866141732283472" right="0.70866141732283472" top="0.59055118110236227" bottom="0.35433070866141736" header="0.31496062992125984" footer="0.31496062992125984"/>
  <pageSetup paperSize="9" scale="35" fitToHeight="10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148"/>
  <sheetViews>
    <sheetView topLeftCell="D14" zoomScale="50" zoomScaleNormal="50" workbookViewId="0">
      <selection activeCell="L15" sqref="L15"/>
    </sheetView>
  </sheetViews>
  <sheetFormatPr defaultColWidth="9.140625" defaultRowHeight="15"/>
  <cols>
    <col min="1" max="1" width="10.85546875" style="35" customWidth="1"/>
    <col min="2" max="2" width="62.5703125" style="35" customWidth="1"/>
    <col min="3" max="3" width="38.7109375" style="35" customWidth="1"/>
    <col min="4" max="7" width="26.7109375" style="35" customWidth="1"/>
    <col min="8" max="8" width="22.42578125" style="35" customWidth="1"/>
    <col min="9" max="9" width="26.7109375" style="35" customWidth="1"/>
    <col min="10" max="10" width="9.140625" style="35" customWidth="1"/>
    <col min="11" max="11" width="16.42578125" style="35" customWidth="1"/>
    <col min="12" max="12" width="17.42578125" style="35" customWidth="1"/>
    <col min="13" max="13" width="31.42578125" style="35" bestFit="1" customWidth="1"/>
    <col min="14" max="14" width="19.140625" style="35" customWidth="1"/>
    <col min="15" max="15" width="11.140625" style="35" bestFit="1" customWidth="1"/>
    <col min="16" max="16" width="10.7109375" style="35" customWidth="1"/>
    <col min="17" max="16384" width="9.140625" style="35"/>
  </cols>
  <sheetData>
    <row r="1" spans="1:16" ht="30" hidden="1" customHeight="1">
      <c r="G1" s="36" t="s">
        <v>368</v>
      </c>
      <c r="H1" s="37"/>
      <c r="I1" s="37"/>
    </row>
    <row r="2" spans="1:16" ht="34.15" hidden="1" customHeight="1">
      <c r="G2" s="36" t="s">
        <v>369</v>
      </c>
      <c r="H2" s="37"/>
      <c r="I2" s="37"/>
    </row>
    <row r="3" spans="1:16" ht="34.15" hidden="1" customHeight="1">
      <c r="G3" s="36" t="s">
        <v>370</v>
      </c>
      <c r="H3" s="37"/>
      <c r="I3" s="37"/>
    </row>
    <row r="4" spans="1:16" ht="34.15" hidden="1" customHeight="1">
      <c r="G4" s="36"/>
      <c r="H4" s="37"/>
      <c r="I4" s="37"/>
    </row>
    <row r="5" spans="1:16" ht="34.15" hidden="1" customHeight="1">
      <c r="G5" s="36"/>
      <c r="H5" s="37"/>
      <c r="I5" s="37"/>
    </row>
    <row r="6" spans="1:16" ht="34.15" hidden="1" customHeight="1">
      <c r="G6" s="36"/>
      <c r="H6" s="37"/>
      <c r="I6" s="37"/>
    </row>
    <row r="7" spans="1:16" ht="30" hidden="1" customHeight="1">
      <c r="A7" s="38" t="s">
        <v>371</v>
      </c>
      <c r="G7" s="36"/>
      <c r="H7" s="36"/>
      <c r="I7" s="39" t="s">
        <v>372</v>
      </c>
    </row>
    <row r="8" spans="1:16" ht="27" hidden="1" customHeight="1">
      <c r="F8" s="336" t="s">
        <v>373</v>
      </c>
      <c r="G8" s="336"/>
      <c r="H8" s="336"/>
      <c r="I8" s="336"/>
    </row>
    <row r="9" spans="1:16" ht="42" hidden="1" customHeight="1">
      <c r="F9" s="337" t="s">
        <v>0</v>
      </c>
      <c r="G9" s="337"/>
      <c r="H9" s="337"/>
      <c r="I9" s="337"/>
    </row>
    <row r="10" spans="1:16" ht="18.75" hidden="1">
      <c r="A10" s="40"/>
    </row>
    <row r="11" spans="1:16" ht="94.5" hidden="1" customHeight="1">
      <c r="A11" s="338" t="s">
        <v>374</v>
      </c>
      <c r="B11" s="338"/>
      <c r="C11" s="338"/>
      <c r="D11" s="338"/>
      <c r="E11" s="338"/>
      <c r="F11" s="338"/>
      <c r="G11" s="338"/>
      <c r="H11" s="338"/>
      <c r="I11" s="338"/>
    </row>
    <row r="12" spans="1:16" ht="46.15" hidden="1" customHeight="1">
      <c r="A12" s="77"/>
      <c r="B12" s="77"/>
      <c r="C12" s="77"/>
      <c r="D12" s="77"/>
      <c r="E12" s="77"/>
      <c r="F12" s="77"/>
      <c r="G12" s="77"/>
      <c r="H12" s="77"/>
      <c r="I12" s="77"/>
    </row>
    <row r="13" spans="1:16" ht="30.6" hidden="1" customHeight="1">
      <c r="A13" s="339" t="s">
        <v>375</v>
      </c>
      <c r="B13" s="340"/>
      <c r="C13" s="340"/>
      <c r="D13" s="340"/>
      <c r="E13" s="340"/>
      <c r="F13" s="340"/>
      <c r="G13" s="340"/>
      <c r="H13" s="340"/>
      <c r="I13" s="341"/>
    </row>
    <row r="14" spans="1:16" ht="66">
      <c r="A14" s="41" t="s">
        <v>293</v>
      </c>
      <c r="B14" s="41" t="s">
        <v>2</v>
      </c>
      <c r="C14" s="25" t="s">
        <v>359</v>
      </c>
      <c r="D14" s="41" t="s">
        <v>294</v>
      </c>
      <c r="E14" s="41" t="s">
        <v>65</v>
      </c>
      <c r="F14" s="25" t="s">
        <v>3</v>
      </c>
      <c r="G14" s="41" t="s">
        <v>4</v>
      </c>
      <c r="H14" s="41" t="s">
        <v>376</v>
      </c>
      <c r="I14" s="41" t="s">
        <v>10</v>
      </c>
      <c r="J14" s="35" t="s">
        <v>3677</v>
      </c>
      <c r="K14" s="78" t="s">
        <v>358</v>
      </c>
      <c r="L14" s="1" t="s">
        <v>5</v>
      </c>
      <c r="M14" s="35" t="s">
        <v>3678</v>
      </c>
      <c r="N14" s="81" t="s">
        <v>3679</v>
      </c>
      <c r="P14" s="81" t="s">
        <v>3680</v>
      </c>
    </row>
    <row r="15" spans="1:16" ht="16.5">
      <c r="A15" s="41">
        <v>1</v>
      </c>
      <c r="B15" s="41">
        <v>2</v>
      </c>
      <c r="C15" s="41">
        <v>3</v>
      </c>
      <c r="D15" s="41">
        <v>4</v>
      </c>
      <c r="E15" s="41">
        <v>5</v>
      </c>
      <c r="F15" s="41">
        <v>6</v>
      </c>
      <c r="G15" s="41">
        <v>7</v>
      </c>
      <c r="H15" s="41">
        <v>8</v>
      </c>
      <c r="I15" s="41">
        <v>9</v>
      </c>
    </row>
    <row r="16" spans="1:16" ht="16.5" customHeight="1">
      <c r="A16" s="42" t="s">
        <v>11</v>
      </c>
      <c r="B16" s="43" t="s">
        <v>6</v>
      </c>
      <c r="C16" s="43"/>
      <c r="D16" s="44"/>
      <c r="E16" s="44"/>
      <c r="F16" s="45">
        <f>F21+F131+F151+F153+F155+F163+F168+F175+F179+F181+F183+F383+F677+F837+F868+F881+F894+F905</f>
        <v>160308</v>
      </c>
      <c r="G16" s="47">
        <f>G21+G131+G151+G153+G155+G163+G168+G175+G179+G181+G183+G383+G677+G837+G868+G881+G894+G905</f>
        <v>591926.92278603883</v>
      </c>
      <c r="H16" s="46"/>
      <c r="I16" s="47">
        <f>I21+I131+I151+I153+I155+I163+I168+I175+I179+I181+I183+I383+I677+I837+I868+I881+I894+I905</f>
        <v>186864.29660999996</v>
      </c>
    </row>
    <row r="17" spans="1:15" ht="49.5" customHeight="1">
      <c r="A17" s="42" t="s">
        <v>377</v>
      </c>
      <c r="B17" s="43" t="s">
        <v>378</v>
      </c>
      <c r="C17" s="44"/>
      <c r="D17" s="44"/>
      <c r="E17" s="44"/>
      <c r="F17" s="46"/>
      <c r="G17" s="46"/>
      <c r="H17" s="46"/>
      <c r="I17" s="46"/>
    </row>
    <row r="18" spans="1:15" ht="33" customHeight="1">
      <c r="A18" s="42" t="s">
        <v>379</v>
      </c>
      <c r="B18" s="43" t="s">
        <v>380</v>
      </c>
      <c r="C18" s="44"/>
      <c r="D18" s="44"/>
      <c r="E18" s="44"/>
      <c r="F18" s="46"/>
      <c r="G18" s="46"/>
      <c r="H18" s="46"/>
      <c r="I18" s="46"/>
    </row>
    <row r="19" spans="1:15" ht="33" customHeight="1">
      <c r="A19" s="42" t="s">
        <v>381</v>
      </c>
      <c r="B19" s="43" t="s">
        <v>382</v>
      </c>
      <c r="C19" s="44"/>
      <c r="D19" s="44"/>
      <c r="E19" s="44"/>
      <c r="F19" s="46"/>
      <c r="G19" s="46"/>
      <c r="H19" s="46"/>
      <c r="I19" s="46"/>
    </row>
    <row r="20" spans="1:15" ht="115.5" customHeight="1">
      <c r="A20" s="42" t="s">
        <v>383</v>
      </c>
      <c r="B20" s="48" t="s">
        <v>384</v>
      </c>
      <c r="C20" s="44"/>
      <c r="D20" s="44"/>
      <c r="E20" s="44"/>
      <c r="F20" s="46"/>
      <c r="G20" s="46"/>
      <c r="H20" s="46"/>
      <c r="I20" s="46"/>
    </row>
    <row r="21" spans="1:15" ht="66" customHeight="1">
      <c r="A21" s="42"/>
      <c r="B21" s="49" t="s">
        <v>385</v>
      </c>
      <c r="C21" s="44"/>
      <c r="D21" s="44"/>
      <c r="E21" s="44"/>
      <c r="F21" s="45">
        <f>SUM(F22:F130)</f>
        <v>46217</v>
      </c>
      <c r="G21" s="47">
        <f>SUM(G22:G130)</f>
        <v>383807.04370507551</v>
      </c>
      <c r="H21" s="46"/>
      <c r="I21" s="47">
        <f>SUM(I22:I130)</f>
        <v>53372.264050000005</v>
      </c>
    </row>
    <row r="22" spans="1:15" s="54" customFormat="1" ht="16.5" customHeight="1">
      <c r="A22" s="50" t="s">
        <v>386</v>
      </c>
      <c r="B22" s="48" t="s">
        <v>216</v>
      </c>
      <c r="C22" s="51" t="s">
        <v>215</v>
      </c>
      <c r="D22" s="52">
        <v>2018</v>
      </c>
      <c r="E22" s="52">
        <v>10</v>
      </c>
      <c r="F22" s="53">
        <v>1733</v>
      </c>
      <c r="G22" s="27">
        <f>(3^0.5)*10*0.93*N22</f>
        <v>3946.4777650456863</v>
      </c>
      <c r="H22" s="27" t="s">
        <v>387</v>
      </c>
      <c r="I22" s="27">
        <v>126.95710000000001</v>
      </c>
      <c r="J22" s="54" t="s">
        <v>3681</v>
      </c>
      <c r="K22" s="54" t="s">
        <v>310</v>
      </c>
      <c r="L22" s="54">
        <v>15</v>
      </c>
      <c r="M22" s="54" t="s">
        <v>66</v>
      </c>
      <c r="N22" s="54">
        <v>245</v>
      </c>
      <c r="O22" s="54" t="s">
        <v>3682</v>
      </c>
    </row>
    <row r="23" spans="1:15" s="54" customFormat="1" ht="16.5" customHeight="1">
      <c r="A23" s="50" t="s">
        <v>386</v>
      </c>
      <c r="B23" s="48" t="s">
        <v>97</v>
      </c>
      <c r="C23" s="51" t="s">
        <v>96</v>
      </c>
      <c r="D23" s="52">
        <v>2018</v>
      </c>
      <c r="E23" s="52">
        <v>10</v>
      </c>
      <c r="F23" s="53">
        <v>308</v>
      </c>
      <c r="G23" s="27">
        <f t="shared" ref="G23:G78" si="0">(3^0.5)*10*0.93*N23</f>
        <v>3221.6145020781114</v>
      </c>
      <c r="H23" s="27" t="s">
        <v>387</v>
      </c>
      <c r="I23" s="27">
        <v>592.02119999999991</v>
      </c>
      <c r="J23" s="54" t="s">
        <v>3681</v>
      </c>
      <c r="K23" s="54" t="s">
        <v>322</v>
      </c>
      <c r="L23" s="54">
        <v>15</v>
      </c>
      <c r="M23" s="54" t="s">
        <v>70</v>
      </c>
      <c r="N23" s="54">
        <v>200</v>
      </c>
      <c r="O23" s="54" t="s">
        <v>3682</v>
      </c>
    </row>
    <row r="24" spans="1:15" s="54" customFormat="1" ht="49.5" customHeight="1">
      <c r="A24" s="50" t="s">
        <v>386</v>
      </c>
      <c r="B24" s="48" t="s">
        <v>388</v>
      </c>
      <c r="C24" s="27" t="s">
        <v>389</v>
      </c>
      <c r="D24" s="52">
        <v>2018</v>
      </c>
      <c r="E24" s="52">
        <v>10</v>
      </c>
      <c r="F24" s="53">
        <v>147</v>
      </c>
      <c r="G24" s="27">
        <f t="shared" si="0"/>
        <v>3221.6145020781114</v>
      </c>
      <c r="H24" s="27" t="s">
        <v>387</v>
      </c>
      <c r="I24" s="27">
        <v>560.76376000000005</v>
      </c>
      <c r="J24" s="54" t="s">
        <v>3681</v>
      </c>
      <c r="K24" s="54" t="s">
        <v>328</v>
      </c>
      <c r="L24" s="54">
        <v>15</v>
      </c>
      <c r="M24" s="54" t="s">
        <v>70</v>
      </c>
      <c r="N24" s="54">
        <v>200</v>
      </c>
      <c r="O24" s="54" t="s">
        <v>3682</v>
      </c>
    </row>
    <row r="25" spans="1:15" s="54" customFormat="1" ht="45" customHeight="1">
      <c r="A25" s="50" t="s">
        <v>386</v>
      </c>
      <c r="B25" s="48" t="s">
        <v>390</v>
      </c>
      <c r="C25" s="51" t="s">
        <v>186</v>
      </c>
      <c r="D25" s="52">
        <v>2018</v>
      </c>
      <c r="E25" s="52">
        <v>10</v>
      </c>
      <c r="F25" s="53">
        <v>36</v>
      </c>
      <c r="G25" s="27">
        <f t="shared" si="0"/>
        <v>3946.4777650456863</v>
      </c>
      <c r="H25" s="27" t="s">
        <v>387</v>
      </c>
      <c r="I25" s="27">
        <v>155.33178000000001</v>
      </c>
      <c r="J25" s="54" t="s">
        <v>3681</v>
      </c>
      <c r="K25" s="55" t="s">
        <v>391</v>
      </c>
      <c r="L25" s="54">
        <v>45</v>
      </c>
      <c r="M25" s="54" t="s">
        <v>66</v>
      </c>
      <c r="N25" s="54">
        <v>245</v>
      </c>
      <c r="O25" s="54" t="s">
        <v>3682</v>
      </c>
    </row>
    <row r="26" spans="1:15" s="54" customFormat="1" ht="30" customHeight="1">
      <c r="A26" s="50" t="s">
        <v>386</v>
      </c>
      <c r="B26" s="48" t="s">
        <v>392</v>
      </c>
      <c r="C26" s="51" t="s">
        <v>393</v>
      </c>
      <c r="D26" s="52">
        <v>2018</v>
      </c>
      <c r="E26" s="52">
        <v>10</v>
      </c>
      <c r="F26" s="53">
        <v>216</v>
      </c>
      <c r="G26" s="27">
        <f t="shared" si="0"/>
        <v>3221.6145020781114</v>
      </c>
      <c r="H26" s="27" t="s">
        <v>387</v>
      </c>
      <c r="I26" s="27">
        <v>225.76895000000002</v>
      </c>
      <c r="J26" s="54" t="s">
        <v>3681</v>
      </c>
      <c r="K26" s="55" t="s">
        <v>394</v>
      </c>
      <c r="L26" s="54">
        <v>30</v>
      </c>
      <c r="M26" s="54" t="s">
        <v>70</v>
      </c>
      <c r="N26" s="54">
        <v>200</v>
      </c>
      <c r="O26" s="54" t="s">
        <v>3682</v>
      </c>
    </row>
    <row r="27" spans="1:15" s="54" customFormat="1" ht="16.5" customHeight="1">
      <c r="A27" s="50" t="s">
        <v>386</v>
      </c>
      <c r="B27" s="48" t="s">
        <v>395</v>
      </c>
      <c r="C27" s="51" t="s">
        <v>396</v>
      </c>
      <c r="D27" s="52">
        <v>2018</v>
      </c>
      <c r="E27" s="52">
        <v>10</v>
      </c>
      <c r="F27" s="53">
        <v>737</v>
      </c>
      <c r="G27" s="27">
        <f t="shared" si="0"/>
        <v>3946.4777650456863</v>
      </c>
      <c r="H27" s="27" t="s">
        <v>387</v>
      </c>
      <c r="I27" s="27">
        <v>687.67218000000003</v>
      </c>
      <c r="J27" s="54" t="s">
        <v>3681</v>
      </c>
      <c r="K27" s="54" t="s">
        <v>340</v>
      </c>
      <c r="L27" s="54">
        <v>14.26</v>
      </c>
      <c r="M27" s="54" t="s">
        <v>66</v>
      </c>
      <c r="N27" s="54">
        <v>245</v>
      </c>
      <c r="O27" s="54" t="s">
        <v>3682</v>
      </c>
    </row>
    <row r="28" spans="1:15" s="54" customFormat="1" ht="16.5" customHeight="1">
      <c r="A28" s="50" t="s">
        <v>386</v>
      </c>
      <c r="B28" s="48" t="s">
        <v>397</v>
      </c>
      <c r="C28" s="51" t="s">
        <v>398</v>
      </c>
      <c r="D28" s="52">
        <v>2018</v>
      </c>
      <c r="E28" s="52">
        <v>10</v>
      </c>
      <c r="F28" s="53">
        <v>588</v>
      </c>
      <c r="G28" s="27">
        <f t="shared" si="0"/>
        <v>3946.4777650456863</v>
      </c>
      <c r="H28" s="27" t="s">
        <v>387</v>
      </c>
      <c r="I28" s="27">
        <v>1361.8457900000001</v>
      </c>
      <c r="J28" s="54" t="s">
        <v>3681</v>
      </c>
      <c r="K28" s="54" t="s">
        <v>339</v>
      </c>
      <c r="L28" s="54">
        <v>15</v>
      </c>
      <c r="M28" s="54" t="s">
        <v>66</v>
      </c>
      <c r="N28" s="54">
        <v>245</v>
      </c>
      <c r="O28" s="54" t="s">
        <v>3682</v>
      </c>
    </row>
    <row r="29" spans="1:15" s="54" customFormat="1" ht="30" customHeight="1">
      <c r="A29" s="50" t="s">
        <v>386</v>
      </c>
      <c r="B29" s="48" t="s">
        <v>399</v>
      </c>
      <c r="C29" s="51" t="s">
        <v>400</v>
      </c>
      <c r="D29" s="52">
        <v>2018</v>
      </c>
      <c r="E29" s="52">
        <v>10</v>
      </c>
      <c r="F29" s="53">
        <v>817</v>
      </c>
      <c r="G29" s="27">
        <f t="shared" si="0"/>
        <v>3221.6145020781114</v>
      </c>
      <c r="H29" s="27" t="s">
        <v>387</v>
      </c>
      <c r="I29" s="27">
        <v>1017.9765600000001</v>
      </c>
      <c r="J29" s="54" t="s">
        <v>3681</v>
      </c>
      <c r="K29" s="55" t="s">
        <v>401</v>
      </c>
      <c r="L29" s="54">
        <v>16</v>
      </c>
      <c r="M29" s="54" t="s">
        <v>70</v>
      </c>
      <c r="N29" s="54">
        <v>200</v>
      </c>
      <c r="O29" s="54" t="s">
        <v>3682</v>
      </c>
    </row>
    <row r="30" spans="1:15" s="54" customFormat="1" ht="16.5" customHeight="1">
      <c r="A30" s="50" t="s">
        <v>386</v>
      </c>
      <c r="B30" s="48" t="s">
        <v>402</v>
      </c>
      <c r="C30" s="51" t="s">
        <v>403</v>
      </c>
      <c r="D30" s="52">
        <v>2018</v>
      </c>
      <c r="E30" s="52">
        <v>10</v>
      </c>
      <c r="F30" s="53">
        <v>365</v>
      </c>
      <c r="G30" s="27">
        <f t="shared" si="0"/>
        <v>3221.6145020781114</v>
      </c>
      <c r="H30" s="27" t="s">
        <v>387</v>
      </c>
      <c r="I30" s="27">
        <v>314.88215000000002</v>
      </c>
      <c r="J30" s="54" t="s">
        <v>3681</v>
      </c>
      <c r="K30" s="54" t="s">
        <v>404</v>
      </c>
      <c r="L30" s="54">
        <v>44.85</v>
      </c>
      <c r="M30" s="54" t="s">
        <v>70</v>
      </c>
      <c r="N30" s="54">
        <v>200</v>
      </c>
      <c r="O30" s="54" t="s">
        <v>3682</v>
      </c>
    </row>
    <row r="31" spans="1:15" s="54" customFormat="1" ht="16.5" customHeight="1">
      <c r="A31" s="50" t="s">
        <v>386</v>
      </c>
      <c r="B31" s="48" t="s">
        <v>409</v>
      </c>
      <c r="C31" s="51" t="s">
        <v>410</v>
      </c>
      <c r="D31" s="52">
        <v>2018</v>
      </c>
      <c r="E31" s="52">
        <v>10</v>
      </c>
      <c r="F31" s="53">
        <v>250</v>
      </c>
      <c r="G31" s="27">
        <f t="shared" si="0"/>
        <v>3946.4777650456863</v>
      </c>
      <c r="H31" s="27" t="s">
        <v>387</v>
      </c>
      <c r="I31" s="27">
        <v>130.09778</v>
      </c>
      <c r="J31" s="54" t="s">
        <v>3681</v>
      </c>
      <c r="K31" s="54" t="s">
        <v>411</v>
      </c>
      <c r="L31" s="54">
        <v>7</v>
      </c>
      <c r="M31" s="54" t="s">
        <v>66</v>
      </c>
      <c r="N31" s="54">
        <v>245</v>
      </c>
      <c r="O31" s="54" t="s">
        <v>3682</v>
      </c>
    </row>
    <row r="32" spans="1:15" s="54" customFormat="1" ht="240" customHeight="1">
      <c r="A32" s="50" t="s">
        <v>386</v>
      </c>
      <c r="B32" s="48" t="s">
        <v>412</v>
      </c>
      <c r="C32" s="51" t="s">
        <v>413</v>
      </c>
      <c r="D32" s="52">
        <v>2018</v>
      </c>
      <c r="E32" s="52">
        <v>10</v>
      </c>
      <c r="F32" s="53">
        <v>524</v>
      </c>
      <c r="G32" s="27">
        <f t="shared" si="0"/>
        <v>3221.6145020781114</v>
      </c>
      <c r="H32" s="27" t="s">
        <v>387</v>
      </c>
      <c r="I32" s="27">
        <v>744.38666000000001</v>
      </c>
      <c r="J32" s="54" t="s">
        <v>3681</v>
      </c>
      <c r="K32" s="55" t="s">
        <v>414</v>
      </c>
      <c r="L32" s="54">
        <v>220</v>
      </c>
      <c r="M32" s="54" t="s">
        <v>70</v>
      </c>
      <c r="N32" s="54">
        <v>200</v>
      </c>
      <c r="O32" s="54" t="s">
        <v>3682</v>
      </c>
    </row>
    <row r="33" spans="1:15" s="54" customFormat="1" ht="150" customHeight="1">
      <c r="A33" s="50" t="s">
        <v>386</v>
      </c>
      <c r="B33" s="48" t="s">
        <v>282</v>
      </c>
      <c r="C33" s="51" t="s">
        <v>281</v>
      </c>
      <c r="D33" s="52">
        <v>2018</v>
      </c>
      <c r="E33" s="52">
        <v>10</v>
      </c>
      <c r="F33" s="53">
        <v>10</v>
      </c>
      <c r="G33" s="27">
        <f t="shared" si="0"/>
        <v>3221.6145020781114</v>
      </c>
      <c r="H33" s="27" t="s">
        <v>387</v>
      </c>
      <c r="I33" s="27">
        <v>57.102160000000005</v>
      </c>
      <c r="J33" s="54" t="s">
        <v>3681</v>
      </c>
      <c r="K33" s="55" t="s">
        <v>415</v>
      </c>
      <c r="L33" s="54">
        <v>150</v>
      </c>
      <c r="M33" s="54" t="s">
        <v>70</v>
      </c>
      <c r="N33" s="54">
        <v>200</v>
      </c>
      <c r="O33" s="54" t="s">
        <v>3682</v>
      </c>
    </row>
    <row r="34" spans="1:15" s="54" customFormat="1" ht="16.5" customHeight="1">
      <c r="A34" s="50" t="s">
        <v>386</v>
      </c>
      <c r="B34" s="48" t="s">
        <v>416</v>
      </c>
      <c r="C34" s="51" t="s">
        <v>417</v>
      </c>
      <c r="D34" s="52">
        <v>2018</v>
      </c>
      <c r="E34" s="52">
        <v>10</v>
      </c>
      <c r="F34" s="53">
        <v>10</v>
      </c>
      <c r="G34" s="27">
        <f t="shared" si="0"/>
        <v>3221.6145020781114</v>
      </c>
      <c r="H34" s="27" t="s">
        <v>387</v>
      </c>
      <c r="I34" s="27">
        <v>113.17646000000001</v>
      </c>
      <c r="J34" s="54" t="s">
        <v>3681</v>
      </c>
      <c r="K34" s="54" t="s">
        <v>418</v>
      </c>
      <c r="L34" s="54">
        <v>15</v>
      </c>
      <c r="M34" s="54" t="s">
        <v>70</v>
      </c>
      <c r="N34" s="54">
        <v>200</v>
      </c>
      <c r="O34" s="54" t="s">
        <v>3682</v>
      </c>
    </row>
    <row r="35" spans="1:15" s="54" customFormat="1" ht="30" customHeight="1">
      <c r="A35" s="50" t="s">
        <v>386</v>
      </c>
      <c r="B35" s="48" t="s">
        <v>425</v>
      </c>
      <c r="C35" s="51" t="s">
        <v>426</v>
      </c>
      <c r="D35" s="52">
        <v>2018</v>
      </c>
      <c r="E35" s="52">
        <v>10</v>
      </c>
      <c r="F35" s="53">
        <v>2128</v>
      </c>
      <c r="G35" s="27">
        <f t="shared" si="0"/>
        <v>3946.4777650456863</v>
      </c>
      <c r="H35" s="27" t="s">
        <v>387</v>
      </c>
      <c r="I35" s="27">
        <v>1104.99307</v>
      </c>
      <c r="J35" s="54" t="s">
        <v>3681</v>
      </c>
      <c r="K35" s="55" t="s">
        <v>427</v>
      </c>
      <c r="L35" s="54">
        <v>30</v>
      </c>
      <c r="M35" s="54" t="s">
        <v>66</v>
      </c>
      <c r="N35" s="54">
        <v>245</v>
      </c>
      <c r="O35" s="54" t="s">
        <v>3682</v>
      </c>
    </row>
    <row r="36" spans="1:15" s="54" customFormat="1" ht="16.5" customHeight="1">
      <c r="A36" s="50" t="s">
        <v>386</v>
      </c>
      <c r="B36" s="48" t="s">
        <v>428</v>
      </c>
      <c r="C36" s="51" t="s">
        <v>429</v>
      </c>
      <c r="D36" s="52">
        <v>2018</v>
      </c>
      <c r="E36" s="52">
        <v>10</v>
      </c>
      <c r="F36" s="53">
        <v>285</v>
      </c>
      <c r="G36" s="27">
        <f t="shared" si="0"/>
        <v>3946.4777650456863</v>
      </c>
      <c r="H36" s="27" t="s">
        <v>387</v>
      </c>
      <c r="I36" s="27">
        <v>203.20930999999999</v>
      </c>
      <c r="J36" s="54" t="s">
        <v>3681</v>
      </c>
      <c r="K36" s="54" t="s">
        <v>430</v>
      </c>
      <c r="L36" s="54">
        <v>15</v>
      </c>
      <c r="M36" s="54" t="s">
        <v>66</v>
      </c>
      <c r="N36" s="54">
        <v>245</v>
      </c>
      <c r="O36" s="54" t="s">
        <v>3682</v>
      </c>
    </row>
    <row r="37" spans="1:15" s="54" customFormat="1" ht="16.5" customHeight="1">
      <c r="A37" s="50" t="s">
        <v>386</v>
      </c>
      <c r="B37" s="48" t="s">
        <v>167</v>
      </c>
      <c r="C37" s="51" t="s">
        <v>166</v>
      </c>
      <c r="D37" s="52">
        <v>2018</v>
      </c>
      <c r="E37" s="52">
        <v>10</v>
      </c>
      <c r="F37" s="53">
        <v>45</v>
      </c>
      <c r="G37" s="27">
        <f t="shared" si="0"/>
        <v>3221.6145020781114</v>
      </c>
      <c r="H37" s="27" t="s">
        <v>387</v>
      </c>
      <c r="I37" s="27">
        <v>107.96781</v>
      </c>
      <c r="J37" s="54" t="s">
        <v>3681</v>
      </c>
      <c r="K37" s="54" t="s">
        <v>325</v>
      </c>
      <c r="L37" s="54">
        <v>15</v>
      </c>
      <c r="M37" s="54" t="s">
        <v>70</v>
      </c>
      <c r="N37" s="54">
        <v>200</v>
      </c>
      <c r="O37" s="54" t="s">
        <v>3682</v>
      </c>
    </row>
    <row r="38" spans="1:15" s="54" customFormat="1" ht="16.5" customHeight="1">
      <c r="A38" s="50" t="s">
        <v>386</v>
      </c>
      <c r="B38" s="48" t="s">
        <v>431</v>
      </c>
      <c r="C38" s="51" t="s">
        <v>432</v>
      </c>
      <c r="D38" s="52">
        <v>2018</v>
      </c>
      <c r="E38" s="52">
        <v>10</v>
      </c>
      <c r="F38" s="53">
        <v>450</v>
      </c>
      <c r="G38" s="27">
        <f t="shared" si="0"/>
        <v>3946.4777650456863</v>
      </c>
      <c r="H38" s="27" t="s">
        <v>387</v>
      </c>
      <c r="I38" s="27">
        <v>400.64771999999999</v>
      </c>
      <c r="J38" s="54" t="s">
        <v>3681</v>
      </c>
      <c r="K38" s="54" t="s">
        <v>433</v>
      </c>
      <c r="L38" s="54">
        <v>140</v>
      </c>
      <c r="M38" s="54" t="s">
        <v>66</v>
      </c>
      <c r="N38" s="54">
        <v>245</v>
      </c>
      <c r="O38" s="54" t="s">
        <v>3682</v>
      </c>
    </row>
    <row r="39" spans="1:15" s="54" customFormat="1" ht="30" customHeight="1">
      <c r="A39" s="50" t="s">
        <v>386</v>
      </c>
      <c r="B39" s="48" t="s">
        <v>145</v>
      </c>
      <c r="C39" s="51" t="s">
        <v>144</v>
      </c>
      <c r="D39" s="52">
        <v>2018</v>
      </c>
      <c r="E39" s="52">
        <v>10</v>
      </c>
      <c r="F39" s="53">
        <v>251</v>
      </c>
      <c r="G39" s="27">
        <f t="shared" si="0"/>
        <v>3221.6145020781114</v>
      </c>
      <c r="H39" s="27" t="s">
        <v>387</v>
      </c>
      <c r="I39" s="27">
        <v>437.84629999999999</v>
      </c>
      <c r="J39" s="54" t="s">
        <v>3681</v>
      </c>
      <c r="K39" s="55" t="s">
        <v>434</v>
      </c>
      <c r="L39" s="54">
        <v>30</v>
      </c>
      <c r="M39" s="54" t="s">
        <v>70</v>
      </c>
      <c r="N39" s="54">
        <v>200</v>
      </c>
      <c r="O39" s="54" t="s">
        <v>3682</v>
      </c>
    </row>
    <row r="40" spans="1:15" s="54" customFormat="1" ht="16.5" customHeight="1">
      <c r="A40" s="50" t="s">
        <v>386</v>
      </c>
      <c r="B40" s="48" t="s">
        <v>438</v>
      </c>
      <c r="C40" s="51" t="s">
        <v>439</v>
      </c>
      <c r="D40" s="52">
        <v>2018</v>
      </c>
      <c r="E40" s="52">
        <v>10</v>
      </c>
      <c r="F40" s="53">
        <v>203</v>
      </c>
      <c r="G40" s="27">
        <f t="shared" si="0"/>
        <v>3221.6145020781114</v>
      </c>
      <c r="H40" s="27" t="s">
        <v>387</v>
      </c>
      <c r="I40" s="27">
        <v>394.06137000000001</v>
      </c>
      <c r="J40" s="54" t="s">
        <v>3681</v>
      </c>
      <c r="K40" s="54" t="s">
        <v>440</v>
      </c>
      <c r="L40" s="54">
        <v>4</v>
      </c>
      <c r="M40" s="54" t="s">
        <v>70</v>
      </c>
      <c r="N40" s="54">
        <v>200</v>
      </c>
      <c r="O40" s="54" t="s">
        <v>3682</v>
      </c>
    </row>
    <row r="41" spans="1:15" s="54" customFormat="1" ht="16.5" customHeight="1">
      <c r="A41" s="50" t="s">
        <v>386</v>
      </c>
      <c r="B41" s="48" t="s">
        <v>441</v>
      </c>
      <c r="C41" s="51" t="s">
        <v>442</v>
      </c>
      <c r="D41" s="52">
        <v>2018</v>
      </c>
      <c r="E41" s="52">
        <v>10</v>
      </c>
      <c r="F41" s="53">
        <v>130</v>
      </c>
      <c r="G41" s="27">
        <f t="shared" si="0"/>
        <v>3946.4777650456863</v>
      </c>
      <c r="H41" s="27" t="s">
        <v>387</v>
      </c>
      <c r="I41" s="27">
        <v>268.41696999999999</v>
      </c>
      <c r="J41" s="54" t="s">
        <v>3681</v>
      </c>
      <c r="K41" s="54" t="s">
        <v>443</v>
      </c>
      <c r="L41" s="54">
        <v>15</v>
      </c>
      <c r="M41" s="54" t="s">
        <v>66</v>
      </c>
      <c r="N41" s="54">
        <v>245</v>
      </c>
      <c r="O41" s="54" t="s">
        <v>3682</v>
      </c>
    </row>
    <row r="42" spans="1:15" s="54" customFormat="1" ht="16.5" customHeight="1">
      <c r="A42" s="50" t="s">
        <v>386</v>
      </c>
      <c r="B42" s="48" t="s">
        <v>444</v>
      </c>
      <c r="C42" s="51" t="s">
        <v>445</v>
      </c>
      <c r="D42" s="52">
        <v>2018</v>
      </c>
      <c r="E42" s="52">
        <v>10</v>
      </c>
      <c r="F42" s="53">
        <v>264</v>
      </c>
      <c r="G42" s="27">
        <f t="shared" si="0"/>
        <v>3946.4777650456863</v>
      </c>
      <c r="H42" s="27" t="s">
        <v>387</v>
      </c>
      <c r="I42" s="27">
        <v>577.21596999999997</v>
      </c>
      <c r="J42" s="54" t="s">
        <v>3681</v>
      </c>
      <c r="K42" s="54" t="s">
        <v>446</v>
      </c>
      <c r="L42" s="54">
        <v>15</v>
      </c>
      <c r="M42" s="54" t="s">
        <v>66</v>
      </c>
      <c r="N42" s="54">
        <v>245</v>
      </c>
      <c r="O42" s="54" t="s">
        <v>3682</v>
      </c>
    </row>
    <row r="43" spans="1:15" s="54" customFormat="1" ht="16.5" customHeight="1">
      <c r="A43" s="50" t="s">
        <v>386</v>
      </c>
      <c r="B43" s="48" t="s">
        <v>447</v>
      </c>
      <c r="C43" s="51" t="s">
        <v>448</v>
      </c>
      <c r="D43" s="52">
        <v>2018</v>
      </c>
      <c r="E43" s="52">
        <v>10</v>
      </c>
      <c r="F43" s="53">
        <v>373</v>
      </c>
      <c r="G43" s="27">
        <f t="shared" si="0"/>
        <v>3221.6145020781114</v>
      </c>
      <c r="H43" s="27" t="s">
        <v>387</v>
      </c>
      <c r="I43" s="27">
        <v>412.87891999999999</v>
      </c>
      <c r="J43" s="54" t="s">
        <v>3681</v>
      </c>
      <c r="K43" s="54" t="s">
        <v>449</v>
      </c>
      <c r="L43" s="54">
        <v>10</v>
      </c>
      <c r="M43" s="54" t="s">
        <v>70</v>
      </c>
      <c r="N43" s="54">
        <v>200</v>
      </c>
      <c r="O43" s="54" t="s">
        <v>3682</v>
      </c>
    </row>
    <row r="44" spans="1:15" s="54" customFormat="1" ht="16.5" customHeight="1">
      <c r="A44" s="50" t="s">
        <v>386</v>
      </c>
      <c r="B44" s="48" t="s">
        <v>450</v>
      </c>
      <c r="C44" s="51" t="s">
        <v>451</v>
      </c>
      <c r="D44" s="52">
        <v>2018</v>
      </c>
      <c r="E44" s="52">
        <v>10</v>
      </c>
      <c r="F44" s="53">
        <v>490</v>
      </c>
      <c r="G44" s="27">
        <f t="shared" si="0"/>
        <v>3221.6145020781114</v>
      </c>
      <c r="H44" s="27" t="s">
        <v>387</v>
      </c>
      <c r="I44" s="27">
        <v>507.41120000000001</v>
      </c>
      <c r="J44" s="54" t="s">
        <v>3681</v>
      </c>
      <c r="K44" s="54" t="s">
        <v>452</v>
      </c>
      <c r="L44" s="54">
        <v>15</v>
      </c>
      <c r="M44" s="54" t="s">
        <v>70</v>
      </c>
      <c r="N44" s="54">
        <v>200</v>
      </c>
      <c r="O44" s="54" t="s">
        <v>3682</v>
      </c>
    </row>
    <row r="45" spans="1:15" s="54" customFormat="1" ht="30" customHeight="1">
      <c r="A45" s="50" t="s">
        <v>386</v>
      </c>
      <c r="B45" s="48" t="s">
        <v>456</v>
      </c>
      <c r="C45" s="51" t="s">
        <v>457</v>
      </c>
      <c r="D45" s="52">
        <v>2018</v>
      </c>
      <c r="E45" s="52">
        <v>10</v>
      </c>
      <c r="F45" s="53">
        <v>25</v>
      </c>
      <c r="G45" s="27">
        <f t="shared" si="0"/>
        <v>3946.4777650456863</v>
      </c>
      <c r="H45" s="27" t="s">
        <v>387</v>
      </c>
      <c r="I45" s="27">
        <v>60.952460000000002</v>
      </c>
      <c r="J45" s="54" t="s">
        <v>3681</v>
      </c>
      <c r="K45" s="55" t="s">
        <v>458</v>
      </c>
      <c r="L45" s="54">
        <v>30</v>
      </c>
      <c r="M45" s="54" t="s">
        <v>66</v>
      </c>
      <c r="N45" s="54">
        <v>245</v>
      </c>
      <c r="O45" s="54" t="s">
        <v>3682</v>
      </c>
    </row>
    <row r="46" spans="1:15" s="54" customFormat="1" ht="75" customHeight="1">
      <c r="A46" s="50" t="s">
        <v>386</v>
      </c>
      <c r="B46" s="48" t="s">
        <v>462</v>
      </c>
      <c r="C46" s="51" t="s">
        <v>463</v>
      </c>
      <c r="D46" s="52">
        <v>2018</v>
      </c>
      <c r="E46" s="52">
        <v>10</v>
      </c>
      <c r="F46" s="53">
        <v>271</v>
      </c>
      <c r="G46" s="27">
        <f t="shared" si="0"/>
        <v>3221.6145020781114</v>
      </c>
      <c r="H46" s="27" t="s">
        <v>387</v>
      </c>
      <c r="I46" s="27">
        <v>436.23622999999998</v>
      </c>
      <c r="J46" s="54" t="s">
        <v>3681</v>
      </c>
      <c r="K46" s="55" t="s">
        <v>464</v>
      </c>
      <c r="L46" s="54">
        <v>55</v>
      </c>
      <c r="M46" s="54" t="s">
        <v>70</v>
      </c>
      <c r="N46" s="54">
        <v>200</v>
      </c>
      <c r="O46" s="54" t="s">
        <v>3682</v>
      </c>
    </row>
    <row r="47" spans="1:15" s="54" customFormat="1" ht="16.5" customHeight="1">
      <c r="A47" s="50" t="s">
        <v>386</v>
      </c>
      <c r="B47" s="48" t="s">
        <v>101</v>
      </c>
      <c r="C47" s="51" t="s">
        <v>100</v>
      </c>
      <c r="D47" s="52">
        <v>2018</v>
      </c>
      <c r="E47" s="52">
        <v>10</v>
      </c>
      <c r="F47" s="53">
        <v>491</v>
      </c>
      <c r="G47" s="27">
        <f t="shared" si="0"/>
        <v>3946.4777650456863</v>
      </c>
      <c r="H47" s="27" t="s">
        <v>387</v>
      </c>
      <c r="I47" s="27">
        <v>704.61067000000003</v>
      </c>
      <c r="J47" s="54" t="s">
        <v>3681</v>
      </c>
      <c r="K47" s="54" t="s">
        <v>320</v>
      </c>
      <c r="L47" s="54">
        <v>15</v>
      </c>
      <c r="M47" s="54" t="s">
        <v>66</v>
      </c>
      <c r="N47" s="54">
        <v>245</v>
      </c>
      <c r="O47" s="54" t="s">
        <v>3682</v>
      </c>
    </row>
    <row r="48" spans="1:15" s="54" customFormat="1" ht="16.5" customHeight="1">
      <c r="A48" s="50" t="s">
        <v>386</v>
      </c>
      <c r="B48" s="48" t="s">
        <v>465</v>
      </c>
      <c r="C48" s="51" t="s">
        <v>466</v>
      </c>
      <c r="D48" s="52">
        <v>2018</v>
      </c>
      <c r="E48" s="52">
        <v>10</v>
      </c>
      <c r="F48" s="53">
        <v>47</v>
      </c>
      <c r="G48" s="27">
        <f t="shared" si="0"/>
        <v>3946.4777650456863</v>
      </c>
      <c r="H48" s="27" t="s">
        <v>387</v>
      </c>
      <c r="I48" s="27">
        <v>184.68598</v>
      </c>
      <c r="J48" s="54" t="s">
        <v>3681</v>
      </c>
      <c r="K48" s="54" t="s">
        <v>467</v>
      </c>
      <c r="L48" s="54">
        <v>5</v>
      </c>
      <c r="M48" s="54" t="s">
        <v>66</v>
      </c>
      <c r="N48" s="54">
        <v>245</v>
      </c>
      <c r="O48" s="54" t="s">
        <v>3682</v>
      </c>
    </row>
    <row r="49" spans="1:15" s="54" customFormat="1" ht="16.5" customHeight="1">
      <c r="A49" s="50" t="s">
        <v>386</v>
      </c>
      <c r="B49" s="48" t="s">
        <v>468</v>
      </c>
      <c r="C49" s="51" t="s">
        <v>469</v>
      </c>
      <c r="D49" s="52">
        <v>2018</v>
      </c>
      <c r="E49" s="52">
        <v>10</v>
      </c>
      <c r="F49" s="53">
        <v>130</v>
      </c>
      <c r="G49" s="27">
        <f t="shared" si="0"/>
        <v>3221.6145020781114</v>
      </c>
      <c r="H49" s="27" t="s">
        <v>387</v>
      </c>
      <c r="I49" s="27">
        <v>231.24847</v>
      </c>
      <c r="J49" s="54" t="s">
        <v>3681</v>
      </c>
      <c r="K49" s="54" t="s">
        <v>470</v>
      </c>
      <c r="L49" s="54">
        <v>15</v>
      </c>
      <c r="M49" s="54" t="s">
        <v>70</v>
      </c>
      <c r="N49" s="54">
        <v>200</v>
      </c>
      <c r="O49" s="54" t="s">
        <v>3682</v>
      </c>
    </row>
    <row r="50" spans="1:15" s="54" customFormat="1" ht="30" customHeight="1">
      <c r="A50" s="50" t="s">
        <v>386</v>
      </c>
      <c r="B50" s="48" t="s">
        <v>471</v>
      </c>
      <c r="C50" s="51" t="s">
        <v>472</v>
      </c>
      <c r="D50" s="52">
        <v>2018</v>
      </c>
      <c r="E50" s="52">
        <v>10</v>
      </c>
      <c r="F50" s="53">
        <v>9</v>
      </c>
      <c r="G50" s="27">
        <f t="shared" si="0"/>
        <v>3221.6145020781114</v>
      </c>
      <c r="H50" s="27" t="s">
        <v>387</v>
      </c>
      <c r="I50" s="27">
        <v>67.612660000000005</v>
      </c>
      <c r="J50" s="54" t="s">
        <v>3681</v>
      </c>
      <c r="K50" s="55" t="s">
        <v>473</v>
      </c>
      <c r="L50" s="54">
        <v>30</v>
      </c>
      <c r="M50" s="54" t="s">
        <v>70</v>
      </c>
      <c r="N50" s="54">
        <v>200</v>
      </c>
      <c r="O50" s="54" t="s">
        <v>3682</v>
      </c>
    </row>
    <row r="51" spans="1:15" s="54" customFormat="1" ht="30" customHeight="1">
      <c r="A51" s="50" t="s">
        <v>386</v>
      </c>
      <c r="B51" s="48" t="s">
        <v>474</v>
      </c>
      <c r="C51" s="51" t="s">
        <v>475</v>
      </c>
      <c r="D51" s="52">
        <v>2018</v>
      </c>
      <c r="E51" s="52">
        <v>10</v>
      </c>
      <c r="F51" s="53">
        <v>252</v>
      </c>
      <c r="G51" s="27">
        <f t="shared" si="0"/>
        <v>3946.4777650456863</v>
      </c>
      <c r="H51" s="27" t="s">
        <v>387</v>
      </c>
      <c r="I51" s="27">
        <v>357.97665999999998</v>
      </c>
      <c r="J51" s="54" t="s">
        <v>3681</v>
      </c>
      <c r="K51" s="55" t="s">
        <v>476</v>
      </c>
      <c r="L51" s="54">
        <v>30</v>
      </c>
      <c r="M51" s="54" t="s">
        <v>66</v>
      </c>
      <c r="N51" s="54">
        <v>245</v>
      </c>
      <c r="O51" s="54" t="s">
        <v>3682</v>
      </c>
    </row>
    <row r="52" spans="1:15" s="54" customFormat="1" ht="16.5" customHeight="1">
      <c r="A52" s="50" t="s">
        <v>386</v>
      </c>
      <c r="B52" s="48" t="s">
        <v>477</v>
      </c>
      <c r="C52" s="51" t="s">
        <v>478</v>
      </c>
      <c r="D52" s="52">
        <v>2018</v>
      </c>
      <c r="E52" s="52">
        <v>10</v>
      </c>
      <c r="F52" s="53">
        <v>250</v>
      </c>
      <c r="G52" s="27">
        <f t="shared" si="0"/>
        <v>3946.4777650456863</v>
      </c>
      <c r="H52" s="27" t="s">
        <v>387</v>
      </c>
      <c r="I52" s="27">
        <v>395.62405999999999</v>
      </c>
      <c r="J52" s="54" t="s">
        <v>3681</v>
      </c>
      <c r="K52" s="54" t="s">
        <v>479</v>
      </c>
      <c r="L52" s="54">
        <v>15</v>
      </c>
      <c r="M52" s="54" t="s">
        <v>66</v>
      </c>
      <c r="N52" s="54">
        <v>245</v>
      </c>
      <c r="O52" s="54" t="s">
        <v>3682</v>
      </c>
    </row>
    <row r="53" spans="1:15" s="54" customFormat="1" ht="16.5" customHeight="1">
      <c r="A53" s="50" t="s">
        <v>386</v>
      </c>
      <c r="B53" s="48" t="s">
        <v>266</v>
      </c>
      <c r="C53" s="51" t="s">
        <v>265</v>
      </c>
      <c r="D53" s="52">
        <v>2018</v>
      </c>
      <c r="E53" s="52">
        <v>10</v>
      </c>
      <c r="F53" s="53">
        <v>162</v>
      </c>
      <c r="G53" s="27">
        <f t="shared" si="0"/>
        <v>3946.4777650456863</v>
      </c>
      <c r="H53" s="27" t="s">
        <v>387</v>
      </c>
      <c r="I53" s="27">
        <v>322.17059999999998</v>
      </c>
      <c r="J53" s="54" t="s">
        <v>3681</v>
      </c>
      <c r="K53" s="54" t="s">
        <v>321</v>
      </c>
      <c r="L53" s="54">
        <v>15</v>
      </c>
      <c r="M53" s="54" t="s">
        <v>66</v>
      </c>
      <c r="N53" s="54">
        <v>245</v>
      </c>
      <c r="O53" s="54" t="s">
        <v>3682</v>
      </c>
    </row>
    <row r="54" spans="1:15" s="54" customFormat="1" ht="30" customHeight="1">
      <c r="A54" s="50" t="s">
        <v>386</v>
      </c>
      <c r="B54" s="48" t="s">
        <v>480</v>
      </c>
      <c r="C54" s="51" t="s">
        <v>481</v>
      </c>
      <c r="D54" s="52">
        <v>2018</v>
      </c>
      <c r="E54" s="52">
        <v>10</v>
      </c>
      <c r="F54" s="53">
        <v>275</v>
      </c>
      <c r="G54" s="27">
        <f t="shared" si="0"/>
        <v>3221.6145020781114</v>
      </c>
      <c r="H54" s="27" t="s">
        <v>387</v>
      </c>
      <c r="I54" s="27">
        <v>387.02090000000004</v>
      </c>
      <c r="J54" s="54" t="s">
        <v>3681</v>
      </c>
      <c r="K54" s="55" t="s">
        <v>482</v>
      </c>
      <c r="L54" s="54">
        <v>30</v>
      </c>
      <c r="M54" s="54" t="s">
        <v>70</v>
      </c>
      <c r="N54" s="54">
        <v>200</v>
      </c>
      <c r="O54" s="54" t="s">
        <v>3682</v>
      </c>
    </row>
    <row r="55" spans="1:15" s="54" customFormat="1" ht="30" customHeight="1">
      <c r="A55" s="50" t="s">
        <v>386</v>
      </c>
      <c r="B55" s="48" t="s">
        <v>483</v>
      </c>
      <c r="C55" s="51" t="s">
        <v>484</v>
      </c>
      <c r="D55" s="52">
        <v>2018</v>
      </c>
      <c r="E55" s="52">
        <v>10</v>
      </c>
      <c r="F55" s="53">
        <v>52</v>
      </c>
      <c r="G55" s="27">
        <f t="shared" si="0"/>
        <v>3221.6145020781114</v>
      </c>
      <c r="H55" s="27" t="s">
        <v>387</v>
      </c>
      <c r="I55" s="27">
        <v>94.649039999999999</v>
      </c>
      <c r="J55" s="54" t="s">
        <v>3681</v>
      </c>
      <c r="K55" s="55" t="s">
        <v>485</v>
      </c>
      <c r="L55" s="54">
        <v>30</v>
      </c>
      <c r="M55" s="54" t="s">
        <v>70</v>
      </c>
      <c r="N55" s="54">
        <v>200</v>
      </c>
      <c r="O55" s="54" t="s">
        <v>3682</v>
      </c>
    </row>
    <row r="56" spans="1:15" s="54" customFormat="1" ht="16.5" customHeight="1">
      <c r="A56" s="50" t="s">
        <v>386</v>
      </c>
      <c r="B56" s="48" t="s">
        <v>486</v>
      </c>
      <c r="C56" s="51" t="s">
        <v>487</v>
      </c>
      <c r="D56" s="52">
        <v>2018</v>
      </c>
      <c r="E56" s="52">
        <v>10</v>
      </c>
      <c r="F56" s="53">
        <v>940</v>
      </c>
      <c r="G56" s="27">
        <f t="shared" si="0"/>
        <v>3221.6145020781114</v>
      </c>
      <c r="H56" s="27" t="s">
        <v>387</v>
      </c>
      <c r="I56" s="27">
        <v>604.46370999999999</v>
      </c>
      <c r="J56" s="54" t="s">
        <v>3681</v>
      </c>
      <c r="K56" s="54" t="s">
        <v>488</v>
      </c>
      <c r="L56" s="54">
        <v>5</v>
      </c>
      <c r="M56" s="54" t="s">
        <v>70</v>
      </c>
      <c r="N56" s="54">
        <v>200</v>
      </c>
      <c r="O56" s="54" t="s">
        <v>3682</v>
      </c>
    </row>
    <row r="57" spans="1:15" s="54" customFormat="1" ht="16.5" customHeight="1">
      <c r="A57" s="50" t="s">
        <v>386</v>
      </c>
      <c r="B57" s="48" t="s">
        <v>489</v>
      </c>
      <c r="C57" s="51" t="s">
        <v>490</v>
      </c>
      <c r="D57" s="52">
        <v>2018</v>
      </c>
      <c r="E57" s="52">
        <v>10</v>
      </c>
      <c r="F57" s="53">
        <v>30</v>
      </c>
      <c r="G57" s="27">
        <f t="shared" si="0"/>
        <v>3946.4777650456863</v>
      </c>
      <c r="H57" s="27" t="s">
        <v>387</v>
      </c>
      <c r="I57" s="27">
        <v>112.38257</v>
      </c>
      <c r="J57" s="54" t="s">
        <v>3681</v>
      </c>
      <c r="K57" s="54" t="s">
        <v>491</v>
      </c>
      <c r="L57" s="54">
        <v>14</v>
      </c>
      <c r="M57" s="54" t="s">
        <v>66</v>
      </c>
      <c r="N57" s="54">
        <v>245</v>
      </c>
      <c r="O57" s="54" t="s">
        <v>3682</v>
      </c>
    </row>
    <row r="58" spans="1:15" s="54" customFormat="1" ht="16.5" customHeight="1">
      <c r="A58" s="50" t="s">
        <v>386</v>
      </c>
      <c r="B58" s="48" t="s">
        <v>492</v>
      </c>
      <c r="C58" s="51" t="s">
        <v>493</v>
      </c>
      <c r="D58" s="52">
        <v>2018</v>
      </c>
      <c r="E58" s="52">
        <v>10</v>
      </c>
      <c r="F58" s="53">
        <v>16</v>
      </c>
      <c r="G58" s="27">
        <f t="shared" si="0"/>
        <v>3221.6145020781114</v>
      </c>
      <c r="H58" s="27" t="s">
        <v>387</v>
      </c>
      <c r="I58" s="27">
        <v>89.77816</v>
      </c>
      <c r="J58" s="54" t="s">
        <v>3681</v>
      </c>
      <c r="K58" s="54" t="s">
        <v>494</v>
      </c>
      <c r="L58" s="54">
        <v>45</v>
      </c>
      <c r="M58" s="54" t="s">
        <v>70</v>
      </c>
      <c r="N58" s="54">
        <v>200</v>
      </c>
      <c r="O58" s="54" t="s">
        <v>3682</v>
      </c>
    </row>
    <row r="59" spans="1:15" s="54" customFormat="1" ht="16.5" customHeight="1">
      <c r="A59" s="50" t="s">
        <v>386</v>
      </c>
      <c r="B59" s="48" t="s">
        <v>495</v>
      </c>
      <c r="C59" s="51" t="s">
        <v>496</v>
      </c>
      <c r="D59" s="52">
        <v>2018</v>
      </c>
      <c r="E59" s="52">
        <v>10</v>
      </c>
      <c r="F59" s="53">
        <v>11</v>
      </c>
      <c r="G59" s="27">
        <f t="shared" si="0"/>
        <v>3221.6145020781114</v>
      </c>
      <c r="H59" s="27" t="s">
        <v>387</v>
      </c>
      <c r="I59" s="27">
        <v>93.818350000000009</v>
      </c>
      <c r="J59" s="54" t="s">
        <v>3681</v>
      </c>
      <c r="K59" s="54" t="s">
        <v>497</v>
      </c>
      <c r="L59" s="54">
        <v>15</v>
      </c>
      <c r="M59" s="54" t="s">
        <v>70</v>
      </c>
      <c r="N59" s="54">
        <v>200</v>
      </c>
      <c r="O59" s="54" t="s">
        <v>3682</v>
      </c>
    </row>
    <row r="60" spans="1:15" s="54" customFormat="1" ht="16.5" customHeight="1">
      <c r="A60" s="50" t="s">
        <v>386</v>
      </c>
      <c r="B60" s="48" t="s">
        <v>498</v>
      </c>
      <c r="C60" s="51" t="s">
        <v>499</v>
      </c>
      <c r="D60" s="52">
        <v>2018</v>
      </c>
      <c r="E60" s="52">
        <v>10</v>
      </c>
      <c r="F60" s="53">
        <v>2686</v>
      </c>
      <c r="G60" s="27">
        <f t="shared" si="0"/>
        <v>3946.4777650456863</v>
      </c>
      <c r="H60" s="27" t="s">
        <v>387</v>
      </c>
      <c r="I60" s="27">
        <v>3012.4691699999998</v>
      </c>
      <c r="J60" s="54" t="s">
        <v>3681</v>
      </c>
      <c r="K60" s="54" t="s">
        <v>433</v>
      </c>
      <c r="L60" s="54">
        <v>140</v>
      </c>
      <c r="M60" s="54" t="s">
        <v>66</v>
      </c>
      <c r="N60" s="54">
        <v>245</v>
      </c>
      <c r="O60" s="54" t="s">
        <v>3682</v>
      </c>
    </row>
    <row r="61" spans="1:15" s="54" customFormat="1" ht="16.5" customHeight="1">
      <c r="A61" s="50" t="s">
        <v>386</v>
      </c>
      <c r="B61" s="48" t="s">
        <v>500</v>
      </c>
      <c r="C61" s="51" t="s">
        <v>501</v>
      </c>
      <c r="D61" s="52">
        <v>2018</v>
      </c>
      <c r="E61" s="52">
        <v>10</v>
      </c>
      <c r="F61" s="53">
        <v>370</v>
      </c>
      <c r="G61" s="27">
        <f t="shared" si="0"/>
        <v>3946.4777650456863</v>
      </c>
      <c r="H61" s="27" t="s">
        <v>387</v>
      </c>
      <c r="I61" s="27">
        <v>511.09282000000002</v>
      </c>
      <c r="J61" s="54" t="s">
        <v>3681</v>
      </c>
      <c r="K61" s="54" t="s">
        <v>502</v>
      </c>
      <c r="L61" s="54">
        <v>15</v>
      </c>
      <c r="M61" s="54" t="s">
        <v>66</v>
      </c>
      <c r="N61" s="54">
        <v>245</v>
      </c>
      <c r="O61" s="54" t="s">
        <v>3682</v>
      </c>
    </row>
    <row r="62" spans="1:15" s="54" customFormat="1" ht="30" customHeight="1">
      <c r="A62" s="50" t="s">
        <v>386</v>
      </c>
      <c r="B62" s="48" t="s">
        <v>503</v>
      </c>
      <c r="C62" s="51" t="s">
        <v>504</v>
      </c>
      <c r="D62" s="52">
        <v>2018</v>
      </c>
      <c r="E62" s="52">
        <v>10</v>
      </c>
      <c r="F62" s="53">
        <v>76</v>
      </c>
      <c r="G62" s="27">
        <f t="shared" si="0"/>
        <v>3946.4777650456863</v>
      </c>
      <c r="H62" s="27" t="s">
        <v>387</v>
      </c>
      <c r="I62" s="27">
        <v>172.24265</v>
      </c>
      <c r="J62" s="54" t="s">
        <v>3681</v>
      </c>
      <c r="K62" s="55" t="s">
        <v>505</v>
      </c>
      <c r="L62" s="54">
        <v>103</v>
      </c>
      <c r="M62" s="54" t="s">
        <v>66</v>
      </c>
      <c r="N62" s="54">
        <v>245</v>
      </c>
      <c r="O62" s="54" t="s">
        <v>3682</v>
      </c>
    </row>
    <row r="63" spans="1:15" s="54" customFormat="1" ht="16.5" customHeight="1">
      <c r="A63" s="50" t="s">
        <v>386</v>
      </c>
      <c r="B63" s="48" t="s">
        <v>191</v>
      </c>
      <c r="C63" s="51" t="s">
        <v>190</v>
      </c>
      <c r="D63" s="52">
        <v>2018</v>
      </c>
      <c r="E63" s="52">
        <v>10</v>
      </c>
      <c r="F63" s="53">
        <v>8</v>
      </c>
      <c r="G63" s="27">
        <f t="shared" si="0"/>
        <v>3221.6145020781114</v>
      </c>
      <c r="H63" s="27" t="s">
        <v>387</v>
      </c>
      <c r="I63" s="27">
        <v>81.828339999999997</v>
      </c>
      <c r="J63" s="54" t="s">
        <v>3681</v>
      </c>
      <c r="K63" s="54" t="s">
        <v>329</v>
      </c>
      <c r="L63" s="54">
        <v>5</v>
      </c>
      <c r="M63" s="54" t="s">
        <v>70</v>
      </c>
      <c r="N63" s="54">
        <v>200</v>
      </c>
      <c r="O63" s="54" t="s">
        <v>3682</v>
      </c>
    </row>
    <row r="64" spans="1:15" s="54" customFormat="1" ht="16.5" customHeight="1">
      <c r="A64" s="50" t="s">
        <v>386</v>
      </c>
      <c r="B64" s="48" t="s">
        <v>506</v>
      </c>
      <c r="C64" s="51" t="s">
        <v>507</v>
      </c>
      <c r="D64" s="52">
        <v>2018</v>
      </c>
      <c r="E64" s="52">
        <v>10</v>
      </c>
      <c r="F64" s="53">
        <v>368</v>
      </c>
      <c r="G64" s="27">
        <f t="shared" si="0"/>
        <v>3221.6145020781114</v>
      </c>
      <c r="H64" s="27" t="s">
        <v>387</v>
      </c>
      <c r="I64" s="27">
        <v>557.66701</v>
      </c>
      <c r="J64" s="54" t="s">
        <v>3681</v>
      </c>
      <c r="K64" s="54" t="s">
        <v>508</v>
      </c>
      <c r="L64" s="54">
        <v>15</v>
      </c>
      <c r="M64" s="54" t="s">
        <v>70</v>
      </c>
      <c r="N64" s="54">
        <v>200</v>
      </c>
      <c r="O64" s="54" t="s">
        <v>3682</v>
      </c>
    </row>
    <row r="65" spans="1:15" s="54" customFormat="1" ht="16.5" customHeight="1">
      <c r="A65" s="50" t="s">
        <v>386</v>
      </c>
      <c r="B65" s="48" t="s">
        <v>214</v>
      </c>
      <c r="C65" s="51" t="s">
        <v>213</v>
      </c>
      <c r="D65" s="52">
        <v>2018</v>
      </c>
      <c r="E65" s="52">
        <v>10</v>
      </c>
      <c r="F65" s="53">
        <v>97</v>
      </c>
      <c r="G65" s="27">
        <f t="shared" si="0"/>
        <v>3221.6145020781114</v>
      </c>
      <c r="H65" s="27" t="s">
        <v>387</v>
      </c>
      <c r="I65" s="27">
        <v>249.56488000000002</v>
      </c>
      <c r="J65" s="54" t="s">
        <v>3681</v>
      </c>
      <c r="K65" s="54" t="s">
        <v>509</v>
      </c>
      <c r="L65" s="54">
        <v>15</v>
      </c>
      <c r="M65" s="54" t="s">
        <v>70</v>
      </c>
      <c r="N65" s="54">
        <v>200</v>
      </c>
      <c r="O65" s="54" t="s">
        <v>3682</v>
      </c>
    </row>
    <row r="66" spans="1:15" s="54" customFormat="1" ht="45" customHeight="1">
      <c r="A66" s="50" t="s">
        <v>386</v>
      </c>
      <c r="B66" s="48" t="s">
        <v>83</v>
      </c>
      <c r="C66" s="51" t="s">
        <v>82</v>
      </c>
      <c r="D66" s="52">
        <v>2018</v>
      </c>
      <c r="E66" s="52">
        <v>10</v>
      </c>
      <c r="F66" s="53">
        <v>15</v>
      </c>
      <c r="G66" s="27">
        <f t="shared" si="0"/>
        <v>3946.4777650456863</v>
      </c>
      <c r="H66" s="27" t="s">
        <v>387</v>
      </c>
      <c r="I66" s="27">
        <v>80.395649999999989</v>
      </c>
      <c r="J66" s="54" t="s">
        <v>3681</v>
      </c>
      <c r="K66" s="55" t="s">
        <v>510</v>
      </c>
      <c r="L66" s="54">
        <v>25</v>
      </c>
      <c r="M66" s="54" t="s">
        <v>66</v>
      </c>
      <c r="N66" s="54">
        <v>245</v>
      </c>
      <c r="O66" s="54" t="s">
        <v>3682</v>
      </c>
    </row>
    <row r="67" spans="1:15" s="54" customFormat="1" ht="16.5" customHeight="1">
      <c r="A67" s="50" t="s">
        <v>386</v>
      </c>
      <c r="B67" s="48" t="s">
        <v>511</v>
      </c>
      <c r="C67" s="51" t="s">
        <v>512</v>
      </c>
      <c r="D67" s="52">
        <v>2018</v>
      </c>
      <c r="E67" s="52">
        <v>10</v>
      </c>
      <c r="F67" s="53">
        <v>708</v>
      </c>
      <c r="G67" s="27">
        <f t="shared" si="0"/>
        <v>3946.4777650456863</v>
      </c>
      <c r="H67" s="27" t="s">
        <v>387</v>
      </c>
      <c r="I67" s="27">
        <v>762.80143999999996</v>
      </c>
      <c r="J67" s="54" t="s">
        <v>3681</v>
      </c>
      <c r="K67" s="54" t="s">
        <v>513</v>
      </c>
      <c r="L67" s="54">
        <v>5</v>
      </c>
      <c r="M67" s="54" t="s">
        <v>66</v>
      </c>
      <c r="N67" s="54">
        <v>245</v>
      </c>
      <c r="O67" s="54" t="s">
        <v>3682</v>
      </c>
    </row>
    <row r="68" spans="1:15" s="54" customFormat="1" ht="16.5" customHeight="1">
      <c r="A68" s="50" t="s">
        <v>386</v>
      </c>
      <c r="B68" s="48" t="s">
        <v>514</v>
      </c>
      <c r="C68" s="51" t="s">
        <v>515</v>
      </c>
      <c r="D68" s="52">
        <v>2018</v>
      </c>
      <c r="E68" s="52">
        <v>10</v>
      </c>
      <c r="F68" s="53">
        <v>39</v>
      </c>
      <c r="G68" s="27">
        <f t="shared" si="0"/>
        <v>3221.6145020781114</v>
      </c>
      <c r="H68" s="27" t="s">
        <v>387</v>
      </c>
      <c r="I68" s="27">
        <v>139.40162000000001</v>
      </c>
      <c r="J68" s="54" t="s">
        <v>3681</v>
      </c>
      <c r="K68" s="54" t="s">
        <v>516</v>
      </c>
      <c r="L68" s="54">
        <v>15</v>
      </c>
      <c r="M68" s="54" t="s">
        <v>70</v>
      </c>
      <c r="N68" s="54">
        <v>200</v>
      </c>
      <c r="O68" s="54" t="s">
        <v>3682</v>
      </c>
    </row>
    <row r="69" spans="1:15" s="54" customFormat="1" ht="16.5" customHeight="1">
      <c r="A69" s="50" t="s">
        <v>386</v>
      </c>
      <c r="B69" s="48" t="s">
        <v>517</v>
      </c>
      <c r="C69" s="51" t="s">
        <v>518</v>
      </c>
      <c r="D69" s="52">
        <v>2018</v>
      </c>
      <c r="E69" s="52">
        <v>10</v>
      </c>
      <c r="F69" s="53">
        <v>388</v>
      </c>
      <c r="G69" s="27">
        <f t="shared" si="0"/>
        <v>3946.4777650456863</v>
      </c>
      <c r="H69" s="27" t="s">
        <v>387</v>
      </c>
      <c r="I69" s="27">
        <v>656.18343000000004</v>
      </c>
      <c r="J69" s="54" t="s">
        <v>3681</v>
      </c>
      <c r="K69" s="54" t="s">
        <v>519</v>
      </c>
      <c r="L69" s="54">
        <v>5</v>
      </c>
      <c r="M69" s="54" t="s">
        <v>66</v>
      </c>
      <c r="N69" s="54">
        <v>245</v>
      </c>
      <c r="O69" s="54" t="s">
        <v>3682</v>
      </c>
    </row>
    <row r="70" spans="1:15" s="54" customFormat="1" ht="16.5" customHeight="1">
      <c r="A70" s="50" t="s">
        <v>386</v>
      </c>
      <c r="B70" s="56" t="s">
        <v>351</v>
      </c>
      <c r="C70" s="51" t="s">
        <v>350</v>
      </c>
      <c r="D70" s="52">
        <v>2018</v>
      </c>
      <c r="E70" s="52">
        <v>10</v>
      </c>
      <c r="F70" s="53">
        <v>8</v>
      </c>
      <c r="G70" s="27">
        <f t="shared" si="0"/>
        <v>3946.4777650456863</v>
      </c>
      <c r="H70" s="27" t="s">
        <v>387</v>
      </c>
      <c r="I70" s="27">
        <v>17.418950000000002</v>
      </c>
      <c r="J70" s="54" t="s">
        <v>3681</v>
      </c>
      <c r="K70" s="54" t="s">
        <v>307</v>
      </c>
      <c r="L70" s="54">
        <v>150</v>
      </c>
      <c r="M70" s="54" t="s">
        <v>66</v>
      </c>
      <c r="N70" s="54">
        <v>245</v>
      </c>
      <c r="O70" s="54" t="s">
        <v>3682</v>
      </c>
    </row>
    <row r="71" spans="1:15" s="54" customFormat="1" ht="16.5" customHeight="1">
      <c r="A71" s="50" t="s">
        <v>386</v>
      </c>
      <c r="B71" s="48" t="s">
        <v>520</v>
      </c>
      <c r="C71" s="51" t="s">
        <v>521</v>
      </c>
      <c r="D71" s="52">
        <v>2018</v>
      </c>
      <c r="E71" s="52">
        <v>10</v>
      </c>
      <c r="F71" s="53">
        <v>19</v>
      </c>
      <c r="G71" s="27">
        <f t="shared" si="0"/>
        <v>3946.4777650456863</v>
      </c>
      <c r="H71" s="27" t="s">
        <v>387</v>
      </c>
      <c r="I71" s="27">
        <v>108.90803</v>
      </c>
      <c r="J71" s="54" t="s">
        <v>3681</v>
      </c>
      <c r="K71" s="54" t="s">
        <v>522</v>
      </c>
      <c r="L71" s="54">
        <v>15</v>
      </c>
      <c r="M71" s="54" t="s">
        <v>66</v>
      </c>
      <c r="N71" s="54">
        <v>245</v>
      </c>
      <c r="O71" s="54" t="s">
        <v>3682</v>
      </c>
    </row>
    <row r="72" spans="1:15" s="54" customFormat="1" ht="16.5" customHeight="1">
      <c r="A72" s="50" t="s">
        <v>386</v>
      </c>
      <c r="B72" s="48" t="s">
        <v>523</v>
      </c>
      <c r="C72" s="51" t="s">
        <v>524</v>
      </c>
      <c r="D72" s="52">
        <v>2018</v>
      </c>
      <c r="E72" s="52">
        <v>10</v>
      </c>
      <c r="F72" s="53">
        <v>10</v>
      </c>
      <c r="G72" s="27">
        <f t="shared" si="0"/>
        <v>3946.4777650456863</v>
      </c>
      <c r="H72" s="27" t="s">
        <v>387</v>
      </c>
      <c r="I72" s="27">
        <v>91.008210000000005</v>
      </c>
      <c r="J72" s="54" t="s">
        <v>3681</v>
      </c>
      <c r="K72" s="54" t="s">
        <v>525</v>
      </c>
      <c r="L72" s="54">
        <v>1</v>
      </c>
      <c r="M72" s="54" t="s">
        <v>66</v>
      </c>
      <c r="N72" s="54">
        <v>245</v>
      </c>
      <c r="O72" s="54" t="s">
        <v>3682</v>
      </c>
    </row>
    <row r="73" spans="1:15" s="54" customFormat="1" ht="16.5" customHeight="1">
      <c r="A73" s="50" t="s">
        <v>386</v>
      </c>
      <c r="B73" s="48" t="s">
        <v>526</v>
      </c>
      <c r="C73" s="51" t="s">
        <v>527</v>
      </c>
      <c r="D73" s="52">
        <v>2018</v>
      </c>
      <c r="E73" s="52">
        <v>10</v>
      </c>
      <c r="F73" s="53">
        <v>3000</v>
      </c>
      <c r="G73" s="27">
        <f t="shared" si="0"/>
        <v>3946.4777650456863</v>
      </c>
      <c r="H73" s="27" t="s">
        <v>387</v>
      </c>
      <c r="I73" s="27">
        <v>3007.87808</v>
      </c>
      <c r="J73" s="54" t="s">
        <v>3681</v>
      </c>
      <c r="K73" s="54" t="s">
        <v>528</v>
      </c>
      <c r="L73" s="54">
        <v>35</v>
      </c>
      <c r="M73" s="54" t="s">
        <v>66</v>
      </c>
      <c r="N73" s="54">
        <v>245</v>
      </c>
      <c r="O73" s="54" t="s">
        <v>3682</v>
      </c>
    </row>
    <row r="74" spans="1:15" s="54" customFormat="1" ht="16.5" customHeight="1">
      <c r="A74" s="50" t="s">
        <v>386</v>
      </c>
      <c r="B74" s="48" t="s">
        <v>529</v>
      </c>
      <c r="C74" s="51" t="s">
        <v>530</v>
      </c>
      <c r="D74" s="52">
        <v>2018</v>
      </c>
      <c r="E74" s="52">
        <v>10</v>
      </c>
      <c r="F74" s="53">
        <v>259</v>
      </c>
      <c r="G74" s="27">
        <f t="shared" si="0"/>
        <v>3221.6145020781114</v>
      </c>
      <c r="H74" s="27" t="s">
        <v>387</v>
      </c>
      <c r="I74" s="27">
        <v>310.00315999999998</v>
      </c>
      <c r="J74" s="54" t="s">
        <v>3681</v>
      </c>
      <c r="K74" s="54" t="s">
        <v>531</v>
      </c>
      <c r="L74" s="54">
        <v>15</v>
      </c>
      <c r="M74" s="54" t="s">
        <v>70</v>
      </c>
      <c r="N74" s="54">
        <v>200</v>
      </c>
      <c r="O74" s="54" t="s">
        <v>3682</v>
      </c>
    </row>
    <row r="75" spans="1:15" s="54" customFormat="1" ht="16.5" customHeight="1">
      <c r="A75" s="50" t="s">
        <v>386</v>
      </c>
      <c r="B75" s="48" t="s">
        <v>532</v>
      </c>
      <c r="C75" s="51" t="s">
        <v>533</v>
      </c>
      <c r="D75" s="52">
        <v>2018</v>
      </c>
      <c r="E75" s="52">
        <v>10</v>
      </c>
      <c r="F75" s="53">
        <v>18</v>
      </c>
      <c r="G75" s="27">
        <f t="shared" si="0"/>
        <v>3221.6145020781114</v>
      </c>
      <c r="H75" s="27" t="s">
        <v>387</v>
      </c>
      <c r="I75" s="27">
        <v>160.58511999999999</v>
      </c>
      <c r="J75" s="54" t="s">
        <v>3681</v>
      </c>
      <c r="K75" s="54" t="s">
        <v>534</v>
      </c>
      <c r="L75" s="54">
        <v>30</v>
      </c>
      <c r="M75" s="54" t="s">
        <v>70</v>
      </c>
      <c r="N75" s="54">
        <v>200</v>
      </c>
      <c r="O75" s="54" t="s">
        <v>3682</v>
      </c>
    </row>
    <row r="76" spans="1:15" s="54" customFormat="1" ht="16.5" customHeight="1">
      <c r="A76" s="50" t="s">
        <v>386</v>
      </c>
      <c r="B76" s="48" t="s">
        <v>538</v>
      </c>
      <c r="C76" s="51" t="s">
        <v>539</v>
      </c>
      <c r="D76" s="52">
        <v>2018</v>
      </c>
      <c r="E76" s="52">
        <v>10</v>
      </c>
      <c r="F76" s="53">
        <v>10</v>
      </c>
      <c r="G76" s="27">
        <f t="shared" si="0"/>
        <v>3221.6145020781114</v>
      </c>
      <c r="H76" s="27" t="s">
        <v>387</v>
      </c>
      <c r="I76" s="27">
        <v>102.46775</v>
      </c>
      <c r="J76" s="54" t="s">
        <v>3681</v>
      </c>
      <c r="K76" s="54" t="s">
        <v>540</v>
      </c>
      <c r="L76" s="54">
        <v>0.5</v>
      </c>
      <c r="M76" s="54" t="s">
        <v>70</v>
      </c>
      <c r="N76" s="54">
        <v>200</v>
      </c>
      <c r="O76" s="54" t="s">
        <v>3682</v>
      </c>
    </row>
    <row r="77" spans="1:15" s="54" customFormat="1" ht="30" customHeight="1">
      <c r="A77" s="50" t="s">
        <v>386</v>
      </c>
      <c r="B77" s="48" t="s">
        <v>544</v>
      </c>
      <c r="C77" s="51" t="s">
        <v>545</v>
      </c>
      <c r="D77" s="52">
        <v>2018</v>
      </c>
      <c r="E77" s="52">
        <v>10</v>
      </c>
      <c r="F77" s="53">
        <v>839</v>
      </c>
      <c r="G77" s="27">
        <f t="shared" si="0"/>
        <v>3221.6145020781114</v>
      </c>
      <c r="H77" s="27" t="s">
        <v>387</v>
      </c>
      <c r="I77" s="27">
        <v>984.22180000000003</v>
      </c>
      <c r="J77" s="54" t="s">
        <v>3681</v>
      </c>
      <c r="K77" s="55" t="s">
        <v>546</v>
      </c>
      <c r="L77" s="54">
        <v>30</v>
      </c>
      <c r="M77" s="54" t="s">
        <v>70</v>
      </c>
      <c r="N77" s="54">
        <v>200</v>
      </c>
      <c r="O77" s="54" t="s">
        <v>3682</v>
      </c>
    </row>
    <row r="78" spans="1:15" s="54" customFormat="1" ht="45" customHeight="1">
      <c r="A78" s="50" t="s">
        <v>386</v>
      </c>
      <c r="B78" s="48" t="s">
        <v>547</v>
      </c>
      <c r="C78" s="51" t="s">
        <v>548</v>
      </c>
      <c r="D78" s="52">
        <v>2018</v>
      </c>
      <c r="E78" s="52">
        <v>10</v>
      </c>
      <c r="F78" s="53">
        <v>801</v>
      </c>
      <c r="G78" s="27">
        <f t="shared" si="0"/>
        <v>3221.6145020781114</v>
      </c>
      <c r="H78" s="27" t="s">
        <v>387</v>
      </c>
      <c r="I78" s="27">
        <v>1318.0358100000001</v>
      </c>
      <c r="J78" s="54" t="s">
        <v>3681</v>
      </c>
      <c r="K78" s="55" t="s">
        <v>549</v>
      </c>
      <c r="L78" s="54">
        <v>45</v>
      </c>
      <c r="M78" s="54" t="s">
        <v>70</v>
      </c>
      <c r="N78" s="54">
        <v>200</v>
      </c>
      <c r="O78" s="54" t="s">
        <v>3682</v>
      </c>
    </row>
    <row r="79" spans="1:15" s="54" customFormat="1" ht="16.5" customHeight="1">
      <c r="A79" s="50" t="s">
        <v>386</v>
      </c>
      <c r="B79" s="48" t="s">
        <v>553</v>
      </c>
      <c r="C79" s="51" t="s">
        <v>554</v>
      </c>
      <c r="D79" s="52">
        <v>2018</v>
      </c>
      <c r="E79" s="52">
        <v>10</v>
      </c>
      <c r="F79" s="53">
        <v>1078</v>
      </c>
      <c r="G79" s="27">
        <f t="shared" ref="G79:G99" si="1">(3^0.5)*10*0.93*N79</f>
        <v>3946.4777650456863</v>
      </c>
      <c r="H79" s="27" t="s">
        <v>387</v>
      </c>
      <c r="I79" s="27">
        <v>1155.2735</v>
      </c>
      <c r="J79" s="54" t="s">
        <v>3681</v>
      </c>
      <c r="K79" s="54" t="s">
        <v>555</v>
      </c>
      <c r="L79" s="54">
        <v>5</v>
      </c>
      <c r="M79" s="54" t="s">
        <v>66</v>
      </c>
      <c r="N79" s="54">
        <v>245</v>
      </c>
      <c r="O79" s="54" t="s">
        <v>3682</v>
      </c>
    </row>
    <row r="80" spans="1:15" s="54" customFormat="1" ht="16.5" customHeight="1">
      <c r="A80" s="50" t="s">
        <v>386</v>
      </c>
      <c r="B80" s="48" t="s">
        <v>556</v>
      </c>
      <c r="C80" s="51" t="s">
        <v>557</v>
      </c>
      <c r="D80" s="52">
        <v>2018</v>
      </c>
      <c r="E80" s="52">
        <v>10</v>
      </c>
      <c r="F80" s="53">
        <v>223</v>
      </c>
      <c r="G80" s="27">
        <f t="shared" si="1"/>
        <v>3946.4777650456863</v>
      </c>
      <c r="H80" s="27" t="s">
        <v>387</v>
      </c>
      <c r="I80" s="27">
        <v>440.86162000000002</v>
      </c>
      <c r="J80" s="54" t="s">
        <v>3681</v>
      </c>
      <c r="K80" s="54" t="s">
        <v>558</v>
      </c>
      <c r="L80" s="54">
        <v>15</v>
      </c>
      <c r="M80" s="54" t="s">
        <v>66</v>
      </c>
      <c r="N80" s="54">
        <v>245</v>
      </c>
      <c r="O80" s="54" t="s">
        <v>3682</v>
      </c>
    </row>
    <row r="81" spans="1:15" s="54" customFormat="1" ht="16.5" customHeight="1">
      <c r="A81" s="50" t="s">
        <v>386</v>
      </c>
      <c r="B81" s="48" t="s">
        <v>89</v>
      </c>
      <c r="C81" s="51" t="s">
        <v>88</v>
      </c>
      <c r="D81" s="52">
        <v>2018</v>
      </c>
      <c r="E81" s="52">
        <v>10</v>
      </c>
      <c r="F81" s="53">
        <v>201</v>
      </c>
      <c r="G81" s="27">
        <f t="shared" si="1"/>
        <v>3946.4777650456863</v>
      </c>
      <c r="H81" s="27" t="s">
        <v>387</v>
      </c>
      <c r="I81" s="27">
        <v>356.94146000000001</v>
      </c>
      <c r="J81" s="54" t="s">
        <v>3681</v>
      </c>
      <c r="K81" s="54" t="s">
        <v>559</v>
      </c>
      <c r="L81" s="54">
        <v>15</v>
      </c>
      <c r="M81" s="54" t="s">
        <v>66</v>
      </c>
      <c r="N81" s="54">
        <v>245</v>
      </c>
      <c r="O81" s="54" t="s">
        <v>3682</v>
      </c>
    </row>
    <row r="82" spans="1:15" s="54" customFormat="1" ht="45" customHeight="1">
      <c r="A82" s="50" t="s">
        <v>386</v>
      </c>
      <c r="B82" s="48" t="s">
        <v>560</v>
      </c>
      <c r="C82" s="51" t="s">
        <v>561</v>
      </c>
      <c r="D82" s="52">
        <v>2018</v>
      </c>
      <c r="E82" s="52">
        <v>10</v>
      </c>
      <c r="F82" s="53">
        <v>686</v>
      </c>
      <c r="G82" s="27">
        <f t="shared" si="1"/>
        <v>3946.4777650456863</v>
      </c>
      <c r="H82" s="27" t="s">
        <v>387</v>
      </c>
      <c r="I82" s="27">
        <v>597.91187000000002</v>
      </c>
      <c r="J82" s="54" t="s">
        <v>3681</v>
      </c>
      <c r="K82" s="55" t="s">
        <v>562</v>
      </c>
      <c r="L82" s="54">
        <v>30</v>
      </c>
      <c r="M82" s="54" t="s">
        <v>66</v>
      </c>
      <c r="N82" s="54">
        <v>245</v>
      </c>
      <c r="O82" s="54" t="s">
        <v>3682</v>
      </c>
    </row>
    <row r="83" spans="1:15" s="54" customFormat="1" ht="30" customHeight="1">
      <c r="A83" s="50" t="s">
        <v>386</v>
      </c>
      <c r="B83" s="48" t="s">
        <v>566</v>
      </c>
      <c r="C83" s="51" t="s">
        <v>567</v>
      </c>
      <c r="D83" s="52">
        <v>2018</v>
      </c>
      <c r="E83" s="52">
        <v>10</v>
      </c>
      <c r="F83" s="53">
        <v>227</v>
      </c>
      <c r="G83" s="27">
        <f t="shared" si="1"/>
        <v>3221.6145020781114</v>
      </c>
      <c r="H83" s="27" t="s">
        <v>387</v>
      </c>
      <c r="I83" s="27">
        <v>417.21979999999996</v>
      </c>
      <c r="J83" s="54" t="s">
        <v>3681</v>
      </c>
      <c r="K83" s="55" t="s">
        <v>568</v>
      </c>
      <c r="L83" s="54">
        <v>30</v>
      </c>
      <c r="M83" s="54" t="s">
        <v>70</v>
      </c>
      <c r="N83" s="54">
        <v>200</v>
      </c>
      <c r="O83" s="54" t="s">
        <v>3682</v>
      </c>
    </row>
    <row r="84" spans="1:15" s="54" customFormat="1" ht="16.5" customHeight="1">
      <c r="A84" s="50" t="s">
        <v>386</v>
      </c>
      <c r="B84" s="48" t="s">
        <v>569</v>
      </c>
      <c r="C84" s="51" t="s">
        <v>570</v>
      </c>
      <c r="D84" s="52">
        <v>2018</v>
      </c>
      <c r="E84" s="52">
        <v>10</v>
      </c>
      <c r="F84" s="53">
        <v>16</v>
      </c>
      <c r="G84" s="27">
        <f t="shared" si="1"/>
        <v>3946.4777650456863</v>
      </c>
      <c r="H84" s="27" t="s">
        <v>387</v>
      </c>
      <c r="I84" s="27">
        <v>131.44580999999999</v>
      </c>
      <c r="J84" s="54" t="s">
        <v>3681</v>
      </c>
      <c r="K84" s="54" t="s">
        <v>571</v>
      </c>
      <c r="L84" s="54">
        <v>15</v>
      </c>
      <c r="M84" s="54" t="s">
        <v>66</v>
      </c>
      <c r="N84" s="54">
        <v>245</v>
      </c>
      <c r="O84" s="54" t="s">
        <v>3682</v>
      </c>
    </row>
    <row r="85" spans="1:15" s="54" customFormat="1" ht="16.5" customHeight="1">
      <c r="A85" s="50" t="s">
        <v>386</v>
      </c>
      <c r="B85" s="48" t="s">
        <v>578</v>
      </c>
      <c r="C85" s="51" t="s">
        <v>579</v>
      </c>
      <c r="D85" s="52">
        <v>2018</v>
      </c>
      <c r="E85" s="52">
        <v>10</v>
      </c>
      <c r="F85" s="53">
        <v>18</v>
      </c>
      <c r="G85" s="27">
        <f t="shared" si="1"/>
        <v>3221.6145020781114</v>
      </c>
      <c r="H85" s="27" t="s">
        <v>387</v>
      </c>
      <c r="I85" s="27">
        <v>181.48351</v>
      </c>
      <c r="J85" s="54" t="s">
        <v>3681</v>
      </c>
      <c r="K85" s="54" t="s">
        <v>580</v>
      </c>
      <c r="L85" s="54">
        <v>15</v>
      </c>
      <c r="M85" s="54" t="s">
        <v>70</v>
      </c>
      <c r="N85" s="54">
        <v>200</v>
      </c>
      <c r="O85" s="54" t="s">
        <v>3682</v>
      </c>
    </row>
    <row r="86" spans="1:15" s="54" customFormat="1" ht="16.5" customHeight="1">
      <c r="A86" s="50" t="s">
        <v>386</v>
      </c>
      <c r="B86" s="48" t="s">
        <v>581</v>
      </c>
      <c r="C86" s="51" t="s">
        <v>582</v>
      </c>
      <c r="D86" s="52">
        <v>2018</v>
      </c>
      <c r="E86" s="52">
        <v>10</v>
      </c>
      <c r="F86" s="53">
        <v>601</v>
      </c>
      <c r="G86" s="27">
        <f t="shared" si="1"/>
        <v>3221.6145020781114</v>
      </c>
      <c r="H86" s="27" t="s">
        <v>387</v>
      </c>
      <c r="I86" s="27">
        <v>689.42959999999994</v>
      </c>
      <c r="J86" s="54" t="s">
        <v>3681</v>
      </c>
      <c r="K86" s="54" t="s">
        <v>583</v>
      </c>
      <c r="L86" s="54">
        <v>15</v>
      </c>
      <c r="M86" s="54" t="s">
        <v>70</v>
      </c>
      <c r="N86" s="54">
        <v>200</v>
      </c>
      <c r="O86" s="54" t="s">
        <v>3682</v>
      </c>
    </row>
    <row r="87" spans="1:15" s="54" customFormat="1" ht="16.5" customHeight="1">
      <c r="A87" s="50" t="s">
        <v>386</v>
      </c>
      <c r="B87" s="48" t="s">
        <v>584</v>
      </c>
      <c r="C87" s="51" t="s">
        <v>585</v>
      </c>
      <c r="D87" s="52">
        <v>2018</v>
      </c>
      <c r="E87" s="52">
        <v>10</v>
      </c>
      <c r="F87" s="53">
        <v>108</v>
      </c>
      <c r="G87" s="27">
        <f t="shared" si="1"/>
        <v>3221.6145020781114</v>
      </c>
      <c r="H87" s="27" t="s">
        <v>387</v>
      </c>
      <c r="I87" s="27">
        <v>334.03971000000001</v>
      </c>
      <c r="J87" s="54" t="s">
        <v>3681</v>
      </c>
      <c r="K87" s="54" t="s">
        <v>586</v>
      </c>
      <c r="L87" s="54">
        <v>280</v>
      </c>
      <c r="M87" s="54" t="s">
        <v>70</v>
      </c>
      <c r="N87" s="54">
        <v>200</v>
      </c>
      <c r="O87" s="54" t="s">
        <v>3682</v>
      </c>
    </row>
    <row r="88" spans="1:15" s="54" customFormat="1" ht="16.5" customHeight="1">
      <c r="A88" s="50" t="s">
        <v>386</v>
      </c>
      <c r="B88" s="48" t="s">
        <v>587</v>
      </c>
      <c r="C88" s="51" t="s">
        <v>588</v>
      </c>
      <c r="D88" s="52">
        <v>2018</v>
      </c>
      <c r="E88" s="52">
        <v>10</v>
      </c>
      <c r="F88" s="53">
        <v>16</v>
      </c>
      <c r="G88" s="27">
        <f t="shared" si="1"/>
        <v>3946.4777650456863</v>
      </c>
      <c r="H88" s="27" t="s">
        <v>387</v>
      </c>
      <c r="I88" s="27">
        <v>111.52028</v>
      </c>
      <c r="J88" s="54" t="s">
        <v>3681</v>
      </c>
      <c r="K88" s="54" t="s">
        <v>589</v>
      </c>
      <c r="L88" s="54">
        <v>15</v>
      </c>
      <c r="M88" s="54" t="s">
        <v>66</v>
      </c>
      <c r="N88" s="54">
        <v>245</v>
      </c>
      <c r="O88" s="54" t="s">
        <v>3682</v>
      </c>
    </row>
    <row r="89" spans="1:15" s="54" customFormat="1" ht="16.5" customHeight="1">
      <c r="A89" s="50" t="s">
        <v>386</v>
      </c>
      <c r="B89" s="48" t="s">
        <v>590</v>
      </c>
      <c r="C89" s="51" t="s">
        <v>591</v>
      </c>
      <c r="D89" s="52">
        <v>2018</v>
      </c>
      <c r="E89" s="52">
        <v>10</v>
      </c>
      <c r="F89" s="53">
        <v>9</v>
      </c>
      <c r="G89" s="27">
        <f t="shared" si="1"/>
        <v>3221.6145020781114</v>
      </c>
      <c r="H89" s="27" t="s">
        <v>387</v>
      </c>
      <c r="I89" s="27">
        <v>115.75268</v>
      </c>
      <c r="J89" s="54" t="s">
        <v>3681</v>
      </c>
      <c r="K89" s="54" t="s">
        <v>592</v>
      </c>
      <c r="L89" s="54">
        <v>15</v>
      </c>
      <c r="M89" s="54" t="s">
        <v>70</v>
      </c>
      <c r="N89" s="54">
        <v>200</v>
      </c>
      <c r="O89" s="54" t="s">
        <v>3682</v>
      </c>
    </row>
    <row r="90" spans="1:15" s="54" customFormat="1" ht="16.5" customHeight="1">
      <c r="A90" s="50" t="s">
        <v>386</v>
      </c>
      <c r="B90" s="48" t="s">
        <v>593</v>
      </c>
      <c r="C90" s="51" t="s">
        <v>594</v>
      </c>
      <c r="D90" s="52">
        <v>2018</v>
      </c>
      <c r="E90" s="52">
        <v>10</v>
      </c>
      <c r="F90" s="53">
        <v>15</v>
      </c>
      <c r="G90" s="27">
        <f t="shared" si="1"/>
        <v>3946.4777650456863</v>
      </c>
      <c r="H90" s="27" t="s">
        <v>387</v>
      </c>
      <c r="I90" s="27">
        <v>100.91038</v>
      </c>
      <c r="J90" s="54" t="s">
        <v>3681</v>
      </c>
      <c r="K90" s="54" t="s">
        <v>595</v>
      </c>
      <c r="L90" s="54">
        <v>100</v>
      </c>
      <c r="M90" s="54" t="s">
        <v>66</v>
      </c>
      <c r="N90" s="54">
        <v>245</v>
      </c>
      <c r="O90" s="54" t="s">
        <v>3682</v>
      </c>
    </row>
    <row r="91" spans="1:15" s="54" customFormat="1" ht="16.5" customHeight="1">
      <c r="A91" s="50" t="s">
        <v>386</v>
      </c>
      <c r="B91" s="48" t="s">
        <v>224</v>
      </c>
      <c r="C91" s="51" t="s">
        <v>223</v>
      </c>
      <c r="D91" s="52">
        <v>2018</v>
      </c>
      <c r="E91" s="52">
        <v>10</v>
      </c>
      <c r="F91" s="53">
        <v>179</v>
      </c>
      <c r="G91" s="27">
        <f t="shared" si="1"/>
        <v>3946.4777650456863</v>
      </c>
      <c r="H91" s="27" t="s">
        <v>387</v>
      </c>
      <c r="I91" s="27">
        <v>321.04809999999998</v>
      </c>
      <c r="J91" s="54" t="s">
        <v>3681</v>
      </c>
      <c r="K91" s="54" t="s">
        <v>326</v>
      </c>
      <c r="L91" s="54">
        <v>15</v>
      </c>
      <c r="M91" s="54" t="s">
        <v>66</v>
      </c>
      <c r="N91" s="54">
        <v>245</v>
      </c>
      <c r="O91" s="54" t="s">
        <v>3682</v>
      </c>
    </row>
    <row r="92" spans="1:15" s="54" customFormat="1" ht="16.5" customHeight="1">
      <c r="A92" s="50" t="s">
        <v>386</v>
      </c>
      <c r="B92" s="48" t="s">
        <v>596</v>
      </c>
      <c r="C92" s="51" t="s">
        <v>597</v>
      </c>
      <c r="D92" s="52">
        <v>2018</v>
      </c>
      <c r="E92" s="52">
        <v>10</v>
      </c>
      <c r="F92" s="53">
        <v>16</v>
      </c>
      <c r="G92" s="27">
        <f t="shared" si="1"/>
        <v>3946.4777650456863</v>
      </c>
      <c r="H92" s="27" t="s">
        <v>387</v>
      </c>
      <c r="I92" s="27">
        <v>78.686520000000002</v>
      </c>
      <c r="J92" s="54" t="s">
        <v>3681</v>
      </c>
      <c r="K92" s="54" t="s">
        <v>598</v>
      </c>
      <c r="L92" s="54">
        <v>100</v>
      </c>
      <c r="M92" s="54" t="s">
        <v>66</v>
      </c>
      <c r="N92" s="54">
        <v>245</v>
      </c>
      <c r="O92" s="54" t="s">
        <v>3682</v>
      </c>
    </row>
    <row r="93" spans="1:15" s="54" customFormat="1" ht="16.5" customHeight="1">
      <c r="A93" s="50" t="s">
        <v>386</v>
      </c>
      <c r="B93" s="48" t="s">
        <v>599</v>
      </c>
      <c r="C93" s="51" t="s">
        <v>600</v>
      </c>
      <c r="D93" s="52">
        <v>2018</v>
      </c>
      <c r="E93" s="52">
        <v>10</v>
      </c>
      <c r="F93" s="53">
        <v>10</v>
      </c>
      <c r="G93" s="27">
        <f t="shared" si="1"/>
        <v>3946.4777650456863</v>
      </c>
      <c r="H93" s="27" t="s">
        <v>387</v>
      </c>
      <c r="I93" s="27">
        <v>127.13609</v>
      </c>
      <c r="J93" s="54" t="s">
        <v>3681</v>
      </c>
      <c r="K93" s="54" t="s">
        <v>327</v>
      </c>
      <c r="L93" s="54">
        <v>15</v>
      </c>
      <c r="M93" s="54" t="s">
        <v>66</v>
      </c>
      <c r="N93" s="54">
        <v>245</v>
      </c>
      <c r="O93" s="54" t="s">
        <v>3682</v>
      </c>
    </row>
    <row r="94" spans="1:15" s="54" customFormat="1" ht="16.5" customHeight="1">
      <c r="A94" s="50" t="s">
        <v>386</v>
      </c>
      <c r="B94" s="48" t="s">
        <v>601</v>
      </c>
      <c r="C94" s="51" t="s">
        <v>602</v>
      </c>
      <c r="D94" s="52">
        <v>2018</v>
      </c>
      <c r="E94" s="52">
        <v>10</v>
      </c>
      <c r="F94" s="53">
        <v>583</v>
      </c>
      <c r="G94" s="27">
        <f t="shared" si="1"/>
        <v>3946.4777650456863</v>
      </c>
      <c r="H94" s="27" t="s">
        <v>387</v>
      </c>
      <c r="I94" s="27">
        <v>629.03331000000003</v>
      </c>
      <c r="J94" s="54" t="s">
        <v>3681</v>
      </c>
      <c r="K94" s="54" t="s">
        <v>603</v>
      </c>
      <c r="L94" s="54">
        <v>15</v>
      </c>
      <c r="M94" s="54" t="s">
        <v>66</v>
      </c>
      <c r="N94" s="54">
        <v>245</v>
      </c>
      <c r="O94" s="54" t="s">
        <v>3682</v>
      </c>
    </row>
    <row r="95" spans="1:15" s="54" customFormat="1" ht="16.5" customHeight="1">
      <c r="A95" s="50" t="s">
        <v>386</v>
      </c>
      <c r="B95" s="48" t="s">
        <v>604</v>
      </c>
      <c r="C95" s="51" t="s">
        <v>605</v>
      </c>
      <c r="D95" s="52">
        <v>2018</v>
      </c>
      <c r="E95" s="52">
        <v>10</v>
      </c>
      <c r="F95" s="53">
        <v>297</v>
      </c>
      <c r="G95" s="27">
        <f t="shared" si="1"/>
        <v>3946.4777650456863</v>
      </c>
      <c r="H95" s="27" t="s">
        <v>387</v>
      </c>
      <c r="I95" s="27">
        <v>520.26806999999997</v>
      </c>
      <c r="J95" s="54" t="s">
        <v>3681</v>
      </c>
      <c r="K95" s="54" t="s">
        <v>606</v>
      </c>
      <c r="L95" s="54">
        <v>100</v>
      </c>
      <c r="M95" s="54" t="s">
        <v>66</v>
      </c>
      <c r="N95" s="54">
        <v>245</v>
      </c>
      <c r="O95" s="54" t="s">
        <v>3682</v>
      </c>
    </row>
    <row r="96" spans="1:15" s="54" customFormat="1" ht="16.5" customHeight="1">
      <c r="A96" s="50" t="s">
        <v>386</v>
      </c>
      <c r="B96" s="48" t="s">
        <v>607</v>
      </c>
      <c r="C96" s="51" t="s">
        <v>608</v>
      </c>
      <c r="D96" s="52">
        <v>2018</v>
      </c>
      <c r="E96" s="52">
        <v>10</v>
      </c>
      <c r="F96" s="53">
        <v>3227</v>
      </c>
      <c r="G96" s="27">
        <f t="shared" si="1"/>
        <v>3221.6145020781114</v>
      </c>
      <c r="H96" s="27" t="s">
        <v>387</v>
      </c>
      <c r="I96" s="27">
        <v>3032.2776899999999</v>
      </c>
      <c r="J96" s="54" t="s">
        <v>3681</v>
      </c>
      <c r="K96" s="54" t="s">
        <v>609</v>
      </c>
      <c r="L96" s="54">
        <v>15</v>
      </c>
      <c r="M96" s="54" t="s">
        <v>70</v>
      </c>
      <c r="N96" s="54">
        <v>200</v>
      </c>
      <c r="O96" s="54" t="s">
        <v>3682</v>
      </c>
    </row>
    <row r="97" spans="1:15" s="54" customFormat="1" ht="30" customHeight="1">
      <c r="A97" s="50" t="s">
        <v>386</v>
      </c>
      <c r="B97" s="48" t="s">
        <v>610</v>
      </c>
      <c r="C97" s="51" t="s">
        <v>611</v>
      </c>
      <c r="D97" s="52">
        <v>2018</v>
      </c>
      <c r="E97" s="52">
        <v>10</v>
      </c>
      <c r="F97" s="53">
        <v>443</v>
      </c>
      <c r="G97" s="27">
        <f t="shared" si="1"/>
        <v>3221.6145020781114</v>
      </c>
      <c r="H97" s="27" t="s">
        <v>387</v>
      </c>
      <c r="I97" s="27">
        <v>451.18680000000001</v>
      </c>
      <c r="J97" s="54" t="s">
        <v>3681</v>
      </c>
      <c r="K97" s="55" t="s">
        <v>612</v>
      </c>
      <c r="L97" s="54">
        <v>20</v>
      </c>
      <c r="M97" s="54" t="s">
        <v>70</v>
      </c>
      <c r="N97" s="54">
        <v>200</v>
      </c>
      <c r="O97" s="54" t="s">
        <v>3682</v>
      </c>
    </row>
    <row r="98" spans="1:15" s="54" customFormat="1" ht="16.5" customHeight="1">
      <c r="A98" s="50" t="s">
        <v>386</v>
      </c>
      <c r="B98" s="48" t="s">
        <v>613</v>
      </c>
      <c r="C98" s="51" t="s">
        <v>614</v>
      </c>
      <c r="D98" s="52">
        <v>2018</v>
      </c>
      <c r="E98" s="52">
        <v>10</v>
      </c>
      <c r="F98" s="53">
        <v>1236</v>
      </c>
      <c r="G98" s="27">
        <f t="shared" si="1"/>
        <v>3221.6145020781114</v>
      </c>
      <c r="H98" s="27" t="s">
        <v>387</v>
      </c>
      <c r="I98" s="27">
        <v>1149.18398</v>
      </c>
      <c r="J98" s="54" t="s">
        <v>3681</v>
      </c>
      <c r="K98" s="54" t="s">
        <v>615</v>
      </c>
      <c r="L98" s="54">
        <v>41</v>
      </c>
      <c r="M98" s="54" t="s">
        <v>70</v>
      </c>
      <c r="N98" s="54">
        <v>200</v>
      </c>
      <c r="O98" s="54" t="s">
        <v>3682</v>
      </c>
    </row>
    <row r="99" spans="1:15" s="54" customFormat="1" ht="16.5" customHeight="1">
      <c r="A99" s="50" t="s">
        <v>386</v>
      </c>
      <c r="B99" s="48" t="s">
        <v>616</v>
      </c>
      <c r="C99" s="51" t="s">
        <v>617</v>
      </c>
      <c r="D99" s="52">
        <v>2018</v>
      </c>
      <c r="E99" s="52">
        <v>10</v>
      </c>
      <c r="F99" s="53">
        <v>199</v>
      </c>
      <c r="G99" s="27">
        <f t="shared" si="1"/>
        <v>3946.4777650456863</v>
      </c>
      <c r="H99" s="27" t="s">
        <v>387</v>
      </c>
      <c r="I99" s="27">
        <v>355.90042999999997</v>
      </c>
      <c r="J99" s="54" t="s">
        <v>3683</v>
      </c>
      <c r="M99" s="54" t="s">
        <v>66</v>
      </c>
      <c r="N99" s="54">
        <v>245</v>
      </c>
      <c r="O99" s="54" t="s">
        <v>3682</v>
      </c>
    </row>
    <row r="100" spans="1:15" s="54" customFormat="1" ht="16.5" customHeight="1">
      <c r="A100" s="50" t="s">
        <v>386</v>
      </c>
      <c r="B100" s="48" t="s">
        <v>618</v>
      </c>
      <c r="C100" s="51" t="s">
        <v>619</v>
      </c>
      <c r="D100" s="52">
        <v>2018</v>
      </c>
      <c r="E100" s="52">
        <v>6</v>
      </c>
      <c r="F100" s="53">
        <v>8</v>
      </c>
      <c r="G100" s="27">
        <f>(3^0.5)*6*0.93*N100</f>
        <v>1932.9687012468671</v>
      </c>
      <c r="H100" s="27" t="s">
        <v>387</v>
      </c>
      <c r="I100" s="27">
        <v>110.80517999999999</v>
      </c>
      <c r="J100" s="54" t="s">
        <v>3681</v>
      </c>
      <c r="K100" s="54" t="s">
        <v>620</v>
      </c>
      <c r="L100" s="54">
        <v>100</v>
      </c>
      <c r="M100" s="54" t="s">
        <v>70</v>
      </c>
      <c r="N100" s="54">
        <v>200</v>
      </c>
      <c r="O100" s="54" t="s">
        <v>3682</v>
      </c>
    </row>
    <row r="101" spans="1:15" s="54" customFormat="1" ht="16.5" customHeight="1">
      <c r="A101" s="50" t="s">
        <v>386</v>
      </c>
      <c r="B101" s="48" t="s">
        <v>621</v>
      </c>
      <c r="C101" s="51" t="s">
        <v>622</v>
      </c>
      <c r="D101" s="52">
        <v>2018</v>
      </c>
      <c r="E101" s="52">
        <v>10</v>
      </c>
      <c r="F101" s="53">
        <v>743</v>
      </c>
      <c r="G101" s="27">
        <f t="shared" ref="G101:G117" si="2">(3^0.5)*10*0.93*N101</f>
        <v>3221.6145020781114</v>
      </c>
      <c r="H101" s="27" t="s">
        <v>387</v>
      </c>
      <c r="I101" s="27">
        <v>977.41608999999994</v>
      </c>
      <c r="J101" s="54" t="s">
        <v>3681</v>
      </c>
      <c r="K101" s="54" t="s">
        <v>623</v>
      </c>
      <c r="L101" s="54">
        <v>16</v>
      </c>
      <c r="M101" s="54" t="s">
        <v>70</v>
      </c>
      <c r="N101" s="54">
        <v>200</v>
      </c>
      <c r="O101" s="54" t="s">
        <v>3682</v>
      </c>
    </row>
    <row r="102" spans="1:15" s="54" customFormat="1" ht="16.5" customHeight="1">
      <c r="A102" s="50" t="s">
        <v>386</v>
      </c>
      <c r="B102" s="48" t="s">
        <v>627</v>
      </c>
      <c r="C102" s="51" t="s">
        <v>628</v>
      </c>
      <c r="D102" s="52">
        <v>2018</v>
      </c>
      <c r="E102" s="52">
        <v>10</v>
      </c>
      <c r="F102" s="53">
        <v>5338</v>
      </c>
      <c r="G102" s="27">
        <f t="shared" si="2"/>
        <v>3946.4777650456863</v>
      </c>
      <c r="H102" s="27" t="s">
        <v>387</v>
      </c>
      <c r="I102" s="27">
        <v>4036.5247100000001</v>
      </c>
      <c r="J102" s="54" t="s">
        <v>3681</v>
      </c>
      <c r="K102" s="54" t="s">
        <v>629</v>
      </c>
      <c r="L102" s="54">
        <v>150</v>
      </c>
      <c r="M102" s="54" t="s">
        <v>66</v>
      </c>
      <c r="N102" s="54">
        <v>245</v>
      </c>
      <c r="O102" s="54" t="s">
        <v>3682</v>
      </c>
    </row>
    <row r="103" spans="1:15" s="54" customFormat="1" ht="16.5" customHeight="1">
      <c r="A103" s="50" t="s">
        <v>386</v>
      </c>
      <c r="B103" s="48" t="s">
        <v>633</v>
      </c>
      <c r="C103" s="51" t="s">
        <v>634</v>
      </c>
      <c r="D103" s="52">
        <v>2018</v>
      </c>
      <c r="E103" s="52">
        <v>10</v>
      </c>
      <c r="F103" s="53">
        <v>315</v>
      </c>
      <c r="G103" s="27">
        <f t="shared" si="2"/>
        <v>3221.6145020781114</v>
      </c>
      <c r="H103" s="27" t="s">
        <v>387</v>
      </c>
      <c r="I103" s="27">
        <v>401.49281999999999</v>
      </c>
      <c r="J103" s="54" t="s">
        <v>3681</v>
      </c>
      <c r="K103" s="54" t="s">
        <v>635</v>
      </c>
      <c r="L103" s="54">
        <v>200</v>
      </c>
      <c r="M103" s="54" t="s">
        <v>70</v>
      </c>
      <c r="N103" s="54">
        <v>200</v>
      </c>
      <c r="O103" s="54" t="s">
        <v>3682</v>
      </c>
    </row>
    <row r="104" spans="1:15" s="54" customFormat="1" ht="16.5" customHeight="1">
      <c r="A104" s="50" t="s">
        <v>386</v>
      </c>
      <c r="B104" s="48" t="s">
        <v>636</v>
      </c>
      <c r="C104" s="51" t="s">
        <v>637</v>
      </c>
      <c r="D104" s="52">
        <v>2018</v>
      </c>
      <c r="E104" s="52">
        <v>10</v>
      </c>
      <c r="F104" s="53">
        <v>195</v>
      </c>
      <c r="G104" s="27">
        <f t="shared" si="2"/>
        <v>3221.6145020781114</v>
      </c>
      <c r="H104" s="27" t="s">
        <v>387</v>
      </c>
      <c r="I104" s="27">
        <v>201.92035000000001</v>
      </c>
      <c r="J104" s="54" t="s">
        <v>3681</v>
      </c>
      <c r="K104" s="54" t="s">
        <v>638</v>
      </c>
      <c r="L104" s="54">
        <v>15</v>
      </c>
      <c r="M104" s="54" t="s">
        <v>70</v>
      </c>
      <c r="N104" s="54">
        <v>200</v>
      </c>
      <c r="O104" s="54" t="s">
        <v>3682</v>
      </c>
    </row>
    <row r="105" spans="1:15" s="54" customFormat="1" ht="16.5" customHeight="1">
      <c r="A105" s="50" t="s">
        <v>386</v>
      </c>
      <c r="B105" s="48" t="s">
        <v>639</v>
      </c>
      <c r="C105" s="51" t="s">
        <v>640</v>
      </c>
      <c r="D105" s="52">
        <v>2018</v>
      </c>
      <c r="E105" s="52">
        <v>10</v>
      </c>
      <c r="F105" s="53">
        <v>573</v>
      </c>
      <c r="G105" s="27">
        <f t="shared" si="2"/>
        <v>3946.4777650456863</v>
      </c>
      <c r="H105" s="27" t="s">
        <v>387</v>
      </c>
      <c r="I105" s="27">
        <v>828.10212999999999</v>
      </c>
      <c r="J105" s="54" t="s">
        <v>3681</v>
      </c>
      <c r="K105" s="54" t="s">
        <v>641</v>
      </c>
      <c r="L105" s="54">
        <v>15</v>
      </c>
      <c r="M105" s="54" t="s">
        <v>66</v>
      </c>
      <c r="N105" s="54">
        <v>245</v>
      </c>
      <c r="O105" s="54" t="s">
        <v>3682</v>
      </c>
    </row>
    <row r="106" spans="1:15" s="54" customFormat="1" ht="30" customHeight="1">
      <c r="A106" s="50" t="s">
        <v>386</v>
      </c>
      <c r="B106" s="48" t="s">
        <v>642</v>
      </c>
      <c r="C106" s="51" t="s">
        <v>643</v>
      </c>
      <c r="D106" s="52">
        <v>2018</v>
      </c>
      <c r="E106" s="52">
        <v>10</v>
      </c>
      <c r="F106" s="53">
        <v>211</v>
      </c>
      <c r="G106" s="27">
        <f t="shared" si="2"/>
        <v>3221.6145020781114</v>
      </c>
      <c r="H106" s="27" t="s">
        <v>387</v>
      </c>
      <c r="I106" s="27">
        <v>356.00597999999997</v>
      </c>
      <c r="J106" s="54" t="s">
        <v>3681</v>
      </c>
      <c r="K106" s="55" t="s">
        <v>644</v>
      </c>
      <c r="L106" s="54">
        <v>45</v>
      </c>
      <c r="M106" s="54" t="s">
        <v>70</v>
      </c>
      <c r="N106" s="54">
        <v>200</v>
      </c>
      <c r="O106" s="54" t="s">
        <v>3682</v>
      </c>
    </row>
    <row r="107" spans="1:15" s="54" customFormat="1" ht="30" customHeight="1">
      <c r="A107" s="50" t="s">
        <v>386</v>
      </c>
      <c r="B107" s="48" t="s">
        <v>645</v>
      </c>
      <c r="C107" s="51" t="s">
        <v>646</v>
      </c>
      <c r="D107" s="52">
        <v>2018</v>
      </c>
      <c r="E107" s="52">
        <v>10</v>
      </c>
      <c r="F107" s="53">
        <v>40</v>
      </c>
      <c r="G107" s="27">
        <f t="shared" si="2"/>
        <v>3221.6145020781114</v>
      </c>
      <c r="H107" s="27" t="s">
        <v>387</v>
      </c>
      <c r="I107" s="27">
        <v>186.14692000000002</v>
      </c>
      <c r="J107" s="54" t="s">
        <v>3681</v>
      </c>
      <c r="K107" s="55" t="s">
        <v>647</v>
      </c>
      <c r="L107" s="54">
        <v>20</v>
      </c>
      <c r="M107" s="54" t="s">
        <v>70</v>
      </c>
      <c r="N107" s="54">
        <v>200</v>
      </c>
      <c r="O107" s="54" t="s">
        <v>3682</v>
      </c>
    </row>
    <row r="108" spans="1:15" s="54" customFormat="1" ht="16.5" customHeight="1">
      <c r="A108" s="50" t="s">
        <v>386</v>
      </c>
      <c r="B108" s="48" t="s">
        <v>648</v>
      </c>
      <c r="C108" s="51" t="s">
        <v>649</v>
      </c>
      <c r="D108" s="52">
        <v>2018</v>
      </c>
      <c r="E108" s="52">
        <v>10</v>
      </c>
      <c r="F108" s="53">
        <v>57</v>
      </c>
      <c r="G108" s="27">
        <f t="shared" si="2"/>
        <v>3221.6145020781114</v>
      </c>
      <c r="H108" s="27" t="s">
        <v>387</v>
      </c>
      <c r="I108" s="27">
        <v>189.16323</v>
      </c>
      <c r="J108" s="54" t="s">
        <v>3681</v>
      </c>
      <c r="K108" s="54" t="s">
        <v>650</v>
      </c>
      <c r="L108" s="54">
        <v>15</v>
      </c>
      <c r="M108" s="54" t="s">
        <v>70</v>
      </c>
      <c r="N108" s="54">
        <v>200</v>
      </c>
      <c r="O108" s="54" t="s">
        <v>3682</v>
      </c>
    </row>
    <row r="109" spans="1:15" s="54" customFormat="1" ht="30" customHeight="1">
      <c r="A109" s="50" t="s">
        <v>386</v>
      </c>
      <c r="B109" s="48" t="s">
        <v>651</v>
      </c>
      <c r="C109" s="51" t="s">
        <v>652</v>
      </c>
      <c r="D109" s="52">
        <v>2018</v>
      </c>
      <c r="E109" s="52">
        <v>10</v>
      </c>
      <c r="F109" s="53">
        <v>207</v>
      </c>
      <c r="G109" s="27">
        <f t="shared" si="2"/>
        <v>3946.4777650456863</v>
      </c>
      <c r="H109" s="27" t="s">
        <v>387</v>
      </c>
      <c r="I109" s="27">
        <v>298.01395000000002</v>
      </c>
      <c r="J109" s="54" t="s">
        <v>3681</v>
      </c>
      <c r="K109" s="55" t="s">
        <v>653</v>
      </c>
      <c r="L109" s="54">
        <v>30</v>
      </c>
      <c r="M109" s="54" t="s">
        <v>66</v>
      </c>
      <c r="N109" s="54">
        <v>245</v>
      </c>
      <c r="O109" s="54" t="s">
        <v>3682</v>
      </c>
    </row>
    <row r="110" spans="1:15" s="54" customFormat="1" ht="16.5" customHeight="1">
      <c r="A110" s="50" t="s">
        <v>386</v>
      </c>
      <c r="B110" s="48" t="s">
        <v>654</v>
      </c>
      <c r="C110" s="51" t="s">
        <v>655</v>
      </c>
      <c r="D110" s="52">
        <v>2018</v>
      </c>
      <c r="E110" s="52">
        <v>10</v>
      </c>
      <c r="F110" s="53">
        <v>3257</v>
      </c>
      <c r="G110" s="27">
        <f t="shared" si="2"/>
        <v>3221.6145020781114</v>
      </c>
      <c r="H110" s="27" t="s">
        <v>387</v>
      </c>
      <c r="I110" s="27">
        <v>2486.65825</v>
      </c>
      <c r="J110" s="54" t="s">
        <v>3681</v>
      </c>
      <c r="K110" s="54" t="s">
        <v>656</v>
      </c>
      <c r="L110" s="54">
        <v>150</v>
      </c>
      <c r="M110" s="54" t="s">
        <v>70</v>
      </c>
      <c r="N110" s="54">
        <v>200</v>
      </c>
      <c r="O110" s="54" t="s">
        <v>3682</v>
      </c>
    </row>
    <row r="111" spans="1:15" s="54" customFormat="1" ht="16.5" customHeight="1">
      <c r="A111" s="50" t="s">
        <v>386</v>
      </c>
      <c r="B111" s="48" t="s">
        <v>657</v>
      </c>
      <c r="C111" s="51" t="s">
        <v>658</v>
      </c>
      <c r="D111" s="52">
        <v>2018</v>
      </c>
      <c r="E111" s="52">
        <v>10</v>
      </c>
      <c r="F111" s="53">
        <v>94</v>
      </c>
      <c r="G111" s="27">
        <f t="shared" si="2"/>
        <v>3221.6145020781114</v>
      </c>
      <c r="H111" s="27" t="s">
        <v>387</v>
      </c>
      <c r="I111" s="27">
        <v>152.51205999999999</v>
      </c>
      <c r="J111" s="54" t="s">
        <v>3681</v>
      </c>
      <c r="K111" s="54" t="s">
        <v>659</v>
      </c>
      <c r="L111" s="54">
        <v>5</v>
      </c>
      <c r="M111" s="54" t="s">
        <v>70</v>
      </c>
      <c r="N111" s="54">
        <v>200</v>
      </c>
      <c r="O111" s="54" t="s">
        <v>3682</v>
      </c>
    </row>
    <row r="112" spans="1:15" s="54" customFormat="1" ht="105" customHeight="1">
      <c r="A112" s="50" t="s">
        <v>386</v>
      </c>
      <c r="B112" s="48" t="s">
        <v>660</v>
      </c>
      <c r="C112" s="51" t="s">
        <v>661</v>
      </c>
      <c r="D112" s="52">
        <v>2018</v>
      </c>
      <c r="E112" s="52">
        <v>10</v>
      </c>
      <c r="F112" s="53">
        <v>14</v>
      </c>
      <c r="G112" s="27">
        <f t="shared" si="2"/>
        <v>3221.6145020781114</v>
      </c>
      <c r="H112" s="27" t="s">
        <v>387</v>
      </c>
      <c r="I112" s="27">
        <v>72.799710000000005</v>
      </c>
      <c r="J112" s="54" t="s">
        <v>3681</v>
      </c>
      <c r="K112" s="55" t="s">
        <v>662</v>
      </c>
      <c r="L112" s="54">
        <v>45</v>
      </c>
      <c r="M112" s="54" t="s">
        <v>70</v>
      </c>
      <c r="N112" s="54">
        <v>200</v>
      </c>
      <c r="O112" s="54" t="s">
        <v>3682</v>
      </c>
    </row>
    <row r="113" spans="1:15" s="54" customFormat="1" ht="16.5" customHeight="1">
      <c r="A113" s="50" t="s">
        <v>386</v>
      </c>
      <c r="B113" s="48" t="s">
        <v>663</v>
      </c>
      <c r="C113" s="51" t="s">
        <v>664</v>
      </c>
      <c r="D113" s="52">
        <v>2018</v>
      </c>
      <c r="E113" s="52">
        <v>10</v>
      </c>
      <c r="F113" s="53">
        <v>7</v>
      </c>
      <c r="G113" s="27">
        <f t="shared" si="2"/>
        <v>3221.6145020781114</v>
      </c>
      <c r="H113" s="27" t="s">
        <v>387</v>
      </c>
      <c r="I113" s="27">
        <v>62.706789999999998</v>
      </c>
      <c r="J113" s="54" t="s">
        <v>3681</v>
      </c>
      <c r="K113" s="54" t="s">
        <v>665</v>
      </c>
      <c r="L113" s="54">
        <v>31</v>
      </c>
      <c r="M113" s="54" t="s">
        <v>70</v>
      </c>
      <c r="N113" s="54">
        <v>200</v>
      </c>
      <c r="O113" s="54" t="s">
        <v>3682</v>
      </c>
    </row>
    <row r="114" spans="1:15" s="54" customFormat="1" ht="105" customHeight="1">
      <c r="A114" s="50" t="s">
        <v>386</v>
      </c>
      <c r="B114" s="48" t="s">
        <v>179</v>
      </c>
      <c r="C114" s="51" t="s">
        <v>178</v>
      </c>
      <c r="D114" s="52">
        <v>2018</v>
      </c>
      <c r="E114" s="52">
        <v>10</v>
      </c>
      <c r="F114" s="53">
        <v>200</v>
      </c>
      <c r="G114" s="27">
        <f t="shared" si="2"/>
        <v>3946.4777650456863</v>
      </c>
      <c r="H114" s="27" t="s">
        <v>387</v>
      </c>
      <c r="I114" s="27">
        <v>456.24831</v>
      </c>
      <c r="J114" s="54" t="s">
        <v>3681</v>
      </c>
      <c r="K114" s="55" t="s">
        <v>666</v>
      </c>
      <c r="L114" s="54">
        <v>105</v>
      </c>
      <c r="M114" s="54" t="s">
        <v>66</v>
      </c>
      <c r="N114" s="54">
        <v>245</v>
      </c>
      <c r="O114" s="54" t="s">
        <v>3682</v>
      </c>
    </row>
    <row r="115" spans="1:15" s="54" customFormat="1" ht="16.5" customHeight="1">
      <c r="A115" s="50" t="s">
        <v>386</v>
      </c>
      <c r="B115" s="48" t="s">
        <v>670</v>
      </c>
      <c r="C115" s="51" t="s">
        <v>671</v>
      </c>
      <c r="D115" s="52">
        <v>2018</v>
      </c>
      <c r="E115" s="52">
        <v>10</v>
      </c>
      <c r="F115" s="53">
        <v>11</v>
      </c>
      <c r="G115" s="27">
        <f t="shared" si="2"/>
        <v>3221.6145020781114</v>
      </c>
      <c r="H115" s="27" t="s">
        <v>387</v>
      </c>
      <c r="I115" s="27">
        <v>112.2157</v>
      </c>
      <c r="J115" s="54" t="s">
        <v>3681</v>
      </c>
      <c r="K115" s="54" t="s">
        <v>672</v>
      </c>
      <c r="L115" s="54">
        <v>15</v>
      </c>
      <c r="M115" s="54" t="s">
        <v>70</v>
      </c>
      <c r="N115" s="54">
        <v>200</v>
      </c>
      <c r="O115" s="54" t="s">
        <v>3682</v>
      </c>
    </row>
    <row r="116" spans="1:15" s="54" customFormat="1" ht="16.5" customHeight="1">
      <c r="A116" s="50" t="s">
        <v>386</v>
      </c>
      <c r="B116" s="48" t="s">
        <v>278</v>
      </c>
      <c r="C116" s="51" t="s">
        <v>277</v>
      </c>
      <c r="D116" s="52">
        <v>2018</v>
      </c>
      <c r="E116" s="52">
        <v>10</v>
      </c>
      <c r="F116" s="53">
        <v>11</v>
      </c>
      <c r="G116" s="27">
        <f t="shared" si="2"/>
        <v>3221.6145020781114</v>
      </c>
      <c r="H116" s="27" t="s">
        <v>387</v>
      </c>
      <c r="I116" s="27">
        <v>112.90472</v>
      </c>
      <c r="J116" s="54" t="s">
        <v>3681</v>
      </c>
      <c r="K116" s="54" t="s">
        <v>324</v>
      </c>
      <c r="L116" s="54">
        <v>15</v>
      </c>
      <c r="M116" s="54" t="s">
        <v>70</v>
      </c>
      <c r="N116" s="54">
        <v>200</v>
      </c>
      <c r="O116" s="54" t="s">
        <v>3682</v>
      </c>
    </row>
    <row r="117" spans="1:15" s="54" customFormat="1" ht="16.5" customHeight="1">
      <c r="A117" s="50" t="s">
        <v>386</v>
      </c>
      <c r="B117" s="48" t="s">
        <v>676</v>
      </c>
      <c r="C117" s="51" t="s">
        <v>677</v>
      </c>
      <c r="D117" s="52">
        <v>2018</v>
      </c>
      <c r="E117" s="52">
        <v>10</v>
      </c>
      <c r="F117" s="53">
        <v>161</v>
      </c>
      <c r="G117" s="27">
        <f t="shared" si="2"/>
        <v>3221.6145020781114</v>
      </c>
      <c r="H117" s="27" t="s">
        <v>387</v>
      </c>
      <c r="I117" s="27">
        <v>367.14997999999997</v>
      </c>
      <c r="J117" s="54" t="s">
        <v>3681</v>
      </c>
      <c r="K117" s="54" t="s">
        <v>678</v>
      </c>
      <c r="L117" s="54">
        <v>15</v>
      </c>
      <c r="M117" s="54" t="s">
        <v>70</v>
      </c>
      <c r="N117" s="54">
        <v>200</v>
      </c>
      <c r="O117" s="54" t="s">
        <v>3682</v>
      </c>
    </row>
    <row r="118" spans="1:15" s="54" customFormat="1" ht="16.5" customHeight="1">
      <c r="A118" s="50" t="s">
        <v>386</v>
      </c>
      <c r="B118" s="48" t="s">
        <v>246</v>
      </c>
      <c r="C118" s="51" t="s">
        <v>245</v>
      </c>
      <c r="D118" s="52">
        <v>2018</v>
      </c>
      <c r="E118" s="52">
        <v>6</v>
      </c>
      <c r="F118" s="53">
        <v>532</v>
      </c>
      <c r="G118" s="27">
        <f>(3^0.5)*6*0.93*N118</f>
        <v>2367.8866590274124</v>
      </c>
      <c r="H118" s="27" t="s">
        <v>387</v>
      </c>
      <c r="I118" s="27">
        <v>527.29936999999995</v>
      </c>
      <c r="J118" s="54" t="s">
        <v>3681</v>
      </c>
      <c r="K118" s="54" t="s">
        <v>679</v>
      </c>
      <c r="L118" s="54">
        <v>15</v>
      </c>
      <c r="M118" s="54" t="s">
        <v>66</v>
      </c>
      <c r="N118" s="54">
        <v>245</v>
      </c>
      <c r="O118" s="54" t="s">
        <v>3682</v>
      </c>
    </row>
    <row r="119" spans="1:15" s="54" customFormat="1" ht="16.5" customHeight="1">
      <c r="A119" s="50" t="s">
        <v>386</v>
      </c>
      <c r="B119" s="48" t="s">
        <v>680</v>
      </c>
      <c r="C119" s="51" t="s">
        <v>681</v>
      </c>
      <c r="D119" s="52">
        <v>2018</v>
      </c>
      <c r="E119" s="52">
        <v>10</v>
      </c>
      <c r="F119" s="53">
        <v>538</v>
      </c>
      <c r="G119" s="27">
        <f t="shared" ref="G119:G130" si="3">(3^0.5)*10*0.93*N119</f>
        <v>3946.4777650456863</v>
      </c>
      <c r="H119" s="27" t="s">
        <v>387</v>
      </c>
      <c r="I119" s="27">
        <v>674.55651</v>
      </c>
      <c r="J119" s="54" t="s">
        <v>3681</v>
      </c>
      <c r="K119" s="54" t="s">
        <v>682</v>
      </c>
      <c r="L119" s="54">
        <v>15</v>
      </c>
      <c r="M119" s="54" t="s">
        <v>66</v>
      </c>
      <c r="N119" s="54">
        <v>245</v>
      </c>
      <c r="O119" s="54" t="s">
        <v>3682</v>
      </c>
    </row>
    <row r="120" spans="1:15" s="54" customFormat="1" ht="45" customHeight="1">
      <c r="A120" s="50" t="s">
        <v>386</v>
      </c>
      <c r="B120" s="48" t="s">
        <v>683</v>
      </c>
      <c r="C120" s="51" t="s">
        <v>684</v>
      </c>
      <c r="D120" s="52">
        <v>2018</v>
      </c>
      <c r="E120" s="52">
        <v>10</v>
      </c>
      <c r="F120" s="53">
        <v>211</v>
      </c>
      <c r="G120" s="27">
        <f t="shared" si="3"/>
        <v>3221.6145020781114</v>
      </c>
      <c r="H120" s="27" t="s">
        <v>387</v>
      </c>
      <c r="I120" s="27">
        <v>436.28185999999999</v>
      </c>
      <c r="J120" s="54" t="s">
        <v>3681</v>
      </c>
      <c r="K120" s="55" t="s">
        <v>685</v>
      </c>
      <c r="L120" s="54">
        <v>295</v>
      </c>
      <c r="M120" s="54" t="s">
        <v>70</v>
      </c>
      <c r="N120" s="54">
        <v>200</v>
      </c>
      <c r="O120" s="54" t="s">
        <v>3682</v>
      </c>
    </row>
    <row r="121" spans="1:15" s="54" customFormat="1" ht="30" customHeight="1">
      <c r="A121" s="50" t="s">
        <v>386</v>
      </c>
      <c r="B121" s="48" t="s">
        <v>692</v>
      </c>
      <c r="C121" s="51" t="s">
        <v>693</v>
      </c>
      <c r="D121" s="52">
        <v>2018</v>
      </c>
      <c r="E121" s="52">
        <v>10</v>
      </c>
      <c r="F121" s="53">
        <v>120</v>
      </c>
      <c r="G121" s="27">
        <f t="shared" si="3"/>
        <v>3946.4777650456863</v>
      </c>
      <c r="H121" s="27" t="s">
        <v>387</v>
      </c>
      <c r="I121" s="27">
        <v>519.67466000000002</v>
      </c>
      <c r="J121" s="54" t="s">
        <v>3681</v>
      </c>
      <c r="K121" s="55" t="s">
        <v>694</v>
      </c>
      <c r="L121" s="54">
        <v>1900</v>
      </c>
      <c r="M121" s="54" t="s">
        <v>66</v>
      </c>
      <c r="N121" s="54">
        <v>245</v>
      </c>
      <c r="O121" s="54" t="s">
        <v>3682</v>
      </c>
    </row>
    <row r="122" spans="1:15" s="54" customFormat="1" ht="16.5" customHeight="1">
      <c r="A122" s="50" t="s">
        <v>386</v>
      </c>
      <c r="B122" s="48" t="s">
        <v>695</v>
      </c>
      <c r="C122" s="51" t="s">
        <v>696</v>
      </c>
      <c r="D122" s="52">
        <v>2018</v>
      </c>
      <c r="E122" s="52">
        <v>10</v>
      </c>
      <c r="F122" s="53">
        <v>11</v>
      </c>
      <c r="G122" s="27">
        <f t="shared" si="3"/>
        <v>3221.6145020781114</v>
      </c>
      <c r="H122" s="27" t="s">
        <v>387</v>
      </c>
      <c r="I122" s="27">
        <v>97.917760000000001</v>
      </c>
      <c r="J122" s="54" t="s">
        <v>3681</v>
      </c>
      <c r="K122" s="54" t="s">
        <v>697</v>
      </c>
      <c r="L122" s="54">
        <v>15</v>
      </c>
      <c r="M122" s="54" t="s">
        <v>70</v>
      </c>
      <c r="N122" s="54">
        <v>200</v>
      </c>
      <c r="O122" s="54" t="s">
        <v>3682</v>
      </c>
    </row>
    <row r="123" spans="1:15" s="54" customFormat="1" ht="16.5" customHeight="1">
      <c r="A123" s="50" t="s">
        <v>386</v>
      </c>
      <c r="B123" s="48" t="s">
        <v>698</v>
      </c>
      <c r="C123" s="51" t="s">
        <v>699</v>
      </c>
      <c r="D123" s="52">
        <v>2018</v>
      </c>
      <c r="E123" s="52">
        <v>10</v>
      </c>
      <c r="F123" s="53">
        <v>10</v>
      </c>
      <c r="G123" s="27">
        <f t="shared" si="3"/>
        <v>3946.4777650456863</v>
      </c>
      <c r="H123" s="27" t="s">
        <v>387</v>
      </c>
      <c r="I123" s="27">
        <v>37.939209999999996</v>
      </c>
      <c r="J123" s="54" t="s">
        <v>3681</v>
      </c>
      <c r="K123" s="54" t="s">
        <v>700</v>
      </c>
      <c r="L123" s="54">
        <v>5</v>
      </c>
      <c r="M123" s="54" t="s">
        <v>66</v>
      </c>
      <c r="N123" s="54">
        <v>245</v>
      </c>
      <c r="O123" s="54" t="s">
        <v>3682</v>
      </c>
    </row>
    <row r="124" spans="1:15" s="54" customFormat="1" ht="45" customHeight="1">
      <c r="A124" s="50" t="s">
        <v>386</v>
      </c>
      <c r="B124" s="48" t="s">
        <v>701</v>
      </c>
      <c r="C124" s="51" t="s">
        <v>702</v>
      </c>
      <c r="D124" s="52">
        <v>2018</v>
      </c>
      <c r="E124" s="52">
        <v>10</v>
      </c>
      <c r="F124" s="53">
        <v>15</v>
      </c>
      <c r="G124" s="27">
        <f t="shared" si="3"/>
        <v>3221.6145020781114</v>
      </c>
      <c r="H124" s="27" t="s">
        <v>387</v>
      </c>
      <c r="I124" s="27">
        <v>71.28519</v>
      </c>
      <c r="J124" s="54" t="s">
        <v>3681</v>
      </c>
      <c r="K124" s="55" t="s">
        <v>703</v>
      </c>
      <c r="L124" s="54">
        <v>45</v>
      </c>
      <c r="M124" s="54" t="s">
        <v>70</v>
      </c>
      <c r="N124" s="54">
        <v>200</v>
      </c>
      <c r="O124" s="54" t="s">
        <v>3682</v>
      </c>
    </row>
    <row r="125" spans="1:15" s="54" customFormat="1" ht="16.5" customHeight="1">
      <c r="A125" s="50" t="s">
        <v>386</v>
      </c>
      <c r="B125" s="48" t="s">
        <v>704</v>
      </c>
      <c r="C125" s="51" t="s">
        <v>705</v>
      </c>
      <c r="D125" s="52">
        <v>2018</v>
      </c>
      <c r="E125" s="52">
        <v>10</v>
      </c>
      <c r="F125" s="53">
        <v>17</v>
      </c>
      <c r="G125" s="27">
        <f t="shared" si="3"/>
        <v>3221.6145020781114</v>
      </c>
      <c r="H125" s="27" t="s">
        <v>387</v>
      </c>
      <c r="I125" s="27">
        <v>81.20053999999999</v>
      </c>
      <c r="J125" s="54" t="s">
        <v>3681</v>
      </c>
      <c r="K125" s="54" t="s">
        <v>706</v>
      </c>
      <c r="L125" s="54">
        <v>25</v>
      </c>
      <c r="M125" s="54" t="s">
        <v>70</v>
      </c>
      <c r="N125" s="54">
        <v>200</v>
      </c>
      <c r="O125" s="54" t="s">
        <v>3682</v>
      </c>
    </row>
    <row r="126" spans="1:15" s="54" customFormat="1" ht="16.5" customHeight="1">
      <c r="A126" s="50" t="s">
        <v>386</v>
      </c>
      <c r="B126" s="48" t="s">
        <v>707</v>
      </c>
      <c r="C126" s="51" t="s">
        <v>708</v>
      </c>
      <c r="D126" s="52">
        <v>2018</v>
      </c>
      <c r="E126" s="52">
        <v>10</v>
      </c>
      <c r="F126" s="53">
        <v>728</v>
      </c>
      <c r="G126" s="27">
        <f t="shared" si="3"/>
        <v>3946.4777650456863</v>
      </c>
      <c r="H126" s="27" t="s">
        <v>387</v>
      </c>
      <c r="I126" s="27">
        <v>621.24231999999995</v>
      </c>
      <c r="J126" s="54" t="s">
        <v>3681</v>
      </c>
      <c r="K126" s="54" t="s">
        <v>709</v>
      </c>
      <c r="L126" s="54">
        <v>15</v>
      </c>
      <c r="M126" s="54" t="s">
        <v>66</v>
      </c>
      <c r="N126" s="54">
        <v>245</v>
      </c>
      <c r="O126" s="54" t="s">
        <v>3682</v>
      </c>
    </row>
    <row r="127" spans="1:15" s="54" customFormat="1" ht="16.5" customHeight="1">
      <c r="A127" s="50" t="s">
        <v>386</v>
      </c>
      <c r="B127" s="48" t="s">
        <v>710</v>
      </c>
      <c r="C127" s="51" t="s">
        <v>711</v>
      </c>
      <c r="D127" s="52">
        <v>2018</v>
      </c>
      <c r="E127" s="52">
        <v>10</v>
      </c>
      <c r="F127" s="53">
        <v>123</v>
      </c>
      <c r="G127" s="27">
        <f t="shared" si="3"/>
        <v>3221.6145020781114</v>
      </c>
      <c r="H127" s="27" t="s">
        <v>387</v>
      </c>
      <c r="I127" s="27">
        <v>337.27213</v>
      </c>
      <c r="J127" s="54" t="s">
        <v>3683</v>
      </c>
      <c r="M127" s="54" t="s">
        <v>70</v>
      </c>
      <c r="N127" s="54">
        <v>200</v>
      </c>
      <c r="O127" s="54" t="s">
        <v>3682</v>
      </c>
    </row>
    <row r="128" spans="1:15" s="54" customFormat="1" ht="45" customHeight="1">
      <c r="A128" s="50" t="s">
        <v>386</v>
      </c>
      <c r="B128" s="48" t="s">
        <v>712</v>
      </c>
      <c r="C128" s="51" t="s">
        <v>713</v>
      </c>
      <c r="D128" s="52">
        <v>2018</v>
      </c>
      <c r="E128" s="52">
        <v>10</v>
      </c>
      <c r="F128" s="53">
        <v>7</v>
      </c>
      <c r="G128" s="27">
        <f t="shared" si="3"/>
        <v>3221.6145020781114</v>
      </c>
      <c r="H128" s="27" t="s">
        <v>387</v>
      </c>
      <c r="I128" s="27">
        <v>105.13235</v>
      </c>
      <c r="J128" s="54" t="s">
        <v>3681</v>
      </c>
      <c r="K128" s="55" t="s">
        <v>714</v>
      </c>
      <c r="L128" s="54">
        <v>40</v>
      </c>
      <c r="M128" s="54" t="s">
        <v>70</v>
      </c>
      <c r="N128" s="54">
        <v>200</v>
      </c>
      <c r="O128" s="54" t="s">
        <v>3682</v>
      </c>
    </row>
    <row r="129" spans="1:15" s="54" customFormat="1" ht="16.5" customHeight="1">
      <c r="A129" s="50" t="s">
        <v>386</v>
      </c>
      <c r="B129" s="48" t="s">
        <v>252</v>
      </c>
      <c r="C129" s="51" t="s">
        <v>251</v>
      </c>
      <c r="D129" s="52">
        <v>2018</v>
      </c>
      <c r="E129" s="52">
        <v>10</v>
      </c>
      <c r="F129" s="53">
        <v>4</v>
      </c>
      <c r="G129" s="27">
        <f t="shared" si="3"/>
        <v>3221.6145020781114</v>
      </c>
      <c r="H129" s="27" t="s">
        <v>387</v>
      </c>
      <c r="I129" s="27">
        <v>78.93910000000001</v>
      </c>
      <c r="J129" s="54" t="s">
        <v>3681</v>
      </c>
      <c r="K129" s="54" t="s">
        <v>715</v>
      </c>
      <c r="L129" s="54">
        <v>15</v>
      </c>
      <c r="M129" s="54" t="s">
        <v>70</v>
      </c>
      <c r="N129" s="54">
        <v>200</v>
      </c>
      <c r="O129" s="54" t="s">
        <v>3682</v>
      </c>
    </row>
    <row r="130" spans="1:15" s="54" customFormat="1" ht="16.5" customHeight="1">
      <c r="A130" s="50" t="s">
        <v>386</v>
      </c>
      <c r="B130" s="48" t="s">
        <v>716</v>
      </c>
      <c r="C130" s="51" t="s">
        <v>717</v>
      </c>
      <c r="D130" s="52">
        <v>2018</v>
      </c>
      <c r="E130" s="52">
        <v>10</v>
      </c>
      <c r="F130" s="53">
        <v>31</v>
      </c>
      <c r="G130" s="27">
        <f t="shared" si="3"/>
        <v>3221.6145020781114</v>
      </c>
      <c r="H130" s="27" t="s">
        <v>387</v>
      </c>
      <c r="I130" s="27">
        <v>107.18935</v>
      </c>
      <c r="J130" s="54" t="s">
        <v>3681</v>
      </c>
      <c r="K130" s="54" t="s">
        <v>718</v>
      </c>
      <c r="L130" s="54">
        <v>80</v>
      </c>
      <c r="M130" s="54" t="s">
        <v>70</v>
      </c>
      <c r="N130" s="54">
        <v>200</v>
      </c>
      <c r="O130" s="54" t="s">
        <v>3682</v>
      </c>
    </row>
    <row r="131" spans="1:15" ht="66" customHeight="1">
      <c r="A131" s="57"/>
      <c r="B131" s="49" t="s">
        <v>722</v>
      </c>
      <c r="C131" s="58"/>
      <c r="D131" s="58"/>
      <c r="E131" s="44"/>
      <c r="F131" s="45">
        <f>SUM(F132:F150)</f>
        <v>11886</v>
      </c>
      <c r="G131" s="47">
        <f>SUM(G132:G150)</f>
        <v>94876.547086200357</v>
      </c>
      <c r="H131" s="46"/>
      <c r="I131" s="47">
        <f>SUM(I132:I150)</f>
        <v>11855.026039999997</v>
      </c>
    </row>
    <row r="132" spans="1:15" s="54" customFormat="1" ht="16.5" customHeight="1">
      <c r="A132" s="50" t="s">
        <v>723</v>
      </c>
      <c r="B132" s="48" t="s">
        <v>119</v>
      </c>
      <c r="C132" s="51" t="s">
        <v>118</v>
      </c>
      <c r="D132" s="52">
        <v>2018</v>
      </c>
      <c r="E132" s="52">
        <v>10</v>
      </c>
      <c r="F132" s="53">
        <v>209</v>
      </c>
      <c r="G132" s="27">
        <f t="shared" ref="G132:G150" si="4">(3^0.5)*10*0.93*N132</f>
        <v>4993.5024782210721</v>
      </c>
      <c r="H132" s="27" t="s">
        <v>387</v>
      </c>
      <c r="I132" s="27">
        <v>258.64168999999998</v>
      </c>
      <c r="J132" s="54" t="s">
        <v>3681</v>
      </c>
      <c r="K132" s="54" t="s">
        <v>724</v>
      </c>
      <c r="L132" s="54">
        <v>15</v>
      </c>
      <c r="M132" s="54" t="s">
        <v>69</v>
      </c>
      <c r="N132" s="54">
        <v>310</v>
      </c>
      <c r="O132" s="54" t="s">
        <v>3682</v>
      </c>
    </row>
    <row r="133" spans="1:15" s="54" customFormat="1" ht="16.5" customHeight="1">
      <c r="A133" s="50" t="s">
        <v>723</v>
      </c>
      <c r="B133" s="48" t="s">
        <v>125</v>
      </c>
      <c r="C133" s="51" t="s">
        <v>124</v>
      </c>
      <c r="D133" s="52">
        <v>2018</v>
      </c>
      <c r="E133" s="52">
        <v>10</v>
      </c>
      <c r="F133" s="53">
        <v>109</v>
      </c>
      <c r="G133" s="27">
        <f t="shared" si="4"/>
        <v>4993.5024782210721</v>
      </c>
      <c r="H133" s="27" t="s">
        <v>387</v>
      </c>
      <c r="I133" s="27">
        <v>217.99539999999999</v>
      </c>
      <c r="J133" s="54" t="s">
        <v>3681</v>
      </c>
      <c r="K133" s="54" t="s">
        <v>725</v>
      </c>
      <c r="L133" s="54">
        <v>15</v>
      </c>
      <c r="M133" s="54" t="s">
        <v>69</v>
      </c>
      <c r="N133" s="54">
        <v>310</v>
      </c>
      <c r="O133" s="54" t="s">
        <v>3682</v>
      </c>
    </row>
    <row r="134" spans="1:15" s="54" customFormat="1" ht="16.5" customHeight="1">
      <c r="A134" s="50" t="s">
        <v>723</v>
      </c>
      <c r="B134" s="48" t="s">
        <v>149</v>
      </c>
      <c r="C134" s="51" t="s">
        <v>148</v>
      </c>
      <c r="D134" s="52">
        <v>2018</v>
      </c>
      <c r="E134" s="52">
        <v>10</v>
      </c>
      <c r="F134" s="53">
        <v>114</v>
      </c>
      <c r="G134" s="27">
        <f t="shared" si="4"/>
        <v>4993.5024782210721</v>
      </c>
      <c r="H134" s="27" t="s">
        <v>387</v>
      </c>
      <c r="I134" s="27">
        <v>204.74723</v>
      </c>
      <c r="J134" s="54" t="s">
        <v>3681</v>
      </c>
      <c r="K134" s="54" t="s">
        <v>726</v>
      </c>
      <c r="L134" s="54">
        <v>15</v>
      </c>
      <c r="M134" s="54" t="s">
        <v>69</v>
      </c>
      <c r="N134" s="54">
        <v>310</v>
      </c>
      <c r="O134" s="54" t="s">
        <v>3682</v>
      </c>
    </row>
    <row r="135" spans="1:15" s="54" customFormat="1" ht="16.5" customHeight="1">
      <c r="A135" s="50" t="s">
        <v>723</v>
      </c>
      <c r="B135" s="48" t="s">
        <v>155</v>
      </c>
      <c r="C135" s="51" t="s">
        <v>154</v>
      </c>
      <c r="D135" s="52">
        <v>2018</v>
      </c>
      <c r="E135" s="52">
        <v>10</v>
      </c>
      <c r="F135" s="53">
        <v>114</v>
      </c>
      <c r="G135" s="27">
        <f t="shared" si="4"/>
        <v>4993.5024782210721</v>
      </c>
      <c r="H135" s="27" t="s">
        <v>387</v>
      </c>
      <c r="I135" s="27">
        <v>180.57957999999999</v>
      </c>
      <c r="J135" s="54" t="s">
        <v>3681</v>
      </c>
      <c r="K135" s="54" t="s">
        <v>727</v>
      </c>
      <c r="L135" s="54">
        <v>15</v>
      </c>
      <c r="M135" s="54" t="s">
        <v>69</v>
      </c>
      <c r="N135" s="54">
        <v>310</v>
      </c>
      <c r="O135" s="54" t="s">
        <v>3682</v>
      </c>
    </row>
    <row r="136" spans="1:15" s="54" customFormat="1" ht="16.5" customHeight="1">
      <c r="A136" s="50" t="s">
        <v>723</v>
      </c>
      <c r="B136" s="48" t="s">
        <v>113</v>
      </c>
      <c r="C136" s="51" t="s">
        <v>112</v>
      </c>
      <c r="D136" s="52">
        <v>2018</v>
      </c>
      <c r="E136" s="52">
        <v>10</v>
      </c>
      <c r="F136" s="53">
        <v>228</v>
      </c>
      <c r="G136" s="27">
        <f t="shared" si="4"/>
        <v>4993.5024782210721</v>
      </c>
      <c r="H136" s="27" t="s">
        <v>387</v>
      </c>
      <c r="I136" s="27">
        <v>232.41493</v>
      </c>
      <c r="J136" s="54" t="s">
        <v>3681</v>
      </c>
      <c r="K136" s="54" t="s">
        <v>728</v>
      </c>
      <c r="L136" s="54">
        <v>15</v>
      </c>
      <c r="M136" s="54" t="s">
        <v>69</v>
      </c>
      <c r="N136" s="54">
        <v>310</v>
      </c>
      <c r="O136" s="54" t="s">
        <v>3682</v>
      </c>
    </row>
    <row r="137" spans="1:15" s="54" customFormat="1" ht="45" customHeight="1">
      <c r="A137" s="50" t="s">
        <v>723</v>
      </c>
      <c r="B137" s="48" t="s">
        <v>139</v>
      </c>
      <c r="C137" s="51" t="s">
        <v>138</v>
      </c>
      <c r="D137" s="52">
        <v>2018</v>
      </c>
      <c r="E137" s="52">
        <v>10</v>
      </c>
      <c r="F137" s="53">
        <v>147</v>
      </c>
      <c r="G137" s="27">
        <f t="shared" si="4"/>
        <v>4993.5024782210721</v>
      </c>
      <c r="H137" s="27" t="s">
        <v>387</v>
      </c>
      <c r="I137" s="27">
        <v>346.82135999999997</v>
      </c>
      <c r="J137" s="54" t="s">
        <v>3681</v>
      </c>
      <c r="K137" s="55" t="s">
        <v>729</v>
      </c>
      <c r="L137" s="54">
        <v>45</v>
      </c>
      <c r="M137" s="54" t="s">
        <v>69</v>
      </c>
      <c r="N137" s="54">
        <v>310</v>
      </c>
      <c r="O137" s="54" t="s">
        <v>3682</v>
      </c>
    </row>
    <row r="138" spans="1:15" s="54" customFormat="1" ht="16.5" customHeight="1">
      <c r="A138" s="50" t="s">
        <v>723</v>
      </c>
      <c r="B138" s="48" t="s">
        <v>730</v>
      </c>
      <c r="C138" s="51" t="s">
        <v>731</v>
      </c>
      <c r="D138" s="52">
        <v>2018</v>
      </c>
      <c r="E138" s="52">
        <v>10</v>
      </c>
      <c r="F138" s="53">
        <v>154</v>
      </c>
      <c r="G138" s="27">
        <f t="shared" si="4"/>
        <v>4993.5024782210721</v>
      </c>
      <c r="H138" s="27" t="s">
        <v>387</v>
      </c>
      <c r="I138" s="27">
        <v>319.46582000000001</v>
      </c>
      <c r="J138" s="54" t="s">
        <v>3681</v>
      </c>
      <c r="K138" s="54" t="s">
        <v>732</v>
      </c>
      <c r="L138" s="54">
        <v>8</v>
      </c>
      <c r="M138" s="54" t="s">
        <v>69</v>
      </c>
      <c r="N138" s="54">
        <v>310</v>
      </c>
      <c r="O138" s="54" t="s">
        <v>3682</v>
      </c>
    </row>
    <row r="139" spans="1:15" s="54" customFormat="1" ht="16.5" customHeight="1">
      <c r="A139" s="50" t="s">
        <v>723</v>
      </c>
      <c r="B139" s="48" t="s">
        <v>733</v>
      </c>
      <c r="C139" s="51" t="s">
        <v>734</v>
      </c>
      <c r="D139" s="52">
        <v>2018</v>
      </c>
      <c r="E139" s="52">
        <v>10</v>
      </c>
      <c r="F139" s="53">
        <v>1853</v>
      </c>
      <c r="G139" s="27">
        <f t="shared" si="4"/>
        <v>4993.5024782210721</v>
      </c>
      <c r="H139" s="27" t="s">
        <v>387</v>
      </c>
      <c r="I139" s="27">
        <v>840.50209999999993</v>
      </c>
      <c r="J139" s="54" t="s">
        <v>3681</v>
      </c>
      <c r="K139" s="54" t="s">
        <v>735</v>
      </c>
      <c r="L139" s="54">
        <v>15</v>
      </c>
      <c r="M139" s="54" t="s">
        <v>69</v>
      </c>
      <c r="N139" s="54">
        <v>310</v>
      </c>
      <c r="O139" s="54" t="s">
        <v>3682</v>
      </c>
    </row>
    <row r="140" spans="1:15" s="54" customFormat="1" ht="30" customHeight="1">
      <c r="A140" s="50" t="s">
        <v>723</v>
      </c>
      <c r="B140" s="48" t="s">
        <v>272</v>
      </c>
      <c r="C140" s="51" t="s">
        <v>271</v>
      </c>
      <c r="D140" s="52">
        <v>2018</v>
      </c>
      <c r="E140" s="52">
        <v>10</v>
      </c>
      <c r="F140" s="53">
        <v>40</v>
      </c>
      <c r="G140" s="27">
        <f t="shared" si="4"/>
        <v>4993.5024782210721</v>
      </c>
      <c r="H140" s="27" t="s">
        <v>387</v>
      </c>
      <c r="I140" s="27">
        <v>105.25924999999999</v>
      </c>
      <c r="J140" s="54" t="s">
        <v>3681</v>
      </c>
      <c r="K140" s="55" t="s">
        <v>736</v>
      </c>
      <c r="L140" s="54">
        <v>30</v>
      </c>
      <c r="M140" s="54" t="s">
        <v>69</v>
      </c>
      <c r="N140" s="54">
        <v>310</v>
      </c>
      <c r="O140" s="54" t="s">
        <v>3682</v>
      </c>
    </row>
    <row r="141" spans="1:15" s="54" customFormat="1" ht="16.5" customHeight="1">
      <c r="A141" s="50" t="s">
        <v>723</v>
      </c>
      <c r="B141" s="48" t="s">
        <v>737</v>
      </c>
      <c r="C141" s="51" t="s">
        <v>738</v>
      </c>
      <c r="D141" s="52">
        <v>2018</v>
      </c>
      <c r="E141" s="52">
        <v>10</v>
      </c>
      <c r="F141" s="53">
        <v>16</v>
      </c>
      <c r="G141" s="27">
        <f t="shared" si="4"/>
        <v>4993.5024782210721</v>
      </c>
      <c r="H141" s="27" t="s">
        <v>387</v>
      </c>
      <c r="I141" s="27">
        <v>104.32942999999999</v>
      </c>
      <c r="J141" s="54" t="s">
        <v>3681</v>
      </c>
      <c r="K141" s="54" t="s">
        <v>739</v>
      </c>
      <c r="L141" s="54">
        <v>15</v>
      </c>
      <c r="M141" s="54" t="s">
        <v>69</v>
      </c>
      <c r="N141" s="54">
        <v>310</v>
      </c>
      <c r="O141" s="54" t="s">
        <v>3682</v>
      </c>
    </row>
    <row r="142" spans="1:15" s="54" customFormat="1" ht="60" customHeight="1">
      <c r="A142" s="50" t="s">
        <v>723</v>
      </c>
      <c r="B142" s="48" t="s">
        <v>740</v>
      </c>
      <c r="C142" s="51" t="s">
        <v>741</v>
      </c>
      <c r="D142" s="52">
        <v>2018</v>
      </c>
      <c r="E142" s="52">
        <v>10</v>
      </c>
      <c r="F142" s="53">
        <v>38</v>
      </c>
      <c r="G142" s="27">
        <f t="shared" si="4"/>
        <v>4993.5024782210721</v>
      </c>
      <c r="H142" s="27" t="s">
        <v>387</v>
      </c>
      <c r="I142" s="27">
        <v>122.98867</v>
      </c>
      <c r="J142" s="54" t="s">
        <v>3681</v>
      </c>
      <c r="K142" s="55" t="s">
        <v>742</v>
      </c>
      <c r="L142" s="54">
        <v>60</v>
      </c>
      <c r="M142" s="54" t="s">
        <v>69</v>
      </c>
      <c r="N142" s="54">
        <v>310</v>
      </c>
      <c r="O142" s="54" t="s">
        <v>3682</v>
      </c>
    </row>
    <row r="143" spans="1:15" s="54" customFormat="1" ht="16.5" customHeight="1">
      <c r="A143" s="50" t="s">
        <v>723</v>
      </c>
      <c r="B143" s="48" t="s">
        <v>743</v>
      </c>
      <c r="C143" s="51" t="s">
        <v>744</v>
      </c>
      <c r="D143" s="52">
        <v>2018</v>
      </c>
      <c r="E143" s="52">
        <v>10</v>
      </c>
      <c r="F143" s="53">
        <v>510</v>
      </c>
      <c r="G143" s="27">
        <f t="shared" si="4"/>
        <v>4993.5024782210721</v>
      </c>
      <c r="H143" s="27" t="s">
        <v>387</v>
      </c>
      <c r="I143" s="27">
        <v>774.09918999999991</v>
      </c>
      <c r="J143" s="54" t="s">
        <v>3681</v>
      </c>
      <c r="K143" s="54" t="s">
        <v>745</v>
      </c>
      <c r="L143" s="54">
        <v>15</v>
      </c>
      <c r="M143" s="54" t="s">
        <v>69</v>
      </c>
      <c r="N143" s="54">
        <v>310</v>
      </c>
      <c r="O143" s="54" t="s">
        <v>3682</v>
      </c>
    </row>
    <row r="144" spans="1:15" s="54" customFormat="1" ht="375" customHeight="1">
      <c r="A144" s="50" t="s">
        <v>723</v>
      </c>
      <c r="B144" s="48" t="s">
        <v>746</v>
      </c>
      <c r="C144" s="51" t="s">
        <v>747</v>
      </c>
      <c r="D144" s="52">
        <v>2018</v>
      </c>
      <c r="E144" s="52">
        <v>10</v>
      </c>
      <c r="F144" s="53">
        <v>263</v>
      </c>
      <c r="G144" s="27">
        <f t="shared" si="4"/>
        <v>4993.5024782210721</v>
      </c>
      <c r="H144" s="27" t="s">
        <v>387</v>
      </c>
      <c r="I144" s="27">
        <v>476.46102000000002</v>
      </c>
      <c r="J144" s="54" t="s">
        <v>3681</v>
      </c>
      <c r="K144" s="55" t="s">
        <v>748</v>
      </c>
      <c r="L144" s="54">
        <v>375</v>
      </c>
      <c r="M144" s="54" t="s">
        <v>69</v>
      </c>
      <c r="N144" s="54">
        <v>310</v>
      </c>
      <c r="O144" s="54" t="s">
        <v>3682</v>
      </c>
    </row>
    <row r="145" spans="1:15" s="54" customFormat="1" ht="16.5" customHeight="1">
      <c r="A145" s="50" t="s">
        <v>723</v>
      </c>
      <c r="B145" s="48" t="s">
        <v>749</v>
      </c>
      <c r="C145" s="51" t="s">
        <v>750</v>
      </c>
      <c r="D145" s="52">
        <v>2018</v>
      </c>
      <c r="E145" s="52">
        <v>10</v>
      </c>
      <c r="F145" s="53">
        <v>247</v>
      </c>
      <c r="G145" s="27">
        <f t="shared" si="4"/>
        <v>4993.5024782210721</v>
      </c>
      <c r="H145" s="27" t="s">
        <v>387</v>
      </c>
      <c r="I145" s="27">
        <v>690.48715000000004</v>
      </c>
      <c r="J145" s="54" t="s">
        <v>3681</v>
      </c>
      <c r="K145" s="54" t="s">
        <v>751</v>
      </c>
      <c r="L145" s="54">
        <v>15</v>
      </c>
      <c r="M145" s="54" t="s">
        <v>69</v>
      </c>
      <c r="N145" s="54">
        <v>310</v>
      </c>
      <c r="O145" s="54" t="s">
        <v>3682</v>
      </c>
    </row>
    <row r="146" spans="1:15" s="54" customFormat="1" ht="30" customHeight="1">
      <c r="A146" s="50" t="s">
        <v>723</v>
      </c>
      <c r="B146" s="48" t="s">
        <v>105</v>
      </c>
      <c r="C146" s="51" t="s">
        <v>104</v>
      </c>
      <c r="D146" s="52">
        <v>2018</v>
      </c>
      <c r="E146" s="52">
        <v>10</v>
      </c>
      <c r="F146" s="53">
        <v>105</v>
      </c>
      <c r="G146" s="27">
        <f t="shared" si="4"/>
        <v>4993.5024782210721</v>
      </c>
      <c r="H146" s="27" t="s">
        <v>387</v>
      </c>
      <c r="I146" s="27">
        <v>526.61162000000002</v>
      </c>
      <c r="J146" s="54" t="s">
        <v>3681</v>
      </c>
      <c r="K146" s="55" t="s">
        <v>752</v>
      </c>
      <c r="L146" s="54">
        <v>30</v>
      </c>
      <c r="M146" s="54" t="s">
        <v>69</v>
      </c>
      <c r="N146" s="54">
        <v>310</v>
      </c>
      <c r="O146" s="54" t="s">
        <v>3682</v>
      </c>
    </row>
    <row r="147" spans="1:15" s="54" customFormat="1" ht="16.5" customHeight="1">
      <c r="A147" s="50" t="s">
        <v>723</v>
      </c>
      <c r="B147" s="48" t="s">
        <v>753</v>
      </c>
      <c r="C147" s="51" t="s">
        <v>754</v>
      </c>
      <c r="D147" s="52">
        <v>2018</v>
      </c>
      <c r="E147" s="52">
        <v>10</v>
      </c>
      <c r="F147" s="53">
        <v>12</v>
      </c>
      <c r="G147" s="27">
        <f t="shared" si="4"/>
        <v>4993.5024782210721</v>
      </c>
      <c r="H147" s="27" t="s">
        <v>387</v>
      </c>
      <c r="I147" s="27">
        <v>107.69139999999999</v>
      </c>
      <c r="J147" s="54" t="s">
        <v>3681</v>
      </c>
      <c r="K147" s="54" t="s">
        <v>755</v>
      </c>
      <c r="L147" s="54">
        <v>50</v>
      </c>
      <c r="M147" s="54" t="s">
        <v>69</v>
      </c>
      <c r="N147" s="54">
        <v>310</v>
      </c>
      <c r="O147" s="54" t="s">
        <v>3682</v>
      </c>
    </row>
    <row r="148" spans="1:15" s="54" customFormat="1" ht="16.5" customHeight="1">
      <c r="A148" s="50" t="s">
        <v>723</v>
      </c>
      <c r="B148" s="48" t="s">
        <v>756</v>
      </c>
      <c r="C148" s="51" t="s">
        <v>757</v>
      </c>
      <c r="D148" s="52">
        <v>2018</v>
      </c>
      <c r="E148" s="52">
        <v>10</v>
      </c>
      <c r="F148" s="53">
        <v>125</v>
      </c>
      <c r="G148" s="27">
        <f t="shared" si="4"/>
        <v>4993.5024782210721</v>
      </c>
      <c r="H148" s="27" t="s">
        <v>387</v>
      </c>
      <c r="I148" s="27">
        <v>282.96979999999996</v>
      </c>
      <c r="J148" s="54" t="s">
        <v>3681</v>
      </c>
      <c r="K148" s="54" t="s">
        <v>758</v>
      </c>
      <c r="L148" s="54">
        <v>150</v>
      </c>
      <c r="M148" s="54" t="s">
        <v>69</v>
      </c>
      <c r="N148" s="54">
        <v>310</v>
      </c>
      <c r="O148" s="54" t="s">
        <v>3682</v>
      </c>
    </row>
    <row r="149" spans="1:15" s="54" customFormat="1" ht="16.5" customHeight="1">
      <c r="A149" s="50" t="s">
        <v>723</v>
      </c>
      <c r="B149" s="48" t="s">
        <v>759</v>
      </c>
      <c r="C149" s="51" t="s">
        <v>760</v>
      </c>
      <c r="D149" s="52">
        <v>2018</v>
      </c>
      <c r="E149" s="52">
        <v>10</v>
      </c>
      <c r="F149" s="53">
        <v>7590</v>
      </c>
      <c r="G149" s="27">
        <f t="shared" si="4"/>
        <v>4993.5024782210721</v>
      </c>
      <c r="H149" s="27" t="s">
        <v>387</v>
      </c>
      <c r="I149" s="27">
        <v>5933.1637099999998</v>
      </c>
      <c r="J149" s="54" t="s">
        <v>3681</v>
      </c>
      <c r="K149" s="54" t="s">
        <v>295</v>
      </c>
      <c r="L149" s="54">
        <v>1160</v>
      </c>
      <c r="M149" s="54" t="s">
        <v>69</v>
      </c>
      <c r="N149" s="54">
        <v>310</v>
      </c>
      <c r="O149" s="54" t="s">
        <v>3682</v>
      </c>
    </row>
    <row r="150" spans="1:15" s="54" customFormat="1" ht="16.5" customHeight="1">
      <c r="A150" s="50" t="s">
        <v>723</v>
      </c>
      <c r="B150" s="48" t="s">
        <v>761</v>
      </c>
      <c r="C150" s="51" t="s">
        <v>762</v>
      </c>
      <c r="D150" s="52">
        <v>2018</v>
      </c>
      <c r="E150" s="52">
        <v>10</v>
      </c>
      <c r="F150" s="53">
        <v>12</v>
      </c>
      <c r="G150" s="27">
        <f t="shared" si="4"/>
        <v>4993.5024782210721</v>
      </c>
      <c r="H150" s="27" t="s">
        <v>387</v>
      </c>
      <c r="I150" s="27">
        <v>129.79669000000001</v>
      </c>
      <c r="J150" s="54" t="s">
        <v>3681</v>
      </c>
      <c r="K150" s="54" t="s">
        <v>763</v>
      </c>
      <c r="L150" s="54">
        <v>80</v>
      </c>
      <c r="M150" s="54" t="s">
        <v>69</v>
      </c>
      <c r="N150" s="54">
        <v>310</v>
      </c>
      <c r="O150" s="54" t="s">
        <v>3682</v>
      </c>
    </row>
    <row r="151" spans="1:15" ht="66" customHeight="1">
      <c r="A151" s="42"/>
      <c r="B151" s="49" t="s">
        <v>764</v>
      </c>
      <c r="C151" s="59"/>
      <c r="D151" s="60"/>
      <c r="E151" s="59"/>
      <c r="F151" s="45">
        <f>SUM(F152)</f>
        <v>462</v>
      </c>
      <c r="G151" s="47">
        <f>SUM(G152)</f>
        <v>5959.9868288445059</v>
      </c>
      <c r="H151" s="46"/>
      <c r="I151" s="47">
        <f>SUM(I152)</f>
        <v>119.17909</v>
      </c>
    </row>
    <row r="152" spans="1:15" s="54" customFormat="1" ht="16.5" customHeight="1">
      <c r="A152" s="50" t="s">
        <v>765</v>
      </c>
      <c r="B152" s="48" t="s">
        <v>222</v>
      </c>
      <c r="C152" s="51" t="s">
        <v>221</v>
      </c>
      <c r="D152" s="52">
        <v>2018</v>
      </c>
      <c r="E152" s="52">
        <v>10</v>
      </c>
      <c r="F152" s="53">
        <v>462</v>
      </c>
      <c r="G152" s="27">
        <f>(3^0.5)*10*0.93*N152</f>
        <v>5959.9868288445059</v>
      </c>
      <c r="H152" s="27" t="s">
        <v>387</v>
      </c>
      <c r="I152" s="27">
        <v>119.17909</v>
      </c>
      <c r="J152" s="54" t="s">
        <v>3681</v>
      </c>
      <c r="K152" s="54" t="s">
        <v>315</v>
      </c>
      <c r="L152" s="54">
        <v>15</v>
      </c>
      <c r="M152" s="54" t="s">
        <v>7</v>
      </c>
      <c r="N152" s="54">
        <v>370</v>
      </c>
      <c r="O152" s="54" t="s">
        <v>3682</v>
      </c>
    </row>
    <row r="153" spans="1:15" ht="66" customHeight="1">
      <c r="A153" s="42"/>
      <c r="B153" s="49" t="s">
        <v>766</v>
      </c>
      <c r="C153" s="59"/>
      <c r="D153" s="60"/>
      <c r="E153" s="59"/>
      <c r="F153" s="45">
        <f>SUM(F154)</f>
        <v>30</v>
      </c>
      <c r="G153" s="47">
        <f>SUM(G154)</f>
        <v>2287.346296475459</v>
      </c>
      <c r="H153" s="46"/>
      <c r="I153" s="47">
        <f>SUM(I154)</f>
        <v>52.531099999999995</v>
      </c>
    </row>
    <row r="154" spans="1:15" s="54" customFormat="1" ht="33" customHeight="1">
      <c r="A154" s="50" t="s">
        <v>767</v>
      </c>
      <c r="B154" s="48" t="s">
        <v>768</v>
      </c>
      <c r="C154" s="27" t="s">
        <v>769</v>
      </c>
      <c r="D154" s="52">
        <v>2018</v>
      </c>
      <c r="E154" s="52">
        <v>10</v>
      </c>
      <c r="F154" s="53">
        <v>30</v>
      </c>
      <c r="G154" s="27">
        <f>(3^0.5)*10*0.93*N154</f>
        <v>2287.346296475459</v>
      </c>
      <c r="H154" s="27" t="s">
        <v>387</v>
      </c>
      <c r="I154" s="27">
        <v>52.531099999999995</v>
      </c>
      <c r="J154" s="54" t="s">
        <v>3681</v>
      </c>
      <c r="K154" s="54" t="s">
        <v>770</v>
      </c>
      <c r="L154" s="54">
        <v>5</v>
      </c>
      <c r="M154" s="54" t="s">
        <v>3684</v>
      </c>
      <c r="N154" s="54">
        <v>142</v>
      </c>
    </row>
    <row r="155" spans="1:15" ht="66" customHeight="1">
      <c r="A155" s="42"/>
      <c r="B155" s="49" t="s">
        <v>771</v>
      </c>
      <c r="C155" s="59"/>
      <c r="D155" s="60"/>
      <c r="E155" s="59"/>
      <c r="F155" s="45">
        <f>SUM(F156:F162)</f>
        <v>5853</v>
      </c>
      <c r="G155" s="47">
        <f>SUM(G156:G162)</f>
        <v>23678.866590274116</v>
      </c>
      <c r="H155" s="46"/>
      <c r="I155" s="47">
        <f>SUM(I156:I162)</f>
        <v>5239.9545000000007</v>
      </c>
    </row>
    <row r="156" spans="1:15" s="54" customFormat="1" ht="16.5" customHeight="1">
      <c r="A156" s="50" t="s">
        <v>772</v>
      </c>
      <c r="B156" s="48" t="s">
        <v>232</v>
      </c>
      <c r="C156" s="51" t="s">
        <v>231</v>
      </c>
      <c r="D156" s="52">
        <v>2018</v>
      </c>
      <c r="E156" s="52">
        <v>10</v>
      </c>
      <c r="F156" s="53">
        <v>639.99999999999989</v>
      </c>
      <c r="G156" s="27">
        <f t="shared" ref="G156:G162" si="5">(3^0.5)*10*0.93*N156</f>
        <v>3382.6952271820169</v>
      </c>
      <c r="H156" s="27" t="s">
        <v>387</v>
      </c>
      <c r="I156" s="27">
        <v>594.49135999999999</v>
      </c>
      <c r="J156" s="54" t="s">
        <v>3681</v>
      </c>
      <c r="K156" s="54" t="s">
        <v>773</v>
      </c>
      <c r="L156" s="54">
        <v>15</v>
      </c>
      <c r="M156" s="54" t="s">
        <v>75</v>
      </c>
      <c r="N156" s="54">
        <v>210</v>
      </c>
    </row>
    <row r="157" spans="1:15" s="54" customFormat="1" ht="30" customHeight="1">
      <c r="A157" s="50" t="s">
        <v>772</v>
      </c>
      <c r="B157" s="48" t="s">
        <v>286</v>
      </c>
      <c r="C157" s="51" t="s">
        <v>285</v>
      </c>
      <c r="D157" s="52">
        <v>2018</v>
      </c>
      <c r="E157" s="52">
        <v>10</v>
      </c>
      <c r="F157" s="53">
        <v>327.99999999999994</v>
      </c>
      <c r="G157" s="27">
        <f t="shared" si="5"/>
        <v>3382.6952271820169</v>
      </c>
      <c r="H157" s="27" t="s">
        <v>387</v>
      </c>
      <c r="I157" s="27">
        <v>324.78596000000005</v>
      </c>
      <c r="J157" s="54" t="s">
        <v>3681</v>
      </c>
      <c r="K157" s="55" t="s">
        <v>774</v>
      </c>
      <c r="L157" s="54">
        <v>29.5</v>
      </c>
      <c r="M157" s="54" t="s">
        <v>75</v>
      </c>
      <c r="N157" s="54">
        <v>210</v>
      </c>
    </row>
    <row r="158" spans="1:15" s="54" customFormat="1" ht="45" customHeight="1">
      <c r="A158" s="50" t="s">
        <v>772</v>
      </c>
      <c r="B158" s="48" t="s">
        <v>775</v>
      </c>
      <c r="C158" s="51" t="s">
        <v>776</v>
      </c>
      <c r="D158" s="52">
        <v>2018</v>
      </c>
      <c r="E158" s="52">
        <v>10</v>
      </c>
      <c r="F158" s="53">
        <v>6</v>
      </c>
      <c r="G158" s="27">
        <f t="shared" si="5"/>
        <v>3382.6952271820169</v>
      </c>
      <c r="H158" s="27" t="s">
        <v>387</v>
      </c>
      <c r="I158" s="27">
        <v>94.361940000000004</v>
      </c>
      <c r="J158" s="54" t="s">
        <v>3681</v>
      </c>
      <c r="K158" s="55" t="s">
        <v>777</v>
      </c>
      <c r="L158" s="54">
        <v>25</v>
      </c>
      <c r="M158" s="54" t="s">
        <v>75</v>
      </c>
      <c r="N158" s="54">
        <v>210</v>
      </c>
    </row>
    <row r="159" spans="1:15" s="54" customFormat="1" ht="16.5" customHeight="1">
      <c r="A159" s="50" t="s">
        <v>772</v>
      </c>
      <c r="B159" s="48" t="s">
        <v>778</v>
      </c>
      <c r="C159" s="51" t="s">
        <v>779</v>
      </c>
      <c r="D159" s="52">
        <v>2018</v>
      </c>
      <c r="E159" s="52">
        <v>10</v>
      </c>
      <c r="F159" s="53">
        <v>6</v>
      </c>
      <c r="G159" s="27">
        <f t="shared" si="5"/>
        <v>3382.6952271820169</v>
      </c>
      <c r="H159" s="27" t="s">
        <v>387</v>
      </c>
      <c r="I159" s="27">
        <v>56.466790000000003</v>
      </c>
      <c r="J159" s="54" t="s">
        <v>3681</v>
      </c>
      <c r="K159" s="54" t="s">
        <v>780</v>
      </c>
      <c r="L159" s="54">
        <v>15</v>
      </c>
      <c r="M159" s="54" t="s">
        <v>75</v>
      </c>
      <c r="N159" s="54">
        <v>210</v>
      </c>
    </row>
    <row r="160" spans="1:15" s="54" customFormat="1" ht="16.5" customHeight="1">
      <c r="A160" s="50" t="s">
        <v>772</v>
      </c>
      <c r="B160" s="48" t="s">
        <v>781</v>
      </c>
      <c r="C160" s="51" t="s">
        <v>782</v>
      </c>
      <c r="D160" s="52">
        <v>2018</v>
      </c>
      <c r="E160" s="52">
        <v>10</v>
      </c>
      <c r="F160" s="53">
        <v>4098</v>
      </c>
      <c r="G160" s="27">
        <f t="shared" si="5"/>
        <v>3382.6952271820169</v>
      </c>
      <c r="H160" s="27" t="s">
        <v>387</v>
      </c>
      <c r="I160" s="27">
        <v>2942.30087</v>
      </c>
      <c r="J160" s="54" t="s">
        <v>3681</v>
      </c>
      <c r="K160" s="54" t="s">
        <v>783</v>
      </c>
      <c r="L160" s="54">
        <v>14.26</v>
      </c>
      <c r="M160" s="54" t="s">
        <v>75</v>
      </c>
      <c r="N160" s="54">
        <v>210</v>
      </c>
    </row>
    <row r="161" spans="1:20" s="54" customFormat="1" ht="30" customHeight="1">
      <c r="A161" s="50" t="s">
        <v>772</v>
      </c>
      <c r="B161" s="48" t="s">
        <v>784</v>
      </c>
      <c r="C161" s="51" t="s">
        <v>785</v>
      </c>
      <c r="D161" s="52">
        <v>2018</v>
      </c>
      <c r="E161" s="52">
        <v>10</v>
      </c>
      <c r="F161" s="53">
        <v>736</v>
      </c>
      <c r="G161" s="27">
        <f t="shared" si="5"/>
        <v>3382.6952271820169</v>
      </c>
      <c r="H161" s="27" t="s">
        <v>387</v>
      </c>
      <c r="I161" s="27">
        <v>1102.8963799999999</v>
      </c>
      <c r="J161" s="54" t="s">
        <v>3681</v>
      </c>
      <c r="K161" s="55" t="s">
        <v>786</v>
      </c>
      <c r="L161" s="54">
        <v>300</v>
      </c>
      <c r="M161" s="54" t="s">
        <v>75</v>
      </c>
      <c r="N161" s="54">
        <v>210</v>
      </c>
    </row>
    <row r="162" spans="1:20" s="54" customFormat="1" ht="16.5" customHeight="1">
      <c r="A162" s="50" t="s">
        <v>772</v>
      </c>
      <c r="B162" s="48" t="s">
        <v>787</v>
      </c>
      <c r="C162" s="51" t="s">
        <v>788</v>
      </c>
      <c r="D162" s="52">
        <v>2018</v>
      </c>
      <c r="E162" s="52">
        <v>10</v>
      </c>
      <c r="F162" s="53">
        <v>39</v>
      </c>
      <c r="G162" s="27">
        <f t="shared" si="5"/>
        <v>3382.6952271820169</v>
      </c>
      <c r="H162" s="27" t="s">
        <v>387</v>
      </c>
      <c r="I162" s="27">
        <v>124.6512</v>
      </c>
      <c r="J162" s="54" t="s">
        <v>3681</v>
      </c>
      <c r="K162" s="54" t="s">
        <v>789</v>
      </c>
      <c r="L162" s="54">
        <v>15</v>
      </c>
      <c r="M162" s="54" t="s">
        <v>75</v>
      </c>
      <c r="N162" s="54">
        <v>210</v>
      </c>
    </row>
    <row r="163" spans="1:20" ht="49.5" customHeight="1">
      <c r="A163" s="57">
        <v>0.4</v>
      </c>
      <c r="B163" s="61" t="s">
        <v>792</v>
      </c>
      <c r="C163" s="58"/>
      <c r="D163" s="58"/>
      <c r="E163" s="62"/>
      <c r="F163" s="45">
        <f>SUM(F164:F167)</f>
        <v>159</v>
      </c>
      <c r="G163" s="47">
        <f>SUM(G164:G167)</f>
        <v>222.45522928029763</v>
      </c>
      <c r="H163" s="46"/>
      <c r="I163" s="47">
        <f>SUM(I164:I167)</f>
        <v>291.76430000000005</v>
      </c>
    </row>
    <row r="164" spans="1:20" s="54" customFormat="1" ht="16.5" customHeight="1">
      <c r="A164" s="50" t="s">
        <v>793</v>
      </c>
      <c r="B164" s="48" t="s">
        <v>794</v>
      </c>
      <c r="C164" s="51" t="s">
        <v>795</v>
      </c>
      <c r="D164" s="52">
        <v>2018</v>
      </c>
      <c r="E164" s="51">
        <v>0.38</v>
      </c>
      <c r="F164" s="53">
        <v>60</v>
      </c>
      <c r="G164" s="27">
        <f>(3^0.5)*0.38*0.93*N164</f>
        <v>61.210675539484129</v>
      </c>
      <c r="H164" s="27" t="s">
        <v>387</v>
      </c>
      <c r="I164" s="27">
        <v>64.923810000000003</v>
      </c>
      <c r="J164" s="54" t="s">
        <v>3681</v>
      </c>
      <c r="K164" s="54" t="s">
        <v>411</v>
      </c>
      <c r="L164" s="54">
        <v>7</v>
      </c>
      <c r="M164" s="54" t="s">
        <v>77</v>
      </c>
      <c r="N164" s="54">
        <v>100</v>
      </c>
      <c r="O164" s="54" t="s">
        <v>3682</v>
      </c>
    </row>
    <row r="165" spans="1:20" s="54" customFormat="1" ht="30" customHeight="1">
      <c r="A165" s="50" t="s">
        <v>793</v>
      </c>
      <c r="B165" s="48" t="s">
        <v>796</v>
      </c>
      <c r="C165" s="51" t="s">
        <v>797</v>
      </c>
      <c r="D165" s="52">
        <v>2018</v>
      </c>
      <c r="E165" s="51">
        <v>0.38</v>
      </c>
      <c r="F165" s="53">
        <v>44</v>
      </c>
      <c r="G165" s="27">
        <f t="shared" ref="G165" si="6">(3^0.5)*0.38*0.93*N165</f>
        <v>61.210675539484129</v>
      </c>
      <c r="H165" s="27" t="s">
        <v>387</v>
      </c>
      <c r="I165" s="27">
        <v>117.00749</v>
      </c>
      <c r="J165" s="54" t="s">
        <v>3681</v>
      </c>
      <c r="K165" s="55" t="s">
        <v>798</v>
      </c>
      <c r="L165" s="54">
        <v>20</v>
      </c>
      <c r="M165" s="54" t="s">
        <v>77</v>
      </c>
      <c r="N165" s="54">
        <v>100</v>
      </c>
      <c r="O165" s="54" t="s">
        <v>3682</v>
      </c>
      <c r="R165" s="82" t="s">
        <v>797</v>
      </c>
      <c r="T165" s="54">
        <v>0.4</v>
      </c>
    </row>
    <row r="166" spans="1:20" s="54" customFormat="1" ht="16.5" customHeight="1">
      <c r="A166" s="50" t="s">
        <v>793</v>
      </c>
      <c r="B166" s="48" t="s">
        <v>802</v>
      </c>
      <c r="C166" s="51" t="s">
        <v>803</v>
      </c>
      <c r="D166" s="52">
        <v>2018</v>
      </c>
      <c r="E166" s="51">
        <v>0.23</v>
      </c>
      <c r="F166" s="53">
        <v>30</v>
      </c>
      <c r="G166" s="27">
        <f>0.22*0.93*N166</f>
        <v>20.46</v>
      </c>
      <c r="H166" s="27" t="s">
        <v>387</v>
      </c>
      <c r="I166" s="27">
        <v>64.071449999999999</v>
      </c>
      <c r="J166" s="54" t="s">
        <v>3681</v>
      </c>
      <c r="K166" s="54" t="s">
        <v>804</v>
      </c>
      <c r="L166" s="54">
        <v>5</v>
      </c>
      <c r="M166" s="54" t="s">
        <v>78</v>
      </c>
      <c r="N166" s="54">
        <v>100</v>
      </c>
      <c r="O166" s="54" t="s">
        <v>3682</v>
      </c>
      <c r="R166" s="82" t="s">
        <v>803</v>
      </c>
      <c r="T166" s="54">
        <v>0.23</v>
      </c>
    </row>
    <row r="167" spans="1:20" s="54" customFormat="1" ht="16.5" customHeight="1">
      <c r="A167" s="50" t="s">
        <v>793</v>
      </c>
      <c r="B167" s="48" t="s">
        <v>805</v>
      </c>
      <c r="C167" s="51" t="s">
        <v>806</v>
      </c>
      <c r="D167" s="52">
        <v>2018</v>
      </c>
      <c r="E167" s="51">
        <v>0.38</v>
      </c>
      <c r="F167" s="53">
        <v>25</v>
      </c>
      <c r="G167" s="27">
        <f t="shared" ref="G167" si="7">(3^0.5)*0.38*0.93*N167</f>
        <v>79.573878201329364</v>
      </c>
      <c r="H167" s="27" t="s">
        <v>387</v>
      </c>
      <c r="I167" s="27">
        <v>45.76155</v>
      </c>
      <c r="J167" s="54" t="s">
        <v>3681</v>
      </c>
      <c r="K167" s="54" t="s">
        <v>807</v>
      </c>
      <c r="L167" s="54">
        <v>15</v>
      </c>
      <c r="M167" s="54" t="s">
        <v>73</v>
      </c>
      <c r="N167" s="54">
        <v>130</v>
      </c>
      <c r="O167" s="54" t="s">
        <v>3682</v>
      </c>
    </row>
    <row r="168" spans="1:20" ht="49.5" customHeight="1">
      <c r="A168" s="57"/>
      <c r="B168" s="61" t="s">
        <v>814</v>
      </c>
      <c r="C168" s="58"/>
      <c r="D168" s="58"/>
      <c r="E168" s="62"/>
      <c r="F168" s="45">
        <f>SUM(F169:F174)</f>
        <v>724</v>
      </c>
      <c r="G168" s="47">
        <f>SUM(G169:G174)</f>
        <v>651.893694495506</v>
      </c>
      <c r="H168" s="46"/>
      <c r="I168" s="47">
        <f>SUM(I169:I174)</f>
        <v>1015.83041</v>
      </c>
    </row>
    <row r="169" spans="1:20" s="54" customFormat="1" ht="16.5" customHeight="1">
      <c r="A169" s="50" t="s">
        <v>815</v>
      </c>
      <c r="B169" s="48" t="s">
        <v>816</v>
      </c>
      <c r="C169" s="51" t="s">
        <v>817</v>
      </c>
      <c r="D169" s="52">
        <v>2018</v>
      </c>
      <c r="E169" s="51">
        <v>0.38</v>
      </c>
      <c r="F169" s="53">
        <v>235</v>
      </c>
      <c r="G169" s="27">
        <f t="shared" ref="G169:G174" si="8">(3^0.5)*0.38*0.93*N169</f>
        <v>97.9370808631746</v>
      </c>
      <c r="H169" s="27" t="s">
        <v>387</v>
      </c>
      <c r="I169" s="27">
        <v>206.03813</v>
      </c>
      <c r="J169" s="54" t="s">
        <v>3681</v>
      </c>
      <c r="K169" s="54" t="s">
        <v>818</v>
      </c>
      <c r="L169" s="54">
        <v>8</v>
      </c>
      <c r="M169" s="54" t="s">
        <v>81</v>
      </c>
      <c r="N169" s="54">
        <v>160</v>
      </c>
      <c r="O169" s="54" t="s">
        <v>3682</v>
      </c>
    </row>
    <row r="170" spans="1:20" s="54" customFormat="1" ht="16.5" customHeight="1">
      <c r="A170" s="50" t="s">
        <v>815</v>
      </c>
      <c r="B170" s="48" t="s">
        <v>819</v>
      </c>
      <c r="C170" s="51" t="s">
        <v>820</v>
      </c>
      <c r="D170" s="52">
        <v>2018</v>
      </c>
      <c r="E170" s="51">
        <v>0.38</v>
      </c>
      <c r="F170" s="53">
        <v>51</v>
      </c>
      <c r="G170" s="27">
        <f t="shared" si="8"/>
        <v>119.36081730199405</v>
      </c>
      <c r="H170" s="27" t="s">
        <v>387</v>
      </c>
      <c r="I170" s="27">
        <v>83.941990000000004</v>
      </c>
      <c r="J170" s="54" t="s">
        <v>3681</v>
      </c>
      <c r="K170" s="54" t="s">
        <v>821</v>
      </c>
      <c r="L170" s="54">
        <v>5</v>
      </c>
      <c r="M170" s="54" t="s">
        <v>68</v>
      </c>
      <c r="N170" s="54">
        <v>195</v>
      </c>
      <c r="O170" s="54" t="s">
        <v>3682</v>
      </c>
    </row>
    <row r="171" spans="1:20" s="54" customFormat="1" ht="16.5" customHeight="1">
      <c r="A171" s="50" t="s">
        <v>815</v>
      </c>
      <c r="B171" s="48" t="s">
        <v>822</v>
      </c>
      <c r="C171" s="51" t="s">
        <v>823</v>
      </c>
      <c r="D171" s="52">
        <v>2018</v>
      </c>
      <c r="E171" s="51">
        <v>0.38</v>
      </c>
      <c r="F171" s="53">
        <v>145</v>
      </c>
      <c r="G171" s="27">
        <f t="shared" si="8"/>
        <v>119.36081730199405</v>
      </c>
      <c r="H171" s="27" t="s">
        <v>387</v>
      </c>
      <c r="I171" s="27">
        <v>199.34375</v>
      </c>
      <c r="J171" s="54" t="s">
        <v>3681</v>
      </c>
      <c r="K171" s="54" t="s">
        <v>338</v>
      </c>
      <c r="L171" s="54">
        <v>8</v>
      </c>
      <c r="M171" s="54" t="s">
        <v>68</v>
      </c>
      <c r="N171" s="54">
        <v>195</v>
      </c>
      <c r="O171" s="54" t="s">
        <v>3682</v>
      </c>
    </row>
    <row r="172" spans="1:20" s="54" customFormat="1" ht="16.5" customHeight="1">
      <c r="A172" s="50" t="s">
        <v>815</v>
      </c>
      <c r="B172" s="48" t="s">
        <v>824</v>
      </c>
      <c r="C172" s="51" t="s">
        <v>825</v>
      </c>
      <c r="D172" s="52">
        <v>2018</v>
      </c>
      <c r="E172" s="51">
        <v>0.38</v>
      </c>
      <c r="F172" s="53">
        <v>14</v>
      </c>
      <c r="G172" s="27">
        <f t="shared" si="8"/>
        <v>97.9370808631746</v>
      </c>
      <c r="H172" s="27" t="s">
        <v>387</v>
      </c>
      <c r="I172" s="27">
        <v>92.694190000000006</v>
      </c>
      <c r="J172" s="54" t="s">
        <v>3681</v>
      </c>
      <c r="K172" s="54" t="s">
        <v>826</v>
      </c>
      <c r="L172" s="54">
        <v>5</v>
      </c>
      <c r="M172" s="54" t="s">
        <v>3685</v>
      </c>
      <c r="N172" s="54">
        <v>160</v>
      </c>
      <c r="O172" s="54" t="s">
        <v>3682</v>
      </c>
    </row>
    <row r="173" spans="1:20" s="54" customFormat="1" ht="16.5" customHeight="1">
      <c r="A173" s="50" t="s">
        <v>815</v>
      </c>
      <c r="B173" s="48" t="s">
        <v>827</v>
      </c>
      <c r="C173" s="51" t="s">
        <v>828</v>
      </c>
      <c r="D173" s="52">
        <v>2018</v>
      </c>
      <c r="E173" s="51">
        <v>0.38</v>
      </c>
      <c r="F173" s="53">
        <v>222</v>
      </c>
      <c r="G173" s="27">
        <f t="shared" si="8"/>
        <v>97.9370808631746</v>
      </c>
      <c r="H173" s="27" t="s">
        <v>387</v>
      </c>
      <c r="I173" s="27">
        <v>322.66924999999998</v>
      </c>
      <c r="J173" s="54" t="s">
        <v>3681</v>
      </c>
      <c r="K173" s="54" t="s">
        <v>443</v>
      </c>
      <c r="L173" s="54">
        <v>15</v>
      </c>
      <c r="M173" s="54" t="s">
        <v>81</v>
      </c>
      <c r="N173" s="54">
        <v>160</v>
      </c>
      <c r="O173" s="54" t="s">
        <v>3682</v>
      </c>
    </row>
    <row r="174" spans="1:20" s="54" customFormat="1" ht="16.5" customHeight="1">
      <c r="A174" s="50" t="s">
        <v>815</v>
      </c>
      <c r="B174" s="48" t="s">
        <v>829</v>
      </c>
      <c r="C174" s="51" t="s">
        <v>830</v>
      </c>
      <c r="D174" s="52">
        <v>2018</v>
      </c>
      <c r="E174" s="51">
        <v>0.38</v>
      </c>
      <c r="F174" s="53">
        <v>57</v>
      </c>
      <c r="G174" s="27">
        <f t="shared" si="8"/>
        <v>119.36081730199405</v>
      </c>
      <c r="H174" s="27" t="s">
        <v>387</v>
      </c>
      <c r="I174" s="27">
        <v>111.1431</v>
      </c>
      <c r="J174" s="54" t="s">
        <v>3681</v>
      </c>
      <c r="K174" s="54" t="s">
        <v>831</v>
      </c>
      <c r="L174" s="54">
        <v>15</v>
      </c>
      <c r="M174" s="54" t="s">
        <v>68</v>
      </c>
      <c r="N174" s="54">
        <v>195</v>
      </c>
      <c r="O174" s="54" t="s">
        <v>3682</v>
      </c>
    </row>
    <row r="175" spans="1:20" ht="49.5" customHeight="1">
      <c r="A175" s="57"/>
      <c r="B175" s="61" t="s">
        <v>832</v>
      </c>
      <c r="C175" s="58"/>
      <c r="D175" s="58"/>
      <c r="E175" s="62"/>
      <c r="F175" s="45">
        <f>SUM(F176:F178)</f>
        <v>1064</v>
      </c>
      <c r="G175" s="47">
        <f>SUM(G176:G178)</f>
        <v>440.71686388428577</v>
      </c>
      <c r="H175" s="46"/>
      <c r="I175" s="47">
        <f>SUM(I176:I178)</f>
        <v>1173.8840700000001</v>
      </c>
    </row>
    <row r="176" spans="1:20" s="54" customFormat="1" ht="60" customHeight="1">
      <c r="A176" s="50" t="s">
        <v>833</v>
      </c>
      <c r="B176" s="48" t="s">
        <v>834</v>
      </c>
      <c r="C176" s="51" t="s">
        <v>835</v>
      </c>
      <c r="D176" s="52">
        <v>2018</v>
      </c>
      <c r="E176" s="51">
        <v>0.38</v>
      </c>
      <c r="F176" s="53">
        <v>142</v>
      </c>
      <c r="G176" s="27">
        <f t="shared" ref="G176:G178" si="9">(3^0.5)*0.38*0.93*N176</f>
        <v>146.90562129476191</v>
      </c>
      <c r="H176" s="27" t="s">
        <v>387</v>
      </c>
      <c r="I176" s="27">
        <v>193.42356000000001</v>
      </c>
      <c r="J176" s="54" t="s">
        <v>3681</v>
      </c>
      <c r="K176" s="55" t="s">
        <v>836</v>
      </c>
      <c r="L176" s="54">
        <v>60</v>
      </c>
      <c r="M176" s="54" t="s">
        <v>71</v>
      </c>
      <c r="N176" s="54">
        <v>240</v>
      </c>
      <c r="O176" s="54" t="s">
        <v>3682</v>
      </c>
    </row>
    <row r="177" spans="1:20" s="54" customFormat="1" ht="16.5" customHeight="1">
      <c r="A177" s="50" t="s">
        <v>833</v>
      </c>
      <c r="B177" s="48" t="s">
        <v>837</v>
      </c>
      <c r="C177" s="51" t="s">
        <v>838</v>
      </c>
      <c r="D177" s="52">
        <v>2018</v>
      </c>
      <c r="E177" s="51">
        <v>0.38</v>
      </c>
      <c r="F177" s="53">
        <v>70</v>
      </c>
      <c r="G177" s="27">
        <f t="shared" si="9"/>
        <v>146.90562129476191</v>
      </c>
      <c r="H177" s="27" t="s">
        <v>387</v>
      </c>
      <c r="I177" s="27">
        <v>94.254159999999999</v>
      </c>
      <c r="J177" s="54" t="s">
        <v>3681</v>
      </c>
      <c r="K177" s="54" t="s">
        <v>839</v>
      </c>
      <c r="L177" s="54">
        <v>5</v>
      </c>
      <c r="M177" s="54" t="s">
        <v>71</v>
      </c>
      <c r="N177" s="54">
        <v>240</v>
      </c>
      <c r="O177" s="54" t="s">
        <v>3682</v>
      </c>
    </row>
    <row r="178" spans="1:20" s="54" customFormat="1" ht="16.5" customHeight="1">
      <c r="A178" s="50" t="s">
        <v>833</v>
      </c>
      <c r="B178" s="48" t="s">
        <v>840</v>
      </c>
      <c r="C178" s="51" t="s">
        <v>841</v>
      </c>
      <c r="D178" s="52">
        <v>2018</v>
      </c>
      <c r="E178" s="51">
        <v>0.38</v>
      </c>
      <c r="F178" s="53">
        <v>852</v>
      </c>
      <c r="G178" s="27">
        <f t="shared" si="9"/>
        <v>146.90562129476191</v>
      </c>
      <c r="H178" s="27" t="s">
        <v>387</v>
      </c>
      <c r="I178" s="27">
        <v>886.20634999999993</v>
      </c>
      <c r="J178" s="54" t="s">
        <v>3681</v>
      </c>
      <c r="K178" s="54" t="s">
        <v>842</v>
      </c>
      <c r="L178" s="54">
        <v>15</v>
      </c>
      <c r="M178" s="54" t="s">
        <v>71</v>
      </c>
      <c r="N178" s="54">
        <v>240</v>
      </c>
      <c r="O178" s="54" t="s">
        <v>3682</v>
      </c>
    </row>
    <row r="179" spans="1:20" ht="49.5" customHeight="1">
      <c r="A179" s="57"/>
      <c r="B179" s="61" t="s">
        <v>843</v>
      </c>
      <c r="C179" s="58"/>
      <c r="D179" s="58"/>
      <c r="E179" s="62"/>
      <c r="F179" s="45">
        <f>SUM(F180)</f>
        <v>48</v>
      </c>
      <c r="G179" s="47">
        <f>SUM(G180)</f>
        <v>183.63202661845239</v>
      </c>
      <c r="H179" s="46"/>
      <c r="I179" s="47">
        <f>SUM(I180)</f>
        <v>93.338800000000006</v>
      </c>
    </row>
    <row r="180" spans="1:20" s="54" customFormat="1" ht="16.5" customHeight="1">
      <c r="A180" s="50" t="s">
        <v>844</v>
      </c>
      <c r="B180" s="48" t="s">
        <v>845</v>
      </c>
      <c r="C180" s="51" t="s">
        <v>846</v>
      </c>
      <c r="D180" s="52">
        <v>2018</v>
      </c>
      <c r="E180" s="51">
        <v>0.38</v>
      </c>
      <c r="F180" s="53">
        <v>48</v>
      </c>
      <c r="G180" s="27">
        <f>(3^0.5)*0.38*0.93*N180</f>
        <v>183.63202661845239</v>
      </c>
      <c r="H180" s="27" t="s">
        <v>387</v>
      </c>
      <c r="I180" s="27">
        <v>93.338800000000006</v>
      </c>
      <c r="J180" s="54" t="s">
        <v>3681</v>
      </c>
      <c r="K180" s="54" t="s">
        <v>847</v>
      </c>
      <c r="L180" s="54">
        <v>5</v>
      </c>
      <c r="M180" s="54" t="s">
        <v>72</v>
      </c>
      <c r="N180" s="54">
        <v>300</v>
      </c>
      <c r="O180" s="54" t="s">
        <v>3682</v>
      </c>
    </row>
    <row r="181" spans="1:20" ht="49.5" customHeight="1">
      <c r="A181" s="57"/>
      <c r="B181" s="61" t="s">
        <v>848</v>
      </c>
      <c r="C181" s="58"/>
      <c r="D181" s="58"/>
      <c r="E181" s="62"/>
      <c r="F181" s="45">
        <f>SUM(F182)</f>
        <v>47</v>
      </c>
      <c r="G181" s="47">
        <f>SUM(G182)</f>
        <v>128.54241863291668</v>
      </c>
      <c r="H181" s="46"/>
      <c r="I181" s="47">
        <f>SUM(I182)</f>
        <v>55.73142</v>
      </c>
    </row>
    <row r="182" spans="1:20" s="54" customFormat="1" ht="16.5" customHeight="1">
      <c r="A182" s="50" t="s">
        <v>849</v>
      </c>
      <c r="B182" s="48" t="s">
        <v>850</v>
      </c>
      <c r="C182" s="51" t="s">
        <v>851</v>
      </c>
      <c r="D182" s="52">
        <v>2018</v>
      </c>
      <c r="E182" s="51">
        <v>0.38</v>
      </c>
      <c r="F182" s="53">
        <v>47</v>
      </c>
      <c r="G182" s="27">
        <f>(3^0.5)*0.38*0.93*N182</f>
        <v>128.54241863291668</v>
      </c>
      <c r="H182" s="27" t="s">
        <v>387</v>
      </c>
      <c r="I182" s="27">
        <v>55.73142</v>
      </c>
      <c r="J182" s="54" t="s">
        <v>3681</v>
      </c>
      <c r="K182" s="54" t="s">
        <v>852</v>
      </c>
      <c r="L182" s="54">
        <v>10</v>
      </c>
      <c r="M182" s="54" t="s">
        <v>75</v>
      </c>
      <c r="N182" s="54">
        <v>210</v>
      </c>
    </row>
    <row r="183" spans="1:20" ht="49.5" customHeight="1">
      <c r="A183" s="57"/>
      <c r="B183" s="61" t="s">
        <v>853</v>
      </c>
      <c r="C183" s="58"/>
      <c r="D183" s="58"/>
      <c r="E183" s="62"/>
      <c r="F183" s="45">
        <f>SUM(F184:F382)</f>
        <v>12743</v>
      </c>
      <c r="G183" s="47">
        <f>SUM(G184:G382)</f>
        <v>13267.127484586388</v>
      </c>
      <c r="H183" s="46"/>
      <c r="I183" s="47">
        <f>SUM(I184:I382)</f>
        <v>17525.686299999994</v>
      </c>
    </row>
    <row r="184" spans="1:20" s="54" customFormat="1" ht="16.5" customHeight="1">
      <c r="A184" s="50" t="s">
        <v>854</v>
      </c>
      <c r="B184" s="48" t="s">
        <v>855</v>
      </c>
      <c r="C184" s="51" t="s">
        <v>856</v>
      </c>
      <c r="D184" s="52">
        <v>2018</v>
      </c>
      <c r="E184" s="51">
        <v>0.38</v>
      </c>
      <c r="F184" s="53">
        <v>20</v>
      </c>
      <c r="G184" s="27">
        <f t="shared" ref="G184:G187" si="10">(3^0.5)*0.38*0.93*N184</f>
        <v>61.210675539484129</v>
      </c>
      <c r="H184" s="27" t="s">
        <v>387</v>
      </c>
      <c r="I184" s="27">
        <v>32.502139999999997</v>
      </c>
      <c r="J184" s="54" t="s">
        <v>3681</v>
      </c>
      <c r="K184" s="54" t="s">
        <v>857</v>
      </c>
      <c r="L184" s="54">
        <v>15</v>
      </c>
      <c r="M184" s="54" t="s">
        <v>77</v>
      </c>
      <c r="N184" s="54">
        <v>100</v>
      </c>
      <c r="O184" s="54" t="s">
        <v>3682</v>
      </c>
    </row>
    <row r="185" spans="1:20" s="54" customFormat="1" ht="16.5" customHeight="1">
      <c r="A185" s="50" t="s">
        <v>854</v>
      </c>
      <c r="B185" s="48" t="s">
        <v>858</v>
      </c>
      <c r="C185" s="51" t="s">
        <v>859</v>
      </c>
      <c r="D185" s="52">
        <v>2018</v>
      </c>
      <c r="E185" s="51">
        <v>0.38</v>
      </c>
      <c r="F185" s="53">
        <v>330</v>
      </c>
      <c r="G185" s="27">
        <f t="shared" si="10"/>
        <v>79.573878201329364</v>
      </c>
      <c r="H185" s="27" t="s">
        <v>387</v>
      </c>
      <c r="I185" s="27">
        <v>299.90755999999999</v>
      </c>
      <c r="J185" s="54" t="s">
        <v>3681</v>
      </c>
      <c r="K185" s="54" t="s">
        <v>860</v>
      </c>
      <c r="L185" s="54">
        <v>15</v>
      </c>
      <c r="M185" s="54" t="s">
        <v>73</v>
      </c>
      <c r="N185" s="54">
        <v>130</v>
      </c>
      <c r="O185" s="54" t="s">
        <v>3682</v>
      </c>
    </row>
    <row r="186" spans="1:20" s="54" customFormat="1" ht="16.5" customHeight="1">
      <c r="A186" s="50" t="s">
        <v>854</v>
      </c>
      <c r="B186" s="48" t="s">
        <v>861</v>
      </c>
      <c r="C186" s="51" t="s">
        <v>862</v>
      </c>
      <c r="D186" s="52">
        <v>2018</v>
      </c>
      <c r="E186" s="51">
        <v>0.38</v>
      </c>
      <c r="F186" s="53">
        <v>38</v>
      </c>
      <c r="G186" s="27">
        <f t="shared" si="10"/>
        <v>61.210675539484129</v>
      </c>
      <c r="H186" s="27" t="s">
        <v>387</v>
      </c>
      <c r="I186" s="27">
        <v>26.716279999999998</v>
      </c>
      <c r="J186" s="54" t="s">
        <v>3681</v>
      </c>
      <c r="K186" s="54" t="s">
        <v>863</v>
      </c>
      <c r="L186" s="54">
        <v>15</v>
      </c>
      <c r="M186" s="54" t="s">
        <v>77</v>
      </c>
      <c r="N186" s="54">
        <v>100</v>
      </c>
      <c r="O186" s="54" t="s">
        <v>3682</v>
      </c>
    </row>
    <row r="187" spans="1:20" s="54" customFormat="1" ht="16.5" customHeight="1">
      <c r="A187" s="50" t="s">
        <v>854</v>
      </c>
      <c r="B187" s="48" t="s">
        <v>867</v>
      </c>
      <c r="C187" s="51" t="s">
        <v>868</v>
      </c>
      <c r="D187" s="52">
        <v>2018</v>
      </c>
      <c r="E187" s="51">
        <v>0.38</v>
      </c>
      <c r="F187" s="53">
        <v>346</v>
      </c>
      <c r="G187" s="27">
        <f t="shared" si="10"/>
        <v>79.573878201329364</v>
      </c>
      <c r="H187" s="27" t="s">
        <v>387</v>
      </c>
      <c r="I187" s="27">
        <v>265.45749000000001</v>
      </c>
      <c r="J187" s="54" t="s">
        <v>3681</v>
      </c>
      <c r="K187" s="54" t="s">
        <v>869</v>
      </c>
      <c r="L187" s="54">
        <v>15</v>
      </c>
      <c r="M187" s="54" t="s">
        <v>73</v>
      </c>
      <c r="N187" s="54">
        <v>130</v>
      </c>
      <c r="O187" s="54" t="s">
        <v>3682</v>
      </c>
    </row>
    <row r="188" spans="1:20" s="54" customFormat="1" ht="16.5" customHeight="1">
      <c r="A188" s="50" t="s">
        <v>854</v>
      </c>
      <c r="B188" s="48" t="s">
        <v>870</v>
      </c>
      <c r="C188" s="51" t="s">
        <v>871</v>
      </c>
      <c r="D188" s="52">
        <v>2018</v>
      </c>
      <c r="E188" s="51">
        <v>0.23</v>
      </c>
      <c r="F188" s="53">
        <v>48</v>
      </c>
      <c r="G188" s="27">
        <f>0.22*0.93*N188</f>
        <v>20.46</v>
      </c>
      <c r="H188" s="27" t="s">
        <v>387</v>
      </c>
      <c r="I188" s="27">
        <v>52.087449999999997</v>
      </c>
      <c r="J188" s="54" t="s">
        <v>3681</v>
      </c>
      <c r="K188" s="54" t="s">
        <v>872</v>
      </c>
      <c r="L188" s="54">
        <v>5</v>
      </c>
      <c r="M188" s="54" t="s">
        <v>78</v>
      </c>
      <c r="N188" s="54">
        <v>100</v>
      </c>
      <c r="O188" s="54" t="s">
        <v>3682</v>
      </c>
      <c r="R188" s="82" t="s">
        <v>871</v>
      </c>
      <c r="T188" s="54">
        <v>0.23</v>
      </c>
    </row>
    <row r="189" spans="1:20" s="54" customFormat="1" ht="16.5" customHeight="1">
      <c r="A189" s="50" t="s">
        <v>854</v>
      </c>
      <c r="B189" s="48" t="s">
        <v>873</v>
      </c>
      <c r="C189" s="51" t="s">
        <v>874</v>
      </c>
      <c r="D189" s="52">
        <v>2018</v>
      </c>
      <c r="E189" s="51">
        <v>0.38</v>
      </c>
      <c r="F189" s="53">
        <v>28</v>
      </c>
      <c r="G189" s="27">
        <f t="shared" ref="G189:G206" si="11">(3^0.5)*0.38*0.93*N189</f>
        <v>61.210675539484129</v>
      </c>
      <c r="H189" s="27" t="s">
        <v>387</v>
      </c>
      <c r="I189" s="27">
        <v>78.34344999999999</v>
      </c>
      <c r="J189" s="54" t="s">
        <v>3681</v>
      </c>
      <c r="K189" s="54" t="s">
        <v>875</v>
      </c>
      <c r="L189" s="54">
        <v>15</v>
      </c>
      <c r="M189" s="54" t="s">
        <v>77</v>
      </c>
      <c r="N189" s="54">
        <v>100</v>
      </c>
      <c r="O189" s="54" t="s">
        <v>3682</v>
      </c>
    </row>
    <row r="190" spans="1:20" s="54" customFormat="1" ht="16.5" customHeight="1">
      <c r="A190" s="50" t="s">
        <v>854</v>
      </c>
      <c r="B190" s="48" t="s">
        <v>876</v>
      </c>
      <c r="C190" s="51" t="s">
        <v>877</v>
      </c>
      <c r="D190" s="52">
        <v>2018</v>
      </c>
      <c r="E190" s="51">
        <v>0.38</v>
      </c>
      <c r="F190" s="53">
        <v>20</v>
      </c>
      <c r="G190" s="27">
        <f t="shared" si="11"/>
        <v>61.210675539484129</v>
      </c>
      <c r="H190" s="27" t="s">
        <v>387</v>
      </c>
      <c r="I190" s="27">
        <v>37.759140000000002</v>
      </c>
      <c r="J190" s="54" t="s">
        <v>3681</v>
      </c>
      <c r="K190" s="54" t="s">
        <v>878</v>
      </c>
      <c r="L190" s="54">
        <v>15</v>
      </c>
      <c r="M190" s="54" t="s">
        <v>77</v>
      </c>
      <c r="N190" s="54">
        <v>100</v>
      </c>
      <c r="O190" s="54" t="s">
        <v>3682</v>
      </c>
    </row>
    <row r="191" spans="1:20" s="54" customFormat="1" ht="16.5" customHeight="1">
      <c r="A191" s="50" t="s">
        <v>854</v>
      </c>
      <c r="B191" s="48" t="s">
        <v>879</v>
      </c>
      <c r="C191" s="51" t="s">
        <v>880</v>
      </c>
      <c r="D191" s="52">
        <v>2018</v>
      </c>
      <c r="E191" s="51">
        <v>0.38</v>
      </c>
      <c r="F191" s="53">
        <v>32</v>
      </c>
      <c r="G191" s="27">
        <f t="shared" si="11"/>
        <v>61.210675539484129</v>
      </c>
      <c r="H191" s="27" t="s">
        <v>387</v>
      </c>
      <c r="I191" s="27">
        <v>53.263640000000002</v>
      </c>
      <c r="J191" s="54" t="s">
        <v>3681</v>
      </c>
      <c r="K191" s="54" t="s">
        <v>881</v>
      </c>
      <c r="L191" s="54">
        <v>15</v>
      </c>
      <c r="M191" s="54" t="s">
        <v>77</v>
      </c>
      <c r="N191" s="54">
        <v>100</v>
      </c>
      <c r="O191" s="54" t="s">
        <v>3682</v>
      </c>
    </row>
    <row r="192" spans="1:20" s="54" customFormat="1" ht="16.5" customHeight="1">
      <c r="A192" s="50" t="s">
        <v>854</v>
      </c>
      <c r="B192" s="48" t="s">
        <v>882</v>
      </c>
      <c r="C192" s="51" t="s">
        <v>883</v>
      </c>
      <c r="D192" s="52">
        <v>2018</v>
      </c>
      <c r="E192" s="51">
        <v>0.38</v>
      </c>
      <c r="F192" s="53">
        <v>15</v>
      </c>
      <c r="G192" s="27">
        <f t="shared" si="11"/>
        <v>61.210675539484129</v>
      </c>
      <c r="H192" s="27" t="s">
        <v>387</v>
      </c>
      <c r="I192" s="27">
        <v>26.84104</v>
      </c>
      <c r="J192" s="54" t="s">
        <v>3681</v>
      </c>
      <c r="K192" s="54" t="s">
        <v>884</v>
      </c>
      <c r="L192" s="54">
        <v>9</v>
      </c>
      <c r="M192" s="54" t="s">
        <v>77</v>
      </c>
      <c r="N192" s="54">
        <v>100</v>
      </c>
      <c r="O192" s="54" t="s">
        <v>3682</v>
      </c>
    </row>
    <row r="193" spans="1:20" s="54" customFormat="1" ht="16.5" customHeight="1">
      <c r="A193" s="50" t="s">
        <v>854</v>
      </c>
      <c r="B193" s="48" t="s">
        <v>885</v>
      </c>
      <c r="C193" s="51" t="s">
        <v>886</v>
      </c>
      <c r="D193" s="52">
        <v>2018</v>
      </c>
      <c r="E193" s="51">
        <v>0.38</v>
      </c>
      <c r="F193" s="53">
        <v>15</v>
      </c>
      <c r="G193" s="27">
        <f t="shared" si="11"/>
        <v>61.210675539484129</v>
      </c>
      <c r="H193" s="27" t="s">
        <v>387</v>
      </c>
      <c r="I193" s="27">
        <v>26.825509999999998</v>
      </c>
      <c r="J193" s="54" t="s">
        <v>3681</v>
      </c>
      <c r="K193" s="54" t="s">
        <v>887</v>
      </c>
      <c r="L193" s="54">
        <v>2</v>
      </c>
      <c r="M193" s="54" t="s">
        <v>77</v>
      </c>
      <c r="N193" s="54">
        <v>100</v>
      </c>
      <c r="O193" s="54" t="s">
        <v>3682</v>
      </c>
    </row>
    <row r="194" spans="1:20" s="54" customFormat="1" ht="16.5" customHeight="1">
      <c r="A194" s="50" t="s">
        <v>854</v>
      </c>
      <c r="B194" s="48" t="s">
        <v>888</v>
      </c>
      <c r="C194" s="51" t="s">
        <v>889</v>
      </c>
      <c r="D194" s="52">
        <v>2018</v>
      </c>
      <c r="E194" s="51">
        <v>0.38</v>
      </c>
      <c r="F194" s="53">
        <v>17</v>
      </c>
      <c r="G194" s="27">
        <f t="shared" si="11"/>
        <v>79.573878201329364</v>
      </c>
      <c r="H194" s="27" t="s">
        <v>387</v>
      </c>
      <c r="I194" s="27">
        <v>42.89434</v>
      </c>
      <c r="J194" s="54" t="s">
        <v>3681</v>
      </c>
      <c r="K194" s="54" t="s">
        <v>890</v>
      </c>
      <c r="L194" s="54">
        <v>15</v>
      </c>
      <c r="M194" s="54" t="s">
        <v>73</v>
      </c>
      <c r="N194" s="54">
        <v>130</v>
      </c>
      <c r="O194" s="54" t="s">
        <v>3682</v>
      </c>
    </row>
    <row r="195" spans="1:20" s="54" customFormat="1" ht="16.5" customHeight="1">
      <c r="A195" s="50" t="s">
        <v>854</v>
      </c>
      <c r="B195" s="48" t="s">
        <v>892</v>
      </c>
      <c r="C195" s="51" t="s">
        <v>893</v>
      </c>
      <c r="D195" s="52">
        <v>2018</v>
      </c>
      <c r="E195" s="51">
        <v>0.38</v>
      </c>
      <c r="F195" s="53">
        <v>19</v>
      </c>
      <c r="G195" s="27">
        <f t="shared" si="11"/>
        <v>61.210675539484129</v>
      </c>
      <c r="H195" s="27" t="s">
        <v>387</v>
      </c>
      <c r="I195" s="27">
        <v>83.225179999999995</v>
      </c>
      <c r="J195" s="54" t="s">
        <v>3681</v>
      </c>
      <c r="K195" s="54" t="s">
        <v>894</v>
      </c>
      <c r="L195" s="54">
        <v>15</v>
      </c>
      <c r="M195" s="54" t="s">
        <v>77</v>
      </c>
      <c r="N195" s="54">
        <v>100</v>
      </c>
      <c r="O195" s="54" t="s">
        <v>3682</v>
      </c>
    </row>
    <row r="196" spans="1:20" s="54" customFormat="1" ht="16.5" customHeight="1">
      <c r="A196" s="50" t="s">
        <v>854</v>
      </c>
      <c r="B196" s="48" t="s">
        <v>895</v>
      </c>
      <c r="C196" s="51" t="s">
        <v>896</v>
      </c>
      <c r="D196" s="52">
        <v>2018</v>
      </c>
      <c r="E196" s="51">
        <v>0.38</v>
      </c>
      <c r="F196" s="53">
        <v>20</v>
      </c>
      <c r="G196" s="27">
        <f t="shared" si="11"/>
        <v>61.210675539484129</v>
      </c>
      <c r="H196" s="27" t="s">
        <v>387</v>
      </c>
      <c r="I196" s="27">
        <v>41.493000000000002</v>
      </c>
      <c r="J196" s="54" t="s">
        <v>3681</v>
      </c>
      <c r="K196" s="54" t="s">
        <v>897</v>
      </c>
      <c r="L196" s="54">
        <v>15</v>
      </c>
      <c r="M196" s="54" t="s">
        <v>77</v>
      </c>
      <c r="N196" s="54">
        <v>100</v>
      </c>
      <c r="O196" s="54" t="s">
        <v>3682</v>
      </c>
    </row>
    <row r="197" spans="1:20" s="54" customFormat="1" ht="16.5" customHeight="1">
      <c r="A197" s="50" t="s">
        <v>854</v>
      </c>
      <c r="B197" s="48" t="s">
        <v>898</v>
      </c>
      <c r="C197" s="51" t="s">
        <v>899</v>
      </c>
      <c r="D197" s="52">
        <v>2018</v>
      </c>
      <c r="E197" s="51">
        <v>0.38</v>
      </c>
      <c r="F197" s="53">
        <v>95</v>
      </c>
      <c r="G197" s="27">
        <f t="shared" si="11"/>
        <v>61.210675539484129</v>
      </c>
      <c r="H197" s="27" t="s">
        <v>387</v>
      </c>
      <c r="I197" s="27">
        <v>123.45825000000001</v>
      </c>
      <c r="J197" s="54" t="s">
        <v>3681</v>
      </c>
      <c r="K197" s="54" t="s">
        <v>900</v>
      </c>
      <c r="L197" s="54">
        <v>15</v>
      </c>
      <c r="M197" s="54" t="s">
        <v>77</v>
      </c>
      <c r="N197" s="54">
        <v>100</v>
      </c>
      <c r="O197" s="54" t="s">
        <v>3682</v>
      </c>
    </row>
    <row r="198" spans="1:20" s="54" customFormat="1" ht="16.5" customHeight="1">
      <c r="A198" s="50" t="s">
        <v>854</v>
      </c>
      <c r="B198" s="48" t="s">
        <v>901</v>
      </c>
      <c r="C198" s="51" t="s">
        <v>902</v>
      </c>
      <c r="D198" s="52">
        <v>2018</v>
      </c>
      <c r="E198" s="51">
        <v>0.38</v>
      </c>
      <c r="F198" s="53">
        <v>24</v>
      </c>
      <c r="G198" s="27">
        <f t="shared" si="11"/>
        <v>61.210675539484129</v>
      </c>
      <c r="H198" s="27" t="s">
        <v>387</v>
      </c>
      <c r="I198" s="27">
        <v>55.003830000000001</v>
      </c>
      <c r="J198" s="54" t="s">
        <v>3681</v>
      </c>
      <c r="K198" s="54" t="s">
        <v>903</v>
      </c>
      <c r="L198" s="54">
        <v>5</v>
      </c>
      <c r="M198" s="54" t="s">
        <v>77</v>
      </c>
      <c r="N198" s="54">
        <v>100</v>
      </c>
      <c r="O198" s="54" t="s">
        <v>3682</v>
      </c>
    </row>
    <row r="199" spans="1:20" s="54" customFormat="1" ht="16.5" customHeight="1">
      <c r="A199" s="50" t="s">
        <v>854</v>
      </c>
      <c r="B199" s="48" t="s">
        <v>907</v>
      </c>
      <c r="C199" s="51" t="s">
        <v>908</v>
      </c>
      <c r="D199" s="52">
        <v>2018</v>
      </c>
      <c r="E199" s="51">
        <v>0.38</v>
      </c>
      <c r="F199" s="53">
        <v>28</v>
      </c>
      <c r="G199" s="27">
        <f t="shared" si="11"/>
        <v>79.573878201329364</v>
      </c>
      <c r="H199" s="27" t="s">
        <v>387</v>
      </c>
      <c r="I199" s="27">
        <v>42.452889999999996</v>
      </c>
      <c r="J199" s="54" t="s">
        <v>3681</v>
      </c>
      <c r="K199" s="54" t="s">
        <v>909</v>
      </c>
      <c r="L199" s="54">
        <v>30</v>
      </c>
      <c r="M199" s="54" t="s">
        <v>73</v>
      </c>
      <c r="N199" s="54">
        <v>130</v>
      </c>
      <c r="O199" s="54" t="s">
        <v>3682</v>
      </c>
    </row>
    <row r="200" spans="1:20" s="54" customFormat="1" ht="16.5" customHeight="1">
      <c r="A200" s="50" t="s">
        <v>854</v>
      </c>
      <c r="B200" s="48" t="s">
        <v>910</v>
      </c>
      <c r="C200" s="51" t="s">
        <v>911</v>
      </c>
      <c r="D200" s="52">
        <v>2018</v>
      </c>
      <c r="E200" s="51">
        <v>0.38</v>
      </c>
      <c r="F200" s="53">
        <v>41</v>
      </c>
      <c r="G200" s="27">
        <f t="shared" si="11"/>
        <v>61.210675539484129</v>
      </c>
      <c r="H200" s="27" t="s">
        <v>387</v>
      </c>
      <c r="I200" s="27">
        <v>45.796059999999997</v>
      </c>
      <c r="J200" s="54" t="s">
        <v>3681</v>
      </c>
      <c r="K200" s="54" t="s">
        <v>912</v>
      </c>
      <c r="L200" s="54">
        <v>5</v>
      </c>
      <c r="M200" s="54" t="s">
        <v>77</v>
      </c>
      <c r="N200" s="54">
        <v>100</v>
      </c>
      <c r="O200" s="54" t="s">
        <v>3682</v>
      </c>
    </row>
    <row r="201" spans="1:20" s="54" customFormat="1" ht="16.5" customHeight="1">
      <c r="A201" s="50" t="s">
        <v>854</v>
      </c>
      <c r="B201" s="48" t="s">
        <v>913</v>
      </c>
      <c r="C201" s="51" t="s">
        <v>914</v>
      </c>
      <c r="D201" s="52">
        <v>2018</v>
      </c>
      <c r="E201" s="51">
        <v>0.38</v>
      </c>
      <c r="F201" s="53">
        <v>32</v>
      </c>
      <c r="G201" s="27">
        <f t="shared" si="11"/>
        <v>61.210675539484129</v>
      </c>
      <c r="H201" s="27" t="s">
        <v>387</v>
      </c>
      <c r="I201" s="27">
        <v>38.477580000000003</v>
      </c>
      <c r="J201" s="54" t="s">
        <v>3681</v>
      </c>
      <c r="K201" s="54" t="s">
        <v>915</v>
      </c>
      <c r="L201" s="54">
        <v>5</v>
      </c>
      <c r="M201" s="54" t="s">
        <v>77</v>
      </c>
      <c r="N201" s="54">
        <v>100</v>
      </c>
      <c r="O201" s="54" t="s">
        <v>3682</v>
      </c>
    </row>
    <row r="202" spans="1:20" s="54" customFormat="1" ht="16.5" customHeight="1">
      <c r="A202" s="50" t="s">
        <v>854</v>
      </c>
      <c r="B202" s="48" t="s">
        <v>916</v>
      </c>
      <c r="C202" s="51" t="s">
        <v>917</v>
      </c>
      <c r="D202" s="52">
        <v>2018</v>
      </c>
      <c r="E202" s="51">
        <v>0.38</v>
      </c>
      <c r="F202" s="53">
        <v>75</v>
      </c>
      <c r="G202" s="27">
        <f t="shared" si="11"/>
        <v>61.210675539484129</v>
      </c>
      <c r="H202" s="27" t="s">
        <v>387</v>
      </c>
      <c r="I202" s="27">
        <v>132.82920999999999</v>
      </c>
      <c r="J202" s="54" t="s">
        <v>3681</v>
      </c>
      <c r="K202" s="54" t="s">
        <v>918</v>
      </c>
      <c r="L202" s="54">
        <v>15</v>
      </c>
      <c r="M202" s="54" t="s">
        <v>77</v>
      </c>
      <c r="N202" s="54">
        <v>100</v>
      </c>
      <c r="O202" s="54" t="s">
        <v>3682</v>
      </c>
    </row>
    <row r="203" spans="1:20" s="54" customFormat="1" ht="16.5" customHeight="1">
      <c r="A203" s="50" t="s">
        <v>854</v>
      </c>
      <c r="B203" s="48" t="s">
        <v>919</v>
      </c>
      <c r="C203" s="51" t="s">
        <v>920</v>
      </c>
      <c r="D203" s="52">
        <v>2018</v>
      </c>
      <c r="E203" s="51">
        <v>0.38</v>
      </c>
      <c r="F203" s="53">
        <v>88</v>
      </c>
      <c r="G203" s="27">
        <f t="shared" si="11"/>
        <v>61.210675539484129</v>
      </c>
      <c r="H203" s="27" t="s">
        <v>387</v>
      </c>
      <c r="I203" s="27">
        <v>110.89085</v>
      </c>
      <c r="J203" s="54" t="s">
        <v>3681</v>
      </c>
      <c r="K203" s="54" t="s">
        <v>921</v>
      </c>
      <c r="L203" s="54">
        <v>5</v>
      </c>
      <c r="M203" s="54" t="s">
        <v>77</v>
      </c>
      <c r="N203" s="54">
        <v>100</v>
      </c>
      <c r="O203" s="54" t="s">
        <v>3682</v>
      </c>
    </row>
    <row r="204" spans="1:20" s="54" customFormat="1" ht="16.5" customHeight="1">
      <c r="A204" s="50" t="s">
        <v>854</v>
      </c>
      <c r="B204" s="48" t="s">
        <v>922</v>
      </c>
      <c r="C204" s="51" t="s">
        <v>923</v>
      </c>
      <c r="D204" s="52">
        <v>2018</v>
      </c>
      <c r="E204" s="51">
        <v>0.38</v>
      </c>
      <c r="F204" s="53">
        <v>102</v>
      </c>
      <c r="G204" s="27">
        <f t="shared" si="11"/>
        <v>79.573878201329364</v>
      </c>
      <c r="H204" s="27" t="s">
        <v>387</v>
      </c>
      <c r="I204" s="27">
        <v>122.91942</v>
      </c>
      <c r="J204" s="54" t="s">
        <v>3681</v>
      </c>
      <c r="K204" s="54" t="s">
        <v>924</v>
      </c>
      <c r="L204" s="54">
        <v>15</v>
      </c>
      <c r="M204" s="54" t="s">
        <v>73</v>
      </c>
      <c r="N204" s="54">
        <v>130</v>
      </c>
      <c r="O204" s="54" t="s">
        <v>3682</v>
      </c>
    </row>
    <row r="205" spans="1:20" s="54" customFormat="1" ht="16.5" customHeight="1">
      <c r="A205" s="50" t="s">
        <v>854</v>
      </c>
      <c r="B205" s="48" t="s">
        <v>925</v>
      </c>
      <c r="C205" s="51" t="s">
        <v>926</v>
      </c>
      <c r="D205" s="52">
        <v>2018</v>
      </c>
      <c r="E205" s="51">
        <v>0.38</v>
      </c>
      <c r="F205" s="53">
        <v>15</v>
      </c>
      <c r="G205" s="27">
        <f t="shared" si="11"/>
        <v>79.573878201329364</v>
      </c>
      <c r="H205" s="27" t="s">
        <v>387</v>
      </c>
      <c r="I205" s="27">
        <v>65.738939999999999</v>
      </c>
      <c r="J205" s="54" t="s">
        <v>3681</v>
      </c>
      <c r="K205" s="54" t="s">
        <v>927</v>
      </c>
      <c r="L205" s="54">
        <v>15</v>
      </c>
      <c r="M205" s="54" t="s">
        <v>73</v>
      </c>
      <c r="N205" s="54">
        <v>130</v>
      </c>
      <c r="O205" s="54" t="s">
        <v>3682</v>
      </c>
    </row>
    <row r="206" spans="1:20" s="54" customFormat="1" ht="16.5" customHeight="1">
      <c r="A206" s="50" t="s">
        <v>854</v>
      </c>
      <c r="B206" s="48" t="s">
        <v>928</v>
      </c>
      <c r="C206" s="51" t="s">
        <v>929</v>
      </c>
      <c r="D206" s="52">
        <v>2018</v>
      </c>
      <c r="E206" s="51">
        <v>0.38</v>
      </c>
      <c r="F206" s="53">
        <v>66</v>
      </c>
      <c r="G206" s="27">
        <f t="shared" si="11"/>
        <v>61.210675539484129</v>
      </c>
      <c r="H206" s="27" t="s">
        <v>387</v>
      </c>
      <c r="I206" s="27">
        <v>100.21232000000001</v>
      </c>
      <c r="J206" s="54" t="s">
        <v>3681</v>
      </c>
      <c r="K206" s="54" t="s">
        <v>930</v>
      </c>
      <c r="L206" s="54">
        <v>8.24</v>
      </c>
      <c r="M206" s="54" t="s">
        <v>77</v>
      </c>
      <c r="N206" s="54">
        <v>100</v>
      </c>
      <c r="O206" s="54" t="s">
        <v>3682</v>
      </c>
    </row>
    <row r="207" spans="1:20" s="54" customFormat="1" ht="30" customHeight="1">
      <c r="A207" s="50" t="s">
        <v>854</v>
      </c>
      <c r="B207" s="48" t="s">
        <v>931</v>
      </c>
      <c r="C207" s="51" t="s">
        <v>932</v>
      </c>
      <c r="D207" s="52">
        <v>2018</v>
      </c>
      <c r="E207" s="51">
        <v>0.23</v>
      </c>
      <c r="F207" s="53">
        <v>64</v>
      </c>
      <c r="G207" s="27">
        <f>0.22*0.93*N207</f>
        <v>20.46</v>
      </c>
      <c r="H207" s="27" t="s">
        <v>387</v>
      </c>
      <c r="I207" s="27">
        <v>40.0822</v>
      </c>
      <c r="J207" s="54" t="s">
        <v>3681</v>
      </c>
      <c r="K207" s="55" t="s">
        <v>933</v>
      </c>
      <c r="L207" s="54">
        <v>10</v>
      </c>
      <c r="M207" s="54" t="s">
        <v>78</v>
      </c>
      <c r="N207" s="54">
        <v>100</v>
      </c>
      <c r="O207" s="54" t="s">
        <v>3682</v>
      </c>
      <c r="R207" s="82" t="s">
        <v>932</v>
      </c>
      <c r="T207" s="54">
        <v>0.23</v>
      </c>
    </row>
    <row r="208" spans="1:20" s="54" customFormat="1" ht="16.5" customHeight="1">
      <c r="A208" s="50" t="s">
        <v>854</v>
      </c>
      <c r="B208" s="48" t="s">
        <v>934</v>
      </c>
      <c r="C208" s="51" t="s">
        <v>935</v>
      </c>
      <c r="D208" s="52">
        <v>2018</v>
      </c>
      <c r="E208" s="51">
        <v>0.38</v>
      </c>
      <c r="F208" s="53">
        <v>95</v>
      </c>
      <c r="G208" s="27">
        <f t="shared" ref="G208:G211" si="12">(3^0.5)*0.38*0.93*N208</f>
        <v>61.210675539484129</v>
      </c>
      <c r="H208" s="27" t="s">
        <v>387</v>
      </c>
      <c r="I208" s="27">
        <v>121.6729</v>
      </c>
      <c r="J208" s="54" t="s">
        <v>3681</v>
      </c>
      <c r="K208" s="54" t="s">
        <v>936</v>
      </c>
      <c r="L208" s="54">
        <v>15</v>
      </c>
      <c r="M208" s="54" t="s">
        <v>77</v>
      </c>
      <c r="N208" s="54">
        <v>100</v>
      </c>
      <c r="O208" s="54" t="s">
        <v>3682</v>
      </c>
      <c r="R208" s="82" t="s">
        <v>935</v>
      </c>
      <c r="T208" s="54">
        <v>0.4</v>
      </c>
    </row>
    <row r="209" spans="1:15" s="54" customFormat="1" ht="16.5" customHeight="1">
      <c r="A209" s="50" t="s">
        <v>854</v>
      </c>
      <c r="B209" s="48" t="s">
        <v>937</v>
      </c>
      <c r="C209" s="51" t="s">
        <v>938</v>
      </c>
      <c r="D209" s="52">
        <v>2018</v>
      </c>
      <c r="E209" s="51">
        <v>0.38</v>
      </c>
      <c r="F209" s="53">
        <v>31</v>
      </c>
      <c r="G209" s="27">
        <f t="shared" si="12"/>
        <v>61.210675539484129</v>
      </c>
      <c r="H209" s="27" t="s">
        <v>387</v>
      </c>
      <c r="I209" s="27">
        <v>89.415549999999996</v>
      </c>
      <c r="J209" s="54" t="s">
        <v>3681</v>
      </c>
      <c r="K209" s="54" t="s">
        <v>939</v>
      </c>
      <c r="L209" s="54">
        <v>15</v>
      </c>
      <c r="M209" s="54" t="s">
        <v>77</v>
      </c>
      <c r="N209" s="54">
        <v>100</v>
      </c>
      <c r="O209" s="54" t="s">
        <v>3682</v>
      </c>
    </row>
    <row r="210" spans="1:15" s="54" customFormat="1" ht="16.5" customHeight="1">
      <c r="A210" s="50" t="s">
        <v>854</v>
      </c>
      <c r="B210" s="48" t="s">
        <v>353</v>
      </c>
      <c r="C210" s="51" t="s">
        <v>940</v>
      </c>
      <c r="D210" s="52">
        <v>2018</v>
      </c>
      <c r="E210" s="51">
        <v>0.38</v>
      </c>
      <c r="F210" s="53">
        <v>47</v>
      </c>
      <c r="G210" s="27">
        <f t="shared" si="12"/>
        <v>61.210675539484129</v>
      </c>
      <c r="H210" s="27" t="s">
        <v>387</v>
      </c>
      <c r="I210" s="27">
        <v>36.878879999999995</v>
      </c>
      <c r="J210" s="54" t="s">
        <v>3681</v>
      </c>
      <c r="K210" s="54" t="s">
        <v>941</v>
      </c>
      <c r="L210" s="54">
        <v>15</v>
      </c>
      <c r="M210" s="54" t="s">
        <v>77</v>
      </c>
      <c r="N210" s="54">
        <v>100</v>
      </c>
      <c r="O210" s="54" t="s">
        <v>3682</v>
      </c>
    </row>
    <row r="211" spans="1:15" s="54" customFormat="1" ht="16.5" customHeight="1">
      <c r="A211" s="50" t="s">
        <v>854</v>
      </c>
      <c r="B211" s="48" t="s">
        <v>942</v>
      </c>
      <c r="C211" s="51" t="s">
        <v>943</v>
      </c>
      <c r="D211" s="52">
        <v>2018</v>
      </c>
      <c r="E211" s="51">
        <v>0.38</v>
      </c>
      <c r="F211" s="53">
        <v>26</v>
      </c>
      <c r="G211" s="27">
        <f t="shared" si="12"/>
        <v>61.210675539484129</v>
      </c>
      <c r="H211" s="27" t="s">
        <v>387</v>
      </c>
      <c r="I211" s="27">
        <v>30.324759999999998</v>
      </c>
      <c r="J211" s="54" t="s">
        <v>3681</v>
      </c>
      <c r="K211" s="54" t="s">
        <v>944</v>
      </c>
      <c r="L211" s="54">
        <v>15</v>
      </c>
      <c r="M211" s="54" t="s">
        <v>77</v>
      </c>
      <c r="N211" s="54">
        <v>100</v>
      </c>
      <c r="O211" s="54" t="s">
        <v>3682</v>
      </c>
    </row>
    <row r="212" spans="1:15" s="54" customFormat="1" ht="16.5" customHeight="1">
      <c r="A212" s="50" t="s">
        <v>854</v>
      </c>
      <c r="B212" s="48" t="s">
        <v>948</v>
      </c>
      <c r="C212" s="51" t="s">
        <v>949</v>
      </c>
      <c r="D212" s="52">
        <v>2018</v>
      </c>
      <c r="E212" s="51">
        <v>0.38</v>
      </c>
      <c r="F212" s="53">
        <v>34</v>
      </c>
      <c r="G212" s="27">
        <f t="shared" ref="G212:G235" si="13">(3^0.5)*0.38*0.93*N212</f>
        <v>61.210675539484129</v>
      </c>
      <c r="H212" s="27" t="s">
        <v>387</v>
      </c>
      <c r="I212" s="27">
        <v>36.180860000000003</v>
      </c>
      <c r="J212" s="54" t="s">
        <v>3681</v>
      </c>
      <c r="K212" s="54" t="s">
        <v>950</v>
      </c>
      <c r="L212" s="54">
        <v>15</v>
      </c>
      <c r="M212" s="54" t="s">
        <v>77</v>
      </c>
      <c r="N212" s="54">
        <v>100</v>
      </c>
      <c r="O212" s="54" t="s">
        <v>3682</v>
      </c>
    </row>
    <row r="213" spans="1:15" s="54" customFormat="1" ht="16.5" customHeight="1">
      <c r="A213" s="50" t="s">
        <v>854</v>
      </c>
      <c r="B213" s="48" t="s">
        <v>951</v>
      </c>
      <c r="C213" s="51" t="s">
        <v>952</v>
      </c>
      <c r="D213" s="52">
        <v>2018</v>
      </c>
      <c r="E213" s="51">
        <v>0.38</v>
      </c>
      <c r="F213" s="53">
        <v>100</v>
      </c>
      <c r="G213" s="27">
        <f t="shared" si="13"/>
        <v>79.573878201329364</v>
      </c>
      <c r="H213" s="27" t="s">
        <v>387</v>
      </c>
      <c r="I213" s="27">
        <v>137.35507000000001</v>
      </c>
      <c r="J213" s="54" t="s">
        <v>3681</v>
      </c>
      <c r="K213" s="54" t="s">
        <v>953</v>
      </c>
      <c r="L213" s="54">
        <v>12</v>
      </c>
      <c r="M213" s="54" t="s">
        <v>73</v>
      </c>
      <c r="N213" s="54">
        <v>130</v>
      </c>
      <c r="O213" s="54" t="s">
        <v>3682</v>
      </c>
    </row>
    <row r="214" spans="1:15" s="54" customFormat="1" ht="16.5" customHeight="1">
      <c r="A214" s="50" t="s">
        <v>854</v>
      </c>
      <c r="B214" s="48" t="s">
        <v>954</v>
      </c>
      <c r="C214" s="51" t="s">
        <v>955</v>
      </c>
      <c r="D214" s="52">
        <v>2018</v>
      </c>
      <c r="E214" s="51">
        <v>0.38</v>
      </c>
      <c r="F214" s="53">
        <v>17</v>
      </c>
      <c r="G214" s="27">
        <f t="shared" si="13"/>
        <v>79.573878201329364</v>
      </c>
      <c r="H214" s="27" t="s">
        <v>387</v>
      </c>
      <c r="I214" s="27">
        <v>48.73359</v>
      </c>
      <c r="J214" s="54" t="s">
        <v>3681</v>
      </c>
      <c r="K214" s="54" t="s">
        <v>956</v>
      </c>
      <c r="L214" s="54">
        <v>9</v>
      </c>
      <c r="M214" s="54" t="s">
        <v>73</v>
      </c>
      <c r="N214" s="54">
        <v>130</v>
      </c>
      <c r="O214" s="54" t="s">
        <v>3682</v>
      </c>
    </row>
    <row r="215" spans="1:15" s="54" customFormat="1" ht="16.5" customHeight="1">
      <c r="A215" s="50" t="s">
        <v>854</v>
      </c>
      <c r="B215" s="48" t="s">
        <v>957</v>
      </c>
      <c r="C215" s="51" t="s">
        <v>958</v>
      </c>
      <c r="D215" s="52">
        <v>2018</v>
      </c>
      <c r="E215" s="51">
        <v>0.38</v>
      </c>
      <c r="F215" s="53">
        <v>18</v>
      </c>
      <c r="G215" s="27">
        <f t="shared" si="13"/>
        <v>61.210675539484129</v>
      </c>
      <c r="H215" s="27" t="s">
        <v>387</v>
      </c>
      <c r="I215" s="27">
        <v>44.31615</v>
      </c>
      <c r="J215" s="54" t="s">
        <v>3681</v>
      </c>
      <c r="K215" s="54" t="s">
        <v>959</v>
      </c>
      <c r="L215" s="54">
        <v>12</v>
      </c>
      <c r="M215" s="54" t="s">
        <v>77</v>
      </c>
      <c r="N215" s="54">
        <v>100</v>
      </c>
      <c r="O215" s="54" t="s">
        <v>3682</v>
      </c>
    </row>
    <row r="216" spans="1:15" s="54" customFormat="1" ht="16.5" customHeight="1">
      <c r="A216" s="50" t="s">
        <v>854</v>
      </c>
      <c r="B216" s="48" t="s">
        <v>960</v>
      </c>
      <c r="C216" s="51" t="s">
        <v>961</v>
      </c>
      <c r="D216" s="52">
        <v>2018</v>
      </c>
      <c r="E216" s="51">
        <v>0.38</v>
      </c>
      <c r="F216" s="53">
        <v>37</v>
      </c>
      <c r="G216" s="27">
        <f t="shared" si="13"/>
        <v>79.573878201329364</v>
      </c>
      <c r="H216" s="27" t="s">
        <v>387</v>
      </c>
      <c r="I216" s="27">
        <v>73.816539999999989</v>
      </c>
      <c r="J216" s="54" t="s">
        <v>3681</v>
      </c>
      <c r="K216" s="54" t="s">
        <v>962</v>
      </c>
      <c r="L216" s="54">
        <v>15</v>
      </c>
      <c r="M216" s="54" t="s">
        <v>73</v>
      </c>
      <c r="N216" s="54">
        <v>130</v>
      </c>
      <c r="O216" s="54" t="s">
        <v>3682</v>
      </c>
    </row>
    <row r="217" spans="1:15" s="54" customFormat="1" ht="16.5" customHeight="1">
      <c r="A217" s="50" t="s">
        <v>854</v>
      </c>
      <c r="B217" s="48" t="s">
        <v>963</v>
      </c>
      <c r="C217" s="51" t="s">
        <v>964</v>
      </c>
      <c r="D217" s="52">
        <v>2018</v>
      </c>
      <c r="E217" s="51">
        <v>0.38</v>
      </c>
      <c r="F217" s="53">
        <v>47</v>
      </c>
      <c r="G217" s="27">
        <f t="shared" si="13"/>
        <v>61.210675539484129</v>
      </c>
      <c r="H217" s="27" t="s">
        <v>387</v>
      </c>
      <c r="I217" s="27">
        <v>42.4651</v>
      </c>
      <c r="J217" s="54" t="s">
        <v>3681</v>
      </c>
      <c r="K217" s="54" t="s">
        <v>965</v>
      </c>
      <c r="L217" s="54">
        <v>14</v>
      </c>
      <c r="M217" s="54" t="s">
        <v>77</v>
      </c>
      <c r="N217" s="54">
        <v>100</v>
      </c>
      <c r="O217" s="54" t="s">
        <v>3682</v>
      </c>
    </row>
    <row r="218" spans="1:15" s="54" customFormat="1" ht="16.5" customHeight="1">
      <c r="A218" s="50" t="s">
        <v>854</v>
      </c>
      <c r="B218" s="48" t="s">
        <v>966</v>
      </c>
      <c r="C218" s="51" t="s">
        <v>967</v>
      </c>
      <c r="D218" s="52">
        <v>2018</v>
      </c>
      <c r="E218" s="51">
        <v>0.38</v>
      </c>
      <c r="F218" s="53">
        <v>38</v>
      </c>
      <c r="G218" s="27">
        <f t="shared" si="13"/>
        <v>61.210675539484129</v>
      </c>
      <c r="H218" s="27" t="s">
        <v>387</v>
      </c>
      <c r="I218" s="27">
        <v>48.757739999999998</v>
      </c>
      <c r="J218" s="54" t="s">
        <v>3681</v>
      </c>
      <c r="K218" s="54" t="s">
        <v>968</v>
      </c>
      <c r="L218" s="54">
        <v>5</v>
      </c>
      <c r="M218" s="54" t="s">
        <v>77</v>
      </c>
      <c r="N218" s="54">
        <v>100</v>
      </c>
      <c r="O218" s="54" t="s">
        <v>3682</v>
      </c>
    </row>
    <row r="219" spans="1:15" s="54" customFormat="1" ht="16.5" customHeight="1">
      <c r="A219" s="50" t="s">
        <v>854</v>
      </c>
      <c r="B219" s="48" t="s">
        <v>969</v>
      </c>
      <c r="C219" s="51" t="s">
        <v>970</v>
      </c>
      <c r="D219" s="52">
        <v>2018</v>
      </c>
      <c r="E219" s="51">
        <v>0.38</v>
      </c>
      <c r="F219" s="53">
        <v>38</v>
      </c>
      <c r="G219" s="27">
        <f t="shared" si="13"/>
        <v>61.210675539484129</v>
      </c>
      <c r="H219" s="27" t="s">
        <v>387</v>
      </c>
      <c r="I219" s="27">
        <v>43.683879999999995</v>
      </c>
      <c r="J219" s="54" t="s">
        <v>3681</v>
      </c>
      <c r="K219" s="54" t="s">
        <v>971</v>
      </c>
      <c r="L219" s="54">
        <v>5</v>
      </c>
      <c r="M219" s="54" t="s">
        <v>77</v>
      </c>
      <c r="N219" s="54">
        <v>100</v>
      </c>
      <c r="O219" s="54" t="s">
        <v>3682</v>
      </c>
    </row>
    <row r="220" spans="1:15" s="54" customFormat="1" ht="30" customHeight="1">
      <c r="A220" s="50" t="s">
        <v>854</v>
      </c>
      <c r="B220" s="48" t="s">
        <v>975</v>
      </c>
      <c r="C220" s="51" t="s">
        <v>976</v>
      </c>
      <c r="D220" s="52">
        <v>2018</v>
      </c>
      <c r="E220" s="51">
        <v>0.38</v>
      </c>
      <c r="F220" s="53">
        <v>29</v>
      </c>
      <c r="G220" s="27">
        <f t="shared" si="13"/>
        <v>61.210675539484129</v>
      </c>
      <c r="H220" s="27" t="s">
        <v>387</v>
      </c>
      <c r="I220" s="27">
        <v>70.430689999999998</v>
      </c>
      <c r="J220" s="54" t="s">
        <v>3681</v>
      </c>
      <c r="K220" s="55" t="s">
        <v>977</v>
      </c>
      <c r="L220" s="54">
        <v>30</v>
      </c>
      <c r="M220" s="54" t="s">
        <v>77</v>
      </c>
      <c r="N220" s="54">
        <v>100</v>
      </c>
      <c r="O220" s="54" t="s">
        <v>3682</v>
      </c>
    </row>
    <row r="221" spans="1:15" s="54" customFormat="1" ht="16.5" customHeight="1">
      <c r="A221" s="50" t="s">
        <v>854</v>
      </c>
      <c r="B221" s="48" t="s">
        <v>987</v>
      </c>
      <c r="C221" s="51" t="s">
        <v>988</v>
      </c>
      <c r="D221" s="52">
        <v>2018</v>
      </c>
      <c r="E221" s="51">
        <v>0.38</v>
      </c>
      <c r="F221" s="53">
        <v>19</v>
      </c>
      <c r="G221" s="27">
        <f t="shared" si="13"/>
        <v>61.210675539484129</v>
      </c>
      <c r="H221" s="27" t="s">
        <v>387</v>
      </c>
      <c r="I221" s="27">
        <v>44.872660000000003</v>
      </c>
      <c r="J221" s="54" t="s">
        <v>3681</v>
      </c>
      <c r="K221" s="54" t="s">
        <v>989</v>
      </c>
      <c r="L221" s="54">
        <v>5</v>
      </c>
      <c r="M221" s="54" t="s">
        <v>77</v>
      </c>
      <c r="N221" s="54">
        <v>100</v>
      </c>
      <c r="O221" s="54" t="s">
        <v>3682</v>
      </c>
    </row>
    <row r="222" spans="1:15" s="54" customFormat="1" ht="16.5" customHeight="1">
      <c r="A222" s="50" t="s">
        <v>854</v>
      </c>
      <c r="B222" s="48" t="s">
        <v>990</v>
      </c>
      <c r="C222" s="51" t="s">
        <v>991</v>
      </c>
      <c r="D222" s="52">
        <v>2018</v>
      </c>
      <c r="E222" s="51">
        <v>0.38</v>
      </c>
      <c r="F222" s="53">
        <v>192</v>
      </c>
      <c r="G222" s="27">
        <f t="shared" si="13"/>
        <v>79.573878201329364</v>
      </c>
      <c r="H222" s="27" t="s">
        <v>387</v>
      </c>
      <c r="I222" s="27">
        <v>170.18348999999998</v>
      </c>
      <c r="J222" s="54" t="s">
        <v>3681</v>
      </c>
      <c r="K222" s="54" t="s">
        <v>992</v>
      </c>
      <c r="L222" s="54">
        <v>15</v>
      </c>
      <c r="M222" s="54" t="s">
        <v>3687</v>
      </c>
      <c r="N222" s="54">
        <v>130</v>
      </c>
      <c r="O222" s="54" t="s">
        <v>3682</v>
      </c>
    </row>
    <row r="223" spans="1:15" s="54" customFormat="1" ht="16.5" customHeight="1">
      <c r="A223" s="50" t="s">
        <v>854</v>
      </c>
      <c r="B223" s="48" t="s">
        <v>993</v>
      </c>
      <c r="C223" s="51" t="s">
        <v>994</v>
      </c>
      <c r="D223" s="52">
        <v>2018</v>
      </c>
      <c r="E223" s="51">
        <v>0.38</v>
      </c>
      <c r="F223" s="53">
        <v>38</v>
      </c>
      <c r="G223" s="27">
        <f t="shared" si="13"/>
        <v>61.210675539484129</v>
      </c>
      <c r="H223" s="27" t="s">
        <v>387</v>
      </c>
      <c r="I223" s="27">
        <v>40.135379999999998</v>
      </c>
      <c r="J223" s="54" t="s">
        <v>3681</v>
      </c>
      <c r="K223" s="54" t="s">
        <v>995</v>
      </c>
      <c r="L223" s="54">
        <v>15</v>
      </c>
      <c r="M223" s="54" t="s">
        <v>77</v>
      </c>
      <c r="N223" s="54">
        <v>100</v>
      </c>
      <c r="O223" s="54" t="s">
        <v>3682</v>
      </c>
    </row>
    <row r="224" spans="1:15" s="54" customFormat="1" ht="16.5" customHeight="1">
      <c r="A224" s="50" t="s">
        <v>854</v>
      </c>
      <c r="B224" s="48" t="s">
        <v>996</v>
      </c>
      <c r="C224" s="51" t="s">
        <v>997</v>
      </c>
      <c r="D224" s="52">
        <v>2018</v>
      </c>
      <c r="E224" s="51">
        <v>0.38</v>
      </c>
      <c r="F224" s="53">
        <v>180</v>
      </c>
      <c r="G224" s="27">
        <f t="shared" si="13"/>
        <v>79.573878201329364</v>
      </c>
      <c r="H224" s="27" t="s">
        <v>387</v>
      </c>
      <c r="I224" s="27">
        <v>143.11198999999999</v>
      </c>
      <c r="J224" s="54" t="s">
        <v>3681</v>
      </c>
      <c r="K224" s="54" t="s">
        <v>998</v>
      </c>
      <c r="L224" s="54">
        <v>14</v>
      </c>
      <c r="M224" s="54" t="s">
        <v>73</v>
      </c>
      <c r="N224" s="54">
        <v>130</v>
      </c>
      <c r="O224" s="54" t="s">
        <v>3682</v>
      </c>
    </row>
    <row r="225" spans="1:20" s="54" customFormat="1" ht="16.5" customHeight="1">
      <c r="A225" s="50" t="s">
        <v>854</v>
      </c>
      <c r="B225" s="48" t="s">
        <v>999</v>
      </c>
      <c r="C225" s="51" t="s">
        <v>1000</v>
      </c>
      <c r="D225" s="52">
        <v>2018</v>
      </c>
      <c r="E225" s="51">
        <v>0.38</v>
      </c>
      <c r="F225" s="53">
        <v>95</v>
      </c>
      <c r="G225" s="27">
        <f t="shared" si="13"/>
        <v>61.210675539484129</v>
      </c>
      <c r="H225" s="27" t="s">
        <v>387</v>
      </c>
      <c r="I225" s="27">
        <v>60.282139999999998</v>
      </c>
      <c r="J225" s="54" t="s">
        <v>3681</v>
      </c>
      <c r="K225" s="54" t="s">
        <v>1001</v>
      </c>
      <c r="L225" s="54">
        <v>15</v>
      </c>
      <c r="M225" s="54" t="s">
        <v>77</v>
      </c>
      <c r="N225" s="54">
        <v>100</v>
      </c>
      <c r="O225" s="54" t="s">
        <v>3682</v>
      </c>
    </row>
    <row r="226" spans="1:20" s="54" customFormat="1" ht="16.5" customHeight="1">
      <c r="A226" s="50" t="s">
        <v>854</v>
      </c>
      <c r="B226" s="48" t="s">
        <v>1002</v>
      </c>
      <c r="C226" s="51" t="s">
        <v>1003</v>
      </c>
      <c r="D226" s="52">
        <v>2018</v>
      </c>
      <c r="E226" s="51">
        <v>0.38</v>
      </c>
      <c r="F226" s="53">
        <v>115</v>
      </c>
      <c r="G226" s="27">
        <f t="shared" si="13"/>
        <v>79.573878201329364</v>
      </c>
      <c r="H226" s="27" t="s">
        <v>387</v>
      </c>
      <c r="I226" s="27">
        <v>114.79658999999999</v>
      </c>
      <c r="J226" s="54" t="s">
        <v>3681</v>
      </c>
      <c r="K226" s="54" t="s">
        <v>1004</v>
      </c>
      <c r="L226" s="54">
        <v>14</v>
      </c>
      <c r="M226" s="54" t="s">
        <v>73</v>
      </c>
      <c r="N226" s="54">
        <v>130</v>
      </c>
      <c r="O226" s="54" t="s">
        <v>3682</v>
      </c>
    </row>
    <row r="227" spans="1:20" s="54" customFormat="1" ht="16.5" customHeight="1">
      <c r="A227" s="50" t="s">
        <v>854</v>
      </c>
      <c r="B227" s="48" t="s">
        <v>1005</v>
      </c>
      <c r="C227" s="51" t="s">
        <v>1006</v>
      </c>
      <c r="D227" s="52">
        <v>2018</v>
      </c>
      <c r="E227" s="51">
        <v>0.38</v>
      </c>
      <c r="F227" s="53">
        <v>120</v>
      </c>
      <c r="G227" s="27">
        <f t="shared" si="13"/>
        <v>79.573878201329364</v>
      </c>
      <c r="H227" s="27" t="s">
        <v>387</v>
      </c>
      <c r="I227" s="27">
        <v>111.39535000000001</v>
      </c>
      <c r="J227" s="54" t="s">
        <v>3681</v>
      </c>
      <c r="K227" s="54" t="s">
        <v>1007</v>
      </c>
      <c r="L227" s="54">
        <v>15</v>
      </c>
      <c r="M227" s="54" t="s">
        <v>73</v>
      </c>
      <c r="N227" s="54">
        <v>130</v>
      </c>
      <c r="O227" s="54" t="s">
        <v>3682</v>
      </c>
    </row>
    <row r="228" spans="1:20" s="54" customFormat="1" ht="16.5" customHeight="1">
      <c r="A228" s="50" t="s">
        <v>854</v>
      </c>
      <c r="B228" s="48" t="s">
        <v>1008</v>
      </c>
      <c r="C228" s="51" t="s">
        <v>1009</v>
      </c>
      <c r="D228" s="52">
        <v>2018</v>
      </c>
      <c r="E228" s="51">
        <v>0.38</v>
      </c>
      <c r="F228" s="53">
        <v>73</v>
      </c>
      <c r="G228" s="27">
        <f t="shared" si="13"/>
        <v>79.573878201329364</v>
      </c>
      <c r="H228" s="27" t="s">
        <v>387</v>
      </c>
      <c r="I228" s="27">
        <v>119.87860000000001</v>
      </c>
      <c r="J228" s="54" t="s">
        <v>3681</v>
      </c>
      <c r="K228" s="54" t="s">
        <v>1010</v>
      </c>
      <c r="L228" s="54">
        <v>15</v>
      </c>
      <c r="M228" s="54" t="s">
        <v>73</v>
      </c>
      <c r="N228" s="54">
        <v>130</v>
      </c>
      <c r="O228" s="54" t="s">
        <v>3682</v>
      </c>
    </row>
    <row r="229" spans="1:20" s="54" customFormat="1" ht="16.5" customHeight="1">
      <c r="A229" s="50" t="s">
        <v>854</v>
      </c>
      <c r="B229" s="48" t="s">
        <v>1011</v>
      </c>
      <c r="C229" s="51" t="s">
        <v>1012</v>
      </c>
      <c r="D229" s="52">
        <v>2018</v>
      </c>
      <c r="E229" s="51">
        <v>0.38</v>
      </c>
      <c r="F229" s="53">
        <v>33</v>
      </c>
      <c r="G229" s="27">
        <f t="shared" si="13"/>
        <v>79.573878201329364</v>
      </c>
      <c r="H229" s="27" t="s">
        <v>387</v>
      </c>
      <c r="I229" s="27">
        <v>74.687640000000002</v>
      </c>
      <c r="J229" s="54" t="s">
        <v>3681</v>
      </c>
      <c r="K229" s="54" t="s">
        <v>1013</v>
      </c>
      <c r="L229" s="54">
        <v>15</v>
      </c>
      <c r="M229" s="54" t="s">
        <v>73</v>
      </c>
      <c r="N229" s="54">
        <v>130</v>
      </c>
      <c r="O229" s="54" t="s">
        <v>3682</v>
      </c>
    </row>
    <row r="230" spans="1:20" s="54" customFormat="1" ht="16.5" customHeight="1">
      <c r="A230" s="50" t="s">
        <v>854</v>
      </c>
      <c r="B230" s="48" t="s">
        <v>1014</v>
      </c>
      <c r="C230" s="51" t="s">
        <v>1015</v>
      </c>
      <c r="D230" s="52">
        <v>2018</v>
      </c>
      <c r="E230" s="51">
        <v>0.38</v>
      </c>
      <c r="F230" s="53">
        <v>47</v>
      </c>
      <c r="G230" s="27">
        <f t="shared" si="13"/>
        <v>79.573878201329364</v>
      </c>
      <c r="H230" s="27" t="s">
        <v>387</v>
      </c>
      <c r="I230" s="27">
        <v>73.954530000000005</v>
      </c>
      <c r="J230" s="54" t="s">
        <v>3681</v>
      </c>
      <c r="K230" s="54" t="s">
        <v>1016</v>
      </c>
      <c r="L230" s="54">
        <v>15</v>
      </c>
      <c r="M230" s="54" t="s">
        <v>73</v>
      </c>
      <c r="N230" s="54">
        <v>130</v>
      </c>
      <c r="O230" s="54" t="s">
        <v>3682</v>
      </c>
    </row>
    <row r="231" spans="1:20" s="54" customFormat="1" ht="16.5" customHeight="1">
      <c r="A231" s="50" t="s">
        <v>854</v>
      </c>
      <c r="B231" s="48" t="s">
        <v>1017</v>
      </c>
      <c r="C231" s="51" t="s">
        <v>1018</v>
      </c>
      <c r="D231" s="52">
        <v>2018</v>
      </c>
      <c r="E231" s="51">
        <v>0.38</v>
      </c>
      <c r="F231" s="53">
        <v>57</v>
      </c>
      <c r="G231" s="27">
        <f t="shared" si="13"/>
        <v>79.573878201329364</v>
      </c>
      <c r="H231" s="27" t="s">
        <v>387</v>
      </c>
      <c r="I231" s="27">
        <v>97.963949999999997</v>
      </c>
      <c r="J231" s="54" t="s">
        <v>3681</v>
      </c>
      <c r="K231" s="54" t="s">
        <v>1019</v>
      </c>
      <c r="L231" s="54">
        <v>15</v>
      </c>
      <c r="M231" s="54" t="s">
        <v>73</v>
      </c>
      <c r="N231" s="54">
        <v>130</v>
      </c>
      <c r="O231" s="54" t="s">
        <v>3682</v>
      </c>
    </row>
    <row r="232" spans="1:20" s="54" customFormat="1" ht="16.5" customHeight="1">
      <c r="A232" s="50" t="s">
        <v>854</v>
      </c>
      <c r="B232" s="48" t="s">
        <v>1020</v>
      </c>
      <c r="C232" s="51" t="s">
        <v>1021</v>
      </c>
      <c r="D232" s="52">
        <v>2018</v>
      </c>
      <c r="E232" s="51">
        <v>0.38</v>
      </c>
      <c r="F232" s="53">
        <v>65</v>
      </c>
      <c r="G232" s="27">
        <f t="shared" si="13"/>
        <v>79.573878201329364</v>
      </c>
      <c r="H232" s="27" t="s">
        <v>387</v>
      </c>
      <c r="I232" s="27">
        <v>64.622739999999993</v>
      </c>
      <c r="J232" s="54" t="s">
        <v>3681</v>
      </c>
      <c r="K232" s="54" t="s">
        <v>1022</v>
      </c>
      <c r="L232" s="54">
        <v>15</v>
      </c>
      <c r="M232" s="54" t="s">
        <v>73</v>
      </c>
      <c r="N232" s="54">
        <v>130</v>
      </c>
      <c r="O232" s="54" t="s">
        <v>3682</v>
      </c>
    </row>
    <row r="233" spans="1:20" s="54" customFormat="1" ht="16.5" customHeight="1">
      <c r="A233" s="50" t="s">
        <v>854</v>
      </c>
      <c r="B233" s="48" t="s">
        <v>1023</v>
      </c>
      <c r="C233" s="51" t="s">
        <v>1024</v>
      </c>
      <c r="D233" s="52">
        <v>2018</v>
      </c>
      <c r="E233" s="51">
        <v>0.38</v>
      </c>
      <c r="F233" s="53">
        <v>38</v>
      </c>
      <c r="G233" s="27">
        <f t="shared" si="13"/>
        <v>61.210675539484129</v>
      </c>
      <c r="H233" s="27" t="s">
        <v>387</v>
      </c>
      <c r="I233" s="27">
        <v>69.453320000000005</v>
      </c>
      <c r="J233" s="54" t="s">
        <v>3681</v>
      </c>
      <c r="K233" s="54" t="s">
        <v>1025</v>
      </c>
      <c r="L233" s="54">
        <v>14</v>
      </c>
      <c r="M233" s="54" t="s">
        <v>77</v>
      </c>
      <c r="N233" s="54">
        <v>100</v>
      </c>
      <c r="O233" s="54" t="s">
        <v>3682</v>
      </c>
    </row>
    <row r="234" spans="1:20" s="54" customFormat="1" ht="16.5" customHeight="1">
      <c r="A234" s="50" t="s">
        <v>854</v>
      </c>
      <c r="B234" s="48" t="s">
        <v>1026</v>
      </c>
      <c r="C234" s="51" t="s">
        <v>1027</v>
      </c>
      <c r="D234" s="52">
        <v>2018</v>
      </c>
      <c r="E234" s="51">
        <v>0.38</v>
      </c>
      <c r="F234" s="53">
        <v>34</v>
      </c>
      <c r="G234" s="27">
        <f t="shared" si="13"/>
        <v>79.573878201329364</v>
      </c>
      <c r="H234" s="27" t="s">
        <v>387</v>
      </c>
      <c r="I234" s="27">
        <v>78.758690000000001</v>
      </c>
      <c r="J234" s="54" t="s">
        <v>3681</v>
      </c>
      <c r="K234" s="54" t="s">
        <v>1028</v>
      </c>
      <c r="L234" s="54">
        <v>15</v>
      </c>
      <c r="M234" s="54" t="s">
        <v>73</v>
      </c>
      <c r="N234" s="54">
        <v>130</v>
      </c>
      <c r="O234" s="54" t="s">
        <v>3682</v>
      </c>
    </row>
    <row r="235" spans="1:20" s="54" customFormat="1" ht="16.5" customHeight="1">
      <c r="A235" s="50" t="s">
        <v>854</v>
      </c>
      <c r="B235" s="48" t="s">
        <v>1029</v>
      </c>
      <c r="C235" s="51" t="s">
        <v>1030</v>
      </c>
      <c r="D235" s="52">
        <v>2018</v>
      </c>
      <c r="E235" s="51">
        <v>0.38</v>
      </c>
      <c r="F235" s="53">
        <v>75</v>
      </c>
      <c r="G235" s="27">
        <f t="shared" si="13"/>
        <v>79.573878201329364</v>
      </c>
      <c r="H235" s="27" t="s">
        <v>387</v>
      </c>
      <c r="I235" s="27">
        <v>100.55278999999999</v>
      </c>
      <c r="J235" s="54" t="s">
        <v>3681</v>
      </c>
      <c r="K235" s="54" t="s">
        <v>1031</v>
      </c>
      <c r="L235" s="54">
        <v>5</v>
      </c>
      <c r="M235" s="54" t="s">
        <v>73</v>
      </c>
      <c r="N235" s="54">
        <v>130</v>
      </c>
      <c r="O235" s="54" t="s">
        <v>3682</v>
      </c>
    </row>
    <row r="236" spans="1:20" s="54" customFormat="1" ht="16.5" customHeight="1">
      <c r="A236" s="50" t="s">
        <v>854</v>
      </c>
      <c r="B236" s="48" t="s">
        <v>1032</v>
      </c>
      <c r="C236" s="51" t="s">
        <v>1033</v>
      </c>
      <c r="D236" s="52">
        <v>2018</v>
      </c>
      <c r="E236" s="51">
        <v>0.23</v>
      </c>
      <c r="F236" s="53">
        <v>267</v>
      </c>
      <c r="G236" s="27">
        <f>0.22*0.93*N236</f>
        <v>20.46</v>
      </c>
      <c r="H236" s="27" t="s">
        <v>387</v>
      </c>
      <c r="I236" s="27">
        <v>203.33065999999999</v>
      </c>
      <c r="J236" s="54" t="s">
        <v>3681</v>
      </c>
      <c r="K236" s="54" t="s">
        <v>1034</v>
      </c>
      <c r="L236" s="54">
        <v>1</v>
      </c>
      <c r="M236" s="54" t="s">
        <v>78</v>
      </c>
      <c r="N236" s="54">
        <v>100</v>
      </c>
      <c r="O236" s="54" t="s">
        <v>3682</v>
      </c>
      <c r="R236" s="82" t="s">
        <v>1033</v>
      </c>
      <c r="T236" s="54">
        <v>0.23</v>
      </c>
    </row>
    <row r="237" spans="1:20" s="54" customFormat="1" ht="16.5" customHeight="1">
      <c r="A237" s="50" t="s">
        <v>854</v>
      </c>
      <c r="B237" s="48" t="s">
        <v>1035</v>
      </c>
      <c r="C237" s="51" t="s">
        <v>1036</v>
      </c>
      <c r="D237" s="52">
        <v>2018</v>
      </c>
      <c r="E237" s="51">
        <v>0.23</v>
      </c>
      <c r="F237" s="53">
        <v>275</v>
      </c>
      <c r="G237" s="27">
        <f>0.22*0.93*N237</f>
        <v>20.46</v>
      </c>
      <c r="H237" s="27" t="s">
        <v>387</v>
      </c>
      <c r="I237" s="27">
        <v>239.04098999999999</v>
      </c>
      <c r="J237" s="54" t="s">
        <v>3681</v>
      </c>
      <c r="K237" s="54" t="s">
        <v>1037</v>
      </c>
      <c r="L237" s="54">
        <v>1</v>
      </c>
      <c r="M237" s="54" t="s">
        <v>78</v>
      </c>
      <c r="N237" s="54">
        <v>100</v>
      </c>
      <c r="O237" s="54" t="s">
        <v>3682</v>
      </c>
      <c r="R237" s="82" t="s">
        <v>1036</v>
      </c>
      <c r="T237" s="54">
        <v>0.23</v>
      </c>
    </row>
    <row r="238" spans="1:20" s="54" customFormat="1" ht="16.5" customHeight="1">
      <c r="A238" s="50" t="s">
        <v>854</v>
      </c>
      <c r="B238" s="48" t="s">
        <v>1041</v>
      </c>
      <c r="C238" s="51" t="s">
        <v>1042</v>
      </c>
      <c r="D238" s="52">
        <v>2018</v>
      </c>
      <c r="E238" s="51">
        <v>0.38</v>
      </c>
      <c r="F238" s="53">
        <v>40</v>
      </c>
      <c r="G238" s="27">
        <f t="shared" ref="G238:G252" si="14">(3^0.5)*0.38*0.93*N238</f>
        <v>79.573878201329364</v>
      </c>
      <c r="H238" s="27" t="s">
        <v>387</v>
      </c>
      <c r="I238" s="27">
        <v>125.61662</v>
      </c>
      <c r="J238" s="54" t="s">
        <v>3681</v>
      </c>
      <c r="K238" s="54" t="s">
        <v>1043</v>
      </c>
      <c r="L238" s="54">
        <v>8</v>
      </c>
      <c r="M238" s="54" t="s">
        <v>73</v>
      </c>
      <c r="N238" s="54">
        <v>130</v>
      </c>
      <c r="O238" s="54" t="s">
        <v>3682</v>
      </c>
    </row>
    <row r="239" spans="1:20" s="54" customFormat="1" ht="30" customHeight="1">
      <c r="A239" s="50" t="s">
        <v>854</v>
      </c>
      <c r="B239" s="48" t="s">
        <v>1047</v>
      </c>
      <c r="C239" s="51" t="s">
        <v>1048</v>
      </c>
      <c r="D239" s="52">
        <v>2018</v>
      </c>
      <c r="E239" s="51">
        <v>0.38</v>
      </c>
      <c r="F239" s="53">
        <v>33</v>
      </c>
      <c r="G239" s="27">
        <f t="shared" si="14"/>
        <v>79.573878201329364</v>
      </c>
      <c r="H239" s="27" t="s">
        <v>387</v>
      </c>
      <c r="I239" s="27">
        <v>43.099249999999998</v>
      </c>
      <c r="J239" s="54" t="s">
        <v>3681</v>
      </c>
      <c r="K239" s="55" t="s">
        <v>473</v>
      </c>
      <c r="L239" s="54">
        <v>30</v>
      </c>
      <c r="M239" s="54" t="s">
        <v>3687</v>
      </c>
      <c r="N239" s="54">
        <v>130</v>
      </c>
      <c r="O239" s="54" t="s">
        <v>3682</v>
      </c>
    </row>
    <row r="240" spans="1:20" s="54" customFormat="1" ht="16.5" customHeight="1">
      <c r="A240" s="50" t="s">
        <v>854</v>
      </c>
      <c r="B240" s="48" t="s">
        <v>1049</v>
      </c>
      <c r="C240" s="51" t="s">
        <v>1050</v>
      </c>
      <c r="D240" s="52">
        <v>2018</v>
      </c>
      <c r="E240" s="51">
        <v>0.38</v>
      </c>
      <c r="F240" s="53">
        <v>30</v>
      </c>
      <c r="G240" s="27">
        <f t="shared" si="14"/>
        <v>61.210675539484129</v>
      </c>
      <c r="H240" s="27" t="s">
        <v>387</v>
      </c>
      <c r="I240" s="27">
        <v>61.604390000000002</v>
      </c>
      <c r="J240" s="54" t="s">
        <v>3681</v>
      </c>
      <c r="K240" s="54" t="s">
        <v>1051</v>
      </c>
      <c r="L240" s="54">
        <v>5</v>
      </c>
      <c r="M240" s="54" t="s">
        <v>77</v>
      </c>
      <c r="N240" s="54">
        <v>100</v>
      </c>
      <c r="O240" s="54" t="s">
        <v>3682</v>
      </c>
    </row>
    <row r="241" spans="1:20" s="54" customFormat="1" ht="16.5" customHeight="1">
      <c r="A241" s="50" t="s">
        <v>854</v>
      </c>
      <c r="B241" s="48" t="s">
        <v>1052</v>
      </c>
      <c r="C241" s="51" t="s">
        <v>1053</v>
      </c>
      <c r="D241" s="52">
        <v>2018</v>
      </c>
      <c r="E241" s="51">
        <v>0.38</v>
      </c>
      <c r="F241" s="53">
        <v>28</v>
      </c>
      <c r="G241" s="27">
        <f t="shared" si="14"/>
        <v>61.210675539484129</v>
      </c>
      <c r="H241" s="27" t="s">
        <v>387</v>
      </c>
      <c r="I241" s="27">
        <v>35.638109999999998</v>
      </c>
      <c r="J241" s="54" t="s">
        <v>3681</v>
      </c>
      <c r="K241" s="54" t="s">
        <v>1054</v>
      </c>
      <c r="L241" s="54">
        <v>15</v>
      </c>
      <c r="M241" s="54" t="s">
        <v>77</v>
      </c>
      <c r="N241" s="54">
        <v>100</v>
      </c>
      <c r="O241" s="54" t="s">
        <v>3682</v>
      </c>
    </row>
    <row r="242" spans="1:20" s="54" customFormat="1" ht="16.5" customHeight="1">
      <c r="A242" s="50" t="s">
        <v>854</v>
      </c>
      <c r="B242" s="48" t="s">
        <v>1055</v>
      </c>
      <c r="C242" s="51" t="s">
        <v>1056</v>
      </c>
      <c r="D242" s="52">
        <v>2018</v>
      </c>
      <c r="E242" s="51">
        <v>0.38</v>
      </c>
      <c r="F242" s="53">
        <v>16</v>
      </c>
      <c r="G242" s="27">
        <f t="shared" si="14"/>
        <v>79.573878201329364</v>
      </c>
      <c r="H242" s="27" t="s">
        <v>387</v>
      </c>
      <c r="I242" s="27">
        <v>51.28096</v>
      </c>
      <c r="J242" s="54" t="s">
        <v>3681</v>
      </c>
      <c r="K242" s="54" t="s">
        <v>1057</v>
      </c>
      <c r="L242" s="54">
        <v>1</v>
      </c>
      <c r="M242" s="54" t="s">
        <v>73</v>
      </c>
      <c r="N242" s="54">
        <v>130</v>
      </c>
      <c r="O242" s="54" t="s">
        <v>3682</v>
      </c>
    </row>
    <row r="243" spans="1:20" s="54" customFormat="1" ht="16.5" customHeight="1">
      <c r="A243" s="50" t="s">
        <v>854</v>
      </c>
      <c r="B243" s="48" t="s">
        <v>1058</v>
      </c>
      <c r="C243" s="51" t="s">
        <v>1059</v>
      </c>
      <c r="D243" s="52">
        <v>2018</v>
      </c>
      <c r="E243" s="51">
        <v>0.38</v>
      </c>
      <c r="F243" s="53">
        <v>49</v>
      </c>
      <c r="G243" s="27">
        <f t="shared" si="14"/>
        <v>61.210675539484129</v>
      </c>
      <c r="H243" s="27" t="s">
        <v>387</v>
      </c>
      <c r="I243" s="27">
        <v>106.98672999999999</v>
      </c>
      <c r="J243" s="54" t="s">
        <v>3681</v>
      </c>
      <c r="K243" s="54" t="s">
        <v>1060</v>
      </c>
      <c r="L243" s="54">
        <v>15</v>
      </c>
      <c r="M243" s="54" t="s">
        <v>77</v>
      </c>
      <c r="N243" s="54">
        <v>100</v>
      </c>
      <c r="O243" s="54" t="s">
        <v>3682</v>
      </c>
    </row>
    <row r="244" spans="1:20" s="54" customFormat="1" ht="16.5" customHeight="1">
      <c r="A244" s="50" t="s">
        <v>854</v>
      </c>
      <c r="B244" s="48" t="s">
        <v>1061</v>
      </c>
      <c r="C244" s="51" t="s">
        <v>1062</v>
      </c>
      <c r="D244" s="52">
        <v>2018</v>
      </c>
      <c r="E244" s="51">
        <v>0.38</v>
      </c>
      <c r="F244" s="53">
        <v>48</v>
      </c>
      <c r="G244" s="27">
        <f t="shared" si="14"/>
        <v>79.573878201329364</v>
      </c>
      <c r="H244" s="27" t="s">
        <v>387</v>
      </c>
      <c r="I244" s="27">
        <v>97.505020000000002</v>
      </c>
      <c r="J244" s="54" t="s">
        <v>3681</v>
      </c>
      <c r="K244" s="54" t="s">
        <v>1063</v>
      </c>
      <c r="L244" s="54">
        <v>5</v>
      </c>
      <c r="M244" s="54" t="s">
        <v>73</v>
      </c>
      <c r="N244" s="54">
        <v>130</v>
      </c>
      <c r="O244" s="54" t="s">
        <v>3682</v>
      </c>
    </row>
    <row r="245" spans="1:20" s="54" customFormat="1" ht="16.5" customHeight="1">
      <c r="A245" s="50" t="s">
        <v>854</v>
      </c>
      <c r="B245" s="48" t="s">
        <v>1064</v>
      </c>
      <c r="C245" s="51" t="s">
        <v>1065</v>
      </c>
      <c r="D245" s="52">
        <v>2018</v>
      </c>
      <c r="E245" s="51">
        <v>0.38</v>
      </c>
      <c r="F245" s="53">
        <v>35</v>
      </c>
      <c r="G245" s="27">
        <f t="shared" si="14"/>
        <v>79.573878201329364</v>
      </c>
      <c r="H245" s="27" t="s">
        <v>387</v>
      </c>
      <c r="I245" s="27">
        <v>71.790130000000005</v>
      </c>
      <c r="J245" s="54" t="s">
        <v>3681</v>
      </c>
      <c r="K245" s="54" t="s">
        <v>1066</v>
      </c>
      <c r="L245" s="54">
        <v>5</v>
      </c>
      <c r="M245" s="54" t="s">
        <v>73</v>
      </c>
      <c r="N245" s="54">
        <v>130</v>
      </c>
      <c r="O245" s="54" t="s">
        <v>3682</v>
      </c>
    </row>
    <row r="246" spans="1:20" s="54" customFormat="1" ht="16.5" customHeight="1">
      <c r="A246" s="50" t="s">
        <v>854</v>
      </c>
      <c r="B246" s="48" t="s">
        <v>1070</v>
      </c>
      <c r="C246" s="51" t="s">
        <v>1071</v>
      </c>
      <c r="D246" s="52">
        <v>2018</v>
      </c>
      <c r="E246" s="51">
        <v>0.38</v>
      </c>
      <c r="F246" s="53">
        <v>119</v>
      </c>
      <c r="G246" s="27">
        <f t="shared" si="14"/>
        <v>79.573878201329364</v>
      </c>
      <c r="H246" s="27" t="s">
        <v>387</v>
      </c>
      <c r="I246" s="27">
        <v>144.12336999999999</v>
      </c>
      <c r="J246" s="54" t="s">
        <v>3681</v>
      </c>
      <c r="K246" s="54" t="s">
        <v>1072</v>
      </c>
      <c r="L246" s="54">
        <v>15</v>
      </c>
      <c r="M246" s="54" t="s">
        <v>3687</v>
      </c>
      <c r="N246" s="54">
        <v>130</v>
      </c>
      <c r="O246" s="54" t="s">
        <v>3682</v>
      </c>
    </row>
    <row r="247" spans="1:20" s="54" customFormat="1" ht="16.5" customHeight="1">
      <c r="A247" s="50" t="s">
        <v>854</v>
      </c>
      <c r="B247" s="48" t="s">
        <v>1073</v>
      </c>
      <c r="C247" s="51" t="s">
        <v>1074</v>
      </c>
      <c r="D247" s="52">
        <v>2018</v>
      </c>
      <c r="E247" s="51">
        <v>0.38</v>
      </c>
      <c r="F247" s="53">
        <v>98</v>
      </c>
      <c r="G247" s="27">
        <f t="shared" si="14"/>
        <v>79.573878201329364</v>
      </c>
      <c r="H247" s="27" t="s">
        <v>387</v>
      </c>
      <c r="I247" s="27">
        <v>143.96932999999999</v>
      </c>
      <c r="J247" s="54" t="s">
        <v>3681</v>
      </c>
      <c r="K247" s="54" t="s">
        <v>1075</v>
      </c>
      <c r="L247" s="54">
        <v>15</v>
      </c>
      <c r="M247" s="54" t="s">
        <v>3687</v>
      </c>
      <c r="N247" s="54">
        <v>130</v>
      </c>
      <c r="O247" s="54" t="s">
        <v>3682</v>
      </c>
    </row>
    <row r="248" spans="1:20" s="54" customFormat="1" ht="16.5" customHeight="1">
      <c r="A248" s="50" t="s">
        <v>854</v>
      </c>
      <c r="B248" s="48" t="s">
        <v>1076</v>
      </c>
      <c r="C248" s="51" t="s">
        <v>1077</v>
      </c>
      <c r="D248" s="52">
        <v>2018</v>
      </c>
      <c r="E248" s="51">
        <v>0.38</v>
      </c>
      <c r="F248" s="53">
        <v>15</v>
      </c>
      <c r="G248" s="27">
        <f t="shared" si="14"/>
        <v>79.573878201329364</v>
      </c>
      <c r="H248" s="27" t="s">
        <v>387</v>
      </c>
      <c r="I248" s="27">
        <v>59.832370000000004</v>
      </c>
      <c r="J248" s="54" t="s">
        <v>3681</v>
      </c>
      <c r="K248" s="54" t="s">
        <v>1078</v>
      </c>
      <c r="L248" s="54">
        <v>15</v>
      </c>
      <c r="M248" s="54" t="s">
        <v>73</v>
      </c>
      <c r="N248" s="54">
        <v>130</v>
      </c>
      <c r="O248" s="54" t="s">
        <v>3682</v>
      </c>
    </row>
    <row r="249" spans="1:20" s="54" customFormat="1" ht="16.5" customHeight="1">
      <c r="A249" s="50" t="s">
        <v>854</v>
      </c>
      <c r="B249" s="48" t="s">
        <v>1079</v>
      </c>
      <c r="C249" s="51" t="s">
        <v>1080</v>
      </c>
      <c r="D249" s="52">
        <v>2018</v>
      </c>
      <c r="E249" s="51">
        <v>0.38</v>
      </c>
      <c r="F249" s="53">
        <v>19</v>
      </c>
      <c r="G249" s="27">
        <f t="shared" si="14"/>
        <v>79.573878201329364</v>
      </c>
      <c r="H249" s="27" t="s">
        <v>387</v>
      </c>
      <c r="I249" s="27">
        <v>40.555250000000001</v>
      </c>
      <c r="J249" s="54" t="s">
        <v>3681</v>
      </c>
      <c r="K249" s="54" t="s">
        <v>1081</v>
      </c>
      <c r="L249" s="54">
        <v>15</v>
      </c>
      <c r="M249" s="54" t="s">
        <v>73</v>
      </c>
      <c r="N249" s="54">
        <v>130</v>
      </c>
      <c r="O249" s="54" t="s">
        <v>3682</v>
      </c>
    </row>
    <row r="250" spans="1:20" s="54" customFormat="1" ht="16.5" customHeight="1">
      <c r="A250" s="50" t="s">
        <v>854</v>
      </c>
      <c r="B250" s="48" t="s">
        <v>1082</v>
      </c>
      <c r="C250" s="51" t="s">
        <v>1083</v>
      </c>
      <c r="D250" s="52">
        <v>2018</v>
      </c>
      <c r="E250" s="51">
        <v>0.38</v>
      </c>
      <c r="F250" s="53">
        <v>14</v>
      </c>
      <c r="G250" s="27">
        <f t="shared" si="14"/>
        <v>61.210675539484129</v>
      </c>
      <c r="H250" s="27" t="s">
        <v>387</v>
      </c>
      <c r="I250" s="27">
        <v>34.012459999999997</v>
      </c>
      <c r="J250" s="54" t="s">
        <v>3681</v>
      </c>
      <c r="K250" s="54" t="s">
        <v>1084</v>
      </c>
      <c r="L250" s="54">
        <v>15</v>
      </c>
      <c r="M250" s="54" t="s">
        <v>77</v>
      </c>
      <c r="N250" s="54">
        <v>100</v>
      </c>
      <c r="O250" s="54" t="s">
        <v>3682</v>
      </c>
    </row>
    <row r="251" spans="1:20" s="54" customFormat="1" ht="16.5" customHeight="1">
      <c r="A251" s="50" t="s">
        <v>854</v>
      </c>
      <c r="B251" s="48" t="s">
        <v>1085</v>
      </c>
      <c r="C251" s="51" t="s">
        <v>1086</v>
      </c>
      <c r="D251" s="52">
        <v>2018</v>
      </c>
      <c r="E251" s="51">
        <v>0.38</v>
      </c>
      <c r="F251" s="53">
        <v>132</v>
      </c>
      <c r="G251" s="27">
        <f t="shared" si="14"/>
        <v>79.573878201329364</v>
      </c>
      <c r="H251" s="27" t="s">
        <v>387</v>
      </c>
      <c r="I251" s="27">
        <v>170.21859000000001</v>
      </c>
      <c r="J251" s="54" t="s">
        <v>3681</v>
      </c>
      <c r="K251" s="54" t="s">
        <v>1087</v>
      </c>
      <c r="L251" s="54">
        <v>1</v>
      </c>
      <c r="M251" s="54" t="s">
        <v>73</v>
      </c>
      <c r="N251" s="54">
        <v>130</v>
      </c>
      <c r="O251" s="54" t="s">
        <v>3682</v>
      </c>
    </row>
    <row r="252" spans="1:20" s="54" customFormat="1" ht="16.5" customHeight="1">
      <c r="A252" s="50" t="s">
        <v>854</v>
      </c>
      <c r="B252" s="48" t="s">
        <v>1088</v>
      </c>
      <c r="C252" s="51" t="s">
        <v>1089</v>
      </c>
      <c r="D252" s="52">
        <v>2018</v>
      </c>
      <c r="E252" s="51">
        <v>0.38</v>
      </c>
      <c r="F252" s="53">
        <v>120</v>
      </c>
      <c r="G252" s="27">
        <f t="shared" si="14"/>
        <v>79.573878201329364</v>
      </c>
      <c r="H252" s="27" t="s">
        <v>387</v>
      </c>
      <c r="I252" s="27">
        <v>152.70692000000003</v>
      </c>
      <c r="J252" s="54" t="s">
        <v>3681</v>
      </c>
      <c r="K252" s="54" t="s">
        <v>1090</v>
      </c>
      <c r="L252" s="54">
        <v>15</v>
      </c>
      <c r="M252" s="54" t="s">
        <v>73</v>
      </c>
      <c r="N252" s="54">
        <v>130</v>
      </c>
      <c r="O252" s="54" t="s">
        <v>3682</v>
      </c>
    </row>
    <row r="253" spans="1:20" s="54" customFormat="1" ht="16.5" customHeight="1">
      <c r="A253" s="50" t="s">
        <v>854</v>
      </c>
      <c r="B253" s="48" t="s">
        <v>1091</v>
      </c>
      <c r="C253" s="51" t="s">
        <v>1092</v>
      </c>
      <c r="D253" s="52">
        <v>2018</v>
      </c>
      <c r="E253" s="51">
        <v>0.23</v>
      </c>
      <c r="F253" s="53">
        <v>30</v>
      </c>
      <c r="G253" s="27">
        <f>0.22*0.93*N253</f>
        <v>20.46</v>
      </c>
      <c r="H253" s="27" t="s">
        <v>387</v>
      </c>
      <c r="I253" s="27">
        <v>41.745710000000003</v>
      </c>
      <c r="J253" s="54" t="s">
        <v>3681</v>
      </c>
      <c r="K253" s="54" t="s">
        <v>1093</v>
      </c>
      <c r="L253" s="54">
        <v>10</v>
      </c>
      <c r="M253" s="54" t="s">
        <v>78</v>
      </c>
      <c r="N253" s="54">
        <v>100</v>
      </c>
      <c r="O253" s="54" t="s">
        <v>3682</v>
      </c>
      <c r="R253" s="82" t="s">
        <v>1092</v>
      </c>
      <c r="T253" s="54">
        <v>0.23</v>
      </c>
    </row>
    <row r="254" spans="1:20" s="54" customFormat="1" ht="16.5" customHeight="1">
      <c r="A254" s="50" t="s">
        <v>854</v>
      </c>
      <c r="B254" s="48" t="s">
        <v>1094</v>
      </c>
      <c r="C254" s="51" t="s">
        <v>1095</v>
      </c>
      <c r="D254" s="52">
        <v>2018</v>
      </c>
      <c r="E254" s="51">
        <v>0.38</v>
      </c>
      <c r="F254" s="53">
        <v>18</v>
      </c>
      <c r="G254" s="27">
        <f t="shared" ref="G254:G275" si="15">(3^0.5)*0.38*0.93*N254</f>
        <v>79.573878201329364</v>
      </c>
      <c r="H254" s="27" t="s">
        <v>387</v>
      </c>
      <c r="I254" s="27">
        <v>57.032319999999999</v>
      </c>
      <c r="J254" s="54" t="s">
        <v>3681</v>
      </c>
      <c r="K254" s="54" t="s">
        <v>1096</v>
      </c>
      <c r="L254" s="54">
        <v>15</v>
      </c>
      <c r="M254" s="54" t="s">
        <v>73</v>
      </c>
      <c r="N254" s="54">
        <v>130</v>
      </c>
      <c r="O254" s="54" t="s">
        <v>3682</v>
      </c>
    </row>
    <row r="255" spans="1:20" s="54" customFormat="1" ht="16.5" customHeight="1">
      <c r="A255" s="50" t="s">
        <v>854</v>
      </c>
      <c r="B255" s="48" t="s">
        <v>1097</v>
      </c>
      <c r="C255" s="51" t="s">
        <v>1098</v>
      </c>
      <c r="D255" s="52">
        <v>2018</v>
      </c>
      <c r="E255" s="51">
        <v>0.38</v>
      </c>
      <c r="F255" s="53">
        <v>29</v>
      </c>
      <c r="G255" s="27">
        <f t="shared" si="15"/>
        <v>79.573878201329364</v>
      </c>
      <c r="H255" s="27" t="s">
        <v>387</v>
      </c>
      <c r="I255" s="27">
        <v>64.439849999999993</v>
      </c>
      <c r="J255" s="54" t="s">
        <v>3681</v>
      </c>
      <c r="K255" s="54" t="s">
        <v>1099</v>
      </c>
      <c r="L255" s="54">
        <v>15</v>
      </c>
      <c r="M255" s="54" t="s">
        <v>73</v>
      </c>
      <c r="N255" s="54">
        <v>130</v>
      </c>
      <c r="O255" s="54" t="s">
        <v>3682</v>
      </c>
    </row>
    <row r="256" spans="1:20" s="54" customFormat="1" ht="16.5" customHeight="1">
      <c r="A256" s="50" t="s">
        <v>854</v>
      </c>
      <c r="B256" s="48" t="s">
        <v>1100</v>
      </c>
      <c r="C256" s="51" t="s">
        <v>1101</v>
      </c>
      <c r="D256" s="52">
        <v>2018</v>
      </c>
      <c r="E256" s="51">
        <v>0.38</v>
      </c>
      <c r="F256" s="53">
        <v>60</v>
      </c>
      <c r="G256" s="27">
        <f t="shared" si="15"/>
        <v>61.210675539484129</v>
      </c>
      <c r="H256" s="27" t="s">
        <v>387</v>
      </c>
      <c r="I256" s="27">
        <v>82.406679999999994</v>
      </c>
      <c r="J256" s="54" t="s">
        <v>3681</v>
      </c>
      <c r="K256" s="54" t="s">
        <v>1102</v>
      </c>
      <c r="L256" s="54">
        <v>15</v>
      </c>
      <c r="M256" s="54" t="s">
        <v>77</v>
      </c>
      <c r="N256" s="54">
        <v>100</v>
      </c>
      <c r="O256" s="54" t="s">
        <v>3682</v>
      </c>
    </row>
    <row r="257" spans="1:15" s="54" customFormat="1" ht="16.5" customHeight="1">
      <c r="A257" s="50" t="s">
        <v>854</v>
      </c>
      <c r="B257" s="48" t="s">
        <v>1103</v>
      </c>
      <c r="C257" s="51" t="s">
        <v>1104</v>
      </c>
      <c r="D257" s="52">
        <v>2018</v>
      </c>
      <c r="E257" s="51">
        <v>0.38</v>
      </c>
      <c r="F257" s="53">
        <v>196</v>
      </c>
      <c r="G257" s="27">
        <f t="shared" si="15"/>
        <v>79.573878201329364</v>
      </c>
      <c r="H257" s="27" t="s">
        <v>387</v>
      </c>
      <c r="I257" s="27">
        <v>114.08628999999999</v>
      </c>
      <c r="J257" s="54" t="s">
        <v>3681</v>
      </c>
      <c r="K257" s="54" t="s">
        <v>1105</v>
      </c>
      <c r="L257" s="54">
        <v>15</v>
      </c>
      <c r="M257" s="54" t="s">
        <v>3687</v>
      </c>
      <c r="N257" s="54">
        <v>130</v>
      </c>
      <c r="O257" s="54" t="s">
        <v>3682</v>
      </c>
    </row>
    <row r="258" spans="1:15" s="54" customFormat="1" ht="16.5" customHeight="1">
      <c r="A258" s="50" t="s">
        <v>854</v>
      </c>
      <c r="B258" s="48" t="s">
        <v>1106</v>
      </c>
      <c r="C258" s="51" t="s">
        <v>1107</v>
      </c>
      <c r="D258" s="52">
        <v>2018</v>
      </c>
      <c r="E258" s="51">
        <v>0.38</v>
      </c>
      <c r="F258" s="53">
        <v>40</v>
      </c>
      <c r="G258" s="27">
        <f t="shared" si="15"/>
        <v>79.573878201329364</v>
      </c>
      <c r="H258" s="27" t="s">
        <v>387</v>
      </c>
      <c r="I258" s="27">
        <v>86.488869999999991</v>
      </c>
      <c r="J258" s="54" t="s">
        <v>3681</v>
      </c>
      <c r="K258" s="54" t="s">
        <v>1108</v>
      </c>
      <c r="L258" s="54">
        <v>15</v>
      </c>
      <c r="M258" s="54" t="s">
        <v>73</v>
      </c>
      <c r="N258" s="54">
        <v>130</v>
      </c>
      <c r="O258" s="54" t="s">
        <v>3682</v>
      </c>
    </row>
    <row r="259" spans="1:15" s="54" customFormat="1" ht="16.5" customHeight="1">
      <c r="A259" s="50" t="s">
        <v>854</v>
      </c>
      <c r="B259" s="48" t="s">
        <v>1109</v>
      </c>
      <c r="C259" s="51" t="s">
        <v>1110</v>
      </c>
      <c r="D259" s="52">
        <v>2018</v>
      </c>
      <c r="E259" s="51">
        <v>0.38</v>
      </c>
      <c r="F259" s="53">
        <v>40</v>
      </c>
      <c r="G259" s="27">
        <f t="shared" si="15"/>
        <v>79.573878201329364</v>
      </c>
      <c r="H259" s="27" t="s">
        <v>387</v>
      </c>
      <c r="I259" s="27">
        <v>110.78619999999999</v>
      </c>
      <c r="J259" s="54" t="s">
        <v>3681</v>
      </c>
      <c r="K259" s="54" t="s">
        <v>1111</v>
      </c>
      <c r="L259" s="54">
        <v>35</v>
      </c>
      <c r="M259" s="54" t="s">
        <v>3687</v>
      </c>
      <c r="N259" s="54">
        <v>130</v>
      </c>
      <c r="O259" s="54" t="s">
        <v>3682</v>
      </c>
    </row>
    <row r="260" spans="1:15" s="54" customFormat="1" ht="16.5" customHeight="1">
      <c r="A260" s="50" t="s">
        <v>854</v>
      </c>
      <c r="B260" s="48" t="s">
        <v>1112</v>
      </c>
      <c r="C260" s="51" t="s">
        <v>1113</v>
      </c>
      <c r="D260" s="52">
        <v>2018</v>
      </c>
      <c r="E260" s="51">
        <v>0.38</v>
      </c>
      <c r="F260" s="53">
        <v>35</v>
      </c>
      <c r="G260" s="27">
        <f t="shared" si="15"/>
        <v>79.573878201329364</v>
      </c>
      <c r="H260" s="27" t="s">
        <v>387</v>
      </c>
      <c r="I260" s="27">
        <v>66.249460000000013</v>
      </c>
      <c r="J260" s="54" t="s">
        <v>3681</v>
      </c>
      <c r="K260" s="54" t="s">
        <v>1114</v>
      </c>
      <c r="L260" s="54">
        <v>1</v>
      </c>
      <c r="M260" s="54" t="s">
        <v>73</v>
      </c>
      <c r="N260" s="54">
        <v>130</v>
      </c>
      <c r="O260" s="54" t="s">
        <v>3682</v>
      </c>
    </row>
    <row r="261" spans="1:15" s="54" customFormat="1" ht="16.5" customHeight="1">
      <c r="A261" s="50" t="s">
        <v>854</v>
      </c>
      <c r="B261" s="48" t="s">
        <v>1115</v>
      </c>
      <c r="C261" s="51" t="s">
        <v>1116</v>
      </c>
      <c r="D261" s="52">
        <v>2018</v>
      </c>
      <c r="E261" s="51">
        <v>0.38</v>
      </c>
      <c r="F261" s="53">
        <v>57</v>
      </c>
      <c r="G261" s="27">
        <f t="shared" si="15"/>
        <v>79.573878201329364</v>
      </c>
      <c r="H261" s="27" t="s">
        <v>387</v>
      </c>
      <c r="I261" s="27">
        <v>80.265380000000007</v>
      </c>
      <c r="J261" s="54" t="s">
        <v>3681</v>
      </c>
      <c r="K261" s="54" t="s">
        <v>1117</v>
      </c>
      <c r="L261" s="54">
        <v>15</v>
      </c>
      <c r="M261" s="54" t="s">
        <v>3687</v>
      </c>
      <c r="N261" s="54">
        <v>130</v>
      </c>
      <c r="O261" s="54" t="s">
        <v>3682</v>
      </c>
    </row>
    <row r="262" spans="1:15" s="54" customFormat="1" ht="16.5" customHeight="1">
      <c r="A262" s="50" t="s">
        <v>854</v>
      </c>
      <c r="B262" s="48" t="s">
        <v>1118</v>
      </c>
      <c r="C262" s="51" t="s">
        <v>1119</v>
      </c>
      <c r="D262" s="52">
        <v>2018</v>
      </c>
      <c r="E262" s="51">
        <v>0.38</v>
      </c>
      <c r="F262" s="53">
        <v>73</v>
      </c>
      <c r="G262" s="27">
        <f t="shared" si="15"/>
        <v>61.210675539484129</v>
      </c>
      <c r="H262" s="27" t="s">
        <v>387</v>
      </c>
      <c r="I262" s="27">
        <v>85.040999999999997</v>
      </c>
      <c r="J262" s="54" t="s">
        <v>3681</v>
      </c>
      <c r="K262" s="54" t="s">
        <v>1120</v>
      </c>
      <c r="L262" s="54">
        <v>1</v>
      </c>
      <c r="M262" s="54" t="s">
        <v>77</v>
      </c>
      <c r="N262" s="54">
        <v>100</v>
      </c>
      <c r="O262" s="54" t="s">
        <v>3682</v>
      </c>
    </row>
    <row r="263" spans="1:15" s="54" customFormat="1" ht="16.5" customHeight="1">
      <c r="A263" s="50" t="s">
        <v>854</v>
      </c>
      <c r="B263" s="48" t="s">
        <v>1121</v>
      </c>
      <c r="C263" s="51" t="s">
        <v>1122</v>
      </c>
      <c r="D263" s="52">
        <v>2018</v>
      </c>
      <c r="E263" s="51">
        <v>0.38</v>
      </c>
      <c r="F263" s="53">
        <v>494</v>
      </c>
      <c r="G263" s="27">
        <f t="shared" si="15"/>
        <v>79.573878201329364</v>
      </c>
      <c r="H263" s="27" t="s">
        <v>387</v>
      </c>
      <c r="I263" s="27">
        <v>392.67709000000002</v>
      </c>
      <c r="J263" s="54" t="s">
        <v>3681</v>
      </c>
      <c r="K263" s="54" t="s">
        <v>1123</v>
      </c>
      <c r="L263" s="54">
        <v>15</v>
      </c>
      <c r="M263" s="54" t="s">
        <v>3687</v>
      </c>
      <c r="N263" s="54">
        <v>130</v>
      </c>
      <c r="O263" s="54" t="s">
        <v>3682</v>
      </c>
    </row>
    <row r="264" spans="1:15" s="54" customFormat="1" ht="16.5" customHeight="1">
      <c r="A264" s="50" t="s">
        <v>854</v>
      </c>
      <c r="B264" s="48" t="s">
        <v>1124</v>
      </c>
      <c r="C264" s="51" t="s">
        <v>1125</v>
      </c>
      <c r="D264" s="52">
        <v>2018</v>
      </c>
      <c r="E264" s="51">
        <v>0.38</v>
      </c>
      <c r="F264" s="53">
        <v>202</v>
      </c>
      <c r="G264" s="27">
        <f t="shared" si="15"/>
        <v>79.573878201329364</v>
      </c>
      <c r="H264" s="27" t="s">
        <v>387</v>
      </c>
      <c r="I264" s="27">
        <v>247.73292000000001</v>
      </c>
      <c r="J264" s="54" t="s">
        <v>3681</v>
      </c>
      <c r="K264" s="54" t="s">
        <v>1126</v>
      </c>
      <c r="L264" s="54">
        <v>0.1</v>
      </c>
      <c r="M264" s="54" t="s">
        <v>3687</v>
      </c>
      <c r="N264" s="54">
        <v>130</v>
      </c>
      <c r="O264" s="54" t="s">
        <v>3682</v>
      </c>
    </row>
    <row r="265" spans="1:15" s="54" customFormat="1" ht="16.5" customHeight="1">
      <c r="A265" s="50" t="s">
        <v>854</v>
      </c>
      <c r="B265" s="48" t="s">
        <v>1127</v>
      </c>
      <c r="C265" s="51" t="s">
        <v>1128</v>
      </c>
      <c r="D265" s="52">
        <v>2018</v>
      </c>
      <c r="E265" s="51">
        <v>0.38</v>
      </c>
      <c r="F265" s="53">
        <v>283</v>
      </c>
      <c r="G265" s="27">
        <f t="shared" si="15"/>
        <v>79.573878201329364</v>
      </c>
      <c r="H265" s="27" t="s">
        <v>387</v>
      </c>
      <c r="I265" s="27">
        <v>262.95645000000002</v>
      </c>
      <c r="J265" s="54" t="s">
        <v>3681</v>
      </c>
      <c r="K265" s="54" t="s">
        <v>1129</v>
      </c>
      <c r="L265" s="54">
        <v>15</v>
      </c>
      <c r="M265" s="54" t="s">
        <v>3687</v>
      </c>
      <c r="N265" s="54">
        <v>130</v>
      </c>
      <c r="O265" s="54" t="s">
        <v>3682</v>
      </c>
    </row>
    <row r="266" spans="1:15" s="54" customFormat="1" ht="16.5" customHeight="1">
      <c r="A266" s="50" t="s">
        <v>854</v>
      </c>
      <c r="B266" s="48" t="s">
        <v>1130</v>
      </c>
      <c r="C266" s="51" t="s">
        <v>1131</v>
      </c>
      <c r="D266" s="52">
        <v>2018</v>
      </c>
      <c r="E266" s="51">
        <v>0.38</v>
      </c>
      <c r="F266" s="53">
        <v>11</v>
      </c>
      <c r="G266" s="27">
        <f t="shared" si="15"/>
        <v>79.573878201329364</v>
      </c>
      <c r="H266" s="27" t="s">
        <v>387</v>
      </c>
      <c r="I266" s="27">
        <v>178.87995000000001</v>
      </c>
      <c r="J266" s="54" t="s">
        <v>3681</v>
      </c>
      <c r="K266" s="54" t="s">
        <v>1132</v>
      </c>
      <c r="L266" s="54">
        <v>15</v>
      </c>
      <c r="M266" s="54" t="s">
        <v>73</v>
      </c>
      <c r="N266" s="54">
        <v>130</v>
      </c>
      <c r="O266" s="54" t="s">
        <v>3682</v>
      </c>
    </row>
    <row r="267" spans="1:15" s="54" customFormat="1" ht="16.5" customHeight="1">
      <c r="A267" s="50" t="s">
        <v>854</v>
      </c>
      <c r="B267" s="48" t="s">
        <v>1133</v>
      </c>
      <c r="C267" s="51" t="s">
        <v>1134</v>
      </c>
      <c r="D267" s="52">
        <v>2018</v>
      </c>
      <c r="E267" s="51">
        <v>0.38</v>
      </c>
      <c r="F267" s="53">
        <v>28</v>
      </c>
      <c r="G267" s="27">
        <f t="shared" si="15"/>
        <v>61.210675539484129</v>
      </c>
      <c r="H267" s="27" t="s">
        <v>387</v>
      </c>
      <c r="I267" s="27">
        <v>40.226959999999998</v>
      </c>
      <c r="J267" s="54" t="s">
        <v>3681</v>
      </c>
      <c r="K267" s="54" t="s">
        <v>1135</v>
      </c>
      <c r="L267" s="54">
        <v>15</v>
      </c>
      <c r="M267" s="54" t="s">
        <v>77</v>
      </c>
      <c r="N267" s="54">
        <v>100</v>
      </c>
      <c r="O267" s="54" t="s">
        <v>3682</v>
      </c>
    </row>
    <row r="268" spans="1:15" s="54" customFormat="1" ht="16.5" customHeight="1">
      <c r="A268" s="50" t="s">
        <v>854</v>
      </c>
      <c r="B268" s="48" t="s">
        <v>1142</v>
      </c>
      <c r="C268" s="51" t="s">
        <v>1143</v>
      </c>
      <c r="D268" s="52">
        <v>2018</v>
      </c>
      <c r="E268" s="51">
        <v>0.38</v>
      </c>
      <c r="F268" s="53">
        <v>19</v>
      </c>
      <c r="G268" s="27">
        <f t="shared" si="15"/>
        <v>79.573878201329364</v>
      </c>
      <c r="H268" s="27" t="s">
        <v>387</v>
      </c>
      <c r="I268" s="27">
        <v>53.342269999999999</v>
      </c>
      <c r="J268" s="54" t="s">
        <v>3681</v>
      </c>
      <c r="K268" s="54" t="s">
        <v>1144</v>
      </c>
      <c r="L268" s="54">
        <v>5</v>
      </c>
      <c r="M268" s="54" t="s">
        <v>73</v>
      </c>
      <c r="N268" s="54">
        <v>130</v>
      </c>
      <c r="O268" s="54" t="s">
        <v>3682</v>
      </c>
    </row>
    <row r="269" spans="1:15" s="54" customFormat="1" ht="16.5" customHeight="1">
      <c r="A269" s="50" t="s">
        <v>854</v>
      </c>
      <c r="B269" s="48" t="s">
        <v>1145</v>
      </c>
      <c r="C269" s="51" t="s">
        <v>1146</v>
      </c>
      <c r="D269" s="52">
        <v>2018</v>
      </c>
      <c r="E269" s="51">
        <v>0.38</v>
      </c>
      <c r="F269" s="53">
        <v>20</v>
      </c>
      <c r="G269" s="27">
        <f t="shared" si="15"/>
        <v>61.210675539484129</v>
      </c>
      <c r="H269" s="27" t="s">
        <v>387</v>
      </c>
      <c r="I269" s="27">
        <v>65.069630000000004</v>
      </c>
      <c r="J269" s="54" t="s">
        <v>3681</v>
      </c>
      <c r="K269" s="54" t="s">
        <v>1147</v>
      </c>
      <c r="L269" s="54">
        <v>5</v>
      </c>
      <c r="M269" s="54" t="s">
        <v>77</v>
      </c>
      <c r="N269" s="54">
        <v>100</v>
      </c>
      <c r="O269" s="54" t="s">
        <v>3682</v>
      </c>
    </row>
    <row r="270" spans="1:15" s="54" customFormat="1" ht="16.5" customHeight="1">
      <c r="A270" s="50" t="s">
        <v>854</v>
      </c>
      <c r="B270" s="48" t="s">
        <v>1148</v>
      </c>
      <c r="C270" s="51" t="s">
        <v>1149</v>
      </c>
      <c r="D270" s="52">
        <v>2018</v>
      </c>
      <c r="E270" s="51">
        <v>0.38</v>
      </c>
      <c r="F270" s="53">
        <v>5</v>
      </c>
      <c r="G270" s="27">
        <f t="shared" si="15"/>
        <v>79.573878201329364</v>
      </c>
      <c r="H270" s="27" t="s">
        <v>387</v>
      </c>
      <c r="I270" s="27">
        <v>58.02234</v>
      </c>
      <c r="J270" s="54" t="s">
        <v>3681</v>
      </c>
      <c r="K270" s="54" t="s">
        <v>502</v>
      </c>
      <c r="L270" s="54">
        <v>15</v>
      </c>
      <c r="M270" s="54" t="s">
        <v>73</v>
      </c>
      <c r="N270" s="54">
        <v>130</v>
      </c>
      <c r="O270" s="54" t="s">
        <v>3682</v>
      </c>
    </row>
    <row r="271" spans="1:15" s="54" customFormat="1" ht="16.5" customHeight="1">
      <c r="A271" s="50" t="s">
        <v>854</v>
      </c>
      <c r="B271" s="48" t="s">
        <v>1150</v>
      </c>
      <c r="C271" s="51" t="s">
        <v>1151</v>
      </c>
      <c r="D271" s="52">
        <v>2018</v>
      </c>
      <c r="E271" s="51">
        <v>0.38</v>
      </c>
      <c r="F271" s="53">
        <v>99</v>
      </c>
      <c r="G271" s="27">
        <f t="shared" si="15"/>
        <v>61.210675539484129</v>
      </c>
      <c r="H271" s="27" t="s">
        <v>387</v>
      </c>
      <c r="I271" s="27">
        <v>119.35481</v>
      </c>
      <c r="J271" s="54" t="s">
        <v>3681</v>
      </c>
      <c r="K271" s="54" t="s">
        <v>1152</v>
      </c>
      <c r="L271" s="54">
        <v>1</v>
      </c>
      <c r="M271" s="54" t="s">
        <v>77</v>
      </c>
      <c r="N271" s="54">
        <v>100</v>
      </c>
      <c r="O271" s="54" t="s">
        <v>3682</v>
      </c>
    </row>
    <row r="272" spans="1:15" s="54" customFormat="1" ht="16.5" customHeight="1">
      <c r="A272" s="50" t="s">
        <v>854</v>
      </c>
      <c r="B272" s="48" t="s">
        <v>1153</v>
      </c>
      <c r="C272" s="51" t="s">
        <v>1154</v>
      </c>
      <c r="D272" s="52">
        <v>2018</v>
      </c>
      <c r="E272" s="51">
        <v>0.38</v>
      </c>
      <c r="F272" s="53">
        <v>125</v>
      </c>
      <c r="G272" s="27">
        <f t="shared" si="15"/>
        <v>79.573878201329364</v>
      </c>
      <c r="H272" s="27" t="s">
        <v>387</v>
      </c>
      <c r="I272" s="27">
        <v>225.78414000000001</v>
      </c>
      <c r="J272" s="54" t="s">
        <v>3681</v>
      </c>
      <c r="K272" s="54" t="s">
        <v>1155</v>
      </c>
      <c r="L272" s="54">
        <v>15</v>
      </c>
      <c r="M272" s="54" t="s">
        <v>73</v>
      </c>
      <c r="N272" s="54">
        <v>130</v>
      </c>
      <c r="O272" s="54" t="s">
        <v>3682</v>
      </c>
    </row>
    <row r="273" spans="1:20" s="54" customFormat="1" ht="16.5" customHeight="1">
      <c r="A273" s="50" t="s">
        <v>854</v>
      </c>
      <c r="B273" s="48" t="s">
        <v>1156</v>
      </c>
      <c r="C273" s="51" t="s">
        <v>1157</v>
      </c>
      <c r="D273" s="52">
        <v>2018</v>
      </c>
      <c r="E273" s="51">
        <v>0.38</v>
      </c>
      <c r="F273" s="53">
        <v>44</v>
      </c>
      <c r="G273" s="27">
        <f t="shared" si="15"/>
        <v>61.210675539484129</v>
      </c>
      <c r="H273" s="27" t="s">
        <v>387</v>
      </c>
      <c r="I273" s="27">
        <v>99.844039999999993</v>
      </c>
      <c r="J273" s="54" t="s">
        <v>3681</v>
      </c>
      <c r="K273" s="54" t="s">
        <v>1158</v>
      </c>
      <c r="L273" s="54">
        <v>15</v>
      </c>
      <c r="M273" s="54" t="s">
        <v>77</v>
      </c>
      <c r="N273" s="54">
        <v>100</v>
      </c>
      <c r="O273" s="54" t="s">
        <v>3682</v>
      </c>
    </row>
    <row r="274" spans="1:20" s="54" customFormat="1" ht="16.5" customHeight="1">
      <c r="A274" s="50" t="s">
        <v>854</v>
      </c>
      <c r="B274" s="48" t="s">
        <v>1159</v>
      </c>
      <c r="C274" s="51" t="s">
        <v>1160</v>
      </c>
      <c r="D274" s="52">
        <v>2018</v>
      </c>
      <c r="E274" s="51">
        <v>0.38</v>
      </c>
      <c r="F274" s="53">
        <v>27</v>
      </c>
      <c r="G274" s="27">
        <f t="shared" si="15"/>
        <v>79.573878201329364</v>
      </c>
      <c r="H274" s="27" t="s">
        <v>387</v>
      </c>
      <c r="I274" s="27">
        <v>44.603519999999996</v>
      </c>
      <c r="J274" s="54" t="s">
        <v>3681</v>
      </c>
      <c r="K274" s="54" t="s">
        <v>1161</v>
      </c>
      <c r="L274" s="54">
        <v>5</v>
      </c>
      <c r="M274" s="54" t="s">
        <v>73</v>
      </c>
      <c r="N274" s="54">
        <v>130</v>
      </c>
      <c r="O274" s="54" t="s">
        <v>3682</v>
      </c>
    </row>
    <row r="275" spans="1:20" s="54" customFormat="1" ht="16.5" customHeight="1">
      <c r="A275" s="50" t="s">
        <v>854</v>
      </c>
      <c r="B275" s="48" t="s">
        <v>1162</v>
      </c>
      <c r="C275" s="51" t="s">
        <v>1163</v>
      </c>
      <c r="D275" s="52">
        <v>2018</v>
      </c>
      <c r="E275" s="51">
        <v>0.38</v>
      </c>
      <c r="F275" s="53">
        <v>38</v>
      </c>
      <c r="G275" s="27">
        <f t="shared" si="15"/>
        <v>79.573878201329364</v>
      </c>
      <c r="H275" s="27" t="s">
        <v>387</v>
      </c>
      <c r="I275" s="27">
        <v>70.780760000000001</v>
      </c>
      <c r="J275" s="54" t="s">
        <v>3681</v>
      </c>
      <c r="K275" s="54" t="s">
        <v>1164</v>
      </c>
      <c r="L275" s="54">
        <v>15</v>
      </c>
      <c r="M275" s="54" t="s">
        <v>73</v>
      </c>
      <c r="N275" s="54">
        <v>130</v>
      </c>
      <c r="O275" s="54" t="s">
        <v>3682</v>
      </c>
    </row>
    <row r="276" spans="1:20" s="54" customFormat="1" ht="16.5" customHeight="1">
      <c r="A276" s="50" t="s">
        <v>854</v>
      </c>
      <c r="B276" s="48" t="s">
        <v>1165</v>
      </c>
      <c r="C276" s="51" t="s">
        <v>1166</v>
      </c>
      <c r="D276" s="52">
        <v>2018</v>
      </c>
      <c r="E276" s="51">
        <v>0.23</v>
      </c>
      <c r="F276" s="53">
        <v>22</v>
      </c>
      <c r="G276" s="27">
        <f>0.22*0.93*N276</f>
        <v>20.46</v>
      </c>
      <c r="H276" s="27" t="s">
        <v>387</v>
      </c>
      <c r="I276" s="27">
        <v>50.027260000000005</v>
      </c>
      <c r="J276" s="54" t="s">
        <v>3681</v>
      </c>
      <c r="K276" s="54" t="s">
        <v>1167</v>
      </c>
      <c r="L276" s="54">
        <v>0.5</v>
      </c>
      <c r="M276" s="54" t="s">
        <v>78</v>
      </c>
      <c r="N276" s="54">
        <v>100</v>
      </c>
      <c r="O276" s="54" t="s">
        <v>3682</v>
      </c>
      <c r="R276" s="82" t="s">
        <v>1166</v>
      </c>
      <c r="T276" s="54">
        <v>0.23</v>
      </c>
    </row>
    <row r="277" spans="1:20" s="54" customFormat="1" ht="16.5" customHeight="1">
      <c r="A277" s="50" t="s">
        <v>854</v>
      </c>
      <c r="B277" s="48" t="s">
        <v>1168</v>
      </c>
      <c r="C277" s="51" t="s">
        <v>1169</v>
      </c>
      <c r="D277" s="52">
        <v>2018</v>
      </c>
      <c r="E277" s="51">
        <v>0.23</v>
      </c>
      <c r="F277" s="53">
        <v>74</v>
      </c>
      <c r="G277" s="27">
        <f>0.22*0.93*N277</f>
        <v>20.46</v>
      </c>
      <c r="H277" s="27" t="s">
        <v>387</v>
      </c>
      <c r="I277" s="27">
        <v>120.75655</v>
      </c>
      <c r="J277" s="54" t="s">
        <v>3681</v>
      </c>
      <c r="K277" s="54" t="s">
        <v>1170</v>
      </c>
      <c r="L277" s="54">
        <v>0.5</v>
      </c>
      <c r="M277" s="54" t="s">
        <v>78</v>
      </c>
      <c r="N277" s="54">
        <v>100</v>
      </c>
      <c r="O277" s="54" t="s">
        <v>3682</v>
      </c>
      <c r="R277" s="82" t="s">
        <v>1169</v>
      </c>
      <c r="T277" s="54">
        <v>0.23</v>
      </c>
    </row>
    <row r="278" spans="1:20" s="54" customFormat="1" ht="16.5" customHeight="1">
      <c r="A278" s="50" t="s">
        <v>854</v>
      </c>
      <c r="B278" s="48" t="s">
        <v>1171</v>
      </c>
      <c r="C278" s="51" t="s">
        <v>1172</v>
      </c>
      <c r="D278" s="52">
        <v>2018</v>
      </c>
      <c r="E278" s="51">
        <v>0.23</v>
      </c>
      <c r="F278" s="53">
        <v>70</v>
      </c>
      <c r="G278" s="27">
        <f>0.22*0.93*N278</f>
        <v>20.46</v>
      </c>
      <c r="H278" s="27" t="s">
        <v>387</v>
      </c>
      <c r="I278" s="27">
        <v>100.08541000000001</v>
      </c>
      <c r="J278" s="54" t="s">
        <v>3681</v>
      </c>
      <c r="K278" s="54" t="s">
        <v>1173</v>
      </c>
      <c r="L278" s="54">
        <v>0.5</v>
      </c>
      <c r="M278" s="54" t="s">
        <v>78</v>
      </c>
      <c r="N278" s="54">
        <v>100</v>
      </c>
      <c r="O278" s="54" t="s">
        <v>3682</v>
      </c>
      <c r="R278" s="82" t="s">
        <v>1172</v>
      </c>
      <c r="T278" s="54">
        <v>0.23</v>
      </c>
    </row>
    <row r="279" spans="1:20" s="54" customFormat="1" ht="16.5" customHeight="1">
      <c r="A279" s="50" t="s">
        <v>854</v>
      </c>
      <c r="B279" s="48" t="s">
        <v>1174</v>
      </c>
      <c r="C279" s="51" t="s">
        <v>1175</v>
      </c>
      <c r="D279" s="52">
        <v>2018</v>
      </c>
      <c r="E279" s="51">
        <v>0.38</v>
      </c>
      <c r="F279" s="53">
        <v>40</v>
      </c>
      <c r="G279" s="27">
        <f t="shared" ref="G279:G294" si="16">(3^0.5)*0.38*0.93*N279</f>
        <v>79.573878201329364</v>
      </c>
      <c r="H279" s="27" t="s">
        <v>387</v>
      </c>
      <c r="I279" s="27">
        <v>62.636510000000001</v>
      </c>
      <c r="J279" s="54" t="s">
        <v>3681</v>
      </c>
      <c r="K279" s="54" t="s">
        <v>1176</v>
      </c>
      <c r="L279" s="54">
        <v>15</v>
      </c>
      <c r="M279" s="54" t="s">
        <v>73</v>
      </c>
      <c r="N279" s="54">
        <v>130</v>
      </c>
      <c r="O279" s="54" t="s">
        <v>3682</v>
      </c>
    </row>
    <row r="280" spans="1:20" s="54" customFormat="1" ht="16.5" customHeight="1">
      <c r="A280" s="50" t="s">
        <v>854</v>
      </c>
      <c r="B280" s="48" t="s">
        <v>1180</v>
      </c>
      <c r="C280" s="51" t="s">
        <v>1181</v>
      </c>
      <c r="D280" s="52">
        <v>2018</v>
      </c>
      <c r="E280" s="51">
        <v>0.38</v>
      </c>
      <c r="F280" s="53">
        <v>67</v>
      </c>
      <c r="G280" s="27">
        <f t="shared" si="16"/>
        <v>79.573878201329364</v>
      </c>
      <c r="H280" s="27" t="s">
        <v>387</v>
      </c>
      <c r="I280" s="27">
        <v>64.382059999999996</v>
      </c>
      <c r="J280" s="54" t="s">
        <v>3681</v>
      </c>
      <c r="K280" s="54" t="s">
        <v>1182</v>
      </c>
      <c r="L280" s="54">
        <v>10</v>
      </c>
      <c r="M280" s="54" t="s">
        <v>73</v>
      </c>
      <c r="N280" s="54">
        <v>130</v>
      </c>
      <c r="O280" s="54" t="s">
        <v>3682</v>
      </c>
    </row>
    <row r="281" spans="1:20" s="54" customFormat="1" ht="16.5" customHeight="1">
      <c r="A281" s="50" t="s">
        <v>854</v>
      </c>
      <c r="B281" s="48" t="s">
        <v>1183</v>
      </c>
      <c r="C281" s="51" t="s">
        <v>1184</v>
      </c>
      <c r="D281" s="52">
        <v>2018</v>
      </c>
      <c r="E281" s="51">
        <v>0.38</v>
      </c>
      <c r="F281" s="53">
        <v>29</v>
      </c>
      <c r="G281" s="27">
        <f t="shared" si="16"/>
        <v>79.573878201329364</v>
      </c>
      <c r="H281" s="27" t="s">
        <v>387</v>
      </c>
      <c r="I281" s="27">
        <v>52.04954</v>
      </c>
      <c r="J281" s="54" t="s">
        <v>3681</v>
      </c>
      <c r="K281" s="54" t="s">
        <v>1185</v>
      </c>
      <c r="L281" s="54">
        <v>15</v>
      </c>
      <c r="M281" s="54" t="s">
        <v>73</v>
      </c>
      <c r="N281" s="54">
        <v>130</v>
      </c>
      <c r="O281" s="54" t="s">
        <v>3682</v>
      </c>
    </row>
    <row r="282" spans="1:20" s="54" customFormat="1" ht="16.5" customHeight="1">
      <c r="A282" s="50" t="s">
        <v>854</v>
      </c>
      <c r="B282" s="48" t="s">
        <v>1186</v>
      </c>
      <c r="C282" s="51" t="s">
        <v>1187</v>
      </c>
      <c r="D282" s="52">
        <v>2018</v>
      </c>
      <c r="E282" s="51">
        <v>0.38</v>
      </c>
      <c r="F282" s="53">
        <v>45</v>
      </c>
      <c r="G282" s="27">
        <f t="shared" si="16"/>
        <v>61.210675539484129</v>
      </c>
      <c r="H282" s="27" t="s">
        <v>387</v>
      </c>
      <c r="I282" s="27">
        <v>40.269370000000002</v>
      </c>
      <c r="J282" s="54" t="s">
        <v>3681</v>
      </c>
      <c r="K282" s="54" t="s">
        <v>1188</v>
      </c>
      <c r="L282" s="54">
        <v>15</v>
      </c>
      <c r="M282" s="54" t="s">
        <v>77</v>
      </c>
      <c r="N282" s="54">
        <v>100</v>
      </c>
      <c r="O282" s="54" t="s">
        <v>3682</v>
      </c>
    </row>
    <row r="283" spans="1:20" s="54" customFormat="1" ht="16.5" customHeight="1">
      <c r="A283" s="50" t="s">
        <v>854</v>
      </c>
      <c r="B283" s="48" t="s">
        <v>1189</v>
      </c>
      <c r="C283" s="51" t="s">
        <v>1190</v>
      </c>
      <c r="D283" s="52">
        <v>2018</v>
      </c>
      <c r="E283" s="51">
        <v>0.38</v>
      </c>
      <c r="F283" s="53">
        <v>75</v>
      </c>
      <c r="G283" s="27">
        <f t="shared" si="16"/>
        <v>61.210675539484129</v>
      </c>
      <c r="H283" s="27" t="s">
        <v>387</v>
      </c>
      <c r="I283" s="27">
        <v>33.176929999999999</v>
      </c>
      <c r="J283" s="54" t="s">
        <v>3681</v>
      </c>
      <c r="K283" s="54" t="s">
        <v>1191</v>
      </c>
      <c r="L283" s="54">
        <v>15</v>
      </c>
      <c r="M283" s="54" t="s">
        <v>77</v>
      </c>
      <c r="N283" s="54">
        <v>100</v>
      </c>
      <c r="O283" s="54" t="s">
        <v>3682</v>
      </c>
    </row>
    <row r="284" spans="1:20" s="54" customFormat="1" ht="16.5" customHeight="1">
      <c r="A284" s="50" t="s">
        <v>854</v>
      </c>
      <c r="B284" s="48" t="s">
        <v>1192</v>
      </c>
      <c r="C284" s="51" t="s">
        <v>1193</v>
      </c>
      <c r="D284" s="52">
        <v>2018</v>
      </c>
      <c r="E284" s="51">
        <v>0.38</v>
      </c>
      <c r="F284" s="53">
        <v>55</v>
      </c>
      <c r="G284" s="27">
        <f t="shared" si="16"/>
        <v>79.573878201329364</v>
      </c>
      <c r="H284" s="27" t="s">
        <v>387</v>
      </c>
      <c r="I284" s="27">
        <v>81.611220000000003</v>
      </c>
      <c r="J284" s="54" t="s">
        <v>3681</v>
      </c>
      <c r="K284" s="54" t="s">
        <v>1194</v>
      </c>
      <c r="L284" s="54">
        <v>15</v>
      </c>
      <c r="M284" s="54" t="s">
        <v>73</v>
      </c>
      <c r="N284" s="54">
        <v>130</v>
      </c>
      <c r="O284" s="54" t="s">
        <v>3682</v>
      </c>
    </row>
    <row r="285" spans="1:20" s="54" customFormat="1" ht="16.5" customHeight="1">
      <c r="A285" s="50" t="s">
        <v>854</v>
      </c>
      <c r="B285" s="48" t="s">
        <v>1195</v>
      </c>
      <c r="C285" s="51" t="s">
        <v>1196</v>
      </c>
      <c r="D285" s="52">
        <v>2018</v>
      </c>
      <c r="E285" s="51">
        <v>0.38</v>
      </c>
      <c r="F285" s="53">
        <v>16</v>
      </c>
      <c r="G285" s="27">
        <f t="shared" si="16"/>
        <v>79.573878201329364</v>
      </c>
      <c r="H285" s="27" t="s">
        <v>387</v>
      </c>
      <c r="I285" s="27">
        <v>60.141940000000005</v>
      </c>
      <c r="J285" s="54" t="s">
        <v>3681</v>
      </c>
      <c r="K285" s="54" t="s">
        <v>1197</v>
      </c>
      <c r="L285" s="54">
        <v>15</v>
      </c>
      <c r="M285" s="54" t="s">
        <v>73</v>
      </c>
      <c r="N285" s="54">
        <v>130</v>
      </c>
      <c r="O285" s="54" t="s">
        <v>3682</v>
      </c>
    </row>
    <row r="286" spans="1:20" s="54" customFormat="1" ht="16.5" customHeight="1">
      <c r="A286" s="50" t="s">
        <v>854</v>
      </c>
      <c r="B286" s="48" t="s">
        <v>1198</v>
      </c>
      <c r="C286" s="51" t="s">
        <v>1199</v>
      </c>
      <c r="D286" s="52">
        <v>2018</v>
      </c>
      <c r="E286" s="51">
        <v>0.38</v>
      </c>
      <c r="F286" s="53">
        <v>27</v>
      </c>
      <c r="G286" s="27">
        <f t="shared" si="16"/>
        <v>79.573878201329364</v>
      </c>
      <c r="H286" s="27" t="s">
        <v>387</v>
      </c>
      <c r="I286" s="27">
        <v>75.172579999999996</v>
      </c>
      <c r="J286" s="54" t="s">
        <v>3681</v>
      </c>
      <c r="K286" s="54" t="s">
        <v>1200</v>
      </c>
      <c r="L286" s="54">
        <v>15</v>
      </c>
      <c r="M286" s="54" t="s">
        <v>73</v>
      </c>
      <c r="N286" s="54">
        <v>130</v>
      </c>
      <c r="O286" s="54" t="s">
        <v>3682</v>
      </c>
    </row>
    <row r="287" spans="1:20" s="54" customFormat="1" ht="16.5" customHeight="1">
      <c r="A287" s="50" t="s">
        <v>854</v>
      </c>
      <c r="B287" s="48" t="s">
        <v>1201</v>
      </c>
      <c r="C287" s="51" t="s">
        <v>1202</v>
      </c>
      <c r="D287" s="52">
        <v>2018</v>
      </c>
      <c r="E287" s="51">
        <v>0.38</v>
      </c>
      <c r="F287" s="53">
        <v>24</v>
      </c>
      <c r="G287" s="27">
        <f t="shared" si="16"/>
        <v>79.573878201329364</v>
      </c>
      <c r="H287" s="27" t="s">
        <v>387</v>
      </c>
      <c r="I287" s="27">
        <v>46.533799999999999</v>
      </c>
      <c r="J287" s="54" t="s">
        <v>3681</v>
      </c>
      <c r="K287" s="54" t="s">
        <v>1203</v>
      </c>
      <c r="L287" s="54">
        <v>15</v>
      </c>
      <c r="M287" s="54" t="s">
        <v>73</v>
      </c>
      <c r="N287" s="54">
        <v>130</v>
      </c>
      <c r="O287" s="54" t="s">
        <v>3682</v>
      </c>
    </row>
    <row r="288" spans="1:20" s="54" customFormat="1" ht="16.5" customHeight="1">
      <c r="A288" s="50" t="s">
        <v>854</v>
      </c>
      <c r="B288" s="48" t="s">
        <v>1207</v>
      </c>
      <c r="C288" s="51" t="s">
        <v>1208</v>
      </c>
      <c r="D288" s="52">
        <v>2018</v>
      </c>
      <c r="E288" s="51">
        <v>0.38</v>
      </c>
      <c r="F288" s="53">
        <v>332</v>
      </c>
      <c r="G288" s="27">
        <f t="shared" si="16"/>
        <v>79.573878201329364</v>
      </c>
      <c r="H288" s="27" t="s">
        <v>387</v>
      </c>
      <c r="I288" s="27">
        <v>248.78387000000001</v>
      </c>
      <c r="J288" s="54" t="s">
        <v>3681</v>
      </c>
      <c r="K288" s="54" t="s">
        <v>1209</v>
      </c>
      <c r="L288" s="54">
        <v>2.5</v>
      </c>
      <c r="M288" s="54" t="s">
        <v>73</v>
      </c>
      <c r="N288" s="54">
        <v>130</v>
      </c>
      <c r="O288" s="54" t="s">
        <v>3682</v>
      </c>
    </row>
    <row r="289" spans="1:20" s="54" customFormat="1" ht="16.5" customHeight="1">
      <c r="A289" s="50" t="s">
        <v>854</v>
      </c>
      <c r="B289" s="48" t="s">
        <v>1210</v>
      </c>
      <c r="C289" s="51" t="s">
        <v>1211</v>
      </c>
      <c r="D289" s="52">
        <v>2018</v>
      </c>
      <c r="E289" s="51">
        <v>0.38</v>
      </c>
      <c r="F289" s="53">
        <v>166</v>
      </c>
      <c r="G289" s="27">
        <f t="shared" si="16"/>
        <v>79.573878201329364</v>
      </c>
      <c r="H289" s="27" t="s">
        <v>387</v>
      </c>
      <c r="I289" s="27">
        <v>142.46611999999999</v>
      </c>
      <c r="J289" s="54" t="s">
        <v>3681</v>
      </c>
      <c r="K289" s="54" t="s">
        <v>1212</v>
      </c>
      <c r="L289" s="54">
        <v>2.5</v>
      </c>
      <c r="M289" s="54" t="s">
        <v>73</v>
      </c>
      <c r="N289" s="54">
        <v>130</v>
      </c>
      <c r="O289" s="54" t="s">
        <v>3682</v>
      </c>
    </row>
    <row r="290" spans="1:20" s="54" customFormat="1" ht="16.5" customHeight="1">
      <c r="A290" s="50" t="s">
        <v>854</v>
      </c>
      <c r="B290" s="48" t="s">
        <v>1213</v>
      </c>
      <c r="C290" s="51" t="s">
        <v>1214</v>
      </c>
      <c r="D290" s="52">
        <v>2018</v>
      </c>
      <c r="E290" s="51">
        <v>0.38</v>
      </c>
      <c r="F290" s="53">
        <v>19</v>
      </c>
      <c r="G290" s="27">
        <f t="shared" si="16"/>
        <v>61.210675539484129</v>
      </c>
      <c r="H290" s="27" t="s">
        <v>387</v>
      </c>
      <c r="I290" s="27">
        <v>51.63644</v>
      </c>
      <c r="J290" s="54" t="s">
        <v>3681</v>
      </c>
      <c r="K290" s="54" t="s">
        <v>1215</v>
      </c>
      <c r="L290" s="54">
        <v>15</v>
      </c>
      <c r="M290" s="54" t="s">
        <v>77</v>
      </c>
      <c r="N290" s="54">
        <v>100</v>
      </c>
      <c r="O290" s="54" t="s">
        <v>3682</v>
      </c>
    </row>
    <row r="291" spans="1:20" s="54" customFormat="1" ht="16.5" customHeight="1">
      <c r="A291" s="50" t="s">
        <v>854</v>
      </c>
      <c r="B291" s="48" t="s">
        <v>1216</v>
      </c>
      <c r="C291" s="51" t="s">
        <v>1217</v>
      </c>
      <c r="D291" s="52">
        <v>2018</v>
      </c>
      <c r="E291" s="51">
        <v>0.38</v>
      </c>
      <c r="F291" s="53">
        <v>95</v>
      </c>
      <c r="G291" s="27">
        <f t="shared" si="16"/>
        <v>79.573878201329364</v>
      </c>
      <c r="H291" s="27" t="s">
        <v>387</v>
      </c>
      <c r="I291" s="27">
        <v>125.49467</v>
      </c>
      <c r="J291" s="54" t="s">
        <v>3681</v>
      </c>
      <c r="K291" s="54" t="s">
        <v>1218</v>
      </c>
      <c r="L291" s="54">
        <v>15</v>
      </c>
      <c r="M291" s="54" t="s">
        <v>73</v>
      </c>
      <c r="N291" s="54">
        <v>130</v>
      </c>
      <c r="O291" s="54" t="s">
        <v>3682</v>
      </c>
    </row>
    <row r="292" spans="1:20" s="54" customFormat="1" ht="16.5" customHeight="1">
      <c r="A292" s="50" t="s">
        <v>854</v>
      </c>
      <c r="B292" s="48" t="s">
        <v>1219</v>
      </c>
      <c r="C292" s="51" t="s">
        <v>1220</v>
      </c>
      <c r="D292" s="52">
        <v>2018</v>
      </c>
      <c r="E292" s="51">
        <v>0.38</v>
      </c>
      <c r="F292" s="53">
        <v>104</v>
      </c>
      <c r="G292" s="27">
        <f t="shared" si="16"/>
        <v>61.210675539484129</v>
      </c>
      <c r="H292" s="27" t="s">
        <v>387</v>
      </c>
      <c r="I292" s="27">
        <v>54.421419999999998</v>
      </c>
      <c r="J292" s="54" t="s">
        <v>3681</v>
      </c>
      <c r="K292" s="54" t="s">
        <v>1221</v>
      </c>
      <c r="L292" s="54">
        <v>0.5</v>
      </c>
      <c r="M292" s="54" t="s">
        <v>77</v>
      </c>
      <c r="N292" s="54">
        <v>100</v>
      </c>
      <c r="O292" s="54" t="s">
        <v>3682</v>
      </c>
    </row>
    <row r="293" spans="1:20" s="54" customFormat="1" ht="16.5" customHeight="1">
      <c r="A293" s="50" t="s">
        <v>854</v>
      </c>
      <c r="B293" s="48" t="s">
        <v>1222</v>
      </c>
      <c r="C293" s="51" t="s">
        <v>1223</v>
      </c>
      <c r="D293" s="52">
        <v>2018</v>
      </c>
      <c r="E293" s="51">
        <v>0.38</v>
      </c>
      <c r="F293" s="53">
        <v>64</v>
      </c>
      <c r="G293" s="27">
        <f t="shared" si="16"/>
        <v>61.210675539484129</v>
      </c>
      <c r="H293" s="27" t="s">
        <v>387</v>
      </c>
      <c r="I293" s="27">
        <v>72.691320000000005</v>
      </c>
      <c r="J293" s="54" t="s">
        <v>3681</v>
      </c>
      <c r="K293" s="54" t="s">
        <v>1224</v>
      </c>
      <c r="L293" s="54">
        <v>15</v>
      </c>
      <c r="M293" s="54" t="s">
        <v>77</v>
      </c>
      <c r="N293" s="54">
        <v>100</v>
      </c>
      <c r="O293" s="54" t="s">
        <v>3682</v>
      </c>
    </row>
    <row r="294" spans="1:20" s="54" customFormat="1" ht="16.5" customHeight="1">
      <c r="A294" s="50" t="s">
        <v>854</v>
      </c>
      <c r="B294" s="48" t="s">
        <v>1225</v>
      </c>
      <c r="C294" s="51" t="s">
        <v>1226</v>
      </c>
      <c r="D294" s="52">
        <v>2018</v>
      </c>
      <c r="E294" s="51">
        <v>0.38</v>
      </c>
      <c r="F294" s="53">
        <v>74</v>
      </c>
      <c r="G294" s="27">
        <f t="shared" si="16"/>
        <v>61.210675539484129</v>
      </c>
      <c r="H294" s="27" t="s">
        <v>387</v>
      </c>
      <c r="I294" s="27">
        <v>48.513460000000002</v>
      </c>
      <c r="J294" s="54" t="s">
        <v>3681</v>
      </c>
      <c r="K294" s="54" t="s">
        <v>1227</v>
      </c>
      <c r="L294" s="54">
        <v>0.5</v>
      </c>
      <c r="M294" s="54" t="s">
        <v>77</v>
      </c>
      <c r="N294" s="54">
        <v>100</v>
      </c>
      <c r="O294" s="54" t="s">
        <v>3682</v>
      </c>
    </row>
    <row r="295" spans="1:20" s="54" customFormat="1" ht="16.5" customHeight="1">
      <c r="A295" s="50" t="s">
        <v>854</v>
      </c>
      <c r="B295" s="48" t="s">
        <v>1228</v>
      </c>
      <c r="C295" s="51" t="s">
        <v>1229</v>
      </c>
      <c r="D295" s="52">
        <v>2018</v>
      </c>
      <c r="E295" s="51">
        <v>0.23</v>
      </c>
      <c r="F295" s="53">
        <v>64</v>
      </c>
      <c r="G295" s="27">
        <f>0.22*0.93*N295</f>
        <v>20.46</v>
      </c>
      <c r="H295" s="27" t="s">
        <v>387</v>
      </c>
      <c r="I295" s="27">
        <v>69.557949999999991</v>
      </c>
      <c r="J295" s="54" t="s">
        <v>3681</v>
      </c>
      <c r="K295" s="54" t="s">
        <v>1230</v>
      </c>
      <c r="L295" s="54">
        <v>5</v>
      </c>
      <c r="M295" s="54" t="s">
        <v>78</v>
      </c>
      <c r="N295" s="54">
        <v>100</v>
      </c>
      <c r="O295" s="54" t="s">
        <v>3682</v>
      </c>
      <c r="R295" s="82" t="s">
        <v>1229</v>
      </c>
      <c r="T295" s="54">
        <v>0.23</v>
      </c>
    </row>
    <row r="296" spans="1:20" s="54" customFormat="1" ht="16.5" customHeight="1">
      <c r="A296" s="50" t="s">
        <v>854</v>
      </c>
      <c r="B296" s="48" t="s">
        <v>1231</v>
      </c>
      <c r="C296" s="51" t="s">
        <v>1232</v>
      </c>
      <c r="D296" s="52">
        <v>2018</v>
      </c>
      <c r="E296" s="51">
        <v>0.38</v>
      </c>
      <c r="F296" s="53">
        <v>55</v>
      </c>
      <c r="G296" s="27">
        <f t="shared" ref="G296:G297" si="17">(3^0.5)*0.38*0.93*N296</f>
        <v>79.573878201329364</v>
      </c>
      <c r="H296" s="27" t="s">
        <v>387</v>
      </c>
      <c r="I296" s="27">
        <v>143.62369000000001</v>
      </c>
      <c r="J296" s="54" t="s">
        <v>3681</v>
      </c>
      <c r="K296" s="54" t="s">
        <v>1233</v>
      </c>
      <c r="L296" s="54">
        <v>15</v>
      </c>
      <c r="M296" s="54" t="s">
        <v>73</v>
      </c>
      <c r="N296" s="54">
        <v>130</v>
      </c>
      <c r="O296" s="54" t="s">
        <v>3682</v>
      </c>
    </row>
    <row r="297" spans="1:20" s="54" customFormat="1" ht="16.5" customHeight="1">
      <c r="A297" s="50" t="s">
        <v>854</v>
      </c>
      <c r="B297" s="48" t="s">
        <v>1234</v>
      </c>
      <c r="C297" s="51" t="s">
        <v>1235</v>
      </c>
      <c r="D297" s="52">
        <v>2018</v>
      </c>
      <c r="E297" s="51">
        <v>0.38</v>
      </c>
      <c r="F297" s="53">
        <v>58</v>
      </c>
      <c r="G297" s="27">
        <f t="shared" si="17"/>
        <v>61.210675539484129</v>
      </c>
      <c r="H297" s="27" t="s">
        <v>387</v>
      </c>
      <c r="I297" s="27">
        <v>71.790750000000003</v>
      </c>
      <c r="J297" s="54" t="s">
        <v>3681</v>
      </c>
      <c r="K297" s="54" t="s">
        <v>1236</v>
      </c>
      <c r="L297" s="54">
        <v>8</v>
      </c>
      <c r="M297" s="54" t="s">
        <v>77</v>
      </c>
      <c r="N297" s="54">
        <v>100</v>
      </c>
      <c r="O297" s="54" t="s">
        <v>3682</v>
      </c>
    </row>
    <row r="298" spans="1:20" s="54" customFormat="1" ht="16.5" customHeight="1">
      <c r="A298" s="50" t="s">
        <v>854</v>
      </c>
      <c r="B298" s="48" t="s">
        <v>1237</v>
      </c>
      <c r="C298" s="51" t="s">
        <v>1238</v>
      </c>
      <c r="D298" s="52">
        <v>2018</v>
      </c>
      <c r="E298" s="51">
        <v>0.23</v>
      </c>
      <c r="F298" s="53">
        <v>130</v>
      </c>
      <c r="G298" s="27">
        <f>0.22*0.93*N298</f>
        <v>20.46</v>
      </c>
      <c r="H298" s="27" t="s">
        <v>387</v>
      </c>
      <c r="I298" s="27">
        <v>152.06104000000002</v>
      </c>
      <c r="J298" s="54" t="s">
        <v>3681</v>
      </c>
      <c r="K298" s="54" t="s">
        <v>1239</v>
      </c>
      <c r="L298" s="54">
        <v>0.5</v>
      </c>
      <c r="M298" s="54" t="s">
        <v>78</v>
      </c>
      <c r="N298" s="54">
        <v>100</v>
      </c>
      <c r="O298" s="54" t="s">
        <v>3682</v>
      </c>
      <c r="R298" s="82" t="s">
        <v>1238</v>
      </c>
      <c r="T298" s="54">
        <v>0.23</v>
      </c>
    </row>
    <row r="299" spans="1:20" s="54" customFormat="1" ht="16.5" customHeight="1">
      <c r="A299" s="50" t="s">
        <v>854</v>
      </c>
      <c r="B299" s="48" t="s">
        <v>1240</v>
      </c>
      <c r="C299" s="51" t="s">
        <v>1241</v>
      </c>
      <c r="D299" s="52">
        <v>2018</v>
      </c>
      <c r="E299" s="51">
        <v>0.38</v>
      </c>
      <c r="F299" s="53">
        <v>23</v>
      </c>
      <c r="G299" s="27">
        <f t="shared" ref="G299:G301" si="18">(3^0.5)*0.38*0.93*N299</f>
        <v>61.210675539484129</v>
      </c>
      <c r="H299" s="27" t="s">
        <v>387</v>
      </c>
      <c r="I299" s="27">
        <v>63.468910000000001</v>
      </c>
      <c r="J299" s="54" t="s">
        <v>3681</v>
      </c>
      <c r="K299" s="54" t="s">
        <v>1242</v>
      </c>
      <c r="L299" s="54">
        <v>15</v>
      </c>
      <c r="M299" s="54" t="s">
        <v>77</v>
      </c>
      <c r="N299" s="54">
        <v>100</v>
      </c>
      <c r="O299" s="54" t="s">
        <v>3682</v>
      </c>
    </row>
    <row r="300" spans="1:20" s="54" customFormat="1" ht="16.5" customHeight="1">
      <c r="A300" s="50" t="s">
        <v>854</v>
      </c>
      <c r="B300" s="48" t="s">
        <v>1243</v>
      </c>
      <c r="C300" s="51" t="s">
        <v>1244</v>
      </c>
      <c r="D300" s="52">
        <v>2018</v>
      </c>
      <c r="E300" s="51">
        <v>0.38</v>
      </c>
      <c r="F300" s="53">
        <v>30</v>
      </c>
      <c r="G300" s="27">
        <f t="shared" si="18"/>
        <v>79.573878201329364</v>
      </c>
      <c r="H300" s="27" t="s">
        <v>387</v>
      </c>
      <c r="I300" s="27">
        <v>46.655430000000003</v>
      </c>
      <c r="J300" s="54" t="s">
        <v>3681</v>
      </c>
      <c r="K300" s="54" t="s">
        <v>1245</v>
      </c>
      <c r="L300" s="54">
        <v>15</v>
      </c>
      <c r="M300" s="54" t="s">
        <v>73</v>
      </c>
      <c r="N300" s="54">
        <v>130</v>
      </c>
      <c r="O300" s="54" t="s">
        <v>3682</v>
      </c>
    </row>
    <row r="301" spans="1:20" s="54" customFormat="1" ht="16.5" customHeight="1">
      <c r="A301" s="50" t="s">
        <v>854</v>
      </c>
      <c r="B301" s="48" t="s">
        <v>1246</v>
      </c>
      <c r="C301" s="51" t="s">
        <v>1247</v>
      </c>
      <c r="D301" s="52">
        <v>2018</v>
      </c>
      <c r="E301" s="51">
        <v>0.38</v>
      </c>
      <c r="F301" s="53">
        <v>25</v>
      </c>
      <c r="G301" s="27">
        <f t="shared" si="18"/>
        <v>61.210675539484129</v>
      </c>
      <c r="H301" s="27" t="s">
        <v>387</v>
      </c>
      <c r="I301" s="27">
        <v>63.099400000000003</v>
      </c>
      <c r="J301" s="54" t="s">
        <v>3681</v>
      </c>
      <c r="K301" s="54" t="s">
        <v>1248</v>
      </c>
      <c r="L301" s="54">
        <v>15</v>
      </c>
      <c r="M301" s="54" t="s">
        <v>77</v>
      </c>
      <c r="N301" s="54">
        <v>100</v>
      </c>
      <c r="O301" s="54" t="s">
        <v>3682</v>
      </c>
    </row>
    <row r="302" spans="1:20" s="54" customFormat="1" ht="16.5" customHeight="1">
      <c r="A302" s="50" t="s">
        <v>854</v>
      </c>
      <c r="B302" s="48" t="s">
        <v>1249</v>
      </c>
      <c r="C302" s="51" t="s">
        <v>1250</v>
      </c>
      <c r="D302" s="52">
        <v>2018</v>
      </c>
      <c r="E302" s="51">
        <v>0.23</v>
      </c>
      <c r="F302" s="53">
        <v>108</v>
      </c>
      <c r="G302" s="27">
        <f>0.22*0.93*N302</f>
        <v>20.46</v>
      </c>
      <c r="H302" s="27" t="s">
        <v>387</v>
      </c>
      <c r="I302" s="27">
        <v>123.98653</v>
      </c>
      <c r="J302" s="54" t="s">
        <v>3681</v>
      </c>
      <c r="K302" s="54" t="s">
        <v>1251</v>
      </c>
      <c r="L302" s="54">
        <v>0.5</v>
      </c>
      <c r="M302" s="54" t="s">
        <v>78</v>
      </c>
      <c r="N302" s="54">
        <v>100</v>
      </c>
      <c r="O302" s="54" t="s">
        <v>3682</v>
      </c>
      <c r="R302" s="82" t="s">
        <v>1250</v>
      </c>
      <c r="T302" s="54">
        <v>0.23</v>
      </c>
    </row>
    <row r="303" spans="1:20" s="54" customFormat="1" ht="90" customHeight="1">
      <c r="A303" s="50" t="s">
        <v>854</v>
      </c>
      <c r="B303" s="48" t="s">
        <v>1252</v>
      </c>
      <c r="C303" s="51" t="s">
        <v>1253</v>
      </c>
      <c r="D303" s="52">
        <v>2018</v>
      </c>
      <c r="E303" s="51">
        <v>0.38</v>
      </c>
      <c r="F303" s="53">
        <v>84</v>
      </c>
      <c r="G303" s="27">
        <f t="shared" ref="G303:G304" si="19">(3^0.5)*0.38*0.93*N303</f>
        <v>79.573878201329364</v>
      </c>
      <c r="H303" s="27" t="s">
        <v>387</v>
      </c>
      <c r="I303" s="27">
        <v>93.293729999999996</v>
      </c>
      <c r="J303" s="54" t="s">
        <v>3681</v>
      </c>
      <c r="K303" s="55" t="s">
        <v>1254</v>
      </c>
      <c r="L303" s="54">
        <v>60</v>
      </c>
      <c r="M303" s="54" t="s">
        <v>73</v>
      </c>
      <c r="N303" s="54">
        <v>130</v>
      </c>
      <c r="O303" s="54" t="s">
        <v>3682</v>
      </c>
    </row>
    <row r="304" spans="1:20" s="54" customFormat="1" ht="16.5" customHeight="1">
      <c r="A304" s="50" t="s">
        <v>854</v>
      </c>
      <c r="B304" s="48" t="s">
        <v>1255</v>
      </c>
      <c r="C304" s="51" t="s">
        <v>1256</v>
      </c>
      <c r="D304" s="52">
        <v>2018</v>
      </c>
      <c r="E304" s="51">
        <v>0.38</v>
      </c>
      <c r="F304" s="53">
        <v>66</v>
      </c>
      <c r="G304" s="27">
        <f t="shared" si="19"/>
        <v>61.210675539484129</v>
      </c>
      <c r="H304" s="27" t="s">
        <v>387</v>
      </c>
      <c r="I304" s="27">
        <v>106.02222999999999</v>
      </c>
      <c r="J304" s="54" t="s">
        <v>3681</v>
      </c>
      <c r="K304" s="54" t="s">
        <v>1257</v>
      </c>
      <c r="L304" s="54">
        <v>15</v>
      </c>
      <c r="M304" s="54" t="s">
        <v>77</v>
      </c>
      <c r="N304" s="54">
        <v>100</v>
      </c>
      <c r="O304" s="54" t="s">
        <v>3682</v>
      </c>
    </row>
    <row r="305" spans="1:20" s="54" customFormat="1" ht="16.5" customHeight="1">
      <c r="A305" s="50" t="s">
        <v>854</v>
      </c>
      <c r="B305" s="48" t="s">
        <v>1258</v>
      </c>
      <c r="C305" s="51" t="s">
        <v>1259</v>
      </c>
      <c r="D305" s="52">
        <v>2018</v>
      </c>
      <c r="E305" s="51">
        <v>0.23</v>
      </c>
      <c r="F305" s="53">
        <v>67</v>
      </c>
      <c r="G305" s="27">
        <f>0.22*0.93*N305</f>
        <v>20.46</v>
      </c>
      <c r="H305" s="27" t="s">
        <v>387</v>
      </c>
      <c r="I305" s="27">
        <v>100.46808</v>
      </c>
      <c r="J305" s="54" t="s">
        <v>3681</v>
      </c>
      <c r="K305" s="54" t="s">
        <v>1260</v>
      </c>
      <c r="L305" s="54">
        <v>0.5</v>
      </c>
      <c r="M305" s="54" t="s">
        <v>78</v>
      </c>
      <c r="N305" s="54">
        <v>100</v>
      </c>
      <c r="O305" s="54" t="s">
        <v>3682</v>
      </c>
      <c r="R305" s="82" t="s">
        <v>1259</v>
      </c>
      <c r="T305" s="54">
        <v>0.23</v>
      </c>
    </row>
    <row r="306" spans="1:20" s="54" customFormat="1" ht="16.5" customHeight="1">
      <c r="A306" s="50" t="s">
        <v>854</v>
      </c>
      <c r="B306" s="48" t="s">
        <v>1261</v>
      </c>
      <c r="C306" s="51" t="s">
        <v>1262</v>
      </c>
      <c r="D306" s="52">
        <v>2018</v>
      </c>
      <c r="E306" s="51">
        <v>0.38</v>
      </c>
      <c r="F306" s="53">
        <v>83</v>
      </c>
      <c r="G306" s="27">
        <f t="shared" ref="G306:G324" si="20">(3^0.5)*0.38*0.93*N306</f>
        <v>61.210675539484129</v>
      </c>
      <c r="H306" s="27" t="s">
        <v>387</v>
      </c>
      <c r="I306" s="27">
        <v>166.15667999999999</v>
      </c>
      <c r="J306" s="54" t="s">
        <v>3681</v>
      </c>
      <c r="K306" s="54" t="s">
        <v>1263</v>
      </c>
      <c r="L306" s="54">
        <v>0.5</v>
      </c>
      <c r="M306" s="54" t="s">
        <v>77</v>
      </c>
      <c r="N306" s="54">
        <v>100</v>
      </c>
      <c r="O306" s="54" t="s">
        <v>3682</v>
      </c>
    </row>
    <row r="307" spans="1:20" s="54" customFormat="1" ht="16.5" customHeight="1">
      <c r="A307" s="50" t="s">
        <v>854</v>
      </c>
      <c r="B307" s="48" t="s">
        <v>1264</v>
      </c>
      <c r="C307" s="51" t="s">
        <v>1265</v>
      </c>
      <c r="D307" s="52">
        <v>2018</v>
      </c>
      <c r="E307" s="51">
        <v>0.38</v>
      </c>
      <c r="F307" s="53">
        <v>30</v>
      </c>
      <c r="G307" s="27">
        <f t="shared" si="20"/>
        <v>61.210675539484129</v>
      </c>
      <c r="H307" s="27" t="s">
        <v>387</v>
      </c>
      <c r="I307" s="27">
        <v>94.209990000000005</v>
      </c>
      <c r="J307" s="54" t="s">
        <v>3681</v>
      </c>
      <c r="K307" s="54" t="s">
        <v>1266</v>
      </c>
      <c r="L307" s="54">
        <v>15</v>
      </c>
      <c r="M307" s="54" t="s">
        <v>77</v>
      </c>
      <c r="N307" s="54">
        <v>100</v>
      </c>
      <c r="O307" s="54" t="s">
        <v>3682</v>
      </c>
    </row>
    <row r="308" spans="1:20" s="54" customFormat="1" ht="16.5" customHeight="1">
      <c r="A308" s="50" t="s">
        <v>854</v>
      </c>
      <c r="B308" s="48" t="s">
        <v>1270</v>
      </c>
      <c r="C308" s="51" t="s">
        <v>1271</v>
      </c>
      <c r="D308" s="52">
        <v>2018</v>
      </c>
      <c r="E308" s="51">
        <v>0.38</v>
      </c>
      <c r="F308" s="53">
        <v>15</v>
      </c>
      <c r="G308" s="27">
        <f t="shared" si="20"/>
        <v>61.210675539484129</v>
      </c>
      <c r="H308" s="27" t="s">
        <v>387</v>
      </c>
      <c r="I308" s="27">
        <v>45.730129999999996</v>
      </c>
      <c r="J308" s="54" t="s">
        <v>3681</v>
      </c>
      <c r="K308" s="54" t="s">
        <v>1272</v>
      </c>
      <c r="L308" s="54">
        <v>15</v>
      </c>
      <c r="M308" s="54" t="s">
        <v>77</v>
      </c>
      <c r="N308" s="54">
        <v>100</v>
      </c>
      <c r="O308" s="54" t="s">
        <v>3682</v>
      </c>
    </row>
    <row r="309" spans="1:20" s="54" customFormat="1" ht="120" customHeight="1">
      <c r="A309" s="50" t="s">
        <v>854</v>
      </c>
      <c r="B309" s="48" t="s">
        <v>1276</v>
      </c>
      <c r="C309" s="51" t="s">
        <v>1277</v>
      </c>
      <c r="D309" s="52">
        <v>2018</v>
      </c>
      <c r="E309" s="51">
        <v>0.38</v>
      </c>
      <c r="F309" s="53">
        <v>542</v>
      </c>
      <c r="G309" s="27">
        <f t="shared" si="20"/>
        <v>61.210675539484129</v>
      </c>
      <c r="H309" s="27" t="s">
        <v>387</v>
      </c>
      <c r="I309" s="27">
        <v>460.14921000000004</v>
      </c>
      <c r="J309" s="54" t="s">
        <v>3681</v>
      </c>
      <c r="K309" s="55" t="s">
        <v>1278</v>
      </c>
      <c r="L309" s="54">
        <v>120</v>
      </c>
      <c r="M309" s="54" t="s">
        <v>77</v>
      </c>
      <c r="N309" s="54">
        <v>100</v>
      </c>
      <c r="O309" s="54" t="s">
        <v>3682</v>
      </c>
    </row>
    <row r="310" spans="1:20" s="54" customFormat="1" ht="16.5" customHeight="1">
      <c r="A310" s="50" t="s">
        <v>854</v>
      </c>
      <c r="B310" s="48" t="s">
        <v>1279</v>
      </c>
      <c r="C310" s="51" t="s">
        <v>1280</v>
      </c>
      <c r="D310" s="52">
        <v>2018</v>
      </c>
      <c r="E310" s="51">
        <v>0.38</v>
      </c>
      <c r="F310" s="53">
        <v>20</v>
      </c>
      <c r="G310" s="27">
        <f t="shared" si="20"/>
        <v>79.573878201329364</v>
      </c>
      <c r="H310" s="27" t="s">
        <v>387</v>
      </c>
      <c r="I310" s="27">
        <v>55.887629999999994</v>
      </c>
      <c r="J310" s="54" t="s">
        <v>3681</v>
      </c>
      <c r="K310" s="54" t="s">
        <v>1281</v>
      </c>
      <c r="L310" s="54">
        <v>15</v>
      </c>
      <c r="M310" s="54" t="s">
        <v>73</v>
      </c>
      <c r="N310" s="54">
        <v>130</v>
      </c>
      <c r="O310" s="54" t="s">
        <v>3682</v>
      </c>
    </row>
    <row r="311" spans="1:20" s="54" customFormat="1" ht="16.5" customHeight="1">
      <c r="A311" s="50" t="s">
        <v>854</v>
      </c>
      <c r="B311" s="48" t="s">
        <v>1282</v>
      </c>
      <c r="C311" s="51" t="s">
        <v>1283</v>
      </c>
      <c r="D311" s="52">
        <v>2018</v>
      </c>
      <c r="E311" s="51">
        <v>0.38</v>
      </c>
      <c r="F311" s="53">
        <v>22</v>
      </c>
      <c r="G311" s="27">
        <f t="shared" si="20"/>
        <v>61.210675539484129</v>
      </c>
      <c r="H311" s="27" t="s">
        <v>387</v>
      </c>
      <c r="I311" s="27">
        <v>65.199079999999995</v>
      </c>
      <c r="J311" s="54" t="s">
        <v>3681</v>
      </c>
      <c r="K311" s="54" t="s">
        <v>1284</v>
      </c>
      <c r="L311" s="54">
        <v>6</v>
      </c>
      <c r="M311" s="54" t="s">
        <v>77</v>
      </c>
      <c r="N311" s="54">
        <v>100</v>
      </c>
      <c r="O311" s="54" t="s">
        <v>3682</v>
      </c>
    </row>
    <row r="312" spans="1:20" s="54" customFormat="1" ht="16.5" customHeight="1">
      <c r="A312" s="50" t="s">
        <v>854</v>
      </c>
      <c r="B312" s="48" t="s">
        <v>1285</v>
      </c>
      <c r="C312" s="51" t="s">
        <v>1286</v>
      </c>
      <c r="D312" s="52">
        <v>2018</v>
      </c>
      <c r="E312" s="51">
        <v>0.38</v>
      </c>
      <c r="F312" s="53">
        <v>30</v>
      </c>
      <c r="G312" s="27">
        <f t="shared" si="20"/>
        <v>79.573878201329364</v>
      </c>
      <c r="H312" s="27" t="s">
        <v>387</v>
      </c>
      <c r="I312" s="27">
        <v>61.314809999999994</v>
      </c>
      <c r="J312" s="54" t="s">
        <v>3681</v>
      </c>
      <c r="K312" s="54" t="s">
        <v>1287</v>
      </c>
      <c r="L312" s="54">
        <v>15</v>
      </c>
      <c r="M312" s="54" t="s">
        <v>73</v>
      </c>
      <c r="N312" s="54">
        <v>130</v>
      </c>
      <c r="O312" s="54" t="s">
        <v>3682</v>
      </c>
    </row>
    <row r="313" spans="1:20" s="54" customFormat="1" ht="16.5" customHeight="1">
      <c r="A313" s="50" t="s">
        <v>854</v>
      </c>
      <c r="B313" s="48" t="s">
        <v>1288</v>
      </c>
      <c r="C313" s="51" t="s">
        <v>1289</v>
      </c>
      <c r="D313" s="52">
        <v>2018</v>
      </c>
      <c r="E313" s="51">
        <v>0.38</v>
      </c>
      <c r="F313" s="53">
        <v>26</v>
      </c>
      <c r="G313" s="27">
        <f t="shared" si="20"/>
        <v>79.573878201329364</v>
      </c>
      <c r="H313" s="27" t="s">
        <v>387</v>
      </c>
      <c r="I313" s="27">
        <v>44.22645</v>
      </c>
      <c r="J313" s="54" t="s">
        <v>3681</v>
      </c>
      <c r="K313" s="54" t="s">
        <v>1290</v>
      </c>
      <c r="L313" s="54">
        <v>37.78</v>
      </c>
      <c r="M313" s="54" t="s">
        <v>73</v>
      </c>
      <c r="N313" s="54">
        <v>130</v>
      </c>
      <c r="O313" s="54" t="s">
        <v>3682</v>
      </c>
    </row>
    <row r="314" spans="1:20" s="54" customFormat="1" ht="16.5" customHeight="1">
      <c r="A314" s="50" t="s">
        <v>854</v>
      </c>
      <c r="B314" s="48" t="s">
        <v>1291</v>
      </c>
      <c r="C314" s="51" t="s">
        <v>1292</v>
      </c>
      <c r="D314" s="52">
        <v>2018</v>
      </c>
      <c r="E314" s="51">
        <v>0.38</v>
      </c>
      <c r="F314" s="53">
        <v>86</v>
      </c>
      <c r="G314" s="27">
        <f t="shared" si="20"/>
        <v>61.210675539484129</v>
      </c>
      <c r="H314" s="27" t="s">
        <v>387</v>
      </c>
      <c r="I314" s="27">
        <v>85.801659999999998</v>
      </c>
      <c r="J314" s="54" t="s">
        <v>3681</v>
      </c>
      <c r="K314" s="54" t="s">
        <v>1293</v>
      </c>
      <c r="L314" s="54">
        <v>5</v>
      </c>
      <c r="M314" s="54" t="s">
        <v>77</v>
      </c>
      <c r="N314" s="54">
        <v>100</v>
      </c>
      <c r="O314" s="54" t="s">
        <v>3682</v>
      </c>
    </row>
    <row r="315" spans="1:20" s="54" customFormat="1" ht="16.5" customHeight="1">
      <c r="A315" s="50" t="s">
        <v>854</v>
      </c>
      <c r="B315" s="48" t="s">
        <v>1294</v>
      </c>
      <c r="C315" s="51" t="s">
        <v>1295</v>
      </c>
      <c r="D315" s="52">
        <v>2018</v>
      </c>
      <c r="E315" s="51">
        <v>0.38</v>
      </c>
      <c r="F315" s="53">
        <v>30</v>
      </c>
      <c r="G315" s="27">
        <f t="shared" si="20"/>
        <v>79.573878201329364</v>
      </c>
      <c r="H315" s="27" t="s">
        <v>387</v>
      </c>
      <c r="I315" s="27">
        <v>134.17348000000001</v>
      </c>
      <c r="J315" s="54" t="s">
        <v>3681</v>
      </c>
      <c r="K315" s="54" t="s">
        <v>1296</v>
      </c>
      <c r="L315" s="54">
        <v>8</v>
      </c>
      <c r="M315" s="54" t="s">
        <v>73</v>
      </c>
      <c r="N315" s="54">
        <v>130</v>
      </c>
      <c r="O315" s="54" t="s">
        <v>3682</v>
      </c>
    </row>
    <row r="316" spans="1:20" s="54" customFormat="1" ht="16.5" customHeight="1">
      <c r="A316" s="50" t="s">
        <v>854</v>
      </c>
      <c r="B316" s="48" t="s">
        <v>1297</v>
      </c>
      <c r="C316" s="51" t="s">
        <v>1298</v>
      </c>
      <c r="D316" s="52">
        <v>2018</v>
      </c>
      <c r="E316" s="51">
        <v>0.38</v>
      </c>
      <c r="F316" s="53">
        <v>187</v>
      </c>
      <c r="G316" s="27">
        <f t="shared" si="20"/>
        <v>61.210675539484129</v>
      </c>
      <c r="H316" s="27" t="s">
        <v>387</v>
      </c>
      <c r="I316" s="27">
        <v>157.33817000000002</v>
      </c>
      <c r="J316" s="54" t="s">
        <v>3681</v>
      </c>
      <c r="K316" s="54" t="s">
        <v>1299</v>
      </c>
      <c r="L316" s="54">
        <v>15</v>
      </c>
      <c r="M316" s="54" t="s">
        <v>77</v>
      </c>
      <c r="N316" s="54">
        <v>100</v>
      </c>
      <c r="O316" s="54" t="s">
        <v>3682</v>
      </c>
    </row>
    <row r="317" spans="1:20" s="54" customFormat="1" ht="16.5" customHeight="1">
      <c r="A317" s="50" t="s">
        <v>854</v>
      </c>
      <c r="B317" s="48" t="s">
        <v>1306</v>
      </c>
      <c r="C317" s="51" t="s">
        <v>1307</v>
      </c>
      <c r="D317" s="52">
        <v>2018</v>
      </c>
      <c r="E317" s="51">
        <v>0.38</v>
      </c>
      <c r="F317" s="53">
        <v>17</v>
      </c>
      <c r="G317" s="27">
        <f t="shared" si="20"/>
        <v>79.573878201329364</v>
      </c>
      <c r="H317" s="27" t="s">
        <v>387</v>
      </c>
      <c r="I317" s="27">
        <v>33.141169999999995</v>
      </c>
      <c r="J317" s="54" t="s">
        <v>3681</v>
      </c>
      <c r="K317" s="54" t="s">
        <v>1308</v>
      </c>
      <c r="L317" s="54">
        <v>15</v>
      </c>
      <c r="M317" s="54" t="s">
        <v>73</v>
      </c>
      <c r="N317" s="54">
        <v>130</v>
      </c>
      <c r="O317" s="54" t="s">
        <v>3682</v>
      </c>
    </row>
    <row r="318" spans="1:20" s="54" customFormat="1" ht="16.5" customHeight="1">
      <c r="A318" s="50" t="s">
        <v>854</v>
      </c>
      <c r="B318" s="48" t="s">
        <v>1309</v>
      </c>
      <c r="C318" s="51" t="s">
        <v>1310</v>
      </c>
      <c r="D318" s="52">
        <v>2018</v>
      </c>
      <c r="E318" s="51">
        <v>0.38</v>
      </c>
      <c r="F318" s="53">
        <v>9</v>
      </c>
      <c r="G318" s="27">
        <f t="shared" si="20"/>
        <v>61.210675539484129</v>
      </c>
      <c r="H318" s="27" t="s">
        <v>387</v>
      </c>
      <c r="I318" s="27">
        <v>28.034279999999999</v>
      </c>
      <c r="J318" s="54" t="s">
        <v>3681</v>
      </c>
      <c r="K318" s="54" t="s">
        <v>1311</v>
      </c>
      <c r="L318" s="54">
        <v>15</v>
      </c>
      <c r="M318" s="54" t="s">
        <v>77</v>
      </c>
      <c r="N318" s="54">
        <v>100</v>
      </c>
      <c r="O318" s="54" t="s">
        <v>3682</v>
      </c>
    </row>
    <row r="319" spans="1:20" s="54" customFormat="1" ht="16.5" customHeight="1">
      <c r="A319" s="50" t="s">
        <v>854</v>
      </c>
      <c r="B319" s="48" t="s">
        <v>1312</v>
      </c>
      <c r="C319" s="51" t="s">
        <v>1313</v>
      </c>
      <c r="D319" s="52">
        <v>2018</v>
      </c>
      <c r="E319" s="51">
        <v>0.38</v>
      </c>
      <c r="F319" s="53">
        <v>9</v>
      </c>
      <c r="G319" s="27">
        <f t="shared" si="20"/>
        <v>61.210675539484129</v>
      </c>
      <c r="H319" s="27" t="s">
        <v>387</v>
      </c>
      <c r="I319" s="27">
        <v>28.1785</v>
      </c>
      <c r="J319" s="54" t="s">
        <v>3681</v>
      </c>
      <c r="K319" s="54" t="s">
        <v>1314</v>
      </c>
      <c r="L319" s="54">
        <v>15</v>
      </c>
      <c r="M319" s="54" t="s">
        <v>77</v>
      </c>
      <c r="N319" s="54">
        <v>100</v>
      </c>
      <c r="O319" s="54" t="s">
        <v>3682</v>
      </c>
    </row>
    <row r="320" spans="1:20" s="54" customFormat="1" ht="16.5" customHeight="1">
      <c r="A320" s="50" t="s">
        <v>854</v>
      </c>
      <c r="B320" s="48" t="s">
        <v>1318</v>
      </c>
      <c r="C320" s="51" t="s">
        <v>1319</v>
      </c>
      <c r="D320" s="52">
        <v>2018</v>
      </c>
      <c r="E320" s="51">
        <v>0.38</v>
      </c>
      <c r="F320" s="53">
        <v>29</v>
      </c>
      <c r="G320" s="27">
        <f t="shared" si="20"/>
        <v>61.210675539484129</v>
      </c>
      <c r="H320" s="27" t="s">
        <v>387</v>
      </c>
      <c r="I320" s="27">
        <v>57.007379999999998</v>
      </c>
      <c r="J320" s="54" t="s">
        <v>3681</v>
      </c>
      <c r="K320" s="54" t="s">
        <v>1320</v>
      </c>
      <c r="L320" s="54">
        <v>5</v>
      </c>
      <c r="M320" s="54" t="s">
        <v>77</v>
      </c>
      <c r="N320" s="54">
        <v>100</v>
      </c>
      <c r="O320" s="54" t="s">
        <v>3682</v>
      </c>
    </row>
    <row r="321" spans="1:20" s="54" customFormat="1" ht="16.5" customHeight="1">
      <c r="A321" s="50" t="s">
        <v>854</v>
      </c>
      <c r="B321" s="48" t="s">
        <v>1321</v>
      </c>
      <c r="C321" s="51" t="s">
        <v>1322</v>
      </c>
      <c r="D321" s="52">
        <v>2018</v>
      </c>
      <c r="E321" s="51">
        <v>0.38</v>
      </c>
      <c r="F321" s="53">
        <v>34</v>
      </c>
      <c r="G321" s="27">
        <f t="shared" si="20"/>
        <v>61.210675539484129</v>
      </c>
      <c r="H321" s="27" t="s">
        <v>387</v>
      </c>
      <c r="I321" s="27">
        <v>52.787709999999997</v>
      </c>
      <c r="J321" s="54" t="s">
        <v>3681</v>
      </c>
      <c r="K321" s="54" t="s">
        <v>1323</v>
      </c>
      <c r="L321" s="54">
        <v>15</v>
      </c>
      <c r="M321" s="54" t="s">
        <v>77</v>
      </c>
      <c r="N321" s="54">
        <v>100</v>
      </c>
      <c r="O321" s="54" t="s">
        <v>3682</v>
      </c>
    </row>
    <row r="322" spans="1:20" s="54" customFormat="1" ht="16.5" customHeight="1">
      <c r="A322" s="50" t="s">
        <v>854</v>
      </c>
      <c r="B322" s="48" t="s">
        <v>1324</v>
      </c>
      <c r="C322" s="51" t="s">
        <v>1325</v>
      </c>
      <c r="D322" s="52">
        <v>2018</v>
      </c>
      <c r="E322" s="51">
        <v>0.38</v>
      </c>
      <c r="F322" s="53">
        <v>223</v>
      </c>
      <c r="G322" s="27">
        <f t="shared" si="20"/>
        <v>79.573878201329364</v>
      </c>
      <c r="H322" s="27" t="s">
        <v>387</v>
      </c>
      <c r="I322" s="27">
        <v>156.06529</v>
      </c>
      <c r="J322" s="54" t="s">
        <v>3681</v>
      </c>
      <c r="K322" s="54" t="s">
        <v>1326</v>
      </c>
      <c r="L322" s="54">
        <v>15</v>
      </c>
      <c r="M322" s="54" t="s">
        <v>73</v>
      </c>
      <c r="N322" s="54">
        <v>130</v>
      </c>
      <c r="O322" s="54" t="s">
        <v>3682</v>
      </c>
    </row>
    <row r="323" spans="1:20" s="54" customFormat="1" ht="16.5" customHeight="1">
      <c r="A323" s="50" t="s">
        <v>854</v>
      </c>
      <c r="B323" s="48" t="s">
        <v>1327</v>
      </c>
      <c r="C323" s="51" t="s">
        <v>1328</v>
      </c>
      <c r="D323" s="52">
        <v>2018</v>
      </c>
      <c r="E323" s="51">
        <v>0.38</v>
      </c>
      <c r="F323" s="53">
        <v>12</v>
      </c>
      <c r="G323" s="27">
        <f t="shared" si="20"/>
        <v>61.210675539484129</v>
      </c>
      <c r="H323" s="27" t="s">
        <v>387</v>
      </c>
      <c r="I323" s="27">
        <v>52.802660000000003</v>
      </c>
      <c r="J323" s="54" t="s">
        <v>3681</v>
      </c>
      <c r="K323" s="54" t="s">
        <v>1329</v>
      </c>
      <c r="L323" s="54">
        <v>15</v>
      </c>
      <c r="M323" s="54" t="s">
        <v>77</v>
      </c>
      <c r="N323" s="54">
        <v>100</v>
      </c>
      <c r="O323" s="54" t="s">
        <v>3682</v>
      </c>
      <c r="R323" s="82" t="s">
        <v>1328</v>
      </c>
      <c r="T323" s="54">
        <v>0.4</v>
      </c>
    </row>
    <row r="324" spans="1:20" s="54" customFormat="1" ht="16.5" customHeight="1">
      <c r="A324" s="50" t="s">
        <v>854</v>
      </c>
      <c r="B324" s="48" t="s">
        <v>1330</v>
      </c>
      <c r="C324" s="51" t="s">
        <v>1331</v>
      </c>
      <c r="D324" s="52">
        <v>2018</v>
      </c>
      <c r="E324" s="51">
        <v>0.38</v>
      </c>
      <c r="F324" s="53">
        <v>19</v>
      </c>
      <c r="G324" s="27">
        <f t="shared" si="20"/>
        <v>61.210675539484129</v>
      </c>
      <c r="H324" s="27" t="s">
        <v>387</v>
      </c>
      <c r="I324" s="27">
        <v>69.747609999999995</v>
      </c>
      <c r="J324" s="54" t="s">
        <v>3681</v>
      </c>
      <c r="K324" s="54" t="s">
        <v>1332</v>
      </c>
      <c r="L324" s="54">
        <v>15</v>
      </c>
      <c r="M324" s="54" t="s">
        <v>77</v>
      </c>
      <c r="N324" s="54">
        <v>100</v>
      </c>
      <c r="O324" s="54" t="s">
        <v>3682</v>
      </c>
      <c r="R324" s="82" t="s">
        <v>1331</v>
      </c>
      <c r="T324" s="54">
        <v>0.4</v>
      </c>
    </row>
    <row r="325" spans="1:20" s="54" customFormat="1" ht="16.5" customHeight="1">
      <c r="A325" s="50" t="s">
        <v>854</v>
      </c>
      <c r="B325" s="48" t="s">
        <v>1333</v>
      </c>
      <c r="C325" s="51" t="s">
        <v>1334</v>
      </c>
      <c r="D325" s="52">
        <v>2018</v>
      </c>
      <c r="E325" s="51">
        <v>0.23</v>
      </c>
      <c r="F325" s="53">
        <v>15</v>
      </c>
      <c r="G325" s="27">
        <f>0.22*0.93*N325</f>
        <v>20.46</v>
      </c>
      <c r="H325" s="27" t="s">
        <v>387</v>
      </c>
      <c r="I325" s="27">
        <v>51.504280000000001</v>
      </c>
      <c r="J325" s="54" t="s">
        <v>3681</v>
      </c>
      <c r="K325" s="54" t="s">
        <v>1335</v>
      </c>
      <c r="L325" s="54">
        <v>15</v>
      </c>
      <c r="M325" s="54" t="s">
        <v>78</v>
      </c>
      <c r="N325" s="54">
        <v>100</v>
      </c>
      <c r="O325" s="54" t="s">
        <v>3682</v>
      </c>
      <c r="R325" s="82" t="s">
        <v>1334</v>
      </c>
      <c r="T325" s="54">
        <v>0.23</v>
      </c>
    </row>
    <row r="326" spans="1:20" s="54" customFormat="1" ht="16.5" customHeight="1">
      <c r="A326" s="50" t="s">
        <v>854</v>
      </c>
      <c r="B326" s="48" t="s">
        <v>1336</v>
      </c>
      <c r="C326" s="51" t="s">
        <v>1337</v>
      </c>
      <c r="D326" s="52">
        <v>2018</v>
      </c>
      <c r="E326" s="51">
        <v>0.38</v>
      </c>
      <c r="F326" s="53">
        <v>55</v>
      </c>
      <c r="G326" s="27">
        <f t="shared" ref="G326:G381" si="21">(3^0.5)*0.38*0.93*N326</f>
        <v>61.210675539484129</v>
      </c>
      <c r="H326" s="27" t="s">
        <v>387</v>
      </c>
      <c r="I326" s="27">
        <v>92.611860000000007</v>
      </c>
      <c r="J326" s="54" t="s">
        <v>3681</v>
      </c>
      <c r="K326" s="54" t="s">
        <v>1338</v>
      </c>
      <c r="L326" s="54">
        <v>15</v>
      </c>
      <c r="M326" s="54" t="s">
        <v>77</v>
      </c>
      <c r="N326" s="54">
        <v>100</v>
      </c>
      <c r="O326" s="54" t="s">
        <v>3682</v>
      </c>
    </row>
    <row r="327" spans="1:20" s="54" customFormat="1" ht="16.5" customHeight="1">
      <c r="A327" s="50" t="s">
        <v>854</v>
      </c>
      <c r="B327" s="48" t="s">
        <v>1345</v>
      </c>
      <c r="C327" s="51" t="s">
        <v>1346</v>
      </c>
      <c r="D327" s="52">
        <v>2018</v>
      </c>
      <c r="E327" s="51">
        <v>0.38</v>
      </c>
      <c r="F327" s="53">
        <v>10</v>
      </c>
      <c r="G327" s="27">
        <f t="shared" si="21"/>
        <v>79.573878201329364</v>
      </c>
      <c r="H327" s="27" t="s">
        <v>387</v>
      </c>
      <c r="I327" s="27">
        <v>67.15231</v>
      </c>
      <c r="J327" s="54" t="s">
        <v>3681</v>
      </c>
      <c r="K327" s="54" t="s">
        <v>609</v>
      </c>
      <c r="L327" s="54">
        <v>15</v>
      </c>
      <c r="M327" s="54" t="s">
        <v>73</v>
      </c>
      <c r="N327" s="54">
        <v>130</v>
      </c>
      <c r="O327" s="54" t="s">
        <v>3682</v>
      </c>
    </row>
    <row r="328" spans="1:20" s="54" customFormat="1" ht="16.5" customHeight="1">
      <c r="A328" s="50" t="s">
        <v>854</v>
      </c>
      <c r="B328" s="48" t="s">
        <v>1347</v>
      </c>
      <c r="C328" s="51" t="s">
        <v>1348</v>
      </c>
      <c r="D328" s="52">
        <v>2018</v>
      </c>
      <c r="E328" s="51">
        <v>0.38</v>
      </c>
      <c r="F328" s="53">
        <v>17</v>
      </c>
      <c r="G328" s="27">
        <f t="shared" si="21"/>
        <v>61.210675539484129</v>
      </c>
      <c r="H328" s="27" t="s">
        <v>387</v>
      </c>
      <c r="I328" s="27">
        <v>51.844709999999999</v>
      </c>
      <c r="J328" s="54" t="s">
        <v>3681</v>
      </c>
      <c r="K328" s="54" t="s">
        <v>1349</v>
      </c>
      <c r="L328" s="54">
        <v>5</v>
      </c>
      <c r="M328" s="54" t="s">
        <v>77</v>
      </c>
      <c r="N328" s="54">
        <v>100</v>
      </c>
      <c r="O328" s="54" t="s">
        <v>3682</v>
      </c>
    </row>
    <row r="329" spans="1:20" s="54" customFormat="1" ht="16.5" customHeight="1">
      <c r="A329" s="50" t="s">
        <v>854</v>
      </c>
      <c r="B329" s="48" t="s">
        <v>1350</v>
      </c>
      <c r="C329" s="51" t="s">
        <v>1351</v>
      </c>
      <c r="D329" s="52">
        <v>2018</v>
      </c>
      <c r="E329" s="51">
        <v>0.38</v>
      </c>
      <c r="F329" s="53">
        <v>15</v>
      </c>
      <c r="G329" s="27">
        <f t="shared" si="21"/>
        <v>61.210675539484129</v>
      </c>
      <c r="H329" s="27" t="s">
        <v>387</v>
      </c>
      <c r="I329" s="27">
        <v>51.721019999999996</v>
      </c>
      <c r="J329" s="54" t="s">
        <v>3681</v>
      </c>
      <c r="K329" s="54" t="s">
        <v>1352</v>
      </c>
      <c r="L329" s="54">
        <v>15</v>
      </c>
      <c r="M329" s="54" t="s">
        <v>77</v>
      </c>
      <c r="N329" s="54">
        <v>100</v>
      </c>
      <c r="O329" s="54" t="s">
        <v>3682</v>
      </c>
      <c r="R329" s="82" t="s">
        <v>1351</v>
      </c>
      <c r="T329" s="54">
        <v>0.4</v>
      </c>
    </row>
    <row r="330" spans="1:20" s="54" customFormat="1" ht="16.5" customHeight="1">
      <c r="A330" s="50" t="s">
        <v>854</v>
      </c>
      <c r="B330" s="48" t="s">
        <v>1353</v>
      </c>
      <c r="C330" s="51" t="s">
        <v>1354</v>
      </c>
      <c r="D330" s="52">
        <v>2018</v>
      </c>
      <c r="E330" s="51">
        <v>0.38</v>
      </c>
      <c r="F330" s="53">
        <v>28</v>
      </c>
      <c r="G330" s="27">
        <f t="shared" si="21"/>
        <v>61.210675539484129</v>
      </c>
      <c r="H330" s="27" t="s">
        <v>387</v>
      </c>
      <c r="I330" s="27">
        <v>50.010390000000001</v>
      </c>
      <c r="J330" s="54" t="s">
        <v>3681</v>
      </c>
      <c r="K330" s="54" t="s">
        <v>1355</v>
      </c>
      <c r="L330" s="54">
        <v>15</v>
      </c>
      <c r="M330" s="54" t="s">
        <v>77</v>
      </c>
      <c r="N330" s="54">
        <v>100</v>
      </c>
      <c r="O330" s="54" t="s">
        <v>3682</v>
      </c>
    </row>
    <row r="331" spans="1:20" s="54" customFormat="1" ht="16.5" customHeight="1">
      <c r="A331" s="50" t="s">
        <v>854</v>
      </c>
      <c r="B331" s="48" t="s">
        <v>1356</v>
      </c>
      <c r="C331" s="51" t="s">
        <v>1357</v>
      </c>
      <c r="D331" s="52">
        <v>2018</v>
      </c>
      <c r="E331" s="51">
        <v>0.38</v>
      </c>
      <c r="F331" s="53">
        <v>5</v>
      </c>
      <c r="G331" s="27">
        <f t="shared" si="21"/>
        <v>79.573878201329364</v>
      </c>
      <c r="H331" s="27" t="s">
        <v>387</v>
      </c>
      <c r="I331" s="27">
        <v>48.049860000000002</v>
      </c>
      <c r="J331" s="54" t="s">
        <v>3681</v>
      </c>
      <c r="K331" s="54" t="s">
        <v>623</v>
      </c>
      <c r="L331" s="54">
        <v>16</v>
      </c>
      <c r="M331" s="54" t="s">
        <v>73</v>
      </c>
      <c r="N331" s="54">
        <v>130</v>
      </c>
      <c r="O331" s="54" t="s">
        <v>3682</v>
      </c>
    </row>
    <row r="332" spans="1:20" s="54" customFormat="1" ht="16.5" customHeight="1">
      <c r="A332" s="50" t="s">
        <v>854</v>
      </c>
      <c r="B332" s="48" t="s">
        <v>1358</v>
      </c>
      <c r="C332" s="51" t="s">
        <v>1359</v>
      </c>
      <c r="D332" s="52">
        <v>2018</v>
      </c>
      <c r="E332" s="51">
        <v>0.38</v>
      </c>
      <c r="F332" s="53">
        <v>45</v>
      </c>
      <c r="G332" s="27">
        <f t="shared" si="21"/>
        <v>79.573878201329364</v>
      </c>
      <c r="H332" s="27" t="s">
        <v>387</v>
      </c>
      <c r="I332" s="27">
        <v>69.83314</v>
      </c>
      <c r="J332" s="54" t="s">
        <v>3681</v>
      </c>
      <c r="K332" s="54" t="s">
        <v>1360</v>
      </c>
      <c r="L332" s="54">
        <v>5</v>
      </c>
      <c r="M332" s="54" t="s">
        <v>73</v>
      </c>
      <c r="N332" s="54">
        <v>130</v>
      </c>
      <c r="O332" s="54" t="s">
        <v>3682</v>
      </c>
    </row>
    <row r="333" spans="1:20" s="54" customFormat="1" ht="16.5" customHeight="1">
      <c r="A333" s="50" t="s">
        <v>854</v>
      </c>
      <c r="B333" s="48" t="s">
        <v>1361</v>
      </c>
      <c r="C333" s="51" t="s">
        <v>1362</v>
      </c>
      <c r="D333" s="52">
        <v>2018</v>
      </c>
      <c r="E333" s="51">
        <v>0.38</v>
      </c>
      <c r="F333" s="53">
        <v>63</v>
      </c>
      <c r="G333" s="27">
        <f t="shared" si="21"/>
        <v>61.210675539484129</v>
      </c>
      <c r="H333" s="27" t="s">
        <v>387</v>
      </c>
      <c r="I333" s="27">
        <v>104.46065</v>
      </c>
      <c r="J333" s="54" t="s">
        <v>3681</v>
      </c>
      <c r="K333" s="54" t="s">
        <v>1363</v>
      </c>
      <c r="L333" s="54">
        <v>15</v>
      </c>
      <c r="M333" s="54" t="s">
        <v>77</v>
      </c>
      <c r="N333" s="54">
        <v>100</v>
      </c>
      <c r="O333" s="54" t="s">
        <v>3682</v>
      </c>
      <c r="R333" s="82" t="s">
        <v>1362</v>
      </c>
      <c r="T333" s="54">
        <v>0.4</v>
      </c>
    </row>
    <row r="334" spans="1:20" s="54" customFormat="1" ht="16.5" customHeight="1">
      <c r="A334" s="50" t="s">
        <v>854</v>
      </c>
      <c r="B334" s="48" t="s">
        <v>1367</v>
      </c>
      <c r="C334" s="51" t="s">
        <v>1368</v>
      </c>
      <c r="D334" s="52">
        <v>2018</v>
      </c>
      <c r="E334" s="51">
        <v>0.38</v>
      </c>
      <c r="F334" s="53">
        <v>51</v>
      </c>
      <c r="G334" s="27">
        <f t="shared" si="21"/>
        <v>79.573878201329364</v>
      </c>
      <c r="H334" s="27" t="s">
        <v>387</v>
      </c>
      <c r="I334" s="27">
        <v>78.703270000000003</v>
      </c>
      <c r="J334" s="54" t="s">
        <v>3681</v>
      </c>
      <c r="K334" s="54" t="s">
        <v>1369</v>
      </c>
      <c r="L334" s="54">
        <v>14</v>
      </c>
      <c r="M334" s="54" t="s">
        <v>73</v>
      </c>
      <c r="N334" s="54">
        <v>130</v>
      </c>
      <c r="O334" s="54" t="s">
        <v>3682</v>
      </c>
    </row>
    <row r="335" spans="1:20" s="54" customFormat="1" ht="16.5" customHeight="1">
      <c r="A335" s="50" t="s">
        <v>854</v>
      </c>
      <c r="B335" s="48" t="s">
        <v>1370</v>
      </c>
      <c r="C335" s="51" t="s">
        <v>1371</v>
      </c>
      <c r="D335" s="52">
        <v>2018</v>
      </c>
      <c r="E335" s="51">
        <v>0.38</v>
      </c>
      <c r="F335" s="53">
        <v>164</v>
      </c>
      <c r="G335" s="27">
        <f t="shared" si="21"/>
        <v>61.210675539484129</v>
      </c>
      <c r="H335" s="27" t="s">
        <v>387</v>
      </c>
      <c r="I335" s="27">
        <v>99.037080000000003</v>
      </c>
      <c r="J335" s="54" t="s">
        <v>3681</v>
      </c>
      <c r="K335" s="54" t="s">
        <v>1372</v>
      </c>
      <c r="L335" s="54">
        <v>15</v>
      </c>
      <c r="M335" s="54" t="s">
        <v>77</v>
      </c>
      <c r="N335" s="54">
        <v>100</v>
      </c>
      <c r="O335" s="54" t="s">
        <v>3682</v>
      </c>
    </row>
    <row r="336" spans="1:20" s="54" customFormat="1" ht="16.5" customHeight="1">
      <c r="A336" s="50" t="s">
        <v>854</v>
      </c>
      <c r="B336" s="48" t="s">
        <v>1373</v>
      </c>
      <c r="C336" s="51" t="s">
        <v>1374</v>
      </c>
      <c r="D336" s="52">
        <v>2018</v>
      </c>
      <c r="E336" s="51">
        <v>0.38</v>
      </c>
      <c r="F336" s="53">
        <v>45</v>
      </c>
      <c r="G336" s="27">
        <f t="shared" si="21"/>
        <v>61.210675539484129</v>
      </c>
      <c r="H336" s="27" t="s">
        <v>387</v>
      </c>
      <c r="I336" s="27">
        <v>116.67091000000001</v>
      </c>
      <c r="J336" s="54" t="s">
        <v>3681</v>
      </c>
      <c r="K336" s="54" t="s">
        <v>641</v>
      </c>
      <c r="L336" s="54">
        <v>15</v>
      </c>
      <c r="M336" s="54" t="s">
        <v>77</v>
      </c>
      <c r="N336" s="54">
        <v>100</v>
      </c>
      <c r="O336" s="54" t="s">
        <v>3682</v>
      </c>
      <c r="R336" s="82" t="s">
        <v>1374</v>
      </c>
      <c r="T336" s="54">
        <v>0.4</v>
      </c>
    </row>
    <row r="337" spans="1:15" s="54" customFormat="1" ht="16.5" customHeight="1">
      <c r="A337" s="50" t="s">
        <v>854</v>
      </c>
      <c r="B337" s="48" t="s">
        <v>1375</v>
      </c>
      <c r="C337" s="51" t="s">
        <v>1376</v>
      </c>
      <c r="D337" s="52">
        <v>2018</v>
      </c>
      <c r="E337" s="51">
        <v>0.38</v>
      </c>
      <c r="F337" s="53">
        <v>18</v>
      </c>
      <c r="G337" s="27">
        <f t="shared" si="21"/>
        <v>79.573878201329364</v>
      </c>
      <c r="H337" s="27" t="s">
        <v>387</v>
      </c>
      <c r="I337" s="27">
        <v>51.145910000000001</v>
      </c>
      <c r="J337" s="54" t="s">
        <v>3681</v>
      </c>
      <c r="K337" s="54" t="s">
        <v>1377</v>
      </c>
      <c r="L337" s="54">
        <v>15</v>
      </c>
      <c r="M337" s="54" t="s">
        <v>73</v>
      </c>
      <c r="N337" s="54">
        <v>130</v>
      </c>
      <c r="O337" s="54" t="s">
        <v>3682</v>
      </c>
    </row>
    <row r="338" spans="1:15" s="54" customFormat="1" ht="16.5" customHeight="1">
      <c r="A338" s="50" t="s">
        <v>854</v>
      </c>
      <c r="B338" s="48" t="s">
        <v>1378</v>
      </c>
      <c r="C338" s="51" t="s">
        <v>1379</v>
      </c>
      <c r="D338" s="52">
        <v>2018</v>
      </c>
      <c r="E338" s="51">
        <v>0.38</v>
      </c>
      <c r="F338" s="53">
        <v>23</v>
      </c>
      <c r="G338" s="27">
        <f t="shared" si="21"/>
        <v>61.210675539484129</v>
      </c>
      <c r="H338" s="27" t="s">
        <v>387</v>
      </c>
      <c r="I338" s="27">
        <v>60.695089999999993</v>
      </c>
      <c r="J338" s="54" t="s">
        <v>3681</v>
      </c>
      <c r="K338" s="54" t="s">
        <v>1380</v>
      </c>
      <c r="L338" s="54">
        <v>15</v>
      </c>
      <c r="M338" s="54" t="s">
        <v>77</v>
      </c>
      <c r="N338" s="54">
        <v>100</v>
      </c>
      <c r="O338" s="54" t="s">
        <v>3682</v>
      </c>
    </row>
    <row r="339" spans="1:15" s="54" customFormat="1" ht="16.5" customHeight="1">
      <c r="A339" s="50" t="s">
        <v>854</v>
      </c>
      <c r="B339" s="48" t="s">
        <v>1381</v>
      </c>
      <c r="C339" s="51" t="s">
        <v>1382</v>
      </c>
      <c r="D339" s="52">
        <v>2018</v>
      </c>
      <c r="E339" s="51">
        <v>0.38</v>
      </c>
      <c r="F339" s="53">
        <v>20</v>
      </c>
      <c r="G339" s="27">
        <f t="shared" si="21"/>
        <v>61.210675539484129</v>
      </c>
      <c r="H339" s="27" t="s">
        <v>387</v>
      </c>
      <c r="I339" s="27">
        <v>53.34939</v>
      </c>
      <c r="J339" s="54" t="s">
        <v>3681</v>
      </c>
      <c r="K339" s="54" t="s">
        <v>1383</v>
      </c>
      <c r="L339" s="54">
        <v>15</v>
      </c>
      <c r="M339" s="54" t="s">
        <v>77</v>
      </c>
      <c r="N339" s="54">
        <v>100</v>
      </c>
      <c r="O339" s="54" t="s">
        <v>3682</v>
      </c>
    </row>
    <row r="340" spans="1:15" s="54" customFormat="1" ht="16.5" customHeight="1">
      <c r="A340" s="50" t="s">
        <v>854</v>
      </c>
      <c r="B340" s="48" t="s">
        <v>1384</v>
      </c>
      <c r="C340" s="51" t="s">
        <v>1385</v>
      </c>
      <c r="D340" s="52">
        <v>2018</v>
      </c>
      <c r="E340" s="51">
        <v>0.38</v>
      </c>
      <c r="F340" s="53">
        <v>18</v>
      </c>
      <c r="G340" s="27">
        <f t="shared" si="21"/>
        <v>61.210675539484129</v>
      </c>
      <c r="H340" s="27" t="s">
        <v>387</v>
      </c>
      <c r="I340" s="27">
        <v>53.391249999999999</v>
      </c>
      <c r="J340" s="54" t="s">
        <v>3681</v>
      </c>
      <c r="K340" s="54" t="s">
        <v>1386</v>
      </c>
      <c r="L340" s="54">
        <v>15</v>
      </c>
      <c r="M340" s="54" t="s">
        <v>77</v>
      </c>
      <c r="N340" s="54">
        <v>100</v>
      </c>
      <c r="O340" s="54" t="s">
        <v>3682</v>
      </c>
    </row>
    <row r="341" spans="1:15" s="54" customFormat="1" ht="16.5" customHeight="1">
      <c r="A341" s="50" t="s">
        <v>854</v>
      </c>
      <c r="B341" s="48" t="s">
        <v>1387</v>
      </c>
      <c r="C341" s="51" t="s">
        <v>1388</v>
      </c>
      <c r="D341" s="52">
        <v>2018</v>
      </c>
      <c r="E341" s="51">
        <v>0.38</v>
      </c>
      <c r="F341" s="53">
        <v>5</v>
      </c>
      <c r="G341" s="27">
        <f t="shared" si="21"/>
        <v>79.573878201329364</v>
      </c>
      <c r="H341" s="27" t="s">
        <v>387</v>
      </c>
      <c r="I341" s="27">
        <v>60.837780000000002</v>
      </c>
      <c r="J341" s="54" t="s">
        <v>3681</v>
      </c>
      <c r="K341" s="54" t="s">
        <v>650</v>
      </c>
      <c r="L341" s="54">
        <v>15</v>
      </c>
      <c r="M341" s="54" t="s">
        <v>73</v>
      </c>
      <c r="N341" s="54">
        <v>130</v>
      </c>
      <c r="O341" s="54" t="s">
        <v>3682</v>
      </c>
    </row>
    <row r="342" spans="1:15" s="54" customFormat="1" ht="16.5" customHeight="1">
      <c r="A342" s="50" t="s">
        <v>854</v>
      </c>
      <c r="B342" s="48" t="s">
        <v>1389</v>
      </c>
      <c r="C342" s="51" t="s">
        <v>1390</v>
      </c>
      <c r="D342" s="52">
        <v>2018</v>
      </c>
      <c r="E342" s="51">
        <v>0.38</v>
      </c>
      <c r="F342" s="53">
        <v>15</v>
      </c>
      <c r="G342" s="27">
        <f t="shared" si="21"/>
        <v>79.573878201329364</v>
      </c>
      <c r="H342" s="27" t="s">
        <v>387</v>
      </c>
      <c r="I342" s="27">
        <v>45.188309999999994</v>
      </c>
      <c r="J342" s="54" t="s">
        <v>3681</v>
      </c>
      <c r="K342" s="54" t="s">
        <v>1391</v>
      </c>
      <c r="L342" s="54">
        <v>15</v>
      </c>
      <c r="M342" s="54" t="s">
        <v>73</v>
      </c>
      <c r="N342" s="54">
        <v>130</v>
      </c>
      <c r="O342" s="54" t="s">
        <v>3682</v>
      </c>
    </row>
    <row r="343" spans="1:15" s="54" customFormat="1" ht="16.5" customHeight="1">
      <c r="A343" s="50" t="s">
        <v>854</v>
      </c>
      <c r="B343" s="48" t="s">
        <v>1392</v>
      </c>
      <c r="C343" s="51" t="s">
        <v>1393</v>
      </c>
      <c r="D343" s="52">
        <v>2018</v>
      </c>
      <c r="E343" s="51">
        <v>0.38</v>
      </c>
      <c r="F343" s="53">
        <v>33</v>
      </c>
      <c r="G343" s="27">
        <f t="shared" si="21"/>
        <v>61.210675539484129</v>
      </c>
      <c r="H343" s="27" t="s">
        <v>387</v>
      </c>
      <c r="I343" s="27">
        <v>64.244910000000004</v>
      </c>
      <c r="J343" s="54" t="s">
        <v>3681</v>
      </c>
      <c r="K343" s="54" t="s">
        <v>1394</v>
      </c>
      <c r="L343" s="54">
        <v>5</v>
      </c>
      <c r="M343" s="54" t="s">
        <v>77</v>
      </c>
      <c r="N343" s="54">
        <v>100</v>
      </c>
      <c r="O343" s="54" t="s">
        <v>3682</v>
      </c>
    </row>
    <row r="344" spans="1:15" s="54" customFormat="1" ht="16.5" customHeight="1">
      <c r="A344" s="50" t="s">
        <v>854</v>
      </c>
      <c r="B344" s="48" t="s">
        <v>1395</v>
      </c>
      <c r="C344" s="51" t="s">
        <v>1396</v>
      </c>
      <c r="D344" s="52">
        <v>2018</v>
      </c>
      <c r="E344" s="51">
        <v>0.38</v>
      </c>
      <c r="F344" s="53">
        <v>29</v>
      </c>
      <c r="G344" s="27">
        <f t="shared" si="21"/>
        <v>61.210675539484129</v>
      </c>
      <c r="H344" s="27" t="s">
        <v>387</v>
      </c>
      <c r="I344" s="27">
        <v>69.316360000000003</v>
      </c>
      <c r="J344" s="54" t="s">
        <v>3681</v>
      </c>
      <c r="K344" s="54" t="s">
        <v>1397</v>
      </c>
      <c r="L344" s="54">
        <v>15</v>
      </c>
      <c r="M344" s="54" t="s">
        <v>77</v>
      </c>
      <c r="N344" s="54">
        <v>100</v>
      </c>
      <c r="O344" s="54" t="s">
        <v>3682</v>
      </c>
    </row>
    <row r="345" spans="1:15" s="54" customFormat="1" ht="16.5" customHeight="1">
      <c r="A345" s="50" t="s">
        <v>854</v>
      </c>
      <c r="B345" s="48" t="s">
        <v>1398</v>
      </c>
      <c r="C345" s="51" t="s">
        <v>1399</v>
      </c>
      <c r="D345" s="52">
        <v>2018</v>
      </c>
      <c r="E345" s="51">
        <v>0.38</v>
      </c>
      <c r="F345" s="53">
        <v>16</v>
      </c>
      <c r="G345" s="27">
        <f t="shared" si="21"/>
        <v>61.210675539484129</v>
      </c>
      <c r="H345" s="27" t="s">
        <v>387</v>
      </c>
      <c r="I345" s="27">
        <v>65.419579999999996</v>
      </c>
      <c r="J345" s="54" t="s">
        <v>3681</v>
      </c>
      <c r="K345" s="54" t="s">
        <v>1400</v>
      </c>
      <c r="L345" s="54">
        <v>15</v>
      </c>
      <c r="M345" s="54" t="s">
        <v>77</v>
      </c>
      <c r="N345" s="54">
        <v>100</v>
      </c>
      <c r="O345" s="54" t="s">
        <v>3682</v>
      </c>
    </row>
    <row r="346" spans="1:15" s="54" customFormat="1" ht="16.5" customHeight="1">
      <c r="A346" s="50" t="s">
        <v>854</v>
      </c>
      <c r="B346" s="48" t="s">
        <v>1401</v>
      </c>
      <c r="C346" s="51" t="s">
        <v>1402</v>
      </c>
      <c r="D346" s="52">
        <v>2018</v>
      </c>
      <c r="E346" s="51">
        <v>0.38</v>
      </c>
      <c r="F346" s="53">
        <v>25</v>
      </c>
      <c r="G346" s="27">
        <f t="shared" si="21"/>
        <v>61.210675539484129</v>
      </c>
      <c r="H346" s="27" t="s">
        <v>387</v>
      </c>
      <c r="I346" s="27">
        <v>51.575789999999998</v>
      </c>
      <c r="J346" s="54" t="s">
        <v>3681</v>
      </c>
      <c r="K346" s="54" t="s">
        <v>1403</v>
      </c>
      <c r="L346" s="54">
        <v>8</v>
      </c>
      <c r="M346" s="54" t="s">
        <v>77</v>
      </c>
      <c r="N346" s="54">
        <v>100</v>
      </c>
      <c r="O346" s="54" t="s">
        <v>3682</v>
      </c>
    </row>
    <row r="347" spans="1:15" s="54" customFormat="1" ht="16.5" customHeight="1">
      <c r="A347" s="50" t="s">
        <v>854</v>
      </c>
      <c r="B347" s="48" t="s">
        <v>1404</v>
      </c>
      <c r="C347" s="51" t="s">
        <v>1405</v>
      </c>
      <c r="D347" s="52">
        <v>2018</v>
      </c>
      <c r="E347" s="51">
        <v>0.38</v>
      </c>
      <c r="F347" s="53">
        <v>32</v>
      </c>
      <c r="G347" s="27">
        <f t="shared" si="21"/>
        <v>61.210675539484129</v>
      </c>
      <c r="H347" s="27" t="s">
        <v>387</v>
      </c>
      <c r="I347" s="27">
        <v>42.247430000000001</v>
      </c>
      <c r="J347" s="54" t="s">
        <v>3681</v>
      </c>
      <c r="K347" s="54" t="s">
        <v>1406</v>
      </c>
      <c r="L347" s="54">
        <v>15</v>
      </c>
      <c r="M347" s="54" t="s">
        <v>77</v>
      </c>
      <c r="N347" s="54">
        <v>100</v>
      </c>
      <c r="O347" s="54" t="s">
        <v>3682</v>
      </c>
    </row>
    <row r="348" spans="1:15" s="54" customFormat="1" ht="16.5" customHeight="1">
      <c r="A348" s="50" t="s">
        <v>854</v>
      </c>
      <c r="B348" s="48" t="s">
        <v>1407</v>
      </c>
      <c r="C348" s="51" t="s">
        <v>1408</v>
      </c>
      <c r="D348" s="52">
        <v>2018</v>
      </c>
      <c r="E348" s="51">
        <v>0.38</v>
      </c>
      <c r="F348" s="53">
        <v>21</v>
      </c>
      <c r="G348" s="27">
        <f t="shared" si="21"/>
        <v>61.210675539484129</v>
      </c>
      <c r="H348" s="27" t="s">
        <v>387</v>
      </c>
      <c r="I348" s="27">
        <v>76.954539999999994</v>
      </c>
      <c r="J348" s="54" t="s">
        <v>3681</v>
      </c>
      <c r="K348" s="54" t="s">
        <v>1409</v>
      </c>
      <c r="L348" s="54">
        <v>20</v>
      </c>
      <c r="M348" s="54" t="s">
        <v>77</v>
      </c>
      <c r="N348" s="54">
        <v>100</v>
      </c>
      <c r="O348" s="54" t="s">
        <v>3682</v>
      </c>
    </row>
    <row r="349" spans="1:15" s="54" customFormat="1" ht="16.5" customHeight="1">
      <c r="A349" s="50" t="s">
        <v>854</v>
      </c>
      <c r="B349" s="48" t="s">
        <v>1410</v>
      </c>
      <c r="C349" s="51" t="s">
        <v>1411</v>
      </c>
      <c r="D349" s="52">
        <v>2018</v>
      </c>
      <c r="E349" s="51">
        <v>0.38</v>
      </c>
      <c r="F349" s="53">
        <v>27</v>
      </c>
      <c r="G349" s="27">
        <f t="shared" si="21"/>
        <v>79.573878201329364</v>
      </c>
      <c r="H349" s="27" t="s">
        <v>387</v>
      </c>
      <c r="I349" s="27">
        <v>68.731210000000004</v>
      </c>
      <c r="J349" s="54" t="s">
        <v>3681</v>
      </c>
      <c r="K349" s="54" t="s">
        <v>1412</v>
      </c>
      <c r="L349" s="54">
        <v>15</v>
      </c>
      <c r="M349" s="54" t="s">
        <v>73</v>
      </c>
      <c r="N349" s="54">
        <v>130</v>
      </c>
      <c r="O349" s="54" t="s">
        <v>3682</v>
      </c>
    </row>
    <row r="350" spans="1:15" s="54" customFormat="1" ht="16.5" customHeight="1">
      <c r="A350" s="50" t="s">
        <v>854</v>
      </c>
      <c r="B350" s="48" t="s">
        <v>1416</v>
      </c>
      <c r="C350" s="51" t="s">
        <v>1417</v>
      </c>
      <c r="D350" s="52">
        <v>2018</v>
      </c>
      <c r="E350" s="51">
        <v>0.38</v>
      </c>
      <c r="F350" s="53">
        <v>18</v>
      </c>
      <c r="G350" s="27">
        <f t="shared" si="21"/>
        <v>61.210675539484129</v>
      </c>
      <c r="H350" s="27" t="s">
        <v>387</v>
      </c>
      <c r="I350" s="27">
        <v>51.338809999999995</v>
      </c>
      <c r="J350" s="54" t="s">
        <v>3681</v>
      </c>
      <c r="K350" s="54" t="s">
        <v>1418</v>
      </c>
      <c r="L350" s="54">
        <v>15</v>
      </c>
      <c r="M350" s="54" t="s">
        <v>77</v>
      </c>
      <c r="N350" s="54">
        <v>100</v>
      </c>
      <c r="O350" s="54" t="s">
        <v>3682</v>
      </c>
    </row>
    <row r="351" spans="1:15" s="54" customFormat="1" ht="16.5" customHeight="1">
      <c r="A351" s="50" t="s">
        <v>854</v>
      </c>
      <c r="B351" s="48" t="s">
        <v>1419</v>
      </c>
      <c r="C351" s="51" t="s">
        <v>1420</v>
      </c>
      <c r="D351" s="52">
        <v>2018</v>
      </c>
      <c r="E351" s="51">
        <v>0.38</v>
      </c>
      <c r="F351" s="53">
        <v>115</v>
      </c>
      <c r="G351" s="27">
        <f t="shared" si="21"/>
        <v>61.210675539484129</v>
      </c>
      <c r="H351" s="27" t="s">
        <v>387</v>
      </c>
      <c r="I351" s="27">
        <v>161.27689000000001</v>
      </c>
      <c r="J351" s="54" t="s">
        <v>3681</v>
      </c>
      <c r="K351" s="54" t="s">
        <v>1421</v>
      </c>
      <c r="L351" s="54">
        <v>15</v>
      </c>
      <c r="M351" s="54" t="s">
        <v>77</v>
      </c>
      <c r="N351" s="54">
        <v>100</v>
      </c>
      <c r="O351" s="54" t="s">
        <v>3682</v>
      </c>
    </row>
    <row r="352" spans="1:15" s="54" customFormat="1" ht="16.5" customHeight="1">
      <c r="A352" s="50" t="s">
        <v>854</v>
      </c>
      <c r="B352" s="48" t="s">
        <v>1422</v>
      </c>
      <c r="C352" s="51" t="s">
        <v>1423</v>
      </c>
      <c r="D352" s="52">
        <v>2018</v>
      </c>
      <c r="E352" s="51">
        <v>0.38</v>
      </c>
      <c r="F352" s="53">
        <v>71</v>
      </c>
      <c r="G352" s="27">
        <f t="shared" si="21"/>
        <v>79.573878201329364</v>
      </c>
      <c r="H352" s="27" t="s">
        <v>387</v>
      </c>
      <c r="I352" s="27">
        <v>89.284350000000003</v>
      </c>
      <c r="J352" s="54" t="s">
        <v>3681</v>
      </c>
      <c r="K352" s="54" t="s">
        <v>1424</v>
      </c>
      <c r="L352" s="54">
        <v>5</v>
      </c>
      <c r="M352" s="54" t="s">
        <v>73</v>
      </c>
      <c r="N352" s="54">
        <v>130</v>
      </c>
      <c r="O352" s="54" t="s">
        <v>3682</v>
      </c>
    </row>
    <row r="353" spans="1:20" s="54" customFormat="1" ht="16.5" customHeight="1">
      <c r="A353" s="50" t="s">
        <v>854</v>
      </c>
      <c r="B353" s="48" t="s">
        <v>1425</v>
      </c>
      <c r="C353" s="51" t="s">
        <v>1426</v>
      </c>
      <c r="D353" s="52">
        <v>2018</v>
      </c>
      <c r="E353" s="51">
        <v>0.38</v>
      </c>
      <c r="F353" s="53">
        <v>42</v>
      </c>
      <c r="G353" s="27">
        <f t="shared" si="21"/>
        <v>61.210675539484129</v>
      </c>
      <c r="H353" s="27" t="s">
        <v>387</v>
      </c>
      <c r="I353" s="27">
        <v>63.635949999999994</v>
      </c>
      <c r="J353" s="54" t="s">
        <v>3681</v>
      </c>
      <c r="K353" s="54" t="s">
        <v>1427</v>
      </c>
      <c r="L353" s="54">
        <v>30</v>
      </c>
      <c r="M353" s="54" t="s">
        <v>77</v>
      </c>
      <c r="N353" s="54">
        <v>100</v>
      </c>
      <c r="O353" s="54" t="s">
        <v>3682</v>
      </c>
      <c r="R353" s="82" t="s">
        <v>1426</v>
      </c>
      <c r="T353" s="54">
        <v>0.4</v>
      </c>
    </row>
    <row r="354" spans="1:20" s="54" customFormat="1" ht="16.5" customHeight="1">
      <c r="A354" s="50" t="s">
        <v>854</v>
      </c>
      <c r="B354" s="48" t="s">
        <v>1428</v>
      </c>
      <c r="C354" s="51" t="s">
        <v>1429</v>
      </c>
      <c r="D354" s="52">
        <v>2018</v>
      </c>
      <c r="E354" s="51">
        <v>0.38</v>
      </c>
      <c r="F354" s="53">
        <v>44</v>
      </c>
      <c r="G354" s="27">
        <f t="shared" si="21"/>
        <v>61.210675539484129</v>
      </c>
      <c r="H354" s="27" t="s">
        <v>387</v>
      </c>
      <c r="I354" s="27">
        <v>135.02454999999998</v>
      </c>
      <c r="J354" s="54" t="s">
        <v>3681</v>
      </c>
      <c r="K354" s="54" t="s">
        <v>1430</v>
      </c>
      <c r="L354" s="54">
        <v>15</v>
      </c>
      <c r="M354" s="54" t="s">
        <v>77</v>
      </c>
      <c r="N354" s="54">
        <v>100</v>
      </c>
      <c r="O354" s="54" t="s">
        <v>3682</v>
      </c>
    </row>
    <row r="355" spans="1:20" s="54" customFormat="1" ht="16.5" customHeight="1">
      <c r="A355" s="50" t="s">
        <v>854</v>
      </c>
      <c r="B355" s="48" t="s">
        <v>1431</v>
      </c>
      <c r="C355" s="51" t="s">
        <v>1432</v>
      </c>
      <c r="D355" s="52">
        <v>2018</v>
      </c>
      <c r="E355" s="51">
        <v>0.38</v>
      </c>
      <c r="F355" s="53">
        <v>65</v>
      </c>
      <c r="G355" s="27">
        <f t="shared" si="21"/>
        <v>61.210675539484129</v>
      </c>
      <c r="H355" s="27" t="s">
        <v>387</v>
      </c>
      <c r="I355" s="27">
        <v>82.167410000000004</v>
      </c>
      <c r="J355" s="54" t="s">
        <v>3681</v>
      </c>
      <c r="K355" s="54" t="s">
        <v>1433</v>
      </c>
      <c r="L355" s="54">
        <v>15</v>
      </c>
      <c r="M355" s="54" t="s">
        <v>77</v>
      </c>
      <c r="N355" s="54">
        <v>100</v>
      </c>
      <c r="O355" s="54" t="s">
        <v>3682</v>
      </c>
    </row>
    <row r="356" spans="1:20" s="54" customFormat="1" ht="16.5" customHeight="1">
      <c r="A356" s="50" t="s">
        <v>854</v>
      </c>
      <c r="B356" s="48" t="s">
        <v>1434</v>
      </c>
      <c r="C356" s="51" t="s">
        <v>1435</v>
      </c>
      <c r="D356" s="52">
        <v>2018</v>
      </c>
      <c r="E356" s="51">
        <v>0.38</v>
      </c>
      <c r="F356" s="53">
        <v>57</v>
      </c>
      <c r="G356" s="27">
        <f t="shared" si="21"/>
        <v>79.573878201329364</v>
      </c>
      <c r="H356" s="27" t="s">
        <v>387</v>
      </c>
      <c r="I356" s="27">
        <v>97.698369999999997</v>
      </c>
      <c r="J356" s="54" t="s">
        <v>3681</v>
      </c>
      <c r="K356" s="54" t="s">
        <v>1436</v>
      </c>
      <c r="L356" s="54">
        <v>15</v>
      </c>
      <c r="M356" s="54" t="s">
        <v>73</v>
      </c>
      <c r="N356" s="54">
        <v>130</v>
      </c>
      <c r="O356" s="54" t="s">
        <v>3682</v>
      </c>
    </row>
    <row r="357" spans="1:20" s="54" customFormat="1" ht="16.5" customHeight="1">
      <c r="A357" s="50" t="s">
        <v>854</v>
      </c>
      <c r="B357" s="48" t="s">
        <v>1437</v>
      </c>
      <c r="C357" s="51" t="s">
        <v>1438</v>
      </c>
      <c r="D357" s="52">
        <v>2018</v>
      </c>
      <c r="E357" s="51">
        <v>0.38</v>
      </c>
      <c r="F357" s="53">
        <v>41</v>
      </c>
      <c r="G357" s="27">
        <f t="shared" si="21"/>
        <v>61.210675539484129</v>
      </c>
      <c r="H357" s="27" t="s">
        <v>387</v>
      </c>
      <c r="I357" s="27">
        <v>100.56574999999999</v>
      </c>
      <c r="J357" s="54" t="s">
        <v>3681</v>
      </c>
      <c r="K357" s="54" t="s">
        <v>1439</v>
      </c>
      <c r="L357" s="54">
        <v>15</v>
      </c>
      <c r="M357" s="54" t="s">
        <v>77</v>
      </c>
      <c r="N357" s="54">
        <v>100</v>
      </c>
      <c r="O357" s="54" t="s">
        <v>3682</v>
      </c>
    </row>
    <row r="358" spans="1:20" s="54" customFormat="1" ht="16.5" customHeight="1">
      <c r="A358" s="50" t="s">
        <v>854</v>
      </c>
      <c r="B358" s="48" t="s">
        <v>1440</v>
      </c>
      <c r="C358" s="51" t="s">
        <v>1441</v>
      </c>
      <c r="D358" s="52">
        <v>2018</v>
      </c>
      <c r="E358" s="51">
        <v>0.38</v>
      </c>
      <c r="F358" s="53">
        <v>18</v>
      </c>
      <c r="G358" s="27">
        <f t="shared" si="21"/>
        <v>61.210675539484129</v>
      </c>
      <c r="H358" s="27" t="s">
        <v>387</v>
      </c>
      <c r="I358" s="27">
        <v>46.996540000000003</v>
      </c>
      <c r="J358" s="54" t="s">
        <v>3681</v>
      </c>
      <c r="K358" s="54" t="s">
        <v>1442</v>
      </c>
      <c r="L358" s="54">
        <v>5</v>
      </c>
      <c r="M358" s="54" t="s">
        <v>77</v>
      </c>
      <c r="N358" s="54">
        <v>100</v>
      </c>
      <c r="O358" s="54" t="s">
        <v>3682</v>
      </c>
    </row>
    <row r="359" spans="1:20" s="54" customFormat="1" ht="16.5" customHeight="1">
      <c r="A359" s="50" t="s">
        <v>854</v>
      </c>
      <c r="B359" s="48" t="s">
        <v>1443</v>
      </c>
      <c r="C359" s="51" t="s">
        <v>1444</v>
      </c>
      <c r="D359" s="52">
        <v>2018</v>
      </c>
      <c r="E359" s="51">
        <v>0.38</v>
      </c>
      <c r="F359" s="53">
        <v>24</v>
      </c>
      <c r="G359" s="27">
        <f t="shared" si="21"/>
        <v>61.210675539484129</v>
      </c>
      <c r="H359" s="27" t="s">
        <v>387</v>
      </c>
      <c r="I359" s="27">
        <v>58.102170000000001</v>
      </c>
      <c r="J359" s="54" t="s">
        <v>3681</v>
      </c>
      <c r="K359" s="54" t="s">
        <v>1445</v>
      </c>
      <c r="L359" s="54">
        <v>15</v>
      </c>
      <c r="M359" s="54" t="s">
        <v>77</v>
      </c>
      <c r="N359" s="54">
        <v>100</v>
      </c>
      <c r="O359" s="54" t="s">
        <v>3682</v>
      </c>
    </row>
    <row r="360" spans="1:20" s="54" customFormat="1" ht="16.5" customHeight="1">
      <c r="A360" s="50" t="s">
        <v>854</v>
      </c>
      <c r="B360" s="48" t="s">
        <v>1452</v>
      </c>
      <c r="C360" s="51" t="s">
        <v>1453</v>
      </c>
      <c r="D360" s="52">
        <v>2018</v>
      </c>
      <c r="E360" s="51">
        <v>0.38</v>
      </c>
      <c r="F360" s="53">
        <v>23</v>
      </c>
      <c r="G360" s="27">
        <f t="shared" si="21"/>
        <v>61.210675539484129</v>
      </c>
      <c r="H360" s="27" t="s">
        <v>387</v>
      </c>
      <c r="I360" s="27">
        <v>55.465319999999998</v>
      </c>
      <c r="J360" s="54" t="s">
        <v>3681</v>
      </c>
      <c r="K360" s="54" t="s">
        <v>1454</v>
      </c>
      <c r="L360" s="54">
        <v>15</v>
      </c>
      <c r="M360" s="54" t="s">
        <v>77</v>
      </c>
      <c r="N360" s="54">
        <v>100</v>
      </c>
      <c r="O360" s="54" t="s">
        <v>3682</v>
      </c>
    </row>
    <row r="361" spans="1:20" s="54" customFormat="1" ht="30" customHeight="1">
      <c r="A361" s="50" t="s">
        <v>854</v>
      </c>
      <c r="B361" s="48" t="s">
        <v>1455</v>
      </c>
      <c r="C361" s="51" t="s">
        <v>1456</v>
      </c>
      <c r="D361" s="52">
        <v>2018</v>
      </c>
      <c r="E361" s="51">
        <v>0.38</v>
      </c>
      <c r="F361" s="53">
        <v>24</v>
      </c>
      <c r="G361" s="27">
        <f t="shared" si="21"/>
        <v>61.210675539484129</v>
      </c>
      <c r="H361" s="27" t="s">
        <v>387</v>
      </c>
      <c r="I361" s="27">
        <v>61.578150000000001</v>
      </c>
      <c r="J361" s="54" t="s">
        <v>3681</v>
      </c>
      <c r="K361" s="55" t="s">
        <v>1457</v>
      </c>
      <c r="L361" s="54">
        <v>30</v>
      </c>
      <c r="M361" s="54" t="s">
        <v>77</v>
      </c>
      <c r="N361" s="54">
        <v>100</v>
      </c>
      <c r="O361" s="54" t="s">
        <v>3682</v>
      </c>
    </row>
    <row r="362" spans="1:20" s="54" customFormat="1" ht="16.5" customHeight="1">
      <c r="A362" s="50" t="s">
        <v>854</v>
      </c>
      <c r="B362" s="48" t="s">
        <v>1458</v>
      </c>
      <c r="C362" s="51" t="s">
        <v>1459</v>
      </c>
      <c r="D362" s="52">
        <v>2018</v>
      </c>
      <c r="E362" s="51">
        <v>0.38</v>
      </c>
      <c r="F362" s="53">
        <v>19</v>
      </c>
      <c r="G362" s="27">
        <f t="shared" si="21"/>
        <v>61.210675539484129</v>
      </c>
      <c r="H362" s="27" t="s">
        <v>387</v>
      </c>
      <c r="I362" s="27">
        <v>51.901870000000002</v>
      </c>
      <c r="J362" s="54" t="s">
        <v>3681</v>
      </c>
      <c r="K362" s="54" t="s">
        <v>1460</v>
      </c>
      <c r="L362" s="54">
        <v>15</v>
      </c>
      <c r="M362" s="54" t="s">
        <v>77</v>
      </c>
      <c r="N362" s="54">
        <v>100</v>
      </c>
      <c r="O362" s="54" t="s">
        <v>3682</v>
      </c>
    </row>
    <row r="363" spans="1:20" s="54" customFormat="1" ht="16.5" customHeight="1">
      <c r="A363" s="50" t="s">
        <v>854</v>
      </c>
      <c r="B363" s="48" t="s">
        <v>1461</v>
      </c>
      <c r="C363" s="51" t="s">
        <v>1462</v>
      </c>
      <c r="D363" s="52">
        <v>2018</v>
      </c>
      <c r="E363" s="51">
        <v>0.38</v>
      </c>
      <c r="F363" s="53">
        <v>99</v>
      </c>
      <c r="G363" s="27">
        <f t="shared" si="21"/>
        <v>79.573878201329364</v>
      </c>
      <c r="H363" s="27" t="s">
        <v>387</v>
      </c>
      <c r="I363" s="27">
        <v>111.09777</v>
      </c>
      <c r="J363" s="54" t="s">
        <v>3681</v>
      </c>
      <c r="K363" s="54" t="s">
        <v>1463</v>
      </c>
      <c r="L363" s="54">
        <v>15</v>
      </c>
      <c r="M363" s="54" t="s">
        <v>73</v>
      </c>
      <c r="N363" s="54">
        <v>130</v>
      </c>
      <c r="O363" s="54" t="s">
        <v>3682</v>
      </c>
    </row>
    <row r="364" spans="1:20" s="54" customFormat="1" ht="16.5" customHeight="1">
      <c r="A364" s="50" t="s">
        <v>854</v>
      </c>
      <c r="B364" s="48" t="s">
        <v>1464</v>
      </c>
      <c r="C364" s="51" t="s">
        <v>1465</v>
      </c>
      <c r="D364" s="52">
        <v>2018</v>
      </c>
      <c r="E364" s="51">
        <v>0.38</v>
      </c>
      <c r="F364" s="53">
        <v>20</v>
      </c>
      <c r="G364" s="27">
        <f t="shared" si="21"/>
        <v>79.573878201329364</v>
      </c>
      <c r="H364" s="27" t="s">
        <v>387</v>
      </c>
      <c r="I364" s="27">
        <v>58.438859999999998</v>
      </c>
      <c r="J364" s="54" t="s">
        <v>3681</v>
      </c>
      <c r="K364" s="54" t="s">
        <v>1466</v>
      </c>
      <c r="L364" s="54">
        <v>15</v>
      </c>
      <c r="M364" s="54" t="s">
        <v>73</v>
      </c>
      <c r="N364" s="54">
        <v>130</v>
      </c>
      <c r="O364" s="54" t="s">
        <v>3682</v>
      </c>
    </row>
    <row r="365" spans="1:20" s="54" customFormat="1" ht="16.5" customHeight="1">
      <c r="A365" s="50" t="s">
        <v>854</v>
      </c>
      <c r="B365" s="48" t="s">
        <v>1467</v>
      </c>
      <c r="C365" s="51" t="s">
        <v>1468</v>
      </c>
      <c r="D365" s="52">
        <v>2018</v>
      </c>
      <c r="E365" s="51">
        <v>0.38</v>
      </c>
      <c r="F365" s="53">
        <v>14</v>
      </c>
      <c r="G365" s="27">
        <f t="shared" si="21"/>
        <v>61.210675539484129</v>
      </c>
      <c r="H365" s="27" t="s">
        <v>387</v>
      </c>
      <c r="I365" s="27">
        <v>51.410080000000001</v>
      </c>
      <c r="J365" s="54" t="s">
        <v>3681</v>
      </c>
      <c r="K365" s="54" t="s">
        <v>1469</v>
      </c>
      <c r="L365" s="54">
        <v>15</v>
      </c>
      <c r="M365" s="54" t="s">
        <v>77</v>
      </c>
      <c r="N365" s="54">
        <v>100</v>
      </c>
      <c r="O365" s="54" t="s">
        <v>3682</v>
      </c>
    </row>
    <row r="366" spans="1:20" s="54" customFormat="1" ht="16.5" customHeight="1">
      <c r="A366" s="50" t="s">
        <v>854</v>
      </c>
      <c r="B366" s="48" t="s">
        <v>1470</v>
      </c>
      <c r="C366" s="51" t="s">
        <v>1471</v>
      </c>
      <c r="D366" s="52">
        <v>2018</v>
      </c>
      <c r="E366" s="51">
        <v>0.38</v>
      </c>
      <c r="F366" s="53">
        <v>13</v>
      </c>
      <c r="G366" s="27">
        <f t="shared" si="21"/>
        <v>61.210675539484129</v>
      </c>
      <c r="H366" s="27" t="s">
        <v>387</v>
      </c>
      <c r="I366" s="27">
        <v>57.392290000000003</v>
      </c>
      <c r="J366" s="54" t="s">
        <v>3681</v>
      </c>
      <c r="K366" s="54" t="s">
        <v>1472</v>
      </c>
      <c r="L366" s="54">
        <v>15</v>
      </c>
      <c r="M366" s="54" t="s">
        <v>77</v>
      </c>
      <c r="N366" s="54">
        <v>100</v>
      </c>
      <c r="O366" s="54" t="s">
        <v>3682</v>
      </c>
    </row>
    <row r="367" spans="1:20" s="54" customFormat="1" ht="16.5" customHeight="1">
      <c r="A367" s="50" t="s">
        <v>854</v>
      </c>
      <c r="B367" s="48" t="s">
        <v>1473</v>
      </c>
      <c r="C367" s="51" t="s">
        <v>1474</v>
      </c>
      <c r="D367" s="52">
        <v>2018</v>
      </c>
      <c r="E367" s="51">
        <v>0.38</v>
      </c>
      <c r="F367" s="53">
        <v>22</v>
      </c>
      <c r="G367" s="27">
        <f t="shared" si="21"/>
        <v>79.573878201329364</v>
      </c>
      <c r="H367" s="27" t="s">
        <v>387</v>
      </c>
      <c r="I367" s="27">
        <v>51.427730000000004</v>
      </c>
      <c r="J367" s="54" t="s">
        <v>3681</v>
      </c>
      <c r="K367" s="54" t="s">
        <v>1475</v>
      </c>
      <c r="L367" s="54">
        <v>15</v>
      </c>
      <c r="M367" s="54" t="s">
        <v>73</v>
      </c>
      <c r="N367" s="54">
        <v>130</v>
      </c>
      <c r="O367" s="54" t="s">
        <v>3682</v>
      </c>
    </row>
    <row r="368" spans="1:20" s="54" customFormat="1" ht="16.5" customHeight="1">
      <c r="A368" s="50" t="s">
        <v>854</v>
      </c>
      <c r="B368" s="48" t="s">
        <v>1476</v>
      </c>
      <c r="C368" s="51" t="s">
        <v>1477</v>
      </c>
      <c r="D368" s="52">
        <v>2018</v>
      </c>
      <c r="E368" s="51">
        <v>0.38</v>
      </c>
      <c r="F368" s="53">
        <v>33</v>
      </c>
      <c r="G368" s="27">
        <f t="shared" si="21"/>
        <v>61.210675539484129</v>
      </c>
      <c r="H368" s="27" t="s">
        <v>387</v>
      </c>
      <c r="I368" s="27">
        <v>46.898420000000002</v>
      </c>
      <c r="J368" s="54" t="s">
        <v>3681</v>
      </c>
      <c r="K368" s="54" t="s">
        <v>1478</v>
      </c>
      <c r="L368" s="54">
        <v>15</v>
      </c>
      <c r="M368" s="54" t="s">
        <v>77</v>
      </c>
      <c r="N368" s="54">
        <v>100</v>
      </c>
      <c r="O368" s="54" t="s">
        <v>3682</v>
      </c>
    </row>
    <row r="369" spans="1:15" s="54" customFormat="1" ht="16.5" customHeight="1">
      <c r="A369" s="50" t="s">
        <v>854</v>
      </c>
      <c r="B369" s="48" t="s">
        <v>1479</v>
      </c>
      <c r="C369" s="51" t="s">
        <v>1480</v>
      </c>
      <c r="D369" s="52">
        <v>2018</v>
      </c>
      <c r="E369" s="51">
        <v>0.38</v>
      </c>
      <c r="F369" s="53">
        <v>30</v>
      </c>
      <c r="G369" s="27">
        <f t="shared" si="21"/>
        <v>61.210675539484129</v>
      </c>
      <c r="H369" s="27" t="s">
        <v>387</v>
      </c>
      <c r="I369" s="27">
        <v>35.565220000000004</v>
      </c>
      <c r="J369" s="54" t="s">
        <v>3681</v>
      </c>
      <c r="K369" s="54" t="s">
        <v>1481</v>
      </c>
      <c r="L369" s="54">
        <v>5</v>
      </c>
      <c r="M369" s="54" t="s">
        <v>77</v>
      </c>
      <c r="N369" s="54">
        <v>100</v>
      </c>
      <c r="O369" s="54" t="s">
        <v>3682</v>
      </c>
    </row>
    <row r="370" spans="1:15" s="54" customFormat="1" ht="16.5" customHeight="1">
      <c r="A370" s="50" t="s">
        <v>854</v>
      </c>
      <c r="B370" s="48" t="s">
        <v>1482</v>
      </c>
      <c r="C370" s="51" t="s">
        <v>1483</v>
      </c>
      <c r="D370" s="52">
        <v>2018</v>
      </c>
      <c r="E370" s="51">
        <v>0.38</v>
      </c>
      <c r="F370" s="53">
        <v>160</v>
      </c>
      <c r="G370" s="27">
        <f t="shared" si="21"/>
        <v>79.573878201329364</v>
      </c>
      <c r="H370" s="27" t="s">
        <v>387</v>
      </c>
      <c r="I370" s="27">
        <v>335.54091</v>
      </c>
      <c r="J370" s="54" t="s">
        <v>3681</v>
      </c>
      <c r="K370" s="54" t="s">
        <v>1484</v>
      </c>
      <c r="L370" s="54">
        <v>0.5</v>
      </c>
      <c r="M370" s="54" t="s">
        <v>73</v>
      </c>
      <c r="N370" s="54">
        <v>130</v>
      </c>
      <c r="O370" s="54" t="s">
        <v>3682</v>
      </c>
    </row>
    <row r="371" spans="1:15" s="54" customFormat="1" ht="16.5" customHeight="1">
      <c r="A371" s="50" t="s">
        <v>854</v>
      </c>
      <c r="B371" s="48" t="s">
        <v>1488</v>
      </c>
      <c r="C371" s="51" t="s">
        <v>1489</v>
      </c>
      <c r="D371" s="52">
        <v>2018</v>
      </c>
      <c r="E371" s="51">
        <v>0.38</v>
      </c>
      <c r="F371" s="53">
        <v>160</v>
      </c>
      <c r="G371" s="27">
        <f t="shared" si="21"/>
        <v>79.573878201329364</v>
      </c>
      <c r="H371" s="27" t="s">
        <v>387</v>
      </c>
      <c r="I371" s="27">
        <v>240.00475</v>
      </c>
      <c r="J371" s="54" t="s">
        <v>3681</v>
      </c>
      <c r="K371" s="54" t="s">
        <v>1490</v>
      </c>
      <c r="L371" s="54">
        <v>15</v>
      </c>
      <c r="M371" s="54" t="s">
        <v>73</v>
      </c>
      <c r="N371" s="54">
        <v>130</v>
      </c>
      <c r="O371" s="54" t="s">
        <v>3682</v>
      </c>
    </row>
    <row r="372" spans="1:15" s="54" customFormat="1" ht="16.5" customHeight="1">
      <c r="A372" s="50" t="s">
        <v>854</v>
      </c>
      <c r="B372" s="48" t="s">
        <v>1491</v>
      </c>
      <c r="C372" s="51" t="s">
        <v>1492</v>
      </c>
      <c r="D372" s="52">
        <v>2018</v>
      </c>
      <c r="E372" s="51">
        <v>0.38</v>
      </c>
      <c r="F372" s="53">
        <v>28</v>
      </c>
      <c r="G372" s="27">
        <f t="shared" si="21"/>
        <v>61.210675539484129</v>
      </c>
      <c r="H372" s="27" t="s">
        <v>387</v>
      </c>
      <c r="I372" s="27">
        <v>30.69717</v>
      </c>
      <c r="J372" s="54" t="s">
        <v>3681</v>
      </c>
      <c r="K372" s="54" t="s">
        <v>1493</v>
      </c>
      <c r="L372" s="54">
        <v>5</v>
      </c>
      <c r="M372" s="54" t="s">
        <v>77</v>
      </c>
      <c r="N372" s="54">
        <v>100</v>
      </c>
      <c r="O372" s="54" t="s">
        <v>3682</v>
      </c>
    </row>
    <row r="373" spans="1:15" s="54" customFormat="1" ht="16.5" customHeight="1">
      <c r="A373" s="50" t="s">
        <v>854</v>
      </c>
      <c r="B373" s="48" t="s">
        <v>1494</v>
      </c>
      <c r="C373" s="51" t="s">
        <v>1495</v>
      </c>
      <c r="D373" s="52">
        <v>2018</v>
      </c>
      <c r="E373" s="51">
        <v>0.38</v>
      </c>
      <c r="F373" s="53">
        <v>30</v>
      </c>
      <c r="G373" s="27">
        <f t="shared" si="21"/>
        <v>79.573878201329364</v>
      </c>
      <c r="H373" s="27" t="s">
        <v>387</v>
      </c>
      <c r="I373" s="27">
        <v>98.605809999999991</v>
      </c>
      <c r="J373" s="54" t="s">
        <v>3681</v>
      </c>
      <c r="K373" s="54" t="s">
        <v>1496</v>
      </c>
      <c r="L373" s="54">
        <v>15</v>
      </c>
      <c r="M373" s="54" t="s">
        <v>73</v>
      </c>
      <c r="N373" s="54">
        <v>130</v>
      </c>
      <c r="O373" s="54" t="s">
        <v>3682</v>
      </c>
    </row>
    <row r="374" spans="1:15" s="54" customFormat="1" ht="16.5" customHeight="1">
      <c r="A374" s="50" t="s">
        <v>854</v>
      </c>
      <c r="B374" s="48" t="s">
        <v>1497</v>
      </c>
      <c r="C374" s="51" t="s">
        <v>1498</v>
      </c>
      <c r="D374" s="52">
        <v>2018</v>
      </c>
      <c r="E374" s="51">
        <v>0.38</v>
      </c>
      <c r="F374" s="53">
        <v>57</v>
      </c>
      <c r="G374" s="27">
        <f t="shared" si="21"/>
        <v>61.210675539484129</v>
      </c>
      <c r="H374" s="27" t="s">
        <v>387</v>
      </c>
      <c r="I374" s="27">
        <v>64.181060000000002</v>
      </c>
      <c r="J374" s="54" t="s">
        <v>3681</v>
      </c>
      <c r="K374" s="54" t="s">
        <v>1499</v>
      </c>
      <c r="L374" s="54">
        <v>15</v>
      </c>
      <c r="M374" s="54" t="s">
        <v>77</v>
      </c>
      <c r="N374" s="54">
        <v>100</v>
      </c>
      <c r="O374" s="54" t="s">
        <v>3682</v>
      </c>
    </row>
    <row r="375" spans="1:15" s="54" customFormat="1" ht="16.5" customHeight="1">
      <c r="A375" s="50" t="s">
        <v>854</v>
      </c>
      <c r="B375" s="48" t="s">
        <v>1500</v>
      </c>
      <c r="C375" s="51" t="s">
        <v>1501</v>
      </c>
      <c r="D375" s="52">
        <v>2018</v>
      </c>
      <c r="E375" s="51">
        <v>0.38</v>
      </c>
      <c r="F375" s="53">
        <v>26</v>
      </c>
      <c r="G375" s="27">
        <f t="shared" si="21"/>
        <v>79.573878201329364</v>
      </c>
      <c r="H375" s="27" t="s">
        <v>387</v>
      </c>
      <c r="I375" s="27">
        <v>42.326809999999995</v>
      </c>
      <c r="J375" s="54" t="s">
        <v>3681</v>
      </c>
      <c r="K375" s="54" t="s">
        <v>1502</v>
      </c>
      <c r="L375" s="54">
        <v>10</v>
      </c>
      <c r="M375" s="54" t="s">
        <v>73</v>
      </c>
      <c r="N375" s="54">
        <v>130</v>
      </c>
      <c r="O375" s="54" t="s">
        <v>3682</v>
      </c>
    </row>
    <row r="376" spans="1:15" s="54" customFormat="1" ht="16.5" customHeight="1">
      <c r="A376" s="50" t="s">
        <v>854</v>
      </c>
      <c r="B376" s="48" t="s">
        <v>1503</v>
      </c>
      <c r="C376" s="51" t="s">
        <v>1504</v>
      </c>
      <c r="D376" s="52">
        <v>2018</v>
      </c>
      <c r="E376" s="51">
        <v>0.38</v>
      </c>
      <c r="F376" s="53">
        <v>38</v>
      </c>
      <c r="G376" s="27">
        <f t="shared" si="21"/>
        <v>79.573878201329364</v>
      </c>
      <c r="H376" s="27" t="s">
        <v>387</v>
      </c>
      <c r="I376" s="27">
        <v>61.2851</v>
      </c>
      <c r="J376" s="54" t="s">
        <v>3681</v>
      </c>
      <c r="K376" s="54" t="s">
        <v>1505</v>
      </c>
      <c r="L376" s="54">
        <v>15</v>
      </c>
      <c r="M376" s="54" t="s">
        <v>73</v>
      </c>
      <c r="N376" s="54">
        <v>130</v>
      </c>
      <c r="O376" s="54" t="s">
        <v>3682</v>
      </c>
    </row>
    <row r="377" spans="1:15" s="54" customFormat="1" ht="16.5" customHeight="1">
      <c r="A377" s="50" t="s">
        <v>854</v>
      </c>
      <c r="B377" s="48" t="s">
        <v>1506</v>
      </c>
      <c r="C377" s="51" t="s">
        <v>1507</v>
      </c>
      <c r="D377" s="52">
        <v>2018</v>
      </c>
      <c r="E377" s="51">
        <v>0.38</v>
      </c>
      <c r="F377" s="53">
        <v>24</v>
      </c>
      <c r="G377" s="27">
        <f t="shared" si="21"/>
        <v>79.573878201329364</v>
      </c>
      <c r="H377" s="27" t="s">
        <v>387</v>
      </c>
      <c r="I377" s="27">
        <v>41.933879999999995</v>
      </c>
      <c r="J377" s="54" t="s">
        <v>3681</v>
      </c>
      <c r="K377" s="54" t="s">
        <v>1508</v>
      </c>
      <c r="L377" s="54">
        <v>5</v>
      </c>
      <c r="M377" s="54" t="s">
        <v>73</v>
      </c>
      <c r="N377" s="54">
        <v>130</v>
      </c>
      <c r="O377" s="54" t="s">
        <v>3682</v>
      </c>
    </row>
    <row r="378" spans="1:15" s="54" customFormat="1" ht="45" customHeight="1">
      <c r="A378" s="50" t="s">
        <v>854</v>
      </c>
      <c r="B378" s="48" t="s">
        <v>1509</v>
      </c>
      <c r="C378" s="51" t="s">
        <v>1510</v>
      </c>
      <c r="D378" s="52">
        <v>2018</v>
      </c>
      <c r="E378" s="51">
        <v>0.38</v>
      </c>
      <c r="F378" s="53">
        <v>169</v>
      </c>
      <c r="G378" s="27">
        <f t="shared" si="21"/>
        <v>61.210675539484129</v>
      </c>
      <c r="H378" s="27" t="s">
        <v>387</v>
      </c>
      <c r="I378" s="27">
        <v>146.96966</v>
      </c>
      <c r="J378" s="54" t="s">
        <v>3681</v>
      </c>
      <c r="K378" s="55" t="s">
        <v>1511</v>
      </c>
      <c r="L378" s="54">
        <v>45</v>
      </c>
      <c r="M378" s="54" t="s">
        <v>77</v>
      </c>
      <c r="N378" s="54">
        <v>100</v>
      </c>
      <c r="O378" s="54" t="s">
        <v>3682</v>
      </c>
    </row>
    <row r="379" spans="1:15" s="54" customFormat="1" ht="16.5" customHeight="1">
      <c r="A379" s="50" t="s">
        <v>854</v>
      </c>
      <c r="B379" s="48" t="s">
        <v>1512</v>
      </c>
      <c r="C379" s="51" t="s">
        <v>1513</v>
      </c>
      <c r="D379" s="52">
        <v>2018</v>
      </c>
      <c r="E379" s="51">
        <v>0.38</v>
      </c>
      <c r="F379" s="53">
        <v>84</v>
      </c>
      <c r="G379" s="27">
        <f t="shared" si="21"/>
        <v>61.210675539484129</v>
      </c>
      <c r="H379" s="27" t="s">
        <v>387</v>
      </c>
      <c r="I379" s="27">
        <v>127.41638</v>
      </c>
      <c r="J379" s="54" t="s">
        <v>3681</v>
      </c>
      <c r="K379" s="54" t="s">
        <v>1514</v>
      </c>
      <c r="L379" s="54">
        <v>15</v>
      </c>
      <c r="M379" s="54" t="s">
        <v>77</v>
      </c>
      <c r="N379" s="54">
        <v>100</v>
      </c>
      <c r="O379" s="54" t="s">
        <v>3682</v>
      </c>
    </row>
    <row r="380" spans="1:15" s="54" customFormat="1" ht="16.5" customHeight="1">
      <c r="A380" s="50" t="s">
        <v>854</v>
      </c>
      <c r="B380" s="48" t="s">
        <v>1517</v>
      </c>
      <c r="C380" s="51" t="s">
        <v>1518</v>
      </c>
      <c r="D380" s="52">
        <v>2018</v>
      </c>
      <c r="E380" s="51">
        <v>0.38</v>
      </c>
      <c r="F380" s="53">
        <v>95</v>
      </c>
      <c r="G380" s="27">
        <f t="shared" si="21"/>
        <v>79.573878201329364</v>
      </c>
      <c r="H380" s="27" t="s">
        <v>387</v>
      </c>
      <c r="I380" s="27">
        <v>93.69623</v>
      </c>
      <c r="J380" s="54" t="s">
        <v>3681</v>
      </c>
      <c r="K380" s="54" t="s">
        <v>1519</v>
      </c>
      <c r="L380" s="54">
        <v>12</v>
      </c>
      <c r="M380" s="54" t="s">
        <v>73</v>
      </c>
      <c r="N380" s="54">
        <v>130</v>
      </c>
      <c r="O380" s="54" t="s">
        <v>3682</v>
      </c>
    </row>
    <row r="381" spans="1:15" s="54" customFormat="1" ht="16.5" customHeight="1">
      <c r="A381" s="50" t="s">
        <v>854</v>
      </c>
      <c r="B381" s="48" t="s">
        <v>1520</v>
      </c>
      <c r="C381" s="51" t="s">
        <v>1521</v>
      </c>
      <c r="D381" s="52">
        <v>2018</v>
      </c>
      <c r="E381" s="51">
        <v>0.38</v>
      </c>
      <c r="F381" s="53">
        <v>63</v>
      </c>
      <c r="G381" s="27">
        <f t="shared" si="21"/>
        <v>79.573878201329364</v>
      </c>
      <c r="H381" s="27" t="s">
        <v>387</v>
      </c>
      <c r="I381" s="27">
        <v>53.274929999999998</v>
      </c>
      <c r="J381" s="54" t="s">
        <v>3681</v>
      </c>
      <c r="K381" s="54" t="s">
        <v>1522</v>
      </c>
      <c r="L381" s="54">
        <v>5</v>
      </c>
      <c r="M381" s="54" t="s">
        <v>73</v>
      </c>
      <c r="N381" s="54">
        <v>130</v>
      </c>
      <c r="O381" s="54" t="s">
        <v>3682</v>
      </c>
    </row>
    <row r="382" spans="1:15" s="54" customFormat="1" ht="16.5" customHeight="1">
      <c r="A382" s="50" t="s">
        <v>854</v>
      </c>
      <c r="B382" s="48" t="s">
        <v>1523</v>
      </c>
      <c r="C382" s="51" t="s">
        <v>1524</v>
      </c>
      <c r="D382" s="52">
        <v>2018</v>
      </c>
      <c r="E382" s="51">
        <v>0.38</v>
      </c>
      <c r="F382" s="53">
        <v>64</v>
      </c>
      <c r="G382" s="27">
        <f t="shared" ref="G382" si="22">(3^0.5)*0.38*0.93*N382</f>
        <v>79.573878201329364</v>
      </c>
      <c r="H382" s="27" t="s">
        <v>387</v>
      </c>
      <c r="I382" s="27">
        <v>101.97285000000001</v>
      </c>
      <c r="J382" s="54" t="s">
        <v>3681</v>
      </c>
      <c r="K382" s="54" t="s">
        <v>1525</v>
      </c>
      <c r="L382" s="54">
        <v>15</v>
      </c>
      <c r="M382" s="54" t="s">
        <v>73</v>
      </c>
      <c r="N382" s="54">
        <v>130</v>
      </c>
      <c r="O382" s="54" t="s">
        <v>3682</v>
      </c>
    </row>
    <row r="383" spans="1:15" ht="66" customHeight="1">
      <c r="A383" s="57"/>
      <c r="B383" s="61" t="s">
        <v>385</v>
      </c>
      <c r="C383" s="58"/>
      <c r="D383" s="58"/>
      <c r="E383" s="62"/>
      <c r="F383" s="45">
        <f>SUM(F384:F676)</f>
        <v>39667</v>
      </c>
      <c r="G383" s="47">
        <f>SUM(G384:G676)</f>
        <v>33503.663256536565</v>
      </c>
      <c r="H383" s="46"/>
      <c r="I383" s="47">
        <f>SUM(I384:I676)</f>
        <v>48594.716000000029</v>
      </c>
    </row>
    <row r="384" spans="1:15" s="54" customFormat="1" ht="16.5" customHeight="1">
      <c r="A384" s="50" t="s">
        <v>386</v>
      </c>
      <c r="B384" s="48" t="s">
        <v>1526</v>
      </c>
      <c r="C384" s="51" t="s">
        <v>1527</v>
      </c>
      <c r="D384" s="52">
        <v>2018</v>
      </c>
      <c r="E384" s="51">
        <v>0.38</v>
      </c>
      <c r="F384" s="53">
        <v>38</v>
      </c>
      <c r="G384" s="27">
        <f t="shared" ref="G384:G440" si="23">(3^0.5)*0.38*0.93*N384</f>
        <v>97.9370808631746</v>
      </c>
      <c r="H384" s="27" t="s">
        <v>387</v>
      </c>
      <c r="I384" s="63">
        <v>68.061880000000002</v>
      </c>
      <c r="J384" s="54" t="s">
        <v>3681</v>
      </c>
      <c r="K384" s="54" t="s">
        <v>1528</v>
      </c>
      <c r="L384" s="54">
        <v>15</v>
      </c>
      <c r="M384" s="54" t="s">
        <v>80</v>
      </c>
      <c r="N384" s="54">
        <v>160</v>
      </c>
      <c r="O384" s="54" t="s">
        <v>3682</v>
      </c>
    </row>
    <row r="385" spans="1:15" s="54" customFormat="1" ht="16.5" customHeight="1">
      <c r="A385" s="50" t="s">
        <v>386</v>
      </c>
      <c r="B385" s="48" t="s">
        <v>1529</v>
      </c>
      <c r="C385" s="51" t="s">
        <v>1530</v>
      </c>
      <c r="D385" s="52">
        <v>2018</v>
      </c>
      <c r="E385" s="51">
        <v>0.38</v>
      </c>
      <c r="F385" s="53">
        <v>123</v>
      </c>
      <c r="G385" s="27">
        <f t="shared" si="23"/>
        <v>119.36081730199405</v>
      </c>
      <c r="H385" s="27" t="s">
        <v>387</v>
      </c>
      <c r="I385" s="63">
        <v>194.45411999999999</v>
      </c>
      <c r="J385" s="54" t="s">
        <v>3681</v>
      </c>
      <c r="K385" s="54" t="s">
        <v>1531</v>
      </c>
      <c r="L385" s="54">
        <v>15</v>
      </c>
      <c r="M385" s="54" t="s">
        <v>68</v>
      </c>
      <c r="N385" s="54">
        <v>195</v>
      </c>
      <c r="O385" s="54" t="s">
        <v>3682</v>
      </c>
    </row>
    <row r="386" spans="1:15" s="54" customFormat="1" ht="16.5" customHeight="1">
      <c r="A386" s="50" t="s">
        <v>386</v>
      </c>
      <c r="B386" s="48" t="s">
        <v>1532</v>
      </c>
      <c r="C386" s="51" t="s">
        <v>1533</v>
      </c>
      <c r="D386" s="52">
        <v>2018</v>
      </c>
      <c r="E386" s="51">
        <v>0.38</v>
      </c>
      <c r="F386" s="53">
        <v>23</v>
      </c>
      <c r="G386" s="27">
        <f t="shared" si="23"/>
        <v>119.36081730199405</v>
      </c>
      <c r="H386" s="27" t="s">
        <v>387</v>
      </c>
      <c r="I386" s="63">
        <v>56.288849999999996</v>
      </c>
      <c r="J386" s="54" t="s">
        <v>3681</v>
      </c>
      <c r="K386" s="54" t="s">
        <v>1534</v>
      </c>
      <c r="L386" s="54">
        <v>15</v>
      </c>
      <c r="M386" s="54" t="s">
        <v>68</v>
      </c>
      <c r="N386" s="54">
        <v>195</v>
      </c>
      <c r="O386" s="54" t="s">
        <v>3682</v>
      </c>
    </row>
    <row r="387" spans="1:15" s="54" customFormat="1" ht="16.5" customHeight="1">
      <c r="A387" s="50" t="s">
        <v>386</v>
      </c>
      <c r="B387" s="48" t="s">
        <v>1535</v>
      </c>
      <c r="C387" s="51" t="s">
        <v>1536</v>
      </c>
      <c r="D387" s="52">
        <v>2018</v>
      </c>
      <c r="E387" s="51">
        <v>0.38</v>
      </c>
      <c r="F387" s="53">
        <v>306</v>
      </c>
      <c r="G387" s="27">
        <f t="shared" si="23"/>
        <v>119.36081730199405</v>
      </c>
      <c r="H387" s="27" t="s">
        <v>387</v>
      </c>
      <c r="I387" s="63">
        <v>303.02027000000004</v>
      </c>
      <c r="J387" s="54" t="s">
        <v>3681</v>
      </c>
      <c r="K387" s="54" t="s">
        <v>1537</v>
      </c>
      <c r="L387" s="54">
        <v>15</v>
      </c>
      <c r="M387" s="54" t="s">
        <v>68</v>
      </c>
      <c r="N387" s="54">
        <v>195</v>
      </c>
      <c r="O387" s="54" t="s">
        <v>3682</v>
      </c>
    </row>
    <row r="388" spans="1:15" s="54" customFormat="1" ht="16.5" customHeight="1">
      <c r="A388" s="50" t="s">
        <v>386</v>
      </c>
      <c r="B388" s="48" t="s">
        <v>1538</v>
      </c>
      <c r="C388" s="51" t="s">
        <v>1539</v>
      </c>
      <c r="D388" s="52">
        <v>2018</v>
      </c>
      <c r="E388" s="51">
        <v>0.38</v>
      </c>
      <c r="F388" s="53">
        <v>46</v>
      </c>
      <c r="G388" s="27">
        <f t="shared" si="23"/>
        <v>119.36081730199405</v>
      </c>
      <c r="H388" s="27" t="s">
        <v>387</v>
      </c>
      <c r="I388" s="63">
        <v>48.545999999999999</v>
      </c>
      <c r="J388" s="54" t="s">
        <v>3681</v>
      </c>
      <c r="K388" s="54" t="s">
        <v>1540</v>
      </c>
      <c r="L388" s="54">
        <v>15</v>
      </c>
      <c r="M388" s="54" t="s">
        <v>68</v>
      </c>
      <c r="N388" s="54">
        <v>195</v>
      </c>
      <c r="O388" s="54" t="s">
        <v>3682</v>
      </c>
    </row>
    <row r="389" spans="1:15" s="54" customFormat="1" ht="16.5" customHeight="1">
      <c r="A389" s="50" t="s">
        <v>386</v>
      </c>
      <c r="B389" s="48" t="s">
        <v>1541</v>
      </c>
      <c r="C389" s="51" t="s">
        <v>1542</v>
      </c>
      <c r="D389" s="52">
        <v>2018</v>
      </c>
      <c r="E389" s="51">
        <v>0.38</v>
      </c>
      <c r="F389" s="53">
        <v>47</v>
      </c>
      <c r="G389" s="27">
        <f t="shared" si="23"/>
        <v>119.36081730199405</v>
      </c>
      <c r="H389" s="27" t="s">
        <v>387</v>
      </c>
      <c r="I389" s="63">
        <v>49.148609999999998</v>
      </c>
      <c r="J389" s="54" t="s">
        <v>3681</v>
      </c>
      <c r="K389" s="54" t="s">
        <v>1543</v>
      </c>
      <c r="L389" s="54">
        <v>15</v>
      </c>
      <c r="M389" s="54" t="s">
        <v>68</v>
      </c>
      <c r="N389" s="54">
        <v>195</v>
      </c>
      <c r="O389" s="54" t="s">
        <v>3682</v>
      </c>
    </row>
    <row r="390" spans="1:15" s="54" customFormat="1" ht="90" customHeight="1">
      <c r="A390" s="50" t="s">
        <v>386</v>
      </c>
      <c r="B390" s="48" t="s">
        <v>163</v>
      </c>
      <c r="C390" s="51" t="s">
        <v>162</v>
      </c>
      <c r="D390" s="52">
        <v>2018</v>
      </c>
      <c r="E390" s="51">
        <v>0.38</v>
      </c>
      <c r="F390" s="53">
        <v>406</v>
      </c>
      <c r="G390" s="27">
        <f t="shared" si="23"/>
        <v>119.36081730199405</v>
      </c>
      <c r="H390" s="27" t="s">
        <v>387</v>
      </c>
      <c r="I390" s="63">
        <v>537.1884399999999</v>
      </c>
      <c r="J390" s="54" t="s">
        <v>3681</v>
      </c>
      <c r="K390" s="55" t="s">
        <v>1544</v>
      </c>
      <c r="L390" s="54">
        <v>80</v>
      </c>
      <c r="M390" s="54" t="s">
        <v>76</v>
      </c>
      <c r="N390" s="54">
        <v>195</v>
      </c>
      <c r="O390" s="54" t="s">
        <v>3682</v>
      </c>
    </row>
    <row r="391" spans="1:15" s="54" customFormat="1" ht="16.5" customHeight="1">
      <c r="A391" s="50" t="s">
        <v>386</v>
      </c>
      <c r="B391" s="48" t="s">
        <v>1545</v>
      </c>
      <c r="C391" s="51" t="s">
        <v>1546</v>
      </c>
      <c r="D391" s="52">
        <v>2018</v>
      </c>
      <c r="E391" s="51">
        <v>0.38</v>
      </c>
      <c r="F391" s="53">
        <v>21</v>
      </c>
      <c r="G391" s="27">
        <f t="shared" si="23"/>
        <v>119.36081730199405</v>
      </c>
      <c r="H391" s="27" t="s">
        <v>387</v>
      </c>
      <c r="I391" s="63">
        <v>92.620179999999991</v>
      </c>
      <c r="J391" s="54" t="s">
        <v>3681</v>
      </c>
      <c r="K391" s="54" t="s">
        <v>1547</v>
      </c>
      <c r="L391" s="54">
        <v>15</v>
      </c>
      <c r="M391" s="54" t="s">
        <v>68</v>
      </c>
      <c r="N391" s="54">
        <v>195</v>
      </c>
      <c r="O391" s="54" t="s">
        <v>3682</v>
      </c>
    </row>
    <row r="392" spans="1:15" s="54" customFormat="1" ht="16.5" customHeight="1">
      <c r="A392" s="50" t="s">
        <v>386</v>
      </c>
      <c r="B392" s="48" t="s">
        <v>236</v>
      </c>
      <c r="C392" s="51" t="s">
        <v>235</v>
      </c>
      <c r="D392" s="52">
        <v>2018</v>
      </c>
      <c r="E392" s="51">
        <v>0.38</v>
      </c>
      <c r="F392" s="53">
        <v>60</v>
      </c>
      <c r="G392" s="27">
        <f t="shared" si="23"/>
        <v>119.36081730199405</v>
      </c>
      <c r="H392" s="27" t="s">
        <v>387</v>
      </c>
      <c r="I392" s="63">
        <v>155.24082999999999</v>
      </c>
      <c r="J392" s="54" t="s">
        <v>3681</v>
      </c>
      <c r="K392" s="54" t="s">
        <v>773</v>
      </c>
      <c r="L392" s="54">
        <v>15</v>
      </c>
      <c r="M392" s="54" t="s">
        <v>68</v>
      </c>
      <c r="N392" s="54">
        <v>195</v>
      </c>
      <c r="O392" s="54" t="s">
        <v>3682</v>
      </c>
    </row>
    <row r="393" spans="1:15" s="54" customFormat="1" ht="16.5" customHeight="1">
      <c r="A393" s="50" t="s">
        <v>386</v>
      </c>
      <c r="B393" s="48" t="s">
        <v>290</v>
      </c>
      <c r="C393" s="51" t="s">
        <v>289</v>
      </c>
      <c r="D393" s="52">
        <v>2018</v>
      </c>
      <c r="E393" s="51">
        <v>0.38</v>
      </c>
      <c r="F393" s="53">
        <v>86</v>
      </c>
      <c r="G393" s="27">
        <f t="shared" si="23"/>
        <v>119.36081730199405</v>
      </c>
      <c r="H393" s="27" t="s">
        <v>387</v>
      </c>
      <c r="I393" s="63">
        <v>136.22370000000001</v>
      </c>
      <c r="J393" s="54" t="s">
        <v>3681</v>
      </c>
      <c r="K393" s="54" t="s">
        <v>1548</v>
      </c>
      <c r="L393" s="54">
        <v>15</v>
      </c>
      <c r="M393" s="54" t="s">
        <v>68</v>
      </c>
      <c r="N393" s="54">
        <v>195</v>
      </c>
      <c r="O393" s="54" t="s">
        <v>3682</v>
      </c>
    </row>
    <row r="394" spans="1:15" s="54" customFormat="1" ht="30" customHeight="1">
      <c r="A394" s="50" t="s">
        <v>386</v>
      </c>
      <c r="B394" s="48" t="s">
        <v>1552</v>
      </c>
      <c r="C394" s="51" t="s">
        <v>1553</v>
      </c>
      <c r="D394" s="52">
        <v>2018</v>
      </c>
      <c r="E394" s="51">
        <v>0.38</v>
      </c>
      <c r="F394" s="53">
        <v>280</v>
      </c>
      <c r="G394" s="27">
        <f t="shared" si="23"/>
        <v>119.36081730199405</v>
      </c>
      <c r="H394" s="27" t="s">
        <v>387</v>
      </c>
      <c r="I394" s="63">
        <v>347.96472999999997</v>
      </c>
      <c r="J394" s="54" t="s">
        <v>3681</v>
      </c>
      <c r="K394" s="55" t="s">
        <v>1554</v>
      </c>
      <c r="L394" s="54">
        <v>30</v>
      </c>
      <c r="M394" s="54" t="s">
        <v>68</v>
      </c>
      <c r="N394" s="54">
        <v>195</v>
      </c>
      <c r="O394" s="54" t="s">
        <v>3682</v>
      </c>
    </row>
    <row r="395" spans="1:15" s="54" customFormat="1" ht="16.5" customHeight="1">
      <c r="A395" s="50" t="s">
        <v>386</v>
      </c>
      <c r="B395" s="48" t="s">
        <v>123</v>
      </c>
      <c r="C395" s="51" t="s">
        <v>122</v>
      </c>
      <c r="D395" s="52">
        <v>2018</v>
      </c>
      <c r="E395" s="51">
        <v>0.38</v>
      </c>
      <c r="F395" s="53">
        <v>110</v>
      </c>
      <c r="G395" s="27">
        <f t="shared" si="23"/>
        <v>97.9370808631746</v>
      </c>
      <c r="H395" s="27" t="s">
        <v>387</v>
      </c>
      <c r="I395" s="63">
        <v>186.53607</v>
      </c>
      <c r="J395" s="54" t="s">
        <v>3681</v>
      </c>
      <c r="K395" s="54" t="s">
        <v>724</v>
      </c>
      <c r="L395" s="54">
        <v>15</v>
      </c>
      <c r="M395" s="54" t="s">
        <v>81</v>
      </c>
      <c r="N395" s="54">
        <v>160</v>
      </c>
      <c r="O395" s="54" t="s">
        <v>3682</v>
      </c>
    </row>
    <row r="396" spans="1:15" s="54" customFormat="1" ht="16.5" customHeight="1">
      <c r="A396" s="50" t="s">
        <v>386</v>
      </c>
      <c r="B396" s="48" t="s">
        <v>1555</v>
      </c>
      <c r="C396" s="51" t="s">
        <v>1556</v>
      </c>
      <c r="D396" s="52">
        <v>2018</v>
      </c>
      <c r="E396" s="51">
        <v>0.38</v>
      </c>
      <c r="F396" s="53">
        <v>60</v>
      </c>
      <c r="G396" s="27">
        <f t="shared" si="23"/>
        <v>119.36081730199405</v>
      </c>
      <c r="H396" s="27" t="s">
        <v>387</v>
      </c>
      <c r="I396" s="63">
        <v>68.88852</v>
      </c>
      <c r="J396" s="54" t="s">
        <v>3681</v>
      </c>
      <c r="K396" s="54" t="s">
        <v>1557</v>
      </c>
      <c r="L396" s="54">
        <v>8</v>
      </c>
      <c r="M396" s="54" t="s">
        <v>68</v>
      </c>
      <c r="N396" s="54">
        <v>195</v>
      </c>
      <c r="O396" s="54" t="s">
        <v>3682</v>
      </c>
    </row>
    <row r="397" spans="1:15" s="54" customFormat="1" ht="16.5" customHeight="1">
      <c r="A397" s="50" t="s">
        <v>386</v>
      </c>
      <c r="B397" s="48" t="s">
        <v>1558</v>
      </c>
      <c r="C397" s="51" t="s">
        <v>1559</v>
      </c>
      <c r="D397" s="52">
        <v>2018</v>
      </c>
      <c r="E397" s="51">
        <v>0.38</v>
      </c>
      <c r="F397" s="53">
        <v>35</v>
      </c>
      <c r="G397" s="27">
        <f t="shared" si="23"/>
        <v>97.9370808631746</v>
      </c>
      <c r="H397" s="27" t="s">
        <v>387</v>
      </c>
      <c r="I397" s="63">
        <v>94.098110000000005</v>
      </c>
      <c r="J397" s="54" t="s">
        <v>3681</v>
      </c>
      <c r="K397" s="54" t="s">
        <v>1560</v>
      </c>
      <c r="L397" s="54">
        <v>15</v>
      </c>
      <c r="M397" s="54" t="s">
        <v>81</v>
      </c>
      <c r="N397" s="54">
        <v>160</v>
      </c>
      <c r="O397" s="54" t="s">
        <v>3682</v>
      </c>
    </row>
    <row r="398" spans="1:15" s="54" customFormat="1" ht="16.5" customHeight="1">
      <c r="A398" s="50" t="s">
        <v>386</v>
      </c>
      <c r="B398" s="48" t="s">
        <v>1561</v>
      </c>
      <c r="C398" s="51" t="s">
        <v>1562</v>
      </c>
      <c r="D398" s="52">
        <v>2018</v>
      </c>
      <c r="E398" s="51">
        <v>0.38</v>
      </c>
      <c r="F398" s="53">
        <v>33</v>
      </c>
      <c r="G398" s="27">
        <f t="shared" si="23"/>
        <v>97.9370808631746</v>
      </c>
      <c r="H398" s="27" t="s">
        <v>387</v>
      </c>
      <c r="I398" s="63">
        <v>58.615760000000002</v>
      </c>
      <c r="J398" s="54" t="s">
        <v>3681</v>
      </c>
      <c r="K398" s="54" t="s">
        <v>1563</v>
      </c>
      <c r="L398" s="54">
        <v>15</v>
      </c>
      <c r="M398" s="54" t="s">
        <v>81</v>
      </c>
      <c r="N398" s="54">
        <v>160</v>
      </c>
      <c r="O398" s="54" t="s">
        <v>3682</v>
      </c>
    </row>
    <row r="399" spans="1:15" s="54" customFormat="1" ht="16.5" customHeight="1">
      <c r="A399" s="50" t="s">
        <v>386</v>
      </c>
      <c r="B399" s="48" t="s">
        <v>1564</v>
      </c>
      <c r="C399" s="51" t="s">
        <v>1565</v>
      </c>
      <c r="D399" s="52">
        <v>2018</v>
      </c>
      <c r="E399" s="51">
        <v>0.38</v>
      </c>
      <c r="F399" s="53">
        <v>76</v>
      </c>
      <c r="G399" s="27">
        <f t="shared" si="23"/>
        <v>119.36081730199405</v>
      </c>
      <c r="H399" s="27" t="s">
        <v>387</v>
      </c>
      <c r="I399" s="63">
        <v>137.69201999999999</v>
      </c>
      <c r="J399" s="54" t="s">
        <v>3681</v>
      </c>
      <c r="K399" s="54" t="s">
        <v>1566</v>
      </c>
      <c r="L399" s="54">
        <v>15</v>
      </c>
      <c r="M399" s="54" t="s">
        <v>68</v>
      </c>
      <c r="N399" s="54">
        <v>195</v>
      </c>
      <c r="O399" s="54" t="s">
        <v>3682</v>
      </c>
    </row>
    <row r="400" spans="1:15" s="54" customFormat="1" ht="30" customHeight="1">
      <c r="A400" s="50" t="s">
        <v>386</v>
      </c>
      <c r="B400" s="48" t="s">
        <v>1567</v>
      </c>
      <c r="C400" s="51" t="s">
        <v>1568</v>
      </c>
      <c r="D400" s="52">
        <v>2018</v>
      </c>
      <c r="E400" s="51">
        <v>0.38</v>
      </c>
      <c r="F400" s="53">
        <v>82</v>
      </c>
      <c r="G400" s="27">
        <f t="shared" si="23"/>
        <v>119.36081730199405</v>
      </c>
      <c r="H400" s="27" t="s">
        <v>387</v>
      </c>
      <c r="I400" s="63">
        <v>153.76227</v>
      </c>
      <c r="J400" s="54" t="s">
        <v>3681</v>
      </c>
      <c r="K400" s="55" t="s">
        <v>1569</v>
      </c>
      <c r="L400" s="54">
        <v>27</v>
      </c>
      <c r="M400" s="54" t="s">
        <v>68</v>
      </c>
      <c r="N400" s="54">
        <v>195</v>
      </c>
      <c r="O400" s="54" t="s">
        <v>3682</v>
      </c>
    </row>
    <row r="401" spans="1:15" s="54" customFormat="1" ht="30" customHeight="1">
      <c r="A401" s="50" t="s">
        <v>386</v>
      </c>
      <c r="B401" s="48" t="s">
        <v>1570</v>
      </c>
      <c r="C401" s="51" t="s">
        <v>1571</v>
      </c>
      <c r="D401" s="52">
        <v>2018</v>
      </c>
      <c r="E401" s="51">
        <v>0.38</v>
      </c>
      <c r="F401" s="53">
        <v>120</v>
      </c>
      <c r="G401" s="27">
        <f t="shared" si="23"/>
        <v>119.36081730199405</v>
      </c>
      <c r="H401" s="27" t="s">
        <v>387</v>
      </c>
      <c r="I401" s="63">
        <v>115.29552000000001</v>
      </c>
      <c r="J401" s="54" t="s">
        <v>3681</v>
      </c>
      <c r="K401" s="55" t="s">
        <v>1572</v>
      </c>
      <c r="L401" s="54">
        <v>30</v>
      </c>
      <c r="M401" s="54" t="s">
        <v>68</v>
      </c>
      <c r="N401" s="54">
        <v>195</v>
      </c>
      <c r="O401" s="54" t="s">
        <v>3682</v>
      </c>
    </row>
    <row r="402" spans="1:15" s="54" customFormat="1" ht="16.5" customHeight="1">
      <c r="A402" s="50" t="s">
        <v>386</v>
      </c>
      <c r="B402" s="48" t="s">
        <v>1573</v>
      </c>
      <c r="C402" s="51" t="s">
        <v>1574</v>
      </c>
      <c r="D402" s="52">
        <v>2018</v>
      </c>
      <c r="E402" s="51">
        <v>0.38</v>
      </c>
      <c r="F402" s="53">
        <v>90</v>
      </c>
      <c r="G402" s="27">
        <f t="shared" si="23"/>
        <v>119.36081730199405</v>
      </c>
      <c r="H402" s="27" t="s">
        <v>387</v>
      </c>
      <c r="I402" s="63">
        <v>119.89677</v>
      </c>
      <c r="J402" s="54" t="s">
        <v>3681</v>
      </c>
      <c r="K402" s="54" t="s">
        <v>1575</v>
      </c>
      <c r="L402" s="54">
        <v>15</v>
      </c>
      <c r="M402" s="54" t="s">
        <v>68</v>
      </c>
      <c r="N402" s="54">
        <v>195</v>
      </c>
      <c r="O402" s="54" t="s">
        <v>3682</v>
      </c>
    </row>
    <row r="403" spans="1:15" s="54" customFormat="1" ht="16.5" customHeight="1">
      <c r="A403" s="50" t="s">
        <v>386</v>
      </c>
      <c r="B403" s="48" t="s">
        <v>1576</v>
      </c>
      <c r="C403" s="51" t="s">
        <v>1577</v>
      </c>
      <c r="D403" s="52">
        <v>2018</v>
      </c>
      <c r="E403" s="51">
        <v>0.38</v>
      </c>
      <c r="F403" s="53">
        <v>106</v>
      </c>
      <c r="G403" s="27">
        <f t="shared" si="23"/>
        <v>119.36081730199405</v>
      </c>
      <c r="H403" s="27" t="s">
        <v>387</v>
      </c>
      <c r="I403" s="63">
        <v>144.93002999999999</v>
      </c>
      <c r="J403" s="54" t="s">
        <v>3681</v>
      </c>
      <c r="K403" s="54" t="s">
        <v>1578</v>
      </c>
      <c r="L403" s="54">
        <v>5</v>
      </c>
      <c r="M403" s="54" t="s">
        <v>68</v>
      </c>
      <c r="N403" s="54">
        <v>195</v>
      </c>
      <c r="O403" s="54" t="s">
        <v>3682</v>
      </c>
    </row>
    <row r="404" spans="1:15" s="54" customFormat="1" ht="16.5" customHeight="1">
      <c r="A404" s="50" t="s">
        <v>386</v>
      </c>
      <c r="B404" s="48" t="s">
        <v>1579</v>
      </c>
      <c r="C404" s="51" t="s">
        <v>1580</v>
      </c>
      <c r="D404" s="52">
        <v>2018</v>
      </c>
      <c r="E404" s="51">
        <v>0.38</v>
      </c>
      <c r="F404" s="53">
        <v>62</v>
      </c>
      <c r="G404" s="27">
        <f t="shared" si="23"/>
        <v>119.36081730199405</v>
      </c>
      <c r="H404" s="27" t="s">
        <v>387</v>
      </c>
      <c r="I404" s="63">
        <v>118.59694999999999</v>
      </c>
      <c r="J404" s="54" t="s">
        <v>3681</v>
      </c>
      <c r="K404" s="54" t="s">
        <v>1581</v>
      </c>
      <c r="L404" s="54">
        <v>15</v>
      </c>
      <c r="M404" s="54" t="s">
        <v>68</v>
      </c>
      <c r="N404" s="54">
        <v>195</v>
      </c>
      <c r="O404" s="54" t="s">
        <v>3682</v>
      </c>
    </row>
    <row r="405" spans="1:15" s="54" customFormat="1" ht="16.5" customHeight="1">
      <c r="A405" s="50" t="s">
        <v>386</v>
      </c>
      <c r="B405" s="48" t="s">
        <v>1582</v>
      </c>
      <c r="C405" s="51" t="s">
        <v>1583</v>
      </c>
      <c r="D405" s="52">
        <v>2018</v>
      </c>
      <c r="E405" s="51">
        <v>0.38</v>
      </c>
      <c r="F405" s="53">
        <v>79</v>
      </c>
      <c r="G405" s="27">
        <f t="shared" si="23"/>
        <v>119.36081730199405</v>
      </c>
      <c r="H405" s="27" t="s">
        <v>387</v>
      </c>
      <c r="I405" s="63">
        <v>139.03729000000001</v>
      </c>
      <c r="J405" s="54" t="s">
        <v>3681</v>
      </c>
      <c r="K405" s="54" t="s">
        <v>1584</v>
      </c>
      <c r="L405" s="54">
        <v>5</v>
      </c>
      <c r="M405" s="54" t="s">
        <v>68</v>
      </c>
      <c r="N405" s="54">
        <v>195</v>
      </c>
      <c r="O405" s="54" t="s">
        <v>3682</v>
      </c>
    </row>
    <row r="406" spans="1:15" s="54" customFormat="1" ht="33" customHeight="1">
      <c r="A406" s="50" t="s">
        <v>386</v>
      </c>
      <c r="B406" s="48" t="s">
        <v>205</v>
      </c>
      <c r="C406" s="27" t="s">
        <v>1585</v>
      </c>
      <c r="D406" s="52">
        <v>2018</v>
      </c>
      <c r="E406" s="51">
        <v>0.38</v>
      </c>
      <c r="F406" s="53">
        <v>35</v>
      </c>
      <c r="G406" s="27">
        <f t="shared" si="23"/>
        <v>119.36081730199405</v>
      </c>
      <c r="H406" s="27" t="s">
        <v>387</v>
      </c>
      <c r="I406" s="63">
        <v>157.04508000000001</v>
      </c>
      <c r="J406" s="54" t="s">
        <v>3681</v>
      </c>
      <c r="K406" s="54" t="s">
        <v>305</v>
      </c>
      <c r="L406" s="54">
        <v>15</v>
      </c>
      <c r="M406" s="54" t="s">
        <v>68</v>
      </c>
      <c r="N406" s="54">
        <v>195</v>
      </c>
      <c r="O406" s="54" t="s">
        <v>3682</v>
      </c>
    </row>
    <row r="407" spans="1:15" s="54" customFormat="1" ht="16.5" customHeight="1">
      <c r="A407" s="50" t="s">
        <v>386</v>
      </c>
      <c r="B407" s="48" t="s">
        <v>1586</v>
      </c>
      <c r="C407" s="51" t="s">
        <v>1587</v>
      </c>
      <c r="D407" s="52">
        <v>2018</v>
      </c>
      <c r="E407" s="51">
        <v>0.38</v>
      </c>
      <c r="F407" s="53">
        <v>127</v>
      </c>
      <c r="G407" s="27">
        <f t="shared" si="23"/>
        <v>97.9370808631746</v>
      </c>
      <c r="H407" s="27" t="s">
        <v>387</v>
      </c>
      <c r="I407" s="63">
        <v>154.15116</v>
      </c>
      <c r="J407" s="54" t="s">
        <v>3681</v>
      </c>
      <c r="K407" s="54" t="s">
        <v>1588</v>
      </c>
      <c r="L407" s="54">
        <v>10</v>
      </c>
      <c r="M407" s="54" t="s">
        <v>81</v>
      </c>
      <c r="N407" s="54">
        <v>160</v>
      </c>
      <c r="O407" s="54" t="s">
        <v>3682</v>
      </c>
    </row>
    <row r="408" spans="1:15" s="54" customFormat="1" ht="16.5" customHeight="1">
      <c r="A408" s="50" t="s">
        <v>386</v>
      </c>
      <c r="B408" s="48" t="s">
        <v>1592</v>
      </c>
      <c r="C408" s="51" t="s">
        <v>1593</v>
      </c>
      <c r="D408" s="52">
        <v>2018</v>
      </c>
      <c r="E408" s="51">
        <v>0.38</v>
      </c>
      <c r="F408" s="53">
        <v>10</v>
      </c>
      <c r="G408" s="27">
        <f t="shared" si="23"/>
        <v>119.36081730199405</v>
      </c>
      <c r="H408" s="27" t="s">
        <v>387</v>
      </c>
      <c r="I408" s="63">
        <v>58.520240000000001</v>
      </c>
      <c r="J408" s="54" t="s">
        <v>3681</v>
      </c>
      <c r="K408" s="54" t="s">
        <v>440</v>
      </c>
      <c r="L408" s="54">
        <v>4</v>
      </c>
      <c r="M408" s="54" t="s">
        <v>68</v>
      </c>
      <c r="N408" s="54">
        <v>195</v>
      </c>
      <c r="O408" s="54" t="s">
        <v>3682</v>
      </c>
    </row>
    <row r="409" spans="1:15" s="54" customFormat="1" ht="195" customHeight="1">
      <c r="A409" s="50" t="s">
        <v>386</v>
      </c>
      <c r="B409" s="48" t="s">
        <v>1597</v>
      </c>
      <c r="C409" s="51" t="s">
        <v>1598</v>
      </c>
      <c r="D409" s="52">
        <v>2018</v>
      </c>
      <c r="E409" s="51">
        <v>0.38</v>
      </c>
      <c r="F409" s="53">
        <v>611</v>
      </c>
      <c r="G409" s="27">
        <f t="shared" si="23"/>
        <v>119.36081730199405</v>
      </c>
      <c r="H409" s="27" t="s">
        <v>387</v>
      </c>
      <c r="I409" s="63">
        <v>784.16081999999994</v>
      </c>
      <c r="J409" s="54" t="s">
        <v>3681</v>
      </c>
      <c r="K409" s="55" t="s">
        <v>1599</v>
      </c>
      <c r="L409" s="54">
        <v>175</v>
      </c>
      <c r="M409" s="54" t="s">
        <v>68</v>
      </c>
      <c r="N409" s="54">
        <v>195</v>
      </c>
      <c r="O409" s="54" t="s">
        <v>3682</v>
      </c>
    </row>
    <row r="410" spans="1:15" s="54" customFormat="1" ht="30" customHeight="1">
      <c r="A410" s="50" t="s">
        <v>386</v>
      </c>
      <c r="B410" s="48" t="s">
        <v>1600</v>
      </c>
      <c r="C410" s="51" t="s">
        <v>1601</v>
      </c>
      <c r="D410" s="52">
        <v>2018</v>
      </c>
      <c r="E410" s="51">
        <v>0.38</v>
      </c>
      <c r="F410" s="53">
        <v>144</v>
      </c>
      <c r="G410" s="27">
        <f t="shared" si="23"/>
        <v>119.36081730199405</v>
      </c>
      <c r="H410" s="27" t="s">
        <v>387</v>
      </c>
      <c r="I410" s="63">
        <v>234.63129999999998</v>
      </c>
      <c r="J410" s="54" t="s">
        <v>3681</v>
      </c>
      <c r="K410" s="55" t="s">
        <v>1602</v>
      </c>
      <c r="L410" s="54">
        <v>30</v>
      </c>
      <c r="M410" s="54" t="s">
        <v>68</v>
      </c>
      <c r="N410" s="54">
        <v>195</v>
      </c>
      <c r="O410" s="54" t="s">
        <v>3682</v>
      </c>
    </row>
    <row r="411" spans="1:15" s="54" customFormat="1" ht="16.5" customHeight="1">
      <c r="A411" s="50" t="s">
        <v>386</v>
      </c>
      <c r="B411" s="48" t="s">
        <v>1603</v>
      </c>
      <c r="C411" s="51" t="s">
        <v>1604</v>
      </c>
      <c r="D411" s="52">
        <v>2018</v>
      </c>
      <c r="E411" s="51">
        <v>0.38</v>
      </c>
      <c r="F411" s="53">
        <v>5</v>
      </c>
      <c r="G411" s="27">
        <f t="shared" si="23"/>
        <v>97.9370808631746</v>
      </c>
      <c r="H411" s="27" t="s">
        <v>387</v>
      </c>
      <c r="I411" s="63">
        <v>57.491459999999996</v>
      </c>
      <c r="J411" s="54" t="s">
        <v>3681</v>
      </c>
      <c r="K411" s="54" t="s">
        <v>418</v>
      </c>
      <c r="L411" s="54">
        <v>15</v>
      </c>
      <c r="M411" s="54" t="s">
        <v>81</v>
      </c>
      <c r="N411" s="54">
        <v>160</v>
      </c>
      <c r="O411" s="54" t="s">
        <v>3682</v>
      </c>
    </row>
    <row r="412" spans="1:15" s="54" customFormat="1" ht="16.5" customHeight="1">
      <c r="A412" s="50" t="s">
        <v>386</v>
      </c>
      <c r="B412" s="48" t="s">
        <v>1605</v>
      </c>
      <c r="C412" s="51" t="s">
        <v>1606</v>
      </c>
      <c r="D412" s="52">
        <v>2018</v>
      </c>
      <c r="E412" s="51">
        <v>0.38</v>
      </c>
      <c r="F412" s="53">
        <v>402</v>
      </c>
      <c r="G412" s="27">
        <f t="shared" si="23"/>
        <v>119.36081730199405</v>
      </c>
      <c r="H412" s="27" t="s">
        <v>387</v>
      </c>
      <c r="I412" s="63">
        <v>300.93746000000004</v>
      </c>
      <c r="J412" s="54" t="s">
        <v>3681</v>
      </c>
      <c r="K412" s="54" t="s">
        <v>739</v>
      </c>
      <c r="L412" s="54">
        <v>15</v>
      </c>
      <c r="M412" s="54" t="s">
        <v>68</v>
      </c>
      <c r="N412" s="54">
        <v>195</v>
      </c>
      <c r="O412" s="54" t="s">
        <v>3682</v>
      </c>
    </row>
    <row r="413" spans="1:15" s="54" customFormat="1" ht="30" customHeight="1">
      <c r="A413" s="50" t="s">
        <v>386</v>
      </c>
      <c r="B413" s="48" t="s">
        <v>1607</v>
      </c>
      <c r="C413" s="51" t="s">
        <v>1608</v>
      </c>
      <c r="D413" s="52">
        <v>2018</v>
      </c>
      <c r="E413" s="51">
        <v>0.38</v>
      </c>
      <c r="F413" s="53">
        <v>195</v>
      </c>
      <c r="G413" s="27">
        <f t="shared" si="23"/>
        <v>119.36081730199405</v>
      </c>
      <c r="H413" s="27" t="s">
        <v>387</v>
      </c>
      <c r="I413" s="63">
        <v>220.21720000000002</v>
      </c>
      <c r="J413" s="54" t="s">
        <v>3681</v>
      </c>
      <c r="K413" s="55" t="s">
        <v>1609</v>
      </c>
      <c r="L413" s="54">
        <v>30</v>
      </c>
      <c r="M413" s="54" t="s">
        <v>68</v>
      </c>
      <c r="N413" s="54">
        <v>195</v>
      </c>
      <c r="O413" s="54" t="s">
        <v>3682</v>
      </c>
    </row>
    <row r="414" spans="1:15" s="54" customFormat="1" ht="16.5" customHeight="1">
      <c r="A414" s="50" t="s">
        <v>386</v>
      </c>
      <c r="B414" s="48" t="s">
        <v>1613</v>
      </c>
      <c r="C414" s="51" t="s">
        <v>1614</v>
      </c>
      <c r="D414" s="52">
        <v>2018</v>
      </c>
      <c r="E414" s="51">
        <v>0.38</v>
      </c>
      <c r="F414" s="53">
        <v>21</v>
      </c>
      <c r="G414" s="27">
        <f t="shared" si="23"/>
        <v>119.36081730199405</v>
      </c>
      <c r="H414" s="27" t="s">
        <v>387</v>
      </c>
      <c r="I414" s="63">
        <v>75.161280000000005</v>
      </c>
      <c r="J414" s="54" t="s">
        <v>3681</v>
      </c>
      <c r="K414" s="54" t="s">
        <v>1615</v>
      </c>
      <c r="L414" s="54">
        <v>15</v>
      </c>
      <c r="M414" s="54" t="s">
        <v>68</v>
      </c>
      <c r="N414" s="54">
        <v>195</v>
      </c>
      <c r="O414" s="54" t="s">
        <v>3682</v>
      </c>
    </row>
    <row r="415" spans="1:15" s="54" customFormat="1" ht="16.5" customHeight="1">
      <c r="A415" s="50" t="s">
        <v>386</v>
      </c>
      <c r="B415" s="48" t="s">
        <v>1616</v>
      </c>
      <c r="C415" s="51" t="s">
        <v>1617</v>
      </c>
      <c r="D415" s="52">
        <v>2018</v>
      </c>
      <c r="E415" s="51">
        <v>0.38</v>
      </c>
      <c r="F415" s="53">
        <v>31</v>
      </c>
      <c r="G415" s="27">
        <f t="shared" si="23"/>
        <v>119.36081730199405</v>
      </c>
      <c r="H415" s="27" t="s">
        <v>387</v>
      </c>
      <c r="I415" s="63">
        <v>87.024179999999987</v>
      </c>
      <c r="J415" s="54" t="s">
        <v>3681</v>
      </c>
      <c r="K415" s="54" t="s">
        <v>1618</v>
      </c>
      <c r="L415" s="54">
        <v>15</v>
      </c>
      <c r="M415" s="54" t="s">
        <v>68</v>
      </c>
      <c r="N415" s="54">
        <v>195</v>
      </c>
      <c r="O415" s="54" t="s">
        <v>3682</v>
      </c>
    </row>
    <row r="416" spans="1:15" s="54" customFormat="1" ht="16.5" customHeight="1">
      <c r="A416" s="50" t="s">
        <v>386</v>
      </c>
      <c r="B416" s="48" t="s">
        <v>1619</v>
      </c>
      <c r="C416" s="51" t="s">
        <v>1620</v>
      </c>
      <c r="D416" s="52">
        <v>2018</v>
      </c>
      <c r="E416" s="51">
        <v>0.38</v>
      </c>
      <c r="F416" s="53">
        <v>79</v>
      </c>
      <c r="G416" s="27">
        <f t="shared" si="23"/>
        <v>119.36081730199405</v>
      </c>
      <c r="H416" s="27" t="s">
        <v>387</v>
      </c>
      <c r="I416" s="63">
        <v>124.97788</v>
      </c>
      <c r="J416" s="54" t="s">
        <v>3681</v>
      </c>
      <c r="K416" s="54" t="s">
        <v>1621</v>
      </c>
      <c r="L416" s="54">
        <v>5</v>
      </c>
      <c r="M416" s="54" t="s">
        <v>68</v>
      </c>
      <c r="N416" s="54">
        <v>195</v>
      </c>
      <c r="O416" s="54" t="s">
        <v>3682</v>
      </c>
    </row>
    <row r="417" spans="1:15" s="54" customFormat="1" ht="16.5" customHeight="1">
      <c r="A417" s="50" t="s">
        <v>386</v>
      </c>
      <c r="B417" s="48" t="s">
        <v>1622</v>
      </c>
      <c r="C417" s="51" t="s">
        <v>1623</v>
      </c>
      <c r="D417" s="52">
        <v>2018</v>
      </c>
      <c r="E417" s="51">
        <v>0.38</v>
      </c>
      <c r="F417" s="53">
        <v>78</v>
      </c>
      <c r="G417" s="27">
        <f t="shared" si="23"/>
        <v>119.36081730199405</v>
      </c>
      <c r="H417" s="27" t="s">
        <v>387</v>
      </c>
      <c r="I417" s="63">
        <v>108.26586999999999</v>
      </c>
      <c r="J417" s="54" t="s">
        <v>3681</v>
      </c>
      <c r="K417" s="54" t="s">
        <v>1624</v>
      </c>
      <c r="L417" s="54">
        <v>15</v>
      </c>
      <c r="M417" s="54" t="s">
        <v>68</v>
      </c>
      <c r="N417" s="54">
        <v>195</v>
      </c>
      <c r="O417" s="54" t="s">
        <v>3682</v>
      </c>
    </row>
    <row r="418" spans="1:15" s="54" customFormat="1" ht="16.5" customHeight="1">
      <c r="A418" s="50" t="s">
        <v>386</v>
      </c>
      <c r="B418" s="48" t="s">
        <v>1625</v>
      </c>
      <c r="C418" s="51" t="s">
        <v>1626</v>
      </c>
      <c r="D418" s="52">
        <v>2018</v>
      </c>
      <c r="E418" s="51">
        <v>0.38</v>
      </c>
      <c r="F418" s="53">
        <v>208</v>
      </c>
      <c r="G418" s="27">
        <f t="shared" si="23"/>
        <v>119.36081730199405</v>
      </c>
      <c r="H418" s="27" t="s">
        <v>387</v>
      </c>
      <c r="I418" s="63">
        <v>315.53613000000001</v>
      </c>
      <c r="J418" s="54" t="s">
        <v>3681</v>
      </c>
      <c r="K418" s="54" t="s">
        <v>1627</v>
      </c>
      <c r="L418" s="54">
        <v>15</v>
      </c>
      <c r="M418" s="54" t="s">
        <v>68</v>
      </c>
      <c r="N418" s="54">
        <v>195</v>
      </c>
      <c r="O418" s="54" t="s">
        <v>3682</v>
      </c>
    </row>
    <row r="419" spans="1:15" s="54" customFormat="1" ht="16.5" customHeight="1">
      <c r="A419" s="50" t="s">
        <v>386</v>
      </c>
      <c r="B419" s="48" t="s">
        <v>1628</v>
      </c>
      <c r="C419" s="51" t="s">
        <v>1629</v>
      </c>
      <c r="D419" s="52">
        <v>2018</v>
      </c>
      <c r="E419" s="51">
        <v>0.38</v>
      </c>
      <c r="F419" s="53">
        <v>274</v>
      </c>
      <c r="G419" s="27">
        <f t="shared" si="23"/>
        <v>119.36081730199405</v>
      </c>
      <c r="H419" s="27" t="s">
        <v>387</v>
      </c>
      <c r="I419" s="63">
        <v>169.42395999999999</v>
      </c>
      <c r="J419" s="54" t="s">
        <v>3681</v>
      </c>
      <c r="K419" s="54" t="s">
        <v>1630</v>
      </c>
      <c r="L419" s="54">
        <v>15</v>
      </c>
      <c r="M419" s="54" t="s">
        <v>68</v>
      </c>
      <c r="N419" s="54">
        <v>195</v>
      </c>
      <c r="O419" s="54" t="s">
        <v>3682</v>
      </c>
    </row>
    <row r="420" spans="1:15" s="54" customFormat="1" ht="16.5" customHeight="1">
      <c r="A420" s="50" t="s">
        <v>386</v>
      </c>
      <c r="B420" s="48" t="s">
        <v>1631</v>
      </c>
      <c r="C420" s="51" t="s">
        <v>1632</v>
      </c>
      <c r="D420" s="52">
        <v>2018</v>
      </c>
      <c r="E420" s="51">
        <v>0.38</v>
      </c>
      <c r="F420" s="53">
        <v>308</v>
      </c>
      <c r="G420" s="27">
        <f t="shared" si="23"/>
        <v>119.36081730199405</v>
      </c>
      <c r="H420" s="27" t="s">
        <v>387</v>
      </c>
      <c r="I420" s="63">
        <v>328.23346999999995</v>
      </c>
      <c r="J420" s="54" t="s">
        <v>3681</v>
      </c>
      <c r="K420" s="54" t="s">
        <v>1633</v>
      </c>
      <c r="L420" s="54">
        <v>15</v>
      </c>
      <c r="M420" s="54" t="s">
        <v>68</v>
      </c>
      <c r="N420" s="54">
        <v>195</v>
      </c>
      <c r="O420" s="54" t="s">
        <v>3682</v>
      </c>
    </row>
    <row r="421" spans="1:15" s="54" customFormat="1" ht="16.5" customHeight="1">
      <c r="A421" s="50" t="s">
        <v>386</v>
      </c>
      <c r="B421" s="48" t="s">
        <v>1634</v>
      </c>
      <c r="C421" s="51" t="s">
        <v>1635</v>
      </c>
      <c r="D421" s="52">
        <v>2018</v>
      </c>
      <c r="E421" s="51">
        <v>0.38</v>
      </c>
      <c r="F421" s="53">
        <v>15</v>
      </c>
      <c r="G421" s="27">
        <f t="shared" si="23"/>
        <v>119.36081730199405</v>
      </c>
      <c r="H421" s="27" t="s">
        <v>387</v>
      </c>
      <c r="I421" s="63">
        <v>68.620829999999998</v>
      </c>
      <c r="J421" s="54" t="s">
        <v>3681</v>
      </c>
      <c r="K421" s="54" t="s">
        <v>732</v>
      </c>
      <c r="L421" s="54">
        <v>8</v>
      </c>
      <c r="M421" s="54" t="s">
        <v>68</v>
      </c>
      <c r="N421" s="54">
        <v>195</v>
      </c>
      <c r="O421" s="54" t="s">
        <v>3682</v>
      </c>
    </row>
    <row r="422" spans="1:15" s="54" customFormat="1" ht="16.5" customHeight="1">
      <c r="A422" s="50" t="s">
        <v>386</v>
      </c>
      <c r="B422" s="48" t="s">
        <v>1636</v>
      </c>
      <c r="C422" s="51" t="s">
        <v>1637</v>
      </c>
      <c r="D422" s="52">
        <v>2018</v>
      </c>
      <c r="E422" s="51">
        <v>0.38</v>
      </c>
      <c r="F422" s="53">
        <v>7</v>
      </c>
      <c r="G422" s="27">
        <f t="shared" si="23"/>
        <v>119.36081730199405</v>
      </c>
      <c r="H422" s="27" t="s">
        <v>387</v>
      </c>
      <c r="I422" s="63">
        <v>76.008809999999997</v>
      </c>
      <c r="J422" s="54" t="s">
        <v>3681</v>
      </c>
      <c r="K422" s="54" t="s">
        <v>404</v>
      </c>
      <c r="L422" s="54">
        <v>44.85</v>
      </c>
      <c r="M422" s="54" t="s">
        <v>68</v>
      </c>
      <c r="N422" s="54">
        <v>195</v>
      </c>
      <c r="O422" s="54" t="s">
        <v>3682</v>
      </c>
    </row>
    <row r="423" spans="1:15" s="54" customFormat="1" ht="30" customHeight="1">
      <c r="A423" s="50" t="s">
        <v>386</v>
      </c>
      <c r="B423" s="48" t="s">
        <v>1638</v>
      </c>
      <c r="C423" s="51" t="s">
        <v>1639</v>
      </c>
      <c r="D423" s="52">
        <v>2018</v>
      </c>
      <c r="E423" s="51">
        <v>0.38</v>
      </c>
      <c r="F423" s="53">
        <v>281</v>
      </c>
      <c r="G423" s="27">
        <f t="shared" si="23"/>
        <v>119.36081730199405</v>
      </c>
      <c r="H423" s="27" t="s">
        <v>387</v>
      </c>
      <c r="I423" s="63">
        <v>272.30399</v>
      </c>
      <c r="J423" s="54" t="s">
        <v>3681</v>
      </c>
      <c r="K423" s="55" t="s">
        <v>1640</v>
      </c>
      <c r="L423" s="54">
        <v>30</v>
      </c>
      <c r="M423" s="54" t="s">
        <v>68</v>
      </c>
      <c r="N423" s="54">
        <v>195</v>
      </c>
      <c r="O423" s="54" t="s">
        <v>3682</v>
      </c>
    </row>
    <row r="424" spans="1:15" s="54" customFormat="1" ht="30" customHeight="1">
      <c r="A424" s="50" t="s">
        <v>386</v>
      </c>
      <c r="B424" s="48" t="s">
        <v>1641</v>
      </c>
      <c r="C424" s="51" t="s">
        <v>1642</v>
      </c>
      <c r="D424" s="52">
        <v>2018</v>
      </c>
      <c r="E424" s="51">
        <v>0.38</v>
      </c>
      <c r="F424" s="53">
        <v>370</v>
      </c>
      <c r="G424" s="27">
        <f t="shared" si="23"/>
        <v>119.36081730199405</v>
      </c>
      <c r="H424" s="27" t="s">
        <v>387</v>
      </c>
      <c r="I424" s="63">
        <v>319.34843999999998</v>
      </c>
      <c r="J424" s="54" t="s">
        <v>3681</v>
      </c>
      <c r="K424" s="55" t="s">
        <v>1643</v>
      </c>
      <c r="L424" s="54">
        <v>30</v>
      </c>
      <c r="M424" s="54" t="s">
        <v>68</v>
      </c>
      <c r="N424" s="54">
        <v>195</v>
      </c>
      <c r="O424" s="54" t="s">
        <v>3682</v>
      </c>
    </row>
    <row r="425" spans="1:15" s="54" customFormat="1" ht="16.5" customHeight="1">
      <c r="A425" s="50" t="s">
        <v>386</v>
      </c>
      <c r="B425" s="48" t="s">
        <v>1644</v>
      </c>
      <c r="C425" s="51" t="s">
        <v>1645</v>
      </c>
      <c r="D425" s="52">
        <v>2018</v>
      </c>
      <c r="E425" s="51">
        <v>0.38</v>
      </c>
      <c r="F425" s="53">
        <v>171</v>
      </c>
      <c r="G425" s="27">
        <f t="shared" si="23"/>
        <v>119.36081730199405</v>
      </c>
      <c r="H425" s="27" t="s">
        <v>387</v>
      </c>
      <c r="I425" s="63">
        <v>150.06485000000001</v>
      </c>
      <c r="J425" s="54" t="s">
        <v>3681</v>
      </c>
      <c r="K425" s="54" t="s">
        <v>1646</v>
      </c>
      <c r="L425" s="54">
        <v>15</v>
      </c>
      <c r="M425" s="54" t="s">
        <v>68</v>
      </c>
      <c r="N425" s="54">
        <v>195</v>
      </c>
      <c r="O425" s="54" t="s">
        <v>3682</v>
      </c>
    </row>
    <row r="426" spans="1:15" s="54" customFormat="1" ht="16.5" customHeight="1">
      <c r="A426" s="50" t="s">
        <v>386</v>
      </c>
      <c r="B426" s="48" t="s">
        <v>1647</v>
      </c>
      <c r="C426" s="51" t="s">
        <v>1648</v>
      </c>
      <c r="D426" s="52">
        <v>2018</v>
      </c>
      <c r="E426" s="51">
        <v>0.38</v>
      </c>
      <c r="F426" s="53">
        <v>81</v>
      </c>
      <c r="G426" s="27">
        <f t="shared" si="23"/>
        <v>119.36081730199405</v>
      </c>
      <c r="H426" s="27" t="s">
        <v>387</v>
      </c>
      <c r="I426" s="63">
        <v>170.04868999999999</v>
      </c>
      <c r="J426" s="54" t="s">
        <v>3681</v>
      </c>
      <c r="K426" s="54" t="s">
        <v>430</v>
      </c>
      <c r="L426" s="54">
        <v>15</v>
      </c>
      <c r="M426" s="54" t="s">
        <v>68</v>
      </c>
      <c r="N426" s="54">
        <v>195</v>
      </c>
      <c r="O426" s="54" t="s">
        <v>3682</v>
      </c>
    </row>
    <row r="427" spans="1:15" s="54" customFormat="1" ht="16.5" customHeight="1">
      <c r="A427" s="50" t="s">
        <v>386</v>
      </c>
      <c r="B427" s="48" t="s">
        <v>1649</v>
      </c>
      <c r="C427" s="51" t="s">
        <v>1650</v>
      </c>
      <c r="D427" s="52">
        <v>2018</v>
      </c>
      <c r="E427" s="51">
        <v>0.38</v>
      </c>
      <c r="F427" s="53">
        <v>505</v>
      </c>
      <c r="G427" s="27">
        <f t="shared" si="23"/>
        <v>119.36081730199405</v>
      </c>
      <c r="H427" s="27" t="s">
        <v>387</v>
      </c>
      <c r="I427" s="63">
        <v>356.35975000000002</v>
      </c>
      <c r="J427" s="54" t="s">
        <v>3681</v>
      </c>
      <c r="K427" s="54" t="s">
        <v>1651</v>
      </c>
      <c r="L427" s="54">
        <v>15</v>
      </c>
      <c r="M427" s="54" t="s">
        <v>68</v>
      </c>
      <c r="N427" s="54">
        <v>195</v>
      </c>
      <c r="O427" s="54" t="s">
        <v>3682</v>
      </c>
    </row>
    <row r="428" spans="1:15" s="54" customFormat="1" ht="16.5" customHeight="1">
      <c r="A428" s="50" t="s">
        <v>386</v>
      </c>
      <c r="B428" s="48" t="s">
        <v>1652</v>
      </c>
      <c r="C428" s="51" t="s">
        <v>1653</v>
      </c>
      <c r="D428" s="52">
        <v>2018</v>
      </c>
      <c r="E428" s="51">
        <v>0.38</v>
      </c>
      <c r="F428" s="53">
        <v>41</v>
      </c>
      <c r="G428" s="27">
        <f t="shared" si="23"/>
        <v>119.36081730199405</v>
      </c>
      <c r="H428" s="27" t="s">
        <v>387</v>
      </c>
      <c r="I428" s="63">
        <v>128.09814</v>
      </c>
      <c r="J428" s="54" t="s">
        <v>3681</v>
      </c>
      <c r="K428" s="54" t="s">
        <v>1654</v>
      </c>
      <c r="L428" s="54">
        <v>15</v>
      </c>
      <c r="M428" s="54" t="s">
        <v>68</v>
      </c>
      <c r="N428" s="54">
        <v>195</v>
      </c>
      <c r="O428" s="54" t="s">
        <v>3682</v>
      </c>
    </row>
    <row r="429" spans="1:15" s="54" customFormat="1" ht="16.5" customHeight="1">
      <c r="A429" s="50" t="s">
        <v>386</v>
      </c>
      <c r="B429" s="48" t="s">
        <v>1655</v>
      </c>
      <c r="C429" s="51" t="s">
        <v>1656</v>
      </c>
      <c r="D429" s="52">
        <v>2018</v>
      </c>
      <c r="E429" s="51">
        <v>0.38</v>
      </c>
      <c r="F429" s="53">
        <v>22</v>
      </c>
      <c r="G429" s="27">
        <f t="shared" si="23"/>
        <v>119.36081730199405</v>
      </c>
      <c r="H429" s="27" t="s">
        <v>387</v>
      </c>
      <c r="I429" s="63">
        <v>127.52403</v>
      </c>
      <c r="J429" s="54" t="s">
        <v>3681</v>
      </c>
      <c r="K429" s="54" t="s">
        <v>1657</v>
      </c>
      <c r="L429" s="54">
        <v>15</v>
      </c>
      <c r="M429" s="54" t="s">
        <v>68</v>
      </c>
      <c r="N429" s="54">
        <v>195</v>
      </c>
      <c r="O429" s="54" t="s">
        <v>3682</v>
      </c>
    </row>
    <row r="430" spans="1:15" s="54" customFormat="1" ht="30" customHeight="1">
      <c r="A430" s="50" t="s">
        <v>386</v>
      </c>
      <c r="B430" s="48" t="s">
        <v>177</v>
      </c>
      <c r="C430" s="51" t="s">
        <v>176</v>
      </c>
      <c r="D430" s="52">
        <v>2018</v>
      </c>
      <c r="E430" s="51">
        <v>0.38</v>
      </c>
      <c r="F430" s="53">
        <v>85</v>
      </c>
      <c r="G430" s="27">
        <f t="shared" si="23"/>
        <v>119.36081730199405</v>
      </c>
      <c r="H430" s="27" t="s">
        <v>387</v>
      </c>
      <c r="I430" s="63">
        <v>60.02928</v>
      </c>
      <c r="J430" s="54" t="s">
        <v>3681</v>
      </c>
      <c r="K430" s="55" t="s">
        <v>1658</v>
      </c>
      <c r="L430" s="54">
        <v>30</v>
      </c>
      <c r="M430" s="54" t="s">
        <v>68</v>
      </c>
      <c r="N430" s="54">
        <v>195</v>
      </c>
      <c r="O430" s="54" t="s">
        <v>3682</v>
      </c>
    </row>
    <row r="431" spans="1:15" s="54" customFormat="1" ht="16.5" customHeight="1">
      <c r="A431" s="50" t="s">
        <v>386</v>
      </c>
      <c r="B431" s="48" t="s">
        <v>1659</v>
      </c>
      <c r="C431" s="51" t="s">
        <v>1660</v>
      </c>
      <c r="D431" s="52">
        <v>2018</v>
      </c>
      <c r="E431" s="51">
        <v>0.38</v>
      </c>
      <c r="F431" s="53">
        <v>34</v>
      </c>
      <c r="G431" s="27">
        <f t="shared" si="23"/>
        <v>97.9370808631746</v>
      </c>
      <c r="H431" s="27" t="s">
        <v>387</v>
      </c>
      <c r="I431" s="63">
        <v>87.393280000000004</v>
      </c>
      <c r="J431" s="54" t="s">
        <v>3681</v>
      </c>
      <c r="K431" s="54" t="s">
        <v>340</v>
      </c>
      <c r="L431" s="54">
        <v>14.26</v>
      </c>
      <c r="M431" s="54" t="s">
        <v>81</v>
      </c>
      <c r="N431" s="54">
        <v>160</v>
      </c>
      <c r="O431" s="54" t="s">
        <v>3682</v>
      </c>
    </row>
    <row r="432" spans="1:15" s="54" customFormat="1" ht="16.5" customHeight="1">
      <c r="A432" s="50" t="s">
        <v>386</v>
      </c>
      <c r="B432" s="48" t="s">
        <v>1661</v>
      </c>
      <c r="C432" s="51" t="s">
        <v>1662</v>
      </c>
      <c r="D432" s="52">
        <v>2018</v>
      </c>
      <c r="E432" s="51">
        <v>0.38</v>
      </c>
      <c r="F432" s="53">
        <v>7</v>
      </c>
      <c r="G432" s="27">
        <f t="shared" si="23"/>
        <v>119.36081730199405</v>
      </c>
      <c r="H432" s="27" t="s">
        <v>387</v>
      </c>
      <c r="I432" s="63">
        <v>81.928979999999996</v>
      </c>
      <c r="J432" s="54" t="s">
        <v>3681</v>
      </c>
      <c r="K432" s="54" t="s">
        <v>339</v>
      </c>
      <c r="L432" s="54">
        <v>15</v>
      </c>
      <c r="M432" s="54" t="s">
        <v>68</v>
      </c>
      <c r="N432" s="54">
        <v>195</v>
      </c>
      <c r="O432" s="54" t="s">
        <v>3682</v>
      </c>
    </row>
    <row r="433" spans="1:15" s="54" customFormat="1" ht="16.5" customHeight="1">
      <c r="A433" s="50" t="s">
        <v>386</v>
      </c>
      <c r="B433" s="48" t="s">
        <v>1663</v>
      </c>
      <c r="C433" s="51" t="s">
        <v>1664</v>
      </c>
      <c r="D433" s="52">
        <v>2018</v>
      </c>
      <c r="E433" s="51">
        <v>0.38</v>
      </c>
      <c r="F433" s="53">
        <v>70</v>
      </c>
      <c r="G433" s="27">
        <f t="shared" si="23"/>
        <v>119.36081730199405</v>
      </c>
      <c r="H433" s="27" t="s">
        <v>387</v>
      </c>
      <c r="I433" s="63">
        <v>178.85957000000002</v>
      </c>
      <c r="J433" s="54" t="s">
        <v>3681</v>
      </c>
      <c r="K433" s="54" t="s">
        <v>1665</v>
      </c>
      <c r="L433" s="54">
        <v>9</v>
      </c>
      <c r="M433" s="54" t="s">
        <v>68</v>
      </c>
      <c r="N433" s="54">
        <v>195</v>
      </c>
      <c r="O433" s="54" t="s">
        <v>3682</v>
      </c>
    </row>
    <row r="434" spans="1:15" s="54" customFormat="1" ht="16.5" customHeight="1">
      <c r="A434" s="50" t="s">
        <v>386</v>
      </c>
      <c r="B434" s="48" t="s">
        <v>1666</v>
      </c>
      <c r="C434" s="51" t="s">
        <v>1667</v>
      </c>
      <c r="D434" s="52">
        <v>2018</v>
      </c>
      <c r="E434" s="51">
        <v>0.38</v>
      </c>
      <c r="F434" s="53">
        <v>85</v>
      </c>
      <c r="G434" s="27">
        <f t="shared" si="23"/>
        <v>119.36081730199405</v>
      </c>
      <c r="H434" s="27" t="s">
        <v>387</v>
      </c>
      <c r="I434" s="63">
        <v>135.33606</v>
      </c>
      <c r="J434" s="54" t="s">
        <v>3681</v>
      </c>
      <c r="K434" s="54" t="s">
        <v>1668</v>
      </c>
      <c r="L434" s="54">
        <v>15</v>
      </c>
      <c r="M434" s="54" t="s">
        <v>68</v>
      </c>
      <c r="N434" s="54">
        <v>195</v>
      </c>
      <c r="O434" s="54" t="s">
        <v>3682</v>
      </c>
    </row>
    <row r="435" spans="1:15" s="54" customFormat="1" ht="16.5" customHeight="1">
      <c r="A435" s="50" t="s">
        <v>386</v>
      </c>
      <c r="B435" s="48" t="s">
        <v>1669</v>
      </c>
      <c r="C435" s="51" t="s">
        <v>1670</v>
      </c>
      <c r="D435" s="52">
        <v>2018</v>
      </c>
      <c r="E435" s="51">
        <v>0.38</v>
      </c>
      <c r="F435" s="53">
        <v>77</v>
      </c>
      <c r="G435" s="27">
        <f t="shared" si="23"/>
        <v>119.36081730199405</v>
      </c>
      <c r="H435" s="27" t="s">
        <v>387</v>
      </c>
      <c r="I435" s="63">
        <v>100.92182000000001</v>
      </c>
      <c r="J435" s="54" t="s">
        <v>3681</v>
      </c>
      <c r="K435" s="54" t="s">
        <v>1671</v>
      </c>
      <c r="L435" s="54">
        <v>5</v>
      </c>
      <c r="M435" s="54" t="s">
        <v>68</v>
      </c>
      <c r="N435" s="54">
        <v>195</v>
      </c>
      <c r="O435" s="54" t="s">
        <v>3682</v>
      </c>
    </row>
    <row r="436" spans="1:15" s="54" customFormat="1" ht="16.5" customHeight="1">
      <c r="A436" s="50" t="s">
        <v>386</v>
      </c>
      <c r="B436" s="48" t="s">
        <v>1672</v>
      </c>
      <c r="C436" s="51" t="s">
        <v>1673</v>
      </c>
      <c r="D436" s="52">
        <v>2018</v>
      </c>
      <c r="E436" s="51">
        <v>0.38</v>
      </c>
      <c r="F436" s="53">
        <v>92</v>
      </c>
      <c r="G436" s="27">
        <f t="shared" si="23"/>
        <v>119.36081730199405</v>
      </c>
      <c r="H436" s="27" t="s">
        <v>387</v>
      </c>
      <c r="I436" s="63">
        <v>81.674000000000007</v>
      </c>
      <c r="J436" s="54" t="s">
        <v>3681</v>
      </c>
      <c r="K436" s="54" t="s">
        <v>1674</v>
      </c>
      <c r="L436" s="54">
        <v>15</v>
      </c>
      <c r="M436" s="54" t="s">
        <v>68</v>
      </c>
      <c r="N436" s="54">
        <v>195</v>
      </c>
      <c r="O436" s="54" t="s">
        <v>3682</v>
      </c>
    </row>
    <row r="437" spans="1:15" s="54" customFormat="1" ht="16.5" customHeight="1">
      <c r="A437" s="50" t="s">
        <v>386</v>
      </c>
      <c r="B437" s="48" t="s">
        <v>1675</v>
      </c>
      <c r="C437" s="51" t="s">
        <v>1676</v>
      </c>
      <c r="D437" s="52">
        <v>2018</v>
      </c>
      <c r="E437" s="51">
        <v>0.38</v>
      </c>
      <c r="F437" s="53">
        <v>55</v>
      </c>
      <c r="G437" s="27">
        <f t="shared" si="23"/>
        <v>119.36081730199405</v>
      </c>
      <c r="H437" s="27" t="s">
        <v>387</v>
      </c>
      <c r="I437" s="63">
        <v>126.95687</v>
      </c>
      <c r="J437" s="54" t="s">
        <v>3681</v>
      </c>
      <c r="K437" s="54" t="s">
        <v>1677</v>
      </c>
      <c r="L437" s="54">
        <v>5</v>
      </c>
      <c r="M437" s="54" t="s">
        <v>68</v>
      </c>
      <c r="N437" s="54">
        <v>195</v>
      </c>
      <c r="O437" s="54" t="s">
        <v>3682</v>
      </c>
    </row>
    <row r="438" spans="1:15" s="54" customFormat="1" ht="16.5" customHeight="1">
      <c r="A438" s="50" t="s">
        <v>386</v>
      </c>
      <c r="B438" s="48" t="s">
        <v>1682</v>
      </c>
      <c r="C438" s="51" t="s">
        <v>1683</v>
      </c>
      <c r="D438" s="52">
        <v>2018</v>
      </c>
      <c r="E438" s="51">
        <v>0.38</v>
      </c>
      <c r="F438" s="53">
        <v>20</v>
      </c>
      <c r="G438" s="27">
        <f t="shared" si="23"/>
        <v>119.36081730199405</v>
      </c>
      <c r="H438" s="27" t="s">
        <v>387</v>
      </c>
      <c r="I438" s="63">
        <v>56.855239999999995</v>
      </c>
      <c r="J438" s="54" t="s">
        <v>3681</v>
      </c>
      <c r="K438" s="54" t="s">
        <v>1684</v>
      </c>
      <c r="L438" s="54">
        <v>15</v>
      </c>
      <c r="M438" s="54" t="s">
        <v>68</v>
      </c>
      <c r="N438" s="54">
        <v>195</v>
      </c>
      <c r="O438" s="54" t="s">
        <v>3682</v>
      </c>
    </row>
    <row r="439" spans="1:15" s="54" customFormat="1" ht="16.5" customHeight="1">
      <c r="A439" s="50" t="s">
        <v>386</v>
      </c>
      <c r="B439" s="48" t="s">
        <v>1685</v>
      </c>
      <c r="C439" s="51" t="s">
        <v>1686</v>
      </c>
      <c r="D439" s="52">
        <v>2018</v>
      </c>
      <c r="E439" s="51">
        <v>0.38</v>
      </c>
      <c r="F439" s="53">
        <v>105</v>
      </c>
      <c r="G439" s="27">
        <f t="shared" si="23"/>
        <v>119.36081730199405</v>
      </c>
      <c r="H439" s="27" t="s">
        <v>387</v>
      </c>
      <c r="I439" s="63">
        <v>104.02531</v>
      </c>
      <c r="J439" s="54" t="s">
        <v>3681</v>
      </c>
      <c r="K439" s="54" t="s">
        <v>1687</v>
      </c>
      <c r="L439" s="54">
        <v>5</v>
      </c>
      <c r="M439" s="54" t="s">
        <v>68</v>
      </c>
      <c r="N439" s="54">
        <v>195</v>
      </c>
      <c r="O439" s="54" t="s">
        <v>3682</v>
      </c>
    </row>
    <row r="440" spans="1:15" s="54" customFormat="1" ht="16.5" customHeight="1">
      <c r="A440" s="50" t="s">
        <v>386</v>
      </c>
      <c r="B440" s="48" t="s">
        <v>1691</v>
      </c>
      <c r="C440" s="51" t="s">
        <v>1692</v>
      </c>
      <c r="D440" s="52">
        <v>2018</v>
      </c>
      <c r="E440" s="51">
        <v>0.38</v>
      </c>
      <c r="F440" s="53">
        <v>183</v>
      </c>
      <c r="G440" s="27">
        <f t="shared" si="23"/>
        <v>119.36081730199405</v>
      </c>
      <c r="H440" s="27" t="s">
        <v>387</v>
      </c>
      <c r="I440" s="63">
        <v>143.44094000000001</v>
      </c>
      <c r="J440" s="54" t="s">
        <v>3681</v>
      </c>
      <c r="K440" s="54" t="s">
        <v>1693</v>
      </c>
      <c r="L440" s="54">
        <v>15</v>
      </c>
      <c r="M440" s="54" t="s">
        <v>68</v>
      </c>
      <c r="N440" s="54">
        <v>195</v>
      </c>
      <c r="O440" s="54" t="s">
        <v>3682</v>
      </c>
    </row>
    <row r="441" spans="1:15" s="54" customFormat="1" ht="16.5" customHeight="1">
      <c r="A441" s="50" t="s">
        <v>386</v>
      </c>
      <c r="B441" s="48" t="s">
        <v>1694</v>
      </c>
      <c r="C441" s="51" t="s">
        <v>1695</v>
      </c>
      <c r="D441" s="52">
        <v>2018</v>
      </c>
      <c r="E441" s="51">
        <v>0.38</v>
      </c>
      <c r="F441" s="53">
        <v>113</v>
      </c>
      <c r="G441" s="27">
        <f t="shared" ref="G441:G495" si="24">(3^0.5)*0.38*0.93*N441</f>
        <v>119.36081730199405</v>
      </c>
      <c r="H441" s="27" t="s">
        <v>387</v>
      </c>
      <c r="I441" s="63">
        <v>172.39745000000002</v>
      </c>
      <c r="J441" s="54" t="s">
        <v>3681</v>
      </c>
      <c r="K441" s="54" t="s">
        <v>1696</v>
      </c>
      <c r="L441" s="54">
        <v>5</v>
      </c>
      <c r="M441" s="54" t="s">
        <v>68</v>
      </c>
      <c r="N441" s="54">
        <v>195</v>
      </c>
      <c r="O441" s="54" t="s">
        <v>3682</v>
      </c>
    </row>
    <row r="442" spans="1:15" s="54" customFormat="1" ht="30" customHeight="1">
      <c r="A442" s="50" t="s">
        <v>386</v>
      </c>
      <c r="B442" s="48" t="s">
        <v>1697</v>
      </c>
      <c r="C442" s="51" t="s">
        <v>1698</v>
      </c>
      <c r="D442" s="52">
        <v>2018</v>
      </c>
      <c r="E442" s="51">
        <v>0.38</v>
      </c>
      <c r="F442" s="53">
        <v>238</v>
      </c>
      <c r="G442" s="27">
        <f t="shared" si="24"/>
        <v>119.36081730199405</v>
      </c>
      <c r="H442" s="27" t="s">
        <v>387</v>
      </c>
      <c r="I442" s="63">
        <v>136.07148000000001</v>
      </c>
      <c r="J442" s="54" t="s">
        <v>3681</v>
      </c>
      <c r="K442" s="55" t="s">
        <v>1699</v>
      </c>
      <c r="L442" s="54">
        <v>20</v>
      </c>
      <c r="M442" s="54" t="s">
        <v>68</v>
      </c>
      <c r="N442" s="54">
        <v>195</v>
      </c>
      <c r="O442" s="54" t="s">
        <v>3682</v>
      </c>
    </row>
    <row r="443" spans="1:15" s="54" customFormat="1" ht="16.5" customHeight="1">
      <c r="A443" s="50" t="s">
        <v>386</v>
      </c>
      <c r="B443" s="48" t="s">
        <v>131</v>
      </c>
      <c r="C443" s="51" t="s">
        <v>130</v>
      </c>
      <c r="D443" s="52">
        <v>2018</v>
      </c>
      <c r="E443" s="51">
        <v>0.38</v>
      </c>
      <c r="F443" s="53">
        <v>107</v>
      </c>
      <c r="G443" s="27">
        <f t="shared" si="24"/>
        <v>119.36081730199405</v>
      </c>
      <c r="H443" s="27" t="s">
        <v>387</v>
      </c>
      <c r="I443" s="63">
        <v>171.19253</v>
      </c>
      <c r="J443" s="54" t="s">
        <v>3681</v>
      </c>
      <c r="K443" s="54" t="s">
        <v>1700</v>
      </c>
      <c r="L443" s="54">
        <v>15</v>
      </c>
      <c r="M443" s="54" t="s">
        <v>68</v>
      </c>
      <c r="N443" s="54">
        <v>195</v>
      </c>
      <c r="O443" s="54" t="s">
        <v>3682</v>
      </c>
    </row>
    <row r="444" spans="1:15" s="54" customFormat="1" ht="16.5" customHeight="1">
      <c r="A444" s="50" t="s">
        <v>386</v>
      </c>
      <c r="B444" s="48" t="s">
        <v>1703</v>
      </c>
      <c r="C444" s="51" t="s">
        <v>1704</v>
      </c>
      <c r="D444" s="52">
        <v>2018</v>
      </c>
      <c r="E444" s="51">
        <v>0.38</v>
      </c>
      <c r="F444" s="53">
        <v>117</v>
      </c>
      <c r="G444" s="27">
        <f t="shared" si="24"/>
        <v>119.36081730199405</v>
      </c>
      <c r="H444" s="27" t="s">
        <v>387</v>
      </c>
      <c r="I444" s="63">
        <v>158.99636999999998</v>
      </c>
      <c r="J444" s="54" t="s">
        <v>3681</v>
      </c>
      <c r="K444" s="54" t="s">
        <v>1705</v>
      </c>
      <c r="L444" s="54">
        <v>16</v>
      </c>
      <c r="M444" s="54" t="s">
        <v>68</v>
      </c>
      <c r="N444" s="54">
        <v>195</v>
      </c>
      <c r="O444" s="54" t="s">
        <v>3682</v>
      </c>
    </row>
    <row r="445" spans="1:15" s="54" customFormat="1" ht="16.5" customHeight="1">
      <c r="A445" s="50" t="s">
        <v>386</v>
      </c>
      <c r="B445" s="48" t="s">
        <v>1706</v>
      </c>
      <c r="C445" s="51" t="s">
        <v>1707</v>
      </c>
      <c r="D445" s="52">
        <v>2018</v>
      </c>
      <c r="E445" s="51">
        <v>0.38</v>
      </c>
      <c r="F445" s="53">
        <v>45</v>
      </c>
      <c r="G445" s="27">
        <f t="shared" si="24"/>
        <v>119.36081730199405</v>
      </c>
      <c r="H445" s="27" t="s">
        <v>387</v>
      </c>
      <c r="I445" s="63">
        <v>52.648249999999997</v>
      </c>
      <c r="J445" s="54" t="s">
        <v>3681</v>
      </c>
      <c r="K445" s="54" t="s">
        <v>1708</v>
      </c>
      <c r="L445" s="54">
        <v>15</v>
      </c>
      <c r="M445" s="54" t="s">
        <v>68</v>
      </c>
      <c r="N445" s="54">
        <v>195</v>
      </c>
      <c r="O445" s="54" t="s">
        <v>3682</v>
      </c>
    </row>
    <row r="446" spans="1:15" s="54" customFormat="1" ht="16.5" customHeight="1">
      <c r="A446" s="50" t="s">
        <v>386</v>
      </c>
      <c r="B446" s="48" t="s">
        <v>1709</v>
      </c>
      <c r="C446" s="51" t="s">
        <v>1710</v>
      </c>
      <c r="D446" s="52">
        <v>2018</v>
      </c>
      <c r="E446" s="51">
        <v>0.38</v>
      </c>
      <c r="F446" s="53">
        <v>38</v>
      </c>
      <c r="G446" s="27">
        <f t="shared" si="24"/>
        <v>119.36081730199405</v>
      </c>
      <c r="H446" s="27" t="s">
        <v>387</v>
      </c>
      <c r="I446" s="63">
        <v>52.299320000000002</v>
      </c>
      <c r="J446" s="54" t="s">
        <v>3681</v>
      </c>
      <c r="K446" s="54" t="s">
        <v>1711</v>
      </c>
      <c r="L446" s="54">
        <v>15</v>
      </c>
      <c r="M446" s="54" t="s">
        <v>68</v>
      </c>
      <c r="N446" s="54">
        <v>195</v>
      </c>
      <c r="O446" s="54" t="s">
        <v>3682</v>
      </c>
    </row>
    <row r="447" spans="1:15" s="54" customFormat="1" ht="16.5" customHeight="1">
      <c r="A447" s="50" t="s">
        <v>386</v>
      </c>
      <c r="B447" s="48" t="s">
        <v>1712</v>
      </c>
      <c r="C447" s="51" t="s">
        <v>1713</v>
      </c>
      <c r="D447" s="52">
        <v>2018</v>
      </c>
      <c r="E447" s="51">
        <v>0.38</v>
      </c>
      <c r="F447" s="53">
        <v>122</v>
      </c>
      <c r="G447" s="27">
        <f t="shared" si="24"/>
        <v>119.36081730199405</v>
      </c>
      <c r="H447" s="27" t="s">
        <v>387</v>
      </c>
      <c r="I447" s="63">
        <v>208.72873000000001</v>
      </c>
      <c r="J447" s="54" t="s">
        <v>3681</v>
      </c>
      <c r="K447" s="54" t="s">
        <v>1714</v>
      </c>
      <c r="L447" s="54">
        <v>15</v>
      </c>
      <c r="M447" s="54" t="s">
        <v>68</v>
      </c>
      <c r="N447" s="54">
        <v>195</v>
      </c>
      <c r="O447" s="54" t="s">
        <v>3682</v>
      </c>
    </row>
    <row r="448" spans="1:15" s="54" customFormat="1" ht="16.5" customHeight="1">
      <c r="A448" s="50" t="s">
        <v>386</v>
      </c>
      <c r="B448" s="48" t="s">
        <v>1715</v>
      </c>
      <c r="C448" s="51" t="s">
        <v>1716</v>
      </c>
      <c r="D448" s="52">
        <v>2018</v>
      </c>
      <c r="E448" s="51">
        <v>0.38</v>
      </c>
      <c r="F448" s="53">
        <v>277</v>
      </c>
      <c r="G448" s="27">
        <f t="shared" si="24"/>
        <v>119.36081730199405</v>
      </c>
      <c r="H448" s="27" t="s">
        <v>387</v>
      </c>
      <c r="I448" s="63">
        <v>375.53724</v>
      </c>
      <c r="J448" s="54" t="s">
        <v>3681</v>
      </c>
      <c r="K448" s="54" t="s">
        <v>1717</v>
      </c>
      <c r="L448" s="54">
        <v>15</v>
      </c>
      <c r="M448" s="54" t="s">
        <v>68</v>
      </c>
      <c r="N448" s="54">
        <v>195</v>
      </c>
      <c r="O448" s="54" t="s">
        <v>3682</v>
      </c>
    </row>
    <row r="449" spans="1:15" s="54" customFormat="1" ht="16.5" customHeight="1">
      <c r="A449" s="50" t="s">
        <v>386</v>
      </c>
      <c r="B449" s="48" t="s">
        <v>1718</v>
      </c>
      <c r="C449" s="51" t="s">
        <v>1719</v>
      </c>
      <c r="D449" s="52">
        <v>2018</v>
      </c>
      <c r="E449" s="51">
        <v>0.38</v>
      </c>
      <c r="F449" s="53">
        <v>230</v>
      </c>
      <c r="G449" s="27">
        <f t="shared" si="24"/>
        <v>119.36081730199405</v>
      </c>
      <c r="H449" s="27" t="s">
        <v>387</v>
      </c>
      <c r="I449" s="63">
        <v>276.87915000000004</v>
      </c>
      <c r="J449" s="54" t="s">
        <v>3681</v>
      </c>
      <c r="K449" s="54" t="s">
        <v>1720</v>
      </c>
      <c r="L449" s="54">
        <v>15</v>
      </c>
      <c r="M449" s="54" t="s">
        <v>68</v>
      </c>
      <c r="N449" s="54">
        <v>195</v>
      </c>
      <c r="O449" s="54" t="s">
        <v>3682</v>
      </c>
    </row>
    <row r="450" spans="1:15" s="54" customFormat="1" ht="16.5" customHeight="1">
      <c r="A450" s="50" t="s">
        <v>386</v>
      </c>
      <c r="B450" s="48" t="s">
        <v>1721</v>
      </c>
      <c r="C450" s="51" t="s">
        <v>1722</v>
      </c>
      <c r="D450" s="52">
        <v>2018</v>
      </c>
      <c r="E450" s="51">
        <v>0.38</v>
      </c>
      <c r="F450" s="53">
        <v>80</v>
      </c>
      <c r="G450" s="27">
        <f t="shared" si="24"/>
        <v>119.36081730199405</v>
      </c>
      <c r="H450" s="27" t="s">
        <v>387</v>
      </c>
      <c r="I450" s="63">
        <v>166.25039999999998</v>
      </c>
      <c r="J450" s="54" t="s">
        <v>3681</v>
      </c>
      <c r="K450" s="54" t="s">
        <v>1723</v>
      </c>
      <c r="L450" s="54">
        <v>15</v>
      </c>
      <c r="M450" s="54" t="s">
        <v>68</v>
      </c>
      <c r="N450" s="54">
        <v>195</v>
      </c>
      <c r="O450" s="54" t="s">
        <v>3682</v>
      </c>
    </row>
    <row r="451" spans="1:15" s="54" customFormat="1" ht="16.5" customHeight="1">
      <c r="A451" s="50" t="s">
        <v>386</v>
      </c>
      <c r="B451" s="48" t="s">
        <v>1724</v>
      </c>
      <c r="C451" s="51" t="s">
        <v>1725</v>
      </c>
      <c r="D451" s="52">
        <v>2018</v>
      </c>
      <c r="E451" s="51">
        <v>0.38</v>
      </c>
      <c r="F451" s="53">
        <v>19</v>
      </c>
      <c r="G451" s="27">
        <f t="shared" si="24"/>
        <v>97.9370808631746</v>
      </c>
      <c r="H451" s="27" t="s">
        <v>387</v>
      </c>
      <c r="I451" s="63">
        <v>65.024290000000008</v>
      </c>
      <c r="J451" s="54" t="s">
        <v>3681</v>
      </c>
      <c r="K451" s="54" t="s">
        <v>1726</v>
      </c>
      <c r="L451" s="54">
        <v>15</v>
      </c>
      <c r="M451" s="54" t="s">
        <v>81</v>
      </c>
      <c r="N451" s="54">
        <v>160</v>
      </c>
      <c r="O451" s="54" t="s">
        <v>3682</v>
      </c>
    </row>
    <row r="452" spans="1:15" s="54" customFormat="1" ht="16.5" customHeight="1">
      <c r="A452" s="50" t="s">
        <v>386</v>
      </c>
      <c r="B452" s="48" t="s">
        <v>1727</v>
      </c>
      <c r="C452" s="51" t="s">
        <v>1728</v>
      </c>
      <c r="D452" s="52">
        <v>2018</v>
      </c>
      <c r="E452" s="51">
        <v>0.38</v>
      </c>
      <c r="F452" s="53">
        <v>133</v>
      </c>
      <c r="G452" s="27">
        <f t="shared" si="24"/>
        <v>119.36081730199405</v>
      </c>
      <c r="H452" s="27" t="s">
        <v>387</v>
      </c>
      <c r="I452" s="63">
        <v>202.69610999999998</v>
      </c>
      <c r="J452" s="54" t="s">
        <v>3681</v>
      </c>
      <c r="K452" s="54" t="s">
        <v>1729</v>
      </c>
      <c r="L452" s="54">
        <v>15</v>
      </c>
      <c r="M452" s="54" t="s">
        <v>68</v>
      </c>
      <c r="N452" s="54">
        <v>195</v>
      </c>
      <c r="O452" s="54" t="s">
        <v>3682</v>
      </c>
    </row>
    <row r="453" spans="1:15" s="54" customFormat="1" ht="16.5" customHeight="1">
      <c r="A453" s="50" t="s">
        <v>386</v>
      </c>
      <c r="B453" s="48" t="s">
        <v>1730</v>
      </c>
      <c r="C453" s="51" t="s">
        <v>1731</v>
      </c>
      <c r="D453" s="52">
        <v>2018</v>
      </c>
      <c r="E453" s="51">
        <v>0.38</v>
      </c>
      <c r="F453" s="53">
        <v>161</v>
      </c>
      <c r="G453" s="27">
        <f t="shared" si="24"/>
        <v>119.36081730199405</v>
      </c>
      <c r="H453" s="27" t="s">
        <v>387</v>
      </c>
      <c r="I453" s="63">
        <v>236.5831</v>
      </c>
      <c r="J453" s="54" t="s">
        <v>3681</v>
      </c>
      <c r="K453" s="54" t="s">
        <v>1732</v>
      </c>
      <c r="L453" s="54">
        <v>15</v>
      </c>
      <c r="M453" s="54" t="s">
        <v>68</v>
      </c>
      <c r="N453" s="54">
        <v>195</v>
      </c>
      <c r="O453" s="54" t="s">
        <v>3682</v>
      </c>
    </row>
    <row r="454" spans="1:15" s="54" customFormat="1" ht="16.5" customHeight="1">
      <c r="A454" s="50" t="s">
        <v>386</v>
      </c>
      <c r="B454" s="48" t="s">
        <v>1733</v>
      </c>
      <c r="C454" s="51" t="s">
        <v>1734</v>
      </c>
      <c r="D454" s="52">
        <v>2018</v>
      </c>
      <c r="E454" s="51">
        <v>0.38</v>
      </c>
      <c r="F454" s="53">
        <v>338</v>
      </c>
      <c r="G454" s="27">
        <f t="shared" si="24"/>
        <v>119.36081730199405</v>
      </c>
      <c r="H454" s="27" t="s">
        <v>387</v>
      </c>
      <c r="I454" s="63">
        <v>389.01778999999999</v>
      </c>
      <c r="J454" s="54" t="s">
        <v>3681</v>
      </c>
      <c r="K454" s="54" t="s">
        <v>1735</v>
      </c>
      <c r="L454" s="54">
        <v>15</v>
      </c>
      <c r="M454" s="54" t="s">
        <v>68</v>
      </c>
      <c r="N454" s="54">
        <v>195</v>
      </c>
      <c r="O454" s="54" t="s">
        <v>3682</v>
      </c>
    </row>
    <row r="455" spans="1:15" s="54" customFormat="1" ht="30" customHeight="1">
      <c r="A455" s="50" t="s">
        <v>386</v>
      </c>
      <c r="B455" s="48" t="s">
        <v>1736</v>
      </c>
      <c r="C455" s="51" t="s">
        <v>1737</v>
      </c>
      <c r="D455" s="52">
        <v>2018</v>
      </c>
      <c r="E455" s="51">
        <v>0.38</v>
      </c>
      <c r="F455" s="53">
        <v>86</v>
      </c>
      <c r="G455" s="27">
        <f t="shared" si="24"/>
        <v>119.36081730199405</v>
      </c>
      <c r="H455" s="27" t="s">
        <v>387</v>
      </c>
      <c r="I455" s="63">
        <v>184.79772</v>
      </c>
      <c r="J455" s="54" t="s">
        <v>3681</v>
      </c>
      <c r="K455" s="55" t="s">
        <v>1738</v>
      </c>
      <c r="L455" s="54">
        <v>30</v>
      </c>
      <c r="M455" s="54" t="s">
        <v>68</v>
      </c>
      <c r="N455" s="54">
        <v>195</v>
      </c>
      <c r="O455" s="54" t="s">
        <v>3682</v>
      </c>
    </row>
    <row r="456" spans="1:15" s="54" customFormat="1" ht="16.5" customHeight="1">
      <c r="A456" s="50" t="s">
        <v>386</v>
      </c>
      <c r="B456" s="48" t="s">
        <v>1739</v>
      </c>
      <c r="C456" s="51" t="s">
        <v>1740</v>
      </c>
      <c r="D456" s="52">
        <v>2018</v>
      </c>
      <c r="E456" s="51">
        <v>0.38</v>
      </c>
      <c r="F456" s="53">
        <v>104</v>
      </c>
      <c r="G456" s="27">
        <f t="shared" si="24"/>
        <v>119.36081730199405</v>
      </c>
      <c r="H456" s="27" t="s">
        <v>387</v>
      </c>
      <c r="I456" s="63">
        <v>180.99723</v>
      </c>
      <c r="J456" s="54" t="s">
        <v>3681</v>
      </c>
      <c r="K456" s="54" t="s">
        <v>1741</v>
      </c>
      <c r="L456" s="54">
        <v>15</v>
      </c>
      <c r="M456" s="54" t="s">
        <v>68</v>
      </c>
      <c r="N456" s="54">
        <v>195</v>
      </c>
      <c r="O456" s="54" t="s">
        <v>3682</v>
      </c>
    </row>
    <row r="457" spans="1:15" s="54" customFormat="1" ht="30" customHeight="1">
      <c r="A457" s="50" t="s">
        <v>386</v>
      </c>
      <c r="B457" s="48" t="s">
        <v>1742</v>
      </c>
      <c r="C457" s="51" t="s">
        <v>1743</v>
      </c>
      <c r="D457" s="52">
        <v>2018</v>
      </c>
      <c r="E457" s="51">
        <v>0.38</v>
      </c>
      <c r="F457" s="53">
        <v>130</v>
      </c>
      <c r="G457" s="27">
        <f t="shared" si="24"/>
        <v>119.36081730199405</v>
      </c>
      <c r="H457" s="27" t="s">
        <v>387</v>
      </c>
      <c r="I457" s="63">
        <v>120.65199000000001</v>
      </c>
      <c r="J457" s="54" t="s">
        <v>3681</v>
      </c>
      <c r="K457" s="55" t="s">
        <v>1744</v>
      </c>
      <c r="L457" s="54">
        <v>30</v>
      </c>
      <c r="M457" s="54" t="s">
        <v>68</v>
      </c>
      <c r="N457" s="54">
        <v>195</v>
      </c>
      <c r="O457" s="54" t="s">
        <v>3682</v>
      </c>
    </row>
    <row r="458" spans="1:15" s="54" customFormat="1" ht="75" customHeight="1">
      <c r="A458" s="50" t="s">
        <v>386</v>
      </c>
      <c r="B458" s="48" t="s">
        <v>1745</v>
      </c>
      <c r="C458" s="51" t="s">
        <v>1746</v>
      </c>
      <c r="D458" s="52">
        <v>2018</v>
      </c>
      <c r="E458" s="51">
        <v>0.38</v>
      </c>
      <c r="F458" s="53">
        <v>338</v>
      </c>
      <c r="G458" s="27">
        <f t="shared" si="24"/>
        <v>119.36081730199405</v>
      </c>
      <c r="H458" s="27" t="s">
        <v>387</v>
      </c>
      <c r="I458" s="63">
        <v>436.32551000000001</v>
      </c>
      <c r="J458" s="54" t="s">
        <v>3681</v>
      </c>
      <c r="K458" s="55" t="s">
        <v>1747</v>
      </c>
      <c r="L458" s="54">
        <v>75</v>
      </c>
      <c r="M458" s="54" t="s">
        <v>68</v>
      </c>
      <c r="N458" s="54">
        <v>195</v>
      </c>
      <c r="O458" s="54" t="s">
        <v>3682</v>
      </c>
    </row>
    <row r="459" spans="1:15" s="54" customFormat="1" ht="16.5" customHeight="1">
      <c r="A459" s="50" t="s">
        <v>386</v>
      </c>
      <c r="B459" s="48" t="s">
        <v>1748</v>
      </c>
      <c r="C459" s="51" t="s">
        <v>1749</v>
      </c>
      <c r="D459" s="52">
        <v>2018</v>
      </c>
      <c r="E459" s="51">
        <v>0.38</v>
      </c>
      <c r="F459" s="53">
        <v>283</v>
      </c>
      <c r="G459" s="27">
        <f t="shared" si="24"/>
        <v>97.9370808631746</v>
      </c>
      <c r="H459" s="27" t="s">
        <v>387</v>
      </c>
      <c r="I459" s="63">
        <v>307.06786999999997</v>
      </c>
      <c r="J459" s="54" t="s">
        <v>3681</v>
      </c>
      <c r="K459" s="54" t="s">
        <v>1750</v>
      </c>
      <c r="L459" s="54">
        <v>15</v>
      </c>
      <c r="M459" s="54" t="s">
        <v>81</v>
      </c>
      <c r="N459" s="54">
        <v>160</v>
      </c>
      <c r="O459" s="54" t="s">
        <v>3682</v>
      </c>
    </row>
    <row r="460" spans="1:15" s="54" customFormat="1" ht="16.5" customHeight="1">
      <c r="A460" s="50" t="s">
        <v>386</v>
      </c>
      <c r="B460" s="48" t="s">
        <v>1751</v>
      </c>
      <c r="C460" s="51" t="s">
        <v>1752</v>
      </c>
      <c r="D460" s="52">
        <v>2018</v>
      </c>
      <c r="E460" s="51">
        <v>0.38</v>
      </c>
      <c r="F460" s="53">
        <v>72</v>
      </c>
      <c r="G460" s="27">
        <f t="shared" si="24"/>
        <v>97.9370808631746</v>
      </c>
      <c r="H460" s="27" t="s">
        <v>387</v>
      </c>
      <c r="I460" s="63">
        <v>120.51091000000001</v>
      </c>
      <c r="J460" s="54" t="s">
        <v>3681</v>
      </c>
      <c r="K460" s="54" t="s">
        <v>1753</v>
      </c>
      <c r="L460" s="54">
        <v>5</v>
      </c>
      <c r="M460" s="54" t="s">
        <v>81</v>
      </c>
      <c r="N460" s="54">
        <v>160</v>
      </c>
      <c r="O460" s="54" t="s">
        <v>3682</v>
      </c>
    </row>
    <row r="461" spans="1:15" s="54" customFormat="1" ht="16.5" customHeight="1">
      <c r="A461" s="50" t="s">
        <v>386</v>
      </c>
      <c r="B461" s="48" t="s">
        <v>1757</v>
      </c>
      <c r="C461" s="51" t="s">
        <v>1758</v>
      </c>
      <c r="D461" s="52">
        <v>2018</v>
      </c>
      <c r="E461" s="51">
        <v>0.38</v>
      </c>
      <c r="F461" s="53">
        <v>67</v>
      </c>
      <c r="G461" s="27">
        <f t="shared" si="24"/>
        <v>97.9370808631746</v>
      </c>
      <c r="H461" s="27" t="s">
        <v>387</v>
      </c>
      <c r="I461" s="63">
        <v>114.68856</v>
      </c>
      <c r="J461" s="54" t="s">
        <v>3681</v>
      </c>
      <c r="K461" s="54" t="s">
        <v>1759</v>
      </c>
      <c r="L461" s="54">
        <v>5</v>
      </c>
      <c r="M461" s="54" t="s">
        <v>81</v>
      </c>
      <c r="N461" s="54">
        <v>160</v>
      </c>
      <c r="O461" s="54" t="s">
        <v>3682</v>
      </c>
    </row>
    <row r="462" spans="1:15" s="54" customFormat="1" ht="16.5" customHeight="1">
      <c r="A462" s="50" t="s">
        <v>386</v>
      </c>
      <c r="B462" s="48" t="s">
        <v>1760</v>
      </c>
      <c r="C462" s="51" t="s">
        <v>1761</v>
      </c>
      <c r="D462" s="52">
        <v>2018</v>
      </c>
      <c r="E462" s="51">
        <v>0.38</v>
      </c>
      <c r="F462" s="53">
        <v>125</v>
      </c>
      <c r="G462" s="27">
        <f t="shared" si="24"/>
        <v>97.9370808631746</v>
      </c>
      <c r="H462" s="27" t="s">
        <v>387</v>
      </c>
      <c r="I462" s="63">
        <v>155.38444000000001</v>
      </c>
      <c r="J462" s="54" t="s">
        <v>3681</v>
      </c>
      <c r="K462" s="54" t="s">
        <v>1762</v>
      </c>
      <c r="L462" s="54">
        <v>15</v>
      </c>
      <c r="M462" s="54" t="s">
        <v>81</v>
      </c>
      <c r="N462" s="54">
        <v>160</v>
      </c>
      <c r="O462" s="54" t="s">
        <v>3682</v>
      </c>
    </row>
    <row r="463" spans="1:15" s="54" customFormat="1" ht="75" customHeight="1">
      <c r="A463" s="50" t="s">
        <v>386</v>
      </c>
      <c r="B463" s="48" t="s">
        <v>1763</v>
      </c>
      <c r="C463" s="51" t="s">
        <v>1764</v>
      </c>
      <c r="D463" s="52">
        <v>2018</v>
      </c>
      <c r="E463" s="51">
        <v>0.38</v>
      </c>
      <c r="F463" s="53">
        <v>379</v>
      </c>
      <c r="G463" s="27">
        <f t="shared" si="24"/>
        <v>119.36081730199405</v>
      </c>
      <c r="H463" s="27" t="s">
        <v>387</v>
      </c>
      <c r="I463" s="63">
        <v>223.90379000000001</v>
      </c>
      <c r="J463" s="54" t="s">
        <v>3681</v>
      </c>
      <c r="K463" s="55" t="s">
        <v>464</v>
      </c>
      <c r="L463" s="54">
        <v>55</v>
      </c>
      <c r="M463" s="54" t="s">
        <v>68</v>
      </c>
      <c r="N463" s="54">
        <v>195</v>
      </c>
      <c r="O463" s="54" t="s">
        <v>3682</v>
      </c>
    </row>
    <row r="464" spans="1:15" s="54" customFormat="1" ht="60" customHeight="1">
      <c r="A464" s="50" t="s">
        <v>386</v>
      </c>
      <c r="B464" s="48" t="s">
        <v>1765</v>
      </c>
      <c r="C464" s="51" t="s">
        <v>1766</v>
      </c>
      <c r="D464" s="52">
        <v>2018</v>
      </c>
      <c r="E464" s="51">
        <v>0.38</v>
      </c>
      <c r="F464" s="53">
        <v>269</v>
      </c>
      <c r="G464" s="27">
        <f t="shared" si="24"/>
        <v>119.36081730199405</v>
      </c>
      <c r="H464" s="27" t="s">
        <v>387</v>
      </c>
      <c r="I464" s="63">
        <v>273.94328999999999</v>
      </c>
      <c r="J464" s="54" t="s">
        <v>3681</v>
      </c>
      <c r="K464" s="55" t="s">
        <v>1767</v>
      </c>
      <c r="L464" s="54">
        <v>40</v>
      </c>
      <c r="M464" s="54" t="s">
        <v>68</v>
      </c>
      <c r="N464" s="54">
        <v>195</v>
      </c>
      <c r="O464" s="54" t="s">
        <v>3682</v>
      </c>
    </row>
    <row r="465" spans="1:15" s="54" customFormat="1" ht="16.5" customHeight="1">
      <c r="A465" s="50" t="s">
        <v>386</v>
      </c>
      <c r="B465" s="48" t="s">
        <v>1774</v>
      </c>
      <c r="C465" s="51" t="s">
        <v>1775</v>
      </c>
      <c r="D465" s="52">
        <v>2018</v>
      </c>
      <c r="E465" s="51">
        <v>0.38</v>
      </c>
      <c r="F465" s="53">
        <v>47</v>
      </c>
      <c r="G465" s="27">
        <f t="shared" si="24"/>
        <v>119.36081730199405</v>
      </c>
      <c r="H465" s="27" t="s">
        <v>387</v>
      </c>
      <c r="I465" s="63">
        <v>129.19900999999999</v>
      </c>
      <c r="J465" s="54" t="s">
        <v>3681</v>
      </c>
      <c r="K465" s="54" t="s">
        <v>1776</v>
      </c>
      <c r="L465" s="54">
        <v>15</v>
      </c>
      <c r="M465" s="54" t="s">
        <v>68</v>
      </c>
      <c r="N465" s="54">
        <v>195</v>
      </c>
      <c r="O465" s="54" t="s">
        <v>3682</v>
      </c>
    </row>
    <row r="466" spans="1:15" s="54" customFormat="1" ht="16.5" customHeight="1">
      <c r="A466" s="50" t="s">
        <v>386</v>
      </c>
      <c r="B466" s="48" t="s">
        <v>1777</v>
      </c>
      <c r="C466" s="51" t="s">
        <v>1778</v>
      </c>
      <c r="D466" s="52">
        <v>2018</v>
      </c>
      <c r="E466" s="51">
        <v>0.38</v>
      </c>
      <c r="F466" s="53">
        <v>193</v>
      </c>
      <c r="G466" s="27">
        <f t="shared" si="24"/>
        <v>97.9370808631746</v>
      </c>
      <c r="H466" s="27" t="s">
        <v>387</v>
      </c>
      <c r="I466" s="63">
        <v>135.38114999999999</v>
      </c>
      <c r="J466" s="54" t="s">
        <v>3681</v>
      </c>
      <c r="K466" s="54" t="s">
        <v>1779</v>
      </c>
      <c r="L466" s="54">
        <v>15</v>
      </c>
      <c r="M466" s="54" t="s">
        <v>81</v>
      </c>
      <c r="N466" s="54">
        <v>160</v>
      </c>
      <c r="O466" s="54" t="s">
        <v>3682</v>
      </c>
    </row>
    <row r="467" spans="1:15" s="54" customFormat="1" ht="16.5" customHeight="1">
      <c r="A467" s="50" t="s">
        <v>386</v>
      </c>
      <c r="B467" s="48" t="s">
        <v>1780</v>
      </c>
      <c r="C467" s="51" t="s">
        <v>1781</v>
      </c>
      <c r="D467" s="52">
        <v>2018</v>
      </c>
      <c r="E467" s="51">
        <v>0.38</v>
      </c>
      <c r="F467" s="53">
        <v>143</v>
      </c>
      <c r="G467" s="27">
        <f t="shared" si="24"/>
        <v>97.9370808631746</v>
      </c>
      <c r="H467" s="27" t="s">
        <v>387</v>
      </c>
      <c r="I467" s="63">
        <v>118.84833999999999</v>
      </c>
      <c r="J467" s="54" t="s">
        <v>3681</v>
      </c>
      <c r="K467" s="54" t="s">
        <v>1782</v>
      </c>
      <c r="L467" s="54">
        <v>7</v>
      </c>
      <c r="M467" s="54" t="s">
        <v>81</v>
      </c>
      <c r="N467" s="54">
        <v>160</v>
      </c>
      <c r="O467" s="54" t="s">
        <v>3682</v>
      </c>
    </row>
    <row r="468" spans="1:15" s="54" customFormat="1" ht="16.5" customHeight="1">
      <c r="A468" s="50" t="s">
        <v>386</v>
      </c>
      <c r="B468" s="48" t="s">
        <v>1783</v>
      </c>
      <c r="C468" s="51" t="s">
        <v>1784</v>
      </c>
      <c r="D468" s="52">
        <v>2018</v>
      </c>
      <c r="E468" s="51">
        <v>0.38</v>
      </c>
      <c r="F468" s="53">
        <v>38</v>
      </c>
      <c r="G468" s="27">
        <f t="shared" si="24"/>
        <v>119.36081730199405</v>
      </c>
      <c r="H468" s="27" t="s">
        <v>387</v>
      </c>
      <c r="I468" s="63">
        <v>82.778369999999995</v>
      </c>
      <c r="J468" s="54" t="s">
        <v>3681</v>
      </c>
      <c r="K468" s="54" t="s">
        <v>1785</v>
      </c>
      <c r="L468" s="54">
        <v>15</v>
      </c>
      <c r="M468" s="54" t="s">
        <v>68</v>
      </c>
      <c r="N468" s="54">
        <v>195</v>
      </c>
      <c r="O468" s="54" t="s">
        <v>3682</v>
      </c>
    </row>
    <row r="469" spans="1:15" s="54" customFormat="1" ht="16.5" customHeight="1">
      <c r="A469" s="50" t="s">
        <v>386</v>
      </c>
      <c r="B469" s="48" t="s">
        <v>1786</v>
      </c>
      <c r="C469" s="51" t="s">
        <v>1787</v>
      </c>
      <c r="D469" s="52">
        <v>2018</v>
      </c>
      <c r="E469" s="51">
        <v>0.38</v>
      </c>
      <c r="F469" s="53">
        <v>24</v>
      </c>
      <c r="G469" s="27">
        <f t="shared" si="24"/>
        <v>119.36081730199405</v>
      </c>
      <c r="H469" s="27" t="s">
        <v>387</v>
      </c>
      <c r="I469" s="63">
        <v>91.474190000000007</v>
      </c>
      <c r="J469" s="54" t="s">
        <v>3681</v>
      </c>
      <c r="K469" s="54" t="s">
        <v>1788</v>
      </c>
      <c r="L469" s="54">
        <v>15</v>
      </c>
      <c r="M469" s="54" t="s">
        <v>68</v>
      </c>
      <c r="N469" s="54">
        <v>195</v>
      </c>
      <c r="O469" s="54" t="s">
        <v>3682</v>
      </c>
    </row>
    <row r="470" spans="1:15" s="54" customFormat="1" ht="60" customHeight="1">
      <c r="A470" s="50" t="s">
        <v>386</v>
      </c>
      <c r="B470" s="48" t="s">
        <v>1789</v>
      </c>
      <c r="C470" s="51" t="s">
        <v>1790</v>
      </c>
      <c r="D470" s="52">
        <v>2018</v>
      </c>
      <c r="E470" s="51">
        <v>0.38</v>
      </c>
      <c r="F470" s="53">
        <v>93</v>
      </c>
      <c r="G470" s="27">
        <f t="shared" si="24"/>
        <v>119.36081730199405</v>
      </c>
      <c r="H470" s="27" t="s">
        <v>387</v>
      </c>
      <c r="I470" s="63">
        <v>112.76441</v>
      </c>
      <c r="J470" s="54" t="s">
        <v>3681</v>
      </c>
      <c r="K470" s="55" t="s">
        <v>742</v>
      </c>
      <c r="L470" s="54">
        <v>60</v>
      </c>
      <c r="M470" s="54" t="s">
        <v>68</v>
      </c>
      <c r="N470" s="54">
        <v>195</v>
      </c>
      <c r="O470" s="54" t="s">
        <v>3682</v>
      </c>
    </row>
    <row r="471" spans="1:15" s="54" customFormat="1" ht="16.5" customHeight="1">
      <c r="A471" s="50" t="s">
        <v>386</v>
      </c>
      <c r="B471" s="48" t="s">
        <v>1791</v>
      </c>
      <c r="C471" s="51" t="s">
        <v>1792</v>
      </c>
      <c r="D471" s="52">
        <v>2018</v>
      </c>
      <c r="E471" s="51">
        <v>0.38</v>
      </c>
      <c r="F471" s="53">
        <v>47</v>
      </c>
      <c r="G471" s="27">
        <f t="shared" si="24"/>
        <v>97.9370808631746</v>
      </c>
      <c r="H471" s="27" t="s">
        <v>387</v>
      </c>
      <c r="I471" s="63">
        <v>74.398750000000007</v>
      </c>
      <c r="J471" s="54" t="s">
        <v>3681</v>
      </c>
      <c r="K471" s="54" t="s">
        <v>1793</v>
      </c>
      <c r="L471" s="54">
        <v>60</v>
      </c>
      <c r="M471" s="54" t="s">
        <v>81</v>
      </c>
      <c r="N471" s="54">
        <v>160</v>
      </c>
      <c r="O471" s="54" t="s">
        <v>3682</v>
      </c>
    </row>
    <row r="472" spans="1:15" s="54" customFormat="1" ht="30" customHeight="1">
      <c r="A472" s="50" t="s">
        <v>386</v>
      </c>
      <c r="B472" s="48" t="s">
        <v>1794</v>
      </c>
      <c r="C472" s="51" t="s">
        <v>1795</v>
      </c>
      <c r="D472" s="52">
        <v>2018</v>
      </c>
      <c r="E472" s="51">
        <v>0.38</v>
      </c>
      <c r="F472" s="53">
        <v>51</v>
      </c>
      <c r="G472" s="27">
        <f t="shared" si="24"/>
        <v>119.36081730199405</v>
      </c>
      <c r="H472" s="27" t="s">
        <v>387</v>
      </c>
      <c r="I472" s="63">
        <v>94.588859999999997</v>
      </c>
      <c r="J472" s="54" t="s">
        <v>3681</v>
      </c>
      <c r="K472" s="55" t="s">
        <v>458</v>
      </c>
      <c r="L472" s="54">
        <v>30</v>
      </c>
      <c r="M472" s="54" t="s">
        <v>68</v>
      </c>
      <c r="N472" s="54">
        <v>195</v>
      </c>
      <c r="O472" s="54" t="s">
        <v>3682</v>
      </c>
    </row>
    <row r="473" spans="1:15" s="54" customFormat="1" ht="16.5" customHeight="1">
      <c r="A473" s="50" t="s">
        <v>386</v>
      </c>
      <c r="B473" s="48" t="s">
        <v>1796</v>
      </c>
      <c r="C473" s="51" t="s">
        <v>1797</v>
      </c>
      <c r="D473" s="52">
        <v>2018</v>
      </c>
      <c r="E473" s="51">
        <v>0.38</v>
      </c>
      <c r="F473" s="53">
        <v>130</v>
      </c>
      <c r="G473" s="27">
        <f t="shared" si="24"/>
        <v>119.36081730199405</v>
      </c>
      <c r="H473" s="27" t="s">
        <v>387</v>
      </c>
      <c r="I473" s="63">
        <v>99.320009999999996</v>
      </c>
      <c r="J473" s="54" t="s">
        <v>3681</v>
      </c>
      <c r="K473" s="54" t="s">
        <v>1798</v>
      </c>
      <c r="L473" s="54">
        <v>15</v>
      </c>
      <c r="M473" s="54" t="s">
        <v>68</v>
      </c>
      <c r="N473" s="54">
        <v>195</v>
      </c>
      <c r="O473" s="54" t="s">
        <v>3682</v>
      </c>
    </row>
    <row r="474" spans="1:15" s="54" customFormat="1" ht="16.5" customHeight="1">
      <c r="A474" s="50" t="s">
        <v>386</v>
      </c>
      <c r="B474" s="48" t="s">
        <v>1799</v>
      </c>
      <c r="C474" s="51" t="s">
        <v>1800</v>
      </c>
      <c r="D474" s="52">
        <v>2018</v>
      </c>
      <c r="E474" s="51">
        <v>0.38</v>
      </c>
      <c r="F474" s="53">
        <v>75</v>
      </c>
      <c r="G474" s="27">
        <f t="shared" si="24"/>
        <v>119.36081730199405</v>
      </c>
      <c r="H474" s="27" t="s">
        <v>387</v>
      </c>
      <c r="I474" s="63">
        <v>149.52209999999999</v>
      </c>
      <c r="J474" s="54" t="s">
        <v>3681</v>
      </c>
      <c r="K474" s="54" t="s">
        <v>1801</v>
      </c>
      <c r="L474" s="54">
        <v>15</v>
      </c>
      <c r="M474" s="54" t="s">
        <v>68</v>
      </c>
      <c r="N474" s="54">
        <v>195</v>
      </c>
      <c r="O474" s="54" t="s">
        <v>3682</v>
      </c>
    </row>
    <row r="475" spans="1:15" s="54" customFormat="1" ht="16.5" customHeight="1">
      <c r="A475" s="50" t="s">
        <v>386</v>
      </c>
      <c r="B475" s="48" t="s">
        <v>1802</v>
      </c>
      <c r="C475" s="51" t="s">
        <v>1803</v>
      </c>
      <c r="D475" s="52">
        <v>2018</v>
      </c>
      <c r="E475" s="51">
        <v>0.38</v>
      </c>
      <c r="F475" s="53">
        <v>82</v>
      </c>
      <c r="G475" s="27">
        <f t="shared" si="24"/>
        <v>119.36081730199405</v>
      </c>
      <c r="H475" s="27" t="s">
        <v>387</v>
      </c>
      <c r="I475" s="63">
        <v>141.21129999999999</v>
      </c>
      <c r="J475" s="54" t="s">
        <v>3681</v>
      </c>
      <c r="K475" s="54" t="s">
        <v>1804</v>
      </c>
      <c r="L475" s="54">
        <v>5</v>
      </c>
      <c r="M475" s="54" t="s">
        <v>68</v>
      </c>
      <c r="N475" s="54">
        <v>195</v>
      </c>
      <c r="O475" s="54" t="s">
        <v>3682</v>
      </c>
    </row>
    <row r="476" spans="1:15" s="54" customFormat="1" ht="30" customHeight="1">
      <c r="A476" s="50" t="s">
        <v>386</v>
      </c>
      <c r="B476" s="48" t="s">
        <v>1805</v>
      </c>
      <c r="C476" s="51" t="s">
        <v>1806</v>
      </c>
      <c r="D476" s="52">
        <v>2018</v>
      </c>
      <c r="E476" s="51">
        <v>0.38</v>
      </c>
      <c r="F476" s="53">
        <v>285</v>
      </c>
      <c r="G476" s="27">
        <f t="shared" si="24"/>
        <v>97.9370808631746</v>
      </c>
      <c r="H476" s="27" t="s">
        <v>387</v>
      </c>
      <c r="I476" s="63">
        <v>301.27918</v>
      </c>
      <c r="J476" s="54" t="s">
        <v>3681</v>
      </c>
      <c r="K476" s="55" t="s">
        <v>1807</v>
      </c>
      <c r="L476" s="54">
        <v>16</v>
      </c>
      <c r="M476" s="54" t="s">
        <v>81</v>
      </c>
      <c r="N476" s="54">
        <v>160</v>
      </c>
      <c r="O476" s="54" t="s">
        <v>3682</v>
      </c>
    </row>
    <row r="477" spans="1:15" s="54" customFormat="1" ht="30" customHeight="1">
      <c r="A477" s="50" t="s">
        <v>386</v>
      </c>
      <c r="B477" s="48" t="s">
        <v>1808</v>
      </c>
      <c r="C477" s="51" t="s">
        <v>1809</v>
      </c>
      <c r="D477" s="52">
        <v>2018</v>
      </c>
      <c r="E477" s="51">
        <v>0.38</v>
      </c>
      <c r="F477" s="53">
        <v>241</v>
      </c>
      <c r="G477" s="27">
        <f t="shared" si="24"/>
        <v>97.9370808631746</v>
      </c>
      <c r="H477" s="27" t="s">
        <v>387</v>
      </c>
      <c r="I477" s="63">
        <v>259.22782999999998</v>
      </c>
      <c r="J477" s="54" t="s">
        <v>3681</v>
      </c>
      <c r="K477" s="55" t="s">
        <v>1810</v>
      </c>
      <c r="L477" s="54">
        <v>20</v>
      </c>
      <c r="M477" s="54" t="s">
        <v>81</v>
      </c>
      <c r="N477" s="54">
        <v>160</v>
      </c>
      <c r="O477" s="54" t="s">
        <v>3682</v>
      </c>
    </row>
    <row r="478" spans="1:15" s="54" customFormat="1" ht="16.5" customHeight="1">
      <c r="A478" s="50" t="s">
        <v>386</v>
      </c>
      <c r="B478" s="48" t="s">
        <v>1811</v>
      </c>
      <c r="C478" s="51" t="s">
        <v>1812</v>
      </c>
      <c r="D478" s="52">
        <v>2018</v>
      </c>
      <c r="E478" s="51">
        <v>0.38</v>
      </c>
      <c r="F478" s="53">
        <v>135</v>
      </c>
      <c r="G478" s="27">
        <f t="shared" si="24"/>
        <v>97.9370808631746</v>
      </c>
      <c r="H478" s="27" t="s">
        <v>387</v>
      </c>
      <c r="I478" s="63">
        <v>358.36235999999997</v>
      </c>
      <c r="J478" s="54" t="s">
        <v>3681</v>
      </c>
      <c r="K478" s="54" t="s">
        <v>1813</v>
      </c>
      <c r="L478" s="54">
        <v>15</v>
      </c>
      <c r="M478" s="54" t="s">
        <v>81</v>
      </c>
      <c r="N478" s="54">
        <v>160</v>
      </c>
      <c r="O478" s="54" t="s">
        <v>3682</v>
      </c>
    </row>
    <row r="479" spans="1:15" s="54" customFormat="1" ht="16.5" customHeight="1">
      <c r="A479" s="50" t="s">
        <v>386</v>
      </c>
      <c r="B479" s="48" t="s">
        <v>1814</v>
      </c>
      <c r="C479" s="51" t="s">
        <v>1815</v>
      </c>
      <c r="D479" s="52">
        <v>2018</v>
      </c>
      <c r="E479" s="51">
        <v>0.38</v>
      </c>
      <c r="F479" s="53">
        <v>503</v>
      </c>
      <c r="G479" s="27">
        <f t="shared" si="24"/>
        <v>149.96615507173613</v>
      </c>
      <c r="H479" s="27" t="s">
        <v>387</v>
      </c>
      <c r="I479" s="63">
        <v>508.17113000000001</v>
      </c>
      <c r="J479" s="54" t="s">
        <v>3681</v>
      </c>
      <c r="K479" s="54" t="s">
        <v>1816</v>
      </c>
      <c r="L479" s="54">
        <v>3</v>
      </c>
      <c r="M479" s="54" t="s">
        <v>66</v>
      </c>
      <c r="N479" s="54">
        <v>245</v>
      </c>
      <c r="O479" s="54" t="s">
        <v>3682</v>
      </c>
    </row>
    <row r="480" spans="1:15" s="54" customFormat="1" ht="45" customHeight="1">
      <c r="A480" s="50" t="s">
        <v>386</v>
      </c>
      <c r="B480" s="48" t="s">
        <v>1826</v>
      </c>
      <c r="C480" s="51" t="s">
        <v>1827</v>
      </c>
      <c r="D480" s="52">
        <v>2018</v>
      </c>
      <c r="E480" s="51">
        <v>0.38</v>
      </c>
      <c r="F480" s="53">
        <v>225</v>
      </c>
      <c r="G480" s="27">
        <f t="shared" si="24"/>
        <v>119.36081730199405</v>
      </c>
      <c r="H480" s="27" t="s">
        <v>387</v>
      </c>
      <c r="I480" s="63">
        <v>334.19189</v>
      </c>
      <c r="J480" s="54" t="s">
        <v>3681</v>
      </c>
      <c r="K480" s="55" t="s">
        <v>1828</v>
      </c>
      <c r="L480" s="54">
        <v>45</v>
      </c>
      <c r="M480" s="54" t="s">
        <v>68</v>
      </c>
      <c r="N480" s="54">
        <v>195</v>
      </c>
      <c r="O480" s="54" t="s">
        <v>3682</v>
      </c>
    </row>
    <row r="481" spans="1:15" s="54" customFormat="1" ht="30" customHeight="1">
      <c r="A481" s="50" t="s">
        <v>386</v>
      </c>
      <c r="B481" s="48" t="s">
        <v>1829</v>
      </c>
      <c r="C481" s="51" t="s">
        <v>1830</v>
      </c>
      <c r="D481" s="52">
        <v>2018</v>
      </c>
      <c r="E481" s="51">
        <v>0.38</v>
      </c>
      <c r="F481" s="53">
        <v>93</v>
      </c>
      <c r="G481" s="27">
        <f t="shared" si="24"/>
        <v>119.36081730199405</v>
      </c>
      <c r="H481" s="27" t="s">
        <v>387</v>
      </c>
      <c r="I481" s="63">
        <v>142.69942</v>
      </c>
      <c r="J481" s="54" t="s">
        <v>3681</v>
      </c>
      <c r="K481" s="55" t="s">
        <v>1831</v>
      </c>
      <c r="L481" s="54">
        <v>30</v>
      </c>
      <c r="M481" s="54" t="s">
        <v>68</v>
      </c>
      <c r="N481" s="54">
        <v>195</v>
      </c>
      <c r="O481" s="54" t="s">
        <v>3682</v>
      </c>
    </row>
    <row r="482" spans="1:15" s="54" customFormat="1" ht="45" customHeight="1">
      <c r="A482" s="50" t="s">
        <v>386</v>
      </c>
      <c r="B482" s="48" t="s">
        <v>1832</v>
      </c>
      <c r="C482" s="51" t="s">
        <v>1833</v>
      </c>
      <c r="D482" s="52">
        <v>2018</v>
      </c>
      <c r="E482" s="51">
        <v>0.38</v>
      </c>
      <c r="F482" s="53">
        <v>251</v>
      </c>
      <c r="G482" s="27">
        <f t="shared" si="24"/>
        <v>119.36081730199405</v>
      </c>
      <c r="H482" s="27" t="s">
        <v>387</v>
      </c>
      <c r="I482" s="63">
        <v>353.03775999999999</v>
      </c>
      <c r="J482" s="54" t="s">
        <v>3681</v>
      </c>
      <c r="K482" s="55" t="s">
        <v>1834</v>
      </c>
      <c r="L482" s="54">
        <v>25</v>
      </c>
      <c r="M482" s="54" t="s">
        <v>68</v>
      </c>
      <c r="N482" s="54">
        <v>195</v>
      </c>
      <c r="O482" s="54" t="s">
        <v>3682</v>
      </c>
    </row>
    <row r="483" spans="1:15" s="54" customFormat="1" ht="16.5" customHeight="1">
      <c r="A483" s="50" t="s">
        <v>386</v>
      </c>
      <c r="B483" s="48" t="s">
        <v>1835</v>
      </c>
      <c r="C483" s="51" t="s">
        <v>1836</v>
      </c>
      <c r="D483" s="52">
        <v>2018</v>
      </c>
      <c r="E483" s="51">
        <v>0.38</v>
      </c>
      <c r="F483" s="53">
        <v>126</v>
      </c>
      <c r="G483" s="27">
        <f t="shared" si="24"/>
        <v>119.36081730199405</v>
      </c>
      <c r="H483" s="27" t="s">
        <v>387</v>
      </c>
      <c r="I483" s="63">
        <v>126.54168</v>
      </c>
      <c r="J483" s="54" t="s">
        <v>3681</v>
      </c>
      <c r="K483" s="54" t="s">
        <v>1837</v>
      </c>
      <c r="L483" s="54">
        <v>15</v>
      </c>
      <c r="M483" s="54" t="s">
        <v>68</v>
      </c>
      <c r="N483" s="54">
        <v>195</v>
      </c>
      <c r="O483" s="54" t="s">
        <v>3682</v>
      </c>
    </row>
    <row r="484" spans="1:15" s="54" customFormat="1" ht="16.5" customHeight="1">
      <c r="A484" s="50" t="s">
        <v>386</v>
      </c>
      <c r="B484" s="48" t="s">
        <v>1838</v>
      </c>
      <c r="C484" s="51" t="s">
        <v>1839</v>
      </c>
      <c r="D484" s="52">
        <v>2018</v>
      </c>
      <c r="E484" s="51">
        <v>0.38</v>
      </c>
      <c r="F484" s="53">
        <v>181</v>
      </c>
      <c r="G484" s="27">
        <f t="shared" si="24"/>
        <v>119.36081730199405</v>
      </c>
      <c r="H484" s="27" t="s">
        <v>387</v>
      </c>
      <c r="I484" s="63">
        <v>167.15242000000001</v>
      </c>
      <c r="J484" s="54" t="s">
        <v>3681</v>
      </c>
      <c r="K484" s="54" t="s">
        <v>1840</v>
      </c>
      <c r="L484" s="54">
        <v>15</v>
      </c>
      <c r="M484" s="54" t="s">
        <v>68</v>
      </c>
      <c r="N484" s="54">
        <v>195</v>
      </c>
      <c r="O484" s="54" t="s">
        <v>3682</v>
      </c>
    </row>
    <row r="485" spans="1:15" s="54" customFormat="1" ht="75" customHeight="1">
      <c r="A485" s="50" t="s">
        <v>386</v>
      </c>
      <c r="B485" s="48" t="s">
        <v>1841</v>
      </c>
      <c r="C485" s="51" t="s">
        <v>1842</v>
      </c>
      <c r="D485" s="52">
        <v>2018</v>
      </c>
      <c r="E485" s="51">
        <v>0.38</v>
      </c>
      <c r="F485" s="53">
        <v>893</v>
      </c>
      <c r="G485" s="27">
        <f t="shared" si="24"/>
        <v>119.36081730199405</v>
      </c>
      <c r="H485" s="27" t="s">
        <v>387</v>
      </c>
      <c r="I485" s="63">
        <v>468.77386999999999</v>
      </c>
      <c r="J485" s="54" t="s">
        <v>3681</v>
      </c>
      <c r="K485" s="55" t="s">
        <v>1843</v>
      </c>
      <c r="L485" s="54">
        <v>75</v>
      </c>
      <c r="M485" s="54" t="s">
        <v>68</v>
      </c>
      <c r="N485" s="54">
        <v>195</v>
      </c>
      <c r="O485" s="54" t="s">
        <v>3682</v>
      </c>
    </row>
    <row r="486" spans="1:15" s="54" customFormat="1" ht="16.5" customHeight="1">
      <c r="A486" s="50" t="s">
        <v>386</v>
      </c>
      <c r="B486" s="48" t="s">
        <v>1844</v>
      </c>
      <c r="C486" s="51" t="s">
        <v>1845</v>
      </c>
      <c r="D486" s="52">
        <v>2018</v>
      </c>
      <c r="E486" s="51">
        <v>0.38</v>
      </c>
      <c r="F486" s="53">
        <v>95</v>
      </c>
      <c r="G486" s="27">
        <f t="shared" si="24"/>
        <v>97.9370808631746</v>
      </c>
      <c r="H486" s="27" t="s">
        <v>387</v>
      </c>
      <c r="I486" s="63">
        <v>210.65707999999998</v>
      </c>
      <c r="J486" s="54" t="s">
        <v>3681</v>
      </c>
      <c r="K486" s="54" t="s">
        <v>1846</v>
      </c>
      <c r="L486" s="54">
        <v>15</v>
      </c>
      <c r="M486" s="54" t="s">
        <v>81</v>
      </c>
      <c r="N486" s="54">
        <v>160</v>
      </c>
      <c r="O486" s="54" t="s">
        <v>3682</v>
      </c>
    </row>
    <row r="487" spans="1:15" s="54" customFormat="1" ht="16.5" customHeight="1">
      <c r="A487" s="50" t="s">
        <v>386</v>
      </c>
      <c r="B487" s="48" t="s">
        <v>1847</v>
      </c>
      <c r="C487" s="51" t="s">
        <v>1848</v>
      </c>
      <c r="D487" s="52">
        <v>2018</v>
      </c>
      <c r="E487" s="51">
        <v>0.38</v>
      </c>
      <c r="F487" s="53">
        <v>690</v>
      </c>
      <c r="G487" s="27">
        <f t="shared" si="24"/>
        <v>97.9370808631746</v>
      </c>
      <c r="H487" s="27" t="s">
        <v>387</v>
      </c>
      <c r="I487" s="63">
        <v>113.44786000000001</v>
      </c>
      <c r="J487" s="54" t="s">
        <v>3681</v>
      </c>
      <c r="K487" s="54" t="s">
        <v>1849</v>
      </c>
      <c r="L487" s="54">
        <v>1</v>
      </c>
      <c r="M487" s="54" t="s">
        <v>81</v>
      </c>
      <c r="N487" s="54">
        <v>160</v>
      </c>
      <c r="O487" s="54" t="s">
        <v>3682</v>
      </c>
    </row>
    <row r="488" spans="1:15" s="54" customFormat="1" ht="16.5" customHeight="1">
      <c r="A488" s="50" t="s">
        <v>386</v>
      </c>
      <c r="B488" s="48" t="s">
        <v>1850</v>
      </c>
      <c r="C488" s="51" t="s">
        <v>1851</v>
      </c>
      <c r="D488" s="52">
        <v>2018</v>
      </c>
      <c r="E488" s="51">
        <v>0.38</v>
      </c>
      <c r="F488" s="53">
        <v>153</v>
      </c>
      <c r="G488" s="27">
        <f t="shared" si="24"/>
        <v>119.36081730199405</v>
      </c>
      <c r="H488" s="27" t="s">
        <v>387</v>
      </c>
      <c r="I488" s="63">
        <v>171.63501000000002</v>
      </c>
      <c r="J488" s="54" t="s">
        <v>3681</v>
      </c>
      <c r="K488" s="54" t="s">
        <v>1852</v>
      </c>
      <c r="L488" s="54">
        <v>15</v>
      </c>
      <c r="M488" s="54" t="s">
        <v>68</v>
      </c>
      <c r="N488" s="54">
        <v>195</v>
      </c>
      <c r="O488" s="54" t="s">
        <v>3682</v>
      </c>
    </row>
    <row r="489" spans="1:15" s="54" customFormat="1" ht="16.5" customHeight="1">
      <c r="A489" s="50" t="s">
        <v>386</v>
      </c>
      <c r="B489" s="48" t="s">
        <v>1853</v>
      </c>
      <c r="C489" s="51" t="s">
        <v>1854</v>
      </c>
      <c r="D489" s="52">
        <v>2018</v>
      </c>
      <c r="E489" s="51">
        <v>0.38</v>
      </c>
      <c r="F489" s="53">
        <v>124</v>
      </c>
      <c r="G489" s="27">
        <f t="shared" si="24"/>
        <v>119.36081730199405</v>
      </c>
      <c r="H489" s="27" t="s">
        <v>387</v>
      </c>
      <c r="I489" s="63">
        <v>159.72764000000001</v>
      </c>
      <c r="J489" s="54" t="s">
        <v>3681</v>
      </c>
      <c r="K489" s="54" t="s">
        <v>1855</v>
      </c>
      <c r="L489" s="54">
        <v>1</v>
      </c>
      <c r="M489" s="54" t="s">
        <v>68</v>
      </c>
      <c r="N489" s="54">
        <v>195</v>
      </c>
      <c r="O489" s="54" t="s">
        <v>3682</v>
      </c>
    </row>
    <row r="490" spans="1:15" s="54" customFormat="1" ht="16.5" customHeight="1">
      <c r="A490" s="50" t="s">
        <v>386</v>
      </c>
      <c r="B490" s="48" t="s">
        <v>1856</v>
      </c>
      <c r="C490" s="51" t="s">
        <v>1857</v>
      </c>
      <c r="D490" s="52">
        <v>2018</v>
      </c>
      <c r="E490" s="51">
        <v>0.38</v>
      </c>
      <c r="F490" s="53">
        <v>480</v>
      </c>
      <c r="G490" s="27">
        <f t="shared" si="24"/>
        <v>119.36081730199405</v>
      </c>
      <c r="H490" s="27" t="s">
        <v>387</v>
      </c>
      <c r="I490" s="63">
        <v>231.34662</v>
      </c>
      <c r="J490" s="54" t="s">
        <v>3681</v>
      </c>
      <c r="K490" s="54" t="s">
        <v>470</v>
      </c>
      <c r="L490" s="54">
        <v>15</v>
      </c>
      <c r="M490" s="54" t="s">
        <v>68</v>
      </c>
      <c r="N490" s="54">
        <v>195</v>
      </c>
      <c r="O490" s="54" t="s">
        <v>3682</v>
      </c>
    </row>
    <row r="491" spans="1:15" s="54" customFormat="1" ht="16.5" customHeight="1">
      <c r="A491" s="50" t="s">
        <v>386</v>
      </c>
      <c r="B491" s="48" t="s">
        <v>1858</v>
      </c>
      <c r="C491" s="51" t="s">
        <v>1859</v>
      </c>
      <c r="D491" s="52">
        <v>2018</v>
      </c>
      <c r="E491" s="51">
        <v>0.38</v>
      </c>
      <c r="F491" s="53">
        <v>96</v>
      </c>
      <c r="G491" s="27">
        <f t="shared" si="24"/>
        <v>119.36081730199405</v>
      </c>
      <c r="H491" s="27" t="s">
        <v>387</v>
      </c>
      <c r="I491" s="63">
        <v>175.27458999999999</v>
      </c>
      <c r="J491" s="54" t="s">
        <v>3681</v>
      </c>
      <c r="K491" s="54" t="s">
        <v>1860</v>
      </c>
      <c r="L491" s="54">
        <v>15</v>
      </c>
      <c r="M491" s="54" t="s">
        <v>76</v>
      </c>
      <c r="N491" s="54">
        <v>195</v>
      </c>
      <c r="O491" s="54" t="s">
        <v>3682</v>
      </c>
    </row>
    <row r="492" spans="1:15" s="54" customFormat="1" ht="30" customHeight="1">
      <c r="A492" s="50" t="s">
        <v>386</v>
      </c>
      <c r="B492" s="48" t="s">
        <v>1861</v>
      </c>
      <c r="C492" s="51" t="s">
        <v>1862</v>
      </c>
      <c r="D492" s="52">
        <v>2018</v>
      </c>
      <c r="E492" s="51">
        <v>0.38</v>
      </c>
      <c r="F492" s="53">
        <v>36</v>
      </c>
      <c r="G492" s="27">
        <f t="shared" si="24"/>
        <v>119.36081730199405</v>
      </c>
      <c r="H492" s="27" t="s">
        <v>387</v>
      </c>
      <c r="I492" s="63">
        <v>64.685510000000008</v>
      </c>
      <c r="J492" s="54" t="s">
        <v>3681</v>
      </c>
      <c r="K492" s="55" t="s">
        <v>1863</v>
      </c>
      <c r="L492" s="54">
        <v>20</v>
      </c>
      <c r="M492" s="54" t="s">
        <v>68</v>
      </c>
      <c r="N492" s="54">
        <v>195</v>
      </c>
      <c r="O492" s="54" t="s">
        <v>3682</v>
      </c>
    </row>
    <row r="493" spans="1:15" s="54" customFormat="1" ht="30" customHeight="1">
      <c r="A493" s="50" t="s">
        <v>386</v>
      </c>
      <c r="B493" s="48" t="s">
        <v>202</v>
      </c>
      <c r="C493" s="51" t="s">
        <v>1864</v>
      </c>
      <c r="D493" s="52">
        <v>2018</v>
      </c>
      <c r="E493" s="51">
        <v>0.38</v>
      </c>
      <c r="F493" s="53">
        <v>71</v>
      </c>
      <c r="G493" s="27">
        <f t="shared" si="24"/>
        <v>119.36081730199405</v>
      </c>
      <c r="H493" s="27" t="s">
        <v>387</v>
      </c>
      <c r="I493" s="63">
        <v>91.64913</v>
      </c>
      <c r="J493" s="54" t="s">
        <v>3681</v>
      </c>
      <c r="K493" s="55" t="s">
        <v>1865</v>
      </c>
      <c r="L493" s="54">
        <v>20</v>
      </c>
      <c r="M493" s="54" t="s">
        <v>68</v>
      </c>
      <c r="N493" s="54">
        <v>195</v>
      </c>
      <c r="O493" s="54" t="s">
        <v>3682</v>
      </c>
    </row>
    <row r="494" spans="1:15" s="54" customFormat="1" ht="16.5" customHeight="1">
      <c r="A494" s="50" t="s">
        <v>386</v>
      </c>
      <c r="B494" s="48" t="s">
        <v>1866</v>
      </c>
      <c r="C494" s="51" t="s">
        <v>1867</v>
      </c>
      <c r="D494" s="52">
        <v>2018</v>
      </c>
      <c r="E494" s="51">
        <v>0.38</v>
      </c>
      <c r="F494" s="53">
        <v>24</v>
      </c>
      <c r="G494" s="27">
        <f t="shared" si="24"/>
        <v>97.9370808631746</v>
      </c>
      <c r="H494" s="27" t="s">
        <v>387</v>
      </c>
      <c r="I494" s="63">
        <v>78.504229999999993</v>
      </c>
      <c r="J494" s="54" t="s">
        <v>3681</v>
      </c>
      <c r="K494" s="54" t="s">
        <v>1868</v>
      </c>
      <c r="L494" s="54">
        <v>15</v>
      </c>
      <c r="M494" s="54" t="s">
        <v>81</v>
      </c>
      <c r="N494" s="54">
        <v>160</v>
      </c>
      <c r="O494" s="54" t="s">
        <v>3682</v>
      </c>
    </row>
    <row r="495" spans="1:15" s="54" customFormat="1" ht="16.5" customHeight="1">
      <c r="A495" s="50" t="s">
        <v>386</v>
      </c>
      <c r="B495" s="48" t="s">
        <v>1869</v>
      </c>
      <c r="C495" s="51" t="s">
        <v>1870</v>
      </c>
      <c r="D495" s="52">
        <v>2018</v>
      </c>
      <c r="E495" s="51">
        <v>0.38</v>
      </c>
      <c r="F495" s="53">
        <v>52</v>
      </c>
      <c r="G495" s="27">
        <f t="shared" si="24"/>
        <v>119.36081730199405</v>
      </c>
      <c r="H495" s="27" t="s">
        <v>387</v>
      </c>
      <c r="I495" s="63">
        <v>118.03244000000001</v>
      </c>
      <c r="J495" s="54" t="s">
        <v>3681</v>
      </c>
      <c r="K495" s="54" t="s">
        <v>467</v>
      </c>
      <c r="L495" s="54">
        <v>5</v>
      </c>
      <c r="M495" s="54" t="s">
        <v>68</v>
      </c>
      <c r="N495" s="54">
        <v>195</v>
      </c>
      <c r="O495" s="54" t="s">
        <v>3682</v>
      </c>
    </row>
    <row r="496" spans="1:15" s="54" customFormat="1" ht="16.5" customHeight="1">
      <c r="A496" s="50" t="s">
        <v>386</v>
      </c>
      <c r="B496" s="48" t="s">
        <v>1877</v>
      </c>
      <c r="C496" s="51" t="s">
        <v>1878</v>
      </c>
      <c r="D496" s="52">
        <v>2018</v>
      </c>
      <c r="E496" s="51">
        <v>0.38</v>
      </c>
      <c r="F496" s="53">
        <v>74</v>
      </c>
      <c r="G496" s="27">
        <f t="shared" ref="G496:G550" si="25">(3^0.5)*0.38*0.93*N496</f>
        <v>97.9370808631746</v>
      </c>
      <c r="H496" s="27" t="s">
        <v>387</v>
      </c>
      <c r="I496" s="63">
        <v>80.94708</v>
      </c>
      <c r="J496" s="54" t="s">
        <v>3681</v>
      </c>
      <c r="K496" s="54" t="s">
        <v>1879</v>
      </c>
      <c r="L496" s="54">
        <v>15</v>
      </c>
      <c r="M496" s="54" t="s">
        <v>81</v>
      </c>
      <c r="N496" s="54">
        <v>160</v>
      </c>
      <c r="O496" s="54" t="s">
        <v>3682</v>
      </c>
    </row>
    <row r="497" spans="1:15" s="54" customFormat="1" ht="16.5" customHeight="1">
      <c r="A497" s="50" t="s">
        <v>386</v>
      </c>
      <c r="B497" s="48" t="s">
        <v>1883</v>
      </c>
      <c r="C497" s="51" t="s">
        <v>1884</v>
      </c>
      <c r="D497" s="52">
        <v>2018</v>
      </c>
      <c r="E497" s="51">
        <v>0.38</v>
      </c>
      <c r="F497" s="53">
        <v>291</v>
      </c>
      <c r="G497" s="27">
        <f t="shared" si="25"/>
        <v>119.36081730199405</v>
      </c>
      <c r="H497" s="27" t="s">
        <v>387</v>
      </c>
      <c r="I497" s="63">
        <v>227.45114999999998</v>
      </c>
      <c r="J497" s="54" t="s">
        <v>3681</v>
      </c>
      <c r="K497" s="54" t="s">
        <v>491</v>
      </c>
      <c r="L497" s="54">
        <v>14</v>
      </c>
      <c r="M497" s="54" t="s">
        <v>68</v>
      </c>
      <c r="N497" s="54">
        <v>195</v>
      </c>
      <c r="O497" s="54" t="s">
        <v>3682</v>
      </c>
    </row>
    <row r="498" spans="1:15" s="54" customFormat="1" ht="16.5" customHeight="1">
      <c r="A498" s="50" t="s">
        <v>386</v>
      </c>
      <c r="B498" s="48" t="s">
        <v>1885</v>
      </c>
      <c r="C498" s="51" t="s">
        <v>1886</v>
      </c>
      <c r="D498" s="52">
        <v>2018</v>
      </c>
      <c r="E498" s="51">
        <v>0.38</v>
      </c>
      <c r="F498" s="53">
        <v>300</v>
      </c>
      <c r="G498" s="27">
        <f t="shared" si="25"/>
        <v>97.9370808631746</v>
      </c>
      <c r="H498" s="27" t="s">
        <v>387</v>
      </c>
      <c r="I498" s="63">
        <v>336.01090000000005</v>
      </c>
      <c r="J498" s="54" t="s">
        <v>3681</v>
      </c>
      <c r="K498" s="54" t="s">
        <v>1887</v>
      </c>
      <c r="L498" s="54">
        <v>15</v>
      </c>
      <c r="M498" s="54" t="s">
        <v>81</v>
      </c>
      <c r="N498" s="54">
        <v>160</v>
      </c>
      <c r="O498" s="54" t="s">
        <v>3682</v>
      </c>
    </row>
    <row r="499" spans="1:15" s="54" customFormat="1" ht="16.5" customHeight="1">
      <c r="A499" s="50" t="s">
        <v>386</v>
      </c>
      <c r="B499" s="48" t="s">
        <v>1888</v>
      </c>
      <c r="C499" s="51" t="s">
        <v>1889</v>
      </c>
      <c r="D499" s="52">
        <v>2018</v>
      </c>
      <c r="E499" s="51">
        <v>0.38</v>
      </c>
      <c r="F499" s="53">
        <v>520</v>
      </c>
      <c r="G499" s="27">
        <f t="shared" si="25"/>
        <v>97.9370808631746</v>
      </c>
      <c r="H499" s="27" t="s">
        <v>387</v>
      </c>
      <c r="I499" s="63">
        <v>495.24016999999998</v>
      </c>
      <c r="J499" s="54" t="s">
        <v>3681</v>
      </c>
      <c r="K499" s="54" t="s">
        <v>479</v>
      </c>
      <c r="L499" s="54">
        <v>15</v>
      </c>
      <c r="M499" s="54" t="s">
        <v>81</v>
      </c>
      <c r="N499" s="54">
        <v>160</v>
      </c>
      <c r="O499" s="54" t="s">
        <v>3682</v>
      </c>
    </row>
    <row r="500" spans="1:15" s="54" customFormat="1" ht="16.5" customHeight="1">
      <c r="A500" s="50" t="s">
        <v>386</v>
      </c>
      <c r="B500" s="48" t="s">
        <v>1890</v>
      </c>
      <c r="C500" s="51" t="s">
        <v>1891</v>
      </c>
      <c r="D500" s="52">
        <v>2018</v>
      </c>
      <c r="E500" s="51">
        <v>0.38</v>
      </c>
      <c r="F500" s="53">
        <v>181</v>
      </c>
      <c r="G500" s="27">
        <f t="shared" si="25"/>
        <v>119.36081730199405</v>
      </c>
      <c r="H500" s="27" t="s">
        <v>387</v>
      </c>
      <c r="I500" s="63">
        <v>153.82446999999999</v>
      </c>
      <c r="J500" s="54" t="s">
        <v>3681</v>
      </c>
      <c r="K500" s="54" t="s">
        <v>1892</v>
      </c>
      <c r="L500" s="54">
        <v>15</v>
      </c>
      <c r="M500" s="54" t="s">
        <v>68</v>
      </c>
      <c r="N500" s="54">
        <v>195</v>
      </c>
      <c r="O500" s="54" t="s">
        <v>3682</v>
      </c>
    </row>
    <row r="501" spans="1:15" s="54" customFormat="1" ht="16.5" customHeight="1">
      <c r="A501" s="50" t="s">
        <v>386</v>
      </c>
      <c r="B501" s="48" t="s">
        <v>1893</v>
      </c>
      <c r="C501" s="51" t="s">
        <v>1894</v>
      </c>
      <c r="D501" s="52">
        <v>2018</v>
      </c>
      <c r="E501" s="51">
        <v>0.38</v>
      </c>
      <c r="F501" s="53">
        <v>182</v>
      </c>
      <c r="G501" s="27">
        <f t="shared" si="25"/>
        <v>119.36081730199405</v>
      </c>
      <c r="H501" s="27" t="s">
        <v>387</v>
      </c>
      <c r="I501" s="63">
        <v>201.94992999999999</v>
      </c>
      <c r="J501" s="54" t="s">
        <v>3681</v>
      </c>
      <c r="K501" s="54" t="s">
        <v>1895</v>
      </c>
      <c r="L501" s="54">
        <v>15</v>
      </c>
      <c r="M501" s="54" t="s">
        <v>68</v>
      </c>
      <c r="N501" s="54">
        <v>195</v>
      </c>
      <c r="O501" s="54" t="s">
        <v>3682</v>
      </c>
    </row>
    <row r="502" spans="1:15" s="54" customFormat="1" ht="30" customHeight="1">
      <c r="A502" s="50" t="s">
        <v>386</v>
      </c>
      <c r="B502" s="48" t="s">
        <v>1896</v>
      </c>
      <c r="C502" s="51" t="s">
        <v>1897</v>
      </c>
      <c r="D502" s="52">
        <v>2018</v>
      </c>
      <c r="E502" s="51">
        <v>0.38</v>
      </c>
      <c r="F502" s="53">
        <v>262</v>
      </c>
      <c r="G502" s="27">
        <f t="shared" si="25"/>
        <v>119.36081730199405</v>
      </c>
      <c r="H502" s="27" t="s">
        <v>387</v>
      </c>
      <c r="I502" s="63">
        <v>371.80277000000001</v>
      </c>
      <c r="J502" s="54" t="s">
        <v>3681</v>
      </c>
      <c r="K502" s="55" t="s">
        <v>482</v>
      </c>
      <c r="L502" s="54">
        <v>30</v>
      </c>
      <c r="M502" s="54" t="s">
        <v>68</v>
      </c>
      <c r="N502" s="54">
        <v>195</v>
      </c>
      <c r="O502" s="54" t="s">
        <v>3682</v>
      </c>
    </row>
    <row r="503" spans="1:15" s="54" customFormat="1" ht="16.5" customHeight="1">
      <c r="A503" s="50" t="s">
        <v>386</v>
      </c>
      <c r="B503" s="48" t="s">
        <v>133</v>
      </c>
      <c r="C503" s="51" t="s">
        <v>132</v>
      </c>
      <c r="D503" s="52">
        <v>2018</v>
      </c>
      <c r="E503" s="51">
        <v>0.38</v>
      </c>
      <c r="F503" s="53">
        <v>133</v>
      </c>
      <c r="G503" s="27">
        <f t="shared" si="25"/>
        <v>119.36081730199405</v>
      </c>
      <c r="H503" s="27" t="s">
        <v>387</v>
      </c>
      <c r="I503" s="63">
        <v>212.30106000000001</v>
      </c>
      <c r="J503" s="54" t="s">
        <v>3681</v>
      </c>
      <c r="K503" s="54" t="s">
        <v>1907</v>
      </c>
      <c r="L503" s="54">
        <v>15</v>
      </c>
      <c r="M503" s="54" t="s">
        <v>68</v>
      </c>
      <c r="N503" s="54">
        <v>195</v>
      </c>
      <c r="O503" s="54" t="s">
        <v>3682</v>
      </c>
    </row>
    <row r="504" spans="1:15" s="54" customFormat="1" ht="16.5" customHeight="1">
      <c r="A504" s="50" t="s">
        <v>386</v>
      </c>
      <c r="B504" s="48" t="s">
        <v>1908</v>
      </c>
      <c r="C504" s="51" t="s">
        <v>1909</v>
      </c>
      <c r="D504" s="52">
        <v>2018</v>
      </c>
      <c r="E504" s="51">
        <v>0.38</v>
      </c>
      <c r="F504" s="53">
        <v>143</v>
      </c>
      <c r="G504" s="27">
        <f t="shared" si="25"/>
        <v>119.36081730199405</v>
      </c>
      <c r="H504" s="27" t="s">
        <v>387</v>
      </c>
      <c r="I504" s="63">
        <v>106.73771000000001</v>
      </c>
      <c r="J504" s="54" t="s">
        <v>3681</v>
      </c>
      <c r="K504" s="54" t="s">
        <v>1910</v>
      </c>
      <c r="L504" s="54">
        <v>5</v>
      </c>
      <c r="M504" s="54" t="s">
        <v>68</v>
      </c>
      <c r="N504" s="54">
        <v>195</v>
      </c>
      <c r="O504" s="54" t="s">
        <v>3682</v>
      </c>
    </row>
    <row r="505" spans="1:15" s="54" customFormat="1" ht="16.5" customHeight="1">
      <c r="A505" s="50" t="s">
        <v>386</v>
      </c>
      <c r="B505" s="48" t="s">
        <v>1911</v>
      </c>
      <c r="C505" s="51" t="s">
        <v>1912</v>
      </c>
      <c r="D505" s="52">
        <v>2018</v>
      </c>
      <c r="E505" s="51">
        <v>0.38</v>
      </c>
      <c r="F505" s="53">
        <v>167</v>
      </c>
      <c r="G505" s="27">
        <f t="shared" si="25"/>
        <v>97.9370808631746</v>
      </c>
      <c r="H505" s="27" t="s">
        <v>387</v>
      </c>
      <c r="I505" s="63">
        <v>214.49878000000001</v>
      </c>
      <c r="J505" s="54" t="s">
        <v>3681</v>
      </c>
      <c r="K505" s="54" t="s">
        <v>1913</v>
      </c>
      <c r="L505" s="54">
        <v>14</v>
      </c>
      <c r="M505" s="54" t="s">
        <v>81</v>
      </c>
      <c r="N505" s="54">
        <v>160</v>
      </c>
      <c r="O505" s="54" t="s">
        <v>3682</v>
      </c>
    </row>
    <row r="506" spans="1:15" s="54" customFormat="1" ht="16.5" customHeight="1">
      <c r="A506" s="50" t="s">
        <v>386</v>
      </c>
      <c r="B506" s="48" t="s">
        <v>1914</v>
      </c>
      <c r="C506" s="51" t="s">
        <v>1915</v>
      </c>
      <c r="D506" s="52">
        <v>2018</v>
      </c>
      <c r="E506" s="51">
        <v>0.38</v>
      </c>
      <c r="F506" s="53">
        <v>36</v>
      </c>
      <c r="G506" s="27">
        <f t="shared" si="25"/>
        <v>97.9370808631746</v>
      </c>
      <c r="H506" s="27" t="s">
        <v>387</v>
      </c>
      <c r="I506" s="63">
        <v>65.135509999999996</v>
      </c>
      <c r="J506" s="54" t="s">
        <v>3681</v>
      </c>
      <c r="K506" s="54" t="s">
        <v>1916</v>
      </c>
      <c r="L506" s="54">
        <v>5</v>
      </c>
      <c r="M506" s="54" t="s">
        <v>81</v>
      </c>
      <c r="N506" s="54">
        <v>160</v>
      </c>
      <c r="O506" s="54" t="s">
        <v>3682</v>
      </c>
    </row>
    <row r="507" spans="1:15" s="54" customFormat="1" ht="16.5" customHeight="1">
      <c r="A507" s="50" t="s">
        <v>386</v>
      </c>
      <c r="B507" s="48" t="s">
        <v>1917</v>
      </c>
      <c r="C507" s="51" t="s">
        <v>1918</v>
      </c>
      <c r="D507" s="52">
        <v>2018</v>
      </c>
      <c r="E507" s="51">
        <v>0.38</v>
      </c>
      <c r="F507" s="53">
        <v>84</v>
      </c>
      <c r="G507" s="27">
        <f t="shared" si="25"/>
        <v>119.36081730199405</v>
      </c>
      <c r="H507" s="27" t="s">
        <v>387</v>
      </c>
      <c r="I507" s="63">
        <v>158.54261</v>
      </c>
      <c r="J507" s="54" t="s">
        <v>3681</v>
      </c>
      <c r="K507" s="54" t="s">
        <v>1919</v>
      </c>
      <c r="L507" s="54">
        <v>14</v>
      </c>
      <c r="M507" s="54" t="s">
        <v>68</v>
      </c>
      <c r="N507" s="54">
        <v>195</v>
      </c>
      <c r="O507" s="54" t="s">
        <v>3682</v>
      </c>
    </row>
    <row r="508" spans="1:15" s="54" customFormat="1" ht="16.5" customHeight="1">
      <c r="A508" s="50" t="s">
        <v>386</v>
      </c>
      <c r="B508" s="48" t="s">
        <v>1920</v>
      </c>
      <c r="C508" s="51" t="s">
        <v>1921</v>
      </c>
      <c r="D508" s="52">
        <v>2018</v>
      </c>
      <c r="E508" s="51">
        <v>0.38</v>
      </c>
      <c r="F508" s="53">
        <v>153</v>
      </c>
      <c r="G508" s="27">
        <f t="shared" si="25"/>
        <v>119.36081730199405</v>
      </c>
      <c r="H508" s="27" t="s">
        <v>387</v>
      </c>
      <c r="I508" s="63">
        <v>170.57162</v>
      </c>
      <c r="J508" s="54" t="s">
        <v>3681</v>
      </c>
      <c r="K508" s="54" t="s">
        <v>1922</v>
      </c>
      <c r="L508" s="54">
        <v>10</v>
      </c>
      <c r="M508" s="54" t="s">
        <v>67</v>
      </c>
      <c r="N508" s="54">
        <v>195</v>
      </c>
      <c r="O508" s="54" t="s">
        <v>3682</v>
      </c>
    </row>
    <row r="509" spans="1:15" s="54" customFormat="1" ht="16.5" customHeight="1">
      <c r="A509" s="50" t="s">
        <v>386</v>
      </c>
      <c r="B509" s="48" t="s">
        <v>1923</v>
      </c>
      <c r="C509" s="51" t="s">
        <v>1924</v>
      </c>
      <c r="D509" s="52">
        <v>2018</v>
      </c>
      <c r="E509" s="51">
        <v>0.38</v>
      </c>
      <c r="F509" s="53">
        <v>393</v>
      </c>
      <c r="G509" s="27">
        <f t="shared" si="25"/>
        <v>119.36081730199405</v>
      </c>
      <c r="H509" s="27" t="s">
        <v>387</v>
      </c>
      <c r="I509" s="63">
        <v>262.16606999999999</v>
      </c>
      <c r="J509" s="54" t="s">
        <v>3681</v>
      </c>
      <c r="K509" s="54" t="s">
        <v>488</v>
      </c>
      <c r="L509" s="54">
        <v>5</v>
      </c>
      <c r="M509" s="54" t="s">
        <v>68</v>
      </c>
      <c r="N509" s="54">
        <v>195</v>
      </c>
      <c r="O509" s="54" t="s">
        <v>3682</v>
      </c>
    </row>
    <row r="510" spans="1:15" s="54" customFormat="1" ht="16.5" customHeight="1">
      <c r="A510" s="50" t="s">
        <v>386</v>
      </c>
      <c r="B510" s="48" t="s">
        <v>1925</v>
      </c>
      <c r="C510" s="51" t="s">
        <v>1926</v>
      </c>
      <c r="D510" s="52">
        <v>2018</v>
      </c>
      <c r="E510" s="51">
        <v>0.38</v>
      </c>
      <c r="F510" s="53">
        <v>77</v>
      </c>
      <c r="G510" s="27">
        <f t="shared" si="25"/>
        <v>119.36081730199405</v>
      </c>
      <c r="H510" s="27" t="s">
        <v>387</v>
      </c>
      <c r="I510" s="63">
        <v>137.51535999999999</v>
      </c>
      <c r="J510" s="54" t="s">
        <v>3681</v>
      </c>
      <c r="K510" s="54" t="s">
        <v>1927</v>
      </c>
      <c r="L510" s="54">
        <v>15</v>
      </c>
      <c r="M510" s="54" t="s">
        <v>68</v>
      </c>
      <c r="N510" s="54">
        <v>195</v>
      </c>
      <c r="O510" s="54" t="s">
        <v>3682</v>
      </c>
    </row>
    <row r="511" spans="1:15" s="54" customFormat="1" ht="16.5" customHeight="1">
      <c r="A511" s="50" t="s">
        <v>386</v>
      </c>
      <c r="B511" s="48" t="s">
        <v>1928</v>
      </c>
      <c r="C511" s="51" t="s">
        <v>1929</v>
      </c>
      <c r="D511" s="52">
        <v>2018</v>
      </c>
      <c r="E511" s="51">
        <v>0.38</v>
      </c>
      <c r="F511" s="53">
        <v>100</v>
      </c>
      <c r="G511" s="27">
        <f t="shared" si="25"/>
        <v>119.36081730199405</v>
      </c>
      <c r="H511" s="27" t="s">
        <v>387</v>
      </c>
      <c r="I511" s="63">
        <v>136.24134000000001</v>
      </c>
      <c r="J511" s="54" t="s">
        <v>3681</v>
      </c>
      <c r="K511" s="54" t="s">
        <v>1930</v>
      </c>
      <c r="L511" s="54">
        <v>15</v>
      </c>
      <c r="M511" s="54" t="s">
        <v>68</v>
      </c>
      <c r="N511" s="54">
        <v>195</v>
      </c>
      <c r="O511" s="54" t="s">
        <v>3682</v>
      </c>
    </row>
    <row r="512" spans="1:15" s="54" customFormat="1" ht="16.5" customHeight="1">
      <c r="A512" s="50" t="s">
        <v>386</v>
      </c>
      <c r="B512" s="48" t="s">
        <v>1931</v>
      </c>
      <c r="C512" s="51" t="s">
        <v>1932</v>
      </c>
      <c r="D512" s="52">
        <v>2018</v>
      </c>
      <c r="E512" s="51">
        <v>0.38</v>
      </c>
      <c r="F512" s="53">
        <v>39</v>
      </c>
      <c r="G512" s="27">
        <f t="shared" si="25"/>
        <v>97.9370808631746</v>
      </c>
      <c r="H512" s="27" t="s">
        <v>387</v>
      </c>
      <c r="I512" s="63">
        <v>40.16498</v>
      </c>
      <c r="J512" s="54" t="s">
        <v>3681</v>
      </c>
      <c r="K512" s="54" t="s">
        <v>1933</v>
      </c>
      <c r="L512" s="54">
        <v>15</v>
      </c>
      <c r="M512" s="54" t="s">
        <v>81</v>
      </c>
      <c r="N512" s="54">
        <v>160</v>
      </c>
      <c r="O512" s="54" t="s">
        <v>3682</v>
      </c>
    </row>
    <row r="513" spans="1:15" s="54" customFormat="1" ht="16.5" customHeight="1">
      <c r="A513" s="50" t="s">
        <v>386</v>
      </c>
      <c r="B513" s="48" t="s">
        <v>1934</v>
      </c>
      <c r="C513" s="51" t="s">
        <v>1935</v>
      </c>
      <c r="D513" s="52">
        <v>2018</v>
      </c>
      <c r="E513" s="51">
        <v>0.38</v>
      </c>
      <c r="F513" s="53">
        <v>28</v>
      </c>
      <c r="G513" s="27">
        <f t="shared" si="25"/>
        <v>119.36081730199405</v>
      </c>
      <c r="H513" s="27" t="s">
        <v>387</v>
      </c>
      <c r="I513" s="63">
        <v>64.498670000000004</v>
      </c>
      <c r="J513" s="54" t="s">
        <v>3681</v>
      </c>
      <c r="K513" s="54" t="s">
        <v>1936</v>
      </c>
      <c r="L513" s="54">
        <v>15</v>
      </c>
      <c r="M513" s="54" t="s">
        <v>68</v>
      </c>
      <c r="N513" s="54">
        <v>195</v>
      </c>
      <c r="O513" s="54" t="s">
        <v>3682</v>
      </c>
    </row>
    <row r="514" spans="1:15" s="54" customFormat="1" ht="16.5" customHeight="1">
      <c r="A514" s="50" t="s">
        <v>386</v>
      </c>
      <c r="B514" s="48" t="s">
        <v>1937</v>
      </c>
      <c r="C514" s="51" t="s">
        <v>1938</v>
      </c>
      <c r="D514" s="52">
        <v>2018</v>
      </c>
      <c r="E514" s="51">
        <v>0.38</v>
      </c>
      <c r="F514" s="53">
        <v>34</v>
      </c>
      <c r="G514" s="27">
        <f t="shared" si="25"/>
        <v>119.36081730199405</v>
      </c>
      <c r="H514" s="27" t="s">
        <v>387</v>
      </c>
      <c r="I514" s="63">
        <v>71.822240000000008</v>
      </c>
      <c r="J514" s="54" t="s">
        <v>3681</v>
      </c>
      <c r="K514" s="54" t="s">
        <v>1939</v>
      </c>
      <c r="L514" s="54">
        <v>15</v>
      </c>
      <c r="M514" s="54" t="s">
        <v>68</v>
      </c>
      <c r="N514" s="54">
        <v>195</v>
      </c>
      <c r="O514" s="54" t="s">
        <v>3682</v>
      </c>
    </row>
    <row r="515" spans="1:15" s="54" customFormat="1" ht="16.5" customHeight="1">
      <c r="A515" s="50" t="s">
        <v>386</v>
      </c>
      <c r="B515" s="48" t="s">
        <v>1940</v>
      </c>
      <c r="C515" s="51" t="s">
        <v>1941</v>
      </c>
      <c r="D515" s="52">
        <v>2018</v>
      </c>
      <c r="E515" s="51">
        <v>0.38</v>
      </c>
      <c r="F515" s="53">
        <v>4</v>
      </c>
      <c r="G515" s="27">
        <f t="shared" si="25"/>
        <v>119.36081730199405</v>
      </c>
      <c r="H515" s="27" t="s">
        <v>387</v>
      </c>
      <c r="I515" s="63">
        <v>40.122199999999999</v>
      </c>
      <c r="J515" s="54" t="s">
        <v>3681</v>
      </c>
      <c r="K515" s="54" t="s">
        <v>497</v>
      </c>
      <c r="L515" s="54">
        <v>15</v>
      </c>
      <c r="M515" s="54" t="s">
        <v>68</v>
      </c>
      <c r="N515" s="54">
        <v>195</v>
      </c>
      <c r="O515" s="54" t="s">
        <v>3682</v>
      </c>
    </row>
    <row r="516" spans="1:15" s="54" customFormat="1" ht="16.5" customHeight="1">
      <c r="A516" s="50" t="s">
        <v>386</v>
      </c>
      <c r="B516" s="48" t="s">
        <v>1942</v>
      </c>
      <c r="C516" s="51" t="s">
        <v>1943</v>
      </c>
      <c r="D516" s="52">
        <v>2018</v>
      </c>
      <c r="E516" s="51">
        <v>0.38</v>
      </c>
      <c r="F516" s="53">
        <v>38</v>
      </c>
      <c r="G516" s="27">
        <f t="shared" si="25"/>
        <v>119.36081730199405</v>
      </c>
      <c r="H516" s="27" t="s">
        <v>387</v>
      </c>
      <c r="I516" s="63">
        <v>77.162710000000004</v>
      </c>
      <c r="J516" s="54" t="s">
        <v>3681</v>
      </c>
      <c r="K516" s="54" t="s">
        <v>1944</v>
      </c>
      <c r="L516" s="54">
        <v>15</v>
      </c>
      <c r="M516" s="54" t="s">
        <v>68</v>
      </c>
      <c r="N516" s="54">
        <v>195</v>
      </c>
      <c r="O516" s="54" t="s">
        <v>3682</v>
      </c>
    </row>
    <row r="517" spans="1:15" s="54" customFormat="1" ht="16.5" customHeight="1">
      <c r="A517" s="50" t="s">
        <v>386</v>
      </c>
      <c r="B517" s="48" t="s">
        <v>1945</v>
      </c>
      <c r="C517" s="51" t="s">
        <v>1946</v>
      </c>
      <c r="D517" s="52">
        <v>2018</v>
      </c>
      <c r="E517" s="51">
        <v>0.38</v>
      </c>
      <c r="F517" s="53">
        <v>52</v>
      </c>
      <c r="G517" s="27">
        <f t="shared" si="25"/>
        <v>119.36081730199405</v>
      </c>
      <c r="H517" s="27" t="s">
        <v>387</v>
      </c>
      <c r="I517" s="63">
        <v>92.041119999999992</v>
      </c>
      <c r="J517" s="54" t="s">
        <v>3681</v>
      </c>
      <c r="K517" s="54" t="s">
        <v>1947</v>
      </c>
      <c r="L517" s="54">
        <v>30</v>
      </c>
      <c r="M517" s="54" t="s">
        <v>68</v>
      </c>
      <c r="N517" s="54">
        <v>195</v>
      </c>
      <c r="O517" s="54" t="s">
        <v>3682</v>
      </c>
    </row>
    <row r="518" spans="1:15" s="54" customFormat="1" ht="16.5" customHeight="1">
      <c r="A518" s="50" t="s">
        <v>386</v>
      </c>
      <c r="B518" s="48" t="s">
        <v>1948</v>
      </c>
      <c r="C518" s="51" t="s">
        <v>1949</v>
      </c>
      <c r="D518" s="52">
        <v>2018</v>
      </c>
      <c r="E518" s="51">
        <v>0.38</v>
      </c>
      <c r="F518" s="53">
        <v>47</v>
      </c>
      <c r="G518" s="27">
        <f t="shared" si="25"/>
        <v>97.9370808631746</v>
      </c>
      <c r="H518" s="27" t="s">
        <v>387</v>
      </c>
      <c r="I518" s="63">
        <v>109.23177</v>
      </c>
      <c r="J518" s="54" t="s">
        <v>3681</v>
      </c>
      <c r="K518" s="54" t="s">
        <v>1950</v>
      </c>
      <c r="L518" s="54">
        <v>100</v>
      </c>
      <c r="M518" s="54" t="s">
        <v>81</v>
      </c>
      <c r="N518" s="54">
        <v>160</v>
      </c>
      <c r="O518" s="54" t="s">
        <v>3682</v>
      </c>
    </row>
    <row r="519" spans="1:15" s="54" customFormat="1" ht="16.5" customHeight="1">
      <c r="A519" s="50" t="s">
        <v>386</v>
      </c>
      <c r="B519" s="48" t="s">
        <v>1951</v>
      </c>
      <c r="C519" s="51" t="s">
        <v>1952</v>
      </c>
      <c r="D519" s="52">
        <v>2018</v>
      </c>
      <c r="E519" s="51">
        <v>0.38</v>
      </c>
      <c r="F519" s="53">
        <v>50</v>
      </c>
      <c r="G519" s="27">
        <f t="shared" si="25"/>
        <v>97.9370808631746</v>
      </c>
      <c r="H519" s="27" t="s">
        <v>387</v>
      </c>
      <c r="I519" s="63">
        <v>87.208910000000003</v>
      </c>
      <c r="J519" s="54" t="s">
        <v>3681</v>
      </c>
      <c r="K519" s="54" t="s">
        <v>1953</v>
      </c>
      <c r="L519" s="54">
        <v>15</v>
      </c>
      <c r="M519" s="54" t="s">
        <v>81</v>
      </c>
      <c r="N519" s="54">
        <v>160</v>
      </c>
      <c r="O519" s="54" t="s">
        <v>3682</v>
      </c>
    </row>
    <row r="520" spans="1:15" s="54" customFormat="1" ht="16.5" customHeight="1">
      <c r="A520" s="50" t="s">
        <v>386</v>
      </c>
      <c r="B520" s="48" t="s">
        <v>1954</v>
      </c>
      <c r="C520" s="51" t="s">
        <v>1955</v>
      </c>
      <c r="D520" s="52">
        <v>2018</v>
      </c>
      <c r="E520" s="51">
        <v>0.38</v>
      </c>
      <c r="F520" s="53">
        <v>60</v>
      </c>
      <c r="G520" s="27">
        <f t="shared" si="25"/>
        <v>119.36081730199405</v>
      </c>
      <c r="H520" s="27" t="s">
        <v>387</v>
      </c>
      <c r="I520" s="63">
        <v>92.630320000000012</v>
      </c>
      <c r="J520" s="54" t="s">
        <v>3681</v>
      </c>
      <c r="K520" s="54" t="s">
        <v>1956</v>
      </c>
      <c r="L520" s="54">
        <v>10</v>
      </c>
      <c r="M520" s="54" t="s">
        <v>68</v>
      </c>
      <c r="N520" s="54">
        <v>195</v>
      </c>
      <c r="O520" s="54" t="s">
        <v>3682</v>
      </c>
    </row>
    <row r="521" spans="1:15" s="54" customFormat="1" ht="16.5" customHeight="1">
      <c r="A521" s="50" t="s">
        <v>386</v>
      </c>
      <c r="B521" s="48" t="s">
        <v>1957</v>
      </c>
      <c r="C521" s="51" t="s">
        <v>1958</v>
      </c>
      <c r="D521" s="52">
        <v>2018</v>
      </c>
      <c r="E521" s="51">
        <v>0.38</v>
      </c>
      <c r="F521" s="53">
        <v>34</v>
      </c>
      <c r="G521" s="27">
        <f t="shared" si="25"/>
        <v>97.9370808631746</v>
      </c>
      <c r="H521" s="27" t="s">
        <v>387</v>
      </c>
      <c r="I521" s="63">
        <v>56.988800000000005</v>
      </c>
      <c r="J521" s="54" t="s">
        <v>3681</v>
      </c>
      <c r="K521" s="54" t="s">
        <v>1959</v>
      </c>
      <c r="L521" s="54">
        <v>15</v>
      </c>
      <c r="M521" s="54" t="s">
        <v>81</v>
      </c>
      <c r="N521" s="54">
        <v>160</v>
      </c>
      <c r="O521" s="54" t="s">
        <v>3682</v>
      </c>
    </row>
    <row r="522" spans="1:15" s="54" customFormat="1" ht="16.5" customHeight="1">
      <c r="A522" s="50" t="s">
        <v>386</v>
      </c>
      <c r="B522" s="48" t="s">
        <v>1960</v>
      </c>
      <c r="C522" s="51" t="s">
        <v>1961</v>
      </c>
      <c r="D522" s="52">
        <v>2018</v>
      </c>
      <c r="E522" s="51">
        <v>0.38</v>
      </c>
      <c r="F522" s="53">
        <v>67</v>
      </c>
      <c r="G522" s="27">
        <f t="shared" si="25"/>
        <v>97.9370808631746</v>
      </c>
      <c r="H522" s="27" t="s">
        <v>387</v>
      </c>
      <c r="I522" s="63">
        <v>145.25479000000001</v>
      </c>
      <c r="J522" s="54" t="s">
        <v>3681</v>
      </c>
      <c r="K522" s="54" t="s">
        <v>1962</v>
      </c>
      <c r="L522" s="54">
        <v>15</v>
      </c>
      <c r="M522" s="54" t="s">
        <v>81</v>
      </c>
      <c r="N522" s="54">
        <v>160</v>
      </c>
      <c r="O522" s="54" t="s">
        <v>3682</v>
      </c>
    </row>
    <row r="523" spans="1:15" s="54" customFormat="1" ht="16.5" customHeight="1">
      <c r="A523" s="50" t="s">
        <v>386</v>
      </c>
      <c r="B523" s="48" t="s">
        <v>1963</v>
      </c>
      <c r="C523" s="51" t="s">
        <v>1964</v>
      </c>
      <c r="D523" s="52">
        <v>2018</v>
      </c>
      <c r="E523" s="51">
        <v>0.38</v>
      </c>
      <c r="F523" s="53">
        <v>14</v>
      </c>
      <c r="G523" s="27">
        <f t="shared" si="25"/>
        <v>119.36081730199405</v>
      </c>
      <c r="H523" s="27" t="s">
        <v>387</v>
      </c>
      <c r="I523" s="63">
        <v>68.232410000000002</v>
      </c>
      <c r="J523" s="54" t="s">
        <v>3681</v>
      </c>
      <c r="K523" s="54" t="s">
        <v>494</v>
      </c>
      <c r="L523" s="54">
        <v>45</v>
      </c>
      <c r="M523" s="54" t="s">
        <v>68</v>
      </c>
      <c r="N523" s="54">
        <v>195</v>
      </c>
      <c r="O523" s="54" t="s">
        <v>3682</v>
      </c>
    </row>
    <row r="524" spans="1:15" s="54" customFormat="1" ht="16.5" customHeight="1">
      <c r="A524" s="50" t="s">
        <v>386</v>
      </c>
      <c r="B524" s="48" t="s">
        <v>1965</v>
      </c>
      <c r="C524" s="51" t="s">
        <v>1966</v>
      </c>
      <c r="D524" s="52">
        <v>2018</v>
      </c>
      <c r="E524" s="51">
        <v>0.38</v>
      </c>
      <c r="F524" s="53">
        <v>62</v>
      </c>
      <c r="G524" s="27">
        <f t="shared" si="25"/>
        <v>97.9370808631746</v>
      </c>
      <c r="H524" s="27" t="s">
        <v>387</v>
      </c>
      <c r="I524" s="63">
        <v>105.35298</v>
      </c>
      <c r="J524" s="54" t="s">
        <v>3681</v>
      </c>
      <c r="K524" s="54" t="s">
        <v>1967</v>
      </c>
      <c r="L524" s="54">
        <v>5</v>
      </c>
      <c r="M524" s="54" t="s">
        <v>3685</v>
      </c>
      <c r="N524" s="54">
        <v>160</v>
      </c>
      <c r="O524" s="54" t="s">
        <v>3682</v>
      </c>
    </row>
    <row r="525" spans="1:15" s="54" customFormat="1" ht="16.5" customHeight="1">
      <c r="A525" s="50" t="s">
        <v>386</v>
      </c>
      <c r="B525" s="48" t="s">
        <v>1968</v>
      </c>
      <c r="C525" s="51" t="s">
        <v>1969</v>
      </c>
      <c r="D525" s="52">
        <v>2018</v>
      </c>
      <c r="E525" s="51">
        <v>0.38</v>
      </c>
      <c r="F525" s="53">
        <v>23</v>
      </c>
      <c r="G525" s="27">
        <f t="shared" si="25"/>
        <v>119.36081730199405</v>
      </c>
      <c r="H525" s="27" t="s">
        <v>387</v>
      </c>
      <c r="I525" s="63">
        <v>107.04084</v>
      </c>
      <c r="J525" s="54" t="s">
        <v>3681</v>
      </c>
      <c r="K525" s="54" t="s">
        <v>1970</v>
      </c>
      <c r="L525" s="54">
        <v>15</v>
      </c>
      <c r="M525" s="54" t="s">
        <v>68</v>
      </c>
      <c r="N525" s="54">
        <v>195</v>
      </c>
      <c r="O525" s="54" t="s">
        <v>3682</v>
      </c>
    </row>
    <row r="526" spans="1:15" s="54" customFormat="1" ht="16.5" customHeight="1">
      <c r="A526" s="50" t="s">
        <v>386</v>
      </c>
      <c r="B526" s="48" t="s">
        <v>1971</v>
      </c>
      <c r="C526" s="51" t="s">
        <v>1972</v>
      </c>
      <c r="D526" s="52">
        <v>2018</v>
      </c>
      <c r="E526" s="51">
        <v>0.38</v>
      </c>
      <c r="F526" s="53">
        <v>52</v>
      </c>
      <c r="G526" s="27">
        <f t="shared" si="25"/>
        <v>119.36081730199405</v>
      </c>
      <c r="H526" s="27" t="s">
        <v>387</v>
      </c>
      <c r="I526" s="63">
        <v>96.408509999999993</v>
      </c>
      <c r="J526" s="54" t="s">
        <v>3681</v>
      </c>
      <c r="K526" s="54" t="s">
        <v>1973</v>
      </c>
      <c r="L526" s="54">
        <v>5</v>
      </c>
      <c r="M526" s="54" t="s">
        <v>68</v>
      </c>
      <c r="N526" s="54">
        <v>195</v>
      </c>
      <c r="O526" s="54" t="s">
        <v>3682</v>
      </c>
    </row>
    <row r="527" spans="1:15" s="54" customFormat="1" ht="16.5" customHeight="1">
      <c r="A527" s="50" t="s">
        <v>386</v>
      </c>
      <c r="B527" s="48" t="s">
        <v>1976</v>
      </c>
      <c r="C527" s="51" t="s">
        <v>1977</v>
      </c>
      <c r="D527" s="52">
        <v>2018</v>
      </c>
      <c r="E527" s="51">
        <v>0.38</v>
      </c>
      <c r="F527" s="53">
        <v>91</v>
      </c>
      <c r="G527" s="27">
        <f t="shared" si="25"/>
        <v>97.9370808631746</v>
      </c>
      <c r="H527" s="27" t="s">
        <v>387</v>
      </c>
      <c r="I527" s="63">
        <v>131.03202999999999</v>
      </c>
      <c r="J527" s="54" t="s">
        <v>3681</v>
      </c>
      <c r="K527" s="54" t="s">
        <v>1978</v>
      </c>
      <c r="L527" s="54">
        <v>1</v>
      </c>
      <c r="M527" s="54" t="s">
        <v>81</v>
      </c>
      <c r="N527" s="54">
        <v>160</v>
      </c>
      <c r="O527" s="54" t="s">
        <v>3682</v>
      </c>
    </row>
    <row r="528" spans="1:15" s="54" customFormat="1" ht="16.5" customHeight="1">
      <c r="A528" s="50" t="s">
        <v>386</v>
      </c>
      <c r="B528" s="48" t="s">
        <v>1982</v>
      </c>
      <c r="C528" s="51" t="s">
        <v>1983</v>
      </c>
      <c r="D528" s="52">
        <v>2018</v>
      </c>
      <c r="E528" s="51">
        <v>0.38</v>
      </c>
      <c r="F528" s="53">
        <v>90</v>
      </c>
      <c r="G528" s="27">
        <f t="shared" si="25"/>
        <v>119.36081730199405</v>
      </c>
      <c r="H528" s="27" t="s">
        <v>387</v>
      </c>
      <c r="I528" s="63">
        <v>160.86126000000002</v>
      </c>
      <c r="J528" s="54" t="s">
        <v>3681</v>
      </c>
      <c r="K528" s="54" t="s">
        <v>508</v>
      </c>
      <c r="L528" s="54">
        <v>15</v>
      </c>
      <c r="M528" s="54" t="s">
        <v>68</v>
      </c>
      <c r="N528" s="54">
        <v>195</v>
      </c>
      <c r="O528" s="54" t="s">
        <v>3682</v>
      </c>
    </row>
    <row r="529" spans="1:15" s="54" customFormat="1" ht="16.5" customHeight="1">
      <c r="A529" s="50" t="s">
        <v>386</v>
      </c>
      <c r="B529" s="48" t="s">
        <v>1987</v>
      </c>
      <c r="C529" s="51" t="s">
        <v>1988</v>
      </c>
      <c r="D529" s="52">
        <v>2018</v>
      </c>
      <c r="E529" s="51">
        <v>0.38</v>
      </c>
      <c r="F529" s="53">
        <v>74</v>
      </c>
      <c r="G529" s="27">
        <f t="shared" si="25"/>
        <v>119.36081730199405</v>
      </c>
      <c r="H529" s="27" t="s">
        <v>387</v>
      </c>
      <c r="I529" s="63">
        <v>129.60079999999999</v>
      </c>
      <c r="J529" s="54" t="s">
        <v>3681</v>
      </c>
      <c r="K529" s="54" t="s">
        <v>1989</v>
      </c>
      <c r="L529" s="54">
        <v>15</v>
      </c>
      <c r="M529" s="54" t="s">
        <v>68</v>
      </c>
      <c r="N529" s="54">
        <v>195</v>
      </c>
      <c r="O529" s="54" t="s">
        <v>3682</v>
      </c>
    </row>
    <row r="530" spans="1:15" s="54" customFormat="1" ht="16.5" customHeight="1">
      <c r="A530" s="50" t="s">
        <v>386</v>
      </c>
      <c r="B530" s="48" t="s">
        <v>1990</v>
      </c>
      <c r="C530" s="51" t="s">
        <v>1991</v>
      </c>
      <c r="D530" s="52">
        <v>2018</v>
      </c>
      <c r="E530" s="51">
        <v>0.38</v>
      </c>
      <c r="F530" s="53">
        <v>94</v>
      </c>
      <c r="G530" s="27">
        <f t="shared" si="25"/>
        <v>119.36081730199405</v>
      </c>
      <c r="H530" s="27" t="s">
        <v>387</v>
      </c>
      <c r="I530" s="63">
        <v>171.84192999999999</v>
      </c>
      <c r="J530" s="54" t="s">
        <v>3681</v>
      </c>
      <c r="K530" s="54" t="s">
        <v>1992</v>
      </c>
      <c r="L530" s="54">
        <v>15</v>
      </c>
      <c r="M530" s="54" t="s">
        <v>68</v>
      </c>
      <c r="N530" s="54">
        <v>195</v>
      </c>
      <c r="O530" s="54" t="s">
        <v>3682</v>
      </c>
    </row>
    <row r="531" spans="1:15" s="54" customFormat="1" ht="30" customHeight="1">
      <c r="A531" s="50" t="s">
        <v>386</v>
      </c>
      <c r="B531" s="48" t="s">
        <v>1993</v>
      </c>
      <c r="C531" s="51" t="s">
        <v>1994</v>
      </c>
      <c r="D531" s="52">
        <v>2018</v>
      </c>
      <c r="E531" s="51">
        <v>0.38</v>
      </c>
      <c r="F531" s="53">
        <v>344</v>
      </c>
      <c r="G531" s="27">
        <f t="shared" si="25"/>
        <v>119.36081730199405</v>
      </c>
      <c r="H531" s="27" t="s">
        <v>387</v>
      </c>
      <c r="I531" s="63">
        <v>443.35326000000003</v>
      </c>
      <c r="J531" s="54" t="s">
        <v>3681</v>
      </c>
      <c r="K531" s="55" t="s">
        <v>1995</v>
      </c>
      <c r="L531" s="54">
        <v>30</v>
      </c>
      <c r="M531" s="54" t="s">
        <v>68</v>
      </c>
      <c r="N531" s="54">
        <v>195</v>
      </c>
      <c r="O531" s="54" t="s">
        <v>3682</v>
      </c>
    </row>
    <row r="532" spans="1:15" s="54" customFormat="1" ht="16.5" customHeight="1">
      <c r="A532" s="50" t="s">
        <v>386</v>
      </c>
      <c r="B532" s="48" t="s">
        <v>1996</v>
      </c>
      <c r="C532" s="51" t="s">
        <v>1997</v>
      </c>
      <c r="D532" s="52">
        <v>2018</v>
      </c>
      <c r="E532" s="51">
        <v>0.38</v>
      </c>
      <c r="F532" s="53">
        <v>31</v>
      </c>
      <c r="G532" s="27">
        <f t="shared" si="25"/>
        <v>97.9370808631746</v>
      </c>
      <c r="H532" s="27" t="s">
        <v>387</v>
      </c>
      <c r="I532" s="63">
        <v>58.123480000000001</v>
      </c>
      <c r="J532" s="54" t="s">
        <v>3681</v>
      </c>
      <c r="K532" s="54" t="s">
        <v>1998</v>
      </c>
      <c r="L532" s="54">
        <v>15</v>
      </c>
      <c r="M532" s="54" t="s">
        <v>81</v>
      </c>
      <c r="N532" s="54">
        <v>160</v>
      </c>
      <c r="O532" s="54" t="s">
        <v>3682</v>
      </c>
    </row>
    <row r="533" spans="1:15" s="54" customFormat="1" ht="16.5" customHeight="1">
      <c r="A533" s="50" t="s">
        <v>386</v>
      </c>
      <c r="B533" s="48" t="s">
        <v>1999</v>
      </c>
      <c r="C533" s="51" t="s">
        <v>2000</v>
      </c>
      <c r="D533" s="52">
        <v>2018</v>
      </c>
      <c r="E533" s="51">
        <v>0.38</v>
      </c>
      <c r="F533" s="53">
        <v>234</v>
      </c>
      <c r="G533" s="27">
        <f t="shared" si="25"/>
        <v>119.36081730199405</v>
      </c>
      <c r="H533" s="27" t="s">
        <v>387</v>
      </c>
      <c r="I533" s="63">
        <v>312.69872999999995</v>
      </c>
      <c r="J533" s="54" t="s">
        <v>3681</v>
      </c>
      <c r="K533" s="54" t="s">
        <v>2001</v>
      </c>
      <c r="L533" s="54">
        <v>15</v>
      </c>
      <c r="M533" s="54" t="s">
        <v>68</v>
      </c>
      <c r="N533" s="54">
        <v>195</v>
      </c>
      <c r="O533" s="54" t="s">
        <v>3682</v>
      </c>
    </row>
    <row r="534" spans="1:15" s="54" customFormat="1" ht="16.5" customHeight="1">
      <c r="A534" s="50" t="s">
        <v>386</v>
      </c>
      <c r="B534" s="48" t="s">
        <v>2002</v>
      </c>
      <c r="C534" s="51" t="s">
        <v>2003</v>
      </c>
      <c r="D534" s="52">
        <v>2018</v>
      </c>
      <c r="E534" s="51">
        <v>0.38</v>
      </c>
      <c r="F534" s="53">
        <v>122</v>
      </c>
      <c r="G534" s="27">
        <f t="shared" si="25"/>
        <v>119.36081730199405</v>
      </c>
      <c r="H534" s="27" t="s">
        <v>387</v>
      </c>
      <c r="I534" s="63">
        <v>164.38439000000002</v>
      </c>
      <c r="J534" s="54" t="s">
        <v>3681</v>
      </c>
      <c r="K534" s="54" t="s">
        <v>519</v>
      </c>
      <c r="L534" s="54">
        <v>5</v>
      </c>
      <c r="M534" s="54" t="s">
        <v>68</v>
      </c>
      <c r="N534" s="54">
        <v>195</v>
      </c>
      <c r="O534" s="54" t="s">
        <v>3682</v>
      </c>
    </row>
    <row r="535" spans="1:15" s="54" customFormat="1" ht="16.5" customHeight="1">
      <c r="A535" s="50" t="s">
        <v>386</v>
      </c>
      <c r="B535" s="48" t="s">
        <v>2004</v>
      </c>
      <c r="C535" s="51" t="s">
        <v>2005</v>
      </c>
      <c r="D535" s="52">
        <v>2018</v>
      </c>
      <c r="E535" s="51">
        <v>0.38</v>
      </c>
      <c r="F535" s="53">
        <v>143</v>
      </c>
      <c r="G535" s="27">
        <f t="shared" si="25"/>
        <v>119.36081730199405</v>
      </c>
      <c r="H535" s="27" t="s">
        <v>387</v>
      </c>
      <c r="I535" s="63">
        <v>210.13439000000002</v>
      </c>
      <c r="J535" s="54" t="s">
        <v>3681</v>
      </c>
      <c r="K535" s="54" t="s">
        <v>2006</v>
      </c>
      <c r="L535" s="54">
        <v>15</v>
      </c>
      <c r="M535" s="54" t="s">
        <v>68</v>
      </c>
      <c r="N535" s="54">
        <v>195</v>
      </c>
      <c r="O535" s="54" t="s">
        <v>3682</v>
      </c>
    </row>
    <row r="536" spans="1:15" s="54" customFormat="1" ht="16.5" customHeight="1">
      <c r="A536" s="50" t="s">
        <v>386</v>
      </c>
      <c r="B536" s="48" t="s">
        <v>2007</v>
      </c>
      <c r="C536" s="51" t="s">
        <v>2008</v>
      </c>
      <c r="D536" s="52">
        <v>2018</v>
      </c>
      <c r="E536" s="51">
        <v>0.38</v>
      </c>
      <c r="F536" s="53">
        <v>526</v>
      </c>
      <c r="G536" s="27">
        <f t="shared" si="25"/>
        <v>119.36081730199405</v>
      </c>
      <c r="H536" s="27" t="s">
        <v>387</v>
      </c>
      <c r="I536" s="63">
        <v>479.68587000000002</v>
      </c>
      <c r="J536" s="54" t="s">
        <v>3681</v>
      </c>
      <c r="K536" s="54" t="s">
        <v>2009</v>
      </c>
      <c r="L536" s="54">
        <v>5</v>
      </c>
      <c r="M536" s="54" t="s">
        <v>68</v>
      </c>
      <c r="N536" s="54">
        <v>195</v>
      </c>
      <c r="O536" s="54" t="s">
        <v>3682</v>
      </c>
    </row>
    <row r="537" spans="1:15" s="54" customFormat="1" ht="16.5" customHeight="1">
      <c r="A537" s="50" t="s">
        <v>386</v>
      </c>
      <c r="B537" s="48" t="s">
        <v>2010</v>
      </c>
      <c r="C537" s="51" t="s">
        <v>2011</v>
      </c>
      <c r="D537" s="52">
        <v>2018</v>
      </c>
      <c r="E537" s="51">
        <v>0.38</v>
      </c>
      <c r="F537" s="53">
        <v>234</v>
      </c>
      <c r="G537" s="27">
        <f t="shared" si="25"/>
        <v>119.36081730199405</v>
      </c>
      <c r="H537" s="27" t="s">
        <v>387</v>
      </c>
      <c r="I537" s="63">
        <v>326.93419</v>
      </c>
      <c r="J537" s="54" t="s">
        <v>3681</v>
      </c>
      <c r="K537" s="54" t="s">
        <v>558</v>
      </c>
      <c r="L537" s="54">
        <v>15</v>
      </c>
      <c r="M537" s="54" t="s">
        <v>68</v>
      </c>
      <c r="N537" s="54">
        <v>195</v>
      </c>
      <c r="O537" s="54" t="s">
        <v>3682</v>
      </c>
    </row>
    <row r="538" spans="1:15" s="54" customFormat="1" ht="16.5" customHeight="1">
      <c r="A538" s="50" t="s">
        <v>386</v>
      </c>
      <c r="B538" s="48" t="s">
        <v>209</v>
      </c>
      <c r="C538" s="51" t="s">
        <v>208</v>
      </c>
      <c r="D538" s="52">
        <v>2018</v>
      </c>
      <c r="E538" s="51">
        <v>0.38</v>
      </c>
      <c r="F538" s="53">
        <v>290</v>
      </c>
      <c r="G538" s="27">
        <f t="shared" si="25"/>
        <v>119.36081730199405</v>
      </c>
      <c r="H538" s="27" t="s">
        <v>387</v>
      </c>
      <c r="I538" s="63">
        <v>368.57026999999999</v>
      </c>
      <c r="J538" s="54" t="s">
        <v>3681</v>
      </c>
      <c r="K538" s="54" t="s">
        <v>513</v>
      </c>
      <c r="L538" s="54">
        <v>5</v>
      </c>
      <c r="M538" s="54" t="s">
        <v>68</v>
      </c>
      <c r="N538" s="54">
        <v>195</v>
      </c>
      <c r="O538" s="54" t="s">
        <v>3682</v>
      </c>
    </row>
    <row r="539" spans="1:15" s="54" customFormat="1" ht="16.5" customHeight="1">
      <c r="A539" s="50" t="s">
        <v>386</v>
      </c>
      <c r="B539" s="48" t="s">
        <v>2012</v>
      </c>
      <c r="C539" s="51" t="s">
        <v>2013</v>
      </c>
      <c r="D539" s="52">
        <v>2018</v>
      </c>
      <c r="E539" s="51">
        <v>0.38</v>
      </c>
      <c r="F539" s="53">
        <v>30</v>
      </c>
      <c r="G539" s="27">
        <f t="shared" si="25"/>
        <v>119.36081730199405</v>
      </c>
      <c r="H539" s="27" t="s">
        <v>387</v>
      </c>
      <c r="I539" s="63">
        <v>62.2667</v>
      </c>
      <c r="J539" s="54" t="s">
        <v>3681</v>
      </c>
      <c r="K539" s="54" t="s">
        <v>2014</v>
      </c>
      <c r="L539" s="54">
        <v>15</v>
      </c>
      <c r="M539" s="54" t="s">
        <v>68</v>
      </c>
      <c r="N539" s="54">
        <v>195</v>
      </c>
      <c r="O539" s="54" t="s">
        <v>3682</v>
      </c>
    </row>
    <row r="540" spans="1:15" s="54" customFormat="1" ht="16.5" customHeight="1">
      <c r="A540" s="50" t="s">
        <v>386</v>
      </c>
      <c r="B540" s="48" t="s">
        <v>2015</v>
      </c>
      <c r="C540" s="51" t="s">
        <v>2016</v>
      </c>
      <c r="D540" s="52">
        <v>2018</v>
      </c>
      <c r="E540" s="51">
        <v>0.38</v>
      </c>
      <c r="F540" s="53">
        <v>470</v>
      </c>
      <c r="G540" s="27">
        <f t="shared" si="25"/>
        <v>119.36081730199405</v>
      </c>
      <c r="H540" s="27" t="s">
        <v>387</v>
      </c>
      <c r="I540" s="63">
        <v>407.24741999999998</v>
      </c>
      <c r="J540" s="54" t="s">
        <v>3681</v>
      </c>
      <c r="K540" s="54" t="s">
        <v>297</v>
      </c>
      <c r="L540" s="54">
        <v>15</v>
      </c>
      <c r="M540" s="54" t="s">
        <v>68</v>
      </c>
      <c r="N540" s="54">
        <v>195</v>
      </c>
      <c r="O540" s="54" t="s">
        <v>3682</v>
      </c>
    </row>
    <row r="541" spans="1:15" s="54" customFormat="1" ht="16.5" customHeight="1">
      <c r="A541" s="50" t="s">
        <v>386</v>
      </c>
      <c r="B541" s="48" t="s">
        <v>2017</v>
      </c>
      <c r="C541" s="51" t="s">
        <v>2018</v>
      </c>
      <c r="D541" s="52">
        <v>2018</v>
      </c>
      <c r="E541" s="51">
        <v>0.38</v>
      </c>
      <c r="F541" s="53">
        <v>156</v>
      </c>
      <c r="G541" s="27">
        <f t="shared" si="25"/>
        <v>119.36081730199405</v>
      </c>
      <c r="H541" s="27" t="s">
        <v>387</v>
      </c>
      <c r="I541" s="63">
        <v>156.84712999999999</v>
      </c>
      <c r="J541" s="54" t="s">
        <v>3681</v>
      </c>
      <c r="K541" s="54" t="s">
        <v>2019</v>
      </c>
      <c r="L541" s="54">
        <v>15</v>
      </c>
      <c r="M541" s="54" t="s">
        <v>76</v>
      </c>
      <c r="N541" s="54">
        <v>195</v>
      </c>
      <c r="O541" s="54" t="s">
        <v>3682</v>
      </c>
    </row>
    <row r="542" spans="1:15" s="54" customFormat="1" ht="16.5" customHeight="1">
      <c r="A542" s="50" t="s">
        <v>386</v>
      </c>
      <c r="B542" s="48" t="s">
        <v>2020</v>
      </c>
      <c r="C542" s="51" t="s">
        <v>2021</v>
      </c>
      <c r="D542" s="52">
        <v>2018</v>
      </c>
      <c r="E542" s="51">
        <v>0.38</v>
      </c>
      <c r="F542" s="53">
        <v>156</v>
      </c>
      <c r="G542" s="27">
        <f t="shared" si="25"/>
        <v>119.36081730199405</v>
      </c>
      <c r="H542" s="27" t="s">
        <v>387</v>
      </c>
      <c r="I542" s="63">
        <v>235.86973</v>
      </c>
      <c r="J542" s="54" t="s">
        <v>3681</v>
      </c>
      <c r="K542" s="54" t="s">
        <v>2022</v>
      </c>
      <c r="L542" s="54">
        <v>15</v>
      </c>
      <c r="M542" s="54" t="s">
        <v>68</v>
      </c>
      <c r="N542" s="54">
        <v>195</v>
      </c>
      <c r="O542" s="54" t="s">
        <v>3682</v>
      </c>
    </row>
    <row r="543" spans="1:15" s="54" customFormat="1" ht="16.5" customHeight="1">
      <c r="A543" s="50" t="s">
        <v>386</v>
      </c>
      <c r="B543" s="48" t="s">
        <v>2023</v>
      </c>
      <c r="C543" s="51" t="s">
        <v>2024</v>
      </c>
      <c r="D543" s="52">
        <v>2018</v>
      </c>
      <c r="E543" s="51">
        <v>0.38</v>
      </c>
      <c r="F543" s="53">
        <v>6</v>
      </c>
      <c r="G543" s="27">
        <f t="shared" si="25"/>
        <v>119.36081730199405</v>
      </c>
      <c r="H543" s="27" t="s">
        <v>387</v>
      </c>
      <c r="I543" s="63">
        <v>53.039960000000001</v>
      </c>
      <c r="J543" s="54" t="s">
        <v>3681</v>
      </c>
      <c r="K543" s="54" t="s">
        <v>525</v>
      </c>
      <c r="L543" s="54">
        <v>1</v>
      </c>
      <c r="M543" s="54" t="s">
        <v>67</v>
      </c>
      <c r="N543" s="54">
        <v>195</v>
      </c>
      <c r="O543" s="54" t="s">
        <v>3682</v>
      </c>
    </row>
    <row r="544" spans="1:15" s="54" customFormat="1" ht="16.5" customHeight="1">
      <c r="A544" s="50" t="s">
        <v>386</v>
      </c>
      <c r="B544" s="48" t="s">
        <v>2025</v>
      </c>
      <c r="C544" s="51" t="s">
        <v>2026</v>
      </c>
      <c r="D544" s="52">
        <v>2018</v>
      </c>
      <c r="E544" s="51">
        <v>0.38</v>
      </c>
      <c r="F544" s="53">
        <v>51</v>
      </c>
      <c r="G544" s="27">
        <f t="shared" si="25"/>
        <v>97.9370808631746</v>
      </c>
      <c r="H544" s="27" t="s">
        <v>387</v>
      </c>
      <c r="I544" s="63">
        <v>118.39312</v>
      </c>
      <c r="J544" s="54" t="s">
        <v>3681</v>
      </c>
      <c r="K544" s="54" t="s">
        <v>2027</v>
      </c>
      <c r="L544" s="54">
        <v>15</v>
      </c>
      <c r="M544" s="54" t="s">
        <v>81</v>
      </c>
      <c r="N544" s="54">
        <v>160</v>
      </c>
      <c r="O544" s="54" t="s">
        <v>3682</v>
      </c>
    </row>
    <row r="545" spans="1:15" s="54" customFormat="1" ht="16.5" customHeight="1">
      <c r="A545" s="50" t="s">
        <v>386</v>
      </c>
      <c r="B545" s="48" t="s">
        <v>2028</v>
      </c>
      <c r="C545" s="51" t="s">
        <v>2029</v>
      </c>
      <c r="D545" s="52">
        <v>2018</v>
      </c>
      <c r="E545" s="51">
        <v>0.38</v>
      </c>
      <c r="F545" s="53">
        <v>68</v>
      </c>
      <c r="G545" s="27">
        <f t="shared" si="25"/>
        <v>119.36081730199405</v>
      </c>
      <c r="H545" s="27" t="s">
        <v>387</v>
      </c>
      <c r="I545" s="63">
        <v>127.55374</v>
      </c>
      <c r="J545" s="54" t="s">
        <v>3681</v>
      </c>
      <c r="K545" s="54" t="s">
        <v>2030</v>
      </c>
      <c r="L545" s="54">
        <v>5</v>
      </c>
      <c r="M545" s="54" t="s">
        <v>68</v>
      </c>
      <c r="N545" s="54">
        <v>195</v>
      </c>
      <c r="O545" s="54" t="s">
        <v>3682</v>
      </c>
    </row>
    <row r="546" spans="1:15" s="54" customFormat="1" ht="16.5" customHeight="1">
      <c r="A546" s="50" t="s">
        <v>386</v>
      </c>
      <c r="B546" s="48" t="s">
        <v>2031</v>
      </c>
      <c r="C546" s="51" t="s">
        <v>2032</v>
      </c>
      <c r="D546" s="52">
        <v>2018</v>
      </c>
      <c r="E546" s="51">
        <v>0.38</v>
      </c>
      <c r="F546" s="53">
        <v>39</v>
      </c>
      <c r="G546" s="27">
        <f t="shared" si="25"/>
        <v>119.36081730199405</v>
      </c>
      <c r="H546" s="27" t="s">
        <v>387</v>
      </c>
      <c r="I546" s="63">
        <v>62.054679999999998</v>
      </c>
      <c r="J546" s="54" t="s">
        <v>3681</v>
      </c>
      <c r="K546" s="54" t="s">
        <v>516</v>
      </c>
      <c r="L546" s="54">
        <v>15</v>
      </c>
      <c r="M546" s="54" t="s">
        <v>68</v>
      </c>
      <c r="N546" s="54">
        <v>195</v>
      </c>
      <c r="O546" s="54" t="s">
        <v>3682</v>
      </c>
    </row>
    <row r="547" spans="1:15" s="54" customFormat="1" ht="30" customHeight="1">
      <c r="A547" s="50" t="s">
        <v>386</v>
      </c>
      <c r="B547" s="48" t="s">
        <v>2033</v>
      </c>
      <c r="C547" s="51" t="s">
        <v>2034</v>
      </c>
      <c r="D547" s="52">
        <v>2018</v>
      </c>
      <c r="E547" s="51">
        <v>0.38</v>
      </c>
      <c r="F547" s="53">
        <v>75</v>
      </c>
      <c r="G547" s="27">
        <f t="shared" si="25"/>
        <v>119.36081730199405</v>
      </c>
      <c r="H547" s="27" t="s">
        <v>387</v>
      </c>
      <c r="I547" s="63">
        <v>127.36935000000001</v>
      </c>
      <c r="J547" s="54" t="s">
        <v>3681</v>
      </c>
      <c r="K547" s="55" t="s">
        <v>2035</v>
      </c>
      <c r="L547" s="54">
        <v>30</v>
      </c>
      <c r="M547" s="54" t="s">
        <v>68</v>
      </c>
      <c r="N547" s="54">
        <v>195</v>
      </c>
      <c r="O547" s="54" t="s">
        <v>3682</v>
      </c>
    </row>
    <row r="548" spans="1:15" s="54" customFormat="1" ht="16.5" customHeight="1">
      <c r="A548" s="50" t="s">
        <v>386</v>
      </c>
      <c r="B548" s="48" t="s">
        <v>2036</v>
      </c>
      <c r="C548" s="51" t="s">
        <v>2037</v>
      </c>
      <c r="D548" s="52">
        <v>2018</v>
      </c>
      <c r="E548" s="51">
        <v>0.38</v>
      </c>
      <c r="F548" s="53">
        <v>42</v>
      </c>
      <c r="G548" s="27">
        <f t="shared" si="25"/>
        <v>97.9370808631746</v>
      </c>
      <c r="H548" s="27" t="s">
        <v>387</v>
      </c>
      <c r="I548" s="63">
        <v>78.409539999999993</v>
      </c>
      <c r="J548" s="54" t="s">
        <v>3681</v>
      </c>
      <c r="K548" s="54" t="s">
        <v>2038</v>
      </c>
      <c r="L548" s="54">
        <v>15</v>
      </c>
      <c r="M548" s="54" t="s">
        <v>81</v>
      </c>
      <c r="N548" s="54">
        <v>160</v>
      </c>
      <c r="O548" s="54" t="s">
        <v>3682</v>
      </c>
    </row>
    <row r="549" spans="1:15" s="54" customFormat="1" ht="16.5" customHeight="1">
      <c r="A549" s="50" t="s">
        <v>386</v>
      </c>
      <c r="B549" s="48" t="s">
        <v>2042</v>
      </c>
      <c r="C549" s="51" t="s">
        <v>2043</v>
      </c>
      <c r="D549" s="52">
        <v>2018</v>
      </c>
      <c r="E549" s="51">
        <v>0.38</v>
      </c>
      <c r="F549" s="53">
        <v>83</v>
      </c>
      <c r="G549" s="27">
        <f t="shared" si="25"/>
        <v>119.36081730199405</v>
      </c>
      <c r="H549" s="27" t="s">
        <v>387</v>
      </c>
      <c r="I549" s="63">
        <v>93.881630000000001</v>
      </c>
      <c r="J549" s="54" t="s">
        <v>3681</v>
      </c>
      <c r="K549" s="54" t="s">
        <v>2044</v>
      </c>
      <c r="L549" s="54">
        <v>5</v>
      </c>
      <c r="M549" s="54" t="s">
        <v>68</v>
      </c>
      <c r="N549" s="54">
        <v>195</v>
      </c>
      <c r="O549" s="54" t="s">
        <v>3682</v>
      </c>
    </row>
    <row r="550" spans="1:15" s="54" customFormat="1" ht="16.5" customHeight="1">
      <c r="A550" s="50" t="s">
        <v>386</v>
      </c>
      <c r="B550" s="48" t="s">
        <v>2048</v>
      </c>
      <c r="C550" s="51" t="s">
        <v>2049</v>
      </c>
      <c r="D550" s="52">
        <v>2018</v>
      </c>
      <c r="E550" s="51">
        <v>0.38</v>
      </c>
      <c r="F550" s="53">
        <v>143</v>
      </c>
      <c r="G550" s="27">
        <f t="shared" si="25"/>
        <v>119.36081730199405</v>
      </c>
      <c r="H550" s="27" t="s">
        <v>387</v>
      </c>
      <c r="I550" s="63">
        <v>171.1799</v>
      </c>
      <c r="J550" s="54" t="s">
        <v>3681</v>
      </c>
      <c r="K550" s="54" t="s">
        <v>2050</v>
      </c>
      <c r="L550" s="54">
        <v>15</v>
      </c>
      <c r="M550" s="54" t="s">
        <v>68</v>
      </c>
      <c r="N550" s="54">
        <v>195</v>
      </c>
      <c r="O550" s="54" t="s">
        <v>3682</v>
      </c>
    </row>
    <row r="551" spans="1:15" s="54" customFormat="1" ht="16.5" customHeight="1">
      <c r="A551" s="50" t="s">
        <v>386</v>
      </c>
      <c r="B551" s="48" t="s">
        <v>2051</v>
      </c>
      <c r="C551" s="51" t="s">
        <v>2052</v>
      </c>
      <c r="D551" s="52">
        <v>2018</v>
      </c>
      <c r="E551" s="51">
        <v>0.38</v>
      </c>
      <c r="F551" s="53">
        <v>215</v>
      </c>
      <c r="G551" s="27">
        <f t="shared" ref="G551:G600" si="26">(3^0.5)*0.38*0.93*N551</f>
        <v>119.36081730199405</v>
      </c>
      <c r="H551" s="27" t="s">
        <v>387</v>
      </c>
      <c r="I551" s="63">
        <v>290.69238999999999</v>
      </c>
      <c r="J551" s="54" t="s">
        <v>3681</v>
      </c>
      <c r="K551" s="54" t="s">
        <v>2053</v>
      </c>
      <c r="L551" s="54">
        <v>15</v>
      </c>
      <c r="M551" s="54" t="s">
        <v>68</v>
      </c>
      <c r="N551" s="54">
        <v>195</v>
      </c>
      <c r="O551" s="54" t="s">
        <v>3682</v>
      </c>
    </row>
    <row r="552" spans="1:15" s="54" customFormat="1" ht="16.5" customHeight="1">
      <c r="A552" s="50" t="s">
        <v>386</v>
      </c>
      <c r="B552" s="48" t="s">
        <v>256</v>
      </c>
      <c r="C552" s="51" t="s">
        <v>255</v>
      </c>
      <c r="D552" s="52">
        <v>2018</v>
      </c>
      <c r="E552" s="51">
        <v>0.38</v>
      </c>
      <c r="F552" s="53">
        <v>5</v>
      </c>
      <c r="G552" s="27">
        <f t="shared" si="26"/>
        <v>97.9370808631746</v>
      </c>
      <c r="H552" s="27" t="s">
        <v>387</v>
      </c>
      <c r="I552" s="63">
        <v>60.002739999999996</v>
      </c>
      <c r="J552" s="54" t="s">
        <v>3681</v>
      </c>
      <c r="K552" s="54" t="s">
        <v>715</v>
      </c>
      <c r="L552" s="54">
        <v>15</v>
      </c>
      <c r="M552" s="54" t="s">
        <v>81</v>
      </c>
      <c r="N552" s="54">
        <v>160</v>
      </c>
      <c r="O552" s="54" t="s">
        <v>3682</v>
      </c>
    </row>
    <row r="553" spans="1:15" s="54" customFormat="1" ht="16.5" customHeight="1">
      <c r="A553" s="50" t="s">
        <v>386</v>
      </c>
      <c r="B553" s="48" t="s">
        <v>2054</v>
      </c>
      <c r="C553" s="51" t="s">
        <v>2055</v>
      </c>
      <c r="D553" s="52">
        <v>2018</v>
      </c>
      <c r="E553" s="51">
        <v>0.38</v>
      </c>
      <c r="F553" s="53">
        <v>22</v>
      </c>
      <c r="G553" s="27">
        <f t="shared" si="26"/>
        <v>97.9370808631746</v>
      </c>
      <c r="H553" s="27" t="s">
        <v>387</v>
      </c>
      <c r="I553" s="63">
        <v>59.290970000000002</v>
      </c>
      <c r="J553" s="54" t="s">
        <v>3681</v>
      </c>
      <c r="K553" s="54" t="s">
        <v>2056</v>
      </c>
      <c r="L553" s="54">
        <v>5</v>
      </c>
      <c r="M553" s="54" t="s">
        <v>81</v>
      </c>
      <c r="N553" s="54">
        <v>160</v>
      </c>
      <c r="O553" s="54" t="s">
        <v>3682</v>
      </c>
    </row>
    <row r="554" spans="1:15" s="54" customFormat="1" ht="16.5" customHeight="1">
      <c r="A554" s="50" t="s">
        <v>386</v>
      </c>
      <c r="B554" s="48" t="s">
        <v>2057</v>
      </c>
      <c r="C554" s="51" t="s">
        <v>2058</v>
      </c>
      <c r="D554" s="52">
        <v>2018</v>
      </c>
      <c r="E554" s="51">
        <v>0.38</v>
      </c>
      <c r="F554" s="53">
        <v>38</v>
      </c>
      <c r="G554" s="27">
        <f t="shared" si="26"/>
        <v>119.36081730199405</v>
      </c>
      <c r="H554" s="27" t="s">
        <v>387</v>
      </c>
      <c r="I554" s="63">
        <v>80.634789999999995</v>
      </c>
      <c r="J554" s="54" t="s">
        <v>3681</v>
      </c>
      <c r="K554" s="54" t="s">
        <v>2059</v>
      </c>
      <c r="L554" s="54">
        <v>5</v>
      </c>
      <c r="M554" s="54" t="s">
        <v>68</v>
      </c>
      <c r="N554" s="54">
        <v>195</v>
      </c>
      <c r="O554" s="54" t="s">
        <v>3682</v>
      </c>
    </row>
    <row r="555" spans="1:15" s="54" customFormat="1" ht="30" customHeight="1">
      <c r="A555" s="50" t="s">
        <v>386</v>
      </c>
      <c r="B555" s="48" t="s">
        <v>2060</v>
      </c>
      <c r="C555" s="51" t="s">
        <v>2061</v>
      </c>
      <c r="D555" s="52">
        <v>2018</v>
      </c>
      <c r="E555" s="51">
        <v>0.38</v>
      </c>
      <c r="F555" s="53">
        <v>94</v>
      </c>
      <c r="G555" s="27">
        <f t="shared" si="26"/>
        <v>119.36081730199405</v>
      </c>
      <c r="H555" s="27" t="s">
        <v>387</v>
      </c>
      <c r="I555" s="63">
        <v>151.77533</v>
      </c>
      <c r="J555" s="54" t="s">
        <v>3681</v>
      </c>
      <c r="K555" s="55" t="s">
        <v>2062</v>
      </c>
      <c r="L555" s="54">
        <v>20</v>
      </c>
      <c r="M555" s="54" t="s">
        <v>68</v>
      </c>
      <c r="N555" s="54">
        <v>195</v>
      </c>
      <c r="O555" s="54" t="s">
        <v>3682</v>
      </c>
    </row>
    <row r="556" spans="1:15" s="54" customFormat="1" ht="45" customHeight="1">
      <c r="A556" s="50" t="s">
        <v>386</v>
      </c>
      <c r="B556" s="48" t="s">
        <v>2063</v>
      </c>
      <c r="C556" s="51" t="s">
        <v>2064</v>
      </c>
      <c r="D556" s="52">
        <v>2018</v>
      </c>
      <c r="E556" s="51">
        <v>0.38</v>
      </c>
      <c r="F556" s="53">
        <v>110</v>
      </c>
      <c r="G556" s="27">
        <f t="shared" si="26"/>
        <v>119.36081730199405</v>
      </c>
      <c r="H556" s="27" t="s">
        <v>387</v>
      </c>
      <c r="I556" s="63">
        <v>175.82947000000001</v>
      </c>
      <c r="J556" s="54" t="s">
        <v>3681</v>
      </c>
      <c r="K556" s="55" t="s">
        <v>2065</v>
      </c>
      <c r="L556" s="54">
        <v>45</v>
      </c>
      <c r="M556" s="54" t="s">
        <v>68</v>
      </c>
      <c r="N556" s="54">
        <v>195</v>
      </c>
      <c r="O556" s="54" t="s">
        <v>3682</v>
      </c>
    </row>
    <row r="557" spans="1:15" s="54" customFormat="1" ht="16.5" customHeight="1">
      <c r="A557" s="50" t="s">
        <v>386</v>
      </c>
      <c r="B557" s="48" t="s">
        <v>2066</v>
      </c>
      <c r="C557" s="51" t="s">
        <v>2067</v>
      </c>
      <c r="D557" s="52">
        <v>2018</v>
      </c>
      <c r="E557" s="51">
        <v>0.38</v>
      </c>
      <c r="F557" s="53">
        <v>37</v>
      </c>
      <c r="G557" s="27">
        <f t="shared" si="26"/>
        <v>119.36081730199405</v>
      </c>
      <c r="H557" s="27" t="s">
        <v>387</v>
      </c>
      <c r="I557" s="63">
        <v>141.54088000000002</v>
      </c>
      <c r="J557" s="54" t="s">
        <v>3681</v>
      </c>
      <c r="K557" s="54" t="s">
        <v>2068</v>
      </c>
      <c r="L557" s="54">
        <v>15</v>
      </c>
      <c r="M557" s="54" t="s">
        <v>68</v>
      </c>
      <c r="N557" s="54">
        <v>195</v>
      </c>
      <c r="O557" s="54" t="s">
        <v>3682</v>
      </c>
    </row>
    <row r="558" spans="1:15" s="54" customFormat="1" ht="16.5" customHeight="1">
      <c r="A558" s="50" t="s">
        <v>386</v>
      </c>
      <c r="B558" s="48" t="s">
        <v>2075</v>
      </c>
      <c r="C558" s="51" t="s">
        <v>2076</v>
      </c>
      <c r="D558" s="52">
        <v>2018</v>
      </c>
      <c r="E558" s="51">
        <v>0.38</v>
      </c>
      <c r="F558" s="53">
        <v>96</v>
      </c>
      <c r="G558" s="27">
        <f t="shared" si="26"/>
        <v>119.36081730199405</v>
      </c>
      <c r="H558" s="27" t="s">
        <v>387</v>
      </c>
      <c r="I558" s="63">
        <v>160.21068</v>
      </c>
      <c r="J558" s="54" t="s">
        <v>3681</v>
      </c>
      <c r="K558" s="54" t="s">
        <v>2077</v>
      </c>
      <c r="L558" s="54">
        <v>15</v>
      </c>
      <c r="M558" s="54" t="s">
        <v>68</v>
      </c>
      <c r="N558" s="54">
        <v>195</v>
      </c>
      <c r="O558" s="54" t="s">
        <v>3682</v>
      </c>
    </row>
    <row r="559" spans="1:15" s="54" customFormat="1" ht="16.5" customHeight="1">
      <c r="A559" s="50" t="s">
        <v>386</v>
      </c>
      <c r="B559" s="48" t="s">
        <v>2078</v>
      </c>
      <c r="C559" s="51" t="s">
        <v>2079</v>
      </c>
      <c r="D559" s="52">
        <v>2018</v>
      </c>
      <c r="E559" s="51">
        <v>0.38</v>
      </c>
      <c r="F559" s="53">
        <v>50</v>
      </c>
      <c r="G559" s="27">
        <f t="shared" si="26"/>
        <v>119.36081730199405</v>
      </c>
      <c r="H559" s="27" t="s">
        <v>387</v>
      </c>
      <c r="I559" s="63">
        <v>113.29897</v>
      </c>
      <c r="J559" s="54" t="s">
        <v>3681</v>
      </c>
      <c r="K559" s="54" t="s">
        <v>2080</v>
      </c>
      <c r="L559" s="54">
        <v>15</v>
      </c>
      <c r="M559" s="54" t="s">
        <v>68</v>
      </c>
      <c r="N559" s="54">
        <v>195</v>
      </c>
      <c r="O559" s="54" t="s">
        <v>3682</v>
      </c>
    </row>
    <row r="560" spans="1:15" s="54" customFormat="1" ht="30" customHeight="1">
      <c r="A560" s="50" t="s">
        <v>386</v>
      </c>
      <c r="B560" s="48" t="s">
        <v>2081</v>
      </c>
      <c r="C560" s="51" t="s">
        <v>2082</v>
      </c>
      <c r="D560" s="52">
        <v>2018</v>
      </c>
      <c r="E560" s="51">
        <v>0.38</v>
      </c>
      <c r="F560" s="53">
        <v>163</v>
      </c>
      <c r="G560" s="27">
        <f t="shared" si="26"/>
        <v>119.36081730199405</v>
      </c>
      <c r="H560" s="27" t="s">
        <v>387</v>
      </c>
      <c r="I560" s="63">
        <v>219.98114999999999</v>
      </c>
      <c r="J560" s="54" t="s">
        <v>3681</v>
      </c>
      <c r="K560" s="55" t="s">
        <v>2083</v>
      </c>
      <c r="L560" s="54">
        <v>10</v>
      </c>
      <c r="M560" s="54" t="s">
        <v>68</v>
      </c>
      <c r="N560" s="54">
        <v>195</v>
      </c>
      <c r="O560" s="54" t="s">
        <v>3682</v>
      </c>
    </row>
    <row r="561" spans="1:15" s="54" customFormat="1" ht="16.5" customHeight="1">
      <c r="A561" s="50" t="s">
        <v>386</v>
      </c>
      <c r="B561" s="48" t="s">
        <v>2084</v>
      </c>
      <c r="C561" s="51" t="s">
        <v>2085</v>
      </c>
      <c r="D561" s="52">
        <v>2018</v>
      </c>
      <c r="E561" s="51">
        <v>0.38</v>
      </c>
      <c r="F561" s="53">
        <v>175</v>
      </c>
      <c r="G561" s="27">
        <f t="shared" si="26"/>
        <v>97.9370808631746</v>
      </c>
      <c r="H561" s="27" t="s">
        <v>387</v>
      </c>
      <c r="I561" s="63">
        <v>194.14679999999998</v>
      </c>
      <c r="J561" s="54" t="s">
        <v>3681</v>
      </c>
      <c r="K561" s="54" t="s">
        <v>2086</v>
      </c>
      <c r="L561" s="54">
        <v>15</v>
      </c>
      <c r="M561" s="54" t="s">
        <v>80</v>
      </c>
      <c r="N561" s="54">
        <v>160</v>
      </c>
      <c r="O561" s="54" t="s">
        <v>3682</v>
      </c>
    </row>
    <row r="562" spans="1:15" s="54" customFormat="1" ht="16.5" customHeight="1">
      <c r="A562" s="50" t="s">
        <v>386</v>
      </c>
      <c r="B562" s="48" t="s">
        <v>2090</v>
      </c>
      <c r="C562" s="51" t="s">
        <v>2091</v>
      </c>
      <c r="D562" s="52">
        <v>2018</v>
      </c>
      <c r="E562" s="51">
        <v>0.38</v>
      </c>
      <c r="F562" s="53">
        <v>328</v>
      </c>
      <c r="G562" s="27">
        <f t="shared" si="26"/>
        <v>119.36081730199405</v>
      </c>
      <c r="H562" s="27" t="s">
        <v>387</v>
      </c>
      <c r="I562" s="63">
        <v>230.58951000000002</v>
      </c>
      <c r="J562" s="54" t="s">
        <v>3681</v>
      </c>
      <c r="K562" s="54" t="s">
        <v>2092</v>
      </c>
      <c r="L562" s="54">
        <v>15</v>
      </c>
      <c r="M562" s="54" t="s">
        <v>68</v>
      </c>
      <c r="N562" s="54">
        <v>195</v>
      </c>
      <c r="O562" s="54" t="s">
        <v>3682</v>
      </c>
    </row>
    <row r="563" spans="1:15" s="54" customFormat="1" ht="16.5" customHeight="1">
      <c r="A563" s="50" t="s">
        <v>386</v>
      </c>
      <c r="B563" s="48" t="s">
        <v>2093</v>
      </c>
      <c r="C563" s="51" t="s">
        <v>2094</v>
      </c>
      <c r="D563" s="52">
        <v>2018</v>
      </c>
      <c r="E563" s="51">
        <v>0.38</v>
      </c>
      <c r="F563" s="53">
        <v>17</v>
      </c>
      <c r="G563" s="27">
        <f t="shared" si="26"/>
        <v>119.36081730199405</v>
      </c>
      <c r="H563" s="27" t="s">
        <v>387</v>
      </c>
      <c r="I563" s="63">
        <v>50.940919999999998</v>
      </c>
      <c r="J563" s="54" t="s">
        <v>3681</v>
      </c>
      <c r="K563" s="54" t="s">
        <v>531</v>
      </c>
      <c r="L563" s="54">
        <v>15</v>
      </c>
      <c r="M563" s="54" t="s">
        <v>68</v>
      </c>
      <c r="N563" s="54">
        <v>195</v>
      </c>
      <c r="O563" s="54" t="s">
        <v>3682</v>
      </c>
    </row>
    <row r="564" spans="1:15" s="54" customFormat="1" ht="16.5" customHeight="1">
      <c r="A564" s="50" t="s">
        <v>386</v>
      </c>
      <c r="B564" s="48" t="s">
        <v>2095</v>
      </c>
      <c r="C564" s="51" t="s">
        <v>2096</v>
      </c>
      <c r="D564" s="52">
        <v>2018</v>
      </c>
      <c r="E564" s="51">
        <v>0.38</v>
      </c>
      <c r="F564" s="53">
        <v>5</v>
      </c>
      <c r="G564" s="27">
        <f t="shared" si="26"/>
        <v>119.36081730199405</v>
      </c>
      <c r="H564" s="27" t="s">
        <v>387</v>
      </c>
      <c r="I564" s="63">
        <v>42.625660000000003</v>
      </c>
      <c r="J564" s="54" t="s">
        <v>3681</v>
      </c>
      <c r="K564" s="54" t="s">
        <v>540</v>
      </c>
      <c r="L564" s="54">
        <v>0.5</v>
      </c>
      <c r="M564" s="54" t="s">
        <v>68</v>
      </c>
      <c r="N564" s="54">
        <v>195</v>
      </c>
      <c r="O564" s="54" t="s">
        <v>3682</v>
      </c>
    </row>
    <row r="565" spans="1:15" s="54" customFormat="1" ht="16.5" customHeight="1">
      <c r="A565" s="50" t="s">
        <v>386</v>
      </c>
      <c r="B565" s="48" t="s">
        <v>2099</v>
      </c>
      <c r="C565" s="51" t="s">
        <v>2100</v>
      </c>
      <c r="D565" s="52">
        <v>2018</v>
      </c>
      <c r="E565" s="51">
        <v>0.38</v>
      </c>
      <c r="F565" s="53">
        <v>141</v>
      </c>
      <c r="G565" s="27">
        <f t="shared" si="26"/>
        <v>119.36081730199405</v>
      </c>
      <c r="H565" s="27" t="s">
        <v>387</v>
      </c>
      <c r="I565" s="63">
        <v>148.59783999999999</v>
      </c>
      <c r="J565" s="54" t="s">
        <v>3681</v>
      </c>
      <c r="K565" s="54" t="s">
        <v>2101</v>
      </c>
      <c r="L565" s="54">
        <v>14</v>
      </c>
      <c r="M565" s="54" t="s">
        <v>67</v>
      </c>
      <c r="N565" s="54">
        <v>195</v>
      </c>
      <c r="O565" s="54" t="s">
        <v>3682</v>
      </c>
    </row>
    <row r="566" spans="1:15" s="54" customFormat="1" ht="30" customHeight="1">
      <c r="A566" s="50" t="s">
        <v>386</v>
      </c>
      <c r="B566" s="48" t="s">
        <v>2102</v>
      </c>
      <c r="C566" s="51" t="s">
        <v>2103</v>
      </c>
      <c r="D566" s="52">
        <v>2018</v>
      </c>
      <c r="E566" s="51">
        <v>0.38</v>
      </c>
      <c r="F566" s="53">
        <v>73</v>
      </c>
      <c r="G566" s="27">
        <f t="shared" si="26"/>
        <v>97.9370808631746</v>
      </c>
      <c r="H566" s="27" t="s">
        <v>387</v>
      </c>
      <c r="I566" s="63">
        <v>90.688770000000005</v>
      </c>
      <c r="J566" s="54" t="s">
        <v>3681</v>
      </c>
      <c r="K566" s="55" t="s">
        <v>2104</v>
      </c>
      <c r="L566" s="54">
        <v>30</v>
      </c>
      <c r="M566" s="54" t="s">
        <v>81</v>
      </c>
      <c r="N566" s="54">
        <v>160</v>
      </c>
      <c r="O566" s="54" t="s">
        <v>3682</v>
      </c>
    </row>
    <row r="567" spans="1:15" s="54" customFormat="1" ht="16.5" customHeight="1">
      <c r="A567" s="50" t="s">
        <v>386</v>
      </c>
      <c r="B567" s="48" t="s">
        <v>2108</v>
      </c>
      <c r="C567" s="51" t="s">
        <v>2109</v>
      </c>
      <c r="D567" s="52">
        <v>2018</v>
      </c>
      <c r="E567" s="51">
        <v>0.38</v>
      </c>
      <c r="F567" s="53">
        <v>77</v>
      </c>
      <c r="G567" s="27">
        <f t="shared" si="26"/>
        <v>119.36081730199405</v>
      </c>
      <c r="H567" s="27" t="s">
        <v>387</v>
      </c>
      <c r="I567" s="63">
        <v>77.41416000000001</v>
      </c>
      <c r="J567" s="54" t="s">
        <v>3681</v>
      </c>
      <c r="K567" s="54" t="s">
        <v>2110</v>
      </c>
      <c r="L567" s="54">
        <v>10</v>
      </c>
      <c r="M567" s="54" t="s">
        <v>68</v>
      </c>
      <c r="N567" s="54">
        <v>195</v>
      </c>
      <c r="O567" s="54" t="s">
        <v>3682</v>
      </c>
    </row>
    <row r="568" spans="1:15" s="54" customFormat="1" ht="16.5" customHeight="1">
      <c r="A568" s="50" t="s">
        <v>386</v>
      </c>
      <c r="B568" s="48" t="s">
        <v>2111</v>
      </c>
      <c r="C568" s="51" t="s">
        <v>2112</v>
      </c>
      <c r="D568" s="52">
        <v>2018</v>
      </c>
      <c r="E568" s="51">
        <v>0.38</v>
      </c>
      <c r="F568" s="53">
        <v>58</v>
      </c>
      <c r="G568" s="27">
        <f t="shared" si="26"/>
        <v>119.36081730199405</v>
      </c>
      <c r="H568" s="27" t="s">
        <v>387</v>
      </c>
      <c r="I568" s="63">
        <v>92.201100000000011</v>
      </c>
      <c r="J568" s="54" t="s">
        <v>3681</v>
      </c>
      <c r="K568" s="54" t="s">
        <v>2113</v>
      </c>
      <c r="L568" s="54">
        <v>15</v>
      </c>
      <c r="M568" s="54" t="s">
        <v>68</v>
      </c>
      <c r="N568" s="54">
        <v>195</v>
      </c>
      <c r="O568" s="54" t="s">
        <v>3682</v>
      </c>
    </row>
    <row r="569" spans="1:15" s="54" customFormat="1" ht="16.5" customHeight="1">
      <c r="A569" s="50" t="s">
        <v>386</v>
      </c>
      <c r="B569" s="48" t="s">
        <v>2114</v>
      </c>
      <c r="C569" s="51" t="s">
        <v>2115</v>
      </c>
      <c r="D569" s="52">
        <v>2018</v>
      </c>
      <c r="E569" s="51">
        <v>0.38</v>
      </c>
      <c r="F569" s="53">
        <v>109</v>
      </c>
      <c r="G569" s="27">
        <f t="shared" si="26"/>
        <v>97.9370808631746</v>
      </c>
      <c r="H569" s="27" t="s">
        <v>387</v>
      </c>
      <c r="I569" s="63">
        <v>127.09905999999999</v>
      </c>
      <c r="J569" s="54" t="s">
        <v>3681</v>
      </c>
      <c r="K569" s="54" t="s">
        <v>2116</v>
      </c>
      <c r="L569" s="54">
        <v>15</v>
      </c>
      <c r="M569" s="54" t="s">
        <v>81</v>
      </c>
      <c r="N569" s="54">
        <v>160</v>
      </c>
      <c r="O569" s="54" t="s">
        <v>3682</v>
      </c>
    </row>
    <row r="570" spans="1:15" s="54" customFormat="1" ht="16.5" customHeight="1">
      <c r="A570" s="50" t="s">
        <v>386</v>
      </c>
      <c r="B570" s="48" t="s">
        <v>2117</v>
      </c>
      <c r="C570" s="51" t="s">
        <v>2118</v>
      </c>
      <c r="D570" s="52">
        <v>2018</v>
      </c>
      <c r="E570" s="51">
        <v>0.38</v>
      </c>
      <c r="F570" s="53">
        <v>25</v>
      </c>
      <c r="G570" s="27">
        <f t="shared" si="26"/>
        <v>97.9370808631746</v>
      </c>
      <c r="H570" s="27" t="s">
        <v>387</v>
      </c>
      <c r="I570" s="63">
        <v>101.44942999999999</v>
      </c>
      <c r="J570" s="54" t="s">
        <v>3681</v>
      </c>
      <c r="K570" s="54" t="s">
        <v>2119</v>
      </c>
      <c r="L570" s="54">
        <v>35</v>
      </c>
      <c r="M570" s="54" t="s">
        <v>81</v>
      </c>
      <c r="N570" s="54">
        <v>160</v>
      </c>
      <c r="O570" s="54" t="s">
        <v>3682</v>
      </c>
    </row>
    <row r="571" spans="1:15" s="54" customFormat="1" ht="16.5" customHeight="1">
      <c r="A571" s="50" t="s">
        <v>386</v>
      </c>
      <c r="B571" s="48" t="s">
        <v>2120</v>
      </c>
      <c r="C571" s="51" t="s">
        <v>2121</v>
      </c>
      <c r="D571" s="52">
        <v>2018</v>
      </c>
      <c r="E571" s="51">
        <v>0.38</v>
      </c>
      <c r="F571" s="53">
        <v>280</v>
      </c>
      <c r="G571" s="27">
        <f t="shared" si="26"/>
        <v>119.36081730199405</v>
      </c>
      <c r="H571" s="27" t="s">
        <v>387</v>
      </c>
      <c r="I571" s="63">
        <v>371.21535</v>
      </c>
      <c r="J571" s="54" t="s">
        <v>3681</v>
      </c>
      <c r="K571" s="54" t="s">
        <v>2122</v>
      </c>
      <c r="L571" s="54">
        <v>15</v>
      </c>
      <c r="M571" s="54" t="s">
        <v>68</v>
      </c>
      <c r="N571" s="54">
        <v>195</v>
      </c>
      <c r="O571" s="54" t="s">
        <v>3682</v>
      </c>
    </row>
    <row r="572" spans="1:15" s="54" customFormat="1" ht="16.5" customHeight="1">
      <c r="A572" s="50" t="s">
        <v>386</v>
      </c>
      <c r="B572" s="48" t="s">
        <v>2126</v>
      </c>
      <c r="C572" s="51" t="s">
        <v>2127</v>
      </c>
      <c r="D572" s="52">
        <v>2018</v>
      </c>
      <c r="E572" s="51">
        <v>0.38</v>
      </c>
      <c r="F572" s="53">
        <v>265</v>
      </c>
      <c r="G572" s="27">
        <f t="shared" si="26"/>
        <v>119.36081730199405</v>
      </c>
      <c r="H572" s="27" t="s">
        <v>387</v>
      </c>
      <c r="I572" s="63">
        <v>362.18304999999998</v>
      </c>
      <c r="J572" s="54" t="s">
        <v>3681</v>
      </c>
      <c r="K572" s="54" t="s">
        <v>2128</v>
      </c>
      <c r="L572" s="54">
        <v>15</v>
      </c>
      <c r="M572" s="54" t="s">
        <v>68</v>
      </c>
      <c r="N572" s="54">
        <v>195</v>
      </c>
      <c r="O572" s="54" t="s">
        <v>3682</v>
      </c>
    </row>
    <row r="573" spans="1:15" s="54" customFormat="1" ht="30" customHeight="1">
      <c r="A573" s="50" t="s">
        <v>386</v>
      </c>
      <c r="B573" s="48" t="s">
        <v>2132</v>
      </c>
      <c r="C573" s="51" t="s">
        <v>2133</v>
      </c>
      <c r="D573" s="52">
        <v>2018</v>
      </c>
      <c r="E573" s="51">
        <v>0.38</v>
      </c>
      <c r="F573" s="53">
        <v>299</v>
      </c>
      <c r="G573" s="27">
        <f t="shared" si="26"/>
        <v>119.36081730199405</v>
      </c>
      <c r="H573" s="27" t="s">
        <v>387</v>
      </c>
      <c r="I573" s="63">
        <v>242.89098999999999</v>
      </c>
      <c r="J573" s="54" t="s">
        <v>3681</v>
      </c>
      <c r="K573" s="55" t="s">
        <v>2134</v>
      </c>
      <c r="L573" s="54">
        <v>10</v>
      </c>
      <c r="M573" s="54" t="s">
        <v>68</v>
      </c>
      <c r="N573" s="54">
        <v>195</v>
      </c>
      <c r="O573" s="54" t="s">
        <v>3682</v>
      </c>
    </row>
    <row r="574" spans="1:15" s="54" customFormat="1" ht="16.5" customHeight="1">
      <c r="A574" s="50" t="s">
        <v>386</v>
      </c>
      <c r="B574" s="48" t="s">
        <v>2135</v>
      </c>
      <c r="C574" s="51" t="s">
        <v>2136</v>
      </c>
      <c r="D574" s="52">
        <v>2018</v>
      </c>
      <c r="E574" s="51">
        <v>0.38</v>
      </c>
      <c r="F574" s="53">
        <v>157</v>
      </c>
      <c r="G574" s="27">
        <f t="shared" si="26"/>
        <v>119.36081730199405</v>
      </c>
      <c r="H574" s="27" t="s">
        <v>387</v>
      </c>
      <c r="I574" s="63">
        <v>241.13535999999999</v>
      </c>
      <c r="J574" s="54" t="s">
        <v>3681</v>
      </c>
      <c r="K574" s="54" t="s">
        <v>2137</v>
      </c>
      <c r="L574" s="54">
        <v>5</v>
      </c>
      <c r="M574" s="54" t="s">
        <v>68</v>
      </c>
      <c r="N574" s="54">
        <v>195</v>
      </c>
      <c r="O574" s="54" t="s">
        <v>3682</v>
      </c>
    </row>
    <row r="575" spans="1:15" s="54" customFormat="1" ht="16.5" customHeight="1">
      <c r="A575" s="50" t="s">
        <v>386</v>
      </c>
      <c r="B575" s="48" t="s">
        <v>2138</v>
      </c>
      <c r="C575" s="51" t="s">
        <v>2139</v>
      </c>
      <c r="D575" s="52">
        <v>2018</v>
      </c>
      <c r="E575" s="51">
        <v>0.38</v>
      </c>
      <c r="F575" s="53">
        <v>104</v>
      </c>
      <c r="G575" s="27">
        <f t="shared" si="26"/>
        <v>119.36081730199405</v>
      </c>
      <c r="H575" s="27" t="s">
        <v>387</v>
      </c>
      <c r="I575" s="63">
        <v>162.42551</v>
      </c>
      <c r="J575" s="54" t="s">
        <v>3681</v>
      </c>
      <c r="K575" s="54" t="s">
        <v>2140</v>
      </c>
      <c r="L575" s="54">
        <v>5</v>
      </c>
      <c r="M575" s="54" t="s">
        <v>68</v>
      </c>
      <c r="N575" s="54">
        <v>195</v>
      </c>
      <c r="O575" s="54" t="s">
        <v>3682</v>
      </c>
    </row>
    <row r="576" spans="1:15" s="54" customFormat="1" ht="16.5" customHeight="1">
      <c r="A576" s="50" t="s">
        <v>386</v>
      </c>
      <c r="B576" s="48" t="s">
        <v>2141</v>
      </c>
      <c r="C576" s="51" t="s">
        <v>2142</v>
      </c>
      <c r="D576" s="52">
        <v>2018</v>
      </c>
      <c r="E576" s="51">
        <v>0.38</v>
      </c>
      <c r="F576" s="53">
        <v>67</v>
      </c>
      <c r="G576" s="27">
        <f t="shared" si="26"/>
        <v>119.36081730199405</v>
      </c>
      <c r="H576" s="27" t="s">
        <v>387</v>
      </c>
      <c r="I576" s="63">
        <v>135.76560000000001</v>
      </c>
      <c r="J576" s="54" t="s">
        <v>3681</v>
      </c>
      <c r="K576" s="54" t="s">
        <v>2143</v>
      </c>
      <c r="L576" s="54">
        <v>15</v>
      </c>
      <c r="M576" s="54" t="s">
        <v>68</v>
      </c>
      <c r="N576" s="54">
        <v>195</v>
      </c>
      <c r="O576" s="54" t="s">
        <v>3682</v>
      </c>
    </row>
    <row r="577" spans="1:15" s="54" customFormat="1" ht="16.5" customHeight="1">
      <c r="A577" s="50" t="s">
        <v>386</v>
      </c>
      <c r="B577" s="48" t="s">
        <v>1473</v>
      </c>
      <c r="C577" s="51" t="s">
        <v>2150</v>
      </c>
      <c r="D577" s="52">
        <v>2018</v>
      </c>
      <c r="E577" s="51">
        <v>0.38</v>
      </c>
      <c r="F577" s="53">
        <v>70</v>
      </c>
      <c r="G577" s="27">
        <f t="shared" si="26"/>
        <v>97.9370808631746</v>
      </c>
      <c r="H577" s="27" t="s">
        <v>387</v>
      </c>
      <c r="I577" s="63">
        <v>103.68685000000001</v>
      </c>
      <c r="J577" s="54" t="s">
        <v>3681</v>
      </c>
      <c r="K577" s="54" t="s">
        <v>2151</v>
      </c>
      <c r="L577" s="54">
        <v>15</v>
      </c>
      <c r="M577" s="54" t="s">
        <v>81</v>
      </c>
      <c r="N577" s="54">
        <v>160</v>
      </c>
      <c r="O577" s="54" t="s">
        <v>3682</v>
      </c>
    </row>
    <row r="578" spans="1:15" s="54" customFormat="1" ht="30" customHeight="1">
      <c r="A578" s="50" t="s">
        <v>386</v>
      </c>
      <c r="B578" s="48" t="s">
        <v>2155</v>
      </c>
      <c r="C578" s="51" t="s">
        <v>2156</v>
      </c>
      <c r="D578" s="52">
        <v>2018</v>
      </c>
      <c r="E578" s="51">
        <v>0.38</v>
      </c>
      <c r="F578" s="53">
        <v>150</v>
      </c>
      <c r="G578" s="27">
        <f t="shared" si="26"/>
        <v>119.36081730199405</v>
      </c>
      <c r="H578" s="27" t="s">
        <v>387</v>
      </c>
      <c r="I578" s="63">
        <v>181.88804000000002</v>
      </c>
      <c r="J578" s="54" t="s">
        <v>3681</v>
      </c>
      <c r="K578" s="55" t="s">
        <v>2157</v>
      </c>
      <c r="L578" s="54">
        <v>30</v>
      </c>
      <c r="M578" s="54" t="s">
        <v>68</v>
      </c>
      <c r="N578" s="54">
        <v>195</v>
      </c>
      <c r="O578" s="54" t="s">
        <v>3682</v>
      </c>
    </row>
    <row r="579" spans="1:15" s="54" customFormat="1" ht="16.5" customHeight="1">
      <c r="A579" s="50" t="s">
        <v>386</v>
      </c>
      <c r="B579" s="48" t="s">
        <v>2158</v>
      </c>
      <c r="C579" s="51" t="s">
        <v>2159</v>
      </c>
      <c r="D579" s="52">
        <v>2018</v>
      </c>
      <c r="E579" s="51">
        <v>0.38</v>
      </c>
      <c r="F579" s="53">
        <v>234</v>
      </c>
      <c r="G579" s="27">
        <f t="shared" si="26"/>
        <v>119.36081730199405</v>
      </c>
      <c r="H579" s="27" t="s">
        <v>387</v>
      </c>
      <c r="I579" s="63">
        <v>294.06746999999996</v>
      </c>
      <c r="J579" s="54" t="s">
        <v>3681</v>
      </c>
      <c r="K579" s="54" t="s">
        <v>571</v>
      </c>
      <c r="L579" s="54">
        <v>15</v>
      </c>
      <c r="M579" s="54" t="s">
        <v>68</v>
      </c>
      <c r="N579" s="54">
        <v>195</v>
      </c>
      <c r="O579" s="54" t="s">
        <v>3682</v>
      </c>
    </row>
    <row r="580" spans="1:15" s="54" customFormat="1" ht="16.5" customHeight="1">
      <c r="A580" s="50" t="s">
        <v>386</v>
      </c>
      <c r="B580" s="48" t="s">
        <v>2160</v>
      </c>
      <c r="C580" s="51" t="s">
        <v>2161</v>
      </c>
      <c r="D580" s="52">
        <v>2018</v>
      </c>
      <c r="E580" s="51">
        <v>0.38</v>
      </c>
      <c r="F580" s="53">
        <v>73</v>
      </c>
      <c r="G580" s="27">
        <f t="shared" si="26"/>
        <v>119.36081730199405</v>
      </c>
      <c r="H580" s="27" t="s">
        <v>387</v>
      </c>
      <c r="I580" s="63">
        <v>100.84538000000001</v>
      </c>
      <c r="J580" s="54" t="s">
        <v>3681</v>
      </c>
      <c r="K580" s="54" t="s">
        <v>2162</v>
      </c>
      <c r="L580" s="54">
        <v>15</v>
      </c>
      <c r="M580" s="54" t="s">
        <v>68</v>
      </c>
      <c r="N580" s="54">
        <v>195</v>
      </c>
      <c r="O580" s="54" t="s">
        <v>3682</v>
      </c>
    </row>
    <row r="581" spans="1:15" s="54" customFormat="1" ht="16.5" customHeight="1">
      <c r="A581" s="50" t="s">
        <v>386</v>
      </c>
      <c r="B581" s="48" t="s">
        <v>2163</v>
      </c>
      <c r="C581" s="51" t="s">
        <v>2164</v>
      </c>
      <c r="D581" s="52">
        <v>2018</v>
      </c>
      <c r="E581" s="51">
        <v>0.38</v>
      </c>
      <c r="F581" s="53">
        <v>116</v>
      </c>
      <c r="G581" s="27">
        <f t="shared" si="26"/>
        <v>119.36081730199405</v>
      </c>
      <c r="H581" s="27" t="s">
        <v>387</v>
      </c>
      <c r="I581" s="63">
        <v>156.05605</v>
      </c>
      <c r="J581" s="54" t="s">
        <v>3681</v>
      </c>
      <c r="K581" s="54" t="s">
        <v>2165</v>
      </c>
      <c r="L581" s="54">
        <v>15</v>
      </c>
      <c r="M581" s="54" t="s">
        <v>68</v>
      </c>
      <c r="N581" s="54">
        <v>195</v>
      </c>
      <c r="O581" s="54" t="s">
        <v>3682</v>
      </c>
    </row>
    <row r="582" spans="1:15" s="54" customFormat="1" ht="30" customHeight="1">
      <c r="A582" s="50" t="s">
        <v>386</v>
      </c>
      <c r="B582" s="48" t="s">
        <v>2166</v>
      </c>
      <c r="C582" s="51" t="s">
        <v>2167</v>
      </c>
      <c r="D582" s="52">
        <v>2018</v>
      </c>
      <c r="E582" s="51">
        <v>0.38</v>
      </c>
      <c r="F582" s="53">
        <v>181</v>
      </c>
      <c r="G582" s="27">
        <f t="shared" si="26"/>
        <v>119.36081730199405</v>
      </c>
      <c r="H582" s="27" t="s">
        <v>387</v>
      </c>
      <c r="I582" s="63">
        <v>193.41503</v>
      </c>
      <c r="J582" s="54" t="s">
        <v>3681</v>
      </c>
      <c r="K582" s="55" t="s">
        <v>2168</v>
      </c>
      <c r="L582" s="54">
        <v>24</v>
      </c>
      <c r="M582" s="54" t="s">
        <v>68</v>
      </c>
      <c r="N582" s="54">
        <v>195</v>
      </c>
      <c r="O582" s="54" t="s">
        <v>3682</v>
      </c>
    </row>
    <row r="583" spans="1:15" s="54" customFormat="1" ht="16.5" customHeight="1">
      <c r="A583" s="50" t="s">
        <v>386</v>
      </c>
      <c r="B583" s="48" t="s">
        <v>2169</v>
      </c>
      <c r="C583" s="51" t="s">
        <v>2170</v>
      </c>
      <c r="D583" s="52">
        <v>2018</v>
      </c>
      <c r="E583" s="51">
        <v>0.38</v>
      </c>
      <c r="F583" s="53">
        <v>156</v>
      </c>
      <c r="G583" s="27">
        <f t="shared" si="26"/>
        <v>119.36081730199405</v>
      </c>
      <c r="H583" s="27" t="s">
        <v>387</v>
      </c>
      <c r="I583" s="63">
        <v>257.39233000000002</v>
      </c>
      <c r="J583" s="54" t="s">
        <v>3681</v>
      </c>
      <c r="K583" s="54" t="s">
        <v>2171</v>
      </c>
      <c r="L583" s="54">
        <v>15</v>
      </c>
      <c r="M583" s="54" t="s">
        <v>68</v>
      </c>
      <c r="N583" s="54">
        <v>195</v>
      </c>
      <c r="O583" s="54" t="s">
        <v>3682</v>
      </c>
    </row>
    <row r="584" spans="1:15" s="54" customFormat="1" ht="16.5" customHeight="1">
      <c r="A584" s="50" t="s">
        <v>386</v>
      </c>
      <c r="B584" s="48" t="s">
        <v>2172</v>
      </c>
      <c r="C584" s="51" t="s">
        <v>2173</v>
      </c>
      <c r="D584" s="52">
        <v>2018</v>
      </c>
      <c r="E584" s="51">
        <v>0.38</v>
      </c>
      <c r="F584" s="53">
        <v>191</v>
      </c>
      <c r="G584" s="27">
        <f t="shared" si="26"/>
        <v>119.36081730199405</v>
      </c>
      <c r="H584" s="27" t="s">
        <v>387</v>
      </c>
      <c r="I584" s="63">
        <v>259.41075999999998</v>
      </c>
      <c r="J584" s="54" t="s">
        <v>3681</v>
      </c>
      <c r="K584" s="54" t="s">
        <v>2174</v>
      </c>
      <c r="L584" s="54">
        <v>15</v>
      </c>
      <c r="M584" s="54" t="s">
        <v>68</v>
      </c>
      <c r="N584" s="54">
        <v>195</v>
      </c>
      <c r="O584" s="54" t="s">
        <v>3682</v>
      </c>
    </row>
    <row r="585" spans="1:15" s="54" customFormat="1" ht="45" customHeight="1">
      <c r="A585" s="50" t="s">
        <v>386</v>
      </c>
      <c r="B585" s="48" t="s">
        <v>2175</v>
      </c>
      <c r="C585" s="51" t="s">
        <v>2176</v>
      </c>
      <c r="D585" s="52">
        <v>2018</v>
      </c>
      <c r="E585" s="51">
        <v>0.38</v>
      </c>
      <c r="F585" s="53">
        <v>271</v>
      </c>
      <c r="G585" s="27">
        <f t="shared" si="26"/>
        <v>119.36081730199405</v>
      </c>
      <c r="H585" s="27" t="s">
        <v>387</v>
      </c>
      <c r="I585" s="63">
        <v>390.55690999999996</v>
      </c>
      <c r="J585" s="54" t="s">
        <v>3681</v>
      </c>
      <c r="K585" s="55" t="s">
        <v>562</v>
      </c>
      <c r="L585" s="54">
        <v>30</v>
      </c>
      <c r="M585" s="54" t="s">
        <v>68</v>
      </c>
      <c r="N585" s="54">
        <v>195</v>
      </c>
      <c r="O585" s="54" t="s">
        <v>3682</v>
      </c>
    </row>
    <row r="586" spans="1:15" s="54" customFormat="1" ht="16.5" customHeight="1">
      <c r="A586" s="50" t="s">
        <v>386</v>
      </c>
      <c r="B586" s="48" t="s">
        <v>2177</v>
      </c>
      <c r="C586" s="51" t="s">
        <v>2178</v>
      </c>
      <c r="D586" s="52">
        <v>2018</v>
      </c>
      <c r="E586" s="51">
        <v>0.38</v>
      </c>
      <c r="F586" s="53">
        <v>56</v>
      </c>
      <c r="G586" s="27">
        <f t="shared" si="26"/>
        <v>97.9370808631746</v>
      </c>
      <c r="H586" s="27" t="s">
        <v>387</v>
      </c>
      <c r="I586" s="63">
        <v>152.12058999999999</v>
      </c>
      <c r="J586" s="54" t="s">
        <v>3681</v>
      </c>
      <c r="K586" s="54" t="s">
        <v>2179</v>
      </c>
      <c r="L586" s="54">
        <v>5</v>
      </c>
      <c r="M586" s="54" t="s">
        <v>81</v>
      </c>
      <c r="N586" s="54">
        <v>160</v>
      </c>
      <c r="O586" s="54" t="s">
        <v>3682</v>
      </c>
    </row>
    <row r="587" spans="1:15" s="54" customFormat="1" ht="16.5" customHeight="1">
      <c r="A587" s="50" t="s">
        <v>386</v>
      </c>
      <c r="B587" s="48" t="s">
        <v>2183</v>
      </c>
      <c r="C587" s="51" t="s">
        <v>2184</v>
      </c>
      <c r="D587" s="52">
        <v>2018</v>
      </c>
      <c r="E587" s="51">
        <v>0.38</v>
      </c>
      <c r="F587" s="53">
        <v>40</v>
      </c>
      <c r="G587" s="27">
        <f t="shared" si="26"/>
        <v>119.36081730199405</v>
      </c>
      <c r="H587" s="27" t="s">
        <v>387</v>
      </c>
      <c r="I587" s="63">
        <v>70.37997</v>
      </c>
      <c r="J587" s="54" t="s">
        <v>3681</v>
      </c>
      <c r="K587" s="54" t="s">
        <v>2185</v>
      </c>
      <c r="L587" s="54">
        <v>10</v>
      </c>
      <c r="M587" s="54" t="s">
        <v>68</v>
      </c>
      <c r="N587" s="54">
        <v>195</v>
      </c>
      <c r="O587" s="54" t="s">
        <v>3682</v>
      </c>
    </row>
    <row r="588" spans="1:15" s="54" customFormat="1" ht="16.5" customHeight="1">
      <c r="A588" s="50" t="s">
        <v>386</v>
      </c>
      <c r="B588" s="48" t="s">
        <v>2186</v>
      </c>
      <c r="C588" s="51" t="s">
        <v>2187</v>
      </c>
      <c r="D588" s="52">
        <v>2018</v>
      </c>
      <c r="E588" s="51">
        <v>0.38</v>
      </c>
      <c r="F588" s="53">
        <v>103</v>
      </c>
      <c r="G588" s="27">
        <f t="shared" si="26"/>
        <v>97.9370808631746</v>
      </c>
      <c r="H588" s="27" t="s">
        <v>387</v>
      </c>
      <c r="I588" s="63">
        <v>264.22967</v>
      </c>
      <c r="J588" s="54" t="s">
        <v>3681</v>
      </c>
      <c r="K588" s="54" t="s">
        <v>2188</v>
      </c>
      <c r="L588" s="54">
        <v>5</v>
      </c>
      <c r="M588" s="54" t="s">
        <v>81</v>
      </c>
      <c r="N588" s="54">
        <v>160</v>
      </c>
      <c r="O588" s="54" t="s">
        <v>3682</v>
      </c>
    </row>
    <row r="589" spans="1:15" s="54" customFormat="1" ht="16.5" customHeight="1">
      <c r="A589" s="50" t="s">
        <v>386</v>
      </c>
      <c r="B589" s="48" t="s">
        <v>2195</v>
      </c>
      <c r="C589" s="51" t="s">
        <v>2196</v>
      </c>
      <c r="D589" s="52">
        <v>2018</v>
      </c>
      <c r="E589" s="51">
        <v>0.38</v>
      </c>
      <c r="F589" s="53">
        <v>36</v>
      </c>
      <c r="G589" s="27">
        <f t="shared" si="26"/>
        <v>97.9370808631746</v>
      </c>
      <c r="H589" s="27" t="s">
        <v>387</v>
      </c>
      <c r="I589" s="63">
        <v>52.674250000000001</v>
      </c>
      <c r="J589" s="54" t="s">
        <v>3681</v>
      </c>
      <c r="K589" s="54" t="s">
        <v>2197</v>
      </c>
      <c r="L589" s="54">
        <v>3</v>
      </c>
      <c r="M589" s="54" t="s">
        <v>81</v>
      </c>
      <c r="N589" s="54">
        <v>160</v>
      </c>
      <c r="O589" s="54" t="s">
        <v>3682</v>
      </c>
    </row>
    <row r="590" spans="1:15" s="54" customFormat="1" ht="16.5" customHeight="1">
      <c r="A590" s="50" t="s">
        <v>386</v>
      </c>
      <c r="B590" s="48" t="s">
        <v>2201</v>
      </c>
      <c r="C590" s="51" t="s">
        <v>2202</v>
      </c>
      <c r="D590" s="52">
        <v>2018</v>
      </c>
      <c r="E590" s="51">
        <v>0.38</v>
      </c>
      <c r="F590" s="53">
        <v>31</v>
      </c>
      <c r="G590" s="27">
        <f t="shared" si="26"/>
        <v>119.36081730199405</v>
      </c>
      <c r="H590" s="27" t="s">
        <v>387</v>
      </c>
      <c r="I590" s="63">
        <v>62.309370000000001</v>
      </c>
      <c r="J590" s="54" t="s">
        <v>3681</v>
      </c>
      <c r="K590" s="54" t="s">
        <v>2203</v>
      </c>
      <c r="L590" s="54">
        <v>60</v>
      </c>
      <c r="M590" s="54" t="s">
        <v>68</v>
      </c>
      <c r="N590" s="54">
        <v>195</v>
      </c>
      <c r="O590" s="54" t="s">
        <v>3682</v>
      </c>
    </row>
    <row r="591" spans="1:15" s="54" customFormat="1" ht="16.5" customHeight="1">
      <c r="A591" s="50" t="s">
        <v>386</v>
      </c>
      <c r="B591" s="48" t="s">
        <v>2204</v>
      </c>
      <c r="C591" s="51" t="s">
        <v>2205</v>
      </c>
      <c r="D591" s="52">
        <v>2018</v>
      </c>
      <c r="E591" s="51">
        <v>0.38</v>
      </c>
      <c r="F591" s="53">
        <v>167</v>
      </c>
      <c r="G591" s="27">
        <f t="shared" si="26"/>
        <v>97.9370808631746</v>
      </c>
      <c r="H591" s="27" t="s">
        <v>387</v>
      </c>
      <c r="I591" s="63">
        <v>190.91051000000002</v>
      </c>
      <c r="J591" s="54" t="s">
        <v>3681</v>
      </c>
      <c r="K591" s="54" t="s">
        <v>2206</v>
      </c>
      <c r="L591" s="54">
        <v>5</v>
      </c>
      <c r="M591" s="54" t="s">
        <v>81</v>
      </c>
      <c r="N591" s="54">
        <v>160</v>
      </c>
      <c r="O591" s="54" t="s">
        <v>3682</v>
      </c>
    </row>
    <row r="592" spans="1:15" s="54" customFormat="1" ht="16.5" customHeight="1">
      <c r="A592" s="50" t="s">
        <v>386</v>
      </c>
      <c r="B592" s="48" t="s">
        <v>2207</v>
      </c>
      <c r="C592" s="51" t="s">
        <v>2208</v>
      </c>
      <c r="D592" s="52">
        <v>2018</v>
      </c>
      <c r="E592" s="51">
        <v>0.38</v>
      </c>
      <c r="F592" s="53">
        <v>33</v>
      </c>
      <c r="G592" s="27">
        <f t="shared" si="26"/>
        <v>97.9370808631746</v>
      </c>
      <c r="H592" s="27" t="s">
        <v>387</v>
      </c>
      <c r="I592" s="63">
        <v>118.48560999999999</v>
      </c>
      <c r="J592" s="54" t="s">
        <v>3681</v>
      </c>
      <c r="K592" s="54" t="s">
        <v>2209</v>
      </c>
      <c r="L592" s="54">
        <v>15</v>
      </c>
      <c r="M592" s="54" t="s">
        <v>81</v>
      </c>
      <c r="N592" s="54">
        <v>160</v>
      </c>
      <c r="O592" s="54" t="s">
        <v>3682</v>
      </c>
    </row>
    <row r="593" spans="1:15" s="54" customFormat="1" ht="16.5" customHeight="1">
      <c r="A593" s="50" t="s">
        <v>386</v>
      </c>
      <c r="B593" s="48" t="s">
        <v>2210</v>
      </c>
      <c r="C593" s="51" t="s">
        <v>2211</v>
      </c>
      <c r="D593" s="52">
        <v>2018</v>
      </c>
      <c r="E593" s="51">
        <v>0.38</v>
      </c>
      <c r="F593" s="53">
        <v>12</v>
      </c>
      <c r="G593" s="27">
        <f t="shared" si="26"/>
        <v>97.9370808631746</v>
      </c>
      <c r="H593" s="27" t="s">
        <v>387</v>
      </c>
      <c r="I593" s="63">
        <v>68.972669999999994</v>
      </c>
      <c r="J593" s="54" t="s">
        <v>3681</v>
      </c>
      <c r="K593" s="54" t="s">
        <v>2212</v>
      </c>
      <c r="L593" s="54">
        <v>15</v>
      </c>
      <c r="M593" s="54" t="s">
        <v>81</v>
      </c>
      <c r="N593" s="54">
        <v>160</v>
      </c>
      <c r="O593" s="54" t="s">
        <v>3682</v>
      </c>
    </row>
    <row r="594" spans="1:15" s="54" customFormat="1" ht="16.5" customHeight="1">
      <c r="A594" s="50" t="s">
        <v>386</v>
      </c>
      <c r="B594" s="48" t="s">
        <v>2215</v>
      </c>
      <c r="C594" s="51" t="s">
        <v>2216</v>
      </c>
      <c r="D594" s="52">
        <v>2018</v>
      </c>
      <c r="E594" s="51">
        <v>0.38</v>
      </c>
      <c r="F594" s="53">
        <v>26</v>
      </c>
      <c r="G594" s="27">
        <f t="shared" si="26"/>
        <v>97.9370808631746</v>
      </c>
      <c r="H594" s="27" t="s">
        <v>387</v>
      </c>
      <c r="I594" s="63">
        <v>53.39443</v>
      </c>
      <c r="J594" s="54" t="s">
        <v>3681</v>
      </c>
      <c r="K594" s="54" t="s">
        <v>2217</v>
      </c>
      <c r="L594" s="54">
        <v>7</v>
      </c>
      <c r="M594" s="54" t="s">
        <v>81</v>
      </c>
      <c r="N594" s="54">
        <v>160</v>
      </c>
      <c r="O594" s="54" t="s">
        <v>3682</v>
      </c>
    </row>
    <row r="595" spans="1:15" s="54" customFormat="1" ht="16.5" customHeight="1">
      <c r="A595" s="50" t="s">
        <v>386</v>
      </c>
      <c r="B595" s="48" t="s">
        <v>2218</v>
      </c>
      <c r="C595" s="51" t="s">
        <v>2219</v>
      </c>
      <c r="D595" s="52">
        <v>2018</v>
      </c>
      <c r="E595" s="51">
        <v>0.38</v>
      </c>
      <c r="F595" s="53">
        <v>12</v>
      </c>
      <c r="G595" s="27">
        <f t="shared" si="26"/>
        <v>97.9370808631746</v>
      </c>
      <c r="H595" s="27" t="s">
        <v>387</v>
      </c>
      <c r="I595" s="63">
        <v>68.17513000000001</v>
      </c>
      <c r="J595" s="54" t="s">
        <v>3681</v>
      </c>
      <c r="K595" s="54" t="s">
        <v>2220</v>
      </c>
      <c r="L595" s="54">
        <v>15</v>
      </c>
      <c r="M595" s="54" t="s">
        <v>81</v>
      </c>
      <c r="N595" s="54">
        <v>160</v>
      </c>
      <c r="O595" s="54" t="s">
        <v>3682</v>
      </c>
    </row>
    <row r="596" spans="1:15" s="54" customFormat="1" ht="16.5" customHeight="1">
      <c r="A596" s="50" t="s">
        <v>386</v>
      </c>
      <c r="B596" s="48" t="s">
        <v>2221</v>
      </c>
      <c r="C596" s="51" t="s">
        <v>2222</v>
      </c>
      <c r="D596" s="52">
        <v>2018</v>
      </c>
      <c r="E596" s="51">
        <v>0.38</v>
      </c>
      <c r="F596" s="53">
        <v>47</v>
      </c>
      <c r="G596" s="27">
        <f t="shared" si="26"/>
        <v>119.36081730199405</v>
      </c>
      <c r="H596" s="27" t="s">
        <v>387</v>
      </c>
      <c r="I596" s="63">
        <v>240.7039</v>
      </c>
      <c r="J596" s="54" t="s">
        <v>3681</v>
      </c>
      <c r="K596" s="54" t="s">
        <v>580</v>
      </c>
      <c r="L596" s="54">
        <v>15</v>
      </c>
      <c r="M596" s="54" t="s">
        <v>68</v>
      </c>
      <c r="N596" s="54">
        <v>195</v>
      </c>
      <c r="O596" s="54" t="s">
        <v>3682</v>
      </c>
    </row>
    <row r="597" spans="1:15" s="54" customFormat="1" ht="16.5" customHeight="1">
      <c r="A597" s="50" t="s">
        <v>386</v>
      </c>
      <c r="B597" s="48" t="s">
        <v>2223</v>
      </c>
      <c r="C597" s="51" t="s">
        <v>2224</v>
      </c>
      <c r="D597" s="52">
        <v>2018</v>
      </c>
      <c r="E597" s="51">
        <v>0.38</v>
      </c>
      <c r="F597" s="53">
        <v>200</v>
      </c>
      <c r="G597" s="27">
        <f t="shared" si="26"/>
        <v>119.36081730199405</v>
      </c>
      <c r="H597" s="27" t="s">
        <v>387</v>
      </c>
      <c r="I597" s="63">
        <v>134.22215</v>
      </c>
      <c r="J597" s="54" t="s">
        <v>3681</v>
      </c>
      <c r="K597" s="54" t="s">
        <v>2225</v>
      </c>
      <c r="L597" s="54">
        <v>60</v>
      </c>
      <c r="M597" s="54" t="s">
        <v>68</v>
      </c>
      <c r="N597" s="54">
        <v>195</v>
      </c>
      <c r="O597" s="54" t="s">
        <v>3682</v>
      </c>
    </row>
    <row r="598" spans="1:15" s="54" customFormat="1" ht="16.5" customHeight="1">
      <c r="A598" s="50" t="s">
        <v>386</v>
      </c>
      <c r="B598" s="48" t="s">
        <v>2226</v>
      </c>
      <c r="C598" s="51" t="s">
        <v>2227</v>
      </c>
      <c r="D598" s="52">
        <v>2018</v>
      </c>
      <c r="E598" s="51">
        <v>0.38</v>
      </c>
      <c r="F598" s="53">
        <v>170</v>
      </c>
      <c r="G598" s="27">
        <f t="shared" si="26"/>
        <v>119.36081730199405</v>
      </c>
      <c r="H598" s="27" t="s">
        <v>387</v>
      </c>
      <c r="I598" s="63">
        <v>163.83447000000001</v>
      </c>
      <c r="J598" s="54" t="s">
        <v>3681</v>
      </c>
      <c r="K598" s="54" t="s">
        <v>2228</v>
      </c>
      <c r="L598" s="54">
        <v>10</v>
      </c>
      <c r="M598" s="54" t="s">
        <v>68</v>
      </c>
      <c r="N598" s="54">
        <v>195</v>
      </c>
      <c r="O598" s="54" t="s">
        <v>3682</v>
      </c>
    </row>
    <row r="599" spans="1:15" s="54" customFormat="1" ht="30" customHeight="1">
      <c r="A599" s="50" t="s">
        <v>386</v>
      </c>
      <c r="B599" s="48" t="s">
        <v>2229</v>
      </c>
      <c r="C599" s="51" t="s">
        <v>2230</v>
      </c>
      <c r="D599" s="52">
        <v>2018</v>
      </c>
      <c r="E599" s="51">
        <v>0.38</v>
      </c>
      <c r="F599" s="53">
        <v>31</v>
      </c>
      <c r="G599" s="27">
        <f t="shared" si="26"/>
        <v>119.36081730199405</v>
      </c>
      <c r="H599" s="27" t="s">
        <v>387</v>
      </c>
      <c r="I599" s="63">
        <v>78.745929999999987</v>
      </c>
      <c r="J599" s="54" t="s">
        <v>3681</v>
      </c>
      <c r="K599" s="55" t="s">
        <v>2231</v>
      </c>
      <c r="L599" s="54">
        <v>30</v>
      </c>
      <c r="M599" s="54" t="s">
        <v>68</v>
      </c>
      <c r="N599" s="54">
        <v>195</v>
      </c>
      <c r="O599" s="54" t="s">
        <v>3682</v>
      </c>
    </row>
    <row r="600" spans="1:15" s="54" customFormat="1" ht="16.5" customHeight="1">
      <c r="A600" s="50" t="s">
        <v>386</v>
      </c>
      <c r="B600" s="48" t="s">
        <v>2232</v>
      </c>
      <c r="C600" s="51" t="s">
        <v>2233</v>
      </c>
      <c r="D600" s="52">
        <v>2018</v>
      </c>
      <c r="E600" s="51">
        <v>0.38</v>
      </c>
      <c r="F600" s="53">
        <v>49</v>
      </c>
      <c r="G600" s="27">
        <f t="shared" si="26"/>
        <v>119.36081730199405</v>
      </c>
      <c r="H600" s="27" t="s">
        <v>387</v>
      </c>
      <c r="I600" s="63">
        <v>105.27007</v>
      </c>
      <c r="J600" s="54" t="s">
        <v>3681</v>
      </c>
      <c r="K600" s="54" t="s">
        <v>2234</v>
      </c>
      <c r="L600" s="54">
        <v>15</v>
      </c>
      <c r="M600" s="54" t="s">
        <v>68</v>
      </c>
      <c r="N600" s="54">
        <v>195</v>
      </c>
      <c r="O600" s="54" t="s">
        <v>3682</v>
      </c>
    </row>
    <row r="601" spans="1:15" s="54" customFormat="1" ht="45" customHeight="1">
      <c r="A601" s="50" t="s">
        <v>386</v>
      </c>
      <c r="B601" s="48" t="s">
        <v>2238</v>
      </c>
      <c r="C601" s="51" t="s">
        <v>2239</v>
      </c>
      <c r="D601" s="52">
        <v>2018</v>
      </c>
      <c r="E601" s="51">
        <v>0.38</v>
      </c>
      <c r="F601" s="53">
        <v>203</v>
      </c>
      <c r="G601" s="27">
        <f t="shared" ref="G601:G648" si="27">(3^0.5)*0.38*0.93*N601</f>
        <v>119.36081730199405</v>
      </c>
      <c r="H601" s="27" t="s">
        <v>387</v>
      </c>
      <c r="I601" s="63">
        <v>125.37159</v>
      </c>
      <c r="J601" s="54" t="s">
        <v>3681</v>
      </c>
      <c r="K601" s="55" t="s">
        <v>2240</v>
      </c>
      <c r="L601" s="54">
        <v>45</v>
      </c>
      <c r="M601" s="54" t="s">
        <v>68</v>
      </c>
      <c r="N601" s="54">
        <v>195</v>
      </c>
      <c r="O601" s="54" t="s">
        <v>3682</v>
      </c>
    </row>
    <row r="602" spans="1:15" s="54" customFormat="1" ht="16.5" customHeight="1">
      <c r="A602" s="50" t="s">
        <v>386</v>
      </c>
      <c r="B602" s="48" t="s">
        <v>2241</v>
      </c>
      <c r="C602" s="51" t="s">
        <v>2242</v>
      </c>
      <c r="D602" s="52">
        <v>2018</v>
      </c>
      <c r="E602" s="51">
        <v>0.38</v>
      </c>
      <c r="F602" s="53">
        <v>5</v>
      </c>
      <c r="G602" s="27">
        <f t="shared" si="27"/>
        <v>97.9370808631746</v>
      </c>
      <c r="H602" s="27" t="s">
        <v>387</v>
      </c>
      <c r="I602" s="63">
        <v>56.243019999999994</v>
      </c>
      <c r="J602" s="54" t="s">
        <v>3681</v>
      </c>
      <c r="K602" s="54" t="s">
        <v>592</v>
      </c>
      <c r="L602" s="54">
        <v>15</v>
      </c>
      <c r="M602" s="54" t="s">
        <v>80</v>
      </c>
      <c r="N602" s="54">
        <v>160</v>
      </c>
      <c r="O602" s="54" t="s">
        <v>3682</v>
      </c>
    </row>
    <row r="603" spans="1:15" s="54" customFormat="1" ht="30" customHeight="1">
      <c r="A603" s="50" t="s">
        <v>386</v>
      </c>
      <c r="B603" s="48" t="s">
        <v>2243</v>
      </c>
      <c r="C603" s="51" t="s">
        <v>2244</v>
      </c>
      <c r="D603" s="52">
        <v>2018</v>
      </c>
      <c r="E603" s="51">
        <v>0.38</v>
      </c>
      <c r="F603" s="53">
        <v>68</v>
      </c>
      <c r="G603" s="27">
        <f t="shared" si="27"/>
        <v>97.9370808631746</v>
      </c>
      <c r="H603" s="27" t="s">
        <v>387</v>
      </c>
      <c r="I603" s="63">
        <v>87.954229999999995</v>
      </c>
      <c r="J603" s="54" t="s">
        <v>3681</v>
      </c>
      <c r="K603" s="55" t="s">
        <v>2245</v>
      </c>
      <c r="L603" s="54">
        <v>30</v>
      </c>
      <c r="M603" s="54" t="s">
        <v>80</v>
      </c>
      <c r="N603" s="54">
        <v>160</v>
      </c>
      <c r="O603" s="54" t="s">
        <v>3682</v>
      </c>
    </row>
    <row r="604" spans="1:15" s="54" customFormat="1" ht="16.5" customHeight="1">
      <c r="A604" s="50" t="s">
        <v>386</v>
      </c>
      <c r="B604" s="48" t="s">
        <v>2246</v>
      </c>
      <c r="C604" s="51" t="s">
        <v>2247</v>
      </c>
      <c r="D604" s="52">
        <v>2018</v>
      </c>
      <c r="E604" s="51">
        <v>0.38</v>
      </c>
      <c r="F604" s="53">
        <v>35</v>
      </c>
      <c r="G604" s="27">
        <f t="shared" si="27"/>
        <v>97.9370808631746</v>
      </c>
      <c r="H604" s="27" t="s">
        <v>387</v>
      </c>
      <c r="I604" s="63">
        <v>77.826970000000003</v>
      </c>
      <c r="J604" s="54" t="s">
        <v>3681</v>
      </c>
      <c r="K604" s="54" t="s">
        <v>2248</v>
      </c>
      <c r="L604" s="54">
        <v>15</v>
      </c>
      <c r="M604" s="54" t="s">
        <v>80</v>
      </c>
      <c r="N604" s="54">
        <v>160</v>
      </c>
      <c r="O604" s="54" t="s">
        <v>3682</v>
      </c>
    </row>
    <row r="605" spans="1:15" s="54" customFormat="1" ht="16.5" customHeight="1">
      <c r="A605" s="50" t="s">
        <v>386</v>
      </c>
      <c r="B605" s="48" t="s">
        <v>2249</v>
      </c>
      <c r="C605" s="51" t="s">
        <v>2250</v>
      </c>
      <c r="D605" s="52">
        <v>2018</v>
      </c>
      <c r="E605" s="51">
        <v>0.38</v>
      </c>
      <c r="F605" s="53">
        <v>29</v>
      </c>
      <c r="G605" s="27">
        <f t="shared" si="27"/>
        <v>97.9370808631746</v>
      </c>
      <c r="H605" s="27" t="s">
        <v>387</v>
      </c>
      <c r="I605" s="63">
        <v>58.04421</v>
      </c>
      <c r="J605" s="54" t="s">
        <v>3681</v>
      </c>
      <c r="K605" s="54" t="s">
        <v>2251</v>
      </c>
      <c r="L605" s="54">
        <v>37.78</v>
      </c>
      <c r="M605" s="54" t="s">
        <v>81</v>
      </c>
      <c r="N605" s="54">
        <v>160</v>
      </c>
      <c r="O605" s="54" t="s">
        <v>3682</v>
      </c>
    </row>
    <row r="606" spans="1:15" s="54" customFormat="1" ht="16.5" customHeight="1">
      <c r="A606" s="50" t="s">
        <v>386</v>
      </c>
      <c r="B606" s="48" t="s">
        <v>2252</v>
      </c>
      <c r="C606" s="51" t="s">
        <v>2253</v>
      </c>
      <c r="D606" s="52">
        <v>2018</v>
      </c>
      <c r="E606" s="51">
        <v>0.38</v>
      </c>
      <c r="F606" s="53">
        <v>102</v>
      </c>
      <c r="G606" s="27">
        <f t="shared" si="27"/>
        <v>119.36081730199405</v>
      </c>
      <c r="H606" s="27" t="s">
        <v>387</v>
      </c>
      <c r="I606" s="63">
        <v>130.12155000000001</v>
      </c>
      <c r="J606" s="54" t="s">
        <v>3681</v>
      </c>
      <c r="K606" s="54" t="s">
        <v>2254</v>
      </c>
      <c r="L606" s="54">
        <v>15</v>
      </c>
      <c r="M606" s="54" t="s">
        <v>68</v>
      </c>
      <c r="N606" s="54">
        <v>195</v>
      </c>
      <c r="O606" s="54" t="s">
        <v>3682</v>
      </c>
    </row>
    <row r="607" spans="1:15" s="54" customFormat="1" ht="16.5" customHeight="1">
      <c r="A607" s="50" t="s">
        <v>386</v>
      </c>
      <c r="B607" s="48" t="s">
        <v>2255</v>
      </c>
      <c r="C607" s="51" t="s">
        <v>2256</v>
      </c>
      <c r="D607" s="52">
        <v>2018</v>
      </c>
      <c r="E607" s="51">
        <v>0.38</v>
      </c>
      <c r="F607" s="53">
        <v>105</v>
      </c>
      <c r="G607" s="27">
        <f t="shared" si="27"/>
        <v>119.36081730199405</v>
      </c>
      <c r="H607" s="27" t="s">
        <v>387</v>
      </c>
      <c r="I607" s="63">
        <v>207.91195000000002</v>
      </c>
      <c r="J607" s="54" t="s">
        <v>3681</v>
      </c>
      <c r="K607" s="54" t="s">
        <v>2257</v>
      </c>
      <c r="L607" s="54">
        <v>15</v>
      </c>
      <c r="M607" s="54" t="s">
        <v>68</v>
      </c>
      <c r="N607" s="54">
        <v>195</v>
      </c>
      <c r="O607" s="54" t="s">
        <v>3682</v>
      </c>
    </row>
    <row r="608" spans="1:15" s="54" customFormat="1" ht="16.5" customHeight="1">
      <c r="A608" s="50" t="s">
        <v>386</v>
      </c>
      <c r="B608" s="48" t="s">
        <v>2261</v>
      </c>
      <c r="C608" s="51" t="s">
        <v>2262</v>
      </c>
      <c r="D608" s="52">
        <v>2018</v>
      </c>
      <c r="E608" s="51">
        <v>0.38</v>
      </c>
      <c r="F608" s="53">
        <v>29</v>
      </c>
      <c r="G608" s="27">
        <f t="shared" si="27"/>
        <v>119.36081730199405</v>
      </c>
      <c r="H608" s="27" t="s">
        <v>387</v>
      </c>
      <c r="I608" s="63">
        <v>92.795289999999994</v>
      </c>
      <c r="J608" s="54" t="s">
        <v>3681</v>
      </c>
      <c r="K608" s="54" t="s">
        <v>2263</v>
      </c>
      <c r="L608" s="54">
        <v>15</v>
      </c>
      <c r="M608" s="54" t="s">
        <v>68</v>
      </c>
      <c r="N608" s="54">
        <v>195</v>
      </c>
      <c r="O608" s="54" t="s">
        <v>3682</v>
      </c>
    </row>
    <row r="609" spans="1:15" s="54" customFormat="1" ht="16.5" customHeight="1">
      <c r="A609" s="50" t="s">
        <v>386</v>
      </c>
      <c r="B609" s="48" t="s">
        <v>2264</v>
      </c>
      <c r="C609" s="51" t="s">
        <v>2265</v>
      </c>
      <c r="D609" s="52">
        <v>2018</v>
      </c>
      <c r="E609" s="51">
        <v>0.38</v>
      </c>
      <c r="F609" s="53">
        <v>87</v>
      </c>
      <c r="G609" s="27">
        <f t="shared" si="27"/>
        <v>119.36081730199405</v>
      </c>
      <c r="H609" s="27" t="s">
        <v>387</v>
      </c>
      <c r="I609" s="63">
        <v>81.632220000000004</v>
      </c>
      <c r="J609" s="54" t="s">
        <v>3681</v>
      </c>
      <c r="K609" s="54" t="s">
        <v>2266</v>
      </c>
      <c r="L609" s="54">
        <v>15</v>
      </c>
      <c r="M609" s="54" t="s">
        <v>68</v>
      </c>
      <c r="N609" s="54">
        <v>195</v>
      </c>
      <c r="O609" s="54" t="s">
        <v>3682</v>
      </c>
    </row>
    <row r="610" spans="1:15" s="54" customFormat="1" ht="16.5" customHeight="1">
      <c r="A610" s="50" t="s">
        <v>386</v>
      </c>
      <c r="B610" s="48" t="s">
        <v>2267</v>
      </c>
      <c r="C610" s="51" t="s">
        <v>2268</v>
      </c>
      <c r="D610" s="52">
        <v>2018</v>
      </c>
      <c r="E610" s="51">
        <v>0.38</v>
      </c>
      <c r="F610" s="53">
        <v>218</v>
      </c>
      <c r="G610" s="27">
        <f t="shared" si="27"/>
        <v>119.36081730199405</v>
      </c>
      <c r="H610" s="27" t="s">
        <v>387</v>
      </c>
      <c r="I610" s="63">
        <v>151.32295999999999</v>
      </c>
      <c r="J610" s="54" t="s">
        <v>3681</v>
      </c>
      <c r="K610" s="54" t="s">
        <v>2269</v>
      </c>
      <c r="L610" s="54">
        <v>15</v>
      </c>
      <c r="M610" s="54" t="s">
        <v>68</v>
      </c>
      <c r="N610" s="54">
        <v>195</v>
      </c>
      <c r="O610" s="54" t="s">
        <v>3682</v>
      </c>
    </row>
    <row r="611" spans="1:15" s="54" customFormat="1" ht="16.5" customHeight="1">
      <c r="A611" s="50" t="s">
        <v>386</v>
      </c>
      <c r="B611" s="48" t="s">
        <v>2270</v>
      </c>
      <c r="C611" s="51" t="s">
        <v>2271</v>
      </c>
      <c r="D611" s="52">
        <v>2018</v>
      </c>
      <c r="E611" s="51">
        <v>0.38</v>
      </c>
      <c r="F611" s="53">
        <v>82</v>
      </c>
      <c r="G611" s="27">
        <f t="shared" si="27"/>
        <v>97.9370808631746</v>
      </c>
      <c r="H611" s="27" t="s">
        <v>387</v>
      </c>
      <c r="I611" s="63">
        <v>69.425070000000005</v>
      </c>
      <c r="J611" s="54" t="s">
        <v>3681</v>
      </c>
      <c r="K611" s="54" t="s">
        <v>2272</v>
      </c>
      <c r="L611" s="54">
        <v>15</v>
      </c>
      <c r="M611" s="54" t="s">
        <v>80</v>
      </c>
      <c r="N611" s="54">
        <v>160</v>
      </c>
      <c r="O611" s="54" t="s">
        <v>3682</v>
      </c>
    </row>
    <row r="612" spans="1:15" s="54" customFormat="1" ht="30" customHeight="1">
      <c r="A612" s="50" t="s">
        <v>386</v>
      </c>
      <c r="B612" s="48" t="s">
        <v>2276</v>
      </c>
      <c r="C612" s="51" t="s">
        <v>2277</v>
      </c>
      <c r="D612" s="52">
        <v>2018</v>
      </c>
      <c r="E612" s="51">
        <v>0.38</v>
      </c>
      <c r="F612" s="53">
        <v>107</v>
      </c>
      <c r="G612" s="27">
        <f t="shared" si="27"/>
        <v>119.36081730199405</v>
      </c>
      <c r="H612" s="27" t="s">
        <v>387</v>
      </c>
      <c r="I612" s="63">
        <v>97.658229999999989</v>
      </c>
      <c r="J612" s="54" t="s">
        <v>3681</v>
      </c>
      <c r="K612" s="55" t="s">
        <v>2278</v>
      </c>
      <c r="L612" s="54">
        <v>30</v>
      </c>
      <c r="M612" s="54" t="s">
        <v>68</v>
      </c>
      <c r="N612" s="54">
        <v>195</v>
      </c>
      <c r="O612" s="54" t="s">
        <v>3682</v>
      </c>
    </row>
    <row r="613" spans="1:15" s="54" customFormat="1" ht="16.5" customHeight="1">
      <c r="A613" s="50" t="s">
        <v>386</v>
      </c>
      <c r="B613" s="48" t="s">
        <v>2279</v>
      </c>
      <c r="C613" s="51" t="s">
        <v>2280</v>
      </c>
      <c r="D613" s="52">
        <v>2018</v>
      </c>
      <c r="E613" s="51">
        <v>0.38</v>
      </c>
      <c r="F613" s="53">
        <v>307</v>
      </c>
      <c r="G613" s="27">
        <f t="shared" si="27"/>
        <v>97.9370808631746</v>
      </c>
      <c r="H613" s="27" t="s">
        <v>387</v>
      </c>
      <c r="I613" s="63">
        <v>410.53955999999999</v>
      </c>
      <c r="J613" s="54" t="s">
        <v>3681</v>
      </c>
      <c r="K613" s="54" t="s">
        <v>603</v>
      </c>
      <c r="L613" s="54">
        <v>15</v>
      </c>
      <c r="M613" s="54" t="s">
        <v>81</v>
      </c>
      <c r="N613" s="54">
        <v>160</v>
      </c>
      <c r="O613" s="54" t="s">
        <v>3682</v>
      </c>
    </row>
    <row r="614" spans="1:15" s="54" customFormat="1" ht="30" customHeight="1">
      <c r="A614" s="50" t="s">
        <v>386</v>
      </c>
      <c r="B614" s="48" t="s">
        <v>2281</v>
      </c>
      <c r="C614" s="51" t="s">
        <v>2282</v>
      </c>
      <c r="D614" s="52">
        <v>2018</v>
      </c>
      <c r="E614" s="51">
        <v>0.38</v>
      </c>
      <c r="F614" s="53">
        <v>400</v>
      </c>
      <c r="G614" s="27">
        <f t="shared" si="27"/>
        <v>119.36081730199405</v>
      </c>
      <c r="H614" s="27" t="s">
        <v>387</v>
      </c>
      <c r="I614" s="63">
        <v>300.26866999999999</v>
      </c>
      <c r="J614" s="54" t="s">
        <v>3681</v>
      </c>
      <c r="K614" s="55" t="s">
        <v>612</v>
      </c>
      <c r="L614" s="54">
        <v>20</v>
      </c>
      <c r="M614" s="54" t="s">
        <v>68</v>
      </c>
      <c r="N614" s="54">
        <v>195</v>
      </c>
      <c r="O614" s="54" t="s">
        <v>3682</v>
      </c>
    </row>
    <row r="615" spans="1:15" s="54" customFormat="1" ht="16.5" customHeight="1">
      <c r="A615" s="50" t="s">
        <v>386</v>
      </c>
      <c r="B615" s="48" t="s">
        <v>2283</v>
      </c>
      <c r="C615" s="51" t="s">
        <v>2284</v>
      </c>
      <c r="D615" s="52">
        <v>2018</v>
      </c>
      <c r="E615" s="51">
        <v>0.38</v>
      </c>
      <c r="F615" s="53">
        <v>122</v>
      </c>
      <c r="G615" s="27">
        <f t="shared" si="27"/>
        <v>119.36081730199405</v>
      </c>
      <c r="H615" s="27" t="s">
        <v>387</v>
      </c>
      <c r="I615" s="63">
        <v>185.94181</v>
      </c>
      <c r="J615" s="54" t="s">
        <v>3681</v>
      </c>
      <c r="K615" s="54" t="s">
        <v>2285</v>
      </c>
      <c r="L615" s="54">
        <v>15</v>
      </c>
      <c r="M615" s="54" t="s">
        <v>68</v>
      </c>
      <c r="N615" s="54">
        <v>195</v>
      </c>
      <c r="O615" s="54" t="s">
        <v>3682</v>
      </c>
    </row>
    <row r="616" spans="1:15" s="54" customFormat="1" ht="16.5" customHeight="1">
      <c r="A616" s="50" t="s">
        <v>386</v>
      </c>
      <c r="B616" s="48" t="s">
        <v>2286</v>
      </c>
      <c r="C616" s="51" t="s">
        <v>2287</v>
      </c>
      <c r="D616" s="52">
        <v>2018</v>
      </c>
      <c r="E616" s="51">
        <v>0.38</v>
      </c>
      <c r="F616" s="53">
        <v>259</v>
      </c>
      <c r="G616" s="27">
        <f t="shared" si="27"/>
        <v>119.36081730199405</v>
      </c>
      <c r="H616" s="27" t="s">
        <v>387</v>
      </c>
      <c r="I616" s="63">
        <v>230.38320000000002</v>
      </c>
      <c r="J616" s="54" t="s">
        <v>3681</v>
      </c>
      <c r="K616" s="54" t="s">
        <v>783</v>
      </c>
      <c r="L616" s="54">
        <v>14.26</v>
      </c>
      <c r="M616" s="54" t="s">
        <v>68</v>
      </c>
      <c r="N616" s="54">
        <v>195</v>
      </c>
      <c r="O616" s="54" t="s">
        <v>3682</v>
      </c>
    </row>
    <row r="617" spans="1:15" s="54" customFormat="1" ht="30" customHeight="1">
      <c r="A617" s="50" t="s">
        <v>386</v>
      </c>
      <c r="B617" s="48" t="s">
        <v>2288</v>
      </c>
      <c r="C617" s="51" t="s">
        <v>2289</v>
      </c>
      <c r="D617" s="52">
        <v>2018</v>
      </c>
      <c r="E617" s="51">
        <v>0.38</v>
      </c>
      <c r="F617" s="53">
        <v>199</v>
      </c>
      <c r="G617" s="27">
        <f t="shared" si="27"/>
        <v>119.36081730199405</v>
      </c>
      <c r="H617" s="27" t="s">
        <v>387</v>
      </c>
      <c r="I617" s="63">
        <v>221.71678</v>
      </c>
      <c r="J617" s="54" t="s">
        <v>3681</v>
      </c>
      <c r="K617" s="55" t="s">
        <v>2290</v>
      </c>
      <c r="L617" s="54">
        <v>19</v>
      </c>
      <c r="M617" s="54" t="s">
        <v>68</v>
      </c>
      <c r="N617" s="54">
        <v>195</v>
      </c>
      <c r="O617" s="54" t="s">
        <v>3682</v>
      </c>
    </row>
    <row r="618" spans="1:15" s="54" customFormat="1" ht="16.5" customHeight="1">
      <c r="A618" s="50" t="s">
        <v>386</v>
      </c>
      <c r="B618" s="48" t="s">
        <v>2291</v>
      </c>
      <c r="C618" s="51" t="s">
        <v>2292</v>
      </c>
      <c r="D618" s="52">
        <v>2018</v>
      </c>
      <c r="E618" s="51">
        <v>0.38</v>
      </c>
      <c r="F618" s="53">
        <v>13</v>
      </c>
      <c r="G618" s="27">
        <f t="shared" si="27"/>
        <v>119.36081730199405</v>
      </c>
      <c r="H618" s="27" t="s">
        <v>387</v>
      </c>
      <c r="I618" s="63">
        <v>49.031760000000006</v>
      </c>
      <c r="J618" s="54" t="s">
        <v>3681</v>
      </c>
      <c r="K618" s="54" t="s">
        <v>620</v>
      </c>
      <c r="L618" s="54">
        <v>100</v>
      </c>
      <c r="M618" s="54" t="s">
        <v>68</v>
      </c>
      <c r="N618" s="54">
        <v>195</v>
      </c>
      <c r="O618" s="54" t="s">
        <v>3682</v>
      </c>
    </row>
    <row r="619" spans="1:15" s="54" customFormat="1" ht="16.5" customHeight="1">
      <c r="A619" s="50" t="s">
        <v>386</v>
      </c>
      <c r="B619" s="48" t="s">
        <v>2293</v>
      </c>
      <c r="C619" s="51" t="s">
        <v>2294</v>
      </c>
      <c r="D619" s="52">
        <v>2018</v>
      </c>
      <c r="E619" s="51">
        <v>0.38</v>
      </c>
      <c r="F619" s="53">
        <v>60</v>
      </c>
      <c r="G619" s="27">
        <f t="shared" si="27"/>
        <v>97.9370808631746</v>
      </c>
      <c r="H619" s="27" t="s">
        <v>387</v>
      </c>
      <c r="I619" s="63">
        <v>51.383150000000001</v>
      </c>
      <c r="J619" s="54" t="s">
        <v>3681</v>
      </c>
      <c r="K619" s="54" t="s">
        <v>2295</v>
      </c>
      <c r="L619" s="54">
        <v>15</v>
      </c>
      <c r="M619" s="54" t="s">
        <v>80</v>
      </c>
      <c r="N619" s="54">
        <v>160</v>
      </c>
      <c r="O619" s="54" t="s">
        <v>3682</v>
      </c>
    </row>
    <row r="620" spans="1:15" s="54" customFormat="1" ht="16.5" customHeight="1">
      <c r="A620" s="50" t="s">
        <v>386</v>
      </c>
      <c r="B620" s="48" t="s">
        <v>2296</v>
      </c>
      <c r="C620" s="51" t="s">
        <v>2297</v>
      </c>
      <c r="D620" s="52">
        <v>2018</v>
      </c>
      <c r="E620" s="51">
        <v>0.38</v>
      </c>
      <c r="F620" s="53">
        <v>74</v>
      </c>
      <c r="G620" s="27">
        <f t="shared" si="27"/>
        <v>97.9370808631746</v>
      </c>
      <c r="H620" s="27" t="s">
        <v>387</v>
      </c>
      <c r="I620" s="63">
        <v>58.54148</v>
      </c>
      <c r="J620" s="54" t="s">
        <v>3681</v>
      </c>
      <c r="K620" s="54" t="s">
        <v>2298</v>
      </c>
      <c r="L620" s="54">
        <v>14</v>
      </c>
      <c r="M620" s="54" t="s">
        <v>81</v>
      </c>
      <c r="N620" s="54">
        <v>160</v>
      </c>
      <c r="O620" s="54" t="s">
        <v>3682</v>
      </c>
    </row>
    <row r="621" spans="1:15" s="54" customFormat="1" ht="16.5" customHeight="1">
      <c r="A621" s="50" t="s">
        <v>386</v>
      </c>
      <c r="B621" s="48" t="s">
        <v>2299</v>
      </c>
      <c r="C621" s="51" t="s">
        <v>2300</v>
      </c>
      <c r="D621" s="52">
        <v>2018</v>
      </c>
      <c r="E621" s="51">
        <v>0.38</v>
      </c>
      <c r="F621" s="53">
        <v>39</v>
      </c>
      <c r="G621" s="27">
        <f t="shared" si="27"/>
        <v>119.36081730199405</v>
      </c>
      <c r="H621" s="27" t="s">
        <v>387</v>
      </c>
      <c r="I621" s="63">
        <v>62.485279999999996</v>
      </c>
      <c r="J621" s="54" t="s">
        <v>3681</v>
      </c>
      <c r="K621" s="54" t="s">
        <v>2301</v>
      </c>
      <c r="L621" s="54">
        <v>15</v>
      </c>
      <c r="M621" s="54" t="s">
        <v>68</v>
      </c>
      <c r="N621" s="54">
        <v>195</v>
      </c>
      <c r="O621" s="54" t="s">
        <v>3682</v>
      </c>
    </row>
    <row r="622" spans="1:15" s="54" customFormat="1" ht="16.5" customHeight="1">
      <c r="A622" s="50" t="s">
        <v>386</v>
      </c>
      <c r="B622" s="48" t="s">
        <v>2302</v>
      </c>
      <c r="C622" s="51" t="s">
        <v>2303</v>
      </c>
      <c r="D622" s="52">
        <v>2018</v>
      </c>
      <c r="E622" s="51">
        <v>0.38</v>
      </c>
      <c r="F622" s="53">
        <v>125</v>
      </c>
      <c r="G622" s="27">
        <f t="shared" si="27"/>
        <v>97.9370808631746</v>
      </c>
      <c r="H622" s="27" t="s">
        <v>387</v>
      </c>
      <c r="I622" s="63">
        <v>113.56471999999999</v>
      </c>
      <c r="J622" s="54" t="s">
        <v>3681</v>
      </c>
      <c r="K622" s="54" t="s">
        <v>2304</v>
      </c>
      <c r="L622" s="54">
        <v>10</v>
      </c>
      <c r="M622" s="54" t="s">
        <v>80</v>
      </c>
      <c r="N622" s="54">
        <v>160</v>
      </c>
      <c r="O622" s="54" t="s">
        <v>3682</v>
      </c>
    </row>
    <row r="623" spans="1:15" s="54" customFormat="1" ht="16.5" customHeight="1">
      <c r="A623" s="50" t="s">
        <v>386</v>
      </c>
      <c r="B623" s="48" t="s">
        <v>2305</v>
      </c>
      <c r="C623" s="51" t="s">
        <v>2306</v>
      </c>
      <c r="D623" s="52">
        <v>2018</v>
      </c>
      <c r="E623" s="51">
        <v>0.38</v>
      </c>
      <c r="F623" s="53">
        <v>47</v>
      </c>
      <c r="G623" s="27">
        <f t="shared" si="27"/>
        <v>119.36081730199405</v>
      </c>
      <c r="H623" s="27" t="s">
        <v>387</v>
      </c>
      <c r="I623" s="63">
        <v>124.81366</v>
      </c>
      <c r="J623" s="54" t="s">
        <v>3681</v>
      </c>
      <c r="K623" s="54" t="s">
        <v>615</v>
      </c>
      <c r="L623" s="54">
        <v>41</v>
      </c>
      <c r="M623" s="54" t="s">
        <v>76</v>
      </c>
      <c r="N623" s="54">
        <v>195</v>
      </c>
      <c r="O623" s="54" t="s">
        <v>3682</v>
      </c>
    </row>
    <row r="624" spans="1:15" s="54" customFormat="1" ht="16.5" customHeight="1">
      <c r="A624" s="50" t="s">
        <v>386</v>
      </c>
      <c r="B624" s="48" t="s">
        <v>2307</v>
      </c>
      <c r="C624" s="51" t="s">
        <v>2308</v>
      </c>
      <c r="D624" s="52">
        <v>2018</v>
      </c>
      <c r="E624" s="51">
        <v>0.38</v>
      </c>
      <c r="F624" s="53">
        <v>70</v>
      </c>
      <c r="G624" s="27">
        <f t="shared" si="27"/>
        <v>119.36081730199405</v>
      </c>
      <c r="H624" s="27" t="s">
        <v>387</v>
      </c>
      <c r="I624" s="63">
        <v>84.290600000000012</v>
      </c>
      <c r="J624" s="54" t="s">
        <v>3681</v>
      </c>
      <c r="K624" s="54" t="s">
        <v>2309</v>
      </c>
      <c r="L624" s="54">
        <v>10</v>
      </c>
      <c r="M624" s="54" t="s">
        <v>68</v>
      </c>
      <c r="N624" s="54">
        <v>195</v>
      </c>
      <c r="O624" s="54" t="s">
        <v>3682</v>
      </c>
    </row>
    <row r="625" spans="1:15" s="54" customFormat="1" ht="30" customHeight="1">
      <c r="A625" s="50" t="s">
        <v>386</v>
      </c>
      <c r="B625" s="48" t="s">
        <v>2326</v>
      </c>
      <c r="C625" s="51" t="s">
        <v>2327</v>
      </c>
      <c r="D625" s="52">
        <v>2018</v>
      </c>
      <c r="E625" s="51">
        <v>0.38</v>
      </c>
      <c r="F625" s="53">
        <v>193</v>
      </c>
      <c r="G625" s="27">
        <f t="shared" si="27"/>
        <v>119.36081730199405</v>
      </c>
      <c r="H625" s="27" t="s">
        <v>387</v>
      </c>
      <c r="I625" s="63">
        <v>209.65648000000002</v>
      </c>
      <c r="J625" s="54" t="s">
        <v>3681</v>
      </c>
      <c r="K625" s="55" t="s">
        <v>2328</v>
      </c>
      <c r="L625" s="54">
        <v>10</v>
      </c>
      <c r="M625" s="54" t="s">
        <v>68</v>
      </c>
      <c r="N625" s="54">
        <v>195</v>
      </c>
      <c r="O625" s="54" t="s">
        <v>3682</v>
      </c>
    </row>
    <row r="626" spans="1:15" s="54" customFormat="1" ht="16.5" customHeight="1">
      <c r="A626" s="50" t="s">
        <v>386</v>
      </c>
      <c r="B626" s="48" t="s">
        <v>2329</v>
      </c>
      <c r="C626" s="51" t="s">
        <v>2330</v>
      </c>
      <c r="D626" s="52">
        <v>2018</v>
      </c>
      <c r="E626" s="51">
        <v>0.38</v>
      </c>
      <c r="F626" s="53">
        <v>134</v>
      </c>
      <c r="G626" s="27">
        <f t="shared" si="27"/>
        <v>119.36081730199405</v>
      </c>
      <c r="H626" s="27" t="s">
        <v>387</v>
      </c>
      <c r="I626" s="63">
        <v>181.23454999999998</v>
      </c>
      <c r="J626" s="54" t="s">
        <v>3681</v>
      </c>
      <c r="K626" s="54" t="s">
        <v>2331</v>
      </c>
      <c r="L626" s="54">
        <v>15</v>
      </c>
      <c r="M626" s="54" t="s">
        <v>68</v>
      </c>
      <c r="N626" s="54">
        <v>195</v>
      </c>
      <c r="O626" s="54" t="s">
        <v>3682</v>
      </c>
    </row>
    <row r="627" spans="1:15" s="54" customFormat="1" ht="16.5" customHeight="1">
      <c r="A627" s="50" t="s">
        <v>386</v>
      </c>
      <c r="B627" s="48" t="s">
        <v>2335</v>
      </c>
      <c r="C627" s="51" t="s">
        <v>2336</v>
      </c>
      <c r="D627" s="52">
        <v>2018</v>
      </c>
      <c r="E627" s="51">
        <v>0.38</v>
      </c>
      <c r="F627" s="53">
        <v>300</v>
      </c>
      <c r="G627" s="27">
        <f t="shared" si="27"/>
        <v>119.36081730199405</v>
      </c>
      <c r="H627" s="27" t="s">
        <v>387</v>
      </c>
      <c r="I627" s="63">
        <v>357.19739000000004</v>
      </c>
      <c r="J627" s="54" t="s">
        <v>3681</v>
      </c>
      <c r="K627" s="54" t="s">
        <v>2337</v>
      </c>
      <c r="L627" s="54">
        <v>15</v>
      </c>
      <c r="M627" s="54" t="s">
        <v>68</v>
      </c>
      <c r="N627" s="54">
        <v>195</v>
      </c>
      <c r="O627" s="54" t="s">
        <v>3682</v>
      </c>
    </row>
    <row r="628" spans="1:15" s="54" customFormat="1" ht="16.5" customHeight="1">
      <c r="A628" s="50" t="s">
        <v>386</v>
      </c>
      <c r="B628" s="48" t="s">
        <v>2338</v>
      </c>
      <c r="C628" s="51" t="s">
        <v>2339</v>
      </c>
      <c r="D628" s="52">
        <v>2018</v>
      </c>
      <c r="E628" s="51">
        <v>0.38</v>
      </c>
      <c r="F628" s="53">
        <v>376</v>
      </c>
      <c r="G628" s="27">
        <f t="shared" si="27"/>
        <v>119.36081730199405</v>
      </c>
      <c r="H628" s="27" t="s">
        <v>387</v>
      </c>
      <c r="I628" s="63">
        <v>316.95865000000003</v>
      </c>
      <c r="J628" s="54" t="s">
        <v>3681</v>
      </c>
      <c r="K628" s="54" t="s">
        <v>2340</v>
      </c>
      <c r="L628" s="54">
        <v>15</v>
      </c>
      <c r="M628" s="54" t="s">
        <v>68</v>
      </c>
      <c r="N628" s="54">
        <v>195</v>
      </c>
      <c r="O628" s="54" t="s">
        <v>3682</v>
      </c>
    </row>
    <row r="629" spans="1:15" s="54" customFormat="1" ht="16.5" customHeight="1">
      <c r="A629" s="50" t="s">
        <v>386</v>
      </c>
      <c r="B629" s="48" t="s">
        <v>2341</v>
      </c>
      <c r="C629" s="51" t="s">
        <v>2342</v>
      </c>
      <c r="D629" s="52">
        <v>2018</v>
      </c>
      <c r="E629" s="51">
        <v>0.38</v>
      </c>
      <c r="F629" s="53">
        <v>60</v>
      </c>
      <c r="G629" s="27">
        <f t="shared" si="27"/>
        <v>119.36081730199405</v>
      </c>
      <c r="H629" s="27" t="s">
        <v>387</v>
      </c>
      <c r="I629" s="63">
        <v>131.41111999999998</v>
      </c>
      <c r="J629" s="54" t="s">
        <v>3681</v>
      </c>
      <c r="K629" s="54" t="s">
        <v>2343</v>
      </c>
      <c r="L629" s="54">
        <v>15</v>
      </c>
      <c r="M629" s="54" t="s">
        <v>68</v>
      </c>
      <c r="N629" s="54">
        <v>195</v>
      </c>
      <c r="O629" s="54" t="s">
        <v>3682</v>
      </c>
    </row>
    <row r="630" spans="1:15" s="54" customFormat="1" ht="30" customHeight="1">
      <c r="A630" s="50" t="s">
        <v>386</v>
      </c>
      <c r="B630" s="48" t="s">
        <v>2344</v>
      </c>
      <c r="C630" s="51" t="s">
        <v>2345</v>
      </c>
      <c r="D630" s="52">
        <v>2018</v>
      </c>
      <c r="E630" s="51">
        <v>0.38</v>
      </c>
      <c r="F630" s="53">
        <v>112</v>
      </c>
      <c r="G630" s="27">
        <f t="shared" si="27"/>
        <v>119.36081730199405</v>
      </c>
      <c r="H630" s="27" t="s">
        <v>387</v>
      </c>
      <c r="I630" s="63">
        <v>144.19469000000001</v>
      </c>
      <c r="J630" s="54" t="s">
        <v>3681</v>
      </c>
      <c r="K630" s="55" t="s">
        <v>644</v>
      </c>
      <c r="L630" s="54">
        <v>45</v>
      </c>
      <c r="M630" s="54" t="s">
        <v>68</v>
      </c>
      <c r="N630" s="54">
        <v>195</v>
      </c>
      <c r="O630" s="54" t="s">
        <v>3682</v>
      </c>
    </row>
    <row r="631" spans="1:15" s="54" customFormat="1" ht="16.5" customHeight="1">
      <c r="A631" s="50" t="s">
        <v>386</v>
      </c>
      <c r="B631" s="48" t="s">
        <v>2346</v>
      </c>
      <c r="C631" s="51" t="s">
        <v>2347</v>
      </c>
      <c r="D631" s="52">
        <v>2018</v>
      </c>
      <c r="E631" s="51">
        <v>0.38</v>
      </c>
      <c r="F631" s="53">
        <v>246</v>
      </c>
      <c r="G631" s="27">
        <f t="shared" si="27"/>
        <v>97.9370808631746</v>
      </c>
      <c r="H631" s="27" t="s">
        <v>387</v>
      </c>
      <c r="I631" s="63">
        <v>284.96083000000004</v>
      </c>
      <c r="J631" s="54" t="s">
        <v>3681</v>
      </c>
      <c r="K631" s="54" t="s">
        <v>2348</v>
      </c>
      <c r="L631" s="54">
        <v>15</v>
      </c>
      <c r="M631" s="54" t="s">
        <v>81</v>
      </c>
      <c r="N631" s="54">
        <v>160</v>
      </c>
      <c r="O631" s="54" t="s">
        <v>3682</v>
      </c>
    </row>
    <row r="632" spans="1:15" s="54" customFormat="1" ht="16.5" customHeight="1">
      <c r="A632" s="50" t="s">
        <v>386</v>
      </c>
      <c r="B632" s="48" t="s">
        <v>2349</v>
      </c>
      <c r="C632" s="51" t="s">
        <v>2350</v>
      </c>
      <c r="D632" s="52">
        <v>2018</v>
      </c>
      <c r="E632" s="51">
        <v>0.38</v>
      </c>
      <c r="F632" s="53">
        <v>31</v>
      </c>
      <c r="G632" s="27">
        <f t="shared" si="27"/>
        <v>119.36081730199405</v>
      </c>
      <c r="H632" s="27" t="s">
        <v>387</v>
      </c>
      <c r="I632" s="63">
        <v>68.001999999999995</v>
      </c>
      <c r="J632" s="54" t="s">
        <v>3681</v>
      </c>
      <c r="K632" s="54" t="s">
        <v>2351</v>
      </c>
      <c r="L632" s="54">
        <v>15</v>
      </c>
      <c r="M632" s="54" t="s">
        <v>68</v>
      </c>
      <c r="N632" s="54">
        <v>195</v>
      </c>
      <c r="O632" s="54" t="s">
        <v>3682</v>
      </c>
    </row>
    <row r="633" spans="1:15" s="54" customFormat="1" ht="30" customHeight="1">
      <c r="A633" s="50" t="s">
        <v>386</v>
      </c>
      <c r="B633" s="48" t="s">
        <v>2352</v>
      </c>
      <c r="C633" s="51" t="s">
        <v>2353</v>
      </c>
      <c r="D633" s="52">
        <v>2018</v>
      </c>
      <c r="E633" s="51">
        <v>0.38</v>
      </c>
      <c r="F633" s="53">
        <v>273</v>
      </c>
      <c r="G633" s="27">
        <f t="shared" si="27"/>
        <v>119.36081730199405</v>
      </c>
      <c r="H633" s="27" t="s">
        <v>387</v>
      </c>
      <c r="I633" s="63">
        <v>289.21055000000001</v>
      </c>
      <c r="J633" s="54" t="s">
        <v>3681</v>
      </c>
      <c r="K633" s="55" t="s">
        <v>647</v>
      </c>
      <c r="L633" s="54">
        <v>20</v>
      </c>
      <c r="M633" s="54" t="s">
        <v>68</v>
      </c>
      <c r="N633" s="54">
        <v>195</v>
      </c>
      <c r="O633" s="54" t="s">
        <v>3682</v>
      </c>
    </row>
    <row r="634" spans="1:15" s="54" customFormat="1" ht="16.5" customHeight="1">
      <c r="A634" s="50" t="s">
        <v>386</v>
      </c>
      <c r="B634" s="48" t="s">
        <v>2354</v>
      </c>
      <c r="C634" s="51" t="s">
        <v>2355</v>
      </c>
      <c r="D634" s="52">
        <v>2018</v>
      </c>
      <c r="E634" s="51">
        <v>0.38</v>
      </c>
      <c r="F634" s="53">
        <v>475</v>
      </c>
      <c r="G634" s="27">
        <f t="shared" si="27"/>
        <v>119.36081730199405</v>
      </c>
      <c r="H634" s="27" t="s">
        <v>387</v>
      </c>
      <c r="I634" s="63">
        <v>563.62007999999992</v>
      </c>
      <c r="J634" s="54" t="s">
        <v>3681</v>
      </c>
      <c r="K634" s="54" t="s">
        <v>2356</v>
      </c>
      <c r="L634" s="54">
        <v>15</v>
      </c>
      <c r="M634" s="54" t="s">
        <v>68</v>
      </c>
      <c r="N634" s="54">
        <v>195</v>
      </c>
      <c r="O634" s="54" t="s">
        <v>3682</v>
      </c>
    </row>
    <row r="635" spans="1:15" s="54" customFormat="1" ht="45" customHeight="1">
      <c r="A635" s="50" t="s">
        <v>386</v>
      </c>
      <c r="B635" s="48" t="s">
        <v>2360</v>
      </c>
      <c r="C635" s="51" t="s">
        <v>2361</v>
      </c>
      <c r="D635" s="52">
        <v>2018</v>
      </c>
      <c r="E635" s="51">
        <v>0.38</v>
      </c>
      <c r="F635" s="53">
        <v>162</v>
      </c>
      <c r="G635" s="27">
        <f t="shared" si="27"/>
        <v>97.9370808631746</v>
      </c>
      <c r="H635" s="27" t="s">
        <v>387</v>
      </c>
      <c r="I635" s="63">
        <v>210.14680999999999</v>
      </c>
      <c r="J635" s="54" t="s">
        <v>3681</v>
      </c>
      <c r="K635" s="55" t="s">
        <v>2362</v>
      </c>
      <c r="L635" s="54">
        <v>45</v>
      </c>
      <c r="M635" s="54" t="s">
        <v>81</v>
      </c>
      <c r="N635" s="54">
        <v>160</v>
      </c>
      <c r="O635" s="54" t="s">
        <v>3682</v>
      </c>
    </row>
    <row r="636" spans="1:15" s="54" customFormat="1" ht="16.5" customHeight="1">
      <c r="A636" s="50" t="s">
        <v>386</v>
      </c>
      <c r="B636" s="48" t="s">
        <v>2363</v>
      </c>
      <c r="C636" s="51" t="s">
        <v>2364</v>
      </c>
      <c r="D636" s="52">
        <v>2018</v>
      </c>
      <c r="E636" s="51">
        <v>0.38</v>
      </c>
      <c r="F636" s="53">
        <v>35</v>
      </c>
      <c r="G636" s="27">
        <f t="shared" si="27"/>
        <v>97.9370808631746</v>
      </c>
      <c r="H636" s="27" t="s">
        <v>387</v>
      </c>
      <c r="I636" s="63">
        <v>61.361580000000004</v>
      </c>
      <c r="J636" s="54" t="s">
        <v>3681</v>
      </c>
      <c r="K636" s="54" t="s">
        <v>2365</v>
      </c>
      <c r="L636" s="54">
        <v>37.78</v>
      </c>
      <c r="M636" s="54" t="s">
        <v>81</v>
      </c>
      <c r="N636" s="54">
        <v>160</v>
      </c>
      <c r="O636" s="54" t="s">
        <v>3682</v>
      </c>
    </row>
    <row r="637" spans="1:15" s="54" customFormat="1" ht="16.5" customHeight="1">
      <c r="A637" s="50" t="s">
        <v>386</v>
      </c>
      <c r="B637" s="48" t="s">
        <v>2366</v>
      </c>
      <c r="C637" s="51" t="s">
        <v>2367</v>
      </c>
      <c r="D637" s="52">
        <v>2018</v>
      </c>
      <c r="E637" s="51">
        <v>0.38</v>
      </c>
      <c r="F637" s="53">
        <v>23</v>
      </c>
      <c r="G637" s="27">
        <f t="shared" si="27"/>
        <v>119.36081730199405</v>
      </c>
      <c r="H637" s="27" t="s">
        <v>387</v>
      </c>
      <c r="I637" s="63">
        <v>42.380099999999999</v>
      </c>
      <c r="J637" s="54" t="s">
        <v>3681</v>
      </c>
      <c r="K637" s="54" t="s">
        <v>659</v>
      </c>
      <c r="L637" s="54">
        <v>5</v>
      </c>
      <c r="M637" s="54" t="s">
        <v>68</v>
      </c>
      <c r="N637" s="54">
        <v>195</v>
      </c>
      <c r="O637" s="54" t="s">
        <v>3682</v>
      </c>
    </row>
    <row r="638" spans="1:15" s="54" customFormat="1" ht="16.5" customHeight="1">
      <c r="A638" s="50" t="s">
        <v>386</v>
      </c>
      <c r="B638" s="48" t="s">
        <v>2368</v>
      </c>
      <c r="C638" s="51" t="s">
        <v>2369</v>
      </c>
      <c r="D638" s="52">
        <v>2018</v>
      </c>
      <c r="E638" s="51">
        <v>0.38</v>
      </c>
      <c r="F638" s="53">
        <v>45</v>
      </c>
      <c r="G638" s="27">
        <f t="shared" si="27"/>
        <v>119.36081730199405</v>
      </c>
      <c r="H638" s="27" t="s">
        <v>387</v>
      </c>
      <c r="I638" s="63">
        <v>107.89230000000001</v>
      </c>
      <c r="J638" s="54" t="s">
        <v>3681</v>
      </c>
      <c r="K638" s="54" t="s">
        <v>2370</v>
      </c>
      <c r="L638" s="54">
        <v>15</v>
      </c>
      <c r="M638" s="54" t="s">
        <v>68</v>
      </c>
      <c r="N638" s="54">
        <v>195</v>
      </c>
      <c r="O638" s="54" t="s">
        <v>3682</v>
      </c>
    </row>
    <row r="639" spans="1:15" s="54" customFormat="1" ht="16.5" customHeight="1">
      <c r="A639" s="50" t="s">
        <v>386</v>
      </c>
      <c r="B639" s="48" t="s">
        <v>2371</v>
      </c>
      <c r="C639" s="51" t="s">
        <v>2372</v>
      </c>
      <c r="D639" s="52">
        <v>2018</v>
      </c>
      <c r="E639" s="51">
        <v>0.38</v>
      </c>
      <c r="F639" s="53">
        <v>22</v>
      </c>
      <c r="G639" s="27">
        <f t="shared" si="27"/>
        <v>119.36081730199405</v>
      </c>
      <c r="H639" s="27" t="s">
        <v>387</v>
      </c>
      <c r="I639" s="63">
        <v>60.71996</v>
      </c>
      <c r="J639" s="54" t="s">
        <v>3681</v>
      </c>
      <c r="K639" s="54" t="s">
        <v>2373</v>
      </c>
      <c r="L639" s="54">
        <v>10</v>
      </c>
      <c r="M639" s="54" t="s">
        <v>68</v>
      </c>
      <c r="N639" s="54">
        <v>195</v>
      </c>
      <c r="O639" s="54" t="s">
        <v>3682</v>
      </c>
    </row>
    <row r="640" spans="1:15" s="54" customFormat="1" ht="16.5" customHeight="1">
      <c r="A640" s="50" t="s">
        <v>386</v>
      </c>
      <c r="B640" s="48" t="s">
        <v>2374</v>
      </c>
      <c r="C640" s="51" t="s">
        <v>2375</v>
      </c>
      <c r="D640" s="52">
        <v>2018</v>
      </c>
      <c r="E640" s="51">
        <v>0.38</v>
      </c>
      <c r="F640" s="53">
        <v>44</v>
      </c>
      <c r="G640" s="27">
        <f t="shared" si="27"/>
        <v>119.36081730199405</v>
      </c>
      <c r="H640" s="27" t="s">
        <v>387</v>
      </c>
      <c r="I640" s="63">
        <v>75.800169999999994</v>
      </c>
      <c r="J640" s="54" t="s">
        <v>3681</v>
      </c>
      <c r="K640" s="54" t="s">
        <v>2376</v>
      </c>
      <c r="L640" s="54">
        <v>15</v>
      </c>
      <c r="M640" s="54" t="s">
        <v>68</v>
      </c>
      <c r="N640" s="54">
        <v>195</v>
      </c>
      <c r="O640" s="54" t="s">
        <v>3682</v>
      </c>
    </row>
    <row r="641" spans="1:15" s="54" customFormat="1" ht="16.5" customHeight="1">
      <c r="A641" s="50" t="s">
        <v>386</v>
      </c>
      <c r="B641" s="48" t="s">
        <v>2383</v>
      </c>
      <c r="C641" s="51" t="s">
        <v>2384</v>
      </c>
      <c r="D641" s="52">
        <v>2018</v>
      </c>
      <c r="E641" s="51">
        <v>0.38</v>
      </c>
      <c r="F641" s="53">
        <v>86</v>
      </c>
      <c r="G641" s="27">
        <f t="shared" si="27"/>
        <v>97.9370808631746</v>
      </c>
      <c r="H641" s="27" t="s">
        <v>387</v>
      </c>
      <c r="I641" s="63">
        <v>113.51932000000001</v>
      </c>
      <c r="J641" s="54" t="s">
        <v>3681</v>
      </c>
      <c r="K641" s="54" t="s">
        <v>2385</v>
      </c>
      <c r="L641" s="54">
        <v>37.78</v>
      </c>
      <c r="M641" s="54" t="s">
        <v>81</v>
      </c>
      <c r="N641" s="54">
        <v>160</v>
      </c>
      <c r="O641" s="54" t="s">
        <v>3682</v>
      </c>
    </row>
    <row r="642" spans="1:15" s="54" customFormat="1" ht="16.5" customHeight="1">
      <c r="A642" s="50" t="s">
        <v>386</v>
      </c>
      <c r="B642" s="48" t="s">
        <v>2389</v>
      </c>
      <c r="C642" s="51" t="s">
        <v>2390</v>
      </c>
      <c r="D642" s="52">
        <v>2018</v>
      </c>
      <c r="E642" s="51">
        <v>0.38</v>
      </c>
      <c r="F642" s="53">
        <v>80</v>
      </c>
      <c r="G642" s="27">
        <f t="shared" si="27"/>
        <v>119.36081730199405</v>
      </c>
      <c r="H642" s="27" t="s">
        <v>387</v>
      </c>
      <c r="I642" s="63">
        <v>114.23703</v>
      </c>
      <c r="J642" s="54" t="s">
        <v>3681</v>
      </c>
      <c r="K642" s="54" t="s">
        <v>2391</v>
      </c>
      <c r="L642" s="54">
        <v>15</v>
      </c>
      <c r="M642" s="54" t="s">
        <v>68</v>
      </c>
      <c r="N642" s="54">
        <v>195</v>
      </c>
      <c r="O642" s="54" t="s">
        <v>3682</v>
      </c>
    </row>
    <row r="643" spans="1:15" s="54" customFormat="1" ht="16.5" customHeight="1">
      <c r="A643" s="50" t="s">
        <v>386</v>
      </c>
      <c r="B643" s="48" t="s">
        <v>2392</v>
      </c>
      <c r="C643" s="51" t="s">
        <v>2393</v>
      </c>
      <c r="D643" s="52">
        <v>2018</v>
      </c>
      <c r="E643" s="51">
        <v>0.38</v>
      </c>
      <c r="F643" s="53">
        <v>46</v>
      </c>
      <c r="G643" s="27">
        <f t="shared" si="27"/>
        <v>119.36081730199405</v>
      </c>
      <c r="H643" s="27" t="s">
        <v>387</v>
      </c>
      <c r="I643" s="63">
        <v>112.60935000000001</v>
      </c>
      <c r="J643" s="54" t="s">
        <v>3681</v>
      </c>
      <c r="K643" s="54" t="s">
        <v>697</v>
      </c>
      <c r="L643" s="54">
        <v>15</v>
      </c>
      <c r="M643" s="54" t="s">
        <v>68</v>
      </c>
      <c r="N643" s="54">
        <v>195</v>
      </c>
      <c r="O643" s="54" t="s">
        <v>3682</v>
      </c>
    </row>
    <row r="644" spans="1:15" s="54" customFormat="1" ht="16.5" customHeight="1">
      <c r="A644" s="50" t="s">
        <v>386</v>
      </c>
      <c r="B644" s="48" t="s">
        <v>2397</v>
      </c>
      <c r="C644" s="51" t="s">
        <v>2398</v>
      </c>
      <c r="D644" s="52">
        <v>2018</v>
      </c>
      <c r="E644" s="51">
        <v>0.38</v>
      </c>
      <c r="F644" s="53">
        <v>40</v>
      </c>
      <c r="G644" s="27">
        <f t="shared" si="27"/>
        <v>119.36081730199405</v>
      </c>
      <c r="H644" s="27" t="s">
        <v>387</v>
      </c>
      <c r="I644" s="63">
        <v>67.662720000000007</v>
      </c>
      <c r="J644" s="54" t="s">
        <v>3681</v>
      </c>
      <c r="K644" s="54" t="s">
        <v>2399</v>
      </c>
      <c r="L644" s="54">
        <v>15</v>
      </c>
      <c r="M644" s="54" t="s">
        <v>68</v>
      </c>
      <c r="N644" s="54">
        <v>195</v>
      </c>
      <c r="O644" s="54" t="s">
        <v>3682</v>
      </c>
    </row>
    <row r="645" spans="1:15" s="54" customFormat="1" ht="16.5" customHeight="1">
      <c r="A645" s="50" t="s">
        <v>386</v>
      </c>
      <c r="B645" s="48" t="s">
        <v>2120</v>
      </c>
      <c r="C645" s="51" t="s">
        <v>2400</v>
      </c>
      <c r="D645" s="52">
        <v>2018</v>
      </c>
      <c r="E645" s="51">
        <v>0.38</v>
      </c>
      <c r="F645" s="53">
        <v>23</v>
      </c>
      <c r="G645" s="27">
        <f t="shared" si="27"/>
        <v>119.36081730199405</v>
      </c>
      <c r="H645" s="27" t="s">
        <v>387</v>
      </c>
      <c r="I645" s="63">
        <v>90.781509999999997</v>
      </c>
      <c r="J645" s="54" t="s">
        <v>3681</v>
      </c>
      <c r="K645" s="54" t="s">
        <v>2401</v>
      </c>
      <c r="L645" s="54">
        <v>15</v>
      </c>
      <c r="M645" s="54" t="s">
        <v>68</v>
      </c>
      <c r="N645" s="54">
        <v>195</v>
      </c>
      <c r="O645" s="54" t="s">
        <v>3682</v>
      </c>
    </row>
    <row r="646" spans="1:15" s="54" customFormat="1" ht="30" customHeight="1">
      <c r="A646" s="50" t="s">
        <v>386</v>
      </c>
      <c r="B646" s="48" t="s">
        <v>2402</v>
      </c>
      <c r="C646" s="51" t="s">
        <v>2403</v>
      </c>
      <c r="D646" s="52">
        <v>2018</v>
      </c>
      <c r="E646" s="51">
        <v>0.38</v>
      </c>
      <c r="F646" s="53">
        <v>117</v>
      </c>
      <c r="G646" s="27">
        <f t="shared" si="27"/>
        <v>119.36081730199405</v>
      </c>
      <c r="H646" s="27" t="s">
        <v>387</v>
      </c>
      <c r="I646" s="63">
        <v>100.08748</v>
      </c>
      <c r="J646" s="54" t="s">
        <v>3681</v>
      </c>
      <c r="K646" s="55" t="s">
        <v>2404</v>
      </c>
      <c r="L646" s="54">
        <v>20</v>
      </c>
      <c r="M646" s="54" t="s">
        <v>68</v>
      </c>
      <c r="N646" s="54">
        <v>195</v>
      </c>
      <c r="O646" s="54" t="s">
        <v>3682</v>
      </c>
    </row>
    <row r="647" spans="1:15" s="54" customFormat="1" ht="16.5" customHeight="1">
      <c r="A647" s="50" t="s">
        <v>386</v>
      </c>
      <c r="B647" s="48" t="s">
        <v>2408</v>
      </c>
      <c r="C647" s="51" t="s">
        <v>2409</v>
      </c>
      <c r="D647" s="52">
        <v>2018</v>
      </c>
      <c r="E647" s="51">
        <v>0.38</v>
      </c>
      <c r="F647" s="53">
        <v>42</v>
      </c>
      <c r="G647" s="27">
        <f t="shared" si="27"/>
        <v>119.36081730199405</v>
      </c>
      <c r="H647" s="27" t="s">
        <v>387</v>
      </c>
      <c r="I647" s="63">
        <v>94.013460000000009</v>
      </c>
      <c r="J647" s="54" t="s">
        <v>3681</v>
      </c>
      <c r="K647" s="54" t="s">
        <v>2410</v>
      </c>
      <c r="L647" s="54">
        <v>15</v>
      </c>
      <c r="M647" s="54" t="s">
        <v>68</v>
      </c>
      <c r="N647" s="54">
        <v>195</v>
      </c>
      <c r="O647" s="54" t="s">
        <v>3682</v>
      </c>
    </row>
    <row r="648" spans="1:15" s="54" customFormat="1" ht="16.5" customHeight="1">
      <c r="A648" s="50" t="s">
        <v>386</v>
      </c>
      <c r="B648" s="48" t="s">
        <v>250</v>
      </c>
      <c r="C648" s="51" t="s">
        <v>249</v>
      </c>
      <c r="D648" s="52">
        <v>2018</v>
      </c>
      <c r="E648" s="51">
        <v>0.38</v>
      </c>
      <c r="F648" s="53">
        <v>5</v>
      </c>
      <c r="G648" s="27">
        <f t="shared" si="27"/>
        <v>119.36081730199405</v>
      </c>
      <c r="H648" s="27" t="s">
        <v>387</v>
      </c>
      <c r="I648" s="63">
        <v>49.701610000000002</v>
      </c>
      <c r="J648" s="54" t="s">
        <v>3681</v>
      </c>
      <c r="K648" s="54" t="s">
        <v>679</v>
      </c>
      <c r="L648" s="54">
        <v>15</v>
      </c>
      <c r="M648" s="54" t="s">
        <v>68</v>
      </c>
      <c r="N648" s="54">
        <v>195</v>
      </c>
      <c r="O648" s="54" t="s">
        <v>3682</v>
      </c>
    </row>
    <row r="649" spans="1:15" s="54" customFormat="1" ht="16.5" customHeight="1">
      <c r="A649" s="50" t="s">
        <v>386</v>
      </c>
      <c r="B649" s="48" t="s">
        <v>2420</v>
      </c>
      <c r="C649" s="51" t="s">
        <v>2421</v>
      </c>
      <c r="D649" s="52">
        <v>2018</v>
      </c>
      <c r="E649" s="51">
        <v>0.38</v>
      </c>
      <c r="F649" s="53">
        <v>124</v>
      </c>
      <c r="G649" s="27">
        <f t="shared" ref="G649:G676" si="28">(3^0.5)*0.38*0.93*N649</f>
        <v>97.9370808631746</v>
      </c>
      <c r="H649" s="27" t="s">
        <v>387</v>
      </c>
      <c r="I649" s="63">
        <v>158.54055</v>
      </c>
      <c r="J649" s="54" t="s">
        <v>3681</v>
      </c>
      <c r="K649" s="54" t="s">
        <v>2422</v>
      </c>
      <c r="L649" s="54">
        <v>15</v>
      </c>
      <c r="M649" s="54" t="s">
        <v>81</v>
      </c>
      <c r="N649" s="54">
        <v>160</v>
      </c>
      <c r="O649" s="54" t="s">
        <v>3682</v>
      </c>
    </row>
    <row r="650" spans="1:15" s="54" customFormat="1" ht="30" customHeight="1">
      <c r="A650" s="50" t="s">
        <v>386</v>
      </c>
      <c r="B650" s="48" t="s">
        <v>2423</v>
      </c>
      <c r="C650" s="51" t="s">
        <v>2424</v>
      </c>
      <c r="D650" s="52">
        <v>2018</v>
      </c>
      <c r="E650" s="51">
        <v>0.38</v>
      </c>
      <c r="F650" s="53">
        <v>153</v>
      </c>
      <c r="G650" s="27">
        <f t="shared" si="28"/>
        <v>97.9370808631746</v>
      </c>
      <c r="H650" s="27" t="s">
        <v>387</v>
      </c>
      <c r="I650" s="63">
        <v>150.37657999999999</v>
      </c>
      <c r="J650" s="54" t="s">
        <v>3681</v>
      </c>
      <c r="K650" s="55" t="s">
        <v>2425</v>
      </c>
      <c r="L650" s="54">
        <v>30</v>
      </c>
      <c r="M650" s="54" t="s">
        <v>81</v>
      </c>
      <c r="N650" s="54">
        <v>160</v>
      </c>
      <c r="O650" s="54" t="s">
        <v>3682</v>
      </c>
    </row>
    <row r="651" spans="1:15" s="54" customFormat="1" ht="16.5" customHeight="1">
      <c r="A651" s="50" t="s">
        <v>386</v>
      </c>
      <c r="B651" s="48" t="s">
        <v>210</v>
      </c>
      <c r="C651" s="51" t="s">
        <v>2426</v>
      </c>
      <c r="D651" s="52">
        <v>2018</v>
      </c>
      <c r="E651" s="51">
        <v>0.38</v>
      </c>
      <c r="F651" s="53">
        <v>219</v>
      </c>
      <c r="G651" s="27">
        <f t="shared" si="28"/>
        <v>119.36081730199405</v>
      </c>
      <c r="H651" s="27" t="s">
        <v>387</v>
      </c>
      <c r="I651" s="63">
        <v>277.37536999999998</v>
      </c>
      <c r="J651" s="54" t="s">
        <v>3681</v>
      </c>
      <c r="K651" s="54" t="s">
        <v>2427</v>
      </c>
      <c r="L651" s="54">
        <v>15</v>
      </c>
      <c r="M651" s="54" t="s">
        <v>68</v>
      </c>
      <c r="N651" s="54">
        <v>195</v>
      </c>
      <c r="O651" s="54" t="s">
        <v>3682</v>
      </c>
    </row>
    <row r="652" spans="1:15" s="54" customFormat="1" ht="30" customHeight="1">
      <c r="A652" s="50" t="s">
        <v>386</v>
      </c>
      <c r="B652" s="48" t="s">
        <v>2428</v>
      </c>
      <c r="C652" s="51" t="s">
        <v>2429</v>
      </c>
      <c r="D652" s="52">
        <v>2018</v>
      </c>
      <c r="E652" s="51">
        <v>0.38</v>
      </c>
      <c r="F652" s="53">
        <v>119</v>
      </c>
      <c r="G652" s="27">
        <f t="shared" si="28"/>
        <v>119.36081730199405</v>
      </c>
      <c r="H652" s="27" t="s">
        <v>387</v>
      </c>
      <c r="I652" s="63">
        <v>178.62869000000001</v>
      </c>
      <c r="J652" s="54" t="s">
        <v>3681</v>
      </c>
      <c r="K652" s="55" t="s">
        <v>2430</v>
      </c>
      <c r="L652" s="54">
        <v>30</v>
      </c>
      <c r="M652" s="54" t="s">
        <v>68</v>
      </c>
      <c r="N652" s="54">
        <v>195</v>
      </c>
      <c r="O652" s="54" t="s">
        <v>3682</v>
      </c>
    </row>
    <row r="653" spans="1:15" s="54" customFormat="1" ht="16.5" customHeight="1">
      <c r="A653" s="50" t="s">
        <v>386</v>
      </c>
      <c r="B653" s="48" t="s">
        <v>2431</v>
      </c>
      <c r="C653" s="51" t="s">
        <v>2432</v>
      </c>
      <c r="D653" s="52">
        <v>2018</v>
      </c>
      <c r="E653" s="51">
        <v>0.38</v>
      </c>
      <c r="F653" s="53">
        <v>36</v>
      </c>
      <c r="G653" s="27">
        <f t="shared" si="28"/>
        <v>119.36081730199405</v>
      </c>
      <c r="H653" s="27" t="s">
        <v>387</v>
      </c>
      <c r="I653" s="63">
        <v>77.043320000000008</v>
      </c>
      <c r="J653" s="54" t="s">
        <v>3681</v>
      </c>
      <c r="K653" s="54" t="s">
        <v>2433</v>
      </c>
      <c r="L653" s="54">
        <v>15</v>
      </c>
      <c r="M653" s="54" t="s">
        <v>68</v>
      </c>
      <c r="N653" s="54">
        <v>195</v>
      </c>
      <c r="O653" s="54" t="s">
        <v>3682</v>
      </c>
    </row>
    <row r="654" spans="1:15" s="54" customFormat="1" ht="16.5" customHeight="1">
      <c r="A654" s="50" t="s">
        <v>386</v>
      </c>
      <c r="B654" s="48" t="s">
        <v>207</v>
      </c>
      <c r="C654" s="51" t="s">
        <v>206</v>
      </c>
      <c r="D654" s="52">
        <v>2018</v>
      </c>
      <c r="E654" s="51">
        <v>0.38</v>
      </c>
      <c r="F654" s="53">
        <v>11</v>
      </c>
      <c r="G654" s="27">
        <f t="shared" si="28"/>
        <v>97.9370808631746</v>
      </c>
      <c r="H654" s="27" t="s">
        <v>387</v>
      </c>
      <c r="I654" s="63">
        <v>27.604650000000003</v>
      </c>
      <c r="J654" s="54" t="s">
        <v>3681</v>
      </c>
      <c r="K654" s="54" t="s">
        <v>2440</v>
      </c>
      <c r="L654" s="54">
        <v>5</v>
      </c>
      <c r="M654" s="54" t="s">
        <v>81</v>
      </c>
      <c r="N654" s="54">
        <v>160</v>
      </c>
      <c r="O654" s="54" t="s">
        <v>3682</v>
      </c>
    </row>
    <row r="655" spans="1:15" s="54" customFormat="1" ht="16.5" customHeight="1">
      <c r="A655" s="50" t="s">
        <v>386</v>
      </c>
      <c r="B655" s="48" t="s">
        <v>2441</v>
      </c>
      <c r="C655" s="51" t="s">
        <v>2442</v>
      </c>
      <c r="D655" s="52">
        <v>2018</v>
      </c>
      <c r="E655" s="51">
        <v>0.38</v>
      </c>
      <c r="F655" s="53">
        <v>29</v>
      </c>
      <c r="G655" s="27">
        <f t="shared" si="28"/>
        <v>119.36081730199405</v>
      </c>
      <c r="H655" s="27" t="s">
        <v>387</v>
      </c>
      <c r="I655" s="63">
        <v>41.337780000000002</v>
      </c>
      <c r="J655" s="54" t="s">
        <v>3681</v>
      </c>
      <c r="K655" s="54" t="s">
        <v>2443</v>
      </c>
      <c r="L655" s="54">
        <v>15</v>
      </c>
      <c r="M655" s="54" t="s">
        <v>68</v>
      </c>
      <c r="N655" s="54">
        <v>195</v>
      </c>
      <c r="O655" s="54" t="s">
        <v>3682</v>
      </c>
    </row>
    <row r="656" spans="1:15" s="54" customFormat="1" ht="16.5" customHeight="1">
      <c r="A656" s="50" t="s">
        <v>386</v>
      </c>
      <c r="B656" s="48" t="s">
        <v>2444</v>
      </c>
      <c r="C656" s="51" t="s">
        <v>2445</v>
      </c>
      <c r="D656" s="52">
        <v>2018</v>
      </c>
      <c r="E656" s="51">
        <v>0.38</v>
      </c>
      <c r="F656" s="53">
        <v>30</v>
      </c>
      <c r="G656" s="27">
        <f t="shared" si="28"/>
        <v>119.36081730199405</v>
      </c>
      <c r="H656" s="27" t="s">
        <v>387</v>
      </c>
      <c r="I656" s="63">
        <v>26.57845</v>
      </c>
      <c r="J656" s="54" t="s">
        <v>3681</v>
      </c>
      <c r="K656" s="54" t="s">
        <v>2446</v>
      </c>
      <c r="L656" s="54">
        <v>15</v>
      </c>
      <c r="M656" s="54" t="s">
        <v>68</v>
      </c>
      <c r="N656" s="54">
        <v>195</v>
      </c>
      <c r="O656" s="54" t="s">
        <v>3682</v>
      </c>
    </row>
    <row r="657" spans="1:15" s="54" customFormat="1" ht="16.5" customHeight="1">
      <c r="A657" s="50" t="s">
        <v>386</v>
      </c>
      <c r="B657" s="48" t="s">
        <v>2447</v>
      </c>
      <c r="C657" s="51" t="s">
        <v>2448</v>
      </c>
      <c r="D657" s="52">
        <v>2018</v>
      </c>
      <c r="E657" s="51">
        <v>0.38</v>
      </c>
      <c r="F657" s="53">
        <v>180</v>
      </c>
      <c r="G657" s="27">
        <f t="shared" si="28"/>
        <v>119.36081730199405</v>
      </c>
      <c r="H657" s="27" t="s">
        <v>387</v>
      </c>
      <c r="I657" s="63">
        <v>144.13963000000001</v>
      </c>
      <c r="J657" s="54" t="s">
        <v>3681</v>
      </c>
      <c r="K657" s="54" t="s">
        <v>2449</v>
      </c>
      <c r="L657" s="54">
        <v>15</v>
      </c>
      <c r="M657" s="54" t="s">
        <v>68</v>
      </c>
      <c r="N657" s="54">
        <v>195</v>
      </c>
      <c r="O657" s="54" t="s">
        <v>3682</v>
      </c>
    </row>
    <row r="658" spans="1:15" s="54" customFormat="1" ht="16.5" customHeight="1">
      <c r="A658" s="50" t="s">
        <v>386</v>
      </c>
      <c r="B658" s="48" t="s">
        <v>165</v>
      </c>
      <c r="C658" s="51" t="s">
        <v>164</v>
      </c>
      <c r="D658" s="52">
        <v>2018</v>
      </c>
      <c r="E658" s="51">
        <v>0.38</v>
      </c>
      <c r="F658" s="53">
        <v>194</v>
      </c>
      <c r="G658" s="27">
        <f t="shared" si="28"/>
        <v>97.9370808631746</v>
      </c>
      <c r="H658" s="27" t="s">
        <v>387</v>
      </c>
      <c r="I658" s="63">
        <v>155.84349</v>
      </c>
      <c r="J658" s="54" t="s">
        <v>3681</v>
      </c>
      <c r="K658" s="54" t="s">
        <v>2450</v>
      </c>
      <c r="L658" s="54">
        <v>15</v>
      </c>
      <c r="M658" s="54" t="s">
        <v>81</v>
      </c>
      <c r="N658" s="54">
        <v>160</v>
      </c>
      <c r="O658" s="54" t="s">
        <v>3682</v>
      </c>
    </row>
    <row r="659" spans="1:15" s="54" customFormat="1" ht="45" customHeight="1">
      <c r="A659" s="50" t="s">
        <v>386</v>
      </c>
      <c r="B659" s="48" t="s">
        <v>2451</v>
      </c>
      <c r="C659" s="51" t="s">
        <v>2452</v>
      </c>
      <c r="D659" s="52">
        <v>2018</v>
      </c>
      <c r="E659" s="51">
        <v>0.38</v>
      </c>
      <c r="F659" s="53">
        <v>237</v>
      </c>
      <c r="G659" s="27">
        <f t="shared" si="28"/>
        <v>119.36081730199405</v>
      </c>
      <c r="H659" s="27" t="s">
        <v>387</v>
      </c>
      <c r="I659" s="63">
        <v>326.20540999999997</v>
      </c>
      <c r="J659" s="54" t="s">
        <v>3681</v>
      </c>
      <c r="K659" s="55" t="s">
        <v>2453</v>
      </c>
      <c r="L659" s="54">
        <v>45</v>
      </c>
      <c r="M659" s="54" t="s">
        <v>68</v>
      </c>
      <c r="N659" s="54">
        <v>195</v>
      </c>
      <c r="O659" s="54" t="s">
        <v>3682</v>
      </c>
    </row>
    <row r="660" spans="1:15" s="54" customFormat="1" ht="16.5" customHeight="1">
      <c r="A660" s="50" t="s">
        <v>386</v>
      </c>
      <c r="B660" s="48" t="s">
        <v>2454</v>
      </c>
      <c r="C660" s="51" t="s">
        <v>2455</v>
      </c>
      <c r="D660" s="52">
        <v>2018</v>
      </c>
      <c r="E660" s="51">
        <v>0.38</v>
      </c>
      <c r="F660" s="53">
        <v>171</v>
      </c>
      <c r="G660" s="27">
        <f t="shared" si="28"/>
        <v>119.36081730199405</v>
      </c>
      <c r="H660" s="27" t="s">
        <v>387</v>
      </c>
      <c r="I660" s="63">
        <v>179.8133</v>
      </c>
      <c r="J660" s="54" t="s">
        <v>3681</v>
      </c>
      <c r="K660" s="54" t="s">
        <v>2456</v>
      </c>
      <c r="L660" s="54">
        <v>5</v>
      </c>
      <c r="M660" s="54" t="s">
        <v>68</v>
      </c>
      <c r="N660" s="54">
        <v>195</v>
      </c>
      <c r="O660" s="54" t="s">
        <v>3682</v>
      </c>
    </row>
    <row r="661" spans="1:15" s="54" customFormat="1" ht="16.5" customHeight="1">
      <c r="A661" s="50" t="s">
        <v>386</v>
      </c>
      <c r="B661" s="48" t="s">
        <v>2457</v>
      </c>
      <c r="C661" s="51" t="s">
        <v>2458</v>
      </c>
      <c r="D661" s="52">
        <v>2018</v>
      </c>
      <c r="E661" s="51">
        <v>0.38</v>
      </c>
      <c r="F661" s="53">
        <v>7</v>
      </c>
      <c r="G661" s="27">
        <f t="shared" si="28"/>
        <v>119.36081730199405</v>
      </c>
      <c r="H661" s="27" t="s">
        <v>387</v>
      </c>
      <c r="I661" s="63">
        <v>59.740910000000007</v>
      </c>
      <c r="J661" s="54" t="s">
        <v>3681</v>
      </c>
      <c r="K661" s="54" t="s">
        <v>718</v>
      </c>
      <c r="L661" s="54">
        <v>80</v>
      </c>
      <c r="M661" s="54" t="s">
        <v>68</v>
      </c>
      <c r="N661" s="54">
        <v>195</v>
      </c>
      <c r="O661" s="54" t="s">
        <v>3682</v>
      </c>
    </row>
    <row r="662" spans="1:15" s="54" customFormat="1" ht="16.5" customHeight="1">
      <c r="A662" s="50" t="s">
        <v>386</v>
      </c>
      <c r="B662" s="48" t="s">
        <v>2459</v>
      </c>
      <c r="C662" s="51" t="s">
        <v>2460</v>
      </c>
      <c r="D662" s="52">
        <v>2018</v>
      </c>
      <c r="E662" s="51">
        <v>0.38</v>
      </c>
      <c r="F662" s="53">
        <v>7</v>
      </c>
      <c r="G662" s="27">
        <f t="shared" si="28"/>
        <v>119.36081730199405</v>
      </c>
      <c r="H662" s="27" t="s">
        <v>387</v>
      </c>
      <c r="I662" s="63">
        <v>55.556160000000006</v>
      </c>
      <c r="J662" s="54" t="s">
        <v>3681</v>
      </c>
      <c r="K662" s="54" t="s">
        <v>706</v>
      </c>
      <c r="L662" s="54">
        <v>25</v>
      </c>
      <c r="M662" s="54" t="s">
        <v>68</v>
      </c>
      <c r="N662" s="54">
        <v>195</v>
      </c>
      <c r="O662" s="54" t="s">
        <v>3682</v>
      </c>
    </row>
    <row r="663" spans="1:15" s="54" customFormat="1" ht="16.5" customHeight="1">
      <c r="A663" s="50" t="s">
        <v>386</v>
      </c>
      <c r="B663" s="48" t="s">
        <v>2461</v>
      </c>
      <c r="C663" s="51" t="s">
        <v>2462</v>
      </c>
      <c r="D663" s="52">
        <v>2018</v>
      </c>
      <c r="E663" s="51">
        <v>0.38</v>
      </c>
      <c r="F663" s="53">
        <v>202</v>
      </c>
      <c r="G663" s="27">
        <f t="shared" si="28"/>
        <v>119.36081730199405</v>
      </c>
      <c r="H663" s="27" t="s">
        <v>387</v>
      </c>
      <c r="I663" s="63">
        <v>211.45645999999999</v>
      </c>
      <c r="J663" s="54" t="s">
        <v>3681</v>
      </c>
      <c r="K663" s="54" t="s">
        <v>2463</v>
      </c>
      <c r="L663" s="54">
        <v>15</v>
      </c>
      <c r="M663" s="54" t="s">
        <v>68</v>
      </c>
      <c r="N663" s="54">
        <v>195</v>
      </c>
      <c r="O663" s="54" t="s">
        <v>3682</v>
      </c>
    </row>
    <row r="664" spans="1:15" s="54" customFormat="1" ht="16.5" customHeight="1">
      <c r="A664" s="50" t="s">
        <v>386</v>
      </c>
      <c r="B664" s="48" t="s">
        <v>2464</v>
      </c>
      <c r="C664" s="51" t="s">
        <v>2465</v>
      </c>
      <c r="D664" s="52">
        <v>2018</v>
      </c>
      <c r="E664" s="51">
        <v>0.38</v>
      </c>
      <c r="F664" s="53">
        <v>344</v>
      </c>
      <c r="G664" s="27">
        <f t="shared" si="28"/>
        <v>119.36081730199405</v>
      </c>
      <c r="H664" s="27" t="s">
        <v>387</v>
      </c>
      <c r="I664" s="63">
        <v>251.91825</v>
      </c>
      <c r="J664" s="54" t="s">
        <v>3681</v>
      </c>
      <c r="K664" s="54" t="s">
        <v>2466</v>
      </c>
      <c r="L664" s="54">
        <v>15</v>
      </c>
      <c r="M664" s="54" t="s">
        <v>68</v>
      </c>
      <c r="N664" s="54">
        <v>195</v>
      </c>
      <c r="O664" s="54" t="s">
        <v>3682</v>
      </c>
    </row>
    <row r="665" spans="1:15" s="54" customFormat="1" ht="16.5" customHeight="1">
      <c r="A665" s="50" t="s">
        <v>386</v>
      </c>
      <c r="B665" s="48" t="s">
        <v>2467</v>
      </c>
      <c r="C665" s="51" t="s">
        <v>2468</v>
      </c>
      <c r="D665" s="52">
        <v>2018</v>
      </c>
      <c r="E665" s="51">
        <v>0.38</v>
      </c>
      <c r="F665" s="53">
        <v>765</v>
      </c>
      <c r="G665" s="27">
        <f t="shared" si="28"/>
        <v>119.36081730199405</v>
      </c>
      <c r="H665" s="27" t="s">
        <v>387</v>
      </c>
      <c r="I665" s="63">
        <v>671.51694999999995</v>
      </c>
      <c r="J665" s="54" t="s">
        <v>3683</v>
      </c>
      <c r="M665" s="54" t="s">
        <v>68</v>
      </c>
      <c r="N665" s="54">
        <v>195</v>
      </c>
      <c r="O665" s="54" t="s">
        <v>3682</v>
      </c>
    </row>
    <row r="666" spans="1:15" s="54" customFormat="1" ht="16.5" customHeight="1">
      <c r="A666" s="50" t="s">
        <v>386</v>
      </c>
      <c r="B666" s="48" t="s">
        <v>2469</v>
      </c>
      <c r="C666" s="51" t="s">
        <v>2470</v>
      </c>
      <c r="D666" s="52">
        <v>2018</v>
      </c>
      <c r="E666" s="51">
        <v>0.38</v>
      </c>
      <c r="F666" s="53">
        <v>744</v>
      </c>
      <c r="G666" s="27">
        <f t="shared" si="28"/>
        <v>119.36081730199405</v>
      </c>
      <c r="H666" s="27" t="s">
        <v>387</v>
      </c>
      <c r="I666" s="63">
        <v>531.97370000000001</v>
      </c>
      <c r="J666" s="54" t="s">
        <v>3681</v>
      </c>
      <c r="K666" s="54" t="s">
        <v>2471</v>
      </c>
      <c r="L666" s="54">
        <v>15</v>
      </c>
      <c r="M666" s="54" t="s">
        <v>68</v>
      </c>
      <c r="N666" s="54">
        <v>195</v>
      </c>
      <c r="O666" s="54" t="s">
        <v>3682</v>
      </c>
    </row>
    <row r="667" spans="1:15" s="54" customFormat="1" ht="16.5" customHeight="1">
      <c r="A667" s="50" t="s">
        <v>386</v>
      </c>
      <c r="B667" s="48" t="s">
        <v>2475</v>
      </c>
      <c r="C667" s="51" t="s">
        <v>2476</v>
      </c>
      <c r="D667" s="52">
        <v>2018</v>
      </c>
      <c r="E667" s="51">
        <v>0.38</v>
      </c>
      <c r="F667" s="53">
        <v>32</v>
      </c>
      <c r="G667" s="27">
        <f t="shared" si="28"/>
        <v>119.36081730199405</v>
      </c>
      <c r="H667" s="27" t="s">
        <v>387</v>
      </c>
      <c r="I667" s="63">
        <v>118.62063999999999</v>
      </c>
      <c r="J667" s="54" t="s">
        <v>3681</v>
      </c>
      <c r="K667" s="54" t="s">
        <v>682</v>
      </c>
      <c r="L667" s="54">
        <v>15</v>
      </c>
      <c r="M667" s="54" t="s">
        <v>68</v>
      </c>
      <c r="N667" s="54">
        <v>195</v>
      </c>
      <c r="O667" s="54" t="s">
        <v>3682</v>
      </c>
    </row>
    <row r="668" spans="1:15" s="54" customFormat="1" ht="16.5" customHeight="1">
      <c r="A668" s="50" t="s">
        <v>386</v>
      </c>
      <c r="B668" s="48" t="s">
        <v>2477</v>
      </c>
      <c r="C668" s="51" t="s">
        <v>2478</v>
      </c>
      <c r="D668" s="52">
        <v>2018</v>
      </c>
      <c r="E668" s="51">
        <v>0.38</v>
      </c>
      <c r="F668" s="53">
        <v>60</v>
      </c>
      <c r="G668" s="27">
        <f t="shared" si="28"/>
        <v>119.36081730199405</v>
      </c>
      <c r="H668" s="27" t="s">
        <v>387</v>
      </c>
      <c r="I668" s="63">
        <v>114.93147999999999</v>
      </c>
      <c r="J668" s="54" t="s">
        <v>3681</v>
      </c>
      <c r="K668" s="54" t="s">
        <v>2479</v>
      </c>
      <c r="L668" s="54">
        <v>5</v>
      </c>
      <c r="M668" s="54" t="s">
        <v>68</v>
      </c>
      <c r="N668" s="54">
        <v>195</v>
      </c>
      <c r="O668" s="54" t="s">
        <v>3682</v>
      </c>
    </row>
    <row r="669" spans="1:15" s="54" customFormat="1" ht="16.5" customHeight="1">
      <c r="A669" s="50" t="s">
        <v>386</v>
      </c>
      <c r="B669" s="48" t="s">
        <v>2480</v>
      </c>
      <c r="C669" s="51" t="s">
        <v>2481</v>
      </c>
      <c r="D669" s="52">
        <v>2018</v>
      </c>
      <c r="E669" s="51">
        <v>0.38</v>
      </c>
      <c r="F669" s="53">
        <v>94</v>
      </c>
      <c r="G669" s="27">
        <f t="shared" si="28"/>
        <v>119.36081730199405</v>
      </c>
      <c r="H669" s="27" t="s">
        <v>387</v>
      </c>
      <c r="I669" s="63">
        <v>125.68107000000001</v>
      </c>
      <c r="J669" s="54" t="s">
        <v>3681</v>
      </c>
      <c r="K669" s="54" t="s">
        <v>2482</v>
      </c>
      <c r="L669" s="54">
        <v>15</v>
      </c>
      <c r="M669" s="54" t="s">
        <v>68</v>
      </c>
      <c r="N669" s="54">
        <v>195</v>
      </c>
      <c r="O669" s="54" t="s">
        <v>3682</v>
      </c>
    </row>
    <row r="670" spans="1:15" s="54" customFormat="1" ht="45" customHeight="1">
      <c r="A670" s="50" t="s">
        <v>386</v>
      </c>
      <c r="B670" s="48" t="s">
        <v>2483</v>
      </c>
      <c r="C670" s="51" t="s">
        <v>2484</v>
      </c>
      <c r="D670" s="52">
        <v>2018</v>
      </c>
      <c r="E670" s="51">
        <v>0.38</v>
      </c>
      <c r="F670" s="53">
        <v>102</v>
      </c>
      <c r="G670" s="27">
        <f t="shared" si="28"/>
        <v>119.36081730199405</v>
      </c>
      <c r="H670" s="27" t="s">
        <v>387</v>
      </c>
      <c r="I670" s="63">
        <v>133.05214000000001</v>
      </c>
      <c r="J670" s="54" t="s">
        <v>3681</v>
      </c>
      <c r="K670" s="55" t="s">
        <v>2485</v>
      </c>
      <c r="L670" s="54">
        <v>40</v>
      </c>
      <c r="M670" s="54" t="s">
        <v>68</v>
      </c>
      <c r="N670" s="54">
        <v>195</v>
      </c>
      <c r="O670" s="54" t="s">
        <v>3682</v>
      </c>
    </row>
    <row r="671" spans="1:15" s="54" customFormat="1" ht="16.5" customHeight="1">
      <c r="A671" s="50" t="s">
        <v>386</v>
      </c>
      <c r="B671" s="48" t="s">
        <v>2486</v>
      </c>
      <c r="C671" s="51" t="s">
        <v>2487</v>
      </c>
      <c r="D671" s="52">
        <v>2018</v>
      </c>
      <c r="E671" s="51">
        <v>0.38</v>
      </c>
      <c r="F671" s="53">
        <v>96</v>
      </c>
      <c r="G671" s="27">
        <f t="shared" si="28"/>
        <v>97.9370808631746</v>
      </c>
      <c r="H671" s="27" t="s">
        <v>387</v>
      </c>
      <c r="I671" s="63">
        <v>98.264300000000006</v>
      </c>
      <c r="J671" s="54" t="s">
        <v>3681</v>
      </c>
      <c r="K671" s="54" t="s">
        <v>2488</v>
      </c>
      <c r="L671" s="54">
        <v>15</v>
      </c>
      <c r="M671" s="54" t="s">
        <v>81</v>
      </c>
      <c r="N671" s="54">
        <v>160</v>
      </c>
      <c r="O671" s="54" t="s">
        <v>3682</v>
      </c>
    </row>
    <row r="672" spans="1:15" s="54" customFormat="1" ht="16.5" customHeight="1">
      <c r="A672" s="50" t="s">
        <v>386</v>
      </c>
      <c r="B672" s="48" t="s">
        <v>2495</v>
      </c>
      <c r="C672" s="51" t="s">
        <v>2496</v>
      </c>
      <c r="D672" s="52">
        <v>2018</v>
      </c>
      <c r="E672" s="51">
        <v>0.38</v>
      </c>
      <c r="F672" s="53">
        <v>52</v>
      </c>
      <c r="G672" s="27">
        <f t="shared" si="28"/>
        <v>97.9370808631746</v>
      </c>
      <c r="H672" s="27" t="s">
        <v>387</v>
      </c>
      <c r="I672" s="63">
        <v>102.42089</v>
      </c>
      <c r="J672" s="54" t="s">
        <v>3681</v>
      </c>
      <c r="K672" s="54" t="s">
        <v>2497</v>
      </c>
      <c r="L672" s="54">
        <v>15</v>
      </c>
      <c r="M672" s="54" t="s">
        <v>81</v>
      </c>
      <c r="N672" s="54">
        <v>160</v>
      </c>
      <c r="O672" s="54" t="s">
        <v>3682</v>
      </c>
    </row>
    <row r="673" spans="1:15" s="54" customFormat="1" ht="16.5" customHeight="1">
      <c r="A673" s="50" t="s">
        <v>386</v>
      </c>
      <c r="B673" s="48" t="s">
        <v>2498</v>
      </c>
      <c r="C673" s="51" t="s">
        <v>2499</v>
      </c>
      <c r="D673" s="52">
        <v>2018</v>
      </c>
      <c r="E673" s="51">
        <v>0.38</v>
      </c>
      <c r="F673" s="53">
        <v>191</v>
      </c>
      <c r="G673" s="27">
        <f t="shared" si="28"/>
        <v>119.36081730199405</v>
      </c>
      <c r="H673" s="27" t="s">
        <v>387</v>
      </c>
      <c r="I673" s="63">
        <v>78.889350000000007</v>
      </c>
      <c r="J673" s="54" t="s">
        <v>3681</v>
      </c>
      <c r="K673" s="54" t="s">
        <v>2500</v>
      </c>
      <c r="L673" s="54">
        <v>15</v>
      </c>
      <c r="M673" s="54" t="s">
        <v>68</v>
      </c>
      <c r="N673" s="54">
        <v>195</v>
      </c>
      <c r="O673" s="54" t="s">
        <v>3682</v>
      </c>
    </row>
    <row r="674" spans="1:15" s="54" customFormat="1" ht="16.5" customHeight="1">
      <c r="A674" s="50" t="s">
        <v>386</v>
      </c>
      <c r="B674" s="48" t="s">
        <v>2501</v>
      </c>
      <c r="C674" s="51" t="s">
        <v>2502</v>
      </c>
      <c r="D674" s="52">
        <v>2018</v>
      </c>
      <c r="E674" s="51">
        <v>0.38</v>
      </c>
      <c r="F674" s="53">
        <v>83</v>
      </c>
      <c r="G674" s="27">
        <f t="shared" si="28"/>
        <v>119.36081730199405</v>
      </c>
      <c r="H674" s="27" t="s">
        <v>387</v>
      </c>
      <c r="I674" s="63">
        <v>100.51442</v>
      </c>
      <c r="J674" s="54" t="s">
        <v>3681</v>
      </c>
      <c r="K674" s="54" t="s">
        <v>2503</v>
      </c>
      <c r="L674" s="54">
        <v>15</v>
      </c>
      <c r="M674" s="54" t="s">
        <v>68</v>
      </c>
      <c r="N674" s="54">
        <v>195</v>
      </c>
      <c r="O674" s="54" t="s">
        <v>3682</v>
      </c>
    </row>
    <row r="675" spans="1:15" s="54" customFormat="1" ht="16.5" customHeight="1">
      <c r="A675" s="50" t="s">
        <v>386</v>
      </c>
      <c r="B675" s="48" t="s">
        <v>2504</v>
      </c>
      <c r="C675" s="51" t="s">
        <v>2505</v>
      </c>
      <c r="D675" s="52">
        <v>2018</v>
      </c>
      <c r="E675" s="51">
        <v>0.38</v>
      </c>
      <c r="F675" s="53">
        <v>161</v>
      </c>
      <c r="G675" s="27">
        <f t="shared" si="28"/>
        <v>119.36081730199405</v>
      </c>
      <c r="H675" s="27" t="s">
        <v>387</v>
      </c>
      <c r="I675" s="63">
        <v>216.38969</v>
      </c>
      <c r="J675" s="54" t="s">
        <v>3681</v>
      </c>
      <c r="K675" s="54" t="s">
        <v>2506</v>
      </c>
      <c r="L675" s="54">
        <v>3</v>
      </c>
      <c r="M675" s="54" t="s">
        <v>68</v>
      </c>
      <c r="N675" s="54">
        <v>195</v>
      </c>
      <c r="O675" s="54" t="s">
        <v>3682</v>
      </c>
    </row>
    <row r="676" spans="1:15" s="54" customFormat="1" ht="16.5" customHeight="1">
      <c r="A676" s="50" t="s">
        <v>386</v>
      </c>
      <c r="B676" s="48" t="s">
        <v>2507</v>
      </c>
      <c r="C676" s="51" t="s">
        <v>2508</v>
      </c>
      <c r="D676" s="52">
        <v>2018</v>
      </c>
      <c r="E676" s="51">
        <v>0.38</v>
      </c>
      <c r="F676" s="53">
        <v>41</v>
      </c>
      <c r="G676" s="27">
        <f t="shared" si="28"/>
        <v>119.36081730199405</v>
      </c>
      <c r="H676" s="27" t="s">
        <v>387</v>
      </c>
      <c r="I676" s="63">
        <v>106.70842</v>
      </c>
      <c r="J676" s="54" t="s">
        <v>3681</v>
      </c>
      <c r="K676" s="54" t="s">
        <v>2509</v>
      </c>
      <c r="L676" s="54">
        <v>15</v>
      </c>
      <c r="M676" s="54" t="s">
        <v>68</v>
      </c>
      <c r="N676" s="54">
        <v>195</v>
      </c>
      <c r="O676" s="54" t="s">
        <v>3682</v>
      </c>
    </row>
    <row r="677" spans="1:15" ht="66" customHeight="1">
      <c r="A677" s="57"/>
      <c r="B677" s="61" t="s">
        <v>722</v>
      </c>
      <c r="C677" s="58"/>
      <c r="D677" s="58"/>
      <c r="E677" s="62"/>
      <c r="F677" s="45">
        <f>SUM(F678:F836)</f>
        <v>32275</v>
      </c>
      <c r="G677" s="47">
        <f>SUM(G678:G836)</f>
        <v>23357.993785867115</v>
      </c>
      <c r="H677" s="46"/>
      <c r="I677" s="47">
        <f>SUM(I678:I836)</f>
        <v>38540.879129999987</v>
      </c>
    </row>
    <row r="678" spans="1:15" s="54" customFormat="1" ht="16.5" customHeight="1">
      <c r="A678" s="50" t="s">
        <v>723</v>
      </c>
      <c r="B678" s="48" t="s">
        <v>2510</v>
      </c>
      <c r="C678" s="51" t="s">
        <v>2511</v>
      </c>
      <c r="D678" s="52">
        <v>2018</v>
      </c>
      <c r="E678" s="51">
        <v>0.38</v>
      </c>
      <c r="F678" s="53">
        <v>33</v>
      </c>
      <c r="G678" s="27">
        <f t="shared" ref="G678:G725" si="29">(3^0.5)*0.38*0.93*N678</f>
        <v>146.90562129476191</v>
      </c>
      <c r="H678" s="27" t="s">
        <v>387</v>
      </c>
      <c r="I678" s="63">
        <v>65.259789999999995</v>
      </c>
      <c r="J678" s="54" t="s">
        <v>3681</v>
      </c>
      <c r="K678" s="54" t="s">
        <v>2512</v>
      </c>
      <c r="L678" s="54">
        <v>15</v>
      </c>
      <c r="M678" s="54" t="s">
        <v>71</v>
      </c>
      <c r="N678" s="54">
        <v>240</v>
      </c>
      <c r="O678" s="54" t="s">
        <v>3682</v>
      </c>
    </row>
    <row r="679" spans="1:15" s="54" customFormat="1" ht="16.5" customHeight="1">
      <c r="A679" s="50" t="s">
        <v>723</v>
      </c>
      <c r="B679" s="48" t="s">
        <v>2513</v>
      </c>
      <c r="C679" s="51" t="s">
        <v>2514</v>
      </c>
      <c r="D679" s="52">
        <v>2018</v>
      </c>
      <c r="E679" s="51">
        <v>0.38</v>
      </c>
      <c r="F679" s="53">
        <v>26</v>
      </c>
      <c r="G679" s="27">
        <f t="shared" si="29"/>
        <v>146.90562129476191</v>
      </c>
      <c r="H679" s="27" t="s">
        <v>387</v>
      </c>
      <c r="I679" s="63">
        <v>63.507010000000001</v>
      </c>
      <c r="J679" s="54" t="s">
        <v>3681</v>
      </c>
      <c r="K679" s="54" t="s">
        <v>2515</v>
      </c>
      <c r="L679" s="54">
        <v>5</v>
      </c>
      <c r="M679" s="54" t="s">
        <v>71</v>
      </c>
      <c r="N679" s="54">
        <v>240</v>
      </c>
      <c r="O679" s="54" t="s">
        <v>3682</v>
      </c>
    </row>
    <row r="680" spans="1:15" s="54" customFormat="1" ht="30" customHeight="1">
      <c r="A680" s="50" t="s">
        <v>723</v>
      </c>
      <c r="B680" s="48" t="s">
        <v>2516</v>
      </c>
      <c r="C680" s="51" t="s">
        <v>2517</v>
      </c>
      <c r="D680" s="52">
        <v>2018</v>
      </c>
      <c r="E680" s="51">
        <v>0.38</v>
      </c>
      <c r="F680" s="53">
        <v>593</v>
      </c>
      <c r="G680" s="27">
        <f t="shared" si="29"/>
        <v>146.90562129476191</v>
      </c>
      <c r="H680" s="27" t="s">
        <v>387</v>
      </c>
      <c r="I680" s="63">
        <v>842.81858999999997</v>
      </c>
      <c r="J680" s="54" t="s">
        <v>3681</v>
      </c>
      <c r="K680" s="55" t="s">
        <v>2518</v>
      </c>
      <c r="L680" s="54">
        <v>20</v>
      </c>
      <c r="M680" s="54" t="s">
        <v>71</v>
      </c>
      <c r="N680" s="54">
        <v>240</v>
      </c>
      <c r="O680" s="54" t="s">
        <v>3682</v>
      </c>
    </row>
    <row r="681" spans="1:15" s="54" customFormat="1" ht="16.5" customHeight="1">
      <c r="A681" s="50" t="s">
        <v>723</v>
      </c>
      <c r="B681" s="48" t="s">
        <v>218</v>
      </c>
      <c r="C681" s="51" t="s">
        <v>217</v>
      </c>
      <c r="D681" s="52">
        <v>2018</v>
      </c>
      <c r="E681" s="51">
        <v>0.38</v>
      </c>
      <c r="F681" s="53">
        <v>219</v>
      </c>
      <c r="G681" s="27">
        <f t="shared" si="29"/>
        <v>146.90562129476191</v>
      </c>
      <c r="H681" s="27" t="s">
        <v>387</v>
      </c>
      <c r="I681" s="63">
        <v>265.22805</v>
      </c>
      <c r="J681" s="54" t="s">
        <v>3681</v>
      </c>
      <c r="K681" s="54" t="s">
        <v>2519</v>
      </c>
      <c r="L681" s="54">
        <v>15</v>
      </c>
      <c r="M681" s="54" t="s">
        <v>71</v>
      </c>
      <c r="N681" s="54">
        <v>240</v>
      </c>
      <c r="O681" s="54" t="s">
        <v>3682</v>
      </c>
    </row>
    <row r="682" spans="1:15" s="54" customFormat="1" ht="16.5" customHeight="1">
      <c r="A682" s="50" t="s">
        <v>723</v>
      </c>
      <c r="B682" s="48" t="s">
        <v>240</v>
      </c>
      <c r="C682" s="51" t="s">
        <v>239</v>
      </c>
      <c r="D682" s="52">
        <v>2018</v>
      </c>
      <c r="E682" s="51">
        <v>0.38</v>
      </c>
      <c r="F682" s="53">
        <v>128</v>
      </c>
      <c r="G682" s="27">
        <f t="shared" si="29"/>
        <v>146.90562129476191</v>
      </c>
      <c r="H682" s="27" t="s">
        <v>387</v>
      </c>
      <c r="I682" s="63">
        <v>128.18072999999998</v>
      </c>
      <c r="J682" s="54" t="s">
        <v>3681</v>
      </c>
      <c r="K682" s="54" t="s">
        <v>2521</v>
      </c>
      <c r="L682" s="54">
        <v>15</v>
      </c>
      <c r="M682" s="54" t="s">
        <v>71</v>
      </c>
      <c r="N682" s="54">
        <v>240</v>
      </c>
      <c r="O682" s="54" t="s">
        <v>3682</v>
      </c>
    </row>
    <row r="683" spans="1:15" s="54" customFormat="1" ht="30" customHeight="1">
      <c r="A683" s="50" t="s">
        <v>723</v>
      </c>
      <c r="B683" s="48" t="s">
        <v>2522</v>
      </c>
      <c r="C683" s="51" t="s">
        <v>2523</v>
      </c>
      <c r="D683" s="52">
        <v>2018</v>
      </c>
      <c r="E683" s="51">
        <v>0.38</v>
      </c>
      <c r="F683" s="53">
        <v>274</v>
      </c>
      <c r="G683" s="27">
        <f t="shared" si="29"/>
        <v>146.90562129476191</v>
      </c>
      <c r="H683" s="27" t="s">
        <v>387</v>
      </c>
      <c r="I683" s="63">
        <v>194.65227999999999</v>
      </c>
      <c r="J683" s="54" t="s">
        <v>3681</v>
      </c>
      <c r="K683" s="55" t="s">
        <v>2524</v>
      </c>
      <c r="L683" s="54">
        <v>30</v>
      </c>
      <c r="M683" s="54" t="s">
        <v>71</v>
      </c>
      <c r="N683" s="54">
        <v>240</v>
      </c>
      <c r="O683" s="54" t="s">
        <v>3682</v>
      </c>
    </row>
    <row r="684" spans="1:15" s="54" customFormat="1" ht="16.5" customHeight="1">
      <c r="A684" s="50" t="s">
        <v>723</v>
      </c>
      <c r="B684" s="48" t="s">
        <v>2528</v>
      </c>
      <c r="C684" s="51" t="s">
        <v>2529</v>
      </c>
      <c r="D684" s="52">
        <v>2018</v>
      </c>
      <c r="E684" s="51">
        <v>0.38</v>
      </c>
      <c r="F684" s="53">
        <v>161</v>
      </c>
      <c r="G684" s="27">
        <f t="shared" si="29"/>
        <v>146.90562129476191</v>
      </c>
      <c r="H684" s="27" t="s">
        <v>387</v>
      </c>
      <c r="I684" s="63">
        <v>209.91951</v>
      </c>
      <c r="J684" s="54" t="s">
        <v>3681</v>
      </c>
      <c r="K684" s="54" t="s">
        <v>2530</v>
      </c>
      <c r="L684" s="54">
        <v>15</v>
      </c>
      <c r="M684" s="54" t="s">
        <v>71</v>
      </c>
      <c r="N684" s="54">
        <v>240</v>
      </c>
      <c r="O684" s="54" t="s">
        <v>3682</v>
      </c>
    </row>
    <row r="685" spans="1:15" s="54" customFormat="1" ht="16.5" customHeight="1">
      <c r="A685" s="50" t="s">
        <v>723</v>
      </c>
      <c r="B685" s="48" t="s">
        <v>2531</v>
      </c>
      <c r="C685" s="51" t="s">
        <v>2532</v>
      </c>
      <c r="D685" s="52">
        <v>2018</v>
      </c>
      <c r="E685" s="51">
        <v>0.38</v>
      </c>
      <c r="F685" s="53">
        <v>101</v>
      </c>
      <c r="G685" s="27">
        <f t="shared" si="29"/>
        <v>146.90562129476191</v>
      </c>
      <c r="H685" s="27" t="s">
        <v>387</v>
      </c>
      <c r="I685" s="63">
        <v>172.2587</v>
      </c>
      <c r="J685" s="54" t="s">
        <v>3681</v>
      </c>
      <c r="K685" s="54" t="s">
        <v>2533</v>
      </c>
      <c r="L685" s="54">
        <v>15</v>
      </c>
      <c r="M685" s="54" t="s">
        <v>71</v>
      </c>
      <c r="N685" s="54">
        <v>240</v>
      </c>
      <c r="O685" s="54" t="s">
        <v>3682</v>
      </c>
    </row>
    <row r="686" spans="1:15" s="54" customFormat="1" ht="16.5" customHeight="1">
      <c r="A686" s="50" t="s">
        <v>723</v>
      </c>
      <c r="B686" s="48" t="s">
        <v>117</v>
      </c>
      <c r="C686" s="51" t="s">
        <v>116</v>
      </c>
      <c r="D686" s="52">
        <v>2018</v>
      </c>
      <c r="E686" s="51">
        <v>0.38</v>
      </c>
      <c r="F686" s="53">
        <v>287</v>
      </c>
      <c r="G686" s="27">
        <f t="shared" si="29"/>
        <v>146.90562129476191</v>
      </c>
      <c r="H686" s="27" t="s">
        <v>387</v>
      </c>
      <c r="I686" s="63">
        <v>328.40386999999998</v>
      </c>
      <c r="J686" s="54" t="s">
        <v>3681</v>
      </c>
      <c r="K686" s="54" t="s">
        <v>728</v>
      </c>
      <c r="L686" s="54">
        <v>15</v>
      </c>
      <c r="M686" s="54" t="s">
        <v>71</v>
      </c>
      <c r="N686" s="54">
        <v>240</v>
      </c>
      <c r="O686" s="54" t="s">
        <v>3682</v>
      </c>
    </row>
    <row r="687" spans="1:15" s="54" customFormat="1" ht="16.5" customHeight="1">
      <c r="A687" s="50" t="s">
        <v>723</v>
      </c>
      <c r="B687" s="48" t="s">
        <v>129</v>
      </c>
      <c r="C687" s="51" t="s">
        <v>128</v>
      </c>
      <c r="D687" s="52">
        <v>2018</v>
      </c>
      <c r="E687" s="51">
        <v>0.38</v>
      </c>
      <c r="F687" s="53">
        <v>304</v>
      </c>
      <c r="G687" s="27">
        <f t="shared" si="29"/>
        <v>146.90562129476191</v>
      </c>
      <c r="H687" s="27" t="s">
        <v>387</v>
      </c>
      <c r="I687" s="63">
        <v>432.17234999999999</v>
      </c>
      <c r="J687" s="54" t="s">
        <v>3681</v>
      </c>
      <c r="K687" s="54" t="s">
        <v>725</v>
      </c>
      <c r="L687" s="54">
        <v>15</v>
      </c>
      <c r="M687" s="54" t="s">
        <v>71</v>
      </c>
      <c r="N687" s="54">
        <v>240</v>
      </c>
      <c r="O687" s="54" t="s">
        <v>3682</v>
      </c>
    </row>
    <row r="688" spans="1:15" s="54" customFormat="1" ht="16.5" customHeight="1">
      <c r="A688" s="50" t="s">
        <v>723</v>
      </c>
      <c r="B688" s="48" t="s">
        <v>153</v>
      </c>
      <c r="C688" s="51" t="s">
        <v>152</v>
      </c>
      <c r="D688" s="52">
        <v>2018</v>
      </c>
      <c r="E688" s="51">
        <v>0.38</v>
      </c>
      <c r="F688" s="53">
        <v>304</v>
      </c>
      <c r="G688" s="27">
        <f t="shared" si="29"/>
        <v>146.90562129476191</v>
      </c>
      <c r="H688" s="27" t="s">
        <v>387</v>
      </c>
      <c r="I688" s="63">
        <v>418.96438000000001</v>
      </c>
      <c r="J688" s="54" t="s">
        <v>3681</v>
      </c>
      <c r="K688" s="54" t="s">
        <v>726</v>
      </c>
      <c r="L688" s="54">
        <v>15</v>
      </c>
      <c r="M688" s="54" t="s">
        <v>71</v>
      </c>
      <c r="N688" s="54">
        <v>240</v>
      </c>
      <c r="O688" s="54" t="s">
        <v>3682</v>
      </c>
    </row>
    <row r="689" spans="1:15" s="54" customFormat="1" ht="16.5" customHeight="1">
      <c r="A689" s="50" t="s">
        <v>723</v>
      </c>
      <c r="B689" s="48" t="s">
        <v>159</v>
      </c>
      <c r="C689" s="51" t="s">
        <v>158</v>
      </c>
      <c r="D689" s="52">
        <v>2018</v>
      </c>
      <c r="E689" s="51">
        <v>0.38</v>
      </c>
      <c r="F689" s="53">
        <v>323</v>
      </c>
      <c r="G689" s="27">
        <f t="shared" si="29"/>
        <v>146.90562129476191</v>
      </c>
      <c r="H689" s="27" t="s">
        <v>387</v>
      </c>
      <c r="I689" s="63">
        <v>332.98250999999999</v>
      </c>
      <c r="J689" s="54" t="s">
        <v>3681</v>
      </c>
      <c r="K689" s="54" t="s">
        <v>727</v>
      </c>
      <c r="L689" s="54">
        <v>15</v>
      </c>
      <c r="M689" s="54" t="s">
        <v>71</v>
      </c>
      <c r="N689" s="54">
        <v>240</v>
      </c>
      <c r="O689" s="54" t="s">
        <v>3682</v>
      </c>
    </row>
    <row r="690" spans="1:15" s="54" customFormat="1" ht="16.5" customHeight="1">
      <c r="A690" s="50" t="s">
        <v>723</v>
      </c>
      <c r="B690" s="48" t="s">
        <v>185</v>
      </c>
      <c r="C690" s="51" t="s">
        <v>184</v>
      </c>
      <c r="D690" s="52">
        <v>2018</v>
      </c>
      <c r="E690" s="51">
        <v>0.38</v>
      </c>
      <c r="F690" s="53">
        <v>67</v>
      </c>
      <c r="G690" s="27">
        <f t="shared" si="29"/>
        <v>146.90562129476191</v>
      </c>
      <c r="H690" s="27" t="s">
        <v>387</v>
      </c>
      <c r="I690" s="63">
        <v>110.15310000000001</v>
      </c>
      <c r="J690" s="54" t="s">
        <v>3681</v>
      </c>
      <c r="K690" s="54" t="s">
        <v>2534</v>
      </c>
      <c r="L690" s="54">
        <v>15</v>
      </c>
      <c r="M690" s="54" t="s">
        <v>71</v>
      </c>
      <c r="N690" s="54">
        <v>240</v>
      </c>
      <c r="O690" s="54" t="s">
        <v>3682</v>
      </c>
    </row>
    <row r="691" spans="1:15" s="54" customFormat="1" ht="16.5" customHeight="1">
      <c r="A691" s="50" t="s">
        <v>723</v>
      </c>
      <c r="B691" s="48" t="s">
        <v>2535</v>
      </c>
      <c r="C691" s="51" t="s">
        <v>2536</v>
      </c>
      <c r="D691" s="52">
        <v>2018</v>
      </c>
      <c r="E691" s="51">
        <v>0.38</v>
      </c>
      <c r="F691" s="53">
        <v>15</v>
      </c>
      <c r="G691" s="27">
        <f t="shared" si="29"/>
        <v>146.90562129476191</v>
      </c>
      <c r="H691" s="27" t="s">
        <v>387</v>
      </c>
      <c r="I691" s="63">
        <v>87.441020000000009</v>
      </c>
      <c r="J691" s="54" t="s">
        <v>3681</v>
      </c>
      <c r="K691" s="54" t="s">
        <v>313</v>
      </c>
      <c r="L691" s="54">
        <v>15</v>
      </c>
      <c r="M691" s="54" t="s">
        <v>71</v>
      </c>
      <c r="N691" s="54">
        <v>240</v>
      </c>
      <c r="O691" s="54" t="s">
        <v>3682</v>
      </c>
    </row>
    <row r="692" spans="1:15" s="54" customFormat="1" ht="30" customHeight="1">
      <c r="A692" s="50" t="s">
        <v>723</v>
      </c>
      <c r="B692" s="48" t="s">
        <v>2537</v>
      </c>
      <c r="C692" s="51" t="s">
        <v>2538</v>
      </c>
      <c r="D692" s="52">
        <v>2018</v>
      </c>
      <c r="E692" s="51">
        <v>0.38</v>
      </c>
      <c r="F692" s="53">
        <v>62</v>
      </c>
      <c r="G692" s="27">
        <f t="shared" si="29"/>
        <v>146.90562129476191</v>
      </c>
      <c r="H692" s="27" t="s">
        <v>387</v>
      </c>
      <c r="I692" s="63">
        <v>93.759330000000006</v>
      </c>
      <c r="J692" s="54" t="s">
        <v>3681</v>
      </c>
      <c r="K692" s="55" t="s">
        <v>2539</v>
      </c>
      <c r="L692" s="54">
        <v>30</v>
      </c>
      <c r="M692" s="54" t="s">
        <v>71</v>
      </c>
      <c r="N692" s="54">
        <v>240</v>
      </c>
      <c r="O692" s="54" t="s">
        <v>3682</v>
      </c>
    </row>
    <row r="693" spans="1:15" s="54" customFormat="1" ht="16.5" customHeight="1">
      <c r="A693" s="50" t="s">
        <v>723</v>
      </c>
      <c r="B693" s="48" t="s">
        <v>2540</v>
      </c>
      <c r="C693" s="51" t="s">
        <v>2541</v>
      </c>
      <c r="D693" s="52">
        <v>2018</v>
      </c>
      <c r="E693" s="51">
        <v>0.38</v>
      </c>
      <c r="F693" s="53">
        <v>94</v>
      </c>
      <c r="G693" s="27">
        <f t="shared" si="29"/>
        <v>146.90562129476191</v>
      </c>
      <c r="H693" s="27" t="s">
        <v>387</v>
      </c>
      <c r="I693" s="63">
        <v>103.24313000000001</v>
      </c>
      <c r="J693" s="54" t="s">
        <v>3681</v>
      </c>
      <c r="K693" s="54" t="s">
        <v>2542</v>
      </c>
      <c r="L693" s="54">
        <v>15</v>
      </c>
      <c r="M693" s="54" t="s">
        <v>71</v>
      </c>
      <c r="N693" s="54">
        <v>240</v>
      </c>
      <c r="O693" s="54" t="s">
        <v>3682</v>
      </c>
    </row>
    <row r="694" spans="1:15" s="54" customFormat="1" ht="16.5" customHeight="1">
      <c r="A694" s="50" t="s">
        <v>723</v>
      </c>
      <c r="B694" s="48" t="s">
        <v>2543</v>
      </c>
      <c r="C694" s="51" t="s">
        <v>2544</v>
      </c>
      <c r="D694" s="52">
        <v>2018</v>
      </c>
      <c r="E694" s="51">
        <v>0.38</v>
      </c>
      <c r="F694" s="53">
        <v>60</v>
      </c>
      <c r="G694" s="27">
        <f t="shared" si="29"/>
        <v>146.90562129476191</v>
      </c>
      <c r="H694" s="27" t="s">
        <v>387</v>
      </c>
      <c r="I694" s="63">
        <v>98.486550000000008</v>
      </c>
      <c r="J694" s="54" t="s">
        <v>3681</v>
      </c>
      <c r="K694" s="54" t="s">
        <v>2545</v>
      </c>
      <c r="L694" s="54">
        <v>15</v>
      </c>
      <c r="M694" s="54" t="s">
        <v>71</v>
      </c>
      <c r="N694" s="54">
        <v>240</v>
      </c>
      <c r="O694" s="54" t="s">
        <v>3682</v>
      </c>
    </row>
    <row r="695" spans="1:15" s="54" customFormat="1" ht="30" customHeight="1">
      <c r="A695" s="50" t="s">
        <v>723</v>
      </c>
      <c r="B695" s="48" t="s">
        <v>2546</v>
      </c>
      <c r="C695" s="51" t="s">
        <v>2547</v>
      </c>
      <c r="D695" s="52">
        <v>2018</v>
      </c>
      <c r="E695" s="51">
        <v>0.38</v>
      </c>
      <c r="F695" s="53">
        <v>101</v>
      </c>
      <c r="G695" s="27">
        <f t="shared" si="29"/>
        <v>146.90562129476191</v>
      </c>
      <c r="H695" s="27" t="s">
        <v>387</v>
      </c>
      <c r="I695" s="63">
        <v>356.71377000000001</v>
      </c>
      <c r="J695" s="54" t="s">
        <v>3681</v>
      </c>
      <c r="K695" s="55" t="s">
        <v>394</v>
      </c>
      <c r="L695" s="54">
        <v>30</v>
      </c>
      <c r="M695" s="54" t="s">
        <v>71</v>
      </c>
      <c r="N695" s="54">
        <v>240</v>
      </c>
      <c r="O695" s="54" t="s">
        <v>3682</v>
      </c>
    </row>
    <row r="696" spans="1:15" s="54" customFormat="1" ht="16.5" customHeight="1">
      <c r="A696" s="50" t="s">
        <v>723</v>
      </c>
      <c r="B696" s="48" t="s">
        <v>2548</v>
      </c>
      <c r="C696" s="51" t="s">
        <v>2549</v>
      </c>
      <c r="D696" s="52">
        <v>2018</v>
      </c>
      <c r="E696" s="51">
        <v>0.38</v>
      </c>
      <c r="F696" s="53">
        <v>294</v>
      </c>
      <c r="G696" s="27">
        <f t="shared" si="29"/>
        <v>146.90562129476191</v>
      </c>
      <c r="H696" s="27" t="s">
        <v>387</v>
      </c>
      <c r="I696" s="63">
        <v>360.08302000000003</v>
      </c>
      <c r="J696" s="54" t="s">
        <v>3681</v>
      </c>
      <c r="K696" s="54" t="s">
        <v>2550</v>
      </c>
      <c r="L696" s="54">
        <v>15</v>
      </c>
      <c r="M696" s="54" t="s">
        <v>71</v>
      </c>
      <c r="N696" s="54">
        <v>240</v>
      </c>
      <c r="O696" s="54" t="s">
        <v>3682</v>
      </c>
    </row>
    <row r="697" spans="1:15" s="54" customFormat="1" ht="45" customHeight="1">
      <c r="A697" s="50" t="s">
        <v>723</v>
      </c>
      <c r="B697" s="48" t="s">
        <v>2551</v>
      </c>
      <c r="C697" s="51" t="s">
        <v>2552</v>
      </c>
      <c r="D697" s="52">
        <v>2018</v>
      </c>
      <c r="E697" s="51">
        <v>0.38</v>
      </c>
      <c r="F697" s="53">
        <v>178</v>
      </c>
      <c r="G697" s="27">
        <f t="shared" si="29"/>
        <v>146.90562129476191</v>
      </c>
      <c r="H697" s="27" t="s">
        <v>387</v>
      </c>
      <c r="I697" s="63">
        <v>228.55482999999998</v>
      </c>
      <c r="J697" s="54" t="s">
        <v>3681</v>
      </c>
      <c r="K697" s="55" t="s">
        <v>2553</v>
      </c>
      <c r="L697" s="54">
        <v>39</v>
      </c>
      <c r="M697" s="54" t="s">
        <v>71</v>
      </c>
      <c r="N697" s="54">
        <v>240</v>
      </c>
      <c r="O697" s="54" t="s">
        <v>3682</v>
      </c>
    </row>
    <row r="698" spans="1:15" s="54" customFormat="1" ht="30" customHeight="1">
      <c r="A698" s="50" t="s">
        <v>723</v>
      </c>
      <c r="B698" s="48" t="s">
        <v>2554</v>
      </c>
      <c r="C698" s="51" t="s">
        <v>2555</v>
      </c>
      <c r="D698" s="52">
        <v>2018</v>
      </c>
      <c r="E698" s="51">
        <v>0.38</v>
      </c>
      <c r="F698" s="53">
        <v>92</v>
      </c>
      <c r="G698" s="27">
        <f t="shared" si="29"/>
        <v>146.90562129476191</v>
      </c>
      <c r="H698" s="27" t="s">
        <v>387</v>
      </c>
      <c r="I698" s="63">
        <v>152.32776999999999</v>
      </c>
      <c r="J698" s="54" t="s">
        <v>3681</v>
      </c>
      <c r="K698" s="55" t="s">
        <v>408</v>
      </c>
      <c r="L698" s="54">
        <v>25</v>
      </c>
      <c r="M698" s="54" t="s">
        <v>71</v>
      </c>
      <c r="N698" s="54">
        <v>240</v>
      </c>
      <c r="O698" s="54" t="s">
        <v>3682</v>
      </c>
    </row>
    <row r="699" spans="1:15" s="54" customFormat="1" ht="30" customHeight="1">
      <c r="A699" s="50" t="s">
        <v>723</v>
      </c>
      <c r="B699" s="48" t="s">
        <v>109</v>
      </c>
      <c r="C699" s="51" t="s">
        <v>108</v>
      </c>
      <c r="D699" s="52">
        <v>2018</v>
      </c>
      <c r="E699" s="51">
        <v>0.38</v>
      </c>
      <c r="F699" s="53">
        <v>333</v>
      </c>
      <c r="G699" s="27">
        <f t="shared" si="29"/>
        <v>146.90562129476191</v>
      </c>
      <c r="H699" s="27" t="s">
        <v>387</v>
      </c>
      <c r="I699" s="63">
        <v>359.02028000000001</v>
      </c>
      <c r="J699" s="54" t="s">
        <v>3681</v>
      </c>
      <c r="K699" s="55" t="s">
        <v>752</v>
      </c>
      <c r="L699" s="54">
        <v>30</v>
      </c>
      <c r="M699" s="54" t="s">
        <v>71</v>
      </c>
      <c r="N699" s="54">
        <v>240</v>
      </c>
      <c r="O699" s="54" t="s">
        <v>3682</v>
      </c>
    </row>
    <row r="700" spans="1:15" s="54" customFormat="1" ht="30" customHeight="1">
      <c r="A700" s="50" t="s">
        <v>723</v>
      </c>
      <c r="B700" s="48" t="s">
        <v>111</v>
      </c>
      <c r="C700" s="51" t="s">
        <v>110</v>
      </c>
      <c r="D700" s="52">
        <v>2018</v>
      </c>
      <c r="E700" s="51">
        <v>0.38</v>
      </c>
      <c r="F700" s="53">
        <v>450</v>
      </c>
      <c r="G700" s="27">
        <f t="shared" si="29"/>
        <v>146.90562129476191</v>
      </c>
      <c r="H700" s="27" t="s">
        <v>387</v>
      </c>
      <c r="I700" s="63">
        <v>389.79172999999997</v>
      </c>
      <c r="J700" s="54" t="s">
        <v>3681</v>
      </c>
      <c r="K700" s="55" t="s">
        <v>752</v>
      </c>
      <c r="L700" s="54">
        <v>30</v>
      </c>
      <c r="M700" s="54" t="s">
        <v>71</v>
      </c>
      <c r="N700" s="54">
        <v>240</v>
      </c>
      <c r="O700" s="54" t="s">
        <v>3682</v>
      </c>
    </row>
    <row r="701" spans="1:15" s="54" customFormat="1" ht="16.5" customHeight="1">
      <c r="A701" s="50" t="s">
        <v>723</v>
      </c>
      <c r="B701" s="48" t="s">
        <v>2556</v>
      </c>
      <c r="C701" s="51" t="s">
        <v>2557</v>
      </c>
      <c r="D701" s="52">
        <v>2018</v>
      </c>
      <c r="E701" s="51">
        <v>0.38</v>
      </c>
      <c r="F701" s="53">
        <v>27</v>
      </c>
      <c r="G701" s="27">
        <f t="shared" si="29"/>
        <v>146.90562129476191</v>
      </c>
      <c r="H701" s="27" t="s">
        <v>387</v>
      </c>
      <c r="I701" s="63">
        <v>60.842010000000002</v>
      </c>
      <c r="J701" s="54" t="s">
        <v>3681</v>
      </c>
      <c r="K701" s="54" t="s">
        <v>2558</v>
      </c>
      <c r="L701" s="54">
        <v>15</v>
      </c>
      <c r="M701" s="54" t="s">
        <v>71</v>
      </c>
      <c r="N701" s="54">
        <v>240</v>
      </c>
      <c r="O701" s="54" t="s">
        <v>3682</v>
      </c>
    </row>
    <row r="702" spans="1:15" s="54" customFormat="1" ht="16.5" customHeight="1">
      <c r="A702" s="50" t="s">
        <v>723</v>
      </c>
      <c r="B702" s="48" t="s">
        <v>2559</v>
      </c>
      <c r="C702" s="51" t="s">
        <v>2560</v>
      </c>
      <c r="D702" s="52">
        <v>2018</v>
      </c>
      <c r="E702" s="51">
        <v>0.38</v>
      </c>
      <c r="F702" s="53">
        <v>42</v>
      </c>
      <c r="G702" s="27">
        <f t="shared" si="29"/>
        <v>146.90562129476191</v>
      </c>
      <c r="H702" s="27" t="s">
        <v>387</v>
      </c>
      <c r="I702" s="63">
        <v>101.97513000000001</v>
      </c>
      <c r="J702" s="54" t="s">
        <v>3681</v>
      </c>
      <c r="K702" s="54" t="s">
        <v>2561</v>
      </c>
      <c r="L702" s="54">
        <v>15</v>
      </c>
      <c r="M702" s="54" t="s">
        <v>71</v>
      </c>
      <c r="N702" s="54">
        <v>240</v>
      </c>
      <c r="O702" s="54" t="s">
        <v>3682</v>
      </c>
    </row>
    <row r="703" spans="1:15" s="54" customFormat="1" ht="16.5" customHeight="1">
      <c r="A703" s="50" t="s">
        <v>723</v>
      </c>
      <c r="B703" s="48" t="s">
        <v>2571</v>
      </c>
      <c r="C703" s="51" t="s">
        <v>2572</v>
      </c>
      <c r="D703" s="52">
        <v>2018</v>
      </c>
      <c r="E703" s="51">
        <v>0.38</v>
      </c>
      <c r="F703" s="53">
        <v>80</v>
      </c>
      <c r="G703" s="27">
        <f t="shared" si="29"/>
        <v>146.90562129476191</v>
      </c>
      <c r="H703" s="27" t="s">
        <v>387</v>
      </c>
      <c r="I703" s="63">
        <v>189.27339000000001</v>
      </c>
      <c r="J703" s="54" t="s">
        <v>3681</v>
      </c>
      <c r="K703" s="54" t="s">
        <v>2573</v>
      </c>
      <c r="L703" s="54">
        <v>15</v>
      </c>
      <c r="M703" s="54" t="s">
        <v>71</v>
      </c>
      <c r="N703" s="54">
        <v>240</v>
      </c>
      <c r="O703" s="54" t="s">
        <v>3682</v>
      </c>
    </row>
    <row r="704" spans="1:15" s="54" customFormat="1" ht="16.5" customHeight="1">
      <c r="A704" s="50" t="s">
        <v>723</v>
      </c>
      <c r="B704" s="48" t="s">
        <v>2574</v>
      </c>
      <c r="C704" s="51" t="s">
        <v>2575</v>
      </c>
      <c r="D704" s="52">
        <v>2018</v>
      </c>
      <c r="E704" s="51">
        <v>0.38</v>
      </c>
      <c r="F704" s="53">
        <v>82</v>
      </c>
      <c r="G704" s="27">
        <f t="shared" si="29"/>
        <v>146.90562129476191</v>
      </c>
      <c r="H704" s="27" t="s">
        <v>387</v>
      </c>
      <c r="I704" s="63">
        <v>289.49344000000002</v>
      </c>
      <c r="J704" s="54" t="s">
        <v>3681</v>
      </c>
      <c r="K704" s="54" t="s">
        <v>2576</v>
      </c>
      <c r="L704" s="54">
        <v>15</v>
      </c>
      <c r="M704" s="54" t="s">
        <v>71</v>
      </c>
      <c r="N704" s="54">
        <v>240</v>
      </c>
      <c r="O704" s="54" t="s">
        <v>3682</v>
      </c>
    </row>
    <row r="705" spans="1:15" s="54" customFormat="1" ht="16.5" customHeight="1">
      <c r="A705" s="50" t="s">
        <v>723</v>
      </c>
      <c r="B705" s="48" t="s">
        <v>2577</v>
      </c>
      <c r="C705" s="51" t="s">
        <v>2578</v>
      </c>
      <c r="D705" s="52">
        <v>2018</v>
      </c>
      <c r="E705" s="51">
        <v>0.38</v>
      </c>
      <c r="F705" s="53">
        <v>58</v>
      </c>
      <c r="G705" s="27">
        <f t="shared" si="29"/>
        <v>146.90562129476191</v>
      </c>
      <c r="H705" s="27" t="s">
        <v>387</v>
      </c>
      <c r="I705" s="63">
        <v>174.34960999999998</v>
      </c>
      <c r="J705" s="54" t="s">
        <v>3681</v>
      </c>
      <c r="K705" s="54" t="s">
        <v>2579</v>
      </c>
      <c r="L705" s="54">
        <v>15</v>
      </c>
      <c r="M705" s="54" t="s">
        <v>71</v>
      </c>
      <c r="N705" s="54">
        <v>240</v>
      </c>
      <c r="O705" s="54" t="s">
        <v>3682</v>
      </c>
    </row>
    <row r="706" spans="1:15" s="54" customFormat="1" ht="30" customHeight="1">
      <c r="A706" s="50" t="s">
        <v>723</v>
      </c>
      <c r="B706" s="48" t="s">
        <v>2580</v>
      </c>
      <c r="C706" s="51" t="s">
        <v>2581</v>
      </c>
      <c r="D706" s="52">
        <v>2018</v>
      </c>
      <c r="E706" s="51">
        <v>0.38</v>
      </c>
      <c r="F706" s="53">
        <v>54</v>
      </c>
      <c r="G706" s="27">
        <f t="shared" si="29"/>
        <v>146.90562129476191</v>
      </c>
      <c r="H706" s="27" t="s">
        <v>387</v>
      </c>
      <c r="I706" s="63">
        <v>109.37311</v>
      </c>
      <c r="J706" s="54" t="s">
        <v>3681</v>
      </c>
      <c r="K706" s="55" t="s">
        <v>2582</v>
      </c>
      <c r="L706" s="54">
        <v>30</v>
      </c>
      <c r="M706" s="54" t="s">
        <v>71</v>
      </c>
      <c r="N706" s="54">
        <v>240</v>
      </c>
      <c r="O706" s="54" t="s">
        <v>3682</v>
      </c>
    </row>
    <row r="707" spans="1:15" s="54" customFormat="1" ht="30" customHeight="1">
      <c r="A707" s="50" t="s">
        <v>723</v>
      </c>
      <c r="B707" s="48" t="s">
        <v>2589</v>
      </c>
      <c r="C707" s="51" t="s">
        <v>2590</v>
      </c>
      <c r="D707" s="52">
        <v>2018</v>
      </c>
      <c r="E707" s="51">
        <v>0.38</v>
      </c>
      <c r="F707" s="53">
        <v>122</v>
      </c>
      <c r="G707" s="27">
        <f t="shared" si="29"/>
        <v>146.90562129476191</v>
      </c>
      <c r="H707" s="27" t="s">
        <v>387</v>
      </c>
      <c r="I707" s="63">
        <v>194.34985999999998</v>
      </c>
      <c r="J707" s="54" t="s">
        <v>3681</v>
      </c>
      <c r="K707" s="55" t="s">
        <v>2591</v>
      </c>
      <c r="L707" s="54">
        <v>30</v>
      </c>
      <c r="M707" s="54" t="s">
        <v>71</v>
      </c>
      <c r="N707" s="54">
        <v>240</v>
      </c>
      <c r="O707" s="54" t="s">
        <v>3682</v>
      </c>
    </row>
    <row r="708" spans="1:15" s="54" customFormat="1" ht="45" customHeight="1">
      <c r="A708" s="50" t="s">
        <v>723</v>
      </c>
      <c r="B708" s="48" t="s">
        <v>2592</v>
      </c>
      <c r="C708" s="51" t="s">
        <v>2593</v>
      </c>
      <c r="D708" s="52">
        <v>2018</v>
      </c>
      <c r="E708" s="51">
        <v>0.38</v>
      </c>
      <c r="F708" s="53">
        <v>475</v>
      </c>
      <c r="G708" s="27">
        <f t="shared" si="29"/>
        <v>146.90562129476191</v>
      </c>
      <c r="H708" s="27" t="s">
        <v>387</v>
      </c>
      <c r="I708" s="63">
        <v>618.92661999999996</v>
      </c>
      <c r="J708" s="54" t="s">
        <v>3681</v>
      </c>
      <c r="K708" s="55" t="s">
        <v>549</v>
      </c>
      <c r="L708" s="54">
        <v>45</v>
      </c>
      <c r="M708" s="54" t="s">
        <v>71</v>
      </c>
      <c r="N708" s="54">
        <v>240</v>
      </c>
      <c r="O708" s="54" t="s">
        <v>3682</v>
      </c>
    </row>
    <row r="709" spans="1:15" s="54" customFormat="1" ht="16.5" customHeight="1">
      <c r="A709" s="50" t="s">
        <v>723</v>
      </c>
      <c r="B709" s="48" t="s">
        <v>2597</v>
      </c>
      <c r="C709" s="51" t="s">
        <v>2598</v>
      </c>
      <c r="D709" s="52">
        <v>2018</v>
      </c>
      <c r="E709" s="51">
        <v>0.38</v>
      </c>
      <c r="F709" s="53">
        <v>243</v>
      </c>
      <c r="G709" s="27">
        <f t="shared" si="29"/>
        <v>146.90562129476191</v>
      </c>
      <c r="H709" s="27" t="s">
        <v>387</v>
      </c>
      <c r="I709" s="63">
        <v>216.59667000000002</v>
      </c>
      <c r="J709" s="54" t="s">
        <v>3681</v>
      </c>
      <c r="K709" s="54" t="s">
        <v>2599</v>
      </c>
      <c r="L709" s="54">
        <v>15</v>
      </c>
      <c r="M709" s="54" t="s">
        <v>71</v>
      </c>
      <c r="N709" s="54">
        <v>240</v>
      </c>
      <c r="O709" s="54" t="s">
        <v>3682</v>
      </c>
    </row>
    <row r="710" spans="1:15" s="54" customFormat="1" ht="30" customHeight="1">
      <c r="A710" s="50" t="s">
        <v>723</v>
      </c>
      <c r="B710" s="48" t="s">
        <v>2603</v>
      </c>
      <c r="C710" s="51" t="s">
        <v>2604</v>
      </c>
      <c r="D710" s="52">
        <v>2018</v>
      </c>
      <c r="E710" s="51">
        <v>0.38</v>
      </c>
      <c r="F710" s="53">
        <v>112</v>
      </c>
      <c r="G710" s="27">
        <f t="shared" si="29"/>
        <v>146.90562129476191</v>
      </c>
      <c r="H710" s="27" t="s">
        <v>387</v>
      </c>
      <c r="I710" s="63">
        <v>138.69135</v>
      </c>
      <c r="J710" s="54" t="s">
        <v>3681</v>
      </c>
      <c r="K710" s="55" t="s">
        <v>2605</v>
      </c>
      <c r="L710" s="54">
        <v>10</v>
      </c>
      <c r="M710" s="54" t="s">
        <v>71</v>
      </c>
      <c r="N710" s="54">
        <v>240</v>
      </c>
      <c r="O710" s="54" t="s">
        <v>3682</v>
      </c>
    </row>
    <row r="711" spans="1:15" s="54" customFormat="1" ht="30" customHeight="1">
      <c r="A711" s="50" t="s">
        <v>723</v>
      </c>
      <c r="B711" s="48" t="s">
        <v>2606</v>
      </c>
      <c r="C711" s="51" t="s">
        <v>2607</v>
      </c>
      <c r="D711" s="52">
        <v>2018</v>
      </c>
      <c r="E711" s="51">
        <v>0.38</v>
      </c>
      <c r="F711" s="53">
        <v>154</v>
      </c>
      <c r="G711" s="27">
        <f t="shared" si="29"/>
        <v>146.90562129476191</v>
      </c>
      <c r="H711" s="27" t="s">
        <v>387</v>
      </c>
      <c r="I711" s="63">
        <v>165.32595000000001</v>
      </c>
      <c r="J711" s="54" t="s">
        <v>3681</v>
      </c>
      <c r="K711" s="55" t="s">
        <v>2608</v>
      </c>
      <c r="L711" s="54">
        <v>30</v>
      </c>
      <c r="M711" s="54" t="s">
        <v>71</v>
      </c>
      <c r="N711" s="54">
        <v>240</v>
      </c>
      <c r="O711" s="54" t="s">
        <v>3682</v>
      </c>
    </row>
    <row r="712" spans="1:15" s="54" customFormat="1" ht="16.5" customHeight="1">
      <c r="A712" s="50" t="s">
        <v>723</v>
      </c>
      <c r="B712" s="48" t="s">
        <v>2609</v>
      </c>
      <c r="C712" s="51" t="s">
        <v>2610</v>
      </c>
      <c r="D712" s="52">
        <v>2018</v>
      </c>
      <c r="E712" s="51">
        <v>0.38</v>
      </c>
      <c r="F712" s="53">
        <v>165</v>
      </c>
      <c r="G712" s="27">
        <f t="shared" si="29"/>
        <v>146.90562129476191</v>
      </c>
      <c r="H712" s="27" t="s">
        <v>387</v>
      </c>
      <c r="I712" s="63">
        <v>161.00581</v>
      </c>
      <c r="J712" s="54" t="s">
        <v>3681</v>
      </c>
      <c r="K712" s="54" t="s">
        <v>2611</v>
      </c>
      <c r="L712" s="54">
        <v>15</v>
      </c>
      <c r="M712" s="54" t="s">
        <v>71</v>
      </c>
      <c r="N712" s="54">
        <v>240</v>
      </c>
      <c r="O712" s="54" t="s">
        <v>3682</v>
      </c>
    </row>
    <row r="713" spans="1:15" s="54" customFormat="1" ht="16.5" customHeight="1">
      <c r="A713" s="50" t="s">
        <v>723</v>
      </c>
      <c r="B713" s="48" t="s">
        <v>2612</v>
      </c>
      <c r="C713" s="51" t="s">
        <v>2613</v>
      </c>
      <c r="D713" s="52">
        <v>2018</v>
      </c>
      <c r="E713" s="51">
        <v>0.38</v>
      </c>
      <c r="F713" s="53">
        <v>61</v>
      </c>
      <c r="G713" s="27">
        <f t="shared" si="29"/>
        <v>146.90562129476191</v>
      </c>
      <c r="H713" s="27" t="s">
        <v>387</v>
      </c>
      <c r="I713" s="63">
        <v>155.59873000000002</v>
      </c>
      <c r="J713" s="54" t="s">
        <v>3681</v>
      </c>
      <c r="K713" s="54" t="s">
        <v>2614</v>
      </c>
      <c r="L713" s="54">
        <v>15</v>
      </c>
      <c r="M713" s="54" t="s">
        <v>71</v>
      </c>
      <c r="N713" s="54">
        <v>240</v>
      </c>
      <c r="O713" s="54" t="s">
        <v>3682</v>
      </c>
    </row>
    <row r="714" spans="1:15" s="54" customFormat="1" ht="16.5" customHeight="1">
      <c r="A714" s="50" t="s">
        <v>723</v>
      </c>
      <c r="B714" s="48" t="s">
        <v>2615</v>
      </c>
      <c r="C714" s="51" t="s">
        <v>2616</v>
      </c>
      <c r="D714" s="52">
        <v>2018</v>
      </c>
      <c r="E714" s="51">
        <v>0.38</v>
      </c>
      <c r="F714" s="53">
        <v>6</v>
      </c>
      <c r="G714" s="27">
        <f t="shared" si="29"/>
        <v>146.90562129476191</v>
      </c>
      <c r="H714" s="27" t="s">
        <v>387</v>
      </c>
      <c r="I714" s="63">
        <v>68.200710000000001</v>
      </c>
      <c r="J714" s="54" t="s">
        <v>3681</v>
      </c>
      <c r="K714" s="54" t="s">
        <v>452</v>
      </c>
      <c r="L714" s="54">
        <v>15</v>
      </c>
      <c r="M714" s="54" t="s">
        <v>71</v>
      </c>
      <c r="N714" s="54">
        <v>240</v>
      </c>
      <c r="O714" s="54" t="s">
        <v>3682</v>
      </c>
    </row>
    <row r="715" spans="1:15" s="54" customFormat="1" ht="16.5" customHeight="1">
      <c r="A715" s="50" t="s">
        <v>723</v>
      </c>
      <c r="B715" s="48" t="s">
        <v>2623</v>
      </c>
      <c r="C715" s="51" t="s">
        <v>2624</v>
      </c>
      <c r="D715" s="52">
        <v>2018</v>
      </c>
      <c r="E715" s="51">
        <v>0.38</v>
      </c>
      <c r="F715" s="53">
        <v>99</v>
      </c>
      <c r="G715" s="27">
        <f t="shared" si="29"/>
        <v>146.90562129476191</v>
      </c>
      <c r="H715" s="27" t="s">
        <v>387</v>
      </c>
      <c r="I715" s="63">
        <v>153.26193000000001</v>
      </c>
      <c r="J715" s="54" t="s">
        <v>3681</v>
      </c>
      <c r="K715" s="54" t="s">
        <v>2625</v>
      </c>
      <c r="L715" s="54">
        <v>15</v>
      </c>
      <c r="M715" s="54" t="s">
        <v>71</v>
      </c>
      <c r="N715" s="54">
        <v>240</v>
      </c>
      <c r="O715" s="54" t="s">
        <v>3682</v>
      </c>
    </row>
    <row r="716" spans="1:15" s="54" customFormat="1" ht="16.5" customHeight="1">
      <c r="A716" s="50" t="s">
        <v>723</v>
      </c>
      <c r="B716" s="48" t="s">
        <v>2626</v>
      </c>
      <c r="C716" s="51" t="s">
        <v>2627</v>
      </c>
      <c r="D716" s="52">
        <v>2018</v>
      </c>
      <c r="E716" s="51">
        <v>0.38</v>
      </c>
      <c r="F716" s="53">
        <v>48</v>
      </c>
      <c r="G716" s="27">
        <f t="shared" si="29"/>
        <v>146.90562129476191</v>
      </c>
      <c r="H716" s="27" t="s">
        <v>387</v>
      </c>
      <c r="I716" s="63">
        <v>182.47882000000001</v>
      </c>
      <c r="J716" s="54" t="s">
        <v>3681</v>
      </c>
      <c r="K716" s="54" t="s">
        <v>446</v>
      </c>
      <c r="L716" s="54">
        <v>15</v>
      </c>
      <c r="M716" s="54" t="s">
        <v>71</v>
      </c>
      <c r="N716" s="54">
        <v>240</v>
      </c>
      <c r="O716" s="54" t="s">
        <v>3682</v>
      </c>
    </row>
    <row r="717" spans="1:15" s="54" customFormat="1" ht="16.5" customHeight="1">
      <c r="A717" s="50" t="s">
        <v>723</v>
      </c>
      <c r="B717" s="48" t="s">
        <v>2628</v>
      </c>
      <c r="C717" s="51" t="s">
        <v>2629</v>
      </c>
      <c r="D717" s="52">
        <v>2018</v>
      </c>
      <c r="E717" s="51">
        <v>0.38</v>
      </c>
      <c r="F717" s="53">
        <v>82</v>
      </c>
      <c r="G717" s="27">
        <f t="shared" si="29"/>
        <v>146.90562129476191</v>
      </c>
      <c r="H717" s="27" t="s">
        <v>387</v>
      </c>
      <c r="I717" s="63">
        <v>112.07986</v>
      </c>
      <c r="J717" s="54" t="s">
        <v>3681</v>
      </c>
      <c r="K717" s="54" t="s">
        <v>2630</v>
      </c>
      <c r="L717" s="54">
        <v>100</v>
      </c>
      <c r="M717" s="54" t="s">
        <v>71</v>
      </c>
      <c r="N717" s="54">
        <v>240</v>
      </c>
      <c r="O717" s="54" t="s">
        <v>3682</v>
      </c>
    </row>
    <row r="718" spans="1:15" s="54" customFormat="1" ht="30" customHeight="1">
      <c r="A718" s="50" t="s">
        <v>723</v>
      </c>
      <c r="B718" s="48" t="s">
        <v>2631</v>
      </c>
      <c r="C718" s="51" t="s">
        <v>2632</v>
      </c>
      <c r="D718" s="52">
        <v>2018</v>
      </c>
      <c r="E718" s="51">
        <v>0.38</v>
      </c>
      <c r="F718" s="53">
        <v>109</v>
      </c>
      <c r="G718" s="27">
        <f t="shared" si="29"/>
        <v>146.90562129476191</v>
      </c>
      <c r="H718" s="27" t="s">
        <v>387</v>
      </c>
      <c r="I718" s="63">
        <v>167.5421</v>
      </c>
      <c r="J718" s="54" t="s">
        <v>3681</v>
      </c>
      <c r="K718" s="55" t="s">
        <v>476</v>
      </c>
      <c r="L718" s="54">
        <v>30</v>
      </c>
      <c r="M718" s="54" t="s">
        <v>71</v>
      </c>
      <c r="N718" s="54">
        <v>240</v>
      </c>
      <c r="O718" s="54" t="s">
        <v>3682</v>
      </c>
    </row>
    <row r="719" spans="1:15" s="54" customFormat="1" ht="16.5" customHeight="1">
      <c r="A719" s="50" t="s">
        <v>723</v>
      </c>
      <c r="B719" s="48" t="s">
        <v>2639</v>
      </c>
      <c r="C719" s="51" t="s">
        <v>2640</v>
      </c>
      <c r="D719" s="52">
        <v>2018</v>
      </c>
      <c r="E719" s="51">
        <v>0.38</v>
      </c>
      <c r="F719" s="53">
        <v>281</v>
      </c>
      <c r="G719" s="27">
        <f t="shared" si="29"/>
        <v>146.90562129476191</v>
      </c>
      <c r="H719" s="27" t="s">
        <v>387</v>
      </c>
      <c r="I719" s="63">
        <v>287.33490999999998</v>
      </c>
      <c r="J719" s="54" t="s">
        <v>3681</v>
      </c>
      <c r="K719" s="54" t="s">
        <v>2641</v>
      </c>
      <c r="L719" s="54">
        <v>15</v>
      </c>
      <c r="M719" s="54" t="s">
        <v>71</v>
      </c>
      <c r="N719" s="54">
        <v>240</v>
      </c>
      <c r="O719" s="54" t="s">
        <v>3682</v>
      </c>
    </row>
    <row r="720" spans="1:15" s="54" customFormat="1" ht="16.5" customHeight="1">
      <c r="A720" s="50" t="s">
        <v>723</v>
      </c>
      <c r="B720" s="48" t="s">
        <v>2642</v>
      </c>
      <c r="C720" s="51" t="s">
        <v>2643</v>
      </c>
      <c r="D720" s="52">
        <v>2018</v>
      </c>
      <c r="E720" s="51">
        <v>0.38</v>
      </c>
      <c r="F720" s="53">
        <v>134</v>
      </c>
      <c r="G720" s="27">
        <f t="shared" si="29"/>
        <v>146.90562129476191</v>
      </c>
      <c r="H720" s="27" t="s">
        <v>387</v>
      </c>
      <c r="I720" s="63">
        <v>183.64706000000001</v>
      </c>
      <c r="J720" s="54" t="s">
        <v>3681</v>
      </c>
      <c r="K720" s="54" t="s">
        <v>522</v>
      </c>
      <c r="L720" s="54">
        <v>15</v>
      </c>
      <c r="M720" s="54" t="s">
        <v>71</v>
      </c>
      <c r="N720" s="54">
        <v>240</v>
      </c>
      <c r="O720" s="54" t="s">
        <v>3682</v>
      </c>
    </row>
    <row r="721" spans="1:15" s="54" customFormat="1" ht="16.5" customHeight="1">
      <c r="A721" s="50" t="s">
        <v>723</v>
      </c>
      <c r="B721" s="48" t="s">
        <v>2644</v>
      </c>
      <c r="C721" s="51" t="s">
        <v>2645</v>
      </c>
      <c r="D721" s="52">
        <v>2018</v>
      </c>
      <c r="E721" s="51">
        <v>0.38</v>
      </c>
      <c r="F721" s="53">
        <v>214</v>
      </c>
      <c r="G721" s="27">
        <f t="shared" si="29"/>
        <v>146.90562129476191</v>
      </c>
      <c r="H721" s="27" t="s">
        <v>387</v>
      </c>
      <c r="I721" s="63">
        <v>264.65553999999997</v>
      </c>
      <c r="J721" s="54" t="s">
        <v>3681</v>
      </c>
      <c r="K721" s="54" t="s">
        <v>2646</v>
      </c>
      <c r="L721" s="54">
        <v>15</v>
      </c>
      <c r="M721" s="54" t="s">
        <v>71</v>
      </c>
      <c r="N721" s="54">
        <v>240</v>
      </c>
      <c r="O721" s="54" t="s">
        <v>3682</v>
      </c>
    </row>
    <row r="722" spans="1:15" s="54" customFormat="1" ht="16.5" customHeight="1">
      <c r="A722" s="50" t="s">
        <v>723</v>
      </c>
      <c r="B722" s="48" t="s">
        <v>2650</v>
      </c>
      <c r="C722" s="51" t="s">
        <v>2651</v>
      </c>
      <c r="D722" s="52">
        <v>2018</v>
      </c>
      <c r="E722" s="51">
        <v>0.38</v>
      </c>
      <c r="F722" s="53">
        <v>147</v>
      </c>
      <c r="G722" s="27">
        <f t="shared" si="29"/>
        <v>146.90562129476191</v>
      </c>
      <c r="H722" s="27" t="s">
        <v>387</v>
      </c>
      <c r="I722" s="63">
        <v>248.16529</v>
      </c>
      <c r="J722" s="54" t="s">
        <v>3681</v>
      </c>
      <c r="K722" s="54" t="s">
        <v>2652</v>
      </c>
      <c r="L722" s="54">
        <v>15</v>
      </c>
      <c r="M722" s="54" t="s">
        <v>71</v>
      </c>
      <c r="N722" s="54">
        <v>240</v>
      </c>
      <c r="O722" s="54" t="s">
        <v>3682</v>
      </c>
    </row>
    <row r="723" spans="1:15" s="54" customFormat="1" ht="60" customHeight="1">
      <c r="A723" s="50" t="s">
        <v>723</v>
      </c>
      <c r="B723" s="48" t="s">
        <v>2653</v>
      </c>
      <c r="C723" s="51" t="s">
        <v>2654</v>
      </c>
      <c r="D723" s="52">
        <v>2018</v>
      </c>
      <c r="E723" s="51">
        <v>0.38</v>
      </c>
      <c r="F723" s="53">
        <v>694</v>
      </c>
      <c r="G723" s="27">
        <f t="shared" si="29"/>
        <v>146.90562129476191</v>
      </c>
      <c r="H723" s="27" t="s">
        <v>387</v>
      </c>
      <c r="I723" s="63">
        <v>602.94362999999998</v>
      </c>
      <c r="J723" s="54" t="s">
        <v>3681</v>
      </c>
      <c r="K723" s="55" t="s">
        <v>2655</v>
      </c>
      <c r="L723" s="54">
        <v>60</v>
      </c>
      <c r="M723" s="54" t="s">
        <v>71</v>
      </c>
      <c r="N723" s="54">
        <v>240</v>
      </c>
      <c r="O723" s="54" t="s">
        <v>3682</v>
      </c>
    </row>
    <row r="724" spans="1:15" s="54" customFormat="1" ht="30" customHeight="1">
      <c r="A724" s="50" t="s">
        <v>723</v>
      </c>
      <c r="B724" s="48" t="s">
        <v>2662</v>
      </c>
      <c r="C724" s="51" t="s">
        <v>2663</v>
      </c>
      <c r="D724" s="52">
        <v>2018</v>
      </c>
      <c r="E724" s="51">
        <v>0.38</v>
      </c>
      <c r="F724" s="53">
        <v>496</v>
      </c>
      <c r="G724" s="27">
        <f t="shared" si="29"/>
        <v>146.90562129476191</v>
      </c>
      <c r="H724" s="27" t="s">
        <v>387</v>
      </c>
      <c r="I724" s="63">
        <v>499.07746000000003</v>
      </c>
      <c r="J724" s="54" t="s">
        <v>3681</v>
      </c>
      <c r="K724" s="55" t="s">
        <v>485</v>
      </c>
      <c r="L724" s="54">
        <v>30</v>
      </c>
      <c r="M724" s="54" t="s">
        <v>71</v>
      </c>
      <c r="N724" s="54">
        <v>240</v>
      </c>
      <c r="O724" s="54" t="s">
        <v>3682</v>
      </c>
    </row>
    <row r="725" spans="1:15" s="54" customFormat="1" ht="16.5" customHeight="1">
      <c r="A725" s="50" t="s">
        <v>723</v>
      </c>
      <c r="B725" s="48" t="s">
        <v>2664</v>
      </c>
      <c r="C725" s="51" t="s">
        <v>2665</v>
      </c>
      <c r="D725" s="52">
        <v>2018</v>
      </c>
      <c r="E725" s="51">
        <v>0.38</v>
      </c>
      <c r="F725" s="53">
        <v>433</v>
      </c>
      <c r="G725" s="27">
        <f t="shared" si="29"/>
        <v>146.90562129476191</v>
      </c>
      <c r="H725" s="27" t="s">
        <v>387</v>
      </c>
      <c r="I725" s="63">
        <v>498.90075000000002</v>
      </c>
      <c r="J725" s="54" t="s">
        <v>3681</v>
      </c>
      <c r="K725" s="54" t="s">
        <v>2666</v>
      </c>
      <c r="L725" s="54">
        <v>15</v>
      </c>
      <c r="M725" s="54" t="s">
        <v>74</v>
      </c>
      <c r="N725" s="54">
        <v>240</v>
      </c>
      <c r="O725" s="54" t="s">
        <v>3682</v>
      </c>
    </row>
    <row r="726" spans="1:15" s="54" customFormat="1" ht="16.5" customHeight="1">
      <c r="A726" s="50" t="s">
        <v>723</v>
      </c>
      <c r="B726" s="48" t="s">
        <v>2667</v>
      </c>
      <c r="C726" s="51" t="s">
        <v>2668</v>
      </c>
      <c r="D726" s="52">
        <v>2018</v>
      </c>
      <c r="E726" s="51">
        <v>0.38</v>
      </c>
      <c r="F726" s="53">
        <v>399</v>
      </c>
      <c r="G726" s="27">
        <f t="shared" ref="G726:G777" si="30">(3^0.5)*0.38*0.93*N726</f>
        <v>146.90562129476191</v>
      </c>
      <c r="H726" s="27" t="s">
        <v>387</v>
      </c>
      <c r="I726" s="63">
        <v>461.79119000000003</v>
      </c>
      <c r="J726" s="54" t="s">
        <v>3681</v>
      </c>
      <c r="K726" s="54" t="s">
        <v>2669</v>
      </c>
      <c r="L726" s="54">
        <v>14</v>
      </c>
      <c r="M726" s="54" t="s">
        <v>74</v>
      </c>
      <c r="N726" s="54">
        <v>240</v>
      </c>
      <c r="O726" s="54" t="s">
        <v>3682</v>
      </c>
    </row>
    <row r="727" spans="1:15" s="54" customFormat="1" ht="30" customHeight="1">
      <c r="A727" s="50" t="s">
        <v>723</v>
      </c>
      <c r="B727" s="48" t="s">
        <v>2670</v>
      </c>
      <c r="C727" s="51" t="s">
        <v>2671</v>
      </c>
      <c r="D727" s="52">
        <v>2018</v>
      </c>
      <c r="E727" s="51">
        <v>0.38</v>
      </c>
      <c r="F727" s="53">
        <v>116</v>
      </c>
      <c r="G727" s="27">
        <f t="shared" si="30"/>
        <v>146.90562129476191</v>
      </c>
      <c r="H727" s="27" t="s">
        <v>387</v>
      </c>
      <c r="I727" s="63">
        <v>180.79425000000001</v>
      </c>
      <c r="J727" s="54" t="s">
        <v>3681</v>
      </c>
      <c r="K727" s="55" t="s">
        <v>2672</v>
      </c>
      <c r="L727" s="54">
        <v>30</v>
      </c>
      <c r="M727" s="54" t="s">
        <v>71</v>
      </c>
      <c r="N727" s="54">
        <v>240</v>
      </c>
      <c r="O727" s="54" t="s">
        <v>3682</v>
      </c>
    </row>
    <row r="728" spans="1:15" s="54" customFormat="1" ht="16.5" customHeight="1">
      <c r="A728" s="50" t="s">
        <v>723</v>
      </c>
      <c r="B728" s="48" t="s">
        <v>2676</v>
      </c>
      <c r="C728" s="51" t="s">
        <v>2677</v>
      </c>
      <c r="D728" s="52">
        <v>2018</v>
      </c>
      <c r="E728" s="51">
        <v>0.38</v>
      </c>
      <c r="F728" s="53">
        <v>50</v>
      </c>
      <c r="G728" s="27">
        <f t="shared" si="30"/>
        <v>146.90562129476191</v>
      </c>
      <c r="H728" s="27" t="s">
        <v>387</v>
      </c>
      <c r="I728" s="63">
        <v>113.28738</v>
      </c>
      <c r="J728" s="54" t="s">
        <v>3681</v>
      </c>
      <c r="K728" s="54" t="s">
        <v>2678</v>
      </c>
      <c r="L728" s="54">
        <v>15</v>
      </c>
      <c r="M728" s="54" t="s">
        <v>71</v>
      </c>
      <c r="N728" s="54">
        <v>240</v>
      </c>
      <c r="O728" s="54" t="s">
        <v>3682</v>
      </c>
    </row>
    <row r="729" spans="1:15" s="54" customFormat="1" ht="16.5" customHeight="1">
      <c r="A729" s="50" t="s">
        <v>723</v>
      </c>
      <c r="B729" s="48" t="s">
        <v>2682</v>
      </c>
      <c r="C729" s="51" t="s">
        <v>2683</v>
      </c>
      <c r="D729" s="52">
        <v>2018</v>
      </c>
      <c r="E729" s="51">
        <v>0.38</v>
      </c>
      <c r="F729" s="53">
        <v>20</v>
      </c>
      <c r="G729" s="27">
        <f t="shared" si="30"/>
        <v>146.90562129476191</v>
      </c>
      <c r="H729" s="27" t="s">
        <v>387</v>
      </c>
      <c r="I729" s="63">
        <v>92.580820000000003</v>
      </c>
      <c r="J729" s="54" t="s">
        <v>3681</v>
      </c>
      <c r="K729" s="54" t="s">
        <v>2684</v>
      </c>
      <c r="L729" s="54">
        <v>15</v>
      </c>
      <c r="M729" s="54" t="s">
        <v>71</v>
      </c>
      <c r="N729" s="54">
        <v>240</v>
      </c>
      <c r="O729" s="54" t="s">
        <v>3682</v>
      </c>
    </row>
    <row r="730" spans="1:15" s="54" customFormat="1" ht="16.5" customHeight="1">
      <c r="A730" s="50" t="s">
        <v>723</v>
      </c>
      <c r="B730" s="48" t="s">
        <v>2685</v>
      </c>
      <c r="C730" s="51" t="s">
        <v>2686</v>
      </c>
      <c r="D730" s="52">
        <v>2018</v>
      </c>
      <c r="E730" s="51">
        <v>0.38</v>
      </c>
      <c r="F730" s="53">
        <v>141</v>
      </c>
      <c r="G730" s="27">
        <f t="shared" si="30"/>
        <v>146.90562129476191</v>
      </c>
      <c r="H730" s="27" t="s">
        <v>387</v>
      </c>
      <c r="I730" s="63">
        <v>225.24831</v>
      </c>
      <c r="J730" s="54" t="s">
        <v>3681</v>
      </c>
      <c r="K730" s="54" t="s">
        <v>2687</v>
      </c>
      <c r="L730" s="54">
        <v>15</v>
      </c>
      <c r="M730" s="54" t="s">
        <v>71</v>
      </c>
      <c r="N730" s="54">
        <v>240</v>
      </c>
      <c r="O730" s="54" t="s">
        <v>3682</v>
      </c>
    </row>
    <row r="731" spans="1:15" s="54" customFormat="1" ht="30" customHeight="1">
      <c r="A731" s="50" t="s">
        <v>723</v>
      </c>
      <c r="B731" s="48" t="s">
        <v>2688</v>
      </c>
      <c r="C731" s="51" t="s">
        <v>2689</v>
      </c>
      <c r="D731" s="52">
        <v>2018</v>
      </c>
      <c r="E731" s="51">
        <v>0.38</v>
      </c>
      <c r="F731" s="53">
        <v>4</v>
      </c>
      <c r="G731" s="27">
        <f t="shared" si="30"/>
        <v>146.90562129476191</v>
      </c>
      <c r="H731" s="27" t="s">
        <v>387</v>
      </c>
      <c r="I731" s="63">
        <v>58.86016</v>
      </c>
      <c r="J731" s="54" t="s">
        <v>3681</v>
      </c>
      <c r="K731" s="55" t="s">
        <v>505</v>
      </c>
      <c r="L731" s="54">
        <v>103</v>
      </c>
      <c r="M731" s="54" t="s">
        <v>71</v>
      </c>
      <c r="N731" s="54">
        <v>240</v>
      </c>
      <c r="O731" s="54" t="s">
        <v>3682</v>
      </c>
    </row>
    <row r="732" spans="1:15" s="54" customFormat="1" ht="16.5" customHeight="1">
      <c r="A732" s="50" t="s">
        <v>723</v>
      </c>
      <c r="B732" s="48" t="s">
        <v>2690</v>
      </c>
      <c r="C732" s="51" t="s">
        <v>2691</v>
      </c>
      <c r="D732" s="52">
        <v>2018</v>
      </c>
      <c r="E732" s="51">
        <v>0.38</v>
      </c>
      <c r="F732" s="53">
        <v>40</v>
      </c>
      <c r="G732" s="27">
        <f t="shared" si="30"/>
        <v>146.90562129476191</v>
      </c>
      <c r="H732" s="27" t="s">
        <v>387</v>
      </c>
      <c r="I732" s="63">
        <v>75.687939999999998</v>
      </c>
      <c r="J732" s="54" t="s">
        <v>3681</v>
      </c>
      <c r="K732" s="54" t="s">
        <v>2692</v>
      </c>
      <c r="L732" s="54">
        <v>1</v>
      </c>
      <c r="M732" s="54" t="s">
        <v>71</v>
      </c>
      <c r="N732" s="54">
        <v>240</v>
      </c>
      <c r="O732" s="54" t="s">
        <v>3682</v>
      </c>
    </row>
    <row r="733" spans="1:15" s="54" customFormat="1" ht="16.5" customHeight="1">
      <c r="A733" s="50" t="s">
        <v>723</v>
      </c>
      <c r="B733" s="48" t="s">
        <v>2693</v>
      </c>
      <c r="C733" s="51" t="s">
        <v>2694</v>
      </c>
      <c r="D733" s="52">
        <v>2018</v>
      </c>
      <c r="E733" s="51">
        <v>0.38</v>
      </c>
      <c r="F733" s="53">
        <v>512</v>
      </c>
      <c r="G733" s="27">
        <f t="shared" si="30"/>
        <v>146.90562129476191</v>
      </c>
      <c r="H733" s="27" t="s">
        <v>387</v>
      </c>
      <c r="I733" s="63">
        <v>578.66310999999996</v>
      </c>
      <c r="J733" s="54" t="s">
        <v>3681</v>
      </c>
      <c r="K733" s="54" t="s">
        <v>2695</v>
      </c>
      <c r="L733" s="54">
        <v>15</v>
      </c>
      <c r="M733" s="54" t="s">
        <v>74</v>
      </c>
      <c r="N733" s="54">
        <v>240</v>
      </c>
      <c r="O733" s="54" t="s">
        <v>3682</v>
      </c>
    </row>
    <row r="734" spans="1:15" s="54" customFormat="1" ht="16.5" customHeight="1">
      <c r="A734" s="50" t="s">
        <v>723</v>
      </c>
      <c r="B734" s="48" t="s">
        <v>2696</v>
      </c>
      <c r="C734" s="51" t="s">
        <v>2697</v>
      </c>
      <c r="D734" s="52">
        <v>2018</v>
      </c>
      <c r="E734" s="51">
        <v>0.38</v>
      </c>
      <c r="F734" s="53">
        <v>550</v>
      </c>
      <c r="G734" s="27">
        <f t="shared" si="30"/>
        <v>146.90562129476191</v>
      </c>
      <c r="H734" s="27" t="s">
        <v>387</v>
      </c>
      <c r="I734" s="63">
        <v>590.51221999999996</v>
      </c>
      <c r="J734" s="54" t="s">
        <v>3681</v>
      </c>
      <c r="K734" s="54" t="s">
        <v>2698</v>
      </c>
      <c r="L734" s="54">
        <v>15</v>
      </c>
      <c r="M734" s="54" t="s">
        <v>74</v>
      </c>
      <c r="N734" s="54">
        <v>240</v>
      </c>
      <c r="O734" s="54" t="s">
        <v>3682</v>
      </c>
    </row>
    <row r="735" spans="1:15" s="54" customFormat="1" ht="45" customHeight="1">
      <c r="A735" s="50" t="s">
        <v>723</v>
      </c>
      <c r="B735" s="48" t="s">
        <v>2699</v>
      </c>
      <c r="C735" s="51" t="s">
        <v>2700</v>
      </c>
      <c r="D735" s="52">
        <v>2018</v>
      </c>
      <c r="E735" s="51">
        <v>0.38</v>
      </c>
      <c r="F735" s="53">
        <v>89</v>
      </c>
      <c r="G735" s="27">
        <f t="shared" si="30"/>
        <v>146.90562129476191</v>
      </c>
      <c r="H735" s="27" t="s">
        <v>387</v>
      </c>
      <c r="I735" s="63">
        <v>91.731880000000004</v>
      </c>
      <c r="J735" s="54" t="s">
        <v>3681</v>
      </c>
      <c r="K735" s="55" t="s">
        <v>777</v>
      </c>
      <c r="L735" s="54">
        <v>25</v>
      </c>
      <c r="M735" s="54" t="s">
        <v>71</v>
      </c>
      <c r="N735" s="54">
        <v>240</v>
      </c>
      <c r="O735" s="54" t="s">
        <v>3682</v>
      </c>
    </row>
    <row r="736" spans="1:15" s="54" customFormat="1" ht="16.5" customHeight="1">
      <c r="A736" s="50" t="s">
        <v>723</v>
      </c>
      <c r="B736" s="48" t="s">
        <v>228</v>
      </c>
      <c r="C736" s="51" t="s">
        <v>227</v>
      </c>
      <c r="D736" s="52">
        <v>2018</v>
      </c>
      <c r="E736" s="51">
        <v>0.38</v>
      </c>
      <c r="F736" s="53">
        <v>61</v>
      </c>
      <c r="G736" s="27">
        <f t="shared" si="30"/>
        <v>146.90562129476191</v>
      </c>
      <c r="H736" s="27" t="s">
        <v>387</v>
      </c>
      <c r="I736" s="63">
        <v>75.083199999999991</v>
      </c>
      <c r="J736" s="54" t="s">
        <v>3681</v>
      </c>
      <c r="K736" s="54" t="s">
        <v>2701</v>
      </c>
      <c r="L736" s="54">
        <v>15</v>
      </c>
      <c r="M736" s="54" t="s">
        <v>71</v>
      </c>
      <c r="N736" s="54">
        <v>240</v>
      </c>
      <c r="O736" s="54" t="s">
        <v>3682</v>
      </c>
    </row>
    <row r="737" spans="1:15" s="54" customFormat="1" ht="16.5" customHeight="1">
      <c r="A737" s="50" t="s">
        <v>723</v>
      </c>
      <c r="B737" s="48" t="s">
        <v>2705</v>
      </c>
      <c r="C737" s="51" t="s">
        <v>2706</v>
      </c>
      <c r="D737" s="52">
        <v>2018</v>
      </c>
      <c r="E737" s="51">
        <v>0.38</v>
      </c>
      <c r="F737" s="53">
        <v>549</v>
      </c>
      <c r="G737" s="27">
        <f t="shared" si="30"/>
        <v>146.90562129476191</v>
      </c>
      <c r="H737" s="27" t="s">
        <v>387</v>
      </c>
      <c r="I737" s="63">
        <v>412.78191999999996</v>
      </c>
      <c r="J737" s="54" t="s">
        <v>3681</v>
      </c>
      <c r="K737" s="54" t="s">
        <v>2707</v>
      </c>
      <c r="L737" s="54">
        <v>15</v>
      </c>
      <c r="M737" s="54" t="s">
        <v>71</v>
      </c>
      <c r="N737" s="54">
        <v>240</v>
      </c>
      <c r="O737" s="54" t="s">
        <v>3682</v>
      </c>
    </row>
    <row r="738" spans="1:15" s="54" customFormat="1" ht="16.5" customHeight="1">
      <c r="A738" s="50" t="s">
        <v>723</v>
      </c>
      <c r="B738" s="48" t="s">
        <v>2708</v>
      </c>
      <c r="C738" s="51" t="s">
        <v>2709</v>
      </c>
      <c r="D738" s="52">
        <v>2018</v>
      </c>
      <c r="E738" s="51">
        <v>0.38</v>
      </c>
      <c r="F738" s="53">
        <v>346</v>
      </c>
      <c r="G738" s="27">
        <f t="shared" si="30"/>
        <v>146.90562129476191</v>
      </c>
      <c r="H738" s="27" t="s">
        <v>387</v>
      </c>
      <c r="I738" s="63">
        <v>327.91277000000002</v>
      </c>
      <c r="J738" s="54" t="s">
        <v>3681</v>
      </c>
      <c r="K738" s="54" t="s">
        <v>745</v>
      </c>
      <c r="L738" s="54">
        <v>15</v>
      </c>
      <c r="M738" s="54" t="s">
        <v>71</v>
      </c>
      <c r="N738" s="54">
        <v>240</v>
      </c>
      <c r="O738" s="54" t="s">
        <v>3682</v>
      </c>
    </row>
    <row r="739" spans="1:15" s="54" customFormat="1" ht="16.5" customHeight="1">
      <c r="A739" s="50" t="s">
        <v>723</v>
      </c>
      <c r="B739" s="48" t="s">
        <v>2710</v>
      </c>
      <c r="C739" s="51" t="s">
        <v>2711</v>
      </c>
      <c r="D739" s="52">
        <v>2018</v>
      </c>
      <c r="E739" s="51">
        <v>0.38</v>
      </c>
      <c r="F739" s="53">
        <v>95</v>
      </c>
      <c r="G739" s="27">
        <f t="shared" si="30"/>
        <v>146.90562129476191</v>
      </c>
      <c r="H739" s="27" t="s">
        <v>387</v>
      </c>
      <c r="I739" s="63">
        <v>145.43754000000001</v>
      </c>
      <c r="J739" s="54" t="s">
        <v>3681</v>
      </c>
      <c r="K739" s="54" t="s">
        <v>534</v>
      </c>
      <c r="L739" s="54">
        <v>30</v>
      </c>
      <c r="M739" s="54" t="s">
        <v>71</v>
      </c>
      <c r="N739" s="54">
        <v>240</v>
      </c>
      <c r="O739" s="54" t="s">
        <v>3682</v>
      </c>
    </row>
    <row r="740" spans="1:15" s="54" customFormat="1" ht="16.5" customHeight="1">
      <c r="A740" s="50" t="s">
        <v>723</v>
      </c>
      <c r="B740" s="48" t="s">
        <v>2712</v>
      </c>
      <c r="C740" s="51" t="s">
        <v>2713</v>
      </c>
      <c r="D740" s="52">
        <v>2018</v>
      </c>
      <c r="E740" s="51">
        <v>0.38</v>
      </c>
      <c r="F740" s="53">
        <v>542</v>
      </c>
      <c r="G740" s="27">
        <f t="shared" si="30"/>
        <v>146.90562129476191</v>
      </c>
      <c r="H740" s="27" t="s">
        <v>387</v>
      </c>
      <c r="I740" s="63">
        <v>359.98909999999995</v>
      </c>
      <c r="J740" s="54" t="s">
        <v>3681</v>
      </c>
      <c r="K740" s="54" t="s">
        <v>2714</v>
      </c>
      <c r="L740" s="54">
        <v>15</v>
      </c>
      <c r="M740" s="54" t="s">
        <v>71</v>
      </c>
      <c r="N740" s="54">
        <v>240</v>
      </c>
      <c r="O740" s="54" t="s">
        <v>3682</v>
      </c>
    </row>
    <row r="741" spans="1:15" s="54" customFormat="1" ht="16.5" customHeight="1">
      <c r="A741" s="50" t="s">
        <v>723</v>
      </c>
      <c r="B741" s="48" t="s">
        <v>2715</v>
      </c>
      <c r="C741" s="51" t="s">
        <v>2716</v>
      </c>
      <c r="D741" s="52">
        <v>2018</v>
      </c>
      <c r="E741" s="51">
        <v>0.38</v>
      </c>
      <c r="F741" s="53">
        <v>33</v>
      </c>
      <c r="G741" s="27">
        <f t="shared" si="30"/>
        <v>146.90562129476191</v>
      </c>
      <c r="H741" s="27" t="s">
        <v>387</v>
      </c>
      <c r="I741" s="63">
        <v>106.35177</v>
      </c>
      <c r="J741" s="54" t="s">
        <v>3681</v>
      </c>
      <c r="K741" s="54" t="s">
        <v>2717</v>
      </c>
      <c r="L741" s="54">
        <v>15</v>
      </c>
      <c r="M741" s="54" t="s">
        <v>71</v>
      </c>
      <c r="N741" s="54">
        <v>240</v>
      </c>
      <c r="O741" s="54" t="s">
        <v>3682</v>
      </c>
    </row>
    <row r="742" spans="1:15" s="54" customFormat="1" ht="16.5" customHeight="1">
      <c r="A742" s="50" t="s">
        <v>723</v>
      </c>
      <c r="B742" s="48" t="s">
        <v>2718</v>
      </c>
      <c r="C742" s="51" t="s">
        <v>2719</v>
      </c>
      <c r="D742" s="52">
        <v>2018</v>
      </c>
      <c r="E742" s="51">
        <v>0.38</v>
      </c>
      <c r="F742" s="53">
        <v>10</v>
      </c>
      <c r="G742" s="27">
        <f t="shared" si="30"/>
        <v>146.90562129476191</v>
      </c>
      <c r="H742" s="27" t="s">
        <v>387</v>
      </c>
      <c r="I742" s="63">
        <v>150.18132999999997</v>
      </c>
      <c r="J742" s="54" t="s">
        <v>3681</v>
      </c>
      <c r="K742" s="54" t="s">
        <v>528</v>
      </c>
      <c r="L742" s="54">
        <v>35</v>
      </c>
      <c r="M742" s="54" t="s">
        <v>71</v>
      </c>
      <c r="N742" s="54">
        <v>240</v>
      </c>
      <c r="O742" s="54" t="s">
        <v>3682</v>
      </c>
    </row>
    <row r="743" spans="1:15" s="54" customFormat="1" ht="16.5" customHeight="1">
      <c r="A743" s="50" t="s">
        <v>723</v>
      </c>
      <c r="B743" s="48" t="s">
        <v>2722</v>
      </c>
      <c r="C743" s="51" t="s">
        <v>2723</v>
      </c>
      <c r="D743" s="52">
        <v>2018</v>
      </c>
      <c r="E743" s="51">
        <v>0.38</v>
      </c>
      <c r="F743" s="53">
        <v>39</v>
      </c>
      <c r="G743" s="27">
        <f t="shared" si="30"/>
        <v>146.90562129476191</v>
      </c>
      <c r="H743" s="27" t="s">
        <v>387</v>
      </c>
      <c r="I743" s="63">
        <v>97.560410000000005</v>
      </c>
      <c r="J743" s="54" t="s">
        <v>3681</v>
      </c>
      <c r="K743" s="54" t="s">
        <v>2724</v>
      </c>
      <c r="L743" s="54">
        <v>0.5</v>
      </c>
      <c r="M743" s="54" t="s">
        <v>71</v>
      </c>
      <c r="N743" s="54">
        <v>240</v>
      </c>
      <c r="O743" s="54" t="s">
        <v>3682</v>
      </c>
    </row>
    <row r="744" spans="1:15" s="54" customFormat="1" ht="30" customHeight="1">
      <c r="A744" s="50" t="s">
        <v>723</v>
      </c>
      <c r="B744" s="48" t="s">
        <v>2725</v>
      </c>
      <c r="C744" s="51" t="s">
        <v>2726</v>
      </c>
      <c r="D744" s="52">
        <v>2018</v>
      </c>
      <c r="E744" s="51">
        <v>0.38</v>
      </c>
      <c r="F744" s="53">
        <v>280</v>
      </c>
      <c r="G744" s="27">
        <f t="shared" si="30"/>
        <v>146.90562129476191</v>
      </c>
      <c r="H744" s="27" t="s">
        <v>387</v>
      </c>
      <c r="I744" s="63">
        <v>312.56771000000003</v>
      </c>
      <c r="J744" s="54" t="s">
        <v>3681</v>
      </c>
      <c r="K744" s="55" t="s">
        <v>2727</v>
      </c>
      <c r="L744" s="54">
        <v>10</v>
      </c>
      <c r="M744" s="54" t="s">
        <v>71</v>
      </c>
      <c r="N744" s="54">
        <v>240</v>
      </c>
      <c r="O744" s="54" t="s">
        <v>3682</v>
      </c>
    </row>
    <row r="745" spans="1:15" s="54" customFormat="1" ht="16.5" customHeight="1">
      <c r="A745" s="50" t="s">
        <v>723</v>
      </c>
      <c r="B745" s="48" t="s">
        <v>2733</v>
      </c>
      <c r="C745" s="51" t="s">
        <v>2734</v>
      </c>
      <c r="D745" s="52">
        <v>2018</v>
      </c>
      <c r="E745" s="51">
        <v>0.38</v>
      </c>
      <c r="F745" s="53">
        <v>58</v>
      </c>
      <c r="G745" s="27">
        <f t="shared" si="30"/>
        <v>146.90562129476191</v>
      </c>
      <c r="H745" s="27" t="s">
        <v>387</v>
      </c>
      <c r="I745" s="63">
        <v>105.35567</v>
      </c>
      <c r="J745" s="54" t="s">
        <v>3681</v>
      </c>
      <c r="K745" s="54" t="s">
        <v>2735</v>
      </c>
      <c r="L745" s="54">
        <v>15</v>
      </c>
      <c r="M745" s="54" t="s">
        <v>71</v>
      </c>
      <c r="N745" s="54">
        <v>240</v>
      </c>
      <c r="O745" s="54" t="s">
        <v>3682</v>
      </c>
    </row>
    <row r="746" spans="1:15" s="54" customFormat="1" ht="60" customHeight="1">
      <c r="A746" s="50" t="s">
        <v>723</v>
      </c>
      <c r="B746" s="48" t="s">
        <v>2736</v>
      </c>
      <c r="C746" s="51" t="s">
        <v>2737</v>
      </c>
      <c r="D746" s="52">
        <v>2018</v>
      </c>
      <c r="E746" s="51">
        <v>0.38</v>
      </c>
      <c r="F746" s="53">
        <v>548.99999999999989</v>
      </c>
      <c r="G746" s="27">
        <f t="shared" si="30"/>
        <v>146.90562129476191</v>
      </c>
      <c r="H746" s="27" t="s">
        <v>387</v>
      </c>
      <c r="I746" s="63">
        <v>531.95230000000004</v>
      </c>
      <c r="J746" s="54" t="s">
        <v>3681</v>
      </c>
      <c r="K746" s="55" t="s">
        <v>2738</v>
      </c>
      <c r="L746" s="54">
        <v>60</v>
      </c>
      <c r="M746" s="54" t="s">
        <v>3689</v>
      </c>
      <c r="N746" s="54">
        <v>240</v>
      </c>
      <c r="O746" s="54" t="s">
        <v>3682</v>
      </c>
    </row>
    <row r="747" spans="1:15" s="54" customFormat="1" ht="16.5" customHeight="1">
      <c r="A747" s="50" t="s">
        <v>723</v>
      </c>
      <c r="B747" s="48" t="s">
        <v>2739</v>
      </c>
      <c r="C747" s="51" t="s">
        <v>2740</v>
      </c>
      <c r="D747" s="52">
        <v>2018</v>
      </c>
      <c r="E747" s="51">
        <v>0.38</v>
      </c>
      <c r="F747" s="53">
        <v>268</v>
      </c>
      <c r="G747" s="27">
        <f t="shared" si="30"/>
        <v>146.90562129476191</v>
      </c>
      <c r="H747" s="27" t="s">
        <v>387</v>
      </c>
      <c r="I747" s="63">
        <v>355.82365000000004</v>
      </c>
      <c r="J747" s="54" t="s">
        <v>3681</v>
      </c>
      <c r="K747" s="54" t="s">
        <v>2741</v>
      </c>
      <c r="L747" s="54">
        <v>15</v>
      </c>
      <c r="M747" s="54" t="s">
        <v>71</v>
      </c>
      <c r="N747" s="54">
        <v>240</v>
      </c>
      <c r="O747" s="54" t="s">
        <v>3682</v>
      </c>
    </row>
    <row r="748" spans="1:15" s="54" customFormat="1" ht="30" customHeight="1">
      <c r="A748" s="50" t="s">
        <v>723</v>
      </c>
      <c r="B748" s="48" t="s">
        <v>2742</v>
      </c>
      <c r="C748" s="51" t="s">
        <v>2743</v>
      </c>
      <c r="D748" s="52">
        <v>2018</v>
      </c>
      <c r="E748" s="51">
        <v>0.38</v>
      </c>
      <c r="F748" s="53">
        <v>338</v>
      </c>
      <c r="G748" s="27">
        <f t="shared" si="30"/>
        <v>146.90562129476191</v>
      </c>
      <c r="H748" s="27" t="s">
        <v>387</v>
      </c>
      <c r="I748" s="63">
        <v>362.76591999999999</v>
      </c>
      <c r="J748" s="54" t="s">
        <v>3681</v>
      </c>
      <c r="K748" s="55" t="s">
        <v>2744</v>
      </c>
      <c r="L748" s="54">
        <v>30</v>
      </c>
      <c r="M748" s="54" t="s">
        <v>71</v>
      </c>
      <c r="N748" s="54">
        <v>240</v>
      </c>
      <c r="O748" s="54" t="s">
        <v>3682</v>
      </c>
    </row>
    <row r="749" spans="1:15" s="54" customFormat="1" ht="30" customHeight="1">
      <c r="A749" s="50" t="s">
        <v>723</v>
      </c>
      <c r="B749" s="48" t="s">
        <v>2745</v>
      </c>
      <c r="C749" s="51" t="s">
        <v>2746</v>
      </c>
      <c r="D749" s="52">
        <v>2018</v>
      </c>
      <c r="E749" s="51">
        <v>0.38</v>
      </c>
      <c r="F749" s="53">
        <v>47</v>
      </c>
      <c r="G749" s="27">
        <f t="shared" si="30"/>
        <v>146.90562129476191</v>
      </c>
      <c r="H749" s="27" t="s">
        <v>387</v>
      </c>
      <c r="I749" s="63">
        <v>143.19833</v>
      </c>
      <c r="J749" s="54" t="s">
        <v>3681</v>
      </c>
      <c r="K749" s="55" t="s">
        <v>546</v>
      </c>
      <c r="L749" s="54">
        <v>30</v>
      </c>
      <c r="M749" s="54" t="s">
        <v>71</v>
      </c>
      <c r="N749" s="54">
        <v>240</v>
      </c>
      <c r="O749" s="54" t="s">
        <v>3682</v>
      </c>
    </row>
    <row r="750" spans="1:15" s="54" customFormat="1" ht="30" customHeight="1">
      <c r="A750" s="50" t="s">
        <v>723</v>
      </c>
      <c r="B750" s="48" t="s">
        <v>2747</v>
      </c>
      <c r="C750" s="51" t="s">
        <v>2748</v>
      </c>
      <c r="D750" s="52">
        <v>2018</v>
      </c>
      <c r="E750" s="51">
        <v>0.38</v>
      </c>
      <c r="F750" s="53">
        <v>125</v>
      </c>
      <c r="G750" s="27">
        <f t="shared" si="30"/>
        <v>146.90562129476191</v>
      </c>
      <c r="H750" s="27" t="s">
        <v>387</v>
      </c>
      <c r="I750" s="63">
        <v>179.13130999999998</v>
      </c>
      <c r="J750" s="54" t="s">
        <v>3681</v>
      </c>
      <c r="K750" s="55" t="s">
        <v>2749</v>
      </c>
      <c r="L750" s="54">
        <v>20</v>
      </c>
      <c r="M750" s="54" t="s">
        <v>71</v>
      </c>
      <c r="N750" s="54">
        <v>240</v>
      </c>
      <c r="O750" s="54" t="s">
        <v>3682</v>
      </c>
    </row>
    <row r="751" spans="1:15" s="54" customFormat="1" ht="16.5" customHeight="1">
      <c r="A751" s="50" t="s">
        <v>723</v>
      </c>
      <c r="B751" s="48" t="s">
        <v>2750</v>
      </c>
      <c r="C751" s="51" t="s">
        <v>2751</v>
      </c>
      <c r="D751" s="52">
        <v>2018</v>
      </c>
      <c r="E751" s="51">
        <v>0.38</v>
      </c>
      <c r="F751" s="53">
        <v>274</v>
      </c>
      <c r="G751" s="27">
        <f t="shared" si="30"/>
        <v>146.90562129476191</v>
      </c>
      <c r="H751" s="27" t="s">
        <v>387</v>
      </c>
      <c r="I751" s="63">
        <v>348.74347999999998</v>
      </c>
      <c r="J751" s="54" t="s">
        <v>3681</v>
      </c>
      <c r="K751" s="54" t="s">
        <v>2752</v>
      </c>
      <c r="L751" s="54">
        <v>5</v>
      </c>
      <c r="M751" s="54" t="s">
        <v>71</v>
      </c>
      <c r="N751" s="54">
        <v>240</v>
      </c>
      <c r="O751" s="54" t="s">
        <v>3682</v>
      </c>
    </row>
    <row r="752" spans="1:15" s="54" customFormat="1" ht="45" customHeight="1">
      <c r="A752" s="50" t="s">
        <v>723</v>
      </c>
      <c r="B752" s="48" t="s">
        <v>2753</v>
      </c>
      <c r="C752" s="51" t="s">
        <v>2754</v>
      </c>
      <c r="D752" s="52">
        <v>2018</v>
      </c>
      <c r="E752" s="51">
        <v>0.38</v>
      </c>
      <c r="F752" s="53">
        <v>1480</v>
      </c>
      <c r="G752" s="27">
        <f t="shared" si="30"/>
        <v>146.90562129476191</v>
      </c>
      <c r="H752" s="27" t="s">
        <v>387</v>
      </c>
      <c r="I752" s="63">
        <v>1206.35097</v>
      </c>
      <c r="J752" s="54" t="s">
        <v>3681</v>
      </c>
      <c r="K752" s="55" t="s">
        <v>2755</v>
      </c>
      <c r="L752" s="54">
        <v>45</v>
      </c>
      <c r="M752" s="54" t="s">
        <v>71</v>
      </c>
      <c r="N752" s="54">
        <v>240</v>
      </c>
      <c r="O752" s="54" t="s">
        <v>3682</v>
      </c>
    </row>
    <row r="753" spans="1:15" s="54" customFormat="1" ht="30" customHeight="1">
      <c r="A753" s="50" t="s">
        <v>723</v>
      </c>
      <c r="B753" s="48" t="s">
        <v>2758</v>
      </c>
      <c r="C753" s="51" t="s">
        <v>2759</v>
      </c>
      <c r="D753" s="52">
        <v>2018</v>
      </c>
      <c r="E753" s="51">
        <v>0.38</v>
      </c>
      <c r="F753" s="53">
        <v>429</v>
      </c>
      <c r="G753" s="27">
        <f t="shared" si="30"/>
        <v>146.90562129476191</v>
      </c>
      <c r="H753" s="27" t="s">
        <v>387</v>
      </c>
      <c r="I753" s="63">
        <v>549.9680699999999</v>
      </c>
      <c r="J753" s="54" t="s">
        <v>3681</v>
      </c>
      <c r="K753" s="55" t="s">
        <v>2760</v>
      </c>
      <c r="L753" s="54">
        <v>30</v>
      </c>
      <c r="M753" s="54" t="s">
        <v>71</v>
      </c>
      <c r="N753" s="54">
        <v>240</v>
      </c>
      <c r="O753" s="54" t="s">
        <v>3682</v>
      </c>
    </row>
    <row r="754" spans="1:15" s="54" customFormat="1" ht="16.5" customHeight="1">
      <c r="A754" s="50" t="s">
        <v>723</v>
      </c>
      <c r="B754" s="48" t="s">
        <v>2761</v>
      </c>
      <c r="C754" s="51" t="s">
        <v>2762</v>
      </c>
      <c r="D754" s="52">
        <v>2018</v>
      </c>
      <c r="E754" s="51">
        <v>0.38</v>
      </c>
      <c r="F754" s="53">
        <v>408</v>
      </c>
      <c r="G754" s="27">
        <f t="shared" si="30"/>
        <v>146.90562129476191</v>
      </c>
      <c r="H754" s="27" t="s">
        <v>387</v>
      </c>
      <c r="I754" s="63">
        <v>426.95179999999999</v>
      </c>
      <c r="J754" s="54" t="s">
        <v>3681</v>
      </c>
      <c r="K754" s="54" t="s">
        <v>555</v>
      </c>
      <c r="L754" s="54">
        <v>5</v>
      </c>
      <c r="M754" s="54" t="s">
        <v>71</v>
      </c>
      <c r="N754" s="54">
        <v>240</v>
      </c>
      <c r="O754" s="54" t="s">
        <v>3682</v>
      </c>
    </row>
    <row r="755" spans="1:15" s="54" customFormat="1" ht="16.5" customHeight="1">
      <c r="A755" s="50" t="s">
        <v>723</v>
      </c>
      <c r="B755" s="48" t="s">
        <v>2763</v>
      </c>
      <c r="C755" s="51" t="s">
        <v>2764</v>
      </c>
      <c r="D755" s="52">
        <v>2018</v>
      </c>
      <c r="E755" s="51">
        <v>0.38</v>
      </c>
      <c r="F755" s="53">
        <v>84</v>
      </c>
      <c r="G755" s="27">
        <f t="shared" si="30"/>
        <v>146.90562129476191</v>
      </c>
      <c r="H755" s="27" t="s">
        <v>387</v>
      </c>
      <c r="I755" s="63">
        <v>112.96311999999999</v>
      </c>
      <c r="J755" s="54" t="s">
        <v>3681</v>
      </c>
      <c r="K755" s="54" t="s">
        <v>2765</v>
      </c>
      <c r="L755" s="54">
        <v>5</v>
      </c>
      <c r="M755" s="54" t="s">
        <v>71</v>
      </c>
      <c r="N755" s="54">
        <v>240</v>
      </c>
      <c r="O755" s="54" t="s">
        <v>3682</v>
      </c>
    </row>
    <row r="756" spans="1:15" s="54" customFormat="1" ht="30" customHeight="1">
      <c r="A756" s="50" t="s">
        <v>723</v>
      </c>
      <c r="B756" s="48" t="s">
        <v>2768</v>
      </c>
      <c r="C756" s="51" t="s">
        <v>2769</v>
      </c>
      <c r="D756" s="52">
        <v>2018</v>
      </c>
      <c r="E756" s="51">
        <v>0.38</v>
      </c>
      <c r="F756" s="53">
        <v>116</v>
      </c>
      <c r="G756" s="27">
        <f t="shared" si="30"/>
        <v>146.90562129476191</v>
      </c>
      <c r="H756" s="27" t="s">
        <v>387</v>
      </c>
      <c r="I756" s="63">
        <v>188.25754999999998</v>
      </c>
      <c r="J756" s="54" t="s">
        <v>3681</v>
      </c>
      <c r="K756" s="55" t="s">
        <v>2770</v>
      </c>
      <c r="L756" s="54">
        <v>20</v>
      </c>
      <c r="M756" s="54" t="s">
        <v>71</v>
      </c>
      <c r="N756" s="54">
        <v>240</v>
      </c>
      <c r="O756" s="54" t="s">
        <v>3682</v>
      </c>
    </row>
    <row r="757" spans="1:15" s="54" customFormat="1" ht="16.5" customHeight="1">
      <c r="A757" s="50" t="s">
        <v>723</v>
      </c>
      <c r="B757" s="48" t="s">
        <v>2771</v>
      </c>
      <c r="C757" s="51" t="s">
        <v>2772</v>
      </c>
      <c r="D757" s="52">
        <v>2018</v>
      </c>
      <c r="E757" s="51">
        <v>0.38</v>
      </c>
      <c r="F757" s="53">
        <v>80</v>
      </c>
      <c r="G757" s="27">
        <f t="shared" si="30"/>
        <v>146.90562129476191</v>
      </c>
      <c r="H757" s="27" t="s">
        <v>387</v>
      </c>
      <c r="I757" s="63">
        <v>192.09817999999999</v>
      </c>
      <c r="J757" s="54" t="s">
        <v>3681</v>
      </c>
      <c r="K757" s="54" t="s">
        <v>2773</v>
      </c>
      <c r="L757" s="54">
        <v>15</v>
      </c>
      <c r="M757" s="54" t="s">
        <v>71</v>
      </c>
      <c r="N757" s="54">
        <v>240</v>
      </c>
      <c r="O757" s="54" t="s">
        <v>3682</v>
      </c>
    </row>
    <row r="758" spans="1:15" s="54" customFormat="1" ht="30" customHeight="1">
      <c r="A758" s="50" t="s">
        <v>723</v>
      </c>
      <c r="B758" s="48" t="s">
        <v>2774</v>
      </c>
      <c r="C758" s="51" t="s">
        <v>2775</v>
      </c>
      <c r="D758" s="52">
        <v>2018</v>
      </c>
      <c r="E758" s="51">
        <v>0.38</v>
      </c>
      <c r="F758" s="53">
        <v>222</v>
      </c>
      <c r="G758" s="27">
        <f t="shared" si="30"/>
        <v>146.90562129476191</v>
      </c>
      <c r="H758" s="27" t="s">
        <v>387</v>
      </c>
      <c r="I758" s="63">
        <v>325.60957000000002</v>
      </c>
      <c r="J758" s="54" t="s">
        <v>3681</v>
      </c>
      <c r="K758" s="55" t="s">
        <v>2776</v>
      </c>
      <c r="L758" s="54">
        <v>30</v>
      </c>
      <c r="M758" s="54" t="s">
        <v>71</v>
      </c>
      <c r="N758" s="54">
        <v>240</v>
      </c>
      <c r="O758" s="54" t="s">
        <v>3682</v>
      </c>
    </row>
    <row r="759" spans="1:15" s="54" customFormat="1" ht="16.5" customHeight="1">
      <c r="A759" s="50" t="s">
        <v>723</v>
      </c>
      <c r="B759" s="48" t="s">
        <v>2777</v>
      </c>
      <c r="C759" s="51" t="s">
        <v>2778</v>
      </c>
      <c r="D759" s="52">
        <v>2018</v>
      </c>
      <c r="E759" s="51">
        <v>0.38</v>
      </c>
      <c r="F759" s="53">
        <v>141</v>
      </c>
      <c r="G759" s="27">
        <f t="shared" si="30"/>
        <v>146.90562129476191</v>
      </c>
      <c r="H759" s="27" t="s">
        <v>387</v>
      </c>
      <c r="I759" s="63">
        <v>209.07523999999998</v>
      </c>
      <c r="J759" s="54" t="s">
        <v>3681</v>
      </c>
      <c r="K759" s="54" t="s">
        <v>2779</v>
      </c>
      <c r="L759" s="54">
        <v>15</v>
      </c>
      <c r="M759" s="54" t="s">
        <v>71</v>
      </c>
      <c r="N759" s="54">
        <v>240</v>
      </c>
      <c r="O759" s="54" t="s">
        <v>3682</v>
      </c>
    </row>
    <row r="760" spans="1:15" s="54" customFormat="1" ht="16.5" customHeight="1">
      <c r="A760" s="50" t="s">
        <v>723</v>
      </c>
      <c r="B760" s="48" t="s">
        <v>2780</v>
      </c>
      <c r="C760" s="51" t="s">
        <v>2781</v>
      </c>
      <c r="D760" s="52">
        <v>2018</v>
      </c>
      <c r="E760" s="51">
        <v>0.38</v>
      </c>
      <c r="F760" s="53">
        <v>869</v>
      </c>
      <c r="G760" s="27">
        <f t="shared" si="30"/>
        <v>146.90562129476191</v>
      </c>
      <c r="H760" s="27" t="s">
        <v>387</v>
      </c>
      <c r="I760" s="63">
        <v>856.38725999999997</v>
      </c>
      <c r="J760" s="54" t="s">
        <v>3683</v>
      </c>
      <c r="M760" s="54" t="s">
        <v>71</v>
      </c>
      <c r="N760" s="54">
        <v>240</v>
      </c>
      <c r="O760" s="54" t="s">
        <v>3682</v>
      </c>
    </row>
    <row r="761" spans="1:15" s="54" customFormat="1" ht="16.5" customHeight="1">
      <c r="A761" s="50" t="s">
        <v>723</v>
      </c>
      <c r="B761" s="48" t="s">
        <v>2782</v>
      </c>
      <c r="C761" s="51" t="s">
        <v>2783</v>
      </c>
      <c r="D761" s="52">
        <v>2018</v>
      </c>
      <c r="E761" s="51">
        <v>0.38</v>
      </c>
      <c r="F761" s="53">
        <v>68</v>
      </c>
      <c r="G761" s="27">
        <f t="shared" si="30"/>
        <v>146.90562129476191</v>
      </c>
      <c r="H761" s="27" t="s">
        <v>387</v>
      </c>
      <c r="I761" s="63">
        <v>123.35589</v>
      </c>
      <c r="J761" s="54" t="s">
        <v>3681</v>
      </c>
      <c r="K761" s="54" t="s">
        <v>2784</v>
      </c>
      <c r="L761" s="54">
        <v>15</v>
      </c>
      <c r="M761" s="54" t="s">
        <v>71</v>
      </c>
      <c r="N761" s="54">
        <v>240</v>
      </c>
      <c r="O761" s="54" t="s">
        <v>3682</v>
      </c>
    </row>
    <row r="762" spans="1:15" s="54" customFormat="1" ht="16.5" customHeight="1">
      <c r="A762" s="50" t="s">
        <v>723</v>
      </c>
      <c r="B762" s="48" t="s">
        <v>2785</v>
      </c>
      <c r="C762" s="51" t="s">
        <v>2786</v>
      </c>
      <c r="D762" s="52">
        <v>2018</v>
      </c>
      <c r="E762" s="51">
        <v>0.38</v>
      </c>
      <c r="F762" s="53">
        <v>65</v>
      </c>
      <c r="G762" s="27">
        <f t="shared" si="30"/>
        <v>146.90562129476191</v>
      </c>
      <c r="H762" s="27" t="s">
        <v>387</v>
      </c>
      <c r="I762" s="63">
        <v>104.85817999999999</v>
      </c>
      <c r="J762" s="54" t="s">
        <v>3681</v>
      </c>
      <c r="K762" s="54" t="s">
        <v>2787</v>
      </c>
      <c r="L762" s="54">
        <v>15</v>
      </c>
      <c r="M762" s="54" t="s">
        <v>71</v>
      </c>
      <c r="N762" s="54">
        <v>240</v>
      </c>
      <c r="O762" s="54" t="s">
        <v>3682</v>
      </c>
    </row>
    <row r="763" spans="1:15" s="54" customFormat="1" ht="16.5" customHeight="1">
      <c r="A763" s="50" t="s">
        <v>723</v>
      </c>
      <c r="B763" s="48" t="s">
        <v>195</v>
      </c>
      <c r="C763" s="51" t="s">
        <v>194</v>
      </c>
      <c r="D763" s="52">
        <v>2018</v>
      </c>
      <c r="E763" s="51">
        <v>0.38</v>
      </c>
      <c r="F763" s="53">
        <v>44</v>
      </c>
      <c r="G763" s="27">
        <f t="shared" si="30"/>
        <v>146.90562129476191</v>
      </c>
      <c r="H763" s="27" t="s">
        <v>387</v>
      </c>
      <c r="I763" s="63">
        <v>117.14277</v>
      </c>
      <c r="J763" s="54" t="s">
        <v>3681</v>
      </c>
      <c r="K763" s="54" t="s">
        <v>2788</v>
      </c>
      <c r="L763" s="54">
        <v>15</v>
      </c>
      <c r="M763" s="54" t="s">
        <v>71</v>
      </c>
      <c r="N763" s="54">
        <v>240</v>
      </c>
      <c r="O763" s="54" t="s">
        <v>3682</v>
      </c>
    </row>
    <row r="764" spans="1:15" s="54" customFormat="1" ht="16.5" customHeight="1">
      <c r="A764" s="50" t="s">
        <v>723</v>
      </c>
      <c r="B764" s="48" t="s">
        <v>2789</v>
      </c>
      <c r="C764" s="51" t="s">
        <v>2790</v>
      </c>
      <c r="D764" s="52">
        <v>2018</v>
      </c>
      <c r="E764" s="51">
        <v>0.38</v>
      </c>
      <c r="F764" s="53">
        <v>42</v>
      </c>
      <c r="G764" s="27">
        <f t="shared" si="30"/>
        <v>146.90562129476191</v>
      </c>
      <c r="H764" s="27" t="s">
        <v>387</v>
      </c>
      <c r="I764" s="63">
        <v>129.08192</v>
      </c>
      <c r="J764" s="54" t="s">
        <v>3681</v>
      </c>
      <c r="K764" s="54" t="s">
        <v>751</v>
      </c>
      <c r="L764" s="54">
        <v>15</v>
      </c>
      <c r="M764" s="54" t="s">
        <v>71</v>
      </c>
      <c r="N764" s="54">
        <v>240</v>
      </c>
      <c r="O764" s="54" t="s">
        <v>3682</v>
      </c>
    </row>
    <row r="765" spans="1:15" s="54" customFormat="1" ht="16.5" customHeight="1">
      <c r="A765" s="50" t="s">
        <v>723</v>
      </c>
      <c r="B765" s="48" t="s">
        <v>2791</v>
      </c>
      <c r="C765" s="51" t="s">
        <v>2792</v>
      </c>
      <c r="D765" s="52">
        <v>2018</v>
      </c>
      <c r="E765" s="51">
        <v>0.38</v>
      </c>
      <c r="F765" s="53">
        <v>6</v>
      </c>
      <c r="G765" s="27">
        <f t="shared" si="30"/>
        <v>146.90562129476191</v>
      </c>
      <c r="H765" s="27" t="s">
        <v>387</v>
      </c>
      <c r="I765" s="63">
        <v>58.25112</v>
      </c>
      <c r="J765" s="54" t="s">
        <v>3681</v>
      </c>
      <c r="K765" s="54" t="s">
        <v>755</v>
      </c>
      <c r="L765" s="54">
        <v>50</v>
      </c>
      <c r="M765" s="54" t="s">
        <v>71</v>
      </c>
      <c r="N765" s="54">
        <v>240</v>
      </c>
      <c r="O765" s="54" t="s">
        <v>3682</v>
      </c>
    </row>
    <row r="766" spans="1:15" s="54" customFormat="1" ht="16.5" customHeight="1">
      <c r="A766" s="50" t="s">
        <v>723</v>
      </c>
      <c r="B766" s="48" t="s">
        <v>2793</v>
      </c>
      <c r="C766" s="51" t="s">
        <v>2794</v>
      </c>
      <c r="D766" s="52">
        <v>2018</v>
      </c>
      <c r="E766" s="51">
        <v>0.38</v>
      </c>
      <c r="F766" s="53">
        <v>6</v>
      </c>
      <c r="G766" s="27">
        <f t="shared" si="30"/>
        <v>146.90562129476191</v>
      </c>
      <c r="H766" s="27" t="s">
        <v>387</v>
      </c>
      <c r="I766" s="63">
        <v>76.17</v>
      </c>
      <c r="J766" s="54" t="s">
        <v>3681</v>
      </c>
      <c r="K766" s="54" t="s">
        <v>583</v>
      </c>
      <c r="L766" s="54">
        <v>15</v>
      </c>
      <c r="M766" s="54" t="s">
        <v>71</v>
      </c>
      <c r="N766" s="54">
        <v>240</v>
      </c>
      <c r="O766" s="54" t="s">
        <v>3682</v>
      </c>
    </row>
    <row r="767" spans="1:15" s="54" customFormat="1" ht="30" customHeight="1">
      <c r="A767" s="50" t="s">
        <v>723</v>
      </c>
      <c r="B767" s="48" t="s">
        <v>2795</v>
      </c>
      <c r="C767" s="51" t="s">
        <v>2796</v>
      </c>
      <c r="D767" s="52">
        <v>2018</v>
      </c>
      <c r="E767" s="51">
        <v>0.38</v>
      </c>
      <c r="F767" s="53">
        <v>207</v>
      </c>
      <c r="G767" s="27">
        <f t="shared" si="30"/>
        <v>146.90562129476191</v>
      </c>
      <c r="H767" s="27" t="s">
        <v>387</v>
      </c>
      <c r="I767" s="63">
        <v>248.46226999999999</v>
      </c>
      <c r="J767" s="54" t="s">
        <v>3681</v>
      </c>
      <c r="K767" s="55" t="s">
        <v>2797</v>
      </c>
      <c r="L767" s="54">
        <v>30</v>
      </c>
      <c r="M767" s="54" t="s">
        <v>71</v>
      </c>
      <c r="N767" s="54">
        <v>240</v>
      </c>
      <c r="O767" s="54" t="s">
        <v>3682</v>
      </c>
    </row>
    <row r="768" spans="1:15" s="54" customFormat="1" ht="30" customHeight="1">
      <c r="A768" s="50" t="s">
        <v>723</v>
      </c>
      <c r="B768" s="48" t="s">
        <v>2798</v>
      </c>
      <c r="C768" s="51" t="s">
        <v>2799</v>
      </c>
      <c r="D768" s="52">
        <v>2018</v>
      </c>
      <c r="E768" s="51">
        <v>0.38</v>
      </c>
      <c r="F768" s="53">
        <v>412</v>
      </c>
      <c r="G768" s="27">
        <f t="shared" si="30"/>
        <v>146.90562129476191</v>
      </c>
      <c r="H768" s="27" t="s">
        <v>387</v>
      </c>
      <c r="I768" s="63">
        <v>400.17140999999998</v>
      </c>
      <c r="J768" s="54" t="s">
        <v>3681</v>
      </c>
      <c r="K768" s="55" t="s">
        <v>2800</v>
      </c>
      <c r="L768" s="54">
        <v>30</v>
      </c>
      <c r="M768" s="54" t="s">
        <v>71</v>
      </c>
      <c r="N768" s="54">
        <v>240</v>
      </c>
      <c r="O768" s="54" t="s">
        <v>3682</v>
      </c>
    </row>
    <row r="769" spans="1:15" s="54" customFormat="1" ht="16.5" customHeight="1">
      <c r="A769" s="50" t="s">
        <v>723</v>
      </c>
      <c r="B769" s="48" t="s">
        <v>2801</v>
      </c>
      <c r="C769" s="51" t="s">
        <v>2802</v>
      </c>
      <c r="D769" s="52">
        <v>2018</v>
      </c>
      <c r="E769" s="51">
        <v>0.38</v>
      </c>
      <c r="F769" s="53">
        <v>488</v>
      </c>
      <c r="G769" s="27">
        <f t="shared" si="30"/>
        <v>146.90562129476191</v>
      </c>
      <c r="H769" s="27" t="s">
        <v>387</v>
      </c>
      <c r="I769" s="63">
        <v>454.50099999999998</v>
      </c>
      <c r="J769" s="54" t="s">
        <v>3681</v>
      </c>
      <c r="K769" s="54" t="s">
        <v>2803</v>
      </c>
      <c r="L769" s="54">
        <v>15</v>
      </c>
      <c r="M769" s="54" t="s">
        <v>71</v>
      </c>
      <c r="N769" s="54">
        <v>240</v>
      </c>
      <c r="O769" s="54" t="s">
        <v>3682</v>
      </c>
    </row>
    <row r="770" spans="1:15" s="54" customFormat="1" ht="30" customHeight="1">
      <c r="A770" s="50" t="s">
        <v>723</v>
      </c>
      <c r="B770" s="48" t="s">
        <v>2804</v>
      </c>
      <c r="C770" s="51" t="s">
        <v>2805</v>
      </c>
      <c r="D770" s="52">
        <v>2018</v>
      </c>
      <c r="E770" s="51">
        <v>0.38</v>
      </c>
      <c r="F770" s="53">
        <v>187</v>
      </c>
      <c r="G770" s="27">
        <f t="shared" si="30"/>
        <v>146.90562129476191</v>
      </c>
      <c r="H770" s="27" t="s">
        <v>387</v>
      </c>
      <c r="I770" s="63">
        <v>181.58826000000002</v>
      </c>
      <c r="J770" s="54" t="s">
        <v>3681</v>
      </c>
      <c r="K770" s="55" t="s">
        <v>2806</v>
      </c>
      <c r="L770" s="54">
        <v>30</v>
      </c>
      <c r="M770" s="54" t="s">
        <v>71</v>
      </c>
      <c r="N770" s="54">
        <v>240</v>
      </c>
      <c r="O770" s="54" t="s">
        <v>3682</v>
      </c>
    </row>
    <row r="771" spans="1:15" s="54" customFormat="1" ht="30" customHeight="1">
      <c r="A771" s="50" t="s">
        <v>723</v>
      </c>
      <c r="B771" s="48" t="s">
        <v>2807</v>
      </c>
      <c r="C771" s="51" t="s">
        <v>2808</v>
      </c>
      <c r="D771" s="52">
        <v>2018</v>
      </c>
      <c r="E771" s="51">
        <v>0.38</v>
      </c>
      <c r="F771" s="53">
        <v>353</v>
      </c>
      <c r="G771" s="27">
        <f t="shared" si="30"/>
        <v>146.90562129476191</v>
      </c>
      <c r="H771" s="27" t="s">
        <v>387</v>
      </c>
      <c r="I771" s="63">
        <v>472.08373</v>
      </c>
      <c r="J771" s="54" t="s">
        <v>3681</v>
      </c>
      <c r="K771" s="55" t="s">
        <v>2809</v>
      </c>
      <c r="L771" s="54">
        <v>30</v>
      </c>
      <c r="M771" s="54" t="s">
        <v>71</v>
      </c>
      <c r="N771" s="54">
        <v>240</v>
      </c>
      <c r="O771" s="54" t="s">
        <v>3682</v>
      </c>
    </row>
    <row r="772" spans="1:15" s="54" customFormat="1" ht="16.5" customHeight="1">
      <c r="A772" s="50" t="s">
        <v>723</v>
      </c>
      <c r="B772" s="48" t="s">
        <v>2810</v>
      </c>
      <c r="C772" s="51" t="s">
        <v>2811</v>
      </c>
      <c r="D772" s="52">
        <v>2018</v>
      </c>
      <c r="E772" s="51">
        <v>0.38</v>
      </c>
      <c r="F772" s="53">
        <v>22</v>
      </c>
      <c r="G772" s="27">
        <f t="shared" si="30"/>
        <v>146.90562129476191</v>
      </c>
      <c r="H772" s="27" t="s">
        <v>387</v>
      </c>
      <c r="I772" s="63">
        <v>110.55616999999999</v>
      </c>
      <c r="J772" s="54" t="s">
        <v>3681</v>
      </c>
      <c r="K772" s="54" t="s">
        <v>735</v>
      </c>
      <c r="L772" s="54">
        <v>15</v>
      </c>
      <c r="M772" s="54" t="s">
        <v>71</v>
      </c>
      <c r="N772" s="54">
        <v>240</v>
      </c>
      <c r="O772" s="54" t="s">
        <v>3682</v>
      </c>
    </row>
    <row r="773" spans="1:15" s="54" customFormat="1" ht="270" customHeight="1">
      <c r="A773" s="50" t="s">
        <v>723</v>
      </c>
      <c r="B773" s="48" t="s">
        <v>2812</v>
      </c>
      <c r="C773" s="51" t="s">
        <v>2813</v>
      </c>
      <c r="D773" s="52">
        <v>2018</v>
      </c>
      <c r="E773" s="51">
        <v>0.38</v>
      </c>
      <c r="F773" s="53">
        <v>715</v>
      </c>
      <c r="G773" s="27">
        <f t="shared" si="30"/>
        <v>146.90562129476191</v>
      </c>
      <c r="H773" s="27" t="s">
        <v>387</v>
      </c>
      <c r="I773" s="63">
        <v>805.0136</v>
      </c>
      <c r="J773" s="54" t="s">
        <v>3681</v>
      </c>
      <c r="K773" s="55" t="s">
        <v>2814</v>
      </c>
      <c r="L773" s="54">
        <v>270</v>
      </c>
      <c r="M773" s="54" t="s">
        <v>71</v>
      </c>
      <c r="N773" s="54">
        <v>240</v>
      </c>
      <c r="O773" s="54" t="s">
        <v>3682</v>
      </c>
    </row>
    <row r="774" spans="1:15" s="54" customFormat="1" ht="30" customHeight="1">
      <c r="A774" s="50" t="s">
        <v>723</v>
      </c>
      <c r="B774" s="48" t="s">
        <v>2815</v>
      </c>
      <c r="C774" s="51" t="s">
        <v>2816</v>
      </c>
      <c r="D774" s="52">
        <v>2018</v>
      </c>
      <c r="E774" s="51">
        <v>0.38</v>
      </c>
      <c r="F774" s="53">
        <v>175</v>
      </c>
      <c r="G774" s="27">
        <f t="shared" si="30"/>
        <v>146.90562129476191</v>
      </c>
      <c r="H774" s="27" t="s">
        <v>387</v>
      </c>
      <c r="I774" s="63">
        <v>254.95515</v>
      </c>
      <c r="J774" s="54" t="s">
        <v>3681</v>
      </c>
      <c r="K774" s="55" t="s">
        <v>2817</v>
      </c>
      <c r="L774" s="54">
        <v>30</v>
      </c>
      <c r="M774" s="54" t="s">
        <v>71</v>
      </c>
      <c r="N774" s="54">
        <v>240</v>
      </c>
      <c r="O774" s="54" t="s">
        <v>3682</v>
      </c>
    </row>
    <row r="775" spans="1:15" s="54" customFormat="1" ht="16.5" customHeight="1">
      <c r="A775" s="50" t="s">
        <v>723</v>
      </c>
      <c r="B775" s="48" t="s">
        <v>2818</v>
      </c>
      <c r="C775" s="51" t="s">
        <v>2819</v>
      </c>
      <c r="D775" s="52">
        <v>2018</v>
      </c>
      <c r="E775" s="51">
        <v>0.38</v>
      </c>
      <c r="F775" s="53">
        <v>16</v>
      </c>
      <c r="G775" s="27">
        <f t="shared" si="30"/>
        <v>146.90562129476191</v>
      </c>
      <c r="H775" s="27" t="s">
        <v>387</v>
      </c>
      <c r="I775" s="63">
        <v>93.046369999999996</v>
      </c>
      <c r="J775" s="54" t="s">
        <v>3681</v>
      </c>
      <c r="K775" s="54" t="s">
        <v>2820</v>
      </c>
      <c r="L775" s="54">
        <v>15</v>
      </c>
      <c r="M775" s="54" t="s">
        <v>71</v>
      </c>
      <c r="N775" s="54">
        <v>240</v>
      </c>
      <c r="O775" s="54" t="s">
        <v>3682</v>
      </c>
    </row>
    <row r="776" spans="1:15" s="54" customFormat="1" ht="16.5" customHeight="1">
      <c r="A776" s="50" t="s">
        <v>723</v>
      </c>
      <c r="B776" s="48" t="s">
        <v>2821</v>
      </c>
      <c r="C776" s="51" t="s">
        <v>2822</v>
      </c>
      <c r="D776" s="52">
        <v>2018</v>
      </c>
      <c r="E776" s="51">
        <v>0.38</v>
      </c>
      <c r="F776" s="53">
        <v>43</v>
      </c>
      <c r="G776" s="27">
        <f t="shared" si="30"/>
        <v>146.90562129476191</v>
      </c>
      <c r="H776" s="27" t="s">
        <v>387</v>
      </c>
      <c r="I776" s="63">
        <v>92.176860000000005</v>
      </c>
      <c r="J776" s="54" t="s">
        <v>3681</v>
      </c>
      <c r="K776" s="54" t="s">
        <v>2823</v>
      </c>
      <c r="L776" s="54">
        <v>15</v>
      </c>
      <c r="M776" s="54" t="s">
        <v>71</v>
      </c>
      <c r="N776" s="54">
        <v>240</v>
      </c>
      <c r="O776" s="54" t="s">
        <v>3682</v>
      </c>
    </row>
    <row r="777" spans="1:15" s="54" customFormat="1" ht="90" customHeight="1">
      <c r="A777" s="50" t="s">
        <v>723</v>
      </c>
      <c r="B777" s="48" t="s">
        <v>2827</v>
      </c>
      <c r="C777" s="51" t="s">
        <v>2828</v>
      </c>
      <c r="D777" s="52">
        <v>2018</v>
      </c>
      <c r="E777" s="51">
        <v>0.38</v>
      </c>
      <c r="F777" s="53">
        <v>558</v>
      </c>
      <c r="G777" s="27">
        <f t="shared" si="30"/>
        <v>146.90562129476191</v>
      </c>
      <c r="H777" s="27" t="s">
        <v>387</v>
      </c>
      <c r="I777" s="63">
        <v>480.91080999999997</v>
      </c>
      <c r="J777" s="54" t="s">
        <v>3681</v>
      </c>
      <c r="K777" s="55" t="s">
        <v>2829</v>
      </c>
      <c r="L777" s="54">
        <v>90</v>
      </c>
      <c r="M777" s="54" t="s">
        <v>71</v>
      </c>
      <c r="N777" s="54">
        <v>240</v>
      </c>
      <c r="O777" s="54" t="s">
        <v>3682</v>
      </c>
    </row>
    <row r="778" spans="1:15" s="54" customFormat="1" ht="16.5" customHeight="1">
      <c r="A778" s="50" t="s">
        <v>723</v>
      </c>
      <c r="B778" s="48" t="s">
        <v>2842</v>
      </c>
      <c r="C778" s="51" t="s">
        <v>2843</v>
      </c>
      <c r="D778" s="52">
        <v>2018</v>
      </c>
      <c r="E778" s="51">
        <v>0.38</v>
      </c>
      <c r="F778" s="53">
        <v>91</v>
      </c>
      <c r="G778" s="27">
        <f t="shared" ref="G778:G831" si="31">(3^0.5)*0.38*0.93*N778</f>
        <v>146.90562129476191</v>
      </c>
      <c r="H778" s="27" t="s">
        <v>387</v>
      </c>
      <c r="I778" s="63">
        <v>163.14430999999999</v>
      </c>
      <c r="J778" s="54" t="s">
        <v>3681</v>
      </c>
      <c r="K778" s="54" t="s">
        <v>2844</v>
      </c>
      <c r="L778" s="54">
        <v>15</v>
      </c>
      <c r="M778" s="54" t="s">
        <v>71</v>
      </c>
      <c r="N778" s="54">
        <v>240</v>
      </c>
      <c r="O778" s="54" t="s">
        <v>3682</v>
      </c>
    </row>
    <row r="779" spans="1:15" s="54" customFormat="1" ht="16.5" customHeight="1">
      <c r="A779" s="50" t="s">
        <v>723</v>
      </c>
      <c r="B779" s="48" t="s">
        <v>2845</v>
      </c>
      <c r="C779" s="51" t="s">
        <v>2846</v>
      </c>
      <c r="D779" s="52">
        <v>2018</v>
      </c>
      <c r="E779" s="51">
        <v>0.38</v>
      </c>
      <c r="F779" s="53">
        <v>293</v>
      </c>
      <c r="G779" s="27">
        <f t="shared" si="31"/>
        <v>146.90562129476191</v>
      </c>
      <c r="H779" s="27" t="s">
        <v>387</v>
      </c>
      <c r="I779" s="63">
        <v>179.35054</v>
      </c>
      <c r="J779" s="54" t="s">
        <v>3681</v>
      </c>
      <c r="K779" s="54" t="s">
        <v>2847</v>
      </c>
      <c r="L779" s="54">
        <v>50</v>
      </c>
      <c r="M779" s="54" t="s">
        <v>71</v>
      </c>
      <c r="N779" s="54">
        <v>240</v>
      </c>
      <c r="O779" s="54" t="s">
        <v>3682</v>
      </c>
    </row>
    <row r="780" spans="1:15" s="54" customFormat="1" ht="16.5" customHeight="1">
      <c r="A780" s="50" t="s">
        <v>723</v>
      </c>
      <c r="B780" s="48" t="s">
        <v>2848</v>
      </c>
      <c r="C780" s="51" t="s">
        <v>2849</v>
      </c>
      <c r="D780" s="52">
        <v>2018</v>
      </c>
      <c r="E780" s="51">
        <v>0.38</v>
      </c>
      <c r="F780" s="53">
        <v>253</v>
      </c>
      <c r="G780" s="27">
        <f t="shared" si="31"/>
        <v>146.90562129476191</v>
      </c>
      <c r="H780" s="27" t="s">
        <v>387</v>
      </c>
      <c r="I780" s="63">
        <v>321.64542999999998</v>
      </c>
      <c r="J780" s="54" t="s">
        <v>3681</v>
      </c>
      <c r="K780" s="54" t="s">
        <v>678</v>
      </c>
      <c r="L780" s="54">
        <v>15</v>
      </c>
      <c r="M780" s="54" t="s">
        <v>71</v>
      </c>
      <c r="N780" s="54">
        <v>240</v>
      </c>
      <c r="O780" s="54" t="s">
        <v>3682</v>
      </c>
    </row>
    <row r="781" spans="1:15" s="54" customFormat="1" ht="16.5" customHeight="1">
      <c r="A781" s="50" t="s">
        <v>723</v>
      </c>
      <c r="B781" s="48" t="s">
        <v>2850</v>
      </c>
      <c r="C781" s="51" t="s">
        <v>2851</v>
      </c>
      <c r="D781" s="52">
        <v>2018</v>
      </c>
      <c r="E781" s="51">
        <v>0.38</v>
      </c>
      <c r="F781" s="53">
        <v>161</v>
      </c>
      <c r="G781" s="27">
        <f t="shared" si="31"/>
        <v>146.90562129476191</v>
      </c>
      <c r="H781" s="27" t="s">
        <v>387</v>
      </c>
      <c r="I781" s="63">
        <v>228.41845999999998</v>
      </c>
      <c r="J781" s="54" t="s">
        <v>3681</v>
      </c>
      <c r="K781" s="54" t="s">
        <v>2852</v>
      </c>
      <c r="L781" s="54">
        <v>15</v>
      </c>
      <c r="M781" s="54" t="s">
        <v>71</v>
      </c>
      <c r="N781" s="54">
        <v>240</v>
      </c>
      <c r="O781" s="54" t="s">
        <v>3682</v>
      </c>
    </row>
    <row r="782" spans="1:15" s="54" customFormat="1" ht="16.5" customHeight="1">
      <c r="A782" s="50" t="s">
        <v>723</v>
      </c>
      <c r="B782" s="48" t="s">
        <v>2856</v>
      </c>
      <c r="C782" s="51" t="s">
        <v>2857</v>
      </c>
      <c r="D782" s="52">
        <v>2018</v>
      </c>
      <c r="E782" s="51">
        <v>0.38</v>
      </c>
      <c r="F782" s="53">
        <v>20</v>
      </c>
      <c r="G782" s="27">
        <f t="shared" si="31"/>
        <v>146.90562129476191</v>
      </c>
      <c r="H782" s="27" t="s">
        <v>387</v>
      </c>
      <c r="I782" s="63">
        <v>95.263779999999997</v>
      </c>
      <c r="J782" s="54" t="s">
        <v>3681</v>
      </c>
      <c r="K782" s="54" t="s">
        <v>595</v>
      </c>
      <c r="L782" s="54">
        <v>100</v>
      </c>
      <c r="M782" s="54" t="s">
        <v>71</v>
      </c>
      <c r="N782" s="54">
        <v>240</v>
      </c>
      <c r="O782" s="54" t="s">
        <v>3682</v>
      </c>
    </row>
    <row r="783" spans="1:15" s="54" customFormat="1" ht="16.5" customHeight="1">
      <c r="A783" s="50" t="s">
        <v>723</v>
      </c>
      <c r="B783" s="48" t="s">
        <v>2861</v>
      </c>
      <c r="C783" s="51" t="s">
        <v>2862</v>
      </c>
      <c r="D783" s="52">
        <v>2018</v>
      </c>
      <c r="E783" s="51">
        <v>0.38</v>
      </c>
      <c r="F783" s="53">
        <v>47</v>
      </c>
      <c r="G783" s="27">
        <f t="shared" si="31"/>
        <v>146.90562129476191</v>
      </c>
      <c r="H783" s="27" t="s">
        <v>387</v>
      </c>
      <c r="I783" s="63">
        <v>72.996639999999999</v>
      </c>
      <c r="J783" s="54" t="s">
        <v>3681</v>
      </c>
      <c r="K783" s="54" t="s">
        <v>2863</v>
      </c>
      <c r="L783" s="54">
        <v>15</v>
      </c>
      <c r="M783" s="54" t="s">
        <v>71</v>
      </c>
      <c r="N783" s="54">
        <v>240</v>
      </c>
      <c r="O783" s="54" t="s">
        <v>3682</v>
      </c>
    </row>
    <row r="784" spans="1:15" s="54" customFormat="1" ht="16.5" customHeight="1">
      <c r="A784" s="50" t="s">
        <v>723</v>
      </c>
      <c r="B784" s="48" t="s">
        <v>2864</v>
      </c>
      <c r="C784" s="51" t="s">
        <v>2865</v>
      </c>
      <c r="D784" s="52">
        <v>2018</v>
      </c>
      <c r="E784" s="51">
        <v>0.38</v>
      </c>
      <c r="F784" s="53">
        <v>86</v>
      </c>
      <c r="G784" s="27">
        <f t="shared" si="31"/>
        <v>146.90562129476191</v>
      </c>
      <c r="H784" s="27" t="s">
        <v>387</v>
      </c>
      <c r="I784" s="63">
        <v>110.03989999999999</v>
      </c>
      <c r="J784" s="54" t="s">
        <v>3681</v>
      </c>
      <c r="K784" s="54" t="s">
        <v>2866</v>
      </c>
      <c r="L784" s="54">
        <v>10</v>
      </c>
      <c r="M784" s="54" t="s">
        <v>71</v>
      </c>
      <c r="N784" s="54">
        <v>240</v>
      </c>
      <c r="O784" s="54" t="s">
        <v>3682</v>
      </c>
    </row>
    <row r="785" spans="1:15" s="54" customFormat="1" ht="16.5" customHeight="1">
      <c r="A785" s="50" t="s">
        <v>723</v>
      </c>
      <c r="B785" s="48" t="s">
        <v>2867</v>
      </c>
      <c r="C785" s="51" t="s">
        <v>2868</v>
      </c>
      <c r="D785" s="52">
        <v>2018</v>
      </c>
      <c r="E785" s="51">
        <v>0.38</v>
      </c>
      <c r="F785" s="53">
        <v>454</v>
      </c>
      <c r="G785" s="27">
        <f t="shared" si="31"/>
        <v>146.90562129476191</v>
      </c>
      <c r="H785" s="27" t="s">
        <v>387</v>
      </c>
      <c r="I785" s="63">
        <v>423.86016999999998</v>
      </c>
      <c r="J785" s="54" t="s">
        <v>3681</v>
      </c>
      <c r="K785" s="54" t="s">
        <v>2869</v>
      </c>
      <c r="L785" s="54">
        <v>8</v>
      </c>
      <c r="M785" s="54" t="s">
        <v>71</v>
      </c>
      <c r="N785" s="54">
        <v>240</v>
      </c>
      <c r="O785" s="54" t="s">
        <v>3682</v>
      </c>
    </row>
    <row r="786" spans="1:15" s="54" customFormat="1" ht="16.5" customHeight="1">
      <c r="A786" s="50" t="s">
        <v>723</v>
      </c>
      <c r="B786" s="48" t="s">
        <v>2870</v>
      </c>
      <c r="C786" s="51" t="s">
        <v>2871</v>
      </c>
      <c r="D786" s="52">
        <v>2018</v>
      </c>
      <c r="E786" s="51">
        <v>0.38</v>
      </c>
      <c r="F786" s="53">
        <v>149</v>
      </c>
      <c r="G786" s="27">
        <f t="shared" si="31"/>
        <v>146.90562129476191</v>
      </c>
      <c r="H786" s="27" t="s">
        <v>387</v>
      </c>
      <c r="I786" s="63">
        <v>138.56664999999998</v>
      </c>
      <c r="J786" s="54" t="s">
        <v>3681</v>
      </c>
      <c r="K786" s="54" t="s">
        <v>2872</v>
      </c>
      <c r="L786" s="54">
        <v>15</v>
      </c>
      <c r="M786" s="54" t="s">
        <v>71</v>
      </c>
      <c r="N786" s="54">
        <v>240</v>
      </c>
      <c r="O786" s="54" t="s">
        <v>3682</v>
      </c>
    </row>
    <row r="787" spans="1:15" s="54" customFormat="1" ht="16.5" customHeight="1">
      <c r="A787" s="50" t="s">
        <v>723</v>
      </c>
      <c r="B787" s="48" t="s">
        <v>2873</v>
      </c>
      <c r="C787" s="51" t="s">
        <v>2874</v>
      </c>
      <c r="D787" s="52">
        <v>2018</v>
      </c>
      <c r="E787" s="51">
        <v>0.38</v>
      </c>
      <c r="F787" s="53">
        <v>441</v>
      </c>
      <c r="G787" s="27">
        <f t="shared" si="31"/>
        <v>146.90562129476191</v>
      </c>
      <c r="H787" s="27" t="s">
        <v>387</v>
      </c>
      <c r="I787" s="63">
        <v>194.90520999999998</v>
      </c>
      <c r="J787" s="54" t="s">
        <v>3681</v>
      </c>
      <c r="K787" s="54" t="s">
        <v>2875</v>
      </c>
      <c r="L787" s="54">
        <v>9</v>
      </c>
      <c r="M787" s="54" t="s">
        <v>71</v>
      </c>
      <c r="N787" s="54">
        <v>240</v>
      </c>
      <c r="O787" s="54" t="s">
        <v>3682</v>
      </c>
    </row>
    <row r="788" spans="1:15" s="54" customFormat="1" ht="16.5" customHeight="1">
      <c r="A788" s="50" t="s">
        <v>723</v>
      </c>
      <c r="B788" s="48" t="s">
        <v>2876</v>
      </c>
      <c r="C788" s="51" t="s">
        <v>2877</v>
      </c>
      <c r="D788" s="52">
        <v>2018</v>
      </c>
      <c r="E788" s="51">
        <v>0.38</v>
      </c>
      <c r="F788" s="53">
        <v>170</v>
      </c>
      <c r="G788" s="27">
        <f t="shared" si="31"/>
        <v>146.90562129476191</v>
      </c>
      <c r="H788" s="27" t="s">
        <v>387</v>
      </c>
      <c r="I788" s="63">
        <v>190.48699999999999</v>
      </c>
      <c r="J788" s="54" t="s">
        <v>3681</v>
      </c>
      <c r="K788" s="54" t="s">
        <v>2878</v>
      </c>
      <c r="L788" s="54">
        <v>15</v>
      </c>
      <c r="M788" s="54" t="s">
        <v>71</v>
      </c>
      <c r="N788" s="54">
        <v>240</v>
      </c>
      <c r="O788" s="54" t="s">
        <v>3682</v>
      </c>
    </row>
    <row r="789" spans="1:15" s="54" customFormat="1" ht="30" customHeight="1">
      <c r="A789" s="50" t="s">
        <v>723</v>
      </c>
      <c r="B789" s="48" t="s">
        <v>2879</v>
      </c>
      <c r="C789" s="51" t="s">
        <v>2880</v>
      </c>
      <c r="D789" s="52">
        <v>2018</v>
      </c>
      <c r="E789" s="51">
        <v>0.38</v>
      </c>
      <c r="F789" s="53">
        <v>114</v>
      </c>
      <c r="G789" s="27">
        <f t="shared" si="31"/>
        <v>146.90562129476191</v>
      </c>
      <c r="H789" s="27" t="s">
        <v>387</v>
      </c>
      <c r="I789" s="63">
        <v>212.92904000000001</v>
      </c>
      <c r="J789" s="54" t="s">
        <v>3681</v>
      </c>
      <c r="K789" s="55" t="s">
        <v>2881</v>
      </c>
      <c r="L789" s="54">
        <v>30</v>
      </c>
      <c r="M789" s="54" t="s">
        <v>71</v>
      </c>
      <c r="N789" s="54">
        <v>240</v>
      </c>
      <c r="O789" s="54" t="s">
        <v>3682</v>
      </c>
    </row>
    <row r="790" spans="1:15" s="54" customFormat="1" ht="16.5" customHeight="1">
      <c r="A790" s="50" t="s">
        <v>723</v>
      </c>
      <c r="B790" s="48" t="s">
        <v>2882</v>
      </c>
      <c r="C790" s="51" t="s">
        <v>2883</v>
      </c>
      <c r="D790" s="52">
        <v>2018</v>
      </c>
      <c r="E790" s="51">
        <v>0.38</v>
      </c>
      <c r="F790" s="53">
        <v>181</v>
      </c>
      <c r="G790" s="27">
        <f t="shared" si="31"/>
        <v>146.90562129476191</v>
      </c>
      <c r="H790" s="27" t="s">
        <v>387</v>
      </c>
      <c r="I790" s="63">
        <v>234.93854000000002</v>
      </c>
      <c r="J790" s="54" t="s">
        <v>3681</v>
      </c>
      <c r="K790" s="54" t="s">
        <v>2884</v>
      </c>
      <c r="L790" s="54">
        <v>15</v>
      </c>
      <c r="M790" s="54" t="s">
        <v>71</v>
      </c>
      <c r="N790" s="54">
        <v>240</v>
      </c>
      <c r="O790" s="54" t="s">
        <v>3682</v>
      </c>
    </row>
    <row r="791" spans="1:15" s="54" customFormat="1" ht="45" customHeight="1">
      <c r="A791" s="50" t="s">
        <v>723</v>
      </c>
      <c r="B791" s="48" t="s">
        <v>2885</v>
      </c>
      <c r="C791" s="51" t="s">
        <v>2886</v>
      </c>
      <c r="D791" s="52">
        <v>2018</v>
      </c>
      <c r="E791" s="51">
        <v>0.38</v>
      </c>
      <c r="F791" s="53">
        <v>207</v>
      </c>
      <c r="G791" s="27">
        <f t="shared" si="31"/>
        <v>146.90562129476191</v>
      </c>
      <c r="H791" s="27" t="s">
        <v>387</v>
      </c>
      <c r="I791" s="63">
        <v>271.16015999999996</v>
      </c>
      <c r="J791" s="54" t="s">
        <v>3681</v>
      </c>
      <c r="K791" s="55" t="s">
        <v>2887</v>
      </c>
      <c r="L791" s="54">
        <v>45</v>
      </c>
      <c r="M791" s="54" t="s">
        <v>71</v>
      </c>
      <c r="N791" s="54">
        <v>240</v>
      </c>
      <c r="O791" s="54" t="s">
        <v>3682</v>
      </c>
    </row>
    <row r="792" spans="1:15" s="54" customFormat="1" ht="30" customHeight="1">
      <c r="A792" s="50" t="s">
        <v>723</v>
      </c>
      <c r="B792" s="48" t="s">
        <v>2888</v>
      </c>
      <c r="C792" s="51" t="s">
        <v>2889</v>
      </c>
      <c r="D792" s="52">
        <v>2018</v>
      </c>
      <c r="E792" s="51">
        <v>0.38</v>
      </c>
      <c r="F792" s="53">
        <v>189</v>
      </c>
      <c r="G792" s="27">
        <f t="shared" si="31"/>
        <v>146.90562129476191</v>
      </c>
      <c r="H792" s="27" t="s">
        <v>387</v>
      </c>
      <c r="I792" s="63">
        <v>228.68040999999999</v>
      </c>
      <c r="J792" s="54" t="s">
        <v>3681</v>
      </c>
      <c r="K792" s="55" t="s">
        <v>2890</v>
      </c>
      <c r="L792" s="54">
        <v>30</v>
      </c>
      <c r="M792" s="54" t="s">
        <v>71</v>
      </c>
      <c r="N792" s="54">
        <v>240</v>
      </c>
      <c r="O792" s="54" t="s">
        <v>3682</v>
      </c>
    </row>
    <row r="793" spans="1:15" s="54" customFormat="1" ht="75" customHeight="1">
      <c r="A793" s="50" t="s">
        <v>723</v>
      </c>
      <c r="B793" s="48" t="s">
        <v>2891</v>
      </c>
      <c r="C793" s="51" t="s">
        <v>2892</v>
      </c>
      <c r="D793" s="52">
        <v>2018</v>
      </c>
      <c r="E793" s="51">
        <v>0.38</v>
      </c>
      <c r="F793" s="53">
        <v>642</v>
      </c>
      <c r="G793" s="27">
        <f t="shared" si="31"/>
        <v>146.90562129476191</v>
      </c>
      <c r="H793" s="27" t="s">
        <v>387</v>
      </c>
      <c r="I793" s="63">
        <v>616.15193000000011</v>
      </c>
      <c r="J793" s="54" t="s">
        <v>3681</v>
      </c>
      <c r="K793" s="55" t="s">
        <v>2893</v>
      </c>
      <c r="L793" s="54">
        <v>75</v>
      </c>
      <c r="M793" s="54" t="s">
        <v>71</v>
      </c>
      <c r="N793" s="54">
        <v>240</v>
      </c>
      <c r="O793" s="54" t="s">
        <v>3682</v>
      </c>
    </row>
    <row r="794" spans="1:15" s="54" customFormat="1" ht="16.5" customHeight="1">
      <c r="A794" s="50" t="s">
        <v>723</v>
      </c>
      <c r="B794" s="48" t="s">
        <v>2894</v>
      </c>
      <c r="C794" s="51" t="s">
        <v>2895</v>
      </c>
      <c r="D794" s="52">
        <v>2018</v>
      </c>
      <c r="E794" s="51">
        <v>0.38</v>
      </c>
      <c r="F794" s="53">
        <v>64</v>
      </c>
      <c r="G794" s="27">
        <f t="shared" si="31"/>
        <v>146.90562129476191</v>
      </c>
      <c r="H794" s="27" t="s">
        <v>387</v>
      </c>
      <c r="I794" s="63">
        <v>131.79232000000002</v>
      </c>
      <c r="J794" s="54" t="s">
        <v>3681</v>
      </c>
      <c r="K794" s="54" t="s">
        <v>2896</v>
      </c>
      <c r="L794" s="54">
        <v>15</v>
      </c>
      <c r="M794" s="54" t="s">
        <v>74</v>
      </c>
      <c r="N794" s="54">
        <v>240</v>
      </c>
      <c r="O794" s="54" t="s">
        <v>3682</v>
      </c>
    </row>
    <row r="795" spans="1:15" s="54" customFormat="1" ht="16.5" customHeight="1">
      <c r="A795" s="50" t="s">
        <v>723</v>
      </c>
      <c r="B795" s="48" t="s">
        <v>2897</v>
      </c>
      <c r="C795" s="51" t="s">
        <v>2898</v>
      </c>
      <c r="D795" s="52">
        <v>2018</v>
      </c>
      <c r="E795" s="51">
        <v>0.38</v>
      </c>
      <c r="F795" s="53">
        <v>108</v>
      </c>
      <c r="G795" s="27">
        <f t="shared" si="31"/>
        <v>146.90562129476191</v>
      </c>
      <c r="H795" s="27" t="s">
        <v>387</v>
      </c>
      <c r="I795" s="63">
        <v>143.61601000000002</v>
      </c>
      <c r="J795" s="54" t="s">
        <v>3681</v>
      </c>
      <c r="K795" s="54" t="s">
        <v>2899</v>
      </c>
      <c r="L795" s="54">
        <v>15</v>
      </c>
      <c r="M795" s="54" t="s">
        <v>71</v>
      </c>
      <c r="N795" s="54">
        <v>240</v>
      </c>
      <c r="O795" s="54" t="s">
        <v>3682</v>
      </c>
    </row>
    <row r="796" spans="1:15" s="54" customFormat="1" ht="16.5" customHeight="1">
      <c r="A796" s="50" t="s">
        <v>723</v>
      </c>
      <c r="B796" s="48" t="s">
        <v>2900</v>
      </c>
      <c r="C796" s="51" t="s">
        <v>2901</v>
      </c>
      <c r="D796" s="52">
        <v>2018</v>
      </c>
      <c r="E796" s="51">
        <v>0.38</v>
      </c>
      <c r="F796" s="53">
        <v>171</v>
      </c>
      <c r="G796" s="27">
        <f t="shared" si="31"/>
        <v>146.90562129476191</v>
      </c>
      <c r="H796" s="27" t="s">
        <v>387</v>
      </c>
      <c r="I796" s="63">
        <v>240.75358</v>
      </c>
      <c r="J796" s="54" t="s">
        <v>3681</v>
      </c>
      <c r="K796" s="54" t="s">
        <v>2902</v>
      </c>
      <c r="L796" s="54">
        <v>25</v>
      </c>
      <c r="M796" s="54" t="s">
        <v>71</v>
      </c>
      <c r="N796" s="54">
        <v>240</v>
      </c>
      <c r="O796" s="54" t="s">
        <v>3682</v>
      </c>
    </row>
    <row r="797" spans="1:15" s="54" customFormat="1" ht="16.5" customHeight="1">
      <c r="A797" s="50" t="s">
        <v>723</v>
      </c>
      <c r="B797" s="48" t="s">
        <v>2903</v>
      </c>
      <c r="C797" s="51" t="s">
        <v>2904</v>
      </c>
      <c r="D797" s="52">
        <v>2018</v>
      </c>
      <c r="E797" s="51">
        <v>0.38</v>
      </c>
      <c r="F797" s="53">
        <v>38</v>
      </c>
      <c r="G797" s="27">
        <f t="shared" si="31"/>
        <v>146.90562129476191</v>
      </c>
      <c r="H797" s="27" t="s">
        <v>387</v>
      </c>
      <c r="I797" s="63">
        <v>66.328570000000013</v>
      </c>
      <c r="J797" s="54" t="s">
        <v>3681</v>
      </c>
      <c r="K797" s="54" t="s">
        <v>2905</v>
      </c>
      <c r="L797" s="54">
        <v>10</v>
      </c>
      <c r="M797" s="54" t="s">
        <v>71</v>
      </c>
      <c r="N797" s="54">
        <v>240</v>
      </c>
      <c r="O797" s="54" t="s">
        <v>3682</v>
      </c>
    </row>
    <row r="798" spans="1:15" s="54" customFormat="1" ht="30" customHeight="1">
      <c r="A798" s="50" t="s">
        <v>723</v>
      </c>
      <c r="B798" s="48" t="s">
        <v>2906</v>
      </c>
      <c r="C798" s="51" t="s">
        <v>2907</v>
      </c>
      <c r="D798" s="52">
        <v>2018</v>
      </c>
      <c r="E798" s="51">
        <v>0.38</v>
      </c>
      <c r="F798" s="53">
        <v>42</v>
      </c>
      <c r="G798" s="27">
        <f t="shared" si="31"/>
        <v>146.90562129476191</v>
      </c>
      <c r="H798" s="27" t="s">
        <v>387</v>
      </c>
      <c r="I798" s="63">
        <v>93.216710000000006</v>
      </c>
      <c r="J798" s="54" t="s">
        <v>3681</v>
      </c>
      <c r="K798" s="55" t="s">
        <v>2908</v>
      </c>
      <c r="L798" s="54">
        <v>10</v>
      </c>
      <c r="M798" s="54" t="s">
        <v>71</v>
      </c>
      <c r="N798" s="54">
        <v>240</v>
      </c>
      <c r="O798" s="54" t="s">
        <v>3682</v>
      </c>
    </row>
    <row r="799" spans="1:15" s="54" customFormat="1" ht="16.5" customHeight="1">
      <c r="A799" s="50" t="s">
        <v>723</v>
      </c>
      <c r="B799" s="48" t="s">
        <v>2909</v>
      </c>
      <c r="C799" s="51" t="s">
        <v>2910</v>
      </c>
      <c r="D799" s="52">
        <v>2018</v>
      </c>
      <c r="E799" s="51">
        <v>0.38</v>
      </c>
      <c r="F799" s="53">
        <v>51</v>
      </c>
      <c r="G799" s="27">
        <f t="shared" si="31"/>
        <v>146.90562129476191</v>
      </c>
      <c r="H799" s="27" t="s">
        <v>387</v>
      </c>
      <c r="I799" s="63">
        <v>106.24836000000001</v>
      </c>
      <c r="J799" s="54" t="s">
        <v>3681</v>
      </c>
      <c r="K799" s="54" t="s">
        <v>2911</v>
      </c>
      <c r="L799" s="54">
        <v>15</v>
      </c>
      <c r="M799" s="54" t="s">
        <v>71</v>
      </c>
      <c r="N799" s="54">
        <v>240</v>
      </c>
      <c r="O799" s="54" t="s">
        <v>3682</v>
      </c>
    </row>
    <row r="800" spans="1:15" s="54" customFormat="1" ht="16.5" customHeight="1">
      <c r="A800" s="50" t="s">
        <v>723</v>
      </c>
      <c r="B800" s="48" t="s">
        <v>2912</v>
      </c>
      <c r="C800" s="51" t="s">
        <v>2913</v>
      </c>
      <c r="D800" s="52">
        <v>2018</v>
      </c>
      <c r="E800" s="51">
        <v>0.38</v>
      </c>
      <c r="F800" s="53">
        <v>74</v>
      </c>
      <c r="G800" s="27">
        <f t="shared" si="31"/>
        <v>146.90562129476191</v>
      </c>
      <c r="H800" s="27" t="s">
        <v>387</v>
      </c>
      <c r="I800" s="63">
        <v>84.292720000000003</v>
      </c>
      <c r="J800" s="54" t="s">
        <v>3681</v>
      </c>
      <c r="K800" s="54" t="s">
        <v>2914</v>
      </c>
      <c r="L800" s="54">
        <v>15</v>
      </c>
      <c r="M800" s="54" t="s">
        <v>71</v>
      </c>
      <c r="N800" s="54">
        <v>240</v>
      </c>
      <c r="O800" s="54" t="s">
        <v>3682</v>
      </c>
    </row>
    <row r="801" spans="1:15" s="54" customFormat="1" ht="16.5" customHeight="1">
      <c r="A801" s="50" t="s">
        <v>723</v>
      </c>
      <c r="B801" s="48" t="s">
        <v>2915</v>
      </c>
      <c r="C801" s="51" t="s">
        <v>2916</v>
      </c>
      <c r="D801" s="52">
        <v>2018</v>
      </c>
      <c r="E801" s="51">
        <v>0.38</v>
      </c>
      <c r="F801" s="53">
        <v>60</v>
      </c>
      <c r="G801" s="27">
        <f t="shared" si="31"/>
        <v>146.90562129476191</v>
      </c>
      <c r="H801" s="27" t="s">
        <v>387</v>
      </c>
      <c r="I801" s="63">
        <v>99.126480000000001</v>
      </c>
      <c r="J801" s="54" t="s">
        <v>3681</v>
      </c>
      <c r="K801" s="54" t="s">
        <v>606</v>
      </c>
      <c r="L801" s="54">
        <v>100</v>
      </c>
      <c r="M801" s="54" t="s">
        <v>71</v>
      </c>
      <c r="N801" s="54">
        <v>240</v>
      </c>
      <c r="O801" s="54" t="s">
        <v>3682</v>
      </c>
    </row>
    <row r="802" spans="1:15" s="54" customFormat="1" ht="16.5" customHeight="1">
      <c r="A802" s="50" t="s">
        <v>723</v>
      </c>
      <c r="B802" s="48" t="s">
        <v>2917</v>
      </c>
      <c r="C802" s="51" t="s">
        <v>2918</v>
      </c>
      <c r="D802" s="52">
        <v>2018</v>
      </c>
      <c r="E802" s="51">
        <v>0.38</v>
      </c>
      <c r="F802" s="53">
        <v>36</v>
      </c>
      <c r="G802" s="27">
        <f t="shared" si="31"/>
        <v>146.90562129476191</v>
      </c>
      <c r="H802" s="27" t="s">
        <v>387</v>
      </c>
      <c r="I802" s="63">
        <v>97.327389999999994</v>
      </c>
      <c r="J802" s="54" t="s">
        <v>3681</v>
      </c>
      <c r="K802" s="54" t="s">
        <v>758</v>
      </c>
      <c r="L802" s="54">
        <v>150</v>
      </c>
      <c r="M802" s="54" t="s">
        <v>71</v>
      </c>
      <c r="N802" s="54">
        <v>240</v>
      </c>
      <c r="O802" s="54" t="s">
        <v>3682</v>
      </c>
    </row>
    <row r="803" spans="1:15" s="54" customFormat="1" ht="16.5" customHeight="1">
      <c r="A803" s="50" t="s">
        <v>723</v>
      </c>
      <c r="B803" s="48" t="s">
        <v>2919</v>
      </c>
      <c r="C803" s="51" t="s">
        <v>2920</v>
      </c>
      <c r="D803" s="52">
        <v>2018</v>
      </c>
      <c r="E803" s="51">
        <v>0.38</v>
      </c>
      <c r="F803" s="53">
        <v>6</v>
      </c>
      <c r="G803" s="27">
        <f t="shared" si="31"/>
        <v>146.90562129476191</v>
      </c>
      <c r="H803" s="27" t="s">
        <v>387</v>
      </c>
      <c r="I803" s="63">
        <v>72.144050000000007</v>
      </c>
      <c r="J803" s="54" t="s">
        <v>3681</v>
      </c>
      <c r="K803" s="54" t="s">
        <v>629</v>
      </c>
      <c r="L803" s="54">
        <v>150</v>
      </c>
      <c r="M803" s="54" t="s">
        <v>74</v>
      </c>
      <c r="N803" s="54">
        <v>240</v>
      </c>
      <c r="O803" s="54" t="s">
        <v>3682</v>
      </c>
    </row>
    <row r="804" spans="1:15" s="54" customFormat="1" ht="45" customHeight="1">
      <c r="A804" s="50" t="s">
        <v>723</v>
      </c>
      <c r="B804" s="48" t="s">
        <v>2921</v>
      </c>
      <c r="C804" s="51" t="s">
        <v>2922</v>
      </c>
      <c r="D804" s="52">
        <v>2018</v>
      </c>
      <c r="E804" s="51">
        <v>0.38</v>
      </c>
      <c r="F804" s="53">
        <v>133</v>
      </c>
      <c r="G804" s="27">
        <f t="shared" si="31"/>
        <v>146.90562129476191</v>
      </c>
      <c r="H804" s="27" t="s">
        <v>387</v>
      </c>
      <c r="I804" s="63">
        <v>186.29664000000002</v>
      </c>
      <c r="J804" s="54" t="s">
        <v>3681</v>
      </c>
      <c r="K804" s="55" t="s">
        <v>2923</v>
      </c>
      <c r="L804" s="54">
        <v>45</v>
      </c>
      <c r="M804" s="54" t="s">
        <v>71</v>
      </c>
      <c r="N804" s="54">
        <v>240</v>
      </c>
      <c r="O804" s="54" t="s">
        <v>3682</v>
      </c>
    </row>
    <row r="805" spans="1:15" s="54" customFormat="1" ht="30" customHeight="1">
      <c r="A805" s="50" t="s">
        <v>723</v>
      </c>
      <c r="B805" s="48" t="s">
        <v>212</v>
      </c>
      <c r="C805" s="51" t="s">
        <v>211</v>
      </c>
      <c r="D805" s="52">
        <v>2018</v>
      </c>
      <c r="E805" s="51">
        <v>0.38</v>
      </c>
      <c r="F805" s="53">
        <v>227</v>
      </c>
      <c r="G805" s="27">
        <f t="shared" si="31"/>
        <v>146.90562129476191</v>
      </c>
      <c r="H805" s="27" t="s">
        <v>387</v>
      </c>
      <c r="I805" s="63">
        <v>372.45724999999999</v>
      </c>
      <c r="J805" s="54" t="s">
        <v>3681</v>
      </c>
      <c r="K805" s="55" t="s">
        <v>2924</v>
      </c>
      <c r="L805" s="54">
        <v>30</v>
      </c>
      <c r="M805" s="54" t="s">
        <v>71</v>
      </c>
      <c r="N805" s="54">
        <v>240</v>
      </c>
      <c r="O805" s="54" t="s">
        <v>3682</v>
      </c>
    </row>
    <row r="806" spans="1:15" s="54" customFormat="1" ht="16.5" customHeight="1">
      <c r="A806" s="50" t="s">
        <v>723</v>
      </c>
      <c r="B806" s="48" t="s">
        <v>2928</v>
      </c>
      <c r="C806" s="51" t="s">
        <v>2929</v>
      </c>
      <c r="D806" s="52">
        <v>2018</v>
      </c>
      <c r="E806" s="51">
        <v>0.38</v>
      </c>
      <c r="F806" s="53">
        <v>435</v>
      </c>
      <c r="G806" s="27">
        <f t="shared" si="31"/>
        <v>146.90562129476191</v>
      </c>
      <c r="H806" s="27" t="s">
        <v>387</v>
      </c>
      <c r="I806" s="63">
        <v>424.99298999999996</v>
      </c>
      <c r="J806" s="54" t="s">
        <v>3681</v>
      </c>
      <c r="K806" s="54" t="s">
        <v>2930</v>
      </c>
      <c r="L806" s="54">
        <v>15</v>
      </c>
      <c r="M806" s="54" t="s">
        <v>71</v>
      </c>
      <c r="N806" s="54">
        <v>240</v>
      </c>
      <c r="O806" s="54" t="s">
        <v>3682</v>
      </c>
    </row>
    <row r="807" spans="1:15" s="54" customFormat="1" ht="16.5" customHeight="1">
      <c r="A807" s="50" t="s">
        <v>723</v>
      </c>
      <c r="B807" s="48" t="s">
        <v>2931</v>
      </c>
      <c r="C807" s="51" t="s">
        <v>2932</v>
      </c>
      <c r="D807" s="52">
        <v>2018</v>
      </c>
      <c r="E807" s="51">
        <v>0.38</v>
      </c>
      <c r="F807" s="53">
        <v>296</v>
      </c>
      <c r="G807" s="27">
        <f t="shared" si="31"/>
        <v>146.90562129476191</v>
      </c>
      <c r="H807" s="27" t="s">
        <v>387</v>
      </c>
      <c r="I807" s="63">
        <v>319.53340999999995</v>
      </c>
      <c r="J807" s="54" t="s">
        <v>3681</v>
      </c>
      <c r="K807" s="54" t="s">
        <v>2933</v>
      </c>
      <c r="L807" s="54">
        <v>15</v>
      </c>
      <c r="M807" s="54" t="s">
        <v>71</v>
      </c>
      <c r="N807" s="54">
        <v>240</v>
      </c>
      <c r="O807" s="54" t="s">
        <v>3682</v>
      </c>
    </row>
    <row r="808" spans="1:15" s="54" customFormat="1" ht="16.5" customHeight="1">
      <c r="A808" s="50" t="s">
        <v>723</v>
      </c>
      <c r="B808" s="48" t="s">
        <v>2934</v>
      </c>
      <c r="C808" s="51" t="s">
        <v>2935</v>
      </c>
      <c r="D808" s="52">
        <v>2018</v>
      </c>
      <c r="E808" s="51">
        <v>0.38</v>
      </c>
      <c r="F808" s="53">
        <v>280</v>
      </c>
      <c r="G808" s="27">
        <f t="shared" si="31"/>
        <v>146.90562129476191</v>
      </c>
      <c r="H808" s="27" t="s">
        <v>387</v>
      </c>
      <c r="I808" s="63">
        <v>262.86392000000001</v>
      </c>
      <c r="J808" s="54" t="s">
        <v>3681</v>
      </c>
      <c r="K808" s="54" t="s">
        <v>2936</v>
      </c>
      <c r="L808" s="54">
        <v>15</v>
      </c>
      <c r="M808" s="54" t="s">
        <v>71</v>
      </c>
      <c r="N808" s="54">
        <v>240</v>
      </c>
      <c r="O808" s="54" t="s">
        <v>3682</v>
      </c>
    </row>
    <row r="809" spans="1:15" s="54" customFormat="1" ht="16.5" customHeight="1">
      <c r="A809" s="50" t="s">
        <v>723</v>
      </c>
      <c r="B809" s="48" t="s">
        <v>2175</v>
      </c>
      <c r="C809" s="51" t="s">
        <v>2937</v>
      </c>
      <c r="D809" s="52">
        <v>2018</v>
      </c>
      <c r="E809" s="51">
        <v>0.38</v>
      </c>
      <c r="F809" s="53">
        <v>22</v>
      </c>
      <c r="G809" s="27">
        <f t="shared" si="31"/>
        <v>146.90562129476191</v>
      </c>
      <c r="H809" s="27" t="s">
        <v>387</v>
      </c>
      <c r="I809" s="63">
        <v>69.662259999999989</v>
      </c>
      <c r="J809" s="54" t="s">
        <v>3681</v>
      </c>
      <c r="K809" s="54" t="s">
        <v>2938</v>
      </c>
      <c r="L809" s="54">
        <v>15</v>
      </c>
      <c r="M809" s="54" t="s">
        <v>71</v>
      </c>
      <c r="N809" s="54">
        <v>240</v>
      </c>
      <c r="O809" s="54" t="s">
        <v>3682</v>
      </c>
    </row>
    <row r="810" spans="1:15" s="54" customFormat="1" ht="16.5" customHeight="1">
      <c r="A810" s="50" t="s">
        <v>723</v>
      </c>
      <c r="B810" s="48" t="s">
        <v>2939</v>
      </c>
      <c r="C810" s="51" t="s">
        <v>2940</v>
      </c>
      <c r="D810" s="52">
        <v>2018</v>
      </c>
      <c r="E810" s="51">
        <v>0.38</v>
      </c>
      <c r="F810" s="53">
        <v>10</v>
      </c>
      <c r="G810" s="27">
        <f t="shared" si="31"/>
        <v>146.90562129476191</v>
      </c>
      <c r="H810" s="27" t="s">
        <v>387</v>
      </c>
      <c r="I810" s="63">
        <v>71.139510000000001</v>
      </c>
      <c r="J810" s="54" t="s">
        <v>3681</v>
      </c>
      <c r="K810" s="54" t="s">
        <v>700</v>
      </c>
      <c r="L810" s="54">
        <v>5</v>
      </c>
      <c r="M810" s="54" t="s">
        <v>71</v>
      </c>
      <c r="N810" s="54">
        <v>240</v>
      </c>
      <c r="O810" s="54" t="s">
        <v>3682</v>
      </c>
    </row>
    <row r="811" spans="1:15" s="54" customFormat="1" ht="16.5" customHeight="1">
      <c r="A811" s="50" t="s">
        <v>723</v>
      </c>
      <c r="B811" s="48" t="s">
        <v>2941</v>
      </c>
      <c r="C811" s="51" t="s">
        <v>2942</v>
      </c>
      <c r="D811" s="52">
        <v>2018</v>
      </c>
      <c r="E811" s="51">
        <v>0.38</v>
      </c>
      <c r="F811" s="53">
        <v>152</v>
      </c>
      <c r="G811" s="27">
        <f t="shared" si="31"/>
        <v>146.90562129476191</v>
      </c>
      <c r="H811" s="27" t="s">
        <v>387</v>
      </c>
      <c r="I811" s="63">
        <v>270.12828000000002</v>
      </c>
      <c r="J811" s="54" t="s">
        <v>3681</v>
      </c>
      <c r="K811" s="54" t="s">
        <v>2943</v>
      </c>
      <c r="L811" s="54">
        <v>85</v>
      </c>
      <c r="M811" s="54" t="s">
        <v>71</v>
      </c>
      <c r="N811" s="54">
        <v>240</v>
      </c>
      <c r="O811" s="54" t="s">
        <v>3682</v>
      </c>
    </row>
    <row r="812" spans="1:15" s="54" customFormat="1" ht="16.5" customHeight="1">
      <c r="A812" s="50" t="s">
        <v>723</v>
      </c>
      <c r="B812" s="48" t="s">
        <v>2944</v>
      </c>
      <c r="C812" s="51" t="s">
        <v>2945</v>
      </c>
      <c r="D812" s="52">
        <v>2018</v>
      </c>
      <c r="E812" s="51">
        <v>0.38</v>
      </c>
      <c r="F812" s="53">
        <v>56</v>
      </c>
      <c r="G812" s="27">
        <f t="shared" si="31"/>
        <v>146.90562129476191</v>
      </c>
      <c r="H812" s="27" t="s">
        <v>387</v>
      </c>
      <c r="I812" s="63">
        <v>121.48847000000001</v>
      </c>
      <c r="J812" s="54" t="s">
        <v>3683</v>
      </c>
      <c r="M812" s="54" t="s">
        <v>71</v>
      </c>
      <c r="N812" s="54">
        <v>240</v>
      </c>
      <c r="O812" s="54" t="s">
        <v>3682</v>
      </c>
    </row>
    <row r="813" spans="1:15" s="54" customFormat="1" ht="16.5" customHeight="1">
      <c r="A813" s="50" t="s">
        <v>723</v>
      </c>
      <c r="B813" s="48" t="s">
        <v>2946</v>
      </c>
      <c r="C813" s="51" t="s">
        <v>2947</v>
      </c>
      <c r="D813" s="52">
        <v>2018</v>
      </c>
      <c r="E813" s="51">
        <v>0.38</v>
      </c>
      <c r="F813" s="53">
        <v>641</v>
      </c>
      <c r="G813" s="27">
        <f t="shared" si="31"/>
        <v>146.90562129476191</v>
      </c>
      <c r="H813" s="27" t="s">
        <v>387</v>
      </c>
      <c r="I813" s="63">
        <v>584.68412999999998</v>
      </c>
      <c r="J813" s="54" t="s">
        <v>3683</v>
      </c>
      <c r="M813" s="54" t="s">
        <v>3689</v>
      </c>
      <c r="N813" s="54">
        <v>240</v>
      </c>
      <c r="O813" s="54" t="s">
        <v>3682</v>
      </c>
    </row>
    <row r="814" spans="1:15" s="54" customFormat="1" ht="16.5" customHeight="1">
      <c r="A814" s="50" t="s">
        <v>723</v>
      </c>
      <c r="B814" s="48" t="s">
        <v>2948</v>
      </c>
      <c r="C814" s="51" t="s">
        <v>2949</v>
      </c>
      <c r="D814" s="52">
        <v>2018</v>
      </c>
      <c r="E814" s="51">
        <v>0.38</v>
      </c>
      <c r="F814" s="53">
        <v>31</v>
      </c>
      <c r="G814" s="27">
        <f t="shared" si="31"/>
        <v>146.90562129476191</v>
      </c>
      <c r="H814" s="27" t="s">
        <v>387</v>
      </c>
      <c r="I814" s="63">
        <v>74.380539999999996</v>
      </c>
      <c r="J814" s="54" t="s">
        <v>3681</v>
      </c>
      <c r="K814" s="54" t="s">
        <v>2950</v>
      </c>
      <c r="L814" s="54">
        <v>15</v>
      </c>
      <c r="M814" s="54" t="s">
        <v>71</v>
      </c>
      <c r="N814" s="54">
        <v>240</v>
      </c>
      <c r="O814" s="54" t="s">
        <v>3682</v>
      </c>
    </row>
    <row r="815" spans="1:15" s="54" customFormat="1" ht="16.5" customHeight="1">
      <c r="A815" s="50" t="s">
        <v>723</v>
      </c>
      <c r="B815" s="48" t="s">
        <v>2951</v>
      </c>
      <c r="C815" s="51" t="s">
        <v>2952</v>
      </c>
      <c r="D815" s="52">
        <v>2018</v>
      </c>
      <c r="E815" s="51">
        <v>0.38</v>
      </c>
      <c r="F815" s="53">
        <v>33</v>
      </c>
      <c r="G815" s="27">
        <f t="shared" si="31"/>
        <v>146.90562129476191</v>
      </c>
      <c r="H815" s="27" t="s">
        <v>387</v>
      </c>
      <c r="I815" s="63">
        <v>139.12674999999999</v>
      </c>
      <c r="J815" s="54" t="s">
        <v>3681</v>
      </c>
      <c r="K815" s="54" t="s">
        <v>2953</v>
      </c>
      <c r="L815" s="54">
        <v>15</v>
      </c>
      <c r="M815" s="54" t="s">
        <v>71</v>
      </c>
      <c r="N815" s="54">
        <v>240</v>
      </c>
      <c r="O815" s="54" t="s">
        <v>3682</v>
      </c>
    </row>
    <row r="816" spans="1:15" s="54" customFormat="1" ht="16.5" customHeight="1">
      <c r="A816" s="50" t="s">
        <v>723</v>
      </c>
      <c r="B816" s="48" t="s">
        <v>2954</v>
      </c>
      <c r="C816" s="51" t="s">
        <v>2955</v>
      </c>
      <c r="D816" s="52">
        <v>2018</v>
      </c>
      <c r="E816" s="51">
        <v>0.38</v>
      </c>
      <c r="F816" s="53">
        <v>69</v>
      </c>
      <c r="G816" s="27">
        <f t="shared" si="31"/>
        <v>146.90562129476191</v>
      </c>
      <c r="H816" s="27" t="s">
        <v>387</v>
      </c>
      <c r="I816" s="63">
        <v>104.96138000000001</v>
      </c>
      <c r="J816" s="54" t="s">
        <v>3681</v>
      </c>
      <c r="K816" s="54" t="s">
        <v>2956</v>
      </c>
      <c r="L816" s="54">
        <v>15</v>
      </c>
      <c r="M816" s="54" t="s">
        <v>71</v>
      </c>
      <c r="N816" s="54">
        <v>240</v>
      </c>
      <c r="O816" s="54" t="s">
        <v>3682</v>
      </c>
    </row>
    <row r="817" spans="1:15" s="54" customFormat="1" ht="16.5" customHeight="1">
      <c r="A817" s="50" t="s">
        <v>723</v>
      </c>
      <c r="B817" s="48" t="s">
        <v>2963</v>
      </c>
      <c r="C817" s="51" t="s">
        <v>2964</v>
      </c>
      <c r="D817" s="52">
        <v>2018</v>
      </c>
      <c r="E817" s="51">
        <v>0.38</v>
      </c>
      <c r="F817" s="53">
        <v>194</v>
      </c>
      <c r="G817" s="27">
        <f t="shared" si="31"/>
        <v>146.90562129476191</v>
      </c>
      <c r="H817" s="27" t="s">
        <v>387</v>
      </c>
      <c r="I817" s="63">
        <v>270.7645</v>
      </c>
      <c r="J817" s="54" t="s">
        <v>3681</v>
      </c>
      <c r="K817" s="54" t="s">
        <v>2965</v>
      </c>
      <c r="L817" s="54">
        <v>15</v>
      </c>
      <c r="M817" s="54" t="s">
        <v>74</v>
      </c>
      <c r="N817" s="54">
        <v>240</v>
      </c>
      <c r="O817" s="54" t="s">
        <v>3682</v>
      </c>
    </row>
    <row r="818" spans="1:15" s="54" customFormat="1" ht="16.5" customHeight="1">
      <c r="A818" s="50" t="s">
        <v>723</v>
      </c>
      <c r="B818" s="48" t="s">
        <v>2970</v>
      </c>
      <c r="C818" s="51" t="s">
        <v>2971</v>
      </c>
      <c r="D818" s="52">
        <v>2018</v>
      </c>
      <c r="E818" s="51">
        <v>0.38</v>
      </c>
      <c r="F818" s="53">
        <v>75</v>
      </c>
      <c r="G818" s="27">
        <f t="shared" si="31"/>
        <v>146.90562129476191</v>
      </c>
      <c r="H818" s="27" t="s">
        <v>387</v>
      </c>
      <c r="I818" s="63">
        <v>154.15624</v>
      </c>
      <c r="J818" s="54" t="s">
        <v>3681</v>
      </c>
      <c r="K818" s="54" t="s">
        <v>2972</v>
      </c>
      <c r="L818" s="54">
        <v>15</v>
      </c>
      <c r="M818" s="54" t="s">
        <v>71</v>
      </c>
      <c r="N818" s="54">
        <v>240</v>
      </c>
      <c r="O818" s="54" t="s">
        <v>3682</v>
      </c>
    </row>
    <row r="819" spans="1:15" s="54" customFormat="1" ht="45" customHeight="1">
      <c r="A819" s="50" t="s">
        <v>723</v>
      </c>
      <c r="B819" s="48" t="s">
        <v>2973</v>
      </c>
      <c r="C819" s="51" t="s">
        <v>2974</v>
      </c>
      <c r="D819" s="52">
        <v>2018</v>
      </c>
      <c r="E819" s="51">
        <v>0.38</v>
      </c>
      <c r="F819" s="53">
        <v>511</v>
      </c>
      <c r="G819" s="27">
        <f t="shared" si="31"/>
        <v>146.90562129476191</v>
      </c>
      <c r="H819" s="27" t="s">
        <v>387</v>
      </c>
      <c r="I819" s="63">
        <v>610.47118</v>
      </c>
      <c r="J819" s="54" t="s">
        <v>3681</v>
      </c>
      <c r="K819" s="55" t="s">
        <v>2975</v>
      </c>
      <c r="L819" s="54">
        <v>45</v>
      </c>
      <c r="M819" s="54" t="s">
        <v>71</v>
      </c>
      <c r="N819" s="54">
        <v>240</v>
      </c>
      <c r="O819" s="54" t="s">
        <v>3682</v>
      </c>
    </row>
    <row r="820" spans="1:15" s="54" customFormat="1" ht="75" customHeight="1">
      <c r="A820" s="50" t="s">
        <v>723</v>
      </c>
      <c r="B820" s="48" t="s">
        <v>2976</v>
      </c>
      <c r="C820" s="51" t="s">
        <v>2977</v>
      </c>
      <c r="D820" s="52">
        <v>2018</v>
      </c>
      <c r="E820" s="51">
        <v>0.38</v>
      </c>
      <c r="F820" s="53">
        <v>660</v>
      </c>
      <c r="G820" s="27">
        <f t="shared" si="31"/>
        <v>146.90562129476191</v>
      </c>
      <c r="H820" s="27" t="s">
        <v>387</v>
      </c>
      <c r="I820" s="63">
        <v>253.9196</v>
      </c>
      <c r="J820" s="54" t="s">
        <v>3681</v>
      </c>
      <c r="K820" s="55" t="s">
        <v>2978</v>
      </c>
      <c r="L820" s="54">
        <v>60</v>
      </c>
      <c r="M820" s="54" t="s">
        <v>71</v>
      </c>
      <c r="N820" s="54">
        <v>240</v>
      </c>
      <c r="O820" s="54" t="s">
        <v>3682</v>
      </c>
    </row>
    <row r="821" spans="1:15" s="54" customFormat="1" ht="30" customHeight="1">
      <c r="A821" s="50" t="s">
        <v>723</v>
      </c>
      <c r="B821" s="48" t="s">
        <v>2979</v>
      </c>
      <c r="C821" s="51" t="s">
        <v>2980</v>
      </c>
      <c r="D821" s="52">
        <v>2018</v>
      </c>
      <c r="E821" s="51">
        <v>0.38</v>
      </c>
      <c r="F821" s="53">
        <v>453</v>
      </c>
      <c r="G821" s="27">
        <f t="shared" si="31"/>
        <v>146.90562129476191</v>
      </c>
      <c r="H821" s="27" t="s">
        <v>387</v>
      </c>
      <c r="I821" s="63">
        <v>381.32764000000003</v>
      </c>
      <c r="J821" s="54" t="s">
        <v>3681</v>
      </c>
      <c r="K821" s="55" t="s">
        <v>2981</v>
      </c>
      <c r="L821" s="54">
        <v>10</v>
      </c>
      <c r="M821" s="54" t="s">
        <v>71</v>
      </c>
      <c r="N821" s="54">
        <v>240</v>
      </c>
      <c r="O821" s="54" t="s">
        <v>3682</v>
      </c>
    </row>
    <row r="822" spans="1:15" s="54" customFormat="1" ht="16.5" customHeight="1">
      <c r="A822" s="50" t="s">
        <v>723</v>
      </c>
      <c r="B822" s="48" t="s">
        <v>2982</v>
      </c>
      <c r="C822" s="51" t="s">
        <v>2983</v>
      </c>
      <c r="D822" s="52">
        <v>2018</v>
      </c>
      <c r="E822" s="51">
        <v>0.38</v>
      </c>
      <c r="F822" s="53">
        <v>43</v>
      </c>
      <c r="G822" s="27">
        <f t="shared" si="31"/>
        <v>146.90562129476191</v>
      </c>
      <c r="H822" s="27" t="s">
        <v>387</v>
      </c>
      <c r="I822" s="63">
        <v>98.236670000000004</v>
      </c>
      <c r="J822" s="54" t="s">
        <v>3681</v>
      </c>
      <c r="K822" s="54" t="s">
        <v>2984</v>
      </c>
      <c r="L822" s="54">
        <v>140</v>
      </c>
      <c r="M822" s="54" t="s">
        <v>71</v>
      </c>
      <c r="N822" s="54">
        <v>240</v>
      </c>
      <c r="O822" s="54" t="s">
        <v>3682</v>
      </c>
    </row>
    <row r="823" spans="1:15" s="54" customFormat="1" ht="30" customHeight="1">
      <c r="A823" s="50" t="s">
        <v>723</v>
      </c>
      <c r="B823" s="48" t="s">
        <v>2985</v>
      </c>
      <c r="C823" s="51" t="s">
        <v>2986</v>
      </c>
      <c r="D823" s="52">
        <v>2018</v>
      </c>
      <c r="E823" s="51">
        <v>0.38</v>
      </c>
      <c r="F823" s="53">
        <v>138</v>
      </c>
      <c r="G823" s="27">
        <f t="shared" si="31"/>
        <v>146.90562129476191</v>
      </c>
      <c r="H823" s="27" t="s">
        <v>387</v>
      </c>
      <c r="I823" s="63">
        <v>149.58447000000001</v>
      </c>
      <c r="J823" s="54" t="s">
        <v>3681</v>
      </c>
      <c r="K823" s="55" t="s">
        <v>2987</v>
      </c>
      <c r="L823" s="54">
        <v>30</v>
      </c>
      <c r="M823" s="54" t="s">
        <v>71</v>
      </c>
      <c r="N823" s="54">
        <v>240</v>
      </c>
      <c r="O823" s="54" t="s">
        <v>3682</v>
      </c>
    </row>
    <row r="824" spans="1:15" s="54" customFormat="1" ht="16.5" customHeight="1">
      <c r="A824" s="50" t="s">
        <v>723</v>
      </c>
      <c r="B824" s="48" t="s">
        <v>2988</v>
      </c>
      <c r="C824" s="51" t="s">
        <v>2989</v>
      </c>
      <c r="D824" s="52">
        <v>2018</v>
      </c>
      <c r="E824" s="51">
        <v>0.38</v>
      </c>
      <c r="F824" s="53">
        <v>50</v>
      </c>
      <c r="G824" s="27">
        <f t="shared" si="31"/>
        <v>146.90562129476191</v>
      </c>
      <c r="H824" s="27" t="s">
        <v>387</v>
      </c>
      <c r="I824" s="63">
        <v>90.32889999999999</v>
      </c>
      <c r="J824" s="54" t="s">
        <v>3681</v>
      </c>
      <c r="K824" s="54" t="s">
        <v>2990</v>
      </c>
      <c r="L824" s="54">
        <v>15</v>
      </c>
      <c r="M824" s="54" t="s">
        <v>71</v>
      </c>
      <c r="N824" s="54">
        <v>240</v>
      </c>
      <c r="O824" s="54" t="s">
        <v>3682</v>
      </c>
    </row>
    <row r="825" spans="1:15" s="54" customFormat="1" ht="16.5" customHeight="1">
      <c r="A825" s="50" t="s">
        <v>723</v>
      </c>
      <c r="B825" s="48" t="s">
        <v>2991</v>
      </c>
      <c r="C825" s="51" t="s">
        <v>2992</v>
      </c>
      <c r="D825" s="52">
        <v>2018</v>
      </c>
      <c r="E825" s="51">
        <v>0.38</v>
      </c>
      <c r="F825" s="53">
        <v>214.00000000000003</v>
      </c>
      <c r="G825" s="27">
        <f t="shared" si="31"/>
        <v>146.90562129476191</v>
      </c>
      <c r="H825" s="27" t="s">
        <v>387</v>
      </c>
      <c r="I825" s="63">
        <v>315.45302000000004</v>
      </c>
      <c r="J825" s="54" t="s">
        <v>3681</v>
      </c>
      <c r="K825" s="54" t="s">
        <v>2993</v>
      </c>
      <c r="L825" s="54">
        <v>15</v>
      </c>
      <c r="M825" s="54" t="s">
        <v>71</v>
      </c>
      <c r="N825" s="54">
        <v>240</v>
      </c>
      <c r="O825" s="54" t="s">
        <v>3682</v>
      </c>
    </row>
    <row r="826" spans="1:15" s="54" customFormat="1" ht="16.5" customHeight="1">
      <c r="A826" s="50" t="s">
        <v>723</v>
      </c>
      <c r="B826" s="48" t="s">
        <v>2994</v>
      </c>
      <c r="C826" s="51" t="s">
        <v>2995</v>
      </c>
      <c r="D826" s="52">
        <v>2018</v>
      </c>
      <c r="E826" s="51">
        <v>0.38</v>
      </c>
      <c r="F826" s="53">
        <v>256</v>
      </c>
      <c r="G826" s="27">
        <f t="shared" si="31"/>
        <v>146.90562129476191</v>
      </c>
      <c r="H826" s="27" t="s">
        <v>387</v>
      </c>
      <c r="I826" s="63">
        <v>311.28136000000001</v>
      </c>
      <c r="J826" s="54" t="s">
        <v>3681</v>
      </c>
      <c r="K826" s="54" t="s">
        <v>2996</v>
      </c>
      <c r="L826" s="54">
        <v>15</v>
      </c>
      <c r="M826" s="54" t="s">
        <v>71</v>
      </c>
      <c r="N826" s="54">
        <v>240</v>
      </c>
      <c r="O826" s="54" t="s">
        <v>3682</v>
      </c>
    </row>
    <row r="827" spans="1:15" s="54" customFormat="1" ht="45" customHeight="1">
      <c r="A827" s="50" t="s">
        <v>723</v>
      </c>
      <c r="B827" s="48" t="s">
        <v>2997</v>
      </c>
      <c r="C827" s="51" t="s">
        <v>2998</v>
      </c>
      <c r="D827" s="52">
        <v>2018</v>
      </c>
      <c r="E827" s="51">
        <v>0.38</v>
      </c>
      <c r="F827" s="53">
        <v>267</v>
      </c>
      <c r="G827" s="27">
        <f t="shared" si="31"/>
        <v>146.90562129476191</v>
      </c>
      <c r="H827" s="27" t="s">
        <v>387</v>
      </c>
      <c r="I827" s="63">
        <v>343.75502</v>
      </c>
      <c r="J827" s="54" t="s">
        <v>3681</v>
      </c>
      <c r="K827" s="55" t="s">
        <v>2999</v>
      </c>
      <c r="L827" s="54">
        <v>45</v>
      </c>
      <c r="M827" s="54" t="s">
        <v>71</v>
      </c>
      <c r="N827" s="54">
        <v>240</v>
      </c>
      <c r="O827" s="54" t="s">
        <v>3682</v>
      </c>
    </row>
    <row r="828" spans="1:15" s="54" customFormat="1" ht="16.5" customHeight="1">
      <c r="A828" s="50" t="s">
        <v>723</v>
      </c>
      <c r="B828" s="48" t="s">
        <v>93</v>
      </c>
      <c r="C828" s="51" t="s">
        <v>92</v>
      </c>
      <c r="D828" s="52">
        <v>2018</v>
      </c>
      <c r="E828" s="51">
        <v>0.38</v>
      </c>
      <c r="F828" s="53">
        <v>200</v>
      </c>
      <c r="G828" s="27">
        <f t="shared" si="31"/>
        <v>146.90562129476191</v>
      </c>
      <c r="H828" s="27" t="s">
        <v>387</v>
      </c>
      <c r="I828" s="63">
        <v>147.03387000000001</v>
      </c>
      <c r="J828" s="54" t="s">
        <v>3681</v>
      </c>
      <c r="K828" s="54" t="s">
        <v>559</v>
      </c>
      <c r="L828" s="54">
        <v>15</v>
      </c>
      <c r="M828" s="54" t="s">
        <v>71</v>
      </c>
      <c r="N828" s="54">
        <v>240</v>
      </c>
      <c r="O828" s="54" t="s">
        <v>3682</v>
      </c>
    </row>
    <row r="829" spans="1:15" s="54" customFormat="1" ht="16.5" customHeight="1">
      <c r="A829" s="50" t="s">
        <v>723</v>
      </c>
      <c r="B829" s="48" t="s">
        <v>3000</v>
      </c>
      <c r="C829" s="51" t="s">
        <v>3001</v>
      </c>
      <c r="D829" s="52">
        <v>2018</v>
      </c>
      <c r="E829" s="51">
        <v>0.38</v>
      </c>
      <c r="F829" s="53">
        <v>285</v>
      </c>
      <c r="G829" s="27">
        <f t="shared" si="31"/>
        <v>146.90562129476191</v>
      </c>
      <c r="H829" s="27" t="s">
        <v>387</v>
      </c>
      <c r="I829" s="63">
        <v>192.99707000000001</v>
      </c>
      <c r="J829" s="54" t="s">
        <v>3681</v>
      </c>
      <c r="K829" s="54" t="s">
        <v>3002</v>
      </c>
      <c r="L829" s="54">
        <v>15</v>
      </c>
      <c r="M829" s="54" t="s">
        <v>71</v>
      </c>
      <c r="N829" s="54">
        <v>240</v>
      </c>
      <c r="O829" s="54" t="s">
        <v>3682</v>
      </c>
    </row>
    <row r="830" spans="1:15" s="54" customFormat="1" ht="45" customHeight="1">
      <c r="A830" s="50" t="s">
        <v>723</v>
      </c>
      <c r="B830" s="48" t="s">
        <v>3003</v>
      </c>
      <c r="C830" s="51" t="s">
        <v>3004</v>
      </c>
      <c r="D830" s="52">
        <v>2018</v>
      </c>
      <c r="E830" s="51">
        <v>0.38</v>
      </c>
      <c r="F830" s="53">
        <v>286</v>
      </c>
      <c r="G830" s="27">
        <f t="shared" si="31"/>
        <v>146.90562129476191</v>
      </c>
      <c r="H830" s="27" t="s">
        <v>387</v>
      </c>
      <c r="I830" s="63">
        <v>286.39714000000004</v>
      </c>
      <c r="J830" s="54" t="s">
        <v>3681</v>
      </c>
      <c r="K830" s="55" t="s">
        <v>703</v>
      </c>
      <c r="L830" s="54">
        <v>45</v>
      </c>
      <c r="M830" s="54" t="s">
        <v>3691</v>
      </c>
      <c r="N830" s="54">
        <v>240</v>
      </c>
      <c r="O830" s="54" t="s">
        <v>3682</v>
      </c>
    </row>
    <row r="831" spans="1:15" s="54" customFormat="1" ht="16.5" customHeight="1">
      <c r="A831" s="50" t="s">
        <v>723</v>
      </c>
      <c r="B831" s="48" t="s">
        <v>3005</v>
      </c>
      <c r="C831" s="51" t="s">
        <v>3006</v>
      </c>
      <c r="D831" s="52">
        <v>2018</v>
      </c>
      <c r="E831" s="51">
        <v>0.38</v>
      </c>
      <c r="F831" s="53">
        <v>217</v>
      </c>
      <c r="G831" s="27">
        <f t="shared" si="31"/>
        <v>146.90562129476191</v>
      </c>
      <c r="H831" s="27" t="s">
        <v>387</v>
      </c>
      <c r="I831" s="63">
        <v>233.33042</v>
      </c>
      <c r="J831" s="54" t="s">
        <v>3681</v>
      </c>
      <c r="K831" s="54" t="s">
        <v>3007</v>
      </c>
      <c r="L831" s="54">
        <v>5</v>
      </c>
      <c r="M831" s="54" t="s">
        <v>71</v>
      </c>
      <c r="N831" s="54">
        <v>240</v>
      </c>
      <c r="O831" s="54" t="s">
        <v>3682</v>
      </c>
    </row>
    <row r="832" spans="1:15" s="54" customFormat="1" ht="16.5" customHeight="1">
      <c r="A832" s="50" t="s">
        <v>723</v>
      </c>
      <c r="B832" s="48" t="s">
        <v>3008</v>
      </c>
      <c r="C832" s="51" t="s">
        <v>3009</v>
      </c>
      <c r="D832" s="52">
        <v>2018</v>
      </c>
      <c r="E832" s="51">
        <v>0.38</v>
      </c>
      <c r="F832" s="53">
        <v>41</v>
      </c>
      <c r="G832" s="27">
        <f t="shared" ref="G832:G836" si="32">(3^0.5)*0.38*0.93*N832</f>
        <v>146.90562129476191</v>
      </c>
      <c r="H832" s="27" t="s">
        <v>387</v>
      </c>
      <c r="I832" s="63">
        <v>95.550240000000002</v>
      </c>
      <c r="J832" s="54" t="s">
        <v>3681</v>
      </c>
      <c r="K832" s="54" t="s">
        <v>3010</v>
      </c>
      <c r="L832" s="54">
        <v>15</v>
      </c>
      <c r="M832" s="54" t="s">
        <v>3691</v>
      </c>
      <c r="N832" s="54">
        <v>240</v>
      </c>
      <c r="O832" s="54" t="s">
        <v>3682</v>
      </c>
    </row>
    <row r="833" spans="1:15" s="54" customFormat="1" ht="120" customHeight="1">
      <c r="A833" s="50" t="s">
        <v>723</v>
      </c>
      <c r="B833" s="48" t="s">
        <v>183</v>
      </c>
      <c r="C833" s="51" t="s">
        <v>182</v>
      </c>
      <c r="D833" s="52">
        <v>2018</v>
      </c>
      <c r="E833" s="51">
        <v>0.38</v>
      </c>
      <c r="F833" s="53">
        <v>22</v>
      </c>
      <c r="G833" s="27">
        <f t="shared" si="32"/>
        <v>146.90562129476191</v>
      </c>
      <c r="H833" s="27" t="s">
        <v>387</v>
      </c>
      <c r="I833" s="63">
        <v>90.718460000000007</v>
      </c>
      <c r="J833" s="54" t="s">
        <v>3681</v>
      </c>
      <c r="K833" s="55" t="s">
        <v>3011</v>
      </c>
      <c r="L833" s="54">
        <v>120</v>
      </c>
      <c r="M833" s="54" t="s">
        <v>71</v>
      </c>
      <c r="N833" s="54">
        <v>240</v>
      </c>
      <c r="O833" s="54" t="s">
        <v>3682</v>
      </c>
    </row>
    <row r="834" spans="1:15" s="54" customFormat="1" ht="16.5" customHeight="1">
      <c r="A834" s="50" t="s">
        <v>723</v>
      </c>
      <c r="B834" s="48" t="s">
        <v>3012</v>
      </c>
      <c r="C834" s="51" t="s">
        <v>3013</v>
      </c>
      <c r="D834" s="52">
        <v>2018</v>
      </c>
      <c r="E834" s="51">
        <v>0.38</v>
      </c>
      <c r="F834" s="53">
        <v>37</v>
      </c>
      <c r="G834" s="27">
        <f t="shared" si="32"/>
        <v>146.90562129476191</v>
      </c>
      <c r="H834" s="27" t="s">
        <v>387</v>
      </c>
      <c r="I834" s="63">
        <v>89.551649999999995</v>
      </c>
      <c r="J834" s="54" t="s">
        <v>3681</v>
      </c>
      <c r="K834" s="54" t="s">
        <v>3014</v>
      </c>
      <c r="L834" s="54">
        <v>15</v>
      </c>
      <c r="M834" s="54" t="s">
        <v>71</v>
      </c>
      <c r="N834" s="54">
        <v>240</v>
      </c>
      <c r="O834" s="54" t="s">
        <v>3682</v>
      </c>
    </row>
    <row r="835" spans="1:15" s="54" customFormat="1" ht="16.5" customHeight="1">
      <c r="A835" s="50" t="s">
        <v>723</v>
      </c>
      <c r="B835" s="48" t="s">
        <v>210</v>
      </c>
      <c r="C835" s="51" t="s">
        <v>3015</v>
      </c>
      <c r="D835" s="52">
        <v>2018</v>
      </c>
      <c r="E835" s="51">
        <v>0.38</v>
      </c>
      <c r="F835" s="53">
        <v>42</v>
      </c>
      <c r="G835" s="27">
        <f t="shared" si="32"/>
        <v>146.90562129476191</v>
      </c>
      <c r="H835" s="27" t="s">
        <v>387</v>
      </c>
      <c r="I835" s="63">
        <v>91.910149999999987</v>
      </c>
      <c r="J835" s="54" t="s">
        <v>3681</v>
      </c>
      <c r="K835" s="54" t="s">
        <v>3016</v>
      </c>
      <c r="L835" s="54">
        <v>15</v>
      </c>
      <c r="M835" s="54" t="s">
        <v>71</v>
      </c>
      <c r="N835" s="54">
        <v>240</v>
      </c>
      <c r="O835" s="54" t="s">
        <v>3682</v>
      </c>
    </row>
    <row r="836" spans="1:15" s="54" customFormat="1" ht="30" customHeight="1">
      <c r="A836" s="50" t="s">
        <v>723</v>
      </c>
      <c r="B836" s="48" t="s">
        <v>2213</v>
      </c>
      <c r="C836" s="51" t="s">
        <v>2214</v>
      </c>
      <c r="D836" s="52">
        <v>2018</v>
      </c>
      <c r="E836" s="51">
        <v>0.38</v>
      </c>
      <c r="F836" s="53">
        <v>63</v>
      </c>
      <c r="G836" s="27">
        <f t="shared" si="32"/>
        <v>146.90562129476191</v>
      </c>
      <c r="H836" s="27" t="s">
        <v>387</v>
      </c>
      <c r="I836" s="63">
        <v>123.01866</v>
      </c>
      <c r="J836" s="54" t="s">
        <v>3681</v>
      </c>
      <c r="K836" s="55" t="s">
        <v>3692</v>
      </c>
      <c r="L836" s="54">
        <v>30</v>
      </c>
      <c r="M836" s="54" t="s">
        <v>71</v>
      </c>
      <c r="N836" s="54">
        <v>240</v>
      </c>
      <c r="O836" s="54" t="s">
        <v>3682</v>
      </c>
    </row>
    <row r="837" spans="1:15" ht="66" customHeight="1">
      <c r="A837" s="57"/>
      <c r="B837" s="61" t="s">
        <v>764</v>
      </c>
      <c r="C837" s="58"/>
      <c r="D837" s="58"/>
      <c r="E837" s="62"/>
      <c r="F837" s="45">
        <f>SUM(F838:F867)</f>
        <v>5532</v>
      </c>
      <c r="G837" s="47">
        <f>SUM(G838:G867)</f>
        <v>5508.9607985535704</v>
      </c>
      <c r="H837" s="46"/>
      <c r="I837" s="47">
        <f>SUM(I838:I867)</f>
        <v>6603.4834000000001</v>
      </c>
    </row>
    <row r="838" spans="1:15" s="54" customFormat="1" ht="45" customHeight="1">
      <c r="A838" s="50" t="s">
        <v>765</v>
      </c>
      <c r="B838" s="48" t="s">
        <v>3017</v>
      </c>
      <c r="C838" s="51" t="s">
        <v>3018</v>
      </c>
      <c r="D838" s="52">
        <v>2018</v>
      </c>
      <c r="E838" s="51">
        <v>0.38</v>
      </c>
      <c r="F838" s="53">
        <v>735</v>
      </c>
      <c r="G838" s="27">
        <f t="shared" ref="G838:G867" si="33">(3^0.5)*0.38*0.93*N838</f>
        <v>183.63202661845239</v>
      </c>
      <c r="H838" s="27" t="s">
        <v>387</v>
      </c>
      <c r="I838" s="63">
        <v>678.19508999999994</v>
      </c>
      <c r="J838" s="54" t="s">
        <v>3681</v>
      </c>
      <c r="K838" s="55" t="s">
        <v>3019</v>
      </c>
      <c r="L838" s="54">
        <v>45</v>
      </c>
      <c r="M838" s="54" t="s">
        <v>72</v>
      </c>
      <c r="N838" s="54">
        <v>300</v>
      </c>
      <c r="O838" s="54" t="s">
        <v>3682</v>
      </c>
    </row>
    <row r="839" spans="1:15" s="54" customFormat="1" ht="45" customHeight="1">
      <c r="A839" s="50" t="s">
        <v>765</v>
      </c>
      <c r="B839" s="48" t="s">
        <v>3020</v>
      </c>
      <c r="C839" s="51" t="s">
        <v>3021</v>
      </c>
      <c r="D839" s="52">
        <v>2018</v>
      </c>
      <c r="E839" s="51">
        <v>0.38</v>
      </c>
      <c r="F839" s="53">
        <v>425</v>
      </c>
      <c r="G839" s="27">
        <f t="shared" si="33"/>
        <v>183.63202661845239</v>
      </c>
      <c r="H839" s="27" t="s">
        <v>387</v>
      </c>
      <c r="I839" s="63">
        <v>500.66116</v>
      </c>
      <c r="J839" s="54" t="s">
        <v>3681</v>
      </c>
      <c r="K839" s="55" t="s">
        <v>3022</v>
      </c>
      <c r="L839" s="54">
        <v>45</v>
      </c>
      <c r="M839" s="54" t="s">
        <v>72</v>
      </c>
      <c r="N839" s="54">
        <v>300</v>
      </c>
      <c r="O839" s="54" t="s">
        <v>3682</v>
      </c>
    </row>
    <row r="840" spans="1:15" s="54" customFormat="1" ht="45" customHeight="1">
      <c r="A840" s="50" t="s">
        <v>765</v>
      </c>
      <c r="B840" s="48" t="s">
        <v>143</v>
      </c>
      <c r="C840" s="51" t="s">
        <v>142</v>
      </c>
      <c r="D840" s="52">
        <v>2018</v>
      </c>
      <c r="E840" s="51">
        <v>0.38</v>
      </c>
      <c r="F840" s="53">
        <v>17</v>
      </c>
      <c r="G840" s="27">
        <f t="shared" si="33"/>
        <v>183.63202661845239</v>
      </c>
      <c r="H840" s="27" t="s">
        <v>387</v>
      </c>
      <c r="I840" s="63">
        <v>89.099879999999999</v>
      </c>
      <c r="J840" s="54" t="s">
        <v>3681</v>
      </c>
      <c r="K840" s="55" t="s">
        <v>729</v>
      </c>
      <c r="L840" s="54">
        <v>45</v>
      </c>
      <c r="M840" s="54" t="s">
        <v>72</v>
      </c>
      <c r="N840" s="54">
        <v>300</v>
      </c>
      <c r="O840" s="54" t="s">
        <v>3682</v>
      </c>
    </row>
    <row r="841" spans="1:15" s="54" customFormat="1" ht="16.5" customHeight="1">
      <c r="A841" s="50" t="s">
        <v>765</v>
      </c>
      <c r="B841" s="48" t="s">
        <v>2979</v>
      </c>
      <c r="C841" s="51" t="s">
        <v>3026</v>
      </c>
      <c r="D841" s="52">
        <v>2018</v>
      </c>
      <c r="E841" s="51">
        <v>0.38</v>
      </c>
      <c r="F841" s="53">
        <v>152</v>
      </c>
      <c r="G841" s="27">
        <f t="shared" si="33"/>
        <v>183.63202661845239</v>
      </c>
      <c r="H841" s="27" t="s">
        <v>387</v>
      </c>
      <c r="I841" s="63">
        <v>241.15538000000001</v>
      </c>
      <c r="J841" s="54" t="s">
        <v>3681</v>
      </c>
      <c r="K841" s="54" t="s">
        <v>3027</v>
      </c>
      <c r="L841" s="54">
        <v>15</v>
      </c>
      <c r="M841" s="54" t="s">
        <v>72</v>
      </c>
      <c r="N841" s="54">
        <v>300</v>
      </c>
      <c r="O841" s="54" t="s">
        <v>3682</v>
      </c>
    </row>
    <row r="842" spans="1:15" s="54" customFormat="1" ht="16.5" customHeight="1">
      <c r="A842" s="50" t="s">
        <v>765</v>
      </c>
      <c r="B842" s="48" t="s">
        <v>3028</v>
      </c>
      <c r="C842" s="51" t="s">
        <v>3029</v>
      </c>
      <c r="D842" s="52">
        <v>2018</v>
      </c>
      <c r="E842" s="51">
        <v>0.38</v>
      </c>
      <c r="F842" s="53">
        <v>242</v>
      </c>
      <c r="G842" s="27">
        <f t="shared" si="33"/>
        <v>183.63202661845239</v>
      </c>
      <c r="H842" s="27" t="s">
        <v>387</v>
      </c>
      <c r="I842" s="63">
        <v>215.42776999999998</v>
      </c>
      <c r="J842" s="54" t="s">
        <v>3681</v>
      </c>
      <c r="K842" s="54" t="s">
        <v>3030</v>
      </c>
      <c r="L842" s="54">
        <v>116</v>
      </c>
      <c r="M842" s="54" t="s">
        <v>72</v>
      </c>
      <c r="N842" s="54">
        <v>300</v>
      </c>
      <c r="O842" s="54" t="s">
        <v>3682</v>
      </c>
    </row>
    <row r="843" spans="1:15" s="54" customFormat="1" ht="30" customHeight="1">
      <c r="A843" s="50" t="s">
        <v>765</v>
      </c>
      <c r="B843" s="48" t="s">
        <v>3031</v>
      </c>
      <c r="C843" s="51" t="s">
        <v>3032</v>
      </c>
      <c r="D843" s="52">
        <v>2018</v>
      </c>
      <c r="E843" s="51">
        <v>0.38</v>
      </c>
      <c r="F843" s="53">
        <v>274</v>
      </c>
      <c r="G843" s="27">
        <f t="shared" si="33"/>
        <v>183.63202661845239</v>
      </c>
      <c r="H843" s="27" t="s">
        <v>387</v>
      </c>
      <c r="I843" s="63">
        <v>320.26155999999997</v>
      </c>
      <c r="J843" s="54" t="s">
        <v>3681</v>
      </c>
      <c r="K843" s="55" t="s">
        <v>3033</v>
      </c>
      <c r="L843" s="54">
        <v>30</v>
      </c>
      <c r="M843" s="54" t="s">
        <v>72</v>
      </c>
      <c r="N843" s="54">
        <v>300</v>
      </c>
      <c r="O843" s="54" t="s">
        <v>3682</v>
      </c>
    </row>
    <row r="844" spans="1:15" s="54" customFormat="1" ht="16.5" customHeight="1">
      <c r="A844" s="50" t="s">
        <v>765</v>
      </c>
      <c r="B844" s="48" t="s">
        <v>3034</v>
      </c>
      <c r="C844" s="51" t="s">
        <v>3035</v>
      </c>
      <c r="D844" s="52">
        <v>2018</v>
      </c>
      <c r="E844" s="51">
        <v>0.38</v>
      </c>
      <c r="F844" s="53">
        <v>144</v>
      </c>
      <c r="G844" s="27">
        <f t="shared" si="33"/>
        <v>183.63202661845239</v>
      </c>
      <c r="H844" s="27" t="s">
        <v>387</v>
      </c>
      <c r="I844" s="63">
        <v>153.25945000000002</v>
      </c>
      <c r="J844" s="54" t="s">
        <v>3681</v>
      </c>
      <c r="K844" s="54" t="s">
        <v>3036</v>
      </c>
      <c r="L844" s="54">
        <v>5</v>
      </c>
      <c r="M844" s="54" t="s">
        <v>72</v>
      </c>
      <c r="N844" s="54">
        <v>300</v>
      </c>
      <c r="O844" s="54" t="s">
        <v>3682</v>
      </c>
    </row>
    <row r="845" spans="1:15" s="54" customFormat="1" ht="16.5" customHeight="1">
      <c r="A845" s="50" t="s">
        <v>765</v>
      </c>
      <c r="B845" s="48" t="s">
        <v>3037</v>
      </c>
      <c r="C845" s="51" t="s">
        <v>3038</v>
      </c>
      <c r="D845" s="52">
        <v>2018</v>
      </c>
      <c r="E845" s="51">
        <v>0.38</v>
      </c>
      <c r="F845" s="53">
        <v>60</v>
      </c>
      <c r="G845" s="27">
        <f t="shared" si="33"/>
        <v>183.63202661845239</v>
      </c>
      <c r="H845" s="27" t="s">
        <v>387</v>
      </c>
      <c r="I845" s="63">
        <v>112.90771000000001</v>
      </c>
      <c r="J845" s="54" t="s">
        <v>3681</v>
      </c>
      <c r="K845" s="54" t="s">
        <v>3039</v>
      </c>
      <c r="L845" s="54">
        <v>5</v>
      </c>
      <c r="M845" s="54" t="s">
        <v>72</v>
      </c>
      <c r="N845" s="54">
        <v>300</v>
      </c>
      <c r="O845" s="54" t="s">
        <v>3682</v>
      </c>
    </row>
    <row r="846" spans="1:15" s="54" customFormat="1" ht="16.5" customHeight="1">
      <c r="A846" s="50" t="s">
        <v>765</v>
      </c>
      <c r="B846" s="48" t="s">
        <v>3043</v>
      </c>
      <c r="C846" s="51" t="s">
        <v>3044</v>
      </c>
      <c r="D846" s="52">
        <v>2018</v>
      </c>
      <c r="E846" s="51">
        <v>0.38</v>
      </c>
      <c r="F846" s="53">
        <v>125</v>
      </c>
      <c r="G846" s="27">
        <f t="shared" si="33"/>
        <v>183.63202661845239</v>
      </c>
      <c r="H846" s="27" t="s">
        <v>387</v>
      </c>
      <c r="I846" s="63">
        <v>185.01667</v>
      </c>
      <c r="J846" s="54" t="s">
        <v>3681</v>
      </c>
      <c r="K846" s="54" t="s">
        <v>3045</v>
      </c>
      <c r="L846" s="54">
        <v>15</v>
      </c>
      <c r="M846" s="54" t="s">
        <v>72</v>
      </c>
      <c r="N846" s="54">
        <v>300</v>
      </c>
      <c r="O846" s="54" t="s">
        <v>3682</v>
      </c>
    </row>
    <row r="847" spans="1:15" s="54" customFormat="1" ht="16.5" customHeight="1">
      <c r="A847" s="50" t="s">
        <v>765</v>
      </c>
      <c r="B847" s="48" t="s">
        <v>3043</v>
      </c>
      <c r="C847" s="51" t="s">
        <v>3046</v>
      </c>
      <c r="D847" s="52">
        <v>2018</v>
      </c>
      <c r="E847" s="51">
        <v>0.38</v>
      </c>
      <c r="F847" s="53">
        <v>182</v>
      </c>
      <c r="G847" s="27">
        <f t="shared" si="33"/>
        <v>183.63202661845239</v>
      </c>
      <c r="H847" s="27" t="s">
        <v>387</v>
      </c>
      <c r="I847" s="63">
        <v>299.54275999999999</v>
      </c>
      <c r="J847" s="54" t="s">
        <v>3681</v>
      </c>
      <c r="K847" s="54" t="s">
        <v>3047</v>
      </c>
      <c r="L847" s="54">
        <v>5</v>
      </c>
      <c r="M847" s="54" t="s">
        <v>72</v>
      </c>
      <c r="N847" s="54">
        <v>300</v>
      </c>
      <c r="O847" s="54" t="s">
        <v>3682</v>
      </c>
    </row>
    <row r="848" spans="1:15" s="54" customFormat="1" ht="16.5" customHeight="1">
      <c r="A848" s="50" t="s">
        <v>765</v>
      </c>
      <c r="B848" s="48" t="s">
        <v>3048</v>
      </c>
      <c r="C848" s="51" t="s">
        <v>3049</v>
      </c>
      <c r="D848" s="52">
        <v>2018</v>
      </c>
      <c r="E848" s="51">
        <v>0.38</v>
      </c>
      <c r="F848" s="53">
        <v>247</v>
      </c>
      <c r="G848" s="27">
        <f t="shared" si="33"/>
        <v>183.63202661845239</v>
      </c>
      <c r="H848" s="27" t="s">
        <v>387</v>
      </c>
      <c r="I848" s="63">
        <v>329.37948999999998</v>
      </c>
      <c r="J848" s="54" t="s">
        <v>3681</v>
      </c>
      <c r="K848" s="54" t="s">
        <v>3050</v>
      </c>
      <c r="L848" s="54">
        <v>15</v>
      </c>
      <c r="M848" s="54" t="s">
        <v>72</v>
      </c>
      <c r="N848" s="54">
        <v>300</v>
      </c>
      <c r="O848" s="54" t="s">
        <v>3682</v>
      </c>
    </row>
    <row r="849" spans="1:15" s="54" customFormat="1" ht="30" customHeight="1">
      <c r="A849" s="50" t="s">
        <v>765</v>
      </c>
      <c r="B849" s="48" t="s">
        <v>3054</v>
      </c>
      <c r="C849" s="51" t="s">
        <v>3055</v>
      </c>
      <c r="D849" s="52">
        <v>2018</v>
      </c>
      <c r="E849" s="51">
        <v>0.38</v>
      </c>
      <c r="F849" s="53">
        <v>57</v>
      </c>
      <c r="G849" s="27">
        <f t="shared" si="33"/>
        <v>183.63202661845239</v>
      </c>
      <c r="H849" s="27" t="s">
        <v>387</v>
      </c>
      <c r="I849" s="63">
        <v>98.595749999999995</v>
      </c>
      <c r="J849" s="54" t="s">
        <v>3681</v>
      </c>
      <c r="K849" s="55" t="s">
        <v>3056</v>
      </c>
      <c r="L849" s="54">
        <v>28</v>
      </c>
      <c r="M849" s="54" t="s">
        <v>72</v>
      </c>
      <c r="N849" s="54">
        <v>300</v>
      </c>
      <c r="O849" s="54" t="s">
        <v>3682</v>
      </c>
    </row>
    <row r="850" spans="1:15" s="54" customFormat="1" ht="16.5" customHeight="1">
      <c r="A850" s="50" t="s">
        <v>765</v>
      </c>
      <c r="B850" s="48" t="s">
        <v>3060</v>
      </c>
      <c r="C850" s="51" t="s">
        <v>3061</v>
      </c>
      <c r="D850" s="52">
        <v>2018</v>
      </c>
      <c r="E850" s="51">
        <v>0.38</v>
      </c>
      <c r="F850" s="53">
        <v>39</v>
      </c>
      <c r="G850" s="27">
        <f t="shared" si="33"/>
        <v>183.63202661845239</v>
      </c>
      <c r="H850" s="27" t="s">
        <v>387</v>
      </c>
      <c r="I850" s="63">
        <v>85.785160000000005</v>
      </c>
      <c r="J850" s="54" t="s">
        <v>3681</v>
      </c>
      <c r="K850" s="54" t="s">
        <v>3062</v>
      </c>
      <c r="L850" s="54">
        <v>15</v>
      </c>
      <c r="M850" s="54" t="s">
        <v>79</v>
      </c>
      <c r="N850" s="54">
        <v>300</v>
      </c>
      <c r="O850" s="54" t="s">
        <v>3682</v>
      </c>
    </row>
    <row r="851" spans="1:15" s="54" customFormat="1" ht="16.5" customHeight="1">
      <c r="A851" s="50" t="s">
        <v>765</v>
      </c>
      <c r="B851" s="48" t="s">
        <v>3063</v>
      </c>
      <c r="C851" s="51" t="s">
        <v>3064</v>
      </c>
      <c r="D851" s="52">
        <v>2018</v>
      </c>
      <c r="E851" s="51">
        <v>0.38</v>
      </c>
      <c r="F851" s="53">
        <v>320</v>
      </c>
      <c r="G851" s="27">
        <f t="shared" si="33"/>
        <v>183.63202661845239</v>
      </c>
      <c r="H851" s="27" t="s">
        <v>387</v>
      </c>
      <c r="I851" s="63">
        <v>339.12414000000001</v>
      </c>
      <c r="J851" s="54" t="s">
        <v>3683</v>
      </c>
      <c r="M851" s="54" t="s">
        <v>79</v>
      </c>
      <c r="N851" s="54">
        <v>300</v>
      </c>
      <c r="O851" s="54" t="s">
        <v>3682</v>
      </c>
    </row>
    <row r="852" spans="1:15" s="54" customFormat="1" ht="16.5" customHeight="1">
      <c r="A852" s="50" t="s">
        <v>765</v>
      </c>
      <c r="B852" s="48" t="s">
        <v>3065</v>
      </c>
      <c r="C852" s="51" t="s">
        <v>3066</v>
      </c>
      <c r="D852" s="52">
        <v>2018</v>
      </c>
      <c r="E852" s="51">
        <v>0.38</v>
      </c>
      <c r="F852" s="53">
        <v>245</v>
      </c>
      <c r="G852" s="27">
        <f t="shared" si="33"/>
        <v>183.63202661845239</v>
      </c>
      <c r="H852" s="27" t="s">
        <v>387</v>
      </c>
      <c r="I852" s="63">
        <v>204.14073000000002</v>
      </c>
      <c r="J852" s="54" t="s">
        <v>3681</v>
      </c>
      <c r="K852" s="54" t="s">
        <v>3067</v>
      </c>
      <c r="L852" s="54">
        <v>37.78</v>
      </c>
      <c r="M852" s="54" t="s">
        <v>72</v>
      </c>
      <c r="N852" s="54">
        <v>300</v>
      </c>
      <c r="O852" s="54" t="s">
        <v>3682</v>
      </c>
    </row>
    <row r="853" spans="1:15" s="54" customFormat="1" ht="30" customHeight="1">
      <c r="A853" s="50" t="s">
        <v>765</v>
      </c>
      <c r="B853" s="48" t="s">
        <v>3068</v>
      </c>
      <c r="C853" s="51" t="s">
        <v>3069</v>
      </c>
      <c r="D853" s="52">
        <v>2018</v>
      </c>
      <c r="E853" s="51">
        <v>0.38</v>
      </c>
      <c r="F853" s="53">
        <v>243</v>
      </c>
      <c r="G853" s="27">
        <f t="shared" si="33"/>
        <v>183.63202661845239</v>
      </c>
      <c r="H853" s="27" t="s">
        <v>387</v>
      </c>
      <c r="I853" s="63">
        <v>185.83242999999999</v>
      </c>
      <c r="J853" s="54" t="s">
        <v>3681</v>
      </c>
      <c r="K853" s="55" t="s">
        <v>3070</v>
      </c>
      <c r="L853" s="54">
        <v>30</v>
      </c>
      <c r="M853" s="54" t="s">
        <v>72</v>
      </c>
      <c r="N853" s="54">
        <v>300</v>
      </c>
      <c r="O853" s="54" t="s">
        <v>3682</v>
      </c>
    </row>
    <row r="854" spans="1:15" s="54" customFormat="1" ht="16.5" customHeight="1">
      <c r="A854" s="50" t="s">
        <v>765</v>
      </c>
      <c r="B854" s="48" t="s">
        <v>262</v>
      </c>
      <c r="C854" s="51" t="s">
        <v>261</v>
      </c>
      <c r="D854" s="52">
        <v>2018</v>
      </c>
      <c r="E854" s="51">
        <v>0.38</v>
      </c>
      <c r="F854" s="53">
        <v>312</v>
      </c>
      <c r="G854" s="27">
        <f t="shared" si="33"/>
        <v>183.63202661845239</v>
      </c>
      <c r="H854" s="27" t="s">
        <v>387</v>
      </c>
      <c r="I854" s="63">
        <v>237.68393</v>
      </c>
      <c r="J854" s="54" t="s">
        <v>3681</v>
      </c>
      <c r="K854" s="54" t="s">
        <v>3071</v>
      </c>
      <c r="L854" s="54">
        <v>15</v>
      </c>
      <c r="M854" s="54" t="s">
        <v>72</v>
      </c>
      <c r="N854" s="54">
        <v>300</v>
      </c>
      <c r="O854" s="54" t="s">
        <v>3682</v>
      </c>
    </row>
    <row r="855" spans="1:15" s="54" customFormat="1" ht="16.5" customHeight="1">
      <c r="A855" s="50" t="s">
        <v>765</v>
      </c>
      <c r="B855" s="48" t="s">
        <v>3072</v>
      </c>
      <c r="C855" s="51" t="s">
        <v>3073</v>
      </c>
      <c r="D855" s="52">
        <v>2018</v>
      </c>
      <c r="E855" s="51">
        <v>0.38</v>
      </c>
      <c r="F855" s="53">
        <v>154</v>
      </c>
      <c r="G855" s="27">
        <f t="shared" si="33"/>
        <v>183.63202661845239</v>
      </c>
      <c r="H855" s="27" t="s">
        <v>387</v>
      </c>
      <c r="I855" s="63">
        <v>185.84499</v>
      </c>
      <c r="J855" s="54" t="s">
        <v>3681</v>
      </c>
      <c r="K855" s="54" t="s">
        <v>3074</v>
      </c>
      <c r="L855" s="54">
        <v>15</v>
      </c>
      <c r="M855" s="54" t="s">
        <v>72</v>
      </c>
      <c r="N855" s="54">
        <v>300</v>
      </c>
      <c r="O855" s="54" t="s">
        <v>3682</v>
      </c>
    </row>
    <row r="856" spans="1:15" s="54" customFormat="1" ht="16.5" customHeight="1">
      <c r="A856" s="50" t="s">
        <v>765</v>
      </c>
      <c r="B856" s="48" t="s">
        <v>3075</v>
      </c>
      <c r="C856" s="51" t="s">
        <v>3076</v>
      </c>
      <c r="D856" s="52">
        <v>2018</v>
      </c>
      <c r="E856" s="51">
        <v>0.38</v>
      </c>
      <c r="F856" s="53">
        <v>93</v>
      </c>
      <c r="G856" s="27">
        <f t="shared" si="33"/>
        <v>183.63202661845239</v>
      </c>
      <c r="H856" s="27" t="s">
        <v>387</v>
      </c>
      <c r="I856" s="63">
        <v>136.10988</v>
      </c>
      <c r="J856" s="54" t="s">
        <v>3681</v>
      </c>
      <c r="K856" s="54" t="s">
        <v>3077</v>
      </c>
      <c r="L856" s="54">
        <v>15</v>
      </c>
      <c r="M856" s="54" t="s">
        <v>72</v>
      </c>
      <c r="N856" s="54">
        <v>300</v>
      </c>
      <c r="O856" s="54" t="s">
        <v>3682</v>
      </c>
    </row>
    <row r="857" spans="1:15" s="54" customFormat="1" ht="16.5" customHeight="1">
      <c r="A857" s="50" t="s">
        <v>765</v>
      </c>
      <c r="B857" s="48" t="s">
        <v>3078</v>
      </c>
      <c r="C857" s="51" t="s">
        <v>3079</v>
      </c>
      <c r="D857" s="52">
        <v>2018</v>
      </c>
      <c r="E857" s="51">
        <v>0.38</v>
      </c>
      <c r="F857" s="53">
        <v>67</v>
      </c>
      <c r="G857" s="27">
        <f t="shared" si="33"/>
        <v>183.63202661845239</v>
      </c>
      <c r="H857" s="27" t="s">
        <v>387</v>
      </c>
      <c r="I857" s="63">
        <v>132.64454000000001</v>
      </c>
      <c r="J857" s="54" t="s">
        <v>3681</v>
      </c>
      <c r="K857" s="54" t="s">
        <v>3080</v>
      </c>
      <c r="L857" s="54">
        <v>15</v>
      </c>
      <c r="M857" s="54" t="s">
        <v>72</v>
      </c>
      <c r="N857" s="54">
        <v>300</v>
      </c>
      <c r="O857" s="54" t="s">
        <v>3682</v>
      </c>
    </row>
    <row r="858" spans="1:15" s="54" customFormat="1" ht="16.5" customHeight="1">
      <c r="A858" s="50" t="s">
        <v>765</v>
      </c>
      <c r="B858" s="48" t="s">
        <v>3081</v>
      </c>
      <c r="C858" s="51" t="s">
        <v>3082</v>
      </c>
      <c r="D858" s="52">
        <v>2018</v>
      </c>
      <c r="E858" s="51">
        <v>0.38</v>
      </c>
      <c r="F858" s="53">
        <v>41</v>
      </c>
      <c r="G858" s="27">
        <f t="shared" si="33"/>
        <v>183.63202661845239</v>
      </c>
      <c r="H858" s="27" t="s">
        <v>387</v>
      </c>
      <c r="I858" s="63">
        <v>72.650080000000003</v>
      </c>
      <c r="J858" s="54" t="s">
        <v>3681</v>
      </c>
      <c r="K858" s="54" t="s">
        <v>3083</v>
      </c>
      <c r="L858" s="54">
        <v>15</v>
      </c>
      <c r="M858" s="54" t="s">
        <v>72</v>
      </c>
      <c r="N858" s="54">
        <v>300</v>
      </c>
      <c r="O858" s="54" t="s">
        <v>3682</v>
      </c>
    </row>
    <row r="859" spans="1:15" s="54" customFormat="1" ht="16.5" customHeight="1">
      <c r="A859" s="50" t="s">
        <v>765</v>
      </c>
      <c r="B859" s="48" t="s">
        <v>3084</v>
      </c>
      <c r="C859" s="51" t="s">
        <v>3085</v>
      </c>
      <c r="D859" s="52">
        <v>2018</v>
      </c>
      <c r="E859" s="51">
        <v>0.38</v>
      </c>
      <c r="F859" s="53">
        <v>91</v>
      </c>
      <c r="G859" s="27">
        <f t="shared" si="33"/>
        <v>183.63202661845239</v>
      </c>
      <c r="H859" s="27" t="s">
        <v>387</v>
      </c>
      <c r="I859" s="63">
        <v>104.31459</v>
      </c>
      <c r="J859" s="54" t="s">
        <v>3681</v>
      </c>
      <c r="K859" s="54" t="s">
        <v>3086</v>
      </c>
      <c r="L859" s="54">
        <v>15</v>
      </c>
      <c r="M859" s="54" t="s">
        <v>72</v>
      </c>
      <c r="N859" s="54">
        <v>300</v>
      </c>
      <c r="O859" s="54" t="s">
        <v>3682</v>
      </c>
    </row>
    <row r="860" spans="1:15" s="54" customFormat="1" ht="16.5" customHeight="1">
      <c r="A860" s="50" t="s">
        <v>765</v>
      </c>
      <c r="B860" s="48" t="s">
        <v>3087</v>
      </c>
      <c r="C860" s="51" t="s">
        <v>3088</v>
      </c>
      <c r="D860" s="52">
        <v>2018</v>
      </c>
      <c r="E860" s="51">
        <v>0.38</v>
      </c>
      <c r="F860" s="53">
        <v>47</v>
      </c>
      <c r="G860" s="27">
        <f t="shared" si="33"/>
        <v>183.63202661845239</v>
      </c>
      <c r="H860" s="27" t="s">
        <v>387</v>
      </c>
      <c r="I860" s="63">
        <v>76.97784</v>
      </c>
      <c r="J860" s="54" t="s">
        <v>3681</v>
      </c>
      <c r="K860" s="54" t="s">
        <v>3089</v>
      </c>
      <c r="L860" s="54">
        <v>15</v>
      </c>
      <c r="M860" s="54" t="s">
        <v>72</v>
      </c>
      <c r="N860" s="54">
        <v>300</v>
      </c>
      <c r="O860" s="54" t="s">
        <v>3682</v>
      </c>
    </row>
    <row r="861" spans="1:15" s="54" customFormat="1" ht="16.5" customHeight="1">
      <c r="A861" s="50" t="s">
        <v>765</v>
      </c>
      <c r="B861" s="48" t="s">
        <v>3090</v>
      </c>
      <c r="C861" s="51" t="s">
        <v>3091</v>
      </c>
      <c r="D861" s="52">
        <v>2018</v>
      </c>
      <c r="E861" s="51">
        <v>0.38</v>
      </c>
      <c r="F861" s="53">
        <v>89</v>
      </c>
      <c r="G861" s="27">
        <f t="shared" si="33"/>
        <v>183.63202661845239</v>
      </c>
      <c r="H861" s="27" t="s">
        <v>387</v>
      </c>
      <c r="I861" s="63">
        <v>146.96539000000001</v>
      </c>
      <c r="J861" s="54" t="s">
        <v>3681</v>
      </c>
      <c r="K861" s="54" t="s">
        <v>638</v>
      </c>
      <c r="L861" s="54">
        <v>15</v>
      </c>
      <c r="M861" s="54" t="s">
        <v>72</v>
      </c>
      <c r="N861" s="54">
        <v>300</v>
      </c>
      <c r="O861" s="54" t="s">
        <v>3682</v>
      </c>
    </row>
    <row r="862" spans="1:15" s="54" customFormat="1" ht="16.5" customHeight="1">
      <c r="A862" s="50" t="s">
        <v>765</v>
      </c>
      <c r="B862" s="48" t="s">
        <v>3092</v>
      </c>
      <c r="C862" s="51" t="s">
        <v>3093</v>
      </c>
      <c r="D862" s="52">
        <v>2018</v>
      </c>
      <c r="E862" s="51">
        <v>0.38</v>
      </c>
      <c r="F862" s="53">
        <v>208</v>
      </c>
      <c r="G862" s="27">
        <f t="shared" si="33"/>
        <v>183.63202661845239</v>
      </c>
      <c r="H862" s="27" t="s">
        <v>387</v>
      </c>
      <c r="I862" s="63">
        <v>353.82999000000001</v>
      </c>
      <c r="J862" s="54" t="s">
        <v>3681</v>
      </c>
      <c r="K862" s="54" t="s">
        <v>3094</v>
      </c>
      <c r="L862" s="54">
        <v>15</v>
      </c>
      <c r="M862" s="54" t="s">
        <v>72</v>
      </c>
      <c r="N862" s="54">
        <v>300</v>
      </c>
      <c r="O862" s="54" t="s">
        <v>3682</v>
      </c>
    </row>
    <row r="863" spans="1:15" s="54" customFormat="1" ht="16.5" customHeight="1">
      <c r="A863" s="50" t="s">
        <v>765</v>
      </c>
      <c r="B863" s="48" t="s">
        <v>3095</v>
      </c>
      <c r="C863" s="51" t="s">
        <v>3096</v>
      </c>
      <c r="D863" s="52">
        <v>2018</v>
      </c>
      <c r="E863" s="51">
        <v>0.38</v>
      </c>
      <c r="F863" s="53">
        <v>149</v>
      </c>
      <c r="G863" s="27">
        <f t="shared" si="33"/>
        <v>183.63202661845239</v>
      </c>
      <c r="H863" s="27" t="s">
        <v>387</v>
      </c>
      <c r="I863" s="63">
        <v>401.80273999999997</v>
      </c>
      <c r="J863" s="54" t="s">
        <v>3681</v>
      </c>
      <c r="K863" s="54" t="s">
        <v>3097</v>
      </c>
      <c r="L863" s="54">
        <v>98</v>
      </c>
      <c r="M863" s="54" t="s">
        <v>72</v>
      </c>
      <c r="N863" s="54">
        <v>300</v>
      </c>
      <c r="O863" s="54" t="s">
        <v>3682</v>
      </c>
    </row>
    <row r="864" spans="1:15" s="54" customFormat="1" ht="16.5" customHeight="1">
      <c r="A864" s="50" t="s">
        <v>765</v>
      </c>
      <c r="B864" s="48" t="s">
        <v>3098</v>
      </c>
      <c r="C864" s="51" t="s">
        <v>3099</v>
      </c>
      <c r="D864" s="52">
        <v>2018</v>
      </c>
      <c r="E864" s="51">
        <v>0.38</v>
      </c>
      <c r="F864" s="53">
        <v>5</v>
      </c>
      <c r="G864" s="27">
        <f t="shared" si="33"/>
        <v>183.63202661845239</v>
      </c>
      <c r="H864" s="27" t="s">
        <v>387</v>
      </c>
      <c r="I864" s="63">
        <v>48.051830000000002</v>
      </c>
      <c r="J864" s="54" t="s">
        <v>3681</v>
      </c>
      <c r="K864" s="54" t="s">
        <v>635</v>
      </c>
      <c r="L864" s="54">
        <v>200</v>
      </c>
      <c r="M864" s="54" t="s">
        <v>72</v>
      </c>
      <c r="N864" s="54">
        <v>300</v>
      </c>
      <c r="O864" s="54" t="s">
        <v>3682</v>
      </c>
    </row>
    <row r="865" spans="1:18" s="54" customFormat="1" ht="16.5" customHeight="1">
      <c r="A865" s="50" t="s">
        <v>765</v>
      </c>
      <c r="B865" s="48" t="s">
        <v>3100</v>
      </c>
      <c r="C865" s="51" t="s">
        <v>3101</v>
      </c>
      <c r="D865" s="52">
        <v>2018</v>
      </c>
      <c r="E865" s="51">
        <v>0.38</v>
      </c>
      <c r="F865" s="53">
        <v>40</v>
      </c>
      <c r="G865" s="27">
        <f t="shared" si="33"/>
        <v>183.63202661845239</v>
      </c>
      <c r="H865" s="27" t="s">
        <v>387</v>
      </c>
      <c r="I865" s="63">
        <v>124.97872</v>
      </c>
      <c r="J865" s="54" t="s">
        <v>3681</v>
      </c>
      <c r="K865" s="54" t="s">
        <v>3102</v>
      </c>
      <c r="L865" s="54">
        <v>15</v>
      </c>
      <c r="M865" s="54" t="s">
        <v>72</v>
      </c>
      <c r="N865" s="54">
        <v>300</v>
      </c>
      <c r="O865" s="54" t="s">
        <v>3682</v>
      </c>
    </row>
    <row r="866" spans="1:18" s="54" customFormat="1" ht="30" customHeight="1">
      <c r="A866" s="50" t="s">
        <v>765</v>
      </c>
      <c r="B866" s="48" t="s">
        <v>3103</v>
      </c>
      <c r="C866" s="51" t="s">
        <v>3104</v>
      </c>
      <c r="D866" s="52">
        <v>2018</v>
      </c>
      <c r="E866" s="51">
        <v>0.38</v>
      </c>
      <c r="F866" s="53">
        <v>338.99999999999994</v>
      </c>
      <c r="G866" s="27">
        <f t="shared" si="33"/>
        <v>183.63202661845239</v>
      </c>
      <c r="H866" s="27" t="s">
        <v>387</v>
      </c>
      <c r="I866" s="63">
        <v>71.37178999999999</v>
      </c>
      <c r="J866" s="54" t="s">
        <v>3681</v>
      </c>
      <c r="K866" s="55" t="s">
        <v>3105</v>
      </c>
      <c r="L866" s="54">
        <v>30</v>
      </c>
      <c r="M866" s="54" t="s">
        <v>72</v>
      </c>
      <c r="N866" s="54">
        <v>300</v>
      </c>
      <c r="O866" s="54" t="s">
        <v>3682</v>
      </c>
    </row>
    <row r="867" spans="1:18" s="54" customFormat="1" ht="16.5" customHeight="1">
      <c r="A867" s="50" t="s">
        <v>765</v>
      </c>
      <c r="B867" s="48" t="s">
        <v>3108</v>
      </c>
      <c r="C867" s="51" t="s">
        <v>3109</v>
      </c>
      <c r="D867" s="52">
        <v>2018</v>
      </c>
      <c r="E867" s="51">
        <v>0.38</v>
      </c>
      <c r="F867" s="53">
        <v>390</v>
      </c>
      <c r="G867" s="27">
        <f t="shared" si="33"/>
        <v>183.63202661845239</v>
      </c>
      <c r="H867" s="27" t="s">
        <v>387</v>
      </c>
      <c r="I867" s="63">
        <v>471.87196</v>
      </c>
      <c r="J867" s="54" t="s">
        <v>3681</v>
      </c>
      <c r="K867" s="54" t="s">
        <v>3110</v>
      </c>
      <c r="L867" s="54">
        <v>15</v>
      </c>
      <c r="M867" s="54" t="s">
        <v>72</v>
      </c>
      <c r="N867" s="54">
        <v>300</v>
      </c>
      <c r="O867" s="54" t="s">
        <v>3682</v>
      </c>
    </row>
    <row r="868" spans="1:18" ht="66" customHeight="1">
      <c r="A868" s="57"/>
      <c r="B868" s="61" t="s">
        <v>3111</v>
      </c>
      <c r="C868" s="58"/>
      <c r="D868" s="58"/>
      <c r="E868" s="62"/>
      <c r="F868" s="45">
        <f>SUM(F869:F880)</f>
        <v>799</v>
      </c>
      <c r="G868" s="47">
        <f>SUM(G869:G880)</f>
        <v>826.34411978303569</v>
      </c>
      <c r="H868" s="46"/>
      <c r="I868" s="47">
        <f>SUM(I869:I880)</f>
        <v>511.03363000000002</v>
      </c>
    </row>
    <row r="869" spans="1:18" s="54" customFormat="1" ht="16.5" customHeight="1">
      <c r="A869" s="50" t="s">
        <v>3112</v>
      </c>
      <c r="B869" s="48" t="s">
        <v>3116</v>
      </c>
      <c r="C869" s="51" t="s">
        <v>3117</v>
      </c>
      <c r="D869" s="52">
        <v>2018</v>
      </c>
      <c r="E869" s="51">
        <v>0.38</v>
      </c>
      <c r="F869" s="53">
        <v>38</v>
      </c>
      <c r="G869" s="27">
        <f t="shared" ref="G869:G880" si="34">(3^0.5)*0.38*0.93*N869</f>
        <v>61.210675539484129</v>
      </c>
      <c r="H869" s="27" t="s">
        <v>387</v>
      </c>
      <c r="I869" s="63">
        <v>10.561719999999999</v>
      </c>
      <c r="J869" s="54" t="s">
        <v>3681</v>
      </c>
      <c r="K869" s="54" t="s">
        <v>3118</v>
      </c>
      <c r="L869" s="54">
        <v>15</v>
      </c>
      <c r="M869" s="54" t="s">
        <v>77</v>
      </c>
      <c r="N869" s="54">
        <v>100</v>
      </c>
      <c r="O869" s="54" t="s">
        <v>3682</v>
      </c>
    </row>
    <row r="870" spans="1:18" s="54" customFormat="1" ht="16.5" customHeight="1">
      <c r="A870" s="50" t="s">
        <v>3112</v>
      </c>
      <c r="B870" s="48" t="s">
        <v>3119</v>
      </c>
      <c r="C870" s="51" t="s">
        <v>3120</v>
      </c>
      <c r="D870" s="52">
        <v>2018</v>
      </c>
      <c r="E870" s="51">
        <v>0.38</v>
      </c>
      <c r="F870" s="53">
        <v>47</v>
      </c>
      <c r="G870" s="27">
        <f t="shared" si="34"/>
        <v>79.573878201329364</v>
      </c>
      <c r="H870" s="27" t="s">
        <v>387</v>
      </c>
      <c r="I870" s="63">
        <v>42.620669999999997</v>
      </c>
      <c r="J870" s="54" t="s">
        <v>3681</v>
      </c>
      <c r="K870" s="54" t="s">
        <v>3121</v>
      </c>
      <c r="L870" s="54">
        <v>15</v>
      </c>
      <c r="M870" s="54" t="s">
        <v>73</v>
      </c>
      <c r="N870" s="54">
        <v>130</v>
      </c>
      <c r="O870" s="54" t="s">
        <v>3682</v>
      </c>
    </row>
    <row r="871" spans="1:18" s="54" customFormat="1" ht="16.5" customHeight="1">
      <c r="A871" s="50" t="s">
        <v>3112</v>
      </c>
      <c r="B871" s="48" t="s">
        <v>3122</v>
      </c>
      <c r="C871" s="51" t="s">
        <v>3123</v>
      </c>
      <c r="D871" s="52">
        <v>2018</v>
      </c>
      <c r="E871" s="51">
        <v>0.38</v>
      </c>
      <c r="F871" s="53">
        <v>403</v>
      </c>
      <c r="G871" s="27">
        <f t="shared" si="34"/>
        <v>79.573878201329364</v>
      </c>
      <c r="H871" s="27" t="s">
        <v>387</v>
      </c>
      <c r="I871" s="63">
        <v>90.801210000000012</v>
      </c>
      <c r="J871" s="54" t="s">
        <v>3681</v>
      </c>
      <c r="K871" s="54" t="s">
        <v>3124</v>
      </c>
      <c r="L871" s="54">
        <v>40</v>
      </c>
      <c r="M871" s="54" t="s">
        <v>3687</v>
      </c>
      <c r="N871" s="54">
        <v>130</v>
      </c>
      <c r="O871" s="54" t="s">
        <v>3682</v>
      </c>
    </row>
    <row r="872" spans="1:18" s="54" customFormat="1" ht="16.5" customHeight="1">
      <c r="A872" s="50" t="s">
        <v>3112</v>
      </c>
      <c r="B872" s="48" t="s">
        <v>3125</v>
      </c>
      <c r="C872" s="51" t="s">
        <v>3126</v>
      </c>
      <c r="D872" s="52">
        <v>2018</v>
      </c>
      <c r="E872" s="51">
        <v>0.38</v>
      </c>
      <c r="F872" s="53">
        <v>15</v>
      </c>
      <c r="G872" s="27">
        <f t="shared" si="34"/>
        <v>61.210675539484129</v>
      </c>
      <c r="H872" s="27" t="s">
        <v>387</v>
      </c>
      <c r="I872" s="63">
        <v>34.515639999999998</v>
      </c>
      <c r="J872" s="54" t="s">
        <v>3681</v>
      </c>
      <c r="K872" s="54" t="s">
        <v>3127</v>
      </c>
      <c r="L872" s="54">
        <v>15</v>
      </c>
      <c r="M872" s="54" t="s">
        <v>77</v>
      </c>
      <c r="N872" s="54">
        <v>100</v>
      </c>
      <c r="O872" s="54" t="s">
        <v>3682</v>
      </c>
    </row>
    <row r="873" spans="1:18" s="54" customFormat="1" ht="16.5" customHeight="1">
      <c r="A873" s="50" t="s">
        <v>3112</v>
      </c>
      <c r="B873" s="48" t="s">
        <v>3131</v>
      </c>
      <c r="C873" s="51" t="s">
        <v>3132</v>
      </c>
      <c r="D873" s="52">
        <v>2018</v>
      </c>
      <c r="E873" s="51">
        <v>0.38</v>
      </c>
      <c r="F873" s="53">
        <v>67</v>
      </c>
      <c r="G873" s="27">
        <f t="shared" si="34"/>
        <v>61.210675539484129</v>
      </c>
      <c r="H873" s="27" t="s">
        <v>387</v>
      </c>
      <c r="I873" s="63">
        <v>54.622680000000003</v>
      </c>
      <c r="J873" s="54" t="s">
        <v>3681</v>
      </c>
      <c r="K873" s="54" t="s">
        <v>3133</v>
      </c>
      <c r="L873" s="54">
        <v>15</v>
      </c>
      <c r="M873" s="54" t="s">
        <v>77</v>
      </c>
      <c r="N873" s="54">
        <v>100</v>
      </c>
      <c r="O873" s="54" t="s">
        <v>3682</v>
      </c>
    </row>
    <row r="874" spans="1:18" s="54" customFormat="1" ht="16.5" customHeight="1">
      <c r="A874" s="50" t="s">
        <v>3112</v>
      </c>
      <c r="B874" s="48" t="s">
        <v>3134</v>
      </c>
      <c r="C874" s="51" t="s">
        <v>3135</v>
      </c>
      <c r="D874" s="52">
        <v>2018</v>
      </c>
      <c r="E874" s="51">
        <v>0.38</v>
      </c>
      <c r="F874" s="53">
        <v>32</v>
      </c>
      <c r="G874" s="27">
        <f t="shared" si="34"/>
        <v>61.210675539484129</v>
      </c>
      <c r="H874" s="27" t="s">
        <v>387</v>
      </c>
      <c r="I874" s="63">
        <v>30.691089999999999</v>
      </c>
      <c r="J874" s="54" t="s">
        <v>3681</v>
      </c>
      <c r="K874" s="54" t="s">
        <v>3136</v>
      </c>
      <c r="L874" s="54">
        <v>15</v>
      </c>
      <c r="M874" s="54" t="s">
        <v>77</v>
      </c>
      <c r="N874" s="54">
        <v>100</v>
      </c>
      <c r="O874" s="54" t="s">
        <v>3682</v>
      </c>
    </row>
    <row r="875" spans="1:18" s="54" customFormat="1" ht="16.5" customHeight="1">
      <c r="A875" s="50" t="s">
        <v>3112</v>
      </c>
      <c r="B875" s="48" t="s">
        <v>3137</v>
      </c>
      <c r="C875" s="51" t="s">
        <v>3138</v>
      </c>
      <c r="D875" s="52">
        <v>2018</v>
      </c>
      <c r="E875" s="51">
        <v>0.38</v>
      </c>
      <c r="F875" s="53">
        <v>16</v>
      </c>
      <c r="G875" s="27">
        <f t="shared" si="34"/>
        <v>79.573878201329364</v>
      </c>
      <c r="H875" s="27" t="s">
        <v>387</v>
      </c>
      <c r="I875" s="63">
        <v>38.19</v>
      </c>
      <c r="J875" s="54" t="s">
        <v>3681</v>
      </c>
      <c r="K875" s="54" t="s">
        <v>589</v>
      </c>
      <c r="L875" s="54">
        <v>15</v>
      </c>
      <c r="M875" s="54" t="s">
        <v>73</v>
      </c>
      <c r="N875" s="54">
        <v>130</v>
      </c>
      <c r="O875" s="54" t="s">
        <v>3682</v>
      </c>
    </row>
    <row r="876" spans="1:18" s="54" customFormat="1" ht="16.5" customHeight="1">
      <c r="A876" s="50" t="s">
        <v>3112</v>
      </c>
      <c r="B876" s="48" t="s">
        <v>3139</v>
      </c>
      <c r="C876" s="51" t="s">
        <v>3140</v>
      </c>
      <c r="D876" s="52">
        <v>2018</v>
      </c>
      <c r="E876" s="51">
        <v>0.38</v>
      </c>
      <c r="F876" s="53">
        <v>47</v>
      </c>
      <c r="G876" s="27">
        <f t="shared" si="34"/>
        <v>79.573878201329364</v>
      </c>
      <c r="H876" s="27" t="s">
        <v>387</v>
      </c>
      <c r="I876" s="63">
        <v>32.140720000000002</v>
      </c>
      <c r="J876" s="54" t="s">
        <v>3681</v>
      </c>
      <c r="K876" s="54" t="s">
        <v>780</v>
      </c>
      <c r="L876" s="54">
        <v>15</v>
      </c>
      <c r="M876" s="54" t="s">
        <v>73</v>
      </c>
      <c r="N876" s="54">
        <v>130</v>
      </c>
      <c r="O876" s="54" t="s">
        <v>3682</v>
      </c>
    </row>
    <row r="877" spans="1:18" s="54" customFormat="1" ht="16.5" customHeight="1">
      <c r="A877" s="50" t="s">
        <v>3112</v>
      </c>
      <c r="B877" s="48" t="s">
        <v>3141</v>
      </c>
      <c r="C877" s="51" t="s">
        <v>3142</v>
      </c>
      <c r="D877" s="52">
        <v>2018</v>
      </c>
      <c r="E877" s="51">
        <v>0.38</v>
      </c>
      <c r="F877" s="53">
        <v>23</v>
      </c>
      <c r="G877" s="27">
        <f t="shared" si="34"/>
        <v>79.573878201329364</v>
      </c>
      <c r="H877" s="27" t="s">
        <v>387</v>
      </c>
      <c r="I877" s="63">
        <v>38.955449999999999</v>
      </c>
      <c r="J877" s="54" t="s">
        <v>3681</v>
      </c>
      <c r="K877" s="54" t="s">
        <v>665</v>
      </c>
      <c r="L877" s="54">
        <v>31</v>
      </c>
      <c r="M877" s="54" t="s">
        <v>73</v>
      </c>
      <c r="N877" s="54">
        <v>130</v>
      </c>
      <c r="O877" s="54" t="s">
        <v>3682</v>
      </c>
    </row>
    <row r="878" spans="1:18" s="54" customFormat="1" ht="16.5" customHeight="1">
      <c r="A878" s="50" t="s">
        <v>3112</v>
      </c>
      <c r="B878" s="48" t="s">
        <v>3143</v>
      </c>
      <c r="C878" s="51" t="s">
        <v>3144</v>
      </c>
      <c r="D878" s="52">
        <v>2018</v>
      </c>
      <c r="E878" s="51">
        <v>0.38</v>
      </c>
      <c r="F878" s="53">
        <v>67</v>
      </c>
      <c r="G878" s="27">
        <f t="shared" si="34"/>
        <v>61.210675539484129</v>
      </c>
      <c r="H878" s="27" t="s">
        <v>387</v>
      </c>
      <c r="I878" s="63">
        <v>39.184339999999999</v>
      </c>
      <c r="J878" s="54" t="s">
        <v>3681</v>
      </c>
      <c r="K878" s="54" t="s">
        <v>3145</v>
      </c>
      <c r="L878" s="54">
        <v>15</v>
      </c>
      <c r="M878" s="54" t="s">
        <v>77</v>
      </c>
      <c r="N878" s="54">
        <v>100</v>
      </c>
      <c r="O878" s="54" t="s">
        <v>3682</v>
      </c>
    </row>
    <row r="879" spans="1:18" s="54" customFormat="1" ht="16.5" customHeight="1">
      <c r="A879" s="50" t="s">
        <v>3112</v>
      </c>
      <c r="B879" s="48" t="s">
        <v>3146</v>
      </c>
      <c r="C879" s="51" t="s">
        <v>3147</v>
      </c>
      <c r="D879" s="52">
        <v>2018</v>
      </c>
      <c r="E879" s="51">
        <v>0.38</v>
      </c>
      <c r="F879" s="53">
        <v>36</v>
      </c>
      <c r="G879" s="27">
        <f t="shared" si="34"/>
        <v>61.210675539484129</v>
      </c>
      <c r="H879" s="27" t="s">
        <v>387</v>
      </c>
      <c r="I879" s="63">
        <v>28.89714</v>
      </c>
      <c r="J879" s="54" t="s">
        <v>3681</v>
      </c>
      <c r="K879" s="54" t="s">
        <v>3148</v>
      </c>
      <c r="L879" s="54">
        <v>15</v>
      </c>
      <c r="M879" s="54" t="s">
        <v>77</v>
      </c>
      <c r="N879" s="54">
        <v>100</v>
      </c>
      <c r="O879" s="54" t="s">
        <v>3682</v>
      </c>
      <c r="R879" s="82" t="str">
        <f>C879</f>
        <v>IT.55.0748.265</v>
      </c>
    </row>
    <row r="880" spans="1:18" s="54" customFormat="1" ht="16.5" customHeight="1">
      <c r="A880" s="50" t="s">
        <v>3112</v>
      </c>
      <c r="B880" s="48" t="s">
        <v>3149</v>
      </c>
      <c r="C880" s="51" t="s">
        <v>3150</v>
      </c>
      <c r="D880" s="52">
        <v>2018</v>
      </c>
      <c r="E880" s="51">
        <v>0.38</v>
      </c>
      <c r="F880" s="53">
        <v>8</v>
      </c>
      <c r="G880" s="27">
        <f t="shared" si="34"/>
        <v>61.210675539484129</v>
      </c>
      <c r="H880" s="27" t="s">
        <v>387</v>
      </c>
      <c r="I880" s="63">
        <v>69.852969999999999</v>
      </c>
      <c r="J880" s="54" t="s">
        <v>3681</v>
      </c>
      <c r="K880" s="54" t="s">
        <v>3151</v>
      </c>
      <c r="L880" s="54">
        <v>15</v>
      </c>
      <c r="M880" s="54" t="s">
        <v>77</v>
      </c>
      <c r="N880" s="54">
        <v>100</v>
      </c>
      <c r="O880" s="54" t="s">
        <v>3682</v>
      </c>
    </row>
    <row r="881" spans="1:15" ht="66" customHeight="1">
      <c r="A881" s="57"/>
      <c r="B881" s="61" t="s">
        <v>3152</v>
      </c>
      <c r="C881" s="58"/>
      <c r="D881" s="58"/>
      <c r="E881" s="62"/>
      <c r="F881" s="45">
        <f>SUM(F882:F893)</f>
        <v>1066</v>
      </c>
      <c r="G881" s="47">
        <f>SUM(G882:G893)</f>
        <v>1389.4823347462898</v>
      </c>
      <c r="H881" s="46"/>
      <c r="I881" s="47">
        <f>SUM(I882:I893)</f>
        <v>758.19556999999998</v>
      </c>
    </row>
    <row r="882" spans="1:15" s="54" customFormat="1" ht="16.5" customHeight="1">
      <c r="A882" s="50" t="s">
        <v>3153</v>
      </c>
      <c r="B882" s="48" t="s">
        <v>171</v>
      </c>
      <c r="C882" s="51" t="s">
        <v>170</v>
      </c>
      <c r="D882" s="52">
        <v>2018</v>
      </c>
      <c r="E882" s="51">
        <v>0.38</v>
      </c>
      <c r="F882" s="53">
        <v>55</v>
      </c>
      <c r="G882" s="27">
        <f t="shared" ref="G882:G893" si="35">(3^0.5)*0.38*0.93*N882</f>
        <v>119.36081730199405</v>
      </c>
      <c r="H882" s="27" t="s">
        <v>387</v>
      </c>
      <c r="I882" s="63">
        <v>61.645620000000001</v>
      </c>
      <c r="J882" s="54" t="s">
        <v>3681</v>
      </c>
      <c r="K882" s="54" t="s">
        <v>3157</v>
      </c>
      <c r="L882" s="54">
        <v>15</v>
      </c>
      <c r="M882" s="54" t="s">
        <v>68</v>
      </c>
      <c r="N882" s="54">
        <v>195</v>
      </c>
      <c r="O882" s="54" t="s">
        <v>3682</v>
      </c>
    </row>
    <row r="883" spans="1:15" s="54" customFormat="1" ht="16.5" customHeight="1">
      <c r="A883" s="50" t="s">
        <v>3153</v>
      </c>
      <c r="B883" s="48" t="s">
        <v>3158</v>
      </c>
      <c r="C883" s="51" t="s">
        <v>3159</v>
      </c>
      <c r="D883" s="52">
        <v>2018</v>
      </c>
      <c r="E883" s="51">
        <v>0.38</v>
      </c>
      <c r="F883" s="53">
        <v>57</v>
      </c>
      <c r="G883" s="27">
        <f t="shared" si="35"/>
        <v>119.36081730199405</v>
      </c>
      <c r="H883" s="27" t="s">
        <v>387</v>
      </c>
      <c r="I883" s="63">
        <v>73.750880000000009</v>
      </c>
      <c r="J883" s="54" t="s">
        <v>3681</v>
      </c>
      <c r="K883" s="54" t="s">
        <v>3160</v>
      </c>
      <c r="L883" s="54">
        <v>15</v>
      </c>
      <c r="M883" s="54" t="s">
        <v>68</v>
      </c>
      <c r="N883" s="54">
        <v>195</v>
      </c>
      <c r="O883" s="54" t="s">
        <v>3682</v>
      </c>
    </row>
    <row r="884" spans="1:15" s="54" customFormat="1" ht="45" customHeight="1">
      <c r="A884" s="50" t="s">
        <v>3153</v>
      </c>
      <c r="B884" s="48" t="s">
        <v>3164</v>
      </c>
      <c r="C884" s="51" t="s">
        <v>3165</v>
      </c>
      <c r="D884" s="52">
        <v>2018</v>
      </c>
      <c r="E884" s="51">
        <v>0.38</v>
      </c>
      <c r="F884" s="53">
        <v>56</v>
      </c>
      <c r="G884" s="27">
        <f t="shared" si="35"/>
        <v>97.9370808631746</v>
      </c>
      <c r="H884" s="27" t="s">
        <v>387</v>
      </c>
      <c r="I884" s="63">
        <v>36.874220000000001</v>
      </c>
      <c r="J884" s="54" t="s">
        <v>3681</v>
      </c>
      <c r="K884" s="55" t="s">
        <v>3166</v>
      </c>
      <c r="L884" s="54">
        <v>32</v>
      </c>
      <c r="M884" s="54" t="s">
        <v>81</v>
      </c>
      <c r="N884" s="54">
        <v>160</v>
      </c>
      <c r="O884" s="54" t="s">
        <v>3682</v>
      </c>
    </row>
    <row r="885" spans="1:15" s="54" customFormat="1" ht="16.5" customHeight="1">
      <c r="A885" s="50" t="s">
        <v>3153</v>
      </c>
      <c r="B885" s="48" t="s">
        <v>3167</v>
      </c>
      <c r="C885" s="51" t="s">
        <v>3168</v>
      </c>
      <c r="D885" s="52">
        <v>2018</v>
      </c>
      <c r="E885" s="51">
        <v>0.38</v>
      </c>
      <c r="F885" s="53">
        <v>163</v>
      </c>
      <c r="G885" s="27">
        <f t="shared" si="35"/>
        <v>97.9370808631746</v>
      </c>
      <c r="H885" s="27" t="s">
        <v>387</v>
      </c>
      <c r="I885" s="63">
        <v>53.271149999999999</v>
      </c>
      <c r="J885" s="54" t="s">
        <v>3681</v>
      </c>
      <c r="K885" s="54" t="s">
        <v>3169</v>
      </c>
      <c r="L885" s="54">
        <v>15</v>
      </c>
      <c r="M885" s="54" t="s">
        <v>81</v>
      </c>
      <c r="N885" s="54">
        <v>160</v>
      </c>
      <c r="O885" s="54" t="s">
        <v>3682</v>
      </c>
    </row>
    <row r="886" spans="1:15" s="54" customFormat="1" ht="16.5" customHeight="1">
      <c r="A886" s="50" t="s">
        <v>3153</v>
      </c>
      <c r="B886" s="48" t="s">
        <v>3170</v>
      </c>
      <c r="C886" s="51" t="s">
        <v>3171</v>
      </c>
      <c r="D886" s="52">
        <v>2018</v>
      </c>
      <c r="E886" s="51">
        <v>0.38</v>
      </c>
      <c r="F886" s="53">
        <v>15</v>
      </c>
      <c r="G886" s="27">
        <f t="shared" si="35"/>
        <v>119.36081730199405</v>
      </c>
      <c r="H886" s="27" t="s">
        <v>387</v>
      </c>
      <c r="I886" s="63">
        <v>22.297650000000001</v>
      </c>
      <c r="J886" s="54" t="s">
        <v>3681</v>
      </c>
      <c r="K886" s="54" t="s">
        <v>3172</v>
      </c>
      <c r="L886" s="54">
        <v>100</v>
      </c>
      <c r="M886" s="54" t="s">
        <v>68</v>
      </c>
      <c r="N886" s="54">
        <v>195</v>
      </c>
      <c r="O886" s="54" t="s">
        <v>3682</v>
      </c>
    </row>
    <row r="887" spans="1:15" s="54" customFormat="1" ht="16.5" customHeight="1">
      <c r="A887" s="50" t="s">
        <v>3153</v>
      </c>
      <c r="B887" s="48" t="s">
        <v>3173</v>
      </c>
      <c r="C887" s="51" t="s">
        <v>3174</v>
      </c>
      <c r="D887" s="52">
        <v>2018</v>
      </c>
      <c r="E887" s="51">
        <v>0.38</v>
      </c>
      <c r="F887" s="53">
        <v>50</v>
      </c>
      <c r="G887" s="27">
        <f t="shared" si="35"/>
        <v>119.36081730199405</v>
      </c>
      <c r="H887" s="27" t="s">
        <v>387</v>
      </c>
      <c r="I887" s="63">
        <v>64.566589999999991</v>
      </c>
      <c r="J887" s="54" t="s">
        <v>3681</v>
      </c>
      <c r="K887" s="54" t="s">
        <v>3175</v>
      </c>
      <c r="L887" s="54">
        <v>15</v>
      </c>
      <c r="M887" s="54" t="s">
        <v>68</v>
      </c>
      <c r="N887" s="54">
        <v>195</v>
      </c>
      <c r="O887" s="54" t="s">
        <v>3682</v>
      </c>
    </row>
    <row r="888" spans="1:15" s="54" customFormat="1" ht="16.5" customHeight="1">
      <c r="A888" s="50" t="s">
        <v>3153</v>
      </c>
      <c r="B888" s="48" t="s">
        <v>3176</v>
      </c>
      <c r="C888" s="51" t="s">
        <v>3177</v>
      </c>
      <c r="D888" s="52">
        <v>2018</v>
      </c>
      <c r="E888" s="51">
        <v>0.38</v>
      </c>
      <c r="F888" s="53">
        <v>71</v>
      </c>
      <c r="G888" s="27">
        <f t="shared" si="35"/>
        <v>119.36081730199405</v>
      </c>
      <c r="H888" s="27" t="s">
        <v>387</v>
      </c>
      <c r="I888" s="63">
        <v>80.020390000000006</v>
      </c>
      <c r="J888" s="54" t="s">
        <v>3681</v>
      </c>
      <c r="K888" s="54" t="s">
        <v>3178</v>
      </c>
      <c r="L888" s="54">
        <v>15</v>
      </c>
      <c r="M888" s="54" t="s">
        <v>68</v>
      </c>
      <c r="N888" s="54">
        <v>195</v>
      </c>
      <c r="O888" s="54" t="s">
        <v>3682</v>
      </c>
    </row>
    <row r="889" spans="1:15" s="54" customFormat="1" ht="16.5" customHeight="1">
      <c r="A889" s="50" t="s">
        <v>3153</v>
      </c>
      <c r="B889" s="48" t="s">
        <v>3179</v>
      </c>
      <c r="C889" s="51" t="s">
        <v>3180</v>
      </c>
      <c r="D889" s="52">
        <v>2018</v>
      </c>
      <c r="E889" s="51">
        <v>0.38</v>
      </c>
      <c r="F889" s="53">
        <v>49</v>
      </c>
      <c r="G889" s="27">
        <f t="shared" si="35"/>
        <v>119.36081730199405</v>
      </c>
      <c r="H889" s="27" t="s">
        <v>387</v>
      </c>
      <c r="I889" s="63">
        <v>45.46313</v>
      </c>
      <c r="J889" s="54" t="s">
        <v>3681</v>
      </c>
      <c r="K889" s="54" t="s">
        <v>3181</v>
      </c>
      <c r="L889" s="54">
        <v>15</v>
      </c>
      <c r="M889" s="54" t="s">
        <v>68</v>
      </c>
      <c r="N889" s="54">
        <v>195</v>
      </c>
      <c r="O889" s="54" t="s">
        <v>3682</v>
      </c>
    </row>
    <row r="890" spans="1:15" s="54" customFormat="1" ht="16.5" customHeight="1">
      <c r="A890" s="50" t="s">
        <v>3153</v>
      </c>
      <c r="B890" s="48" t="s">
        <v>3182</v>
      </c>
      <c r="C890" s="51" t="s">
        <v>3183</v>
      </c>
      <c r="D890" s="52">
        <v>2018</v>
      </c>
      <c r="E890" s="51">
        <v>0.38</v>
      </c>
      <c r="F890" s="53">
        <v>38</v>
      </c>
      <c r="G890" s="27">
        <f t="shared" si="35"/>
        <v>119.36081730199405</v>
      </c>
      <c r="H890" s="27" t="s">
        <v>387</v>
      </c>
      <c r="I890" s="63">
        <v>30.270520000000001</v>
      </c>
      <c r="J890" s="54" t="s">
        <v>3681</v>
      </c>
      <c r="K890" s="54" t="s">
        <v>3184</v>
      </c>
      <c r="L890" s="54">
        <v>15</v>
      </c>
      <c r="M890" s="54" t="s">
        <v>68</v>
      </c>
      <c r="N890" s="54">
        <v>195</v>
      </c>
      <c r="O890" s="54" t="s">
        <v>3682</v>
      </c>
    </row>
    <row r="891" spans="1:15" s="54" customFormat="1" ht="16.5" customHeight="1">
      <c r="A891" s="50" t="s">
        <v>3153</v>
      </c>
      <c r="B891" s="48" t="s">
        <v>3185</v>
      </c>
      <c r="C891" s="51" t="s">
        <v>3186</v>
      </c>
      <c r="D891" s="52">
        <v>2018</v>
      </c>
      <c r="E891" s="51">
        <v>0.38</v>
      </c>
      <c r="F891" s="53">
        <v>5</v>
      </c>
      <c r="G891" s="27">
        <f t="shared" si="35"/>
        <v>119.36081730199405</v>
      </c>
      <c r="H891" s="27" t="s">
        <v>387</v>
      </c>
      <c r="I891" s="63">
        <v>38.917629999999996</v>
      </c>
      <c r="J891" s="54" t="s">
        <v>3681</v>
      </c>
      <c r="K891" s="54" t="s">
        <v>300</v>
      </c>
      <c r="L891" s="54">
        <v>15</v>
      </c>
      <c r="M891" s="54" t="s">
        <v>68</v>
      </c>
      <c r="N891" s="54">
        <v>195</v>
      </c>
      <c r="O891" s="54" t="s">
        <v>3682</v>
      </c>
    </row>
    <row r="892" spans="1:15" s="54" customFormat="1" ht="16.5" customHeight="1">
      <c r="A892" s="50" t="s">
        <v>3153</v>
      </c>
      <c r="B892" s="48" t="s">
        <v>3187</v>
      </c>
      <c r="C892" s="51" t="s">
        <v>3188</v>
      </c>
      <c r="D892" s="52">
        <v>2018</v>
      </c>
      <c r="E892" s="51">
        <v>0.38</v>
      </c>
      <c r="F892" s="53">
        <v>284</v>
      </c>
      <c r="G892" s="27">
        <f t="shared" si="35"/>
        <v>119.36081730199405</v>
      </c>
      <c r="H892" s="27" t="s">
        <v>387</v>
      </c>
      <c r="I892" s="63">
        <v>127.53569999999999</v>
      </c>
      <c r="J892" s="54" t="s">
        <v>3681</v>
      </c>
      <c r="K892" s="54" t="s">
        <v>3189</v>
      </c>
      <c r="L892" s="54">
        <v>37.78</v>
      </c>
      <c r="M892" s="54" t="s">
        <v>68</v>
      </c>
      <c r="N892" s="54">
        <v>195</v>
      </c>
      <c r="O892" s="54" t="s">
        <v>3682</v>
      </c>
    </row>
    <row r="893" spans="1:15" s="54" customFormat="1" ht="16.5" customHeight="1">
      <c r="A893" s="50" t="s">
        <v>3153</v>
      </c>
      <c r="B893" s="48" t="s">
        <v>3190</v>
      </c>
      <c r="C893" s="51" t="s">
        <v>3191</v>
      </c>
      <c r="D893" s="52">
        <v>2018</v>
      </c>
      <c r="E893" s="51">
        <v>0.38</v>
      </c>
      <c r="F893" s="53">
        <v>223</v>
      </c>
      <c r="G893" s="27">
        <f t="shared" si="35"/>
        <v>119.36081730199405</v>
      </c>
      <c r="H893" s="27" t="s">
        <v>387</v>
      </c>
      <c r="I893" s="63">
        <v>123.58208999999999</v>
      </c>
      <c r="J893" s="54" t="s">
        <v>3681</v>
      </c>
      <c r="K893" s="54" t="s">
        <v>3192</v>
      </c>
      <c r="L893" s="54">
        <v>48</v>
      </c>
      <c r="M893" s="54" t="s">
        <v>68</v>
      </c>
      <c r="N893" s="54">
        <v>195</v>
      </c>
      <c r="O893" s="54" t="s">
        <v>3682</v>
      </c>
    </row>
    <row r="894" spans="1:15" s="54" customFormat="1" ht="66" customHeight="1">
      <c r="A894" s="50"/>
      <c r="B894" s="61" t="s">
        <v>3193</v>
      </c>
      <c r="C894" s="51"/>
      <c r="D894" s="52"/>
      <c r="E894" s="51"/>
      <c r="F894" s="45">
        <f>SUM(F895:F904)</f>
        <v>1573</v>
      </c>
      <c r="G894" s="47">
        <f>SUM(G895:G904)</f>
        <v>1469.0562129476191</v>
      </c>
      <c r="H894" s="27"/>
      <c r="I894" s="47">
        <f>SUM(I895:I904)</f>
        <v>924.35879</v>
      </c>
    </row>
    <row r="895" spans="1:15" s="54" customFormat="1" ht="30" customHeight="1">
      <c r="A895" s="50" t="s">
        <v>3194</v>
      </c>
      <c r="B895" s="48" t="s">
        <v>3200</v>
      </c>
      <c r="C895" s="51" t="s">
        <v>3201</v>
      </c>
      <c r="D895" s="52">
        <v>2018</v>
      </c>
      <c r="E895" s="51">
        <v>0.38</v>
      </c>
      <c r="F895" s="53">
        <v>63</v>
      </c>
      <c r="G895" s="27">
        <f t="shared" ref="G895:G904" si="36">(3^0.5)*0.38*0.93*N895</f>
        <v>146.90562129476191</v>
      </c>
      <c r="H895" s="27" t="s">
        <v>387</v>
      </c>
      <c r="I895" s="63">
        <v>60.222439999999999</v>
      </c>
      <c r="J895" s="54" t="s">
        <v>3681</v>
      </c>
      <c r="K895" s="55" t="s">
        <v>3202</v>
      </c>
      <c r="L895" s="54">
        <v>30</v>
      </c>
      <c r="M895" s="54" t="s">
        <v>71</v>
      </c>
      <c r="N895" s="54">
        <v>240</v>
      </c>
      <c r="O895" s="54" t="s">
        <v>3682</v>
      </c>
    </row>
    <row r="896" spans="1:15" s="54" customFormat="1" ht="16.5" customHeight="1">
      <c r="A896" s="50" t="s">
        <v>3194</v>
      </c>
      <c r="B896" s="48" t="s">
        <v>3203</v>
      </c>
      <c r="C896" s="51" t="s">
        <v>3204</v>
      </c>
      <c r="D896" s="52">
        <v>2018</v>
      </c>
      <c r="E896" s="51">
        <v>0.38</v>
      </c>
      <c r="F896" s="53">
        <v>223</v>
      </c>
      <c r="G896" s="27">
        <f t="shared" si="36"/>
        <v>146.90562129476191</v>
      </c>
      <c r="H896" s="27" t="s">
        <v>387</v>
      </c>
      <c r="I896" s="63">
        <v>134.25062</v>
      </c>
      <c r="J896" s="54" t="s">
        <v>3681</v>
      </c>
      <c r="K896" s="54" t="s">
        <v>3205</v>
      </c>
      <c r="L896" s="54">
        <v>15</v>
      </c>
      <c r="M896" s="54" t="s">
        <v>71</v>
      </c>
      <c r="N896" s="54">
        <v>240</v>
      </c>
      <c r="O896" s="54" t="s">
        <v>3682</v>
      </c>
    </row>
    <row r="897" spans="1:15" s="54" customFormat="1" ht="45" customHeight="1">
      <c r="A897" s="50" t="s">
        <v>3194</v>
      </c>
      <c r="B897" s="48" t="s">
        <v>3206</v>
      </c>
      <c r="C897" s="51" t="s">
        <v>3207</v>
      </c>
      <c r="D897" s="52">
        <v>2018</v>
      </c>
      <c r="E897" s="51">
        <v>0.38</v>
      </c>
      <c r="F897" s="53">
        <v>65</v>
      </c>
      <c r="G897" s="27">
        <f t="shared" si="36"/>
        <v>146.90562129476191</v>
      </c>
      <c r="H897" s="27" t="s">
        <v>387</v>
      </c>
      <c r="I897" s="63">
        <v>76.810140000000004</v>
      </c>
      <c r="J897" s="54" t="s">
        <v>3681</v>
      </c>
      <c r="K897" s="55" t="s">
        <v>3208</v>
      </c>
      <c r="L897" s="54">
        <v>45</v>
      </c>
      <c r="M897" s="54" t="s">
        <v>71</v>
      </c>
      <c r="N897" s="54">
        <v>240</v>
      </c>
      <c r="O897" s="54" t="s">
        <v>3682</v>
      </c>
    </row>
    <row r="898" spans="1:15" s="54" customFormat="1" ht="16.5" customHeight="1">
      <c r="A898" s="50" t="s">
        <v>3194</v>
      </c>
      <c r="B898" s="48" t="s">
        <v>3209</v>
      </c>
      <c r="C898" s="51" t="s">
        <v>3210</v>
      </c>
      <c r="D898" s="52">
        <v>2018</v>
      </c>
      <c r="E898" s="51">
        <v>0.38</v>
      </c>
      <c r="F898" s="53">
        <v>275</v>
      </c>
      <c r="G898" s="27">
        <f t="shared" si="36"/>
        <v>146.90562129476191</v>
      </c>
      <c r="H898" s="27" t="s">
        <v>387</v>
      </c>
      <c r="I898" s="63">
        <v>117.72055</v>
      </c>
      <c r="J898" s="54" t="s">
        <v>3681</v>
      </c>
      <c r="K898" s="54" t="s">
        <v>3211</v>
      </c>
      <c r="L898" s="54">
        <v>15</v>
      </c>
      <c r="M898" s="54" t="s">
        <v>71</v>
      </c>
      <c r="N898" s="54">
        <v>240</v>
      </c>
      <c r="O898" s="54" t="s">
        <v>3682</v>
      </c>
    </row>
    <row r="899" spans="1:15" s="54" customFormat="1" ht="75" customHeight="1">
      <c r="A899" s="50" t="s">
        <v>3194</v>
      </c>
      <c r="B899" s="48" t="s">
        <v>201</v>
      </c>
      <c r="C899" s="51" t="s">
        <v>200</v>
      </c>
      <c r="D899" s="52">
        <v>2018</v>
      </c>
      <c r="E899" s="51">
        <v>0.38</v>
      </c>
      <c r="F899" s="53">
        <v>384</v>
      </c>
      <c r="G899" s="27">
        <f t="shared" si="36"/>
        <v>146.90562129476191</v>
      </c>
      <c r="H899" s="27" t="s">
        <v>387</v>
      </c>
      <c r="I899" s="63">
        <v>115.74697999999999</v>
      </c>
      <c r="J899" s="54" t="s">
        <v>3681</v>
      </c>
      <c r="K899" s="55" t="s">
        <v>3212</v>
      </c>
      <c r="L899" s="54">
        <v>75</v>
      </c>
      <c r="M899" s="54" t="s">
        <v>71</v>
      </c>
      <c r="N899" s="54">
        <v>240</v>
      </c>
      <c r="O899" s="54" t="s">
        <v>3682</v>
      </c>
    </row>
    <row r="900" spans="1:15" s="54" customFormat="1" ht="16.5" customHeight="1">
      <c r="A900" s="50" t="s">
        <v>3194</v>
      </c>
      <c r="B900" s="48" t="s">
        <v>2774</v>
      </c>
      <c r="C900" s="51" t="s">
        <v>3213</v>
      </c>
      <c r="D900" s="52">
        <v>2018</v>
      </c>
      <c r="E900" s="51">
        <v>0.38</v>
      </c>
      <c r="F900" s="53">
        <v>37</v>
      </c>
      <c r="G900" s="27">
        <f t="shared" si="36"/>
        <v>146.90562129476191</v>
      </c>
      <c r="H900" s="27" t="s">
        <v>387</v>
      </c>
      <c r="I900" s="63">
        <v>52.362569999999998</v>
      </c>
      <c r="J900" s="54" t="s">
        <v>3681</v>
      </c>
      <c r="K900" s="54" t="s">
        <v>3214</v>
      </c>
      <c r="L900" s="54">
        <v>15</v>
      </c>
      <c r="M900" s="54" t="s">
        <v>71</v>
      </c>
      <c r="N900" s="54">
        <v>240</v>
      </c>
      <c r="O900" s="54" t="s">
        <v>3682</v>
      </c>
    </row>
    <row r="901" spans="1:15" s="54" customFormat="1" ht="16.5" customHeight="1">
      <c r="A901" s="50" t="s">
        <v>3194</v>
      </c>
      <c r="B901" s="48" t="s">
        <v>3215</v>
      </c>
      <c r="C901" s="51" t="s">
        <v>3216</v>
      </c>
      <c r="D901" s="52">
        <v>2018</v>
      </c>
      <c r="E901" s="51">
        <v>0.38</v>
      </c>
      <c r="F901" s="53">
        <v>245</v>
      </c>
      <c r="G901" s="27">
        <f t="shared" si="36"/>
        <v>146.90562129476191</v>
      </c>
      <c r="H901" s="27" t="s">
        <v>387</v>
      </c>
      <c r="I901" s="63">
        <v>125.16972</v>
      </c>
      <c r="J901" s="54" t="s">
        <v>3681</v>
      </c>
      <c r="K901" s="54" t="s">
        <v>3217</v>
      </c>
      <c r="L901" s="54">
        <v>15</v>
      </c>
      <c r="M901" s="54" t="s">
        <v>71</v>
      </c>
      <c r="N901" s="54">
        <v>240</v>
      </c>
      <c r="O901" s="54" t="s">
        <v>3682</v>
      </c>
    </row>
    <row r="902" spans="1:15" s="54" customFormat="1" ht="16.5" customHeight="1">
      <c r="A902" s="50" t="s">
        <v>3194</v>
      </c>
      <c r="B902" s="48" t="s">
        <v>3221</v>
      </c>
      <c r="C902" s="51" t="s">
        <v>3222</v>
      </c>
      <c r="D902" s="52">
        <v>2018</v>
      </c>
      <c r="E902" s="51">
        <v>0.38</v>
      </c>
      <c r="F902" s="53">
        <v>22</v>
      </c>
      <c r="G902" s="27">
        <f t="shared" si="36"/>
        <v>146.90562129476191</v>
      </c>
      <c r="H902" s="27" t="s">
        <v>387</v>
      </c>
      <c r="I902" s="63">
        <v>43.530070000000002</v>
      </c>
      <c r="J902" s="54" t="s">
        <v>3681</v>
      </c>
      <c r="K902" s="54" t="s">
        <v>3223</v>
      </c>
      <c r="L902" s="54">
        <v>15</v>
      </c>
      <c r="M902" s="54" t="s">
        <v>71</v>
      </c>
      <c r="N902" s="54">
        <v>240</v>
      </c>
      <c r="O902" s="54" t="s">
        <v>3682</v>
      </c>
    </row>
    <row r="903" spans="1:15" s="54" customFormat="1" ht="16.5" customHeight="1">
      <c r="A903" s="50" t="s">
        <v>3194</v>
      </c>
      <c r="B903" s="48" t="s">
        <v>3224</v>
      </c>
      <c r="C903" s="51" t="s">
        <v>3225</v>
      </c>
      <c r="D903" s="52">
        <v>2018</v>
      </c>
      <c r="E903" s="51">
        <v>0.38</v>
      </c>
      <c r="F903" s="53">
        <v>89</v>
      </c>
      <c r="G903" s="27">
        <f t="shared" si="36"/>
        <v>146.90562129476191</v>
      </c>
      <c r="H903" s="27" t="s">
        <v>387</v>
      </c>
      <c r="I903" s="63">
        <v>135.76482999999999</v>
      </c>
      <c r="J903" s="54" t="s">
        <v>3681</v>
      </c>
      <c r="K903" s="54" t="s">
        <v>763</v>
      </c>
      <c r="L903" s="54">
        <v>80</v>
      </c>
      <c r="M903" s="54" t="s">
        <v>71</v>
      </c>
      <c r="N903" s="54">
        <v>240</v>
      </c>
      <c r="O903" s="54" t="s">
        <v>3682</v>
      </c>
    </row>
    <row r="904" spans="1:15" s="54" customFormat="1" ht="60" customHeight="1">
      <c r="A904" s="50" t="s">
        <v>3194</v>
      </c>
      <c r="B904" s="48" t="s">
        <v>3226</v>
      </c>
      <c r="C904" s="51" t="s">
        <v>3227</v>
      </c>
      <c r="D904" s="52">
        <v>2018</v>
      </c>
      <c r="E904" s="51">
        <v>0.38</v>
      </c>
      <c r="F904" s="53">
        <v>170</v>
      </c>
      <c r="G904" s="27">
        <f t="shared" si="36"/>
        <v>146.90562129476191</v>
      </c>
      <c r="H904" s="27" t="s">
        <v>387</v>
      </c>
      <c r="I904" s="63">
        <v>62.78087</v>
      </c>
      <c r="J904" s="54" t="s">
        <v>3681</v>
      </c>
      <c r="K904" s="55" t="s">
        <v>3228</v>
      </c>
      <c r="L904" s="54">
        <v>60</v>
      </c>
      <c r="M904" s="54" t="s">
        <v>71</v>
      </c>
      <c r="N904" s="54">
        <v>240</v>
      </c>
      <c r="O904" s="54" t="s">
        <v>3682</v>
      </c>
    </row>
    <row r="905" spans="1:15" s="54" customFormat="1" ht="66" customHeight="1">
      <c r="A905" s="50"/>
      <c r="B905" s="61" t="s">
        <v>3229</v>
      </c>
      <c r="C905" s="51"/>
      <c r="D905" s="52"/>
      <c r="E905" s="51"/>
      <c r="F905" s="45">
        <f>SUM(F906:F907)</f>
        <v>163</v>
      </c>
      <c r="G905" s="47">
        <f>SUM(G906:G907)</f>
        <v>367.26405323690477</v>
      </c>
      <c r="H905" s="27"/>
      <c r="I905" s="47">
        <f>SUM(I906:I907)</f>
        <v>136.44001</v>
      </c>
    </row>
    <row r="906" spans="1:15" s="54" customFormat="1" ht="16.5" customHeight="1">
      <c r="A906" s="50" t="s">
        <v>3230</v>
      </c>
      <c r="B906" s="48" t="s">
        <v>3234</v>
      </c>
      <c r="C906" s="51" t="s">
        <v>3235</v>
      </c>
      <c r="D906" s="52">
        <v>2018</v>
      </c>
      <c r="E906" s="51">
        <v>0.38</v>
      </c>
      <c r="F906" s="53">
        <v>50</v>
      </c>
      <c r="G906" s="27">
        <f t="shared" ref="G906:G907" si="37">(3^0.5)*0.38*0.93*N906</f>
        <v>183.63202661845239</v>
      </c>
      <c r="H906" s="27" t="s">
        <v>387</v>
      </c>
      <c r="I906" s="63">
        <v>50.292610000000003</v>
      </c>
      <c r="J906" s="54" t="s">
        <v>3681</v>
      </c>
      <c r="K906" s="54" t="s">
        <v>3236</v>
      </c>
      <c r="L906" s="54">
        <v>55</v>
      </c>
      <c r="M906" s="54" t="s">
        <v>72</v>
      </c>
      <c r="N906" s="54">
        <v>300</v>
      </c>
      <c r="O906" s="54" t="s">
        <v>3682</v>
      </c>
    </row>
    <row r="907" spans="1:15" s="54" customFormat="1" ht="16.5" customHeight="1">
      <c r="A907" s="50" t="s">
        <v>3230</v>
      </c>
      <c r="B907" s="48" t="s">
        <v>3237</v>
      </c>
      <c r="C907" s="51" t="s">
        <v>3238</v>
      </c>
      <c r="D907" s="52">
        <v>2018</v>
      </c>
      <c r="E907" s="51">
        <v>0.38</v>
      </c>
      <c r="F907" s="53">
        <v>113</v>
      </c>
      <c r="G907" s="27">
        <f t="shared" si="37"/>
        <v>183.63202661845239</v>
      </c>
      <c r="H907" s="27" t="s">
        <v>387</v>
      </c>
      <c r="I907" s="63">
        <v>86.14739999999999</v>
      </c>
      <c r="J907" s="54" t="s">
        <v>3681</v>
      </c>
      <c r="K907" s="54" t="s">
        <v>3239</v>
      </c>
      <c r="L907" s="54">
        <v>140</v>
      </c>
      <c r="M907" s="54" t="s">
        <v>72</v>
      </c>
      <c r="N907" s="54">
        <v>300</v>
      </c>
      <c r="O907" s="54" t="s">
        <v>3682</v>
      </c>
    </row>
    <row r="908" spans="1:15" ht="16.5" customHeight="1">
      <c r="A908" s="42" t="s">
        <v>19</v>
      </c>
      <c r="B908" s="48" t="s">
        <v>64</v>
      </c>
      <c r="C908" s="44"/>
      <c r="D908" s="44"/>
      <c r="E908" s="62"/>
      <c r="F908" s="45">
        <f>F913+F915+F920+F921+F924+F926+F927+F931+F932+F933+F934+F935</f>
        <v>1846</v>
      </c>
      <c r="G908" s="47">
        <f>G913+G915+G920+G921+G924+G926+G927+G931+G932+G933+G934+G935</f>
        <v>30700.439829843403</v>
      </c>
      <c r="H908" s="44"/>
      <c r="I908" s="47">
        <f>I913+I915+I920+I921+I924+I926+I927+I931+I932+I933+I934+I935</f>
        <v>6040.4460700000009</v>
      </c>
    </row>
    <row r="909" spans="1:15" ht="49.5" customHeight="1">
      <c r="A909" s="42" t="s">
        <v>3240</v>
      </c>
      <c r="B909" s="48" t="s">
        <v>3241</v>
      </c>
      <c r="C909" s="44"/>
      <c r="D909" s="44"/>
      <c r="E909" s="62"/>
      <c r="F909" s="44"/>
      <c r="G909" s="44"/>
      <c r="H909" s="44"/>
      <c r="I909" s="46"/>
    </row>
    <row r="910" spans="1:15" ht="16.5" customHeight="1">
      <c r="A910" s="42" t="s">
        <v>3242</v>
      </c>
      <c r="B910" s="48" t="s">
        <v>3243</v>
      </c>
      <c r="C910" s="44"/>
      <c r="D910" s="44"/>
      <c r="E910" s="62"/>
      <c r="F910" s="44"/>
      <c r="G910" s="44"/>
      <c r="H910" s="44"/>
      <c r="I910" s="46"/>
    </row>
    <row r="911" spans="1:15" ht="33" customHeight="1">
      <c r="A911" s="42" t="s">
        <v>3244</v>
      </c>
      <c r="B911" s="48" t="s">
        <v>3245</v>
      </c>
      <c r="C911" s="44"/>
      <c r="D911" s="44"/>
      <c r="E911" s="62"/>
      <c r="F911" s="44"/>
      <c r="G911" s="44"/>
      <c r="H911" s="44"/>
      <c r="I911" s="46"/>
    </row>
    <row r="912" spans="1:15" ht="115.5" customHeight="1">
      <c r="A912" s="42" t="s">
        <v>3246</v>
      </c>
      <c r="B912" s="48" t="s">
        <v>384</v>
      </c>
      <c r="C912" s="44"/>
      <c r="D912" s="44"/>
      <c r="E912" s="62"/>
      <c r="F912" s="44"/>
      <c r="G912" s="44"/>
      <c r="H912" s="44"/>
      <c r="I912" s="46"/>
    </row>
    <row r="913" spans="1:14" s="54" customFormat="1" ht="66" customHeight="1">
      <c r="A913" s="50"/>
      <c r="B913" s="61" t="s">
        <v>3247</v>
      </c>
      <c r="C913" s="51"/>
      <c r="D913" s="52"/>
      <c r="E913" s="51"/>
      <c r="F913" s="45">
        <f>SUM(F914)</f>
        <v>75</v>
      </c>
      <c r="G913" s="47">
        <f>SUM(G914)</f>
        <v>3511.5598072651414</v>
      </c>
      <c r="H913" s="27"/>
      <c r="I913" s="47">
        <f>SUM(I914)</f>
        <v>120.08131</v>
      </c>
    </row>
    <row r="914" spans="1:14" s="54" customFormat="1" ht="60" customHeight="1">
      <c r="A914" s="50" t="s">
        <v>3248</v>
      </c>
      <c r="B914" s="48" t="s">
        <v>3249</v>
      </c>
      <c r="C914" s="51" t="s">
        <v>3250</v>
      </c>
      <c r="D914" s="52">
        <v>2018</v>
      </c>
      <c r="E914" s="52">
        <v>10</v>
      </c>
      <c r="F914" s="53">
        <v>75</v>
      </c>
      <c r="G914" s="27">
        <f>(3^0.5)*10*0.93*N914</f>
        <v>3511.5598072651414</v>
      </c>
      <c r="H914" s="27" t="s">
        <v>387</v>
      </c>
      <c r="I914" s="63">
        <v>120.08131</v>
      </c>
      <c r="J914" s="54" t="s">
        <v>3681</v>
      </c>
      <c r="K914" s="55" t="s">
        <v>3251</v>
      </c>
      <c r="L914" s="54">
        <v>20</v>
      </c>
      <c r="M914" s="54" t="s">
        <v>3695</v>
      </c>
      <c r="N914" s="54">
        <v>218</v>
      </c>
    </row>
    <row r="915" spans="1:14" s="54" customFormat="1" ht="66" customHeight="1">
      <c r="A915" s="50"/>
      <c r="B915" s="61" t="s">
        <v>3252</v>
      </c>
      <c r="C915" s="51"/>
      <c r="D915" s="52"/>
      <c r="E915" s="51"/>
      <c r="F915" s="45">
        <f>SUM(F916:F919)</f>
        <v>706</v>
      </c>
      <c r="G915" s="47">
        <f>SUM(G916:G919)</f>
        <v>18208.565165745484</v>
      </c>
      <c r="H915" s="27"/>
      <c r="I915" s="47">
        <f>SUM(I916:I919)</f>
        <v>1668.2507699999999</v>
      </c>
    </row>
    <row r="916" spans="1:14" s="54" customFormat="1" ht="45" customHeight="1">
      <c r="A916" s="50" t="s">
        <v>3253</v>
      </c>
      <c r="B916" s="48" t="s">
        <v>3254</v>
      </c>
      <c r="C916" s="51" t="s">
        <v>3255</v>
      </c>
      <c r="D916" s="52">
        <v>2018</v>
      </c>
      <c r="E916" s="52">
        <v>10</v>
      </c>
      <c r="F916" s="53">
        <v>154</v>
      </c>
      <c r="G916" s="27">
        <f t="shared" ref="G916:G918" si="38">(3^0.5)*10*0.93*N916</f>
        <v>5057.9347682626349</v>
      </c>
      <c r="H916" s="27" t="s">
        <v>387</v>
      </c>
      <c r="I916" s="63">
        <v>333.76868999999999</v>
      </c>
      <c r="J916" s="54" t="s">
        <v>3681</v>
      </c>
      <c r="K916" s="55" t="s">
        <v>3256</v>
      </c>
      <c r="L916" s="54">
        <v>45</v>
      </c>
      <c r="M916" s="54" t="s">
        <v>3696</v>
      </c>
      <c r="N916" s="54">
        <v>314</v>
      </c>
    </row>
    <row r="917" spans="1:14" s="54" customFormat="1" ht="16.5" customHeight="1">
      <c r="A917" s="50" t="s">
        <v>3253</v>
      </c>
      <c r="B917" s="48" t="s">
        <v>3265</v>
      </c>
      <c r="C917" s="51" t="s">
        <v>3266</v>
      </c>
      <c r="D917" s="52">
        <v>2018</v>
      </c>
      <c r="E917" s="52">
        <v>10</v>
      </c>
      <c r="F917" s="53">
        <v>535</v>
      </c>
      <c r="G917" s="27">
        <f t="shared" si="38"/>
        <v>5057.9347682626349</v>
      </c>
      <c r="H917" s="27" t="s">
        <v>387</v>
      </c>
      <c r="I917" s="63">
        <v>1162.7268799999999</v>
      </c>
      <c r="J917" s="54" t="s">
        <v>3681</v>
      </c>
      <c r="K917" s="54" t="s">
        <v>586</v>
      </c>
      <c r="L917" s="54">
        <v>280</v>
      </c>
      <c r="M917" s="54" t="s">
        <v>3696</v>
      </c>
      <c r="N917" s="54">
        <v>314</v>
      </c>
    </row>
    <row r="918" spans="1:14" s="54" customFormat="1" ht="30" customHeight="1">
      <c r="A918" s="50" t="s">
        <v>3253</v>
      </c>
      <c r="B918" s="48" t="s">
        <v>3267</v>
      </c>
      <c r="C918" s="51" t="s">
        <v>3268</v>
      </c>
      <c r="D918" s="52">
        <v>2018</v>
      </c>
      <c r="E918" s="52">
        <v>10</v>
      </c>
      <c r="F918" s="53">
        <v>11</v>
      </c>
      <c r="G918" s="27">
        <f t="shared" si="38"/>
        <v>5057.9347682626349</v>
      </c>
      <c r="H918" s="27" t="s">
        <v>387</v>
      </c>
      <c r="I918" s="63">
        <v>91.268050000000002</v>
      </c>
      <c r="J918" s="54" t="s">
        <v>3681</v>
      </c>
      <c r="K918" s="55" t="s">
        <v>3269</v>
      </c>
      <c r="L918" s="54">
        <v>300</v>
      </c>
      <c r="M918" s="54" t="s">
        <v>3696</v>
      </c>
      <c r="N918" s="54">
        <v>314</v>
      </c>
    </row>
    <row r="919" spans="1:14" s="54" customFormat="1" ht="30" customHeight="1">
      <c r="A919" s="50" t="s">
        <v>3253</v>
      </c>
      <c r="B919" s="48" t="s">
        <v>3270</v>
      </c>
      <c r="C919" s="51" t="s">
        <v>3271</v>
      </c>
      <c r="D919" s="52">
        <v>2018</v>
      </c>
      <c r="E919" s="52">
        <v>6</v>
      </c>
      <c r="F919" s="53">
        <v>6</v>
      </c>
      <c r="G919" s="27">
        <f>(3^0.5)*6*0.93*N919</f>
        <v>3034.7608609575814</v>
      </c>
      <c r="H919" s="27" t="s">
        <v>387</v>
      </c>
      <c r="I919" s="63">
        <v>80.48715</v>
      </c>
      <c r="J919" s="54" t="s">
        <v>3681</v>
      </c>
      <c r="K919" s="55" t="s">
        <v>3269</v>
      </c>
      <c r="L919" s="54">
        <v>300</v>
      </c>
      <c r="M919" s="54" t="s">
        <v>3696</v>
      </c>
      <c r="N919" s="54">
        <v>314</v>
      </c>
    </row>
    <row r="920" spans="1:14" s="54" customFormat="1" ht="66" customHeight="1">
      <c r="A920" s="50"/>
      <c r="B920" s="61" t="s">
        <v>3272</v>
      </c>
      <c r="C920" s="51"/>
      <c r="D920" s="52"/>
      <c r="E920" s="51"/>
      <c r="F920" s="45"/>
      <c r="G920" s="47"/>
      <c r="H920" s="27"/>
      <c r="I920" s="47"/>
    </row>
    <row r="921" spans="1:14" s="54" customFormat="1" ht="66" customHeight="1">
      <c r="A921" s="50"/>
      <c r="B921" s="61" t="s">
        <v>3276</v>
      </c>
      <c r="C921" s="51"/>
      <c r="D921" s="52"/>
      <c r="E921" s="51"/>
      <c r="F921" s="45">
        <f>SUM(F922:F923)</f>
        <v>860</v>
      </c>
      <c r="G921" s="47">
        <f>SUM(G922:G923)</f>
        <v>5219.0154933665399</v>
      </c>
      <c r="H921" s="27"/>
      <c r="I921" s="47">
        <f>SUM(I922:I923)</f>
        <v>3142.01019</v>
      </c>
    </row>
    <row r="922" spans="1:14" s="54" customFormat="1" ht="16.5" customHeight="1">
      <c r="A922" s="50" t="s">
        <v>3277</v>
      </c>
      <c r="B922" s="48" t="s">
        <v>3278</v>
      </c>
      <c r="C922" s="51" t="s">
        <v>3279</v>
      </c>
      <c r="D922" s="52">
        <v>2018</v>
      </c>
      <c r="E922" s="52">
        <v>10</v>
      </c>
      <c r="F922" s="53">
        <v>349</v>
      </c>
      <c r="G922" s="27">
        <f t="shared" ref="G922:G923" si="39">(3^0.5)*10*0.93*N922</f>
        <v>2609.5077466832699</v>
      </c>
      <c r="H922" s="27" t="s">
        <v>387</v>
      </c>
      <c r="I922" s="63">
        <v>1236.8480099999999</v>
      </c>
      <c r="J922" s="54" t="s">
        <v>3681</v>
      </c>
      <c r="K922" s="54" t="s">
        <v>303</v>
      </c>
      <c r="L922" s="54">
        <v>100</v>
      </c>
      <c r="M922" s="54" t="s">
        <v>3699</v>
      </c>
      <c r="N922" s="54">
        <v>162</v>
      </c>
    </row>
    <row r="923" spans="1:14" s="54" customFormat="1" ht="16.5" customHeight="1">
      <c r="A923" s="50" t="s">
        <v>3277</v>
      </c>
      <c r="B923" s="48" t="s">
        <v>3280</v>
      </c>
      <c r="C923" s="51" t="s">
        <v>3281</v>
      </c>
      <c r="D923" s="52">
        <v>2018</v>
      </c>
      <c r="E923" s="52">
        <v>10</v>
      </c>
      <c r="F923" s="53">
        <v>511</v>
      </c>
      <c r="G923" s="27">
        <f t="shared" si="39"/>
        <v>2609.5077466832699</v>
      </c>
      <c r="H923" s="27" t="s">
        <v>387</v>
      </c>
      <c r="I923" s="63">
        <v>1905.16218</v>
      </c>
      <c r="J923" s="54" t="s">
        <v>3681</v>
      </c>
      <c r="K923" s="54" t="s">
        <v>303</v>
      </c>
      <c r="L923" s="54">
        <v>100</v>
      </c>
      <c r="M923" s="54" t="s">
        <v>3699</v>
      </c>
      <c r="N923" s="54">
        <v>162</v>
      </c>
    </row>
    <row r="924" spans="1:14" s="54" customFormat="1" ht="66" customHeight="1">
      <c r="A924" s="50"/>
      <c r="B924" s="61" t="s">
        <v>3285</v>
      </c>
      <c r="C924" s="51"/>
      <c r="D924" s="52"/>
      <c r="E924" s="51"/>
      <c r="F924" s="45">
        <f>SUM(F925)</f>
        <v>123</v>
      </c>
      <c r="G924" s="47">
        <f>SUM(G925)</f>
        <v>3511.5598072651414</v>
      </c>
      <c r="H924" s="27"/>
      <c r="I924" s="47">
        <f>SUM(I925)</f>
        <v>906.07511999999997</v>
      </c>
    </row>
    <row r="925" spans="1:14" s="54" customFormat="1" ht="16.5" customHeight="1">
      <c r="A925" s="50" t="s">
        <v>3286</v>
      </c>
      <c r="B925" s="48" t="s">
        <v>3287</v>
      </c>
      <c r="C925" s="51" t="s">
        <v>3288</v>
      </c>
      <c r="D925" s="52">
        <v>2018</v>
      </c>
      <c r="E925" s="52">
        <v>10</v>
      </c>
      <c r="F925" s="53">
        <v>123</v>
      </c>
      <c r="G925" s="27">
        <f>(3^0.5)*10*0.93*N925</f>
        <v>3511.5598072651414</v>
      </c>
      <c r="H925" s="27" t="s">
        <v>387</v>
      </c>
      <c r="I925" s="63">
        <v>906.07511999999997</v>
      </c>
      <c r="J925" s="54" t="s">
        <v>3681</v>
      </c>
      <c r="K925" s="54" t="s">
        <v>641</v>
      </c>
      <c r="L925" s="54">
        <v>15</v>
      </c>
      <c r="M925" s="54" t="s">
        <v>3695</v>
      </c>
      <c r="N925" s="54">
        <v>218</v>
      </c>
    </row>
    <row r="926" spans="1:14" s="54" customFormat="1" ht="66" customHeight="1">
      <c r="A926" s="50"/>
      <c r="B926" s="61" t="s">
        <v>3289</v>
      </c>
      <c r="C926" s="51"/>
      <c r="D926" s="52"/>
      <c r="E926" s="51"/>
      <c r="F926" s="45"/>
      <c r="G926" s="47"/>
      <c r="H926" s="27"/>
      <c r="I926" s="47"/>
    </row>
    <row r="927" spans="1:14" s="54" customFormat="1" ht="66" customHeight="1">
      <c r="A927" s="50">
        <v>0.4</v>
      </c>
      <c r="B927" s="61" t="s">
        <v>3293</v>
      </c>
      <c r="C927" s="51"/>
      <c r="D927" s="52"/>
      <c r="E927" s="51"/>
      <c r="F927" s="45">
        <f>SUM(F928:F930)</f>
        <v>82</v>
      </c>
      <c r="G927" s="47">
        <f>SUM(G928:G930)</f>
        <v>249.73955620109524</v>
      </c>
      <c r="H927" s="27"/>
      <c r="I927" s="47">
        <f>SUM(I928:I930)</f>
        <v>204.02867999999998</v>
      </c>
    </row>
    <row r="928" spans="1:14" s="54" customFormat="1" ht="16.5" customHeight="1">
      <c r="A928" s="50" t="s">
        <v>3294</v>
      </c>
      <c r="B928" s="48" t="s">
        <v>3295</v>
      </c>
      <c r="C928" s="51" t="s">
        <v>3296</v>
      </c>
      <c r="D928" s="52">
        <v>2018</v>
      </c>
      <c r="E928" s="51">
        <v>0.38</v>
      </c>
      <c r="F928" s="53">
        <v>25</v>
      </c>
      <c r="G928" s="27">
        <f t="shared" ref="G928:G930" si="40">(3^0.5)*0.38*0.93*N928</f>
        <v>83.246518733698409</v>
      </c>
      <c r="H928" s="27" t="s">
        <v>387</v>
      </c>
      <c r="I928" s="63">
        <v>59.801199999999994</v>
      </c>
      <c r="J928" s="54" t="s">
        <v>3681</v>
      </c>
      <c r="K928" s="54" t="s">
        <v>2356</v>
      </c>
      <c r="L928" s="54">
        <v>15</v>
      </c>
      <c r="M928" s="54" t="s">
        <v>3700</v>
      </c>
      <c r="N928" s="54">
        <v>136</v>
      </c>
    </row>
    <row r="929" spans="1:14" s="54" customFormat="1" ht="16.5" customHeight="1">
      <c r="A929" s="50" t="s">
        <v>3294</v>
      </c>
      <c r="B929" s="48" t="s">
        <v>3297</v>
      </c>
      <c r="C929" s="51" t="s">
        <v>3298</v>
      </c>
      <c r="D929" s="52">
        <v>2018</v>
      </c>
      <c r="E929" s="51">
        <v>0.38</v>
      </c>
      <c r="F929" s="53">
        <v>30</v>
      </c>
      <c r="G929" s="27">
        <f t="shared" si="40"/>
        <v>83.246518733698409</v>
      </c>
      <c r="H929" s="27" t="s">
        <v>387</v>
      </c>
      <c r="I929" s="63">
        <v>66.588619999999992</v>
      </c>
      <c r="J929" s="54" t="s">
        <v>3681</v>
      </c>
      <c r="K929" s="54" t="s">
        <v>3299</v>
      </c>
      <c r="L929" s="54">
        <v>15</v>
      </c>
      <c r="M929" s="54" t="s">
        <v>3700</v>
      </c>
      <c r="N929" s="54">
        <v>136</v>
      </c>
    </row>
    <row r="930" spans="1:14" s="54" customFormat="1" ht="16.5" customHeight="1">
      <c r="A930" s="50" t="s">
        <v>3294</v>
      </c>
      <c r="B930" s="48" t="s">
        <v>3300</v>
      </c>
      <c r="C930" s="51" t="s">
        <v>3301</v>
      </c>
      <c r="D930" s="52">
        <v>2018</v>
      </c>
      <c r="E930" s="51">
        <v>0.38</v>
      </c>
      <c r="F930" s="53">
        <v>27</v>
      </c>
      <c r="G930" s="27">
        <f t="shared" si="40"/>
        <v>83.246518733698409</v>
      </c>
      <c r="H930" s="27" t="s">
        <v>387</v>
      </c>
      <c r="I930" s="63">
        <v>77.638859999999994</v>
      </c>
      <c r="J930" s="54" t="s">
        <v>3681</v>
      </c>
      <c r="K930" s="54" t="s">
        <v>3302</v>
      </c>
      <c r="L930" s="54">
        <v>5</v>
      </c>
      <c r="M930" s="54" t="s">
        <v>3700</v>
      </c>
      <c r="N930" s="54">
        <v>136</v>
      </c>
    </row>
    <row r="931" spans="1:14" s="54" customFormat="1" ht="66" customHeight="1">
      <c r="A931" s="50"/>
      <c r="B931" s="61" t="s">
        <v>3303</v>
      </c>
      <c r="C931" s="51"/>
      <c r="D931" s="52"/>
      <c r="E931" s="51"/>
      <c r="F931" s="45"/>
      <c r="G931" s="47"/>
      <c r="H931" s="27"/>
      <c r="I931" s="47"/>
    </row>
    <row r="932" spans="1:14" s="54" customFormat="1" ht="66" customHeight="1">
      <c r="A932" s="50"/>
      <c r="B932" s="61" t="s">
        <v>3308</v>
      </c>
      <c r="C932" s="51"/>
      <c r="D932" s="52"/>
      <c r="E932" s="51"/>
      <c r="F932" s="45"/>
      <c r="G932" s="47"/>
      <c r="H932" s="27"/>
      <c r="I932" s="47"/>
    </row>
    <row r="933" spans="1:14" s="54" customFormat="1" ht="66" customHeight="1">
      <c r="A933" s="50"/>
      <c r="B933" s="61" t="s">
        <v>3315</v>
      </c>
      <c r="C933" s="51"/>
      <c r="D933" s="52"/>
      <c r="E933" s="51"/>
      <c r="F933" s="45"/>
      <c r="G933" s="47"/>
      <c r="H933" s="27"/>
      <c r="I933" s="47"/>
    </row>
    <row r="934" spans="1:14" s="54" customFormat="1" ht="66" customHeight="1">
      <c r="A934" s="50"/>
      <c r="B934" s="61" t="s">
        <v>3345</v>
      </c>
      <c r="C934" s="51"/>
      <c r="D934" s="52"/>
      <c r="E934" s="51"/>
      <c r="F934" s="45"/>
      <c r="G934" s="47"/>
      <c r="H934" s="27"/>
      <c r="I934" s="47"/>
    </row>
    <row r="935" spans="1:14" s="54" customFormat="1" ht="66" customHeight="1">
      <c r="A935" s="50"/>
      <c r="B935" s="61" t="s">
        <v>3272</v>
      </c>
      <c r="C935" s="51"/>
      <c r="D935" s="52"/>
      <c r="E935" s="51"/>
      <c r="F935" s="45"/>
      <c r="G935" s="47"/>
      <c r="H935" s="27"/>
      <c r="I935" s="47"/>
    </row>
    <row r="936" spans="1:14" ht="16.5" customHeight="1">
      <c r="A936" s="41" t="s">
        <v>23</v>
      </c>
      <c r="B936" s="26" t="s">
        <v>32</v>
      </c>
      <c r="C936" s="46"/>
      <c r="D936" s="46"/>
      <c r="E936" s="64"/>
      <c r="F936" s="46"/>
      <c r="G936" s="46"/>
      <c r="H936" s="46"/>
      <c r="I936" s="47">
        <f>I939</f>
        <v>54444.933890000015</v>
      </c>
    </row>
    <row r="937" spans="1:14" ht="33" customHeight="1">
      <c r="A937" s="41" t="s">
        <v>3352</v>
      </c>
      <c r="B937" s="26" t="s">
        <v>3353</v>
      </c>
      <c r="C937" s="46"/>
      <c r="D937" s="46"/>
      <c r="E937" s="64"/>
      <c r="F937" s="46"/>
      <c r="G937" s="46"/>
      <c r="H937" s="46"/>
      <c r="I937" s="46"/>
    </row>
    <row r="938" spans="1:14" ht="66" customHeight="1">
      <c r="A938" s="41" t="s">
        <v>3354</v>
      </c>
      <c r="B938" s="26" t="s">
        <v>3355</v>
      </c>
      <c r="C938" s="46"/>
      <c r="D938" s="46"/>
      <c r="E938" s="64"/>
      <c r="F938" s="46"/>
      <c r="G938" s="27"/>
      <c r="H938" s="46"/>
      <c r="I938" s="47">
        <f>I939</f>
        <v>54444.933890000015</v>
      </c>
    </row>
    <row r="939" spans="1:14" ht="33">
      <c r="A939" s="41"/>
      <c r="B939" s="26" t="s">
        <v>3707</v>
      </c>
      <c r="C939" s="46"/>
      <c r="D939" s="46"/>
      <c r="E939" s="64"/>
      <c r="F939" s="46"/>
      <c r="G939" s="27">
        <v>39</v>
      </c>
      <c r="H939" s="46"/>
      <c r="I939" s="47">
        <f>SUM(I940:I973)</f>
        <v>54444.933890000015</v>
      </c>
    </row>
    <row r="940" spans="1:14" s="54" customFormat="1" ht="16.5" customHeight="1">
      <c r="A940" s="65" t="s">
        <v>3356</v>
      </c>
      <c r="B940" s="48" t="s">
        <v>3708</v>
      </c>
      <c r="C940" s="51" t="s">
        <v>3357</v>
      </c>
      <c r="D940" s="52">
        <v>2018</v>
      </c>
      <c r="E940" s="52">
        <v>10</v>
      </c>
      <c r="F940" s="53" t="s">
        <v>337</v>
      </c>
      <c r="G940" s="53" t="s">
        <v>337</v>
      </c>
      <c r="H940" s="27" t="s">
        <v>387</v>
      </c>
      <c r="I940" s="27">
        <v>1330.2126799999999</v>
      </c>
      <c r="J940" s="54" t="s">
        <v>3683</v>
      </c>
      <c r="M940" s="54" t="s">
        <v>3709</v>
      </c>
      <c r="N940" s="54">
        <v>630</v>
      </c>
    </row>
    <row r="941" spans="1:14" s="54" customFormat="1" ht="16.5" customHeight="1">
      <c r="A941" s="65" t="s">
        <v>3356</v>
      </c>
      <c r="B941" s="48" t="s">
        <v>3710</v>
      </c>
      <c r="C941" s="51" t="s">
        <v>3358</v>
      </c>
      <c r="D941" s="52">
        <v>2018</v>
      </c>
      <c r="E941" s="52">
        <v>10</v>
      </c>
      <c r="F941" s="53" t="s">
        <v>337</v>
      </c>
      <c r="G941" s="53" t="s">
        <v>337</v>
      </c>
      <c r="H941" s="27" t="s">
        <v>387</v>
      </c>
      <c r="I941" s="27">
        <v>1304.3621000000001</v>
      </c>
      <c r="J941" s="54" t="s">
        <v>3683</v>
      </c>
      <c r="M941" s="54" t="s">
        <v>3709</v>
      </c>
      <c r="N941" s="54">
        <v>630</v>
      </c>
    </row>
    <row r="942" spans="1:14" s="54" customFormat="1" ht="16.5" customHeight="1">
      <c r="A942" s="65" t="s">
        <v>3356</v>
      </c>
      <c r="B942" s="48" t="s">
        <v>3711</v>
      </c>
      <c r="C942" s="51" t="s">
        <v>3359</v>
      </c>
      <c r="D942" s="52">
        <v>2018</v>
      </c>
      <c r="E942" s="52">
        <v>10</v>
      </c>
      <c r="F942" s="53" t="s">
        <v>337</v>
      </c>
      <c r="G942" s="53" t="s">
        <v>337</v>
      </c>
      <c r="H942" s="27" t="s">
        <v>387</v>
      </c>
      <c r="I942" s="27">
        <v>1321.8855100000001</v>
      </c>
      <c r="J942" s="54" t="s">
        <v>3683</v>
      </c>
      <c r="M942" s="54" t="s">
        <v>3709</v>
      </c>
      <c r="N942" s="54">
        <v>630</v>
      </c>
    </row>
    <row r="943" spans="1:14" s="54" customFormat="1" ht="16.5" customHeight="1">
      <c r="A943" s="65" t="s">
        <v>3356</v>
      </c>
      <c r="B943" s="48" t="s">
        <v>3712</v>
      </c>
      <c r="C943" s="51" t="s">
        <v>3360</v>
      </c>
      <c r="D943" s="52">
        <v>2018</v>
      </c>
      <c r="E943" s="52">
        <v>10</v>
      </c>
      <c r="F943" s="53" t="s">
        <v>337</v>
      </c>
      <c r="G943" s="53" t="s">
        <v>337</v>
      </c>
      <c r="H943" s="27" t="s">
        <v>387</v>
      </c>
      <c r="I943" s="27">
        <v>1320.89005</v>
      </c>
      <c r="J943" s="54" t="s">
        <v>3683</v>
      </c>
      <c r="M943" s="54" t="s">
        <v>3709</v>
      </c>
      <c r="N943" s="54">
        <v>630</v>
      </c>
    </row>
    <row r="944" spans="1:14" s="54" customFormat="1" ht="16.5" customHeight="1">
      <c r="A944" s="65" t="s">
        <v>3356</v>
      </c>
      <c r="B944" s="48" t="s">
        <v>3713</v>
      </c>
      <c r="C944" s="51" t="s">
        <v>3361</v>
      </c>
      <c r="D944" s="52">
        <v>2018</v>
      </c>
      <c r="E944" s="52">
        <v>10</v>
      </c>
      <c r="F944" s="53" t="s">
        <v>337</v>
      </c>
      <c r="G944" s="53" t="s">
        <v>337</v>
      </c>
      <c r="H944" s="27" t="s">
        <v>387</v>
      </c>
      <c r="I944" s="27">
        <v>1316.27288</v>
      </c>
      <c r="J944" s="54" t="s">
        <v>3683</v>
      </c>
      <c r="M944" s="54" t="s">
        <v>3709</v>
      </c>
      <c r="N944" s="54">
        <v>630</v>
      </c>
    </row>
    <row r="945" spans="1:14" s="54" customFormat="1" ht="16.5" customHeight="1">
      <c r="A945" s="65" t="s">
        <v>3356</v>
      </c>
      <c r="B945" s="48" t="s">
        <v>3714</v>
      </c>
      <c r="C945" s="51" t="s">
        <v>3362</v>
      </c>
      <c r="D945" s="52">
        <v>2018</v>
      </c>
      <c r="E945" s="52">
        <v>10</v>
      </c>
      <c r="F945" s="53" t="s">
        <v>337</v>
      </c>
      <c r="G945" s="53" t="s">
        <v>337</v>
      </c>
      <c r="H945" s="27" t="s">
        <v>387</v>
      </c>
      <c r="I945" s="27">
        <v>1307.79321</v>
      </c>
      <c r="J945" s="54" t="s">
        <v>3683</v>
      </c>
      <c r="M945" s="54" t="s">
        <v>3709</v>
      </c>
      <c r="N945" s="54">
        <v>630</v>
      </c>
    </row>
    <row r="946" spans="1:14" s="54" customFormat="1" ht="16.5" customHeight="1">
      <c r="A946" s="65" t="s">
        <v>3356</v>
      </c>
      <c r="B946" s="48" t="s">
        <v>3715</v>
      </c>
      <c r="C946" s="51" t="s">
        <v>3363</v>
      </c>
      <c r="D946" s="52">
        <v>2018</v>
      </c>
      <c r="E946" s="52">
        <v>10</v>
      </c>
      <c r="F946" s="53" t="s">
        <v>337</v>
      </c>
      <c r="G946" s="53" t="s">
        <v>337</v>
      </c>
      <c r="H946" s="27" t="s">
        <v>387</v>
      </c>
      <c r="I946" s="27">
        <v>1330.50946</v>
      </c>
      <c r="J946" s="54" t="s">
        <v>3683</v>
      </c>
      <c r="M946" s="54" t="s">
        <v>3709</v>
      </c>
      <c r="N946" s="54">
        <v>630</v>
      </c>
    </row>
    <row r="947" spans="1:14" s="54" customFormat="1" ht="16.5" customHeight="1">
      <c r="A947" s="65" t="s">
        <v>3356</v>
      </c>
      <c r="B947" s="48" t="s">
        <v>3716</v>
      </c>
      <c r="C947" s="51" t="s">
        <v>3364</v>
      </c>
      <c r="D947" s="52">
        <v>2018</v>
      </c>
      <c r="E947" s="52">
        <v>10</v>
      </c>
      <c r="F947" s="53" t="s">
        <v>337</v>
      </c>
      <c r="G947" s="53" t="s">
        <v>337</v>
      </c>
      <c r="H947" s="27" t="s">
        <v>387</v>
      </c>
      <c r="I947" s="27">
        <v>1324.0905299999999</v>
      </c>
      <c r="J947" s="54" t="s">
        <v>3683</v>
      </c>
      <c r="M947" s="54" t="s">
        <v>3709</v>
      </c>
      <c r="N947" s="54">
        <v>630</v>
      </c>
    </row>
    <row r="948" spans="1:14" s="54" customFormat="1" ht="16.5" customHeight="1">
      <c r="A948" s="65" t="s">
        <v>3356</v>
      </c>
      <c r="B948" s="48" t="s">
        <v>3717</v>
      </c>
      <c r="C948" s="51" t="s">
        <v>3365</v>
      </c>
      <c r="D948" s="52">
        <v>2018</v>
      </c>
      <c r="E948" s="52">
        <v>10</v>
      </c>
      <c r="F948" s="53" t="s">
        <v>337</v>
      </c>
      <c r="G948" s="53" t="s">
        <v>337</v>
      </c>
      <c r="H948" s="27" t="s">
        <v>387</v>
      </c>
      <c r="I948" s="27">
        <v>1306.37228</v>
      </c>
      <c r="J948" s="54" t="s">
        <v>3683</v>
      </c>
      <c r="M948" s="54" t="s">
        <v>3709</v>
      </c>
      <c r="N948" s="54">
        <v>630</v>
      </c>
    </row>
    <row r="949" spans="1:14" s="54" customFormat="1" ht="16.5" customHeight="1">
      <c r="A949" s="65" t="s">
        <v>3356</v>
      </c>
      <c r="B949" s="48" t="s">
        <v>3719</v>
      </c>
      <c r="C949" s="51" t="s">
        <v>3367</v>
      </c>
      <c r="D949" s="52">
        <v>2018</v>
      </c>
      <c r="E949" s="52">
        <v>10</v>
      </c>
      <c r="F949" s="53" t="s">
        <v>337</v>
      </c>
      <c r="G949" s="53" t="s">
        <v>337</v>
      </c>
      <c r="H949" s="27" t="s">
        <v>387</v>
      </c>
      <c r="I949" s="27">
        <v>1649.7235600000001</v>
      </c>
      <c r="J949" s="54" t="s">
        <v>3683</v>
      </c>
      <c r="M949" s="54" t="s">
        <v>3709</v>
      </c>
      <c r="N949" s="54">
        <v>630</v>
      </c>
    </row>
    <row r="950" spans="1:14" s="54" customFormat="1" ht="16.5" customHeight="1">
      <c r="A950" s="65" t="s">
        <v>3356</v>
      </c>
      <c r="B950" s="48" t="s">
        <v>3720</v>
      </c>
      <c r="C950" s="51" t="s">
        <v>3368</v>
      </c>
      <c r="D950" s="52">
        <v>2018</v>
      </c>
      <c r="E950" s="52">
        <v>10</v>
      </c>
      <c r="F950" s="53" t="s">
        <v>337</v>
      </c>
      <c r="G950" s="53" t="s">
        <v>337</v>
      </c>
      <c r="H950" s="27" t="s">
        <v>387</v>
      </c>
      <c r="I950" s="27">
        <v>1701.44065</v>
      </c>
      <c r="J950" s="54" t="s">
        <v>3683</v>
      </c>
      <c r="M950" s="54" t="s">
        <v>3709</v>
      </c>
      <c r="N950" s="54">
        <v>630</v>
      </c>
    </row>
    <row r="951" spans="1:14" s="54" customFormat="1" ht="16.5" customHeight="1">
      <c r="A951" s="65" t="s">
        <v>3356</v>
      </c>
      <c r="B951" s="48" t="s">
        <v>3721</v>
      </c>
      <c r="C951" s="51" t="s">
        <v>3369</v>
      </c>
      <c r="D951" s="52">
        <v>2018</v>
      </c>
      <c r="E951" s="52">
        <v>10</v>
      </c>
      <c r="F951" s="53" t="s">
        <v>337</v>
      </c>
      <c r="G951" s="53" t="s">
        <v>337</v>
      </c>
      <c r="H951" s="27" t="s">
        <v>387</v>
      </c>
      <c r="I951" s="27">
        <v>1687.9094</v>
      </c>
      <c r="J951" s="54" t="s">
        <v>3683</v>
      </c>
      <c r="M951" s="54" t="s">
        <v>3709</v>
      </c>
      <c r="N951" s="54">
        <v>630</v>
      </c>
    </row>
    <row r="952" spans="1:14" s="54" customFormat="1" ht="16.5" customHeight="1">
      <c r="A952" s="65" t="s">
        <v>3356</v>
      </c>
      <c r="B952" s="48" t="s">
        <v>3722</v>
      </c>
      <c r="C952" s="51" t="s">
        <v>3370</v>
      </c>
      <c r="D952" s="52">
        <v>2018</v>
      </c>
      <c r="E952" s="52">
        <v>10</v>
      </c>
      <c r="F952" s="53" t="s">
        <v>337</v>
      </c>
      <c r="G952" s="53" t="s">
        <v>337</v>
      </c>
      <c r="H952" s="27" t="s">
        <v>387</v>
      </c>
      <c r="I952" s="27">
        <v>1728.75774</v>
      </c>
      <c r="J952" s="54" t="s">
        <v>3683</v>
      </c>
      <c r="M952" s="54" t="s">
        <v>3709</v>
      </c>
      <c r="N952" s="54">
        <v>630</v>
      </c>
    </row>
    <row r="953" spans="1:14" s="54" customFormat="1" ht="16.5" customHeight="1">
      <c r="A953" s="65" t="s">
        <v>3356</v>
      </c>
      <c r="B953" s="48" t="s">
        <v>3723</v>
      </c>
      <c r="C953" s="51" t="s">
        <v>3371</v>
      </c>
      <c r="D953" s="52">
        <v>2018</v>
      </c>
      <c r="E953" s="52">
        <v>10</v>
      </c>
      <c r="F953" s="53" t="s">
        <v>337</v>
      </c>
      <c r="G953" s="53" t="s">
        <v>337</v>
      </c>
      <c r="H953" s="27" t="s">
        <v>387</v>
      </c>
      <c r="I953" s="27">
        <v>1684.86158</v>
      </c>
      <c r="J953" s="54" t="s">
        <v>3683</v>
      </c>
      <c r="M953" s="54" t="s">
        <v>3709</v>
      </c>
      <c r="N953" s="54">
        <v>630</v>
      </c>
    </row>
    <row r="954" spans="1:14" s="54" customFormat="1" ht="16.5" customHeight="1">
      <c r="A954" s="65" t="s">
        <v>3356</v>
      </c>
      <c r="B954" s="48" t="s">
        <v>3724</v>
      </c>
      <c r="C954" s="51" t="s">
        <v>3372</v>
      </c>
      <c r="D954" s="52">
        <v>2018</v>
      </c>
      <c r="E954" s="52">
        <v>10</v>
      </c>
      <c r="F954" s="53" t="s">
        <v>337</v>
      </c>
      <c r="G954" s="53" t="s">
        <v>337</v>
      </c>
      <c r="H954" s="27" t="s">
        <v>387</v>
      </c>
      <c r="I954" s="27">
        <v>1661.41698</v>
      </c>
      <c r="J954" s="54" t="s">
        <v>3683</v>
      </c>
      <c r="M954" s="54" t="s">
        <v>3709</v>
      </c>
      <c r="N954" s="54">
        <v>630</v>
      </c>
    </row>
    <row r="955" spans="1:14" s="54" customFormat="1" ht="16.5" customHeight="1">
      <c r="A955" s="65" t="s">
        <v>3356</v>
      </c>
      <c r="B955" s="48" t="s">
        <v>3725</v>
      </c>
      <c r="C955" s="51" t="s">
        <v>3372</v>
      </c>
      <c r="D955" s="52">
        <v>2018</v>
      </c>
      <c r="E955" s="52">
        <v>10</v>
      </c>
      <c r="F955" s="53" t="s">
        <v>337</v>
      </c>
      <c r="G955" s="53" t="s">
        <v>337</v>
      </c>
      <c r="H955" s="27" t="s">
        <v>387</v>
      </c>
      <c r="I955" s="27">
        <v>1715.0111000000002</v>
      </c>
      <c r="J955" s="54" t="s">
        <v>3683</v>
      </c>
      <c r="M955" s="54" t="s">
        <v>3709</v>
      </c>
      <c r="N955" s="54">
        <v>630</v>
      </c>
    </row>
    <row r="956" spans="1:14" s="54" customFormat="1" ht="16.5" customHeight="1">
      <c r="A956" s="65" t="s">
        <v>3356</v>
      </c>
      <c r="B956" s="48" t="s">
        <v>3726</v>
      </c>
      <c r="C956" s="51" t="s">
        <v>3372</v>
      </c>
      <c r="D956" s="52">
        <v>2018</v>
      </c>
      <c r="E956" s="52">
        <v>10</v>
      </c>
      <c r="F956" s="53" t="s">
        <v>337</v>
      </c>
      <c r="G956" s="53" t="s">
        <v>337</v>
      </c>
      <c r="H956" s="27" t="s">
        <v>387</v>
      </c>
      <c r="I956" s="27">
        <v>1715.0111299999999</v>
      </c>
      <c r="J956" s="54" t="s">
        <v>3683</v>
      </c>
      <c r="M956" s="54" t="s">
        <v>3709</v>
      </c>
      <c r="N956" s="54">
        <v>630</v>
      </c>
    </row>
    <row r="957" spans="1:14" s="54" customFormat="1" ht="16.5" customHeight="1">
      <c r="A957" s="65" t="s">
        <v>3356</v>
      </c>
      <c r="B957" s="48" t="s">
        <v>3727</v>
      </c>
      <c r="C957" s="51" t="s">
        <v>3373</v>
      </c>
      <c r="D957" s="52">
        <v>2018</v>
      </c>
      <c r="E957" s="52">
        <v>10</v>
      </c>
      <c r="F957" s="53" t="s">
        <v>337</v>
      </c>
      <c r="G957" s="53" t="s">
        <v>337</v>
      </c>
      <c r="H957" s="27" t="s">
        <v>387</v>
      </c>
      <c r="I957" s="27">
        <v>1706.3066699999999</v>
      </c>
      <c r="J957" s="54" t="s">
        <v>3683</v>
      </c>
      <c r="M957" s="54" t="s">
        <v>3709</v>
      </c>
      <c r="N957" s="54">
        <v>630</v>
      </c>
    </row>
    <row r="958" spans="1:14" s="54" customFormat="1" ht="16.5" customHeight="1">
      <c r="A958" s="65" t="s">
        <v>3356</v>
      </c>
      <c r="B958" s="48" t="s">
        <v>3728</v>
      </c>
      <c r="C958" s="51" t="s">
        <v>3373</v>
      </c>
      <c r="D958" s="52">
        <v>2018</v>
      </c>
      <c r="E958" s="52">
        <v>10</v>
      </c>
      <c r="F958" s="53" t="s">
        <v>337</v>
      </c>
      <c r="G958" s="53" t="s">
        <v>337</v>
      </c>
      <c r="H958" s="27" t="s">
        <v>387</v>
      </c>
      <c r="I958" s="27">
        <v>1706.3066000000001</v>
      </c>
      <c r="J958" s="54" t="s">
        <v>3683</v>
      </c>
      <c r="M958" s="54" t="s">
        <v>3709</v>
      </c>
      <c r="N958" s="54">
        <v>630</v>
      </c>
    </row>
    <row r="959" spans="1:14" s="54" customFormat="1" ht="16.5" customHeight="1">
      <c r="A959" s="65" t="s">
        <v>3356</v>
      </c>
      <c r="B959" s="48" t="s">
        <v>3729</v>
      </c>
      <c r="C959" s="51" t="s">
        <v>3374</v>
      </c>
      <c r="D959" s="52">
        <v>2018</v>
      </c>
      <c r="E959" s="52">
        <v>10</v>
      </c>
      <c r="F959" s="53" t="s">
        <v>337</v>
      </c>
      <c r="G959" s="53" t="s">
        <v>337</v>
      </c>
      <c r="H959" s="27" t="s">
        <v>387</v>
      </c>
      <c r="I959" s="27">
        <v>1661.9917499999999</v>
      </c>
      <c r="J959" s="54" t="s">
        <v>3683</v>
      </c>
      <c r="M959" s="54" t="s">
        <v>3709</v>
      </c>
      <c r="N959" s="54">
        <v>630</v>
      </c>
    </row>
    <row r="960" spans="1:14" s="54" customFormat="1" ht="16.5" customHeight="1">
      <c r="A960" s="65" t="s">
        <v>3356</v>
      </c>
      <c r="B960" s="48" t="s">
        <v>3730</v>
      </c>
      <c r="C960" s="51" t="s">
        <v>3374</v>
      </c>
      <c r="D960" s="52">
        <v>2018</v>
      </c>
      <c r="E960" s="52">
        <v>10</v>
      </c>
      <c r="F960" s="53" t="s">
        <v>337</v>
      </c>
      <c r="G960" s="53" t="s">
        <v>337</v>
      </c>
      <c r="H960" s="27" t="s">
        <v>387</v>
      </c>
      <c r="I960" s="27">
        <v>1696.6165900000001</v>
      </c>
      <c r="J960" s="54" t="s">
        <v>3683</v>
      </c>
      <c r="M960" s="54" t="s">
        <v>3709</v>
      </c>
      <c r="N960" s="54">
        <v>630</v>
      </c>
    </row>
    <row r="961" spans="1:14" s="54" customFormat="1" ht="16.5" customHeight="1">
      <c r="A961" s="65" t="s">
        <v>3356</v>
      </c>
      <c r="B961" s="48" t="s">
        <v>3731</v>
      </c>
      <c r="C961" s="51" t="s">
        <v>3375</v>
      </c>
      <c r="D961" s="52">
        <v>2018</v>
      </c>
      <c r="E961" s="52">
        <v>10</v>
      </c>
      <c r="F961" s="53" t="s">
        <v>337</v>
      </c>
      <c r="G961" s="53" t="s">
        <v>337</v>
      </c>
      <c r="H961" s="27" t="s">
        <v>387</v>
      </c>
      <c r="I961" s="27">
        <v>1688.3448999999998</v>
      </c>
      <c r="J961" s="54" t="s">
        <v>3683</v>
      </c>
      <c r="M961" s="54" t="s">
        <v>3709</v>
      </c>
      <c r="N961" s="54">
        <v>630</v>
      </c>
    </row>
    <row r="962" spans="1:14" s="54" customFormat="1" ht="16.5" customHeight="1">
      <c r="A962" s="65" t="s">
        <v>3356</v>
      </c>
      <c r="B962" s="48" t="s">
        <v>3732</v>
      </c>
      <c r="C962" s="51" t="s">
        <v>3376</v>
      </c>
      <c r="D962" s="52">
        <v>2018</v>
      </c>
      <c r="E962" s="52">
        <v>10</v>
      </c>
      <c r="F962" s="53" t="s">
        <v>337</v>
      </c>
      <c r="G962" s="53" t="s">
        <v>337</v>
      </c>
      <c r="H962" s="27" t="s">
        <v>387</v>
      </c>
      <c r="I962" s="27">
        <v>1576.66967</v>
      </c>
      <c r="J962" s="54" t="s">
        <v>3683</v>
      </c>
      <c r="M962" s="54" t="s">
        <v>3709</v>
      </c>
      <c r="N962" s="54">
        <v>630</v>
      </c>
    </row>
    <row r="963" spans="1:14" s="54" customFormat="1" ht="16.5" customHeight="1">
      <c r="A963" s="65" t="s">
        <v>3356</v>
      </c>
      <c r="B963" s="48" t="s">
        <v>3733</v>
      </c>
      <c r="C963" s="51" t="s">
        <v>3377</v>
      </c>
      <c r="D963" s="52">
        <v>2018</v>
      </c>
      <c r="E963" s="52">
        <v>10</v>
      </c>
      <c r="F963" s="53" t="s">
        <v>337</v>
      </c>
      <c r="G963" s="53" t="s">
        <v>337</v>
      </c>
      <c r="H963" s="27" t="s">
        <v>387</v>
      </c>
      <c r="I963" s="27">
        <v>1773.74245</v>
      </c>
      <c r="J963" s="54" t="s">
        <v>3683</v>
      </c>
      <c r="M963" s="54" t="s">
        <v>3709</v>
      </c>
      <c r="N963" s="54">
        <v>630</v>
      </c>
    </row>
    <row r="964" spans="1:14" s="54" customFormat="1" ht="16.5" customHeight="1">
      <c r="A964" s="65" t="s">
        <v>3356</v>
      </c>
      <c r="B964" s="48" t="s">
        <v>3734</v>
      </c>
      <c r="C964" s="51" t="s">
        <v>3378</v>
      </c>
      <c r="D964" s="52">
        <v>2018</v>
      </c>
      <c r="E964" s="52">
        <v>10</v>
      </c>
      <c r="F964" s="53" t="s">
        <v>337</v>
      </c>
      <c r="G964" s="53" t="s">
        <v>337</v>
      </c>
      <c r="H964" s="27" t="s">
        <v>387</v>
      </c>
      <c r="I964" s="27">
        <v>1698.16122</v>
      </c>
      <c r="J964" s="54" t="s">
        <v>3683</v>
      </c>
      <c r="M964" s="54" t="s">
        <v>3709</v>
      </c>
      <c r="N964" s="54">
        <v>630</v>
      </c>
    </row>
    <row r="965" spans="1:14" s="54" customFormat="1" ht="16.5" customHeight="1">
      <c r="A965" s="65" t="s">
        <v>3356</v>
      </c>
      <c r="B965" s="48" t="s">
        <v>3735</v>
      </c>
      <c r="C965" s="51" t="s">
        <v>3379</v>
      </c>
      <c r="D965" s="52">
        <v>2018</v>
      </c>
      <c r="E965" s="52">
        <v>10</v>
      </c>
      <c r="F965" s="53" t="s">
        <v>337</v>
      </c>
      <c r="G965" s="53" t="s">
        <v>337</v>
      </c>
      <c r="H965" s="27" t="s">
        <v>387</v>
      </c>
      <c r="I965" s="27">
        <v>1645.42011</v>
      </c>
      <c r="J965" s="54" t="s">
        <v>3683</v>
      </c>
      <c r="M965" s="54" t="s">
        <v>3709</v>
      </c>
      <c r="N965" s="54">
        <v>630</v>
      </c>
    </row>
    <row r="966" spans="1:14" s="54" customFormat="1" ht="16.5" customHeight="1">
      <c r="A966" s="65" t="s">
        <v>3356</v>
      </c>
      <c r="B966" s="48" t="s">
        <v>3736</v>
      </c>
      <c r="C966" s="51" t="s">
        <v>3379</v>
      </c>
      <c r="D966" s="52">
        <v>2018</v>
      </c>
      <c r="E966" s="52">
        <v>10</v>
      </c>
      <c r="F966" s="53" t="s">
        <v>337</v>
      </c>
      <c r="G966" s="53" t="s">
        <v>337</v>
      </c>
      <c r="H966" s="27" t="s">
        <v>387</v>
      </c>
      <c r="I966" s="27">
        <v>1645.42011</v>
      </c>
      <c r="J966" s="54" t="s">
        <v>3683</v>
      </c>
      <c r="M966" s="54" t="s">
        <v>3709</v>
      </c>
      <c r="N966" s="54">
        <v>630</v>
      </c>
    </row>
    <row r="967" spans="1:14" s="54" customFormat="1" ht="16.5" customHeight="1">
      <c r="A967" s="65" t="s">
        <v>3356</v>
      </c>
      <c r="B967" s="48" t="s">
        <v>3737</v>
      </c>
      <c r="C967" s="51" t="s">
        <v>3379</v>
      </c>
      <c r="D967" s="52">
        <v>2018</v>
      </c>
      <c r="E967" s="52">
        <v>10</v>
      </c>
      <c r="F967" s="53" t="s">
        <v>337</v>
      </c>
      <c r="G967" s="53" t="s">
        <v>337</v>
      </c>
      <c r="H967" s="27" t="s">
        <v>387</v>
      </c>
      <c r="I967" s="27">
        <v>1698.4981599999999</v>
      </c>
      <c r="J967" s="54" t="s">
        <v>3683</v>
      </c>
      <c r="M967" s="54" t="s">
        <v>3709</v>
      </c>
      <c r="N967" s="54">
        <v>630</v>
      </c>
    </row>
    <row r="968" spans="1:14" s="54" customFormat="1" ht="16.5" customHeight="1">
      <c r="A968" s="65" t="s">
        <v>3356</v>
      </c>
      <c r="B968" s="48" t="s">
        <v>3738</v>
      </c>
      <c r="C968" s="51" t="s">
        <v>3380</v>
      </c>
      <c r="D968" s="52">
        <v>2018</v>
      </c>
      <c r="E968" s="52">
        <v>10</v>
      </c>
      <c r="F968" s="53" t="s">
        <v>337</v>
      </c>
      <c r="G968" s="53" t="s">
        <v>337</v>
      </c>
      <c r="H968" s="27" t="s">
        <v>387</v>
      </c>
      <c r="I968" s="27">
        <v>1685.5275800000002</v>
      </c>
      <c r="J968" s="54" t="s">
        <v>3683</v>
      </c>
      <c r="M968" s="54" t="s">
        <v>3709</v>
      </c>
      <c r="N968" s="54">
        <v>630</v>
      </c>
    </row>
    <row r="969" spans="1:14" s="54" customFormat="1" ht="16.5" customHeight="1">
      <c r="A969" s="65" t="s">
        <v>3356</v>
      </c>
      <c r="B969" s="48" t="s">
        <v>3739</v>
      </c>
      <c r="C969" s="51" t="s">
        <v>3380</v>
      </c>
      <c r="D969" s="52">
        <v>2018</v>
      </c>
      <c r="E969" s="52">
        <v>10</v>
      </c>
      <c r="F969" s="53" t="s">
        <v>337</v>
      </c>
      <c r="G969" s="53" t="s">
        <v>337</v>
      </c>
      <c r="H969" s="27" t="s">
        <v>387</v>
      </c>
      <c r="I969" s="27">
        <v>1685.5276200000001</v>
      </c>
      <c r="J969" s="54" t="s">
        <v>3683</v>
      </c>
      <c r="M969" s="54" t="s">
        <v>3709</v>
      </c>
      <c r="N969" s="54">
        <v>630</v>
      </c>
    </row>
    <row r="970" spans="1:14" s="54" customFormat="1" ht="16.5" customHeight="1">
      <c r="A970" s="65" t="s">
        <v>3356</v>
      </c>
      <c r="B970" s="48" t="s">
        <v>3740</v>
      </c>
      <c r="C970" s="51" t="s">
        <v>3381</v>
      </c>
      <c r="D970" s="52">
        <v>2018</v>
      </c>
      <c r="E970" s="52">
        <v>10</v>
      </c>
      <c r="F970" s="53" t="s">
        <v>337</v>
      </c>
      <c r="G970" s="53" t="s">
        <v>337</v>
      </c>
      <c r="H970" s="27" t="s">
        <v>387</v>
      </c>
      <c r="I970" s="27">
        <v>1762.8568700000001</v>
      </c>
      <c r="J970" s="54" t="s">
        <v>3683</v>
      </c>
      <c r="M970" s="54" t="s">
        <v>3709</v>
      </c>
      <c r="N970" s="54">
        <v>630</v>
      </c>
    </row>
    <row r="971" spans="1:14" s="54" customFormat="1" ht="16.5" customHeight="1">
      <c r="A971" s="65" t="s">
        <v>3356</v>
      </c>
      <c r="B971" s="48" t="s">
        <v>3743</v>
      </c>
      <c r="C971" s="51" t="s">
        <v>3384</v>
      </c>
      <c r="D971" s="52">
        <v>2018</v>
      </c>
      <c r="E971" s="52">
        <v>10</v>
      </c>
      <c r="F971" s="53" t="s">
        <v>337</v>
      </c>
      <c r="G971" s="53" t="s">
        <v>337</v>
      </c>
      <c r="H971" s="27" t="s">
        <v>387</v>
      </c>
      <c r="I971" s="27">
        <v>1661.4923600000002</v>
      </c>
      <c r="J971" s="54" t="s">
        <v>3683</v>
      </c>
      <c r="M971" s="54" t="s">
        <v>3709</v>
      </c>
      <c r="N971" s="54">
        <v>630</v>
      </c>
    </row>
    <row r="972" spans="1:14" s="54" customFormat="1" ht="16.5" customHeight="1">
      <c r="A972" s="65" t="s">
        <v>3356</v>
      </c>
      <c r="B972" s="48" t="s">
        <v>3744</v>
      </c>
      <c r="C972" s="51" t="s">
        <v>3385</v>
      </c>
      <c r="D972" s="52">
        <v>2018</v>
      </c>
      <c r="E972" s="52">
        <v>10</v>
      </c>
      <c r="F972" s="53" t="s">
        <v>337</v>
      </c>
      <c r="G972" s="53" t="s">
        <v>337</v>
      </c>
      <c r="H972" s="27" t="s">
        <v>387</v>
      </c>
      <c r="I972" s="27">
        <v>1775.3791200000001</v>
      </c>
      <c r="J972" s="54" t="s">
        <v>3683</v>
      </c>
      <c r="M972" s="54" t="s">
        <v>3709</v>
      </c>
      <c r="N972" s="54">
        <v>630</v>
      </c>
    </row>
    <row r="973" spans="1:14" s="54" customFormat="1" ht="16.5" customHeight="1">
      <c r="A973" s="65" t="s">
        <v>3356</v>
      </c>
      <c r="B973" s="48" t="s">
        <v>3747</v>
      </c>
      <c r="C973" s="51" t="s">
        <v>3387</v>
      </c>
      <c r="D973" s="52">
        <v>2018</v>
      </c>
      <c r="E973" s="52">
        <v>10</v>
      </c>
      <c r="F973" s="53" t="s">
        <v>337</v>
      </c>
      <c r="G973" s="53" t="s">
        <v>337</v>
      </c>
      <c r="H973" s="27" t="s">
        <v>387</v>
      </c>
      <c r="I973" s="27">
        <v>1970.1512700000001</v>
      </c>
      <c r="J973" s="54" t="s">
        <v>3683</v>
      </c>
      <c r="M973" s="54" t="s">
        <v>3709</v>
      </c>
      <c r="N973" s="54">
        <v>630</v>
      </c>
    </row>
    <row r="974" spans="1:14" ht="49.5" customHeight="1">
      <c r="A974" s="41" t="s">
        <v>28</v>
      </c>
      <c r="B974" s="26" t="s">
        <v>39</v>
      </c>
      <c r="C974" s="46"/>
      <c r="D974" s="46"/>
      <c r="E974" s="64"/>
      <c r="F974" s="46"/>
      <c r="G974" s="47"/>
      <c r="H974" s="46"/>
      <c r="I974" s="47"/>
    </row>
    <row r="975" spans="1:14" ht="49.5" customHeight="1">
      <c r="A975" s="41" t="s">
        <v>3388</v>
      </c>
      <c r="B975" s="26" t="s">
        <v>3389</v>
      </c>
      <c r="C975" s="46"/>
      <c r="D975" s="46"/>
      <c r="E975" s="64"/>
      <c r="F975" s="46"/>
      <c r="G975" s="46"/>
      <c r="H975" s="46"/>
      <c r="I975" s="46"/>
    </row>
    <row r="976" spans="1:14" ht="33" customHeight="1">
      <c r="A976" s="41" t="s">
        <v>3390</v>
      </c>
      <c r="B976" s="26" t="s">
        <v>3391</v>
      </c>
      <c r="C976" s="46"/>
      <c r="D976" s="46"/>
      <c r="E976" s="64"/>
      <c r="F976" s="46"/>
      <c r="G976" s="46"/>
      <c r="H976" s="46"/>
      <c r="I976" s="46"/>
    </row>
    <row r="977" spans="1:16" ht="82.5" customHeight="1">
      <c r="A977" s="41" t="s">
        <v>3392</v>
      </c>
      <c r="B977" s="26" t="s">
        <v>3748</v>
      </c>
      <c r="C977" s="46"/>
      <c r="D977" s="46"/>
      <c r="E977" s="64"/>
      <c r="F977" s="46"/>
      <c r="G977" s="46"/>
      <c r="H977" s="46"/>
      <c r="I977" s="46"/>
    </row>
    <row r="978" spans="1:16" ht="49.5" customHeight="1">
      <c r="A978" s="41"/>
      <c r="B978" s="61" t="s">
        <v>344</v>
      </c>
      <c r="C978" s="46"/>
      <c r="D978" s="58"/>
      <c r="E978" s="64"/>
      <c r="F978" s="46"/>
      <c r="G978" s="47">
        <f>SUM(G979:G996)</f>
        <v>418.50000000000006</v>
      </c>
      <c r="H978" s="46"/>
      <c r="I978" s="47">
        <f>SUM(I979:I996)</f>
        <v>6309.2299899999989</v>
      </c>
    </row>
    <row r="979" spans="1:16" s="54" customFormat="1" ht="16.5" customHeight="1">
      <c r="A979" s="25" t="s">
        <v>3394</v>
      </c>
      <c r="B979" s="26" t="s">
        <v>3395</v>
      </c>
      <c r="C979" s="27" t="s">
        <v>3396</v>
      </c>
      <c r="D979" s="66">
        <v>2018</v>
      </c>
      <c r="E979" s="27" t="s">
        <v>3749</v>
      </c>
      <c r="F979" s="53" t="s">
        <v>337</v>
      </c>
      <c r="G979" s="27">
        <f>P979*0.93*1000</f>
        <v>23.250000000000004</v>
      </c>
      <c r="H979" s="27" t="s">
        <v>387</v>
      </c>
      <c r="I979" s="27">
        <v>398.98132999999996</v>
      </c>
      <c r="J979" s="54" t="s">
        <v>3681</v>
      </c>
      <c r="K979" s="54" t="s">
        <v>430</v>
      </c>
      <c r="L979" s="54">
        <v>15</v>
      </c>
      <c r="M979" s="54" t="s">
        <v>3750</v>
      </c>
      <c r="P979" s="83">
        <v>2.5000000000000001E-2</v>
      </c>
    </row>
    <row r="980" spans="1:16" s="54" customFormat="1" ht="16.5" customHeight="1">
      <c r="A980" s="25" t="s">
        <v>3394</v>
      </c>
      <c r="B980" s="26" t="s">
        <v>3397</v>
      </c>
      <c r="C980" s="27" t="s">
        <v>3398</v>
      </c>
      <c r="D980" s="66">
        <v>2018</v>
      </c>
      <c r="E980" s="27" t="s">
        <v>3749</v>
      </c>
      <c r="F980" s="53" t="s">
        <v>337</v>
      </c>
      <c r="G980" s="27">
        <f t="shared" ref="G980:G996" si="41">P980*0.93*1000</f>
        <v>23.250000000000004</v>
      </c>
      <c r="H980" s="27" t="s">
        <v>387</v>
      </c>
      <c r="I980" s="27">
        <v>334.11505999999997</v>
      </c>
      <c r="J980" s="54" t="s">
        <v>3681</v>
      </c>
      <c r="K980" s="54" t="s">
        <v>491</v>
      </c>
      <c r="L980" s="54">
        <v>14</v>
      </c>
      <c r="M980" s="54" t="s">
        <v>3750</v>
      </c>
      <c r="P980" s="83">
        <v>2.5000000000000001E-2</v>
      </c>
    </row>
    <row r="981" spans="1:16" s="54" customFormat="1" ht="16.5" customHeight="1">
      <c r="A981" s="25" t="s">
        <v>3394</v>
      </c>
      <c r="B981" s="26" t="s">
        <v>3399</v>
      </c>
      <c r="C981" s="27" t="s">
        <v>3400</v>
      </c>
      <c r="D981" s="66">
        <v>2018</v>
      </c>
      <c r="E981" s="27" t="s">
        <v>3749</v>
      </c>
      <c r="F981" s="53" t="s">
        <v>337</v>
      </c>
      <c r="G981" s="27">
        <f t="shared" si="41"/>
        <v>23.250000000000004</v>
      </c>
      <c r="H981" s="27" t="s">
        <v>387</v>
      </c>
      <c r="I981" s="27">
        <v>423.22050999999999</v>
      </c>
      <c r="J981" s="54" t="s">
        <v>3681</v>
      </c>
      <c r="K981" s="54" t="s">
        <v>678</v>
      </c>
      <c r="L981" s="54">
        <v>15</v>
      </c>
      <c r="M981" s="54" t="s">
        <v>3750</v>
      </c>
      <c r="P981" s="83">
        <v>2.5000000000000001E-2</v>
      </c>
    </row>
    <row r="982" spans="1:16" s="54" customFormat="1" ht="16.5" customHeight="1">
      <c r="A982" s="25" t="s">
        <v>3394</v>
      </c>
      <c r="B982" s="26" t="s">
        <v>3401</v>
      </c>
      <c r="C982" s="27" t="s">
        <v>3402</v>
      </c>
      <c r="D982" s="66">
        <v>2018</v>
      </c>
      <c r="E982" s="27" t="s">
        <v>3749</v>
      </c>
      <c r="F982" s="53" t="s">
        <v>337</v>
      </c>
      <c r="G982" s="27">
        <f t="shared" si="41"/>
        <v>23.250000000000004</v>
      </c>
      <c r="H982" s="27" t="s">
        <v>387</v>
      </c>
      <c r="I982" s="27">
        <v>331.08850000000001</v>
      </c>
      <c r="J982" s="54" t="s">
        <v>3681</v>
      </c>
      <c r="K982" s="54" t="s">
        <v>502</v>
      </c>
      <c r="L982" s="54">
        <v>15</v>
      </c>
      <c r="M982" s="54" t="s">
        <v>3750</v>
      </c>
      <c r="P982" s="83">
        <v>2.5000000000000001E-2</v>
      </c>
    </row>
    <row r="983" spans="1:16" s="54" customFormat="1" ht="16.5" customHeight="1">
      <c r="A983" s="25" t="s">
        <v>3394</v>
      </c>
      <c r="B983" s="26" t="s">
        <v>254</v>
      </c>
      <c r="C983" s="27" t="s">
        <v>253</v>
      </c>
      <c r="D983" s="66">
        <v>2018</v>
      </c>
      <c r="E983" s="27" t="s">
        <v>3749</v>
      </c>
      <c r="F983" s="53" t="s">
        <v>337</v>
      </c>
      <c r="G983" s="27">
        <f t="shared" si="41"/>
        <v>23.250000000000004</v>
      </c>
      <c r="H983" s="27" t="s">
        <v>387</v>
      </c>
      <c r="I983" s="27">
        <v>275.33816999999999</v>
      </c>
      <c r="J983" s="54" t="s">
        <v>3681</v>
      </c>
      <c r="K983" s="54" t="s">
        <v>715</v>
      </c>
      <c r="L983" s="54">
        <v>15</v>
      </c>
      <c r="M983" s="54" t="s">
        <v>3750</v>
      </c>
      <c r="P983" s="83">
        <v>2.5000000000000001E-2</v>
      </c>
    </row>
    <row r="984" spans="1:16" s="54" customFormat="1" ht="16.5" customHeight="1">
      <c r="A984" s="25" t="s">
        <v>3394</v>
      </c>
      <c r="B984" s="26" t="s">
        <v>3403</v>
      </c>
      <c r="C984" s="27" t="s">
        <v>3404</v>
      </c>
      <c r="D984" s="66">
        <v>2018</v>
      </c>
      <c r="E984" s="27" t="s">
        <v>3749</v>
      </c>
      <c r="F984" s="53" t="s">
        <v>337</v>
      </c>
      <c r="G984" s="27">
        <f t="shared" si="41"/>
        <v>23.250000000000004</v>
      </c>
      <c r="H984" s="27" t="s">
        <v>387</v>
      </c>
      <c r="I984" s="27">
        <v>323.87309000000005</v>
      </c>
      <c r="J984" s="54" t="s">
        <v>3681</v>
      </c>
      <c r="K984" s="54" t="s">
        <v>309</v>
      </c>
      <c r="L984" s="54">
        <v>15</v>
      </c>
      <c r="M984" s="54" t="s">
        <v>3750</v>
      </c>
      <c r="P984" s="83">
        <v>2.5000000000000001E-2</v>
      </c>
    </row>
    <row r="985" spans="1:16" s="54" customFormat="1" ht="16.5" customHeight="1">
      <c r="A985" s="25" t="s">
        <v>3394</v>
      </c>
      <c r="B985" s="26" t="s">
        <v>268</v>
      </c>
      <c r="C985" s="27" t="s">
        <v>267</v>
      </c>
      <c r="D985" s="66">
        <v>2018</v>
      </c>
      <c r="E985" s="27" t="s">
        <v>3749</v>
      </c>
      <c r="F985" s="53" t="s">
        <v>337</v>
      </c>
      <c r="G985" s="27">
        <f t="shared" si="41"/>
        <v>23.250000000000004</v>
      </c>
      <c r="H985" s="27" t="s">
        <v>387</v>
      </c>
      <c r="I985" s="27">
        <v>275.29801000000003</v>
      </c>
      <c r="J985" s="54" t="s">
        <v>3681</v>
      </c>
      <c r="K985" s="54" t="s">
        <v>321</v>
      </c>
      <c r="L985" s="54">
        <v>15</v>
      </c>
      <c r="M985" s="54" t="s">
        <v>3750</v>
      </c>
      <c r="P985" s="83">
        <v>2.5000000000000001E-2</v>
      </c>
    </row>
    <row r="986" spans="1:16" s="54" customFormat="1" ht="16.5" customHeight="1">
      <c r="A986" s="25" t="s">
        <v>3394</v>
      </c>
      <c r="B986" s="26" t="s">
        <v>3405</v>
      </c>
      <c r="C986" s="27" t="s">
        <v>3406</v>
      </c>
      <c r="D986" s="66">
        <v>2018</v>
      </c>
      <c r="E986" s="27" t="s">
        <v>3749</v>
      </c>
      <c r="F986" s="53" t="s">
        <v>337</v>
      </c>
      <c r="G986" s="27">
        <f t="shared" si="41"/>
        <v>23.250000000000004</v>
      </c>
      <c r="H986" s="27" t="s">
        <v>387</v>
      </c>
      <c r="I986" s="27">
        <v>334.44806</v>
      </c>
      <c r="J986" s="54" t="s">
        <v>3681</v>
      </c>
      <c r="K986" s="54" t="s">
        <v>525</v>
      </c>
      <c r="L986" s="54">
        <v>1</v>
      </c>
      <c r="M986" s="54" t="s">
        <v>3750</v>
      </c>
      <c r="P986" s="83">
        <v>2.5000000000000001E-2</v>
      </c>
    </row>
    <row r="987" spans="1:16" s="54" customFormat="1" ht="16.5" customHeight="1">
      <c r="A987" s="25" t="s">
        <v>3394</v>
      </c>
      <c r="B987" s="26" t="s">
        <v>3407</v>
      </c>
      <c r="C987" s="27" t="s">
        <v>3408</v>
      </c>
      <c r="D987" s="66">
        <v>2018</v>
      </c>
      <c r="E987" s="27" t="s">
        <v>3749</v>
      </c>
      <c r="F987" s="53" t="s">
        <v>337</v>
      </c>
      <c r="G987" s="27">
        <f t="shared" si="41"/>
        <v>23.250000000000004</v>
      </c>
      <c r="H987" s="27" t="s">
        <v>387</v>
      </c>
      <c r="I987" s="27">
        <v>406.38473999999997</v>
      </c>
      <c r="J987" s="54" t="s">
        <v>3681</v>
      </c>
      <c r="K987" s="54" t="s">
        <v>609</v>
      </c>
      <c r="L987" s="54">
        <v>15</v>
      </c>
      <c r="M987" s="54" t="s">
        <v>3750</v>
      </c>
      <c r="P987" s="83">
        <v>2.5000000000000001E-2</v>
      </c>
    </row>
    <row r="988" spans="1:16" s="54" customFormat="1" ht="16.5" customHeight="1">
      <c r="A988" s="25" t="s">
        <v>3394</v>
      </c>
      <c r="B988" s="26" t="s">
        <v>3409</v>
      </c>
      <c r="C988" s="27" t="s">
        <v>3410</v>
      </c>
      <c r="D988" s="66">
        <v>2018</v>
      </c>
      <c r="E988" s="27" t="s">
        <v>3749</v>
      </c>
      <c r="F988" s="53" t="s">
        <v>337</v>
      </c>
      <c r="G988" s="27">
        <f t="shared" si="41"/>
        <v>23.250000000000004</v>
      </c>
      <c r="H988" s="27" t="s">
        <v>387</v>
      </c>
      <c r="I988" s="27">
        <v>325.17225000000002</v>
      </c>
      <c r="J988" s="54" t="s">
        <v>3681</v>
      </c>
      <c r="K988" s="54" t="s">
        <v>589</v>
      </c>
      <c r="L988" s="54">
        <v>15</v>
      </c>
      <c r="M988" s="54" t="s">
        <v>3750</v>
      </c>
      <c r="P988" s="83">
        <v>2.5000000000000001E-2</v>
      </c>
    </row>
    <row r="989" spans="1:16" s="54" customFormat="1" ht="16.5" customHeight="1">
      <c r="A989" s="25" t="s">
        <v>3394</v>
      </c>
      <c r="B989" s="26" t="s">
        <v>3413</v>
      </c>
      <c r="C989" s="27" t="s">
        <v>3414</v>
      </c>
      <c r="D989" s="66">
        <v>2018</v>
      </c>
      <c r="E989" s="27" t="s">
        <v>3749</v>
      </c>
      <c r="F989" s="53" t="s">
        <v>337</v>
      </c>
      <c r="G989" s="27">
        <f t="shared" si="41"/>
        <v>23.250000000000004</v>
      </c>
      <c r="H989" s="27" t="s">
        <v>387</v>
      </c>
      <c r="I989" s="27">
        <v>364.12332999999995</v>
      </c>
      <c r="J989" s="54" t="s">
        <v>3681</v>
      </c>
      <c r="K989" s="54" t="s">
        <v>583</v>
      </c>
      <c r="L989" s="54">
        <v>15</v>
      </c>
      <c r="M989" s="54" t="s">
        <v>3750</v>
      </c>
      <c r="P989" s="83">
        <v>2.5000000000000001E-2</v>
      </c>
    </row>
    <row r="990" spans="1:16" s="54" customFormat="1" ht="16.5" customHeight="1">
      <c r="A990" s="25" t="s">
        <v>3394</v>
      </c>
      <c r="B990" s="26" t="s">
        <v>3415</v>
      </c>
      <c r="C990" s="27" t="s">
        <v>3416</v>
      </c>
      <c r="D990" s="66">
        <v>2018</v>
      </c>
      <c r="E990" s="27" t="s">
        <v>3749</v>
      </c>
      <c r="F990" s="53" t="s">
        <v>337</v>
      </c>
      <c r="G990" s="27">
        <f t="shared" si="41"/>
        <v>23.250000000000004</v>
      </c>
      <c r="H990" s="27" t="s">
        <v>387</v>
      </c>
      <c r="I990" s="27">
        <v>354.52706999999998</v>
      </c>
      <c r="J990" s="54" t="s">
        <v>3681</v>
      </c>
      <c r="K990" s="54" t="s">
        <v>783</v>
      </c>
      <c r="L990" s="54">
        <v>14.26</v>
      </c>
      <c r="M990" s="54" t="s">
        <v>3750</v>
      </c>
      <c r="P990" s="83">
        <v>2.5000000000000001E-2</v>
      </c>
    </row>
    <row r="991" spans="1:16" s="54" customFormat="1" ht="16.5" customHeight="1">
      <c r="A991" s="25" t="s">
        <v>3394</v>
      </c>
      <c r="B991" s="26" t="s">
        <v>3417</v>
      </c>
      <c r="C991" s="27" t="s">
        <v>3418</v>
      </c>
      <c r="D991" s="66">
        <v>2018</v>
      </c>
      <c r="E991" s="27" t="s">
        <v>3749</v>
      </c>
      <c r="F991" s="53" t="s">
        <v>337</v>
      </c>
      <c r="G991" s="27">
        <f t="shared" si="41"/>
        <v>23.250000000000004</v>
      </c>
      <c r="H991" s="27" t="s">
        <v>387</v>
      </c>
      <c r="I991" s="27">
        <v>344.60563000000002</v>
      </c>
      <c r="J991" s="54" t="s">
        <v>3681</v>
      </c>
      <c r="K991" s="54" t="s">
        <v>623</v>
      </c>
      <c r="L991" s="54">
        <v>16</v>
      </c>
      <c r="M991" s="54" t="s">
        <v>3750</v>
      </c>
      <c r="P991" s="83">
        <v>2.5000000000000001E-2</v>
      </c>
    </row>
    <row r="992" spans="1:16" s="54" customFormat="1" ht="16.5" customHeight="1">
      <c r="A992" s="25" t="s">
        <v>3394</v>
      </c>
      <c r="B992" s="26" t="s">
        <v>3419</v>
      </c>
      <c r="C992" s="27" t="s">
        <v>3420</v>
      </c>
      <c r="D992" s="66">
        <v>2018</v>
      </c>
      <c r="E992" s="27" t="s">
        <v>3749</v>
      </c>
      <c r="F992" s="53" t="s">
        <v>337</v>
      </c>
      <c r="G992" s="27">
        <f t="shared" si="41"/>
        <v>23.250000000000004</v>
      </c>
      <c r="H992" s="27" t="s">
        <v>387</v>
      </c>
      <c r="I992" s="27">
        <v>330.82092999999998</v>
      </c>
      <c r="J992" s="54" t="s">
        <v>3681</v>
      </c>
      <c r="K992" s="54" t="s">
        <v>706</v>
      </c>
      <c r="L992" s="54">
        <v>25</v>
      </c>
      <c r="M992" s="54" t="s">
        <v>3750</v>
      </c>
      <c r="P992" s="83">
        <v>2.5000000000000001E-2</v>
      </c>
    </row>
    <row r="993" spans="1:16" s="54" customFormat="1" ht="16.5" customHeight="1">
      <c r="A993" s="25" t="s">
        <v>3394</v>
      </c>
      <c r="B993" s="26" t="s">
        <v>3421</v>
      </c>
      <c r="C993" s="27" t="s">
        <v>3422</v>
      </c>
      <c r="D993" s="66">
        <v>2018</v>
      </c>
      <c r="E993" s="27" t="s">
        <v>3749</v>
      </c>
      <c r="F993" s="53" t="s">
        <v>337</v>
      </c>
      <c r="G993" s="27">
        <f t="shared" si="41"/>
        <v>23.250000000000004</v>
      </c>
      <c r="H993" s="27" t="s">
        <v>387</v>
      </c>
      <c r="I993" s="27">
        <v>402.46073999999999</v>
      </c>
      <c r="J993" s="54" t="s">
        <v>3681</v>
      </c>
      <c r="K993" s="54" t="s">
        <v>650</v>
      </c>
      <c r="L993" s="54">
        <v>15</v>
      </c>
      <c r="M993" s="54" t="s">
        <v>3750</v>
      </c>
      <c r="P993" s="83">
        <v>2.5000000000000001E-2</v>
      </c>
    </row>
    <row r="994" spans="1:16" s="54" customFormat="1" ht="16.5" customHeight="1">
      <c r="A994" s="25" t="s">
        <v>3394</v>
      </c>
      <c r="B994" s="26" t="s">
        <v>3423</v>
      </c>
      <c r="C994" s="27" t="s">
        <v>3424</v>
      </c>
      <c r="D994" s="66">
        <v>2018</v>
      </c>
      <c r="E994" s="27" t="s">
        <v>3749</v>
      </c>
      <c r="F994" s="53" t="s">
        <v>337</v>
      </c>
      <c r="G994" s="27">
        <f t="shared" si="41"/>
        <v>23.250000000000004</v>
      </c>
      <c r="H994" s="27" t="s">
        <v>387</v>
      </c>
      <c r="I994" s="27">
        <v>368.75079999999997</v>
      </c>
      <c r="J994" s="54" t="s">
        <v>3681</v>
      </c>
      <c r="K994" s="54" t="s">
        <v>700</v>
      </c>
      <c r="L994" s="54">
        <v>5</v>
      </c>
      <c r="M994" s="54" t="s">
        <v>3750</v>
      </c>
      <c r="P994" s="83">
        <v>2.5000000000000001E-2</v>
      </c>
    </row>
    <row r="995" spans="1:16" s="54" customFormat="1" ht="16.5" customHeight="1">
      <c r="A995" s="25" t="s">
        <v>3394</v>
      </c>
      <c r="B995" s="26" t="s">
        <v>3425</v>
      </c>
      <c r="C995" s="27" t="s">
        <v>3426</v>
      </c>
      <c r="D995" s="66">
        <v>2018</v>
      </c>
      <c r="E995" s="27" t="s">
        <v>3749</v>
      </c>
      <c r="F995" s="53" t="s">
        <v>337</v>
      </c>
      <c r="G995" s="27">
        <f t="shared" si="41"/>
        <v>23.250000000000004</v>
      </c>
      <c r="H995" s="27" t="s">
        <v>387</v>
      </c>
      <c r="I995" s="27">
        <v>328.95953000000003</v>
      </c>
      <c r="J995" s="54" t="s">
        <v>3681</v>
      </c>
      <c r="K995" s="54" t="s">
        <v>540</v>
      </c>
      <c r="L995" s="54">
        <v>0.5</v>
      </c>
      <c r="M995" s="54" t="s">
        <v>3750</v>
      </c>
      <c r="P995" s="83">
        <v>2.5000000000000001E-2</v>
      </c>
    </row>
    <row r="996" spans="1:16" s="54" customFormat="1" ht="16.5" customHeight="1">
      <c r="A996" s="25" t="s">
        <v>3394</v>
      </c>
      <c r="B996" s="26" t="s">
        <v>3427</v>
      </c>
      <c r="C996" s="27" t="s">
        <v>3428</v>
      </c>
      <c r="D996" s="66">
        <v>2018</v>
      </c>
      <c r="E996" s="27" t="s">
        <v>3749</v>
      </c>
      <c r="F996" s="53" t="s">
        <v>337</v>
      </c>
      <c r="G996" s="27">
        <f t="shared" si="41"/>
        <v>23.250000000000004</v>
      </c>
      <c r="H996" s="27" t="s">
        <v>387</v>
      </c>
      <c r="I996" s="27">
        <v>387.06223999999997</v>
      </c>
      <c r="J996" s="54" t="s">
        <v>3681</v>
      </c>
      <c r="K996" s="54" t="s">
        <v>682</v>
      </c>
      <c r="L996" s="54">
        <v>15</v>
      </c>
      <c r="M996" s="54" t="s">
        <v>3750</v>
      </c>
      <c r="P996" s="83">
        <v>2.5000000000000001E-2</v>
      </c>
    </row>
    <row r="997" spans="1:16" ht="49.5" customHeight="1">
      <c r="A997" s="46"/>
      <c r="B997" s="61" t="s">
        <v>345</v>
      </c>
      <c r="C997" s="46"/>
      <c r="D997" s="58"/>
      <c r="E997" s="64"/>
      <c r="F997" s="46"/>
      <c r="G997" s="47">
        <f>SUM(G998:G1102)</f>
        <v>9459.9600000000009</v>
      </c>
      <c r="H997" s="46"/>
      <c r="I997" s="47">
        <f>SUM(I998:I1102)</f>
        <v>42341.325250000009</v>
      </c>
    </row>
    <row r="998" spans="1:16" s="54" customFormat="1" ht="16.5" customHeight="1">
      <c r="A998" s="25" t="s">
        <v>3429</v>
      </c>
      <c r="B998" s="26" t="s">
        <v>3430</v>
      </c>
      <c r="C998" s="27" t="s">
        <v>3431</v>
      </c>
      <c r="D998" s="66">
        <v>2018</v>
      </c>
      <c r="E998" s="27" t="s">
        <v>3749</v>
      </c>
      <c r="F998" s="53" t="s">
        <v>337</v>
      </c>
      <c r="G998" s="27">
        <f t="shared" ref="G998:G1053" si="42">P998*0.93*1000</f>
        <v>37.200000000000003</v>
      </c>
      <c r="H998" s="27" t="s">
        <v>387</v>
      </c>
      <c r="I998" s="27">
        <v>382.83217000000002</v>
      </c>
      <c r="J998" s="54" t="s">
        <v>3681</v>
      </c>
      <c r="K998" s="54" t="s">
        <v>528</v>
      </c>
      <c r="L998" s="54">
        <v>35</v>
      </c>
      <c r="M998" s="54" t="s">
        <v>3750</v>
      </c>
      <c r="P998" s="83">
        <v>0.04</v>
      </c>
    </row>
    <row r="999" spans="1:16" s="54" customFormat="1" ht="16.5" customHeight="1">
      <c r="A999" s="25" t="s">
        <v>3429</v>
      </c>
      <c r="B999" s="26" t="s">
        <v>3432</v>
      </c>
      <c r="C999" s="27" t="s">
        <v>3433</v>
      </c>
      <c r="D999" s="66">
        <v>2018</v>
      </c>
      <c r="E999" s="27" t="s">
        <v>3749</v>
      </c>
      <c r="F999" s="53" t="s">
        <v>337</v>
      </c>
      <c r="G999" s="27">
        <f t="shared" si="42"/>
        <v>37.200000000000003</v>
      </c>
      <c r="H999" s="27" t="s">
        <v>387</v>
      </c>
      <c r="I999" s="27">
        <v>377.21690000000001</v>
      </c>
      <c r="J999" s="54" t="s">
        <v>3681</v>
      </c>
      <c r="K999" s="54" t="s">
        <v>665</v>
      </c>
      <c r="L999" s="54">
        <v>31</v>
      </c>
      <c r="M999" s="54" t="s">
        <v>3750</v>
      </c>
      <c r="P999" s="83">
        <v>0.04</v>
      </c>
    </row>
    <row r="1000" spans="1:16" s="54" customFormat="1" ht="16.5" customHeight="1">
      <c r="A1000" s="25" t="s">
        <v>3429</v>
      </c>
      <c r="B1000" s="26" t="s">
        <v>3434</v>
      </c>
      <c r="C1000" s="27" t="s">
        <v>3435</v>
      </c>
      <c r="D1000" s="66">
        <v>2018</v>
      </c>
      <c r="E1000" s="27" t="s">
        <v>3749</v>
      </c>
      <c r="F1000" s="53" t="s">
        <v>337</v>
      </c>
      <c r="G1000" s="27">
        <f t="shared" si="42"/>
        <v>37.200000000000003</v>
      </c>
      <c r="H1000" s="27" t="s">
        <v>387</v>
      </c>
      <c r="I1000" s="27">
        <v>384.70465000000002</v>
      </c>
      <c r="J1000" s="54" t="s">
        <v>3681</v>
      </c>
      <c r="K1000" s="54" t="s">
        <v>641</v>
      </c>
      <c r="L1000" s="54">
        <v>15</v>
      </c>
      <c r="M1000" s="54" t="s">
        <v>3750</v>
      </c>
      <c r="P1000" s="83">
        <v>0.04</v>
      </c>
    </row>
    <row r="1001" spans="1:16" s="54" customFormat="1" ht="16.5" customHeight="1">
      <c r="A1001" s="25" t="s">
        <v>3429</v>
      </c>
      <c r="B1001" s="26" t="s">
        <v>99</v>
      </c>
      <c r="C1001" s="27" t="s">
        <v>98</v>
      </c>
      <c r="D1001" s="66">
        <v>2018</v>
      </c>
      <c r="E1001" s="27" t="s">
        <v>3749</v>
      </c>
      <c r="F1001" s="53" t="s">
        <v>337</v>
      </c>
      <c r="G1001" s="27">
        <f t="shared" si="42"/>
        <v>58.59</v>
      </c>
      <c r="H1001" s="27" t="s">
        <v>387</v>
      </c>
      <c r="I1001" s="27">
        <v>332.13579000000004</v>
      </c>
      <c r="J1001" s="54" t="s">
        <v>3681</v>
      </c>
      <c r="K1001" s="54" t="s">
        <v>322</v>
      </c>
      <c r="L1001" s="54">
        <v>15</v>
      </c>
      <c r="M1001" s="54" t="s">
        <v>3750</v>
      </c>
      <c r="P1001" s="83">
        <v>6.3E-2</v>
      </c>
    </row>
    <row r="1002" spans="1:16" s="54" customFormat="1" ht="30" customHeight="1">
      <c r="A1002" s="25" t="s">
        <v>3429</v>
      </c>
      <c r="B1002" s="26" t="s">
        <v>161</v>
      </c>
      <c r="C1002" s="27" t="s">
        <v>160</v>
      </c>
      <c r="D1002" s="66">
        <v>2018</v>
      </c>
      <c r="E1002" s="27" t="s">
        <v>3749</v>
      </c>
      <c r="F1002" s="53" t="s">
        <v>337</v>
      </c>
      <c r="G1002" s="27">
        <f t="shared" si="42"/>
        <v>58.59</v>
      </c>
      <c r="H1002" s="27" t="s">
        <v>387</v>
      </c>
      <c r="I1002" s="27">
        <v>323.33103999999997</v>
      </c>
      <c r="J1002" s="54" t="s">
        <v>3681</v>
      </c>
      <c r="K1002" s="55" t="s">
        <v>3436</v>
      </c>
      <c r="L1002" s="54">
        <v>30</v>
      </c>
      <c r="M1002" s="54" t="s">
        <v>3750</v>
      </c>
      <c r="P1002" s="83">
        <v>6.3E-2</v>
      </c>
    </row>
    <row r="1003" spans="1:16" s="54" customFormat="1" ht="16.5" customHeight="1">
      <c r="A1003" s="25" t="s">
        <v>3429</v>
      </c>
      <c r="B1003" s="26" t="s">
        <v>3439</v>
      </c>
      <c r="C1003" s="27" t="s">
        <v>3440</v>
      </c>
      <c r="D1003" s="66">
        <v>2018</v>
      </c>
      <c r="E1003" s="27" t="s">
        <v>3749</v>
      </c>
      <c r="F1003" s="53" t="s">
        <v>337</v>
      </c>
      <c r="G1003" s="27">
        <f t="shared" si="42"/>
        <v>58.59</v>
      </c>
      <c r="H1003" s="27" t="s">
        <v>387</v>
      </c>
      <c r="I1003" s="27">
        <v>129.32082</v>
      </c>
      <c r="J1003" s="54" t="s">
        <v>3681</v>
      </c>
      <c r="K1003" s="54" t="s">
        <v>497</v>
      </c>
      <c r="L1003" s="54">
        <v>15</v>
      </c>
      <c r="M1003" s="54" t="s">
        <v>3750</v>
      </c>
      <c r="P1003" s="83">
        <v>6.3E-2</v>
      </c>
    </row>
    <row r="1004" spans="1:16" s="54" customFormat="1" ht="30" customHeight="1">
      <c r="A1004" s="25" t="s">
        <v>3429</v>
      </c>
      <c r="B1004" s="26" t="s">
        <v>3441</v>
      </c>
      <c r="C1004" s="27" t="s">
        <v>3442</v>
      </c>
      <c r="D1004" s="66">
        <v>2018</v>
      </c>
      <c r="E1004" s="27" t="s">
        <v>3749</v>
      </c>
      <c r="F1004" s="53" t="s">
        <v>337</v>
      </c>
      <c r="G1004" s="27">
        <f t="shared" si="42"/>
        <v>58.59</v>
      </c>
      <c r="H1004" s="27" t="s">
        <v>387</v>
      </c>
      <c r="I1004" s="27">
        <v>476.00151</v>
      </c>
      <c r="J1004" s="54" t="s">
        <v>3681</v>
      </c>
      <c r="K1004" s="55" t="s">
        <v>2539</v>
      </c>
      <c r="L1004" s="54">
        <v>30</v>
      </c>
      <c r="M1004" s="54" t="s">
        <v>3750</v>
      </c>
      <c r="P1004" s="83">
        <v>6.3E-2</v>
      </c>
    </row>
    <row r="1005" spans="1:16" s="54" customFormat="1" ht="16.5" customHeight="1">
      <c r="A1005" s="25" t="s">
        <v>3429</v>
      </c>
      <c r="B1005" s="26" t="s">
        <v>3443</v>
      </c>
      <c r="C1005" s="27" t="s">
        <v>3444</v>
      </c>
      <c r="D1005" s="66">
        <v>2018</v>
      </c>
      <c r="E1005" s="27" t="s">
        <v>3749</v>
      </c>
      <c r="F1005" s="53" t="s">
        <v>337</v>
      </c>
      <c r="G1005" s="27">
        <f t="shared" si="42"/>
        <v>93.000000000000014</v>
      </c>
      <c r="H1005" s="27" t="s">
        <v>387</v>
      </c>
      <c r="I1005" s="27">
        <v>444.13201000000004</v>
      </c>
      <c r="J1005" s="54" t="s">
        <v>3683</v>
      </c>
      <c r="M1005" s="54" t="s">
        <v>3750</v>
      </c>
      <c r="P1005" s="83">
        <v>0.1</v>
      </c>
    </row>
    <row r="1006" spans="1:16" s="54" customFormat="1" ht="16.5" customHeight="1">
      <c r="A1006" s="25" t="s">
        <v>3429</v>
      </c>
      <c r="B1006" s="26" t="s">
        <v>3445</v>
      </c>
      <c r="C1006" s="27" t="s">
        <v>3446</v>
      </c>
      <c r="D1006" s="66">
        <v>2018</v>
      </c>
      <c r="E1006" s="27" t="s">
        <v>3749</v>
      </c>
      <c r="F1006" s="53" t="s">
        <v>337</v>
      </c>
      <c r="G1006" s="27">
        <f t="shared" si="42"/>
        <v>93.000000000000014</v>
      </c>
      <c r="H1006" s="27" t="s">
        <v>387</v>
      </c>
      <c r="I1006" s="27">
        <v>448.59596999999997</v>
      </c>
      <c r="J1006" s="54" t="s">
        <v>3683</v>
      </c>
      <c r="M1006" s="54" t="s">
        <v>3750</v>
      </c>
      <c r="P1006" s="83">
        <v>0.1</v>
      </c>
    </row>
    <row r="1007" spans="1:16" s="54" customFormat="1" ht="16.5" customHeight="1">
      <c r="A1007" s="25" t="s">
        <v>3429</v>
      </c>
      <c r="B1007" s="26" t="s">
        <v>3447</v>
      </c>
      <c r="C1007" s="27" t="s">
        <v>3448</v>
      </c>
      <c r="D1007" s="66">
        <v>2018</v>
      </c>
      <c r="E1007" s="27" t="s">
        <v>3749</v>
      </c>
      <c r="F1007" s="53" t="s">
        <v>337</v>
      </c>
      <c r="G1007" s="27">
        <f t="shared" si="42"/>
        <v>93.000000000000014</v>
      </c>
      <c r="H1007" s="27" t="s">
        <v>387</v>
      </c>
      <c r="I1007" s="27">
        <v>371.26410999999996</v>
      </c>
      <c r="J1007" s="54" t="s">
        <v>3683</v>
      </c>
      <c r="M1007" s="54" t="s">
        <v>3750</v>
      </c>
      <c r="P1007" s="83">
        <v>0.1</v>
      </c>
    </row>
    <row r="1008" spans="1:16" s="54" customFormat="1" ht="16.5" customHeight="1">
      <c r="A1008" s="25" t="s">
        <v>3429</v>
      </c>
      <c r="B1008" s="26" t="s">
        <v>3449</v>
      </c>
      <c r="C1008" s="27" t="s">
        <v>3450</v>
      </c>
      <c r="D1008" s="66">
        <v>2018</v>
      </c>
      <c r="E1008" s="27" t="s">
        <v>3749</v>
      </c>
      <c r="F1008" s="53" t="s">
        <v>337</v>
      </c>
      <c r="G1008" s="27">
        <f t="shared" si="42"/>
        <v>93.000000000000014</v>
      </c>
      <c r="H1008" s="27" t="s">
        <v>387</v>
      </c>
      <c r="I1008" s="27">
        <v>402.13604000000004</v>
      </c>
      <c r="J1008" s="54" t="s">
        <v>3681</v>
      </c>
      <c r="K1008" s="54" t="s">
        <v>449</v>
      </c>
      <c r="L1008" s="54">
        <v>10</v>
      </c>
      <c r="M1008" s="54" t="s">
        <v>3750</v>
      </c>
      <c r="P1008" s="83">
        <v>0.1</v>
      </c>
    </row>
    <row r="1009" spans="1:16" s="54" customFormat="1" ht="16.5" customHeight="1">
      <c r="A1009" s="25" t="s">
        <v>3429</v>
      </c>
      <c r="B1009" s="26" t="s">
        <v>3451</v>
      </c>
      <c r="C1009" s="27" t="s">
        <v>3452</v>
      </c>
      <c r="D1009" s="66">
        <v>2018</v>
      </c>
      <c r="E1009" s="27" t="s">
        <v>3749</v>
      </c>
      <c r="F1009" s="53" t="s">
        <v>337</v>
      </c>
      <c r="G1009" s="27">
        <f t="shared" si="42"/>
        <v>93.000000000000014</v>
      </c>
      <c r="H1009" s="27" t="s">
        <v>387</v>
      </c>
      <c r="I1009" s="27">
        <v>406.14488</v>
      </c>
      <c r="J1009" s="54" t="s">
        <v>3681</v>
      </c>
      <c r="K1009" s="54" t="s">
        <v>615</v>
      </c>
      <c r="L1009" s="54">
        <v>41</v>
      </c>
      <c r="M1009" s="54" t="s">
        <v>3750</v>
      </c>
      <c r="P1009" s="83">
        <v>0.1</v>
      </c>
    </row>
    <row r="1010" spans="1:16" s="54" customFormat="1" ht="45" customHeight="1">
      <c r="A1010" s="25" t="s">
        <v>3429</v>
      </c>
      <c r="B1010" s="26" t="s">
        <v>85</v>
      </c>
      <c r="C1010" s="27" t="s">
        <v>84</v>
      </c>
      <c r="D1010" s="66">
        <v>2018</v>
      </c>
      <c r="E1010" s="27" t="s">
        <v>3749</v>
      </c>
      <c r="F1010" s="53" t="s">
        <v>337</v>
      </c>
      <c r="G1010" s="27">
        <f t="shared" si="42"/>
        <v>93.000000000000014</v>
      </c>
      <c r="H1010" s="27" t="s">
        <v>387</v>
      </c>
      <c r="I1010" s="27">
        <v>391.27097000000003</v>
      </c>
      <c r="J1010" s="54" t="s">
        <v>3681</v>
      </c>
      <c r="K1010" s="55" t="s">
        <v>510</v>
      </c>
      <c r="L1010" s="54">
        <v>25</v>
      </c>
      <c r="M1010" s="54" t="s">
        <v>3750</v>
      </c>
      <c r="P1010" s="83">
        <v>0.1</v>
      </c>
    </row>
    <row r="1011" spans="1:16" s="54" customFormat="1" ht="16.5" customHeight="1">
      <c r="A1011" s="25" t="s">
        <v>3429</v>
      </c>
      <c r="B1011" s="26" t="s">
        <v>91</v>
      </c>
      <c r="C1011" s="27" t="s">
        <v>90</v>
      </c>
      <c r="D1011" s="66">
        <v>2018</v>
      </c>
      <c r="E1011" s="27" t="s">
        <v>3749</v>
      </c>
      <c r="F1011" s="53" t="s">
        <v>337</v>
      </c>
      <c r="G1011" s="27">
        <f t="shared" si="42"/>
        <v>93.000000000000014</v>
      </c>
      <c r="H1011" s="27" t="s">
        <v>387</v>
      </c>
      <c r="I1011" s="27">
        <v>458.84273999999999</v>
      </c>
      <c r="J1011" s="54" t="s">
        <v>3681</v>
      </c>
      <c r="K1011" s="54" t="s">
        <v>559</v>
      </c>
      <c r="L1011" s="54">
        <v>15</v>
      </c>
      <c r="M1011" s="54" t="s">
        <v>3750</v>
      </c>
      <c r="P1011" s="83">
        <v>0.1</v>
      </c>
    </row>
    <row r="1012" spans="1:16" s="54" customFormat="1" ht="16.5" customHeight="1">
      <c r="A1012" s="25" t="s">
        <v>3429</v>
      </c>
      <c r="B1012" s="26" t="s">
        <v>95</v>
      </c>
      <c r="C1012" s="27" t="s">
        <v>94</v>
      </c>
      <c r="D1012" s="66">
        <v>2018</v>
      </c>
      <c r="E1012" s="27" t="s">
        <v>3749</v>
      </c>
      <c r="F1012" s="53" t="s">
        <v>337</v>
      </c>
      <c r="G1012" s="27">
        <f t="shared" si="42"/>
        <v>93.000000000000014</v>
      </c>
      <c r="H1012" s="27" t="s">
        <v>387</v>
      </c>
      <c r="I1012" s="27">
        <v>377.93588</v>
      </c>
      <c r="J1012" s="54" t="s">
        <v>3681</v>
      </c>
      <c r="K1012" s="54" t="s">
        <v>296</v>
      </c>
      <c r="L1012" s="54">
        <v>15</v>
      </c>
      <c r="M1012" s="54" t="s">
        <v>3750</v>
      </c>
      <c r="P1012" s="83">
        <v>0.1</v>
      </c>
    </row>
    <row r="1013" spans="1:16" s="54" customFormat="1" ht="16.5" customHeight="1">
      <c r="A1013" s="25" t="s">
        <v>3429</v>
      </c>
      <c r="B1013" s="26" t="s">
        <v>103</v>
      </c>
      <c r="C1013" s="27" t="s">
        <v>102</v>
      </c>
      <c r="D1013" s="66">
        <v>2018</v>
      </c>
      <c r="E1013" s="27" t="s">
        <v>3749</v>
      </c>
      <c r="F1013" s="53" t="s">
        <v>337</v>
      </c>
      <c r="G1013" s="27">
        <f t="shared" si="42"/>
        <v>93.000000000000014</v>
      </c>
      <c r="H1013" s="27" t="s">
        <v>387</v>
      </c>
      <c r="I1013" s="27">
        <v>368.93270000000001</v>
      </c>
      <c r="J1013" s="54" t="s">
        <v>3681</v>
      </c>
      <c r="K1013" s="54" t="s">
        <v>320</v>
      </c>
      <c r="L1013" s="54">
        <v>15</v>
      </c>
      <c r="M1013" s="54" t="s">
        <v>3750</v>
      </c>
      <c r="P1013" s="83">
        <v>0.1</v>
      </c>
    </row>
    <row r="1014" spans="1:16" s="54" customFormat="1" ht="30" customHeight="1">
      <c r="A1014" s="25" t="s">
        <v>3429</v>
      </c>
      <c r="B1014" s="26" t="s">
        <v>107</v>
      </c>
      <c r="C1014" s="27" t="s">
        <v>106</v>
      </c>
      <c r="D1014" s="66">
        <v>2018</v>
      </c>
      <c r="E1014" s="27" t="s">
        <v>3749</v>
      </c>
      <c r="F1014" s="53" t="s">
        <v>337</v>
      </c>
      <c r="G1014" s="27">
        <f t="shared" si="42"/>
        <v>93.000000000000014</v>
      </c>
      <c r="H1014" s="27" t="s">
        <v>387</v>
      </c>
      <c r="I1014" s="27">
        <v>368.93270000000001</v>
      </c>
      <c r="J1014" s="54" t="s">
        <v>3681</v>
      </c>
      <c r="K1014" s="55" t="s">
        <v>752</v>
      </c>
      <c r="L1014" s="54">
        <v>30</v>
      </c>
      <c r="M1014" s="54" t="s">
        <v>3750</v>
      </c>
      <c r="P1014" s="83">
        <v>0.1</v>
      </c>
    </row>
    <row r="1015" spans="1:16" s="54" customFormat="1" ht="16.5" customHeight="1">
      <c r="A1015" s="25" t="s">
        <v>3429</v>
      </c>
      <c r="B1015" s="26" t="s">
        <v>115</v>
      </c>
      <c r="C1015" s="27" t="s">
        <v>114</v>
      </c>
      <c r="D1015" s="66">
        <v>2018</v>
      </c>
      <c r="E1015" s="27" t="s">
        <v>3749</v>
      </c>
      <c r="F1015" s="53" t="s">
        <v>337</v>
      </c>
      <c r="G1015" s="27">
        <f t="shared" si="42"/>
        <v>93.000000000000014</v>
      </c>
      <c r="H1015" s="27" t="s">
        <v>387</v>
      </c>
      <c r="I1015" s="27">
        <v>368.93270000000001</v>
      </c>
      <c r="J1015" s="54" t="s">
        <v>3681</v>
      </c>
      <c r="K1015" s="54" t="s">
        <v>728</v>
      </c>
      <c r="L1015" s="54">
        <v>15</v>
      </c>
      <c r="M1015" s="54" t="s">
        <v>3750</v>
      </c>
      <c r="P1015" s="83">
        <v>0.1</v>
      </c>
    </row>
    <row r="1016" spans="1:16" s="54" customFormat="1" ht="16.5" customHeight="1">
      <c r="A1016" s="25" t="s">
        <v>3429</v>
      </c>
      <c r="B1016" s="26" t="s">
        <v>121</v>
      </c>
      <c r="C1016" s="27" t="s">
        <v>120</v>
      </c>
      <c r="D1016" s="66">
        <v>2018</v>
      </c>
      <c r="E1016" s="27" t="s">
        <v>3749</v>
      </c>
      <c r="F1016" s="53" t="s">
        <v>337</v>
      </c>
      <c r="G1016" s="27">
        <f t="shared" si="42"/>
        <v>93.000000000000014</v>
      </c>
      <c r="H1016" s="27" t="s">
        <v>387</v>
      </c>
      <c r="I1016" s="27">
        <v>368.93270000000001</v>
      </c>
      <c r="J1016" s="54" t="s">
        <v>3681</v>
      </c>
      <c r="K1016" s="54" t="s">
        <v>724</v>
      </c>
      <c r="L1016" s="54">
        <v>15</v>
      </c>
      <c r="M1016" s="54" t="s">
        <v>3750</v>
      </c>
      <c r="P1016" s="83">
        <v>0.1</v>
      </c>
    </row>
    <row r="1017" spans="1:16" s="54" customFormat="1" ht="16.5" customHeight="1">
      <c r="A1017" s="25" t="s">
        <v>3429</v>
      </c>
      <c r="B1017" s="26" t="s">
        <v>127</v>
      </c>
      <c r="C1017" s="27" t="s">
        <v>126</v>
      </c>
      <c r="D1017" s="66">
        <v>2018</v>
      </c>
      <c r="E1017" s="27" t="s">
        <v>3749</v>
      </c>
      <c r="F1017" s="53" t="s">
        <v>337</v>
      </c>
      <c r="G1017" s="27">
        <f t="shared" si="42"/>
        <v>93.000000000000014</v>
      </c>
      <c r="H1017" s="27" t="s">
        <v>387</v>
      </c>
      <c r="I1017" s="27">
        <v>368.93270000000001</v>
      </c>
      <c r="J1017" s="54" t="s">
        <v>3681</v>
      </c>
      <c r="K1017" s="54" t="s">
        <v>725</v>
      </c>
      <c r="L1017" s="54">
        <v>15</v>
      </c>
      <c r="M1017" s="54" t="s">
        <v>3750</v>
      </c>
      <c r="P1017" s="83">
        <v>0.1</v>
      </c>
    </row>
    <row r="1018" spans="1:16" s="54" customFormat="1" ht="45" customHeight="1">
      <c r="A1018" s="25" t="s">
        <v>3429</v>
      </c>
      <c r="B1018" s="26" t="s">
        <v>135</v>
      </c>
      <c r="C1018" s="27" t="s">
        <v>134</v>
      </c>
      <c r="D1018" s="66">
        <v>2018</v>
      </c>
      <c r="E1018" s="27" t="s">
        <v>3749</v>
      </c>
      <c r="F1018" s="53" t="s">
        <v>337</v>
      </c>
      <c r="G1018" s="27">
        <f t="shared" si="42"/>
        <v>93.000000000000014</v>
      </c>
      <c r="H1018" s="27" t="s">
        <v>387</v>
      </c>
      <c r="I1018" s="27">
        <v>368.94792999999999</v>
      </c>
      <c r="J1018" s="54" t="s">
        <v>3681</v>
      </c>
      <c r="K1018" s="55" t="s">
        <v>3453</v>
      </c>
      <c r="L1018" s="54">
        <v>45</v>
      </c>
      <c r="M1018" s="54" t="s">
        <v>3750</v>
      </c>
      <c r="P1018" s="83">
        <v>0.1</v>
      </c>
    </row>
    <row r="1019" spans="1:16" s="54" customFormat="1" ht="30" customHeight="1">
      <c r="A1019" s="25" t="s">
        <v>3429</v>
      </c>
      <c r="B1019" s="26" t="s">
        <v>137</v>
      </c>
      <c r="C1019" s="27" t="s">
        <v>136</v>
      </c>
      <c r="D1019" s="66">
        <v>2018</v>
      </c>
      <c r="E1019" s="27" t="s">
        <v>3749</v>
      </c>
      <c r="F1019" s="53" t="s">
        <v>337</v>
      </c>
      <c r="G1019" s="27">
        <f t="shared" si="42"/>
        <v>93.000000000000014</v>
      </c>
      <c r="H1019" s="27" t="s">
        <v>387</v>
      </c>
      <c r="I1019" s="27">
        <v>428.62132000000003</v>
      </c>
      <c r="J1019" s="54" t="s">
        <v>3681</v>
      </c>
      <c r="K1019" s="55" t="s">
        <v>3454</v>
      </c>
      <c r="L1019" s="54">
        <v>30</v>
      </c>
      <c r="M1019" s="54" t="s">
        <v>3750</v>
      </c>
      <c r="P1019" s="83">
        <v>0.1</v>
      </c>
    </row>
    <row r="1020" spans="1:16" s="54" customFormat="1" ht="45" customHeight="1">
      <c r="A1020" s="25" t="s">
        <v>3429</v>
      </c>
      <c r="B1020" s="26" t="s">
        <v>141</v>
      </c>
      <c r="C1020" s="27" t="s">
        <v>140</v>
      </c>
      <c r="D1020" s="66">
        <v>2018</v>
      </c>
      <c r="E1020" s="27" t="s">
        <v>3749</v>
      </c>
      <c r="F1020" s="53" t="s">
        <v>337</v>
      </c>
      <c r="G1020" s="27">
        <f t="shared" si="42"/>
        <v>93.000000000000014</v>
      </c>
      <c r="H1020" s="27" t="s">
        <v>387</v>
      </c>
      <c r="I1020" s="27">
        <v>370.61688999999996</v>
      </c>
      <c r="J1020" s="54" t="s">
        <v>3681</v>
      </c>
      <c r="K1020" s="55" t="s">
        <v>729</v>
      </c>
      <c r="L1020" s="54">
        <v>45</v>
      </c>
      <c r="M1020" s="54" t="s">
        <v>3750</v>
      </c>
      <c r="P1020" s="83">
        <v>0.1</v>
      </c>
    </row>
    <row r="1021" spans="1:16" s="54" customFormat="1" ht="30" customHeight="1">
      <c r="A1021" s="25" t="s">
        <v>3429</v>
      </c>
      <c r="B1021" s="26" t="s">
        <v>147</v>
      </c>
      <c r="C1021" s="27" t="s">
        <v>146</v>
      </c>
      <c r="D1021" s="66">
        <v>2018</v>
      </c>
      <c r="E1021" s="27" t="s">
        <v>3749</v>
      </c>
      <c r="F1021" s="53" t="s">
        <v>337</v>
      </c>
      <c r="G1021" s="27">
        <f t="shared" si="42"/>
        <v>93.000000000000014</v>
      </c>
      <c r="H1021" s="27" t="s">
        <v>387</v>
      </c>
      <c r="I1021" s="27">
        <v>378.95398000000006</v>
      </c>
      <c r="J1021" s="54" t="s">
        <v>3681</v>
      </c>
      <c r="K1021" s="55" t="s">
        <v>434</v>
      </c>
      <c r="L1021" s="54">
        <v>30</v>
      </c>
      <c r="M1021" s="54" t="s">
        <v>3750</v>
      </c>
      <c r="P1021" s="83">
        <v>0.1</v>
      </c>
    </row>
    <row r="1022" spans="1:16" s="54" customFormat="1" ht="16.5" customHeight="1">
      <c r="A1022" s="25" t="s">
        <v>3429</v>
      </c>
      <c r="B1022" s="26" t="s">
        <v>151</v>
      </c>
      <c r="C1022" s="27" t="s">
        <v>150</v>
      </c>
      <c r="D1022" s="66">
        <v>2018</v>
      </c>
      <c r="E1022" s="27" t="s">
        <v>3749</v>
      </c>
      <c r="F1022" s="53" t="s">
        <v>337</v>
      </c>
      <c r="G1022" s="27">
        <f t="shared" si="42"/>
        <v>93.000000000000014</v>
      </c>
      <c r="H1022" s="27" t="s">
        <v>387</v>
      </c>
      <c r="I1022" s="27">
        <v>368.94792999999999</v>
      </c>
      <c r="J1022" s="54" t="s">
        <v>3681</v>
      </c>
      <c r="K1022" s="54" t="s">
        <v>726</v>
      </c>
      <c r="L1022" s="54">
        <v>15</v>
      </c>
      <c r="M1022" s="54" t="s">
        <v>3750</v>
      </c>
      <c r="P1022" s="83">
        <v>0.1</v>
      </c>
    </row>
    <row r="1023" spans="1:16" s="54" customFormat="1" ht="16.5" customHeight="1">
      <c r="A1023" s="25" t="s">
        <v>3429</v>
      </c>
      <c r="B1023" s="26" t="s">
        <v>157</v>
      </c>
      <c r="C1023" s="27" t="s">
        <v>156</v>
      </c>
      <c r="D1023" s="66">
        <v>2018</v>
      </c>
      <c r="E1023" s="27" t="s">
        <v>3749</v>
      </c>
      <c r="F1023" s="53" t="s">
        <v>337</v>
      </c>
      <c r="G1023" s="27">
        <f t="shared" si="42"/>
        <v>93.000000000000014</v>
      </c>
      <c r="H1023" s="27" t="s">
        <v>387</v>
      </c>
      <c r="I1023" s="27">
        <v>368.94792999999999</v>
      </c>
      <c r="J1023" s="54" t="s">
        <v>3681</v>
      </c>
      <c r="K1023" s="54" t="s">
        <v>727</v>
      </c>
      <c r="L1023" s="54">
        <v>15</v>
      </c>
      <c r="M1023" s="54" t="s">
        <v>3750</v>
      </c>
      <c r="P1023" s="83">
        <v>0.1</v>
      </c>
    </row>
    <row r="1024" spans="1:16" s="54" customFormat="1" ht="16.5" customHeight="1">
      <c r="A1024" s="25" t="s">
        <v>3429</v>
      </c>
      <c r="B1024" s="26" t="s">
        <v>169</v>
      </c>
      <c r="C1024" s="27" t="s">
        <v>168</v>
      </c>
      <c r="D1024" s="66">
        <v>2018</v>
      </c>
      <c r="E1024" s="27" t="s">
        <v>3749</v>
      </c>
      <c r="F1024" s="53" t="s">
        <v>337</v>
      </c>
      <c r="G1024" s="27">
        <f t="shared" si="42"/>
        <v>93.000000000000014</v>
      </c>
      <c r="H1024" s="27" t="s">
        <v>387</v>
      </c>
      <c r="I1024" s="27">
        <v>371.44537000000003</v>
      </c>
      <c r="J1024" s="54" t="s">
        <v>3681</v>
      </c>
      <c r="K1024" s="54" t="s">
        <v>325</v>
      </c>
      <c r="L1024" s="54">
        <v>15</v>
      </c>
      <c r="M1024" s="54" t="s">
        <v>3750</v>
      </c>
      <c r="P1024" s="83">
        <v>0.1</v>
      </c>
    </row>
    <row r="1025" spans="1:16" s="54" customFormat="1" ht="45" customHeight="1">
      <c r="A1025" s="25" t="s">
        <v>3429</v>
      </c>
      <c r="B1025" s="26" t="s">
        <v>3456</v>
      </c>
      <c r="C1025" s="27" t="s">
        <v>187</v>
      </c>
      <c r="D1025" s="66">
        <v>2018</v>
      </c>
      <c r="E1025" s="27" t="s">
        <v>3749</v>
      </c>
      <c r="F1025" s="53" t="s">
        <v>337</v>
      </c>
      <c r="G1025" s="27">
        <f t="shared" si="42"/>
        <v>93.000000000000014</v>
      </c>
      <c r="H1025" s="27" t="s">
        <v>387</v>
      </c>
      <c r="I1025" s="27">
        <v>370.61688999999996</v>
      </c>
      <c r="J1025" s="54" t="s">
        <v>3681</v>
      </c>
      <c r="K1025" s="55" t="s">
        <v>391</v>
      </c>
      <c r="L1025" s="54">
        <v>45</v>
      </c>
      <c r="M1025" s="54" t="s">
        <v>3750</v>
      </c>
      <c r="P1025" s="83">
        <v>0.1</v>
      </c>
    </row>
    <row r="1026" spans="1:16" s="54" customFormat="1" ht="16.5" customHeight="1">
      <c r="A1026" s="25" t="s">
        <v>3429</v>
      </c>
      <c r="B1026" s="26" t="s">
        <v>189</v>
      </c>
      <c r="C1026" s="27" t="s">
        <v>188</v>
      </c>
      <c r="D1026" s="66">
        <v>2018</v>
      </c>
      <c r="E1026" s="27" t="s">
        <v>3749</v>
      </c>
      <c r="F1026" s="53" t="s">
        <v>337</v>
      </c>
      <c r="G1026" s="27">
        <f t="shared" si="42"/>
        <v>93.000000000000014</v>
      </c>
      <c r="H1026" s="27" t="s">
        <v>387</v>
      </c>
      <c r="I1026" s="27">
        <v>375.97096000000005</v>
      </c>
      <c r="J1026" s="54" t="s">
        <v>3681</v>
      </c>
      <c r="K1026" s="54" t="s">
        <v>299</v>
      </c>
      <c r="L1026" s="54">
        <v>15</v>
      </c>
      <c r="M1026" s="54" t="s">
        <v>3750</v>
      </c>
      <c r="P1026" s="83">
        <v>0.1</v>
      </c>
    </row>
    <row r="1027" spans="1:16" s="54" customFormat="1" ht="16.5" customHeight="1">
      <c r="A1027" s="25" t="s">
        <v>3429</v>
      </c>
      <c r="B1027" s="26" t="s">
        <v>193</v>
      </c>
      <c r="C1027" s="27" t="s">
        <v>192</v>
      </c>
      <c r="D1027" s="66">
        <v>2018</v>
      </c>
      <c r="E1027" s="27" t="s">
        <v>3749</v>
      </c>
      <c r="F1027" s="53" t="s">
        <v>337</v>
      </c>
      <c r="G1027" s="27">
        <f t="shared" si="42"/>
        <v>93.000000000000014</v>
      </c>
      <c r="H1027" s="27" t="s">
        <v>387</v>
      </c>
      <c r="I1027" s="27">
        <v>416.51139999999998</v>
      </c>
      <c r="J1027" s="54" t="s">
        <v>3681</v>
      </c>
      <c r="K1027" s="54" t="s">
        <v>329</v>
      </c>
      <c r="L1027" s="54">
        <v>5</v>
      </c>
      <c r="M1027" s="54" t="s">
        <v>3750</v>
      </c>
      <c r="P1027" s="83">
        <v>0.1</v>
      </c>
    </row>
    <row r="1028" spans="1:16" s="54" customFormat="1" ht="45" customHeight="1">
      <c r="A1028" s="25" t="s">
        <v>3429</v>
      </c>
      <c r="B1028" s="26" t="s">
        <v>3457</v>
      </c>
      <c r="C1028" s="27" t="s">
        <v>3458</v>
      </c>
      <c r="D1028" s="66">
        <v>2018</v>
      </c>
      <c r="E1028" s="27" t="s">
        <v>3749</v>
      </c>
      <c r="F1028" s="53" t="s">
        <v>337</v>
      </c>
      <c r="G1028" s="27">
        <f t="shared" si="42"/>
        <v>93.000000000000014</v>
      </c>
      <c r="H1028" s="27" t="s">
        <v>387</v>
      </c>
      <c r="I1028" s="27">
        <v>369.11700000000002</v>
      </c>
      <c r="J1028" s="54" t="s">
        <v>3681</v>
      </c>
      <c r="K1028" s="55" t="s">
        <v>777</v>
      </c>
      <c r="L1028" s="54">
        <v>25</v>
      </c>
      <c r="M1028" s="54" t="s">
        <v>3750</v>
      </c>
      <c r="P1028" s="83">
        <v>0.1</v>
      </c>
    </row>
    <row r="1029" spans="1:16" s="54" customFormat="1" ht="30" customHeight="1">
      <c r="A1029" s="25" t="s">
        <v>3429</v>
      </c>
      <c r="B1029" s="26" t="s">
        <v>3459</v>
      </c>
      <c r="C1029" s="27" t="s">
        <v>3460</v>
      </c>
      <c r="D1029" s="66">
        <v>2018</v>
      </c>
      <c r="E1029" s="27" t="s">
        <v>3749</v>
      </c>
      <c r="F1029" s="53" t="s">
        <v>337</v>
      </c>
      <c r="G1029" s="27">
        <f t="shared" si="42"/>
        <v>93.000000000000014</v>
      </c>
      <c r="H1029" s="27" t="s">
        <v>387</v>
      </c>
      <c r="I1029" s="27">
        <v>389.00333000000001</v>
      </c>
      <c r="J1029" s="54" t="s">
        <v>3681</v>
      </c>
      <c r="K1029" s="55" t="s">
        <v>568</v>
      </c>
      <c r="L1029" s="54">
        <v>30</v>
      </c>
      <c r="M1029" s="54" t="s">
        <v>3750</v>
      </c>
      <c r="P1029" s="83">
        <v>0.1</v>
      </c>
    </row>
    <row r="1030" spans="1:16" s="54" customFormat="1" ht="60" customHeight="1">
      <c r="A1030" s="25" t="s">
        <v>3429</v>
      </c>
      <c r="B1030" s="26" t="s">
        <v>197</v>
      </c>
      <c r="C1030" s="27" t="s">
        <v>196</v>
      </c>
      <c r="D1030" s="66">
        <v>2018</v>
      </c>
      <c r="E1030" s="27" t="s">
        <v>3749</v>
      </c>
      <c r="F1030" s="53" t="s">
        <v>337</v>
      </c>
      <c r="G1030" s="27">
        <f t="shared" si="42"/>
        <v>93.000000000000014</v>
      </c>
      <c r="H1030" s="27" t="s">
        <v>387</v>
      </c>
      <c r="I1030" s="27">
        <v>401.12504999999999</v>
      </c>
      <c r="J1030" s="54" t="s">
        <v>3681</v>
      </c>
      <c r="K1030" s="55" t="s">
        <v>3461</v>
      </c>
      <c r="L1030" s="54">
        <v>60</v>
      </c>
      <c r="M1030" s="54" t="s">
        <v>3750</v>
      </c>
      <c r="P1030" s="83">
        <v>0.1</v>
      </c>
    </row>
    <row r="1031" spans="1:16" s="54" customFormat="1" ht="16.5" customHeight="1">
      <c r="A1031" s="25" t="s">
        <v>3429</v>
      </c>
      <c r="B1031" s="26" t="s">
        <v>3462</v>
      </c>
      <c r="C1031" s="27" t="s">
        <v>3463</v>
      </c>
      <c r="D1031" s="66">
        <v>2018</v>
      </c>
      <c r="E1031" s="27" t="s">
        <v>3749</v>
      </c>
      <c r="F1031" s="53" t="s">
        <v>337</v>
      </c>
      <c r="G1031" s="27">
        <f t="shared" si="42"/>
        <v>93.000000000000014</v>
      </c>
      <c r="H1031" s="27" t="s">
        <v>387</v>
      </c>
      <c r="I1031" s="27">
        <v>358.30505000000005</v>
      </c>
      <c r="J1031" s="54" t="s">
        <v>3681</v>
      </c>
      <c r="K1031" s="54" t="s">
        <v>311</v>
      </c>
      <c r="L1031" s="54">
        <v>15</v>
      </c>
      <c r="M1031" s="54" t="s">
        <v>3750</v>
      </c>
      <c r="P1031" s="83">
        <v>0.1</v>
      </c>
    </row>
    <row r="1032" spans="1:16" s="54" customFormat="1" ht="16.5" customHeight="1">
      <c r="A1032" s="25" t="s">
        <v>3429</v>
      </c>
      <c r="B1032" s="26" t="s">
        <v>3464</v>
      </c>
      <c r="C1032" s="27" t="s">
        <v>3465</v>
      </c>
      <c r="D1032" s="66">
        <v>2018</v>
      </c>
      <c r="E1032" s="27" t="s">
        <v>3749</v>
      </c>
      <c r="F1032" s="53" t="s">
        <v>337</v>
      </c>
      <c r="G1032" s="27">
        <f t="shared" si="42"/>
        <v>93.000000000000014</v>
      </c>
      <c r="H1032" s="27" t="s">
        <v>387</v>
      </c>
      <c r="I1032" s="27">
        <v>375.88527999999997</v>
      </c>
      <c r="J1032" s="54" t="s">
        <v>3681</v>
      </c>
      <c r="K1032" s="54" t="s">
        <v>300</v>
      </c>
      <c r="L1032" s="54">
        <v>15</v>
      </c>
      <c r="M1032" s="54" t="s">
        <v>3750</v>
      </c>
      <c r="P1032" s="83">
        <v>0.1</v>
      </c>
    </row>
    <row r="1033" spans="1:16" s="54" customFormat="1" ht="16.5" customHeight="1">
      <c r="A1033" s="25" t="s">
        <v>3429</v>
      </c>
      <c r="B1033" s="26" t="s">
        <v>3466</v>
      </c>
      <c r="C1033" s="27" t="s">
        <v>3467</v>
      </c>
      <c r="D1033" s="66">
        <v>2018</v>
      </c>
      <c r="E1033" s="27" t="s">
        <v>3749</v>
      </c>
      <c r="F1033" s="53" t="s">
        <v>337</v>
      </c>
      <c r="G1033" s="27">
        <f t="shared" si="42"/>
        <v>93.000000000000014</v>
      </c>
      <c r="H1033" s="27" t="s">
        <v>387</v>
      </c>
      <c r="I1033" s="27">
        <v>373.27706000000001</v>
      </c>
      <c r="J1033" s="54" t="s">
        <v>3681</v>
      </c>
      <c r="K1033" s="54" t="s">
        <v>308</v>
      </c>
      <c r="L1033" s="54">
        <v>15</v>
      </c>
      <c r="M1033" s="54" t="s">
        <v>3750</v>
      </c>
      <c r="P1033" s="83">
        <v>0.1</v>
      </c>
    </row>
    <row r="1034" spans="1:16" s="54" customFormat="1" ht="16.5" customHeight="1">
      <c r="A1034" s="25" t="s">
        <v>3429</v>
      </c>
      <c r="B1034" s="26" t="s">
        <v>3468</v>
      </c>
      <c r="C1034" s="27" t="s">
        <v>3469</v>
      </c>
      <c r="D1034" s="66">
        <v>2018</v>
      </c>
      <c r="E1034" s="27" t="s">
        <v>3749</v>
      </c>
      <c r="F1034" s="53" t="s">
        <v>337</v>
      </c>
      <c r="G1034" s="27">
        <f t="shared" si="42"/>
        <v>93.000000000000014</v>
      </c>
      <c r="H1034" s="27" t="s">
        <v>387</v>
      </c>
      <c r="I1034" s="27">
        <v>371.63723000000005</v>
      </c>
      <c r="J1034" s="54" t="s">
        <v>3681</v>
      </c>
      <c r="K1034" s="54" t="s">
        <v>672</v>
      </c>
      <c r="L1034" s="54">
        <v>15</v>
      </c>
      <c r="M1034" s="54" t="s">
        <v>3750</v>
      </c>
      <c r="P1034" s="83">
        <v>0.1</v>
      </c>
    </row>
    <row r="1035" spans="1:16" s="54" customFormat="1" ht="30" customHeight="1">
      <c r="A1035" s="25" t="s">
        <v>3429</v>
      </c>
      <c r="B1035" s="26" t="s">
        <v>3470</v>
      </c>
      <c r="C1035" s="27" t="s">
        <v>3471</v>
      </c>
      <c r="D1035" s="66">
        <v>2018</v>
      </c>
      <c r="E1035" s="27" t="s">
        <v>3749</v>
      </c>
      <c r="F1035" s="53" t="s">
        <v>337</v>
      </c>
      <c r="G1035" s="27">
        <f t="shared" si="42"/>
        <v>93.000000000000014</v>
      </c>
      <c r="H1035" s="27" t="s">
        <v>387</v>
      </c>
      <c r="I1035" s="27">
        <v>452.19535999999999</v>
      </c>
      <c r="J1035" s="54" t="s">
        <v>3681</v>
      </c>
      <c r="K1035" s="55" t="s">
        <v>653</v>
      </c>
      <c r="L1035" s="54">
        <v>30</v>
      </c>
      <c r="M1035" s="54" t="s">
        <v>3750</v>
      </c>
      <c r="P1035" s="83">
        <v>0.1</v>
      </c>
    </row>
    <row r="1036" spans="1:16" s="54" customFormat="1" ht="45" customHeight="1">
      <c r="A1036" s="25" t="s">
        <v>3429</v>
      </c>
      <c r="B1036" s="26" t="s">
        <v>3472</v>
      </c>
      <c r="C1036" s="27" t="s">
        <v>3473</v>
      </c>
      <c r="D1036" s="66">
        <v>2018</v>
      </c>
      <c r="E1036" s="27" t="s">
        <v>3749</v>
      </c>
      <c r="F1036" s="53" t="s">
        <v>337</v>
      </c>
      <c r="G1036" s="27">
        <f t="shared" si="42"/>
        <v>93.000000000000014</v>
      </c>
      <c r="H1036" s="27" t="s">
        <v>387</v>
      </c>
      <c r="I1036" s="27">
        <v>365.78268999999995</v>
      </c>
      <c r="J1036" s="54" t="s">
        <v>3681</v>
      </c>
      <c r="K1036" s="55" t="s">
        <v>714</v>
      </c>
      <c r="L1036" s="54">
        <v>40</v>
      </c>
      <c r="M1036" s="54" t="s">
        <v>3750</v>
      </c>
      <c r="P1036" s="83">
        <v>0.1</v>
      </c>
    </row>
    <row r="1037" spans="1:16" s="54" customFormat="1" ht="16.5" customHeight="1">
      <c r="A1037" s="25" t="s">
        <v>3429</v>
      </c>
      <c r="B1037" s="26" t="s">
        <v>3474</v>
      </c>
      <c r="C1037" s="27" t="s">
        <v>3475</v>
      </c>
      <c r="D1037" s="66">
        <v>2018</v>
      </c>
      <c r="E1037" s="27" t="s">
        <v>3749</v>
      </c>
      <c r="F1037" s="53" t="s">
        <v>337</v>
      </c>
      <c r="G1037" s="27">
        <f t="shared" si="42"/>
        <v>93.000000000000014</v>
      </c>
      <c r="H1037" s="27" t="s">
        <v>387</v>
      </c>
      <c r="I1037" s="27">
        <v>442.36023999999998</v>
      </c>
      <c r="J1037" s="54" t="s">
        <v>3681</v>
      </c>
      <c r="K1037" s="54" t="s">
        <v>739</v>
      </c>
      <c r="L1037" s="54">
        <v>15</v>
      </c>
      <c r="M1037" s="54" t="s">
        <v>3750</v>
      </c>
      <c r="P1037" s="83">
        <v>0.1</v>
      </c>
    </row>
    <row r="1038" spans="1:16" s="54" customFormat="1" ht="16.5" customHeight="1">
      <c r="A1038" s="25" t="s">
        <v>3429</v>
      </c>
      <c r="B1038" s="26" t="s">
        <v>3476</v>
      </c>
      <c r="C1038" s="27" t="s">
        <v>3477</v>
      </c>
      <c r="D1038" s="66">
        <v>2018</v>
      </c>
      <c r="E1038" s="27" t="s">
        <v>3749</v>
      </c>
      <c r="F1038" s="53" t="s">
        <v>337</v>
      </c>
      <c r="G1038" s="27">
        <f t="shared" si="42"/>
        <v>93.000000000000014</v>
      </c>
      <c r="H1038" s="27" t="s">
        <v>387</v>
      </c>
      <c r="I1038" s="27">
        <v>449.3571</v>
      </c>
      <c r="J1038" s="54" t="s">
        <v>3681</v>
      </c>
      <c r="K1038" s="54" t="s">
        <v>513</v>
      </c>
      <c r="L1038" s="54">
        <v>5</v>
      </c>
      <c r="M1038" s="54" t="s">
        <v>3750</v>
      </c>
      <c r="P1038" s="83">
        <v>0.1</v>
      </c>
    </row>
    <row r="1039" spans="1:16" s="54" customFormat="1" ht="30" customHeight="1">
      <c r="A1039" s="25" t="s">
        <v>3429</v>
      </c>
      <c r="B1039" s="26" t="s">
        <v>3478</v>
      </c>
      <c r="C1039" s="27" t="s">
        <v>3479</v>
      </c>
      <c r="D1039" s="66">
        <v>2018</v>
      </c>
      <c r="E1039" s="27" t="s">
        <v>3749</v>
      </c>
      <c r="F1039" s="53" t="s">
        <v>337</v>
      </c>
      <c r="G1039" s="27">
        <f t="shared" si="42"/>
        <v>93.000000000000014</v>
      </c>
      <c r="H1039" s="27" t="s">
        <v>387</v>
      </c>
      <c r="I1039" s="27">
        <v>372.32365000000004</v>
      </c>
      <c r="J1039" s="54" t="s">
        <v>3681</v>
      </c>
      <c r="K1039" s="55" t="s">
        <v>3480</v>
      </c>
      <c r="L1039" s="54">
        <v>30</v>
      </c>
      <c r="M1039" s="54" t="s">
        <v>3750</v>
      </c>
      <c r="P1039" s="83">
        <v>0.1</v>
      </c>
    </row>
    <row r="1040" spans="1:16" s="54" customFormat="1" ht="16.5" customHeight="1">
      <c r="A1040" s="25" t="s">
        <v>3429</v>
      </c>
      <c r="B1040" s="26" t="s">
        <v>352</v>
      </c>
      <c r="C1040" s="27" t="s">
        <v>3481</v>
      </c>
      <c r="D1040" s="66">
        <v>2018</v>
      </c>
      <c r="E1040" s="27" t="s">
        <v>3749</v>
      </c>
      <c r="F1040" s="53" t="s">
        <v>337</v>
      </c>
      <c r="G1040" s="27">
        <f t="shared" si="42"/>
        <v>93.000000000000014</v>
      </c>
      <c r="H1040" s="27" t="s">
        <v>387</v>
      </c>
      <c r="I1040" s="27">
        <v>494.74561</v>
      </c>
      <c r="J1040" s="54" t="s">
        <v>3681</v>
      </c>
      <c r="K1040" s="54" t="s">
        <v>735</v>
      </c>
      <c r="L1040" s="54">
        <v>15</v>
      </c>
      <c r="M1040" s="54" t="s">
        <v>3750</v>
      </c>
      <c r="P1040" s="83">
        <v>0.1</v>
      </c>
    </row>
    <row r="1041" spans="1:16" s="54" customFormat="1" ht="75" customHeight="1">
      <c r="A1041" s="25" t="s">
        <v>3429</v>
      </c>
      <c r="B1041" s="26" t="s">
        <v>3489</v>
      </c>
      <c r="C1041" s="27" t="s">
        <v>3490</v>
      </c>
      <c r="D1041" s="66">
        <v>2018</v>
      </c>
      <c r="E1041" s="27" t="s">
        <v>3749</v>
      </c>
      <c r="F1041" s="53" t="s">
        <v>337</v>
      </c>
      <c r="G1041" s="27">
        <f t="shared" si="42"/>
        <v>93.000000000000014</v>
      </c>
      <c r="H1041" s="27" t="s">
        <v>387</v>
      </c>
      <c r="I1041" s="27">
        <v>442.76641999999998</v>
      </c>
      <c r="J1041" s="54" t="s">
        <v>3681</v>
      </c>
      <c r="K1041" s="55" t="s">
        <v>464</v>
      </c>
      <c r="L1041" s="54">
        <v>55</v>
      </c>
      <c r="M1041" s="54" t="s">
        <v>3750</v>
      </c>
      <c r="P1041" s="83">
        <v>0.1</v>
      </c>
    </row>
    <row r="1042" spans="1:16" s="54" customFormat="1" ht="30" customHeight="1">
      <c r="A1042" s="25" t="s">
        <v>3429</v>
      </c>
      <c r="B1042" s="26" t="s">
        <v>3491</v>
      </c>
      <c r="C1042" s="27" t="s">
        <v>3492</v>
      </c>
      <c r="D1042" s="66">
        <v>2018</v>
      </c>
      <c r="E1042" s="27" t="s">
        <v>3749</v>
      </c>
      <c r="F1042" s="53" t="s">
        <v>337</v>
      </c>
      <c r="G1042" s="27">
        <f t="shared" si="42"/>
        <v>93.000000000000014</v>
      </c>
      <c r="H1042" s="27" t="s">
        <v>387</v>
      </c>
      <c r="I1042" s="27">
        <v>485.84373000000005</v>
      </c>
      <c r="J1042" s="54" t="s">
        <v>3681</v>
      </c>
      <c r="K1042" s="55" t="s">
        <v>476</v>
      </c>
      <c r="L1042" s="54">
        <v>30</v>
      </c>
      <c r="M1042" s="54" t="s">
        <v>3750</v>
      </c>
      <c r="P1042" s="83">
        <v>0.1</v>
      </c>
    </row>
    <row r="1043" spans="1:16" s="54" customFormat="1" ht="16.5" customHeight="1">
      <c r="A1043" s="25" t="s">
        <v>3429</v>
      </c>
      <c r="B1043" s="26" t="s">
        <v>3493</v>
      </c>
      <c r="C1043" s="27" t="s">
        <v>3494</v>
      </c>
      <c r="D1043" s="66">
        <v>2018</v>
      </c>
      <c r="E1043" s="27" t="s">
        <v>3749</v>
      </c>
      <c r="F1043" s="53" t="s">
        <v>337</v>
      </c>
      <c r="G1043" s="27">
        <f t="shared" si="42"/>
        <v>93.000000000000014</v>
      </c>
      <c r="H1043" s="27" t="s">
        <v>387</v>
      </c>
      <c r="I1043" s="27">
        <v>472.90666999999996</v>
      </c>
      <c r="J1043" s="54" t="s">
        <v>3681</v>
      </c>
      <c r="K1043" s="54" t="s">
        <v>467</v>
      </c>
      <c r="L1043" s="54">
        <v>5</v>
      </c>
      <c r="M1043" s="54" t="s">
        <v>3750</v>
      </c>
      <c r="P1043" s="83">
        <v>0.1</v>
      </c>
    </row>
    <row r="1044" spans="1:16" s="54" customFormat="1" ht="16.5" customHeight="1">
      <c r="A1044" s="25" t="s">
        <v>3429</v>
      </c>
      <c r="B1044" s="26" t="s">
        <v>3497</v>
      </c>
      <c r="C1044" s="27" t="s">
        <v>3498</v>
      </c>
      <c r="D1044" s="66">
        <v>2018</v>
      </c>
      <c r="E1044" s="27" t="s">
        <v>3749</v>
      </c>
      <c r="F1044" s="53" t="s">
        <v>337</v>
      </c>
      <c r="G1044" s="27">
        <f t="shared" si="42"/>
        <v>93.000000000000014</v>
      </c>
      <c r="H1044" s="27" t="s">
        <v>387</v>
      </c>
      <c r="I1044" s="27">
        <v>433.96607999999998</v>
      </c>
      <c r="J1044" s="54" t="s">
        <v>3681</v>
      </c>
      <c r="K1044" s="54" t="s">
        <v>418</v>
      </c>
      <c r="L1044" s="54">
        <v>15</v>
      </c>
      <c r="M1044" s="54" t="s">
        <v>3750</v>
      </c>
      <c r="P1044" s="83">
        <v>0.1</v>
      </c>
    </row>
    <row r="1045" spans="1:16" s="54" customFormat="1" ht="16.5" customHeight="1">
      <c r="A1045" s="25" t="s">
        <v>3429</v>
      </c>
      <c r="B1045" s="26" t="s">
        <v>3499</v>
      </c>
      <c r="C1045" s="27" t="s">
        <v>3500</v>
      </c>
      <c r="D1045" s="66">
        <v>2018</v>
      </c>
      <c r="E1045" s="27" t="s">
        <v>3749</v>
      </c>
      <c r="F1045" s="53" t="s">
        <v>337</v>
      </c>
      <c r="G1045" s="27">
        <f t="shared" si="42"/>
        <v>93.000000000000014</v>
      </c>
      <c r="H1045" s="27" t="s">
        <v>387</v>
      </c>
      <c r="I1045" s="27">
        <v>399.70807000000008</v>
      </c>
      <c r="J1045" s="54" t="s">
        <v>3681</v>
      </c>
      <c r="K1045" s="54" t="s">
        <v>440</v>
      </c>
      <c r="L1045" s="54">
        <v>4</v>
      </c>
      <c r="M1045" s="54" t="s">
        <v>3750</v>
      </c>
      <c r="P1045" s="83">
        <v>0.1</v>
      </c>
    </row>
    <row r="1046" spans="1:16" s="54" customFormat="1" ht="240" customHeight="1">
      <c r="A1046" s="25" t="s">
        <v>3429</v>
      </c>
      <c r="B1046" s="26" t="s">
        <v>3504</v>
      </c>
      <c r="C1046" s="27" t="s">
        <v>3505</v>
      </c>
      <c r="D1046" s="66">
        <v>2018</v>
      </c>
      <c r="E1046" s="27" t="s">
        <v>3749</v>
      </c>
      <c r="F1046" s="53" t="s">
        <v>337</v>
      </c>
      <c r="G1046" s="27">
        <f t="shared" si="42"/>
        <v>93.000000000000014</v>
      </c>
      <c r="H1046" s="27" t="s">
        <v>387</v>
      </c>
      <c r="I1046" s="27">
        <v>437.58079000000004</v>
      </c>
      <c r="J1046" s="54" t="s">
        <v>3681</v>
      </c>
      <c r="K1046" s="55" t="s">
        <v>414</v>
      </c>
      <c r="L1046" s="54">
        <v>220</v>
      </c>
      <c r="M1046" s="54" t="s">
        <v>3750</v>
      </c>
      <c r="P1046" s="83">
        <v>0.1</v>
      </c>
    </row>
    <row r="1047" spans="1:16" s="54" customFormat="1" ht="16.5" customHeight="1">
      <c r="A1047" s="25" t="s">
        <v>3429</v>
      </c>
      <c r="B1047" s="26" t="s">
        <v>3508</v>
      </c>
      <c r="C1047" s="27" t="s">
        <v>3509</v>
      </c>
      <c r="D1047" s="66">
        <v>2018</v>
      </c>
      <c r="E1047" s="27" t="s">
        <v>3749</v>
      </c>
      <c r="F1047" s="53" t="s">
        <v>337</v>
      </c>
      <c r="G1047" s="27">
        <f t="shared" si="42"/>
        <v>93.000000000000014</v>
      </c>
      <c r="H1047" s="27" t="s">
        <v>387</v>
      </c>
      <c r="I1047" s="27">
        <v>448.45967999999999</v>
      </c>
      <c r="J1047" s="54" t="s">
        <v>3681</v>
      </c>
      <c r="K1047" s="54" t="s">
        <v>522</v>
      </c>
      <c r="L1047" s="54">
        <v>15</v>
      </c>
      <c r="M1047" s="54" t="s">
        <v>3750</v>
      </c>
      <c r="P1047" s="83">
        <v>0.1</v>
      </c>
    </row>
    <row r="1048" spans="1:16" s="54" customFormat="1" ht="45" customHeight="1">
      <c r="A1048" s="25" t="s">
        <v>3429</v>
      </c>
      <c r="B1048" s="26" t="s">
        <v>3510</v>
      </c>
      <c r="C1048" s="27" t="s">
        <v>3511</v>
      </c>
      <c r="D1048" s="66">
        <v>2018</v>
      </c>
      <c r="E1048" s="27" t="s">
        <v>3749</v>
      </c>
      <c r="F1048" s="53" t="s">
        <v>337</v>
      </c>
      <c r="G1048" s="27">
        <f t="shared" si="42"/>
        <v>93.000000000000014</v>
      </c>
      <c r="H1048" s="27" t="s">
        <v>387</v>
      </c>
      <c r="I1048" s="27">
        <v>481.58004000000005</v>
      </c>
      <c r="J1048" s="54" t="s">
        <v>3681</v>
      </c>
      <c r="K1048" s="55" t="s">
        <v>549</v>
      </c>
      <c r="L1048" s="54">
        <v>45</v>
      </c>
      <c r="M1048" s="54" t="s">
        <v>3750</v>
      </c>
      <c r="P1048" s="83">
        <v>0.1</v>
      </c>
    </row>
    <row r="1049" spans="1:16" s="54" customFormat="1" ht="30" customHeight="1">
      <c r="A1049" s="25" t="s">
        <v>3429</v>
      </c>
      <c r="B1049" s="26" t="s">
        <v>3512</v>
      </c>
      <c r="C1049" s="27" t="s">
        <v>3513</v>
      </c>
      <c r="D1049" s="66">
        <v>2018</v>
      </c>
      <c r="E1049" s="27" t="s">
        <v>3749</v>
      </c>
      <c r="F1049" s="53" t="s">
        <v>337</v>
      </c>
      <c r="G1049" s="27">
        <f t="shared" si="42"/>
        <v>93.000000000000014</v>
      </c>
      <c r="H1049" s="27" t="s">
        <v>387</v>
      </c>
      <c r="I1049" s="27">
        <v>454.13162</v>
      </c>
      <c r="J1049" s="54" t="s">
        <v>3681</v>
      </c>
      <c r="K1049" s="55" t="s">
        <v>482</v>
      </c>
      <c r="L1049" s="54">
        <v>30</v>
      </c>
      <c r="M1049" s="54" t="s">
        <v>3750</v>
      </c>
      <c r="P1049" s="83">
        <v>0.1</v>
      </c>
    </row>
    <row r="1050" spans="1:16" s="54" customFormat="1" ht="16.5" customHeight="1">
      <c r="A1050" s="25" t="s">
        <v>3429</v>
      </c>
      <c r="B1050" s="26" t="s">
        <v>3514</v>
      </c>
      <c r="C1050" s="27" t="s">
        <v>3515</v>
      </c>
      <c r="D1050" s="66">
        <v>2018</v>
      </c>
      <c r="E1050" s="27" t="s">
        <v>3749</v>
      </c>
      <c r="F1050" s="53" t="s">
        <v>337</v>
      </c>
      <c r="G1050" s="27">
        <f t="shared" si="42"/>
        <v>93.000000000000014</v>
      </c>
      <c r="H1050" s="27" t="s">
        <v>387</v>
      </c>
      <c r="I1050" s="27">
        <v>369.23181000000005</v>
      </c>
      <c r="J1050" s="54" t="s">
        <v>3681</v>
      </c>
      <c r="K1050" s="54" t="s">
        <v>411</v>
      </c>
      <c r="L1050" s="54">
        <v>7</v>
      </c>
      <c r="M1050" s="54" t="s">
        <v>3750</v>
      </c>
      <c r="P1050" s="83">
        <v>0.1</v>
      </c>
    </row>
    <row r="1051" spans="1:16" s="54" customFormat="1" ht="16.5" customHeight="1">
      <c r="A1051" s="25" t="s">
        <v>3429</v>
      </c>
      <c r="B1051" s="26" t="s">
        <v>3516</v>
      </c>
      <c r="C1051" s="27" t="s">
        <v>3517</v>
      </c>
      <c r="D1051" s="66">
        <v>2018</v>
      </c>
      <c r="E1051" s="27" t="s">
        <v>3749</v>
      </c>
      <c r="F1051" s="53" t="s">
        <v>337</v>
      </c>
      <c r="G1051" s="27">
        <f t="shared" si="42"/>
        <v>93.000000000000014</v>
      </c>
      <c r="H1051" s="27" t="s">
        <v>387</v>
      </c>
      <c r="I1051" s="27">
        <v>443.42811</v>
      </c>
      <c r="J1051" s="54" t="s">
        <v>3681</v>
      </c>
      <c r="K1051" s="54" t="s">
        <v>443</v>
      </c>
      <c r="L1051" s="54">
        <v>15</v>
      </c>
      <c r="M1051" s="54" t="s">
        <v>3750</v>
      </c>
      <c r="P1051" s="83">
        <v>0.1</v>
      </c>
    </row>
    <row r="1052" spans="1:16" s="54" customFormat="1" ht="16.5" customHeight="1">
      <c r="A1052" s="25" t="s">
        <v>3429</v>
      </c>
      <c r="B1052" s="26" t="s">
        <v>3518</v>
      </c>
      <c r="C1052" s="27" t="s">
        <v>3519</v>
      </c>
      <c r="D1052" s="66">
        <v>2018</v>
      </c>
      <c r="E1052" s="27" t="s">
        <v>3749</v>
      </c>
      <c r="F1052" s="53" t="s">
        <v>337</v>
      </c>
      <c r="G1052" s="27">
        <f t="shared" si="42"/>
        <v>93.000000000000014</v>
      </c>
      <c r="H1052" s="27" t="s">
        <v>387</v>
      </c>
      <c r="I1052" s="27">
        <v>453.38226000000003</v>
      </c>
      <c r="J1052" s="54" t="s">
        <v>3681</v>
      </c>
      <c r="K1052" s="54" t="s">
        <v>446</v>
      </c>
      <c r="L1052" s="54">
        <v>15</v>
      </c>
      <c r="M1052" s="54" t="s">
        <v>3750</v>
      </c>
      <c r="P1052" s="83">
        <v>0.1</v>
      </c>
    </row>
    <row r="1053" spans="1:16" s="54" customFormat="1" ht="16.5" customHeight="1">
      <c r="A1053" s="25" t="s">
        <v>3429</v>
      </c>
      <c r="B1053" s="26" t="s">
        <v>3520</v>
      </c>
      <c r="C1053" s="27" t="s">
        <v>3521</v>
      </c>
      <c r="D1053" s="66">
        <v>2018</v>
      </c>
      <c r="E1053" s="27" t="s">
        <v>3749</v>
      </c>
      <c r="F1053" s="53" t="s">
        <v>337</v>
      </c>
      <c r="G1053" s="27">
        <f t="shared" si="42"/>
        <v>93.000000000000014</v>
      </c>
      <c r="H1053" s="27" t="s">
        <v>387</v>
      </c>
      <c r="I1053" s="27">
        <v>503.73619999999994</v>
      </c>
      <c r="J1053" s="54" t="s">
        <v>3681</v>
      </c>
      <c r="K1053" s="54" t="s">
        <v>580</v>
      </c>
      <c r="L1053" s="54">
        <v>15</v>
      </c>
      <c r="M1053" s="54" t="s">
        <v>3750</v>
      </c>
      <c r="P1053" s="83">
        <v>0.1</v>
      </c>
    </row>
    <row r="1054" spans="1:16" s="54" customFormat="1" ht="16.5" customHeight="1">
      <c r="A1054" s="25" t="s">
        <v>3429</v>
      </c>
      <c r="B1054" s="26" t="s">
        <v>3522</v>
      </c>
      <c r="C1054" s="27" t="s">
        <v>3523</v>
      </c>
      <c r="D1054" s="66">
        <v>2018</v>
      </c>
      <c r="E1054" s="27" t="s">
        <v>3749</v>
      </c>
      <c r="F1054" s="53" t="s">
        <v>337</v>
      </c>
      <c r="G1054" s="27">
        <f t="shared" ref="G1054:G1102" si="43">P1054*0.93*1000</f>
        <v>93.000000000000014</v>
      </c>
      <c r="H1054" s="27" t="s">
        <v>387</v>
      </c>
      <c r="I1054" s="27">
        <v>423.66765000000004</v>
      </c>
      <c r="J1054" s="54" t="s">
        <v>3681</v>
      </c>
      <c r="K1054" s="54" t="s">
        <v>745</v>
      </c>
      <c r="L1054" s="54">
        <v>15</v>
      </c>
      <c r="M1054" s="54" t="s">
        <v>3750</v>
      </c>
      <c r="P1054" s="83">
        <v>0.1</v>
      </c>
    </row>
    <row r="1055" spans="1:16" s="54" customFormat="1" ht="16.5" customHeight="1">
      <c r="A1055" s="25" t="s">
        <v>3429</v>
      </c>
      <c r="B1055" s="26" t="s">
        <v>3524</v>
      </c>
      <c r="C1055" s="27" t="s">
        <v>3525</v>
      </c>
      <c r="D1055" s="66">
        <v>2018</v>
      </c>
      <c r="E1055" s="27" t="s">
        <v>3749</v>
      </c>
      <c r="F1055" s="53" t="s">
        <v>337</v>
      </c>
      <c r="G1055" s="27">
        <f t="shared" si="43"/>
        <v>93.000000000000014</v>
      </c>
      <c r="H1055" s="27" t="s">
        <v>387</v>
      </c>
      <c r="I1055" s="27">
        <v>441.77320999999995</v>
      </c>
      <c r="J1055" s="54" t="s">
        <v>3681</v>
      </c>
      <c r="K1055" s="54" t="s">
        <v>751</v>
      </c>
      <c r="L1055" s="54">
        <v>15</v>
      </c>
      <c r="M1055" s="54" t="s">
        <v>3750</v>
      </c>
      <c r="P1055" s="83">
        <v>0.1</v>
      </c>
    </row>
    <row r="1056" spans="1:16" s="54" customFormat="1" ht="16.5" customHeight="1">
      <c r="A1056" s="25" t="s">
        <v>3429</v>
      </c>
      <c r="B1056" s="26" t="s">
        <v>3526</v>
      </c>
      <c r="C1056" s="27" t="s">
        <v>3527</v>
      </c>
      <c r="D1056" s="66">
        <v>2018</v>
      </c>
      <c r="E1056" s="27" t="s">
        <v>3749</v>
      </c>
      <c r="F1056" s="53" t="s">
        <v>337</v>
      </c>
      <c r="G1056" s="27">
        <f t="shared" si="43"/>
        <v>93.000000000000014</v>
      </c>
      <c r="H1056" s="27" t="s">
        <v>387</v>
      </c>
      <c r="I1056" s="27">
        <v>415.41915</v>
      </c>
      <c r="J1056" s="54" t="s">
        <v>3681</v>
      </c>
      <c r="K1056" s="54" t="s">
        <v>603</v>
      </c>
      <c r="L1056" s="54">
        <v>15</v>
      </c>
      <c r="M1056" s="54" t="s">
        <v>3750</v>
      </c>
      <c r="P1056" s="83">
        <v>0.1</v>
      </c>
    </row>
    <row r="1057" spans="1:16" s="54" customFormat="1" ht="16.5" customHeight="1">
      <c r="A1057" s="25" t="s">
        <v>3429</v>
      </c>
      <c r="B1057" s="26" t="s">
        <v>3528</v>
      </c>
      <c r="C1057" s="27" t="s">
        <v>3529</v>
      </c>
      <c r="D1057" s="66">
        <v>2018</v>
      </c>
      <c r="E1057" s="27" t="s">
        <v>3749</v>
      </c>
      <c r="F1057" s="53" t="s">
        <v>337</v>
      </c>
      <c r="G1057" s="27">
        <f t="shared" si="43"/>
        <v>93.000000000000014</v>
      </c>
      <c r="H1057" s="27" t="s">
        <v>387</v>
      </c>
      <c r="I1057" s="27">
        <v>364.06992000000002</v>
      </c>
      <c r="J1057" s="54" t="s">
        <v>3681</v>
      </c>
      <c r="K1057" s="54" t="s">
        <v>592</v>
      </c>
      <c r="L1057" s="54">
        <v>15</v>
      </c>
      <c r="M1057" s="54" t="s">
        <v>3750</v>
      </c>
      <c r="P1057" s="83">
        <v>0.1</v>
      </c>
    </row>
    <row r="1058" spans="1:16" s="54" customFormat="1" ht="75" customHeight="1">
      <c r="A1058" s="25" t="s">
        <v>3429</v>
      </c>
      <c r="B1058" s="26" t="s">
        <v>3530</v>
      </c>
      <c r="C1058" s="27" t="s">
        <v>203</v>
      </c>
      <c r="D1058" s="66">
        <v>2018</v>
      </c>
      <c r="E1058" s="27" t="s">
        <v>3751</v>
      </c>
      <c r="F1058" s="53" t="s">
        <v>337</v>
      </c>
      <c r="G1058" s="27">
        <f t="shared" si="43"/>
        <v>93.000000000000014</v>
      </c>
      <c r="H1058" s="27" t="s">
        <v>387</v>
      </c>
      <c r="I1058" s="27">
        <v>305.81766999999996</v>
      </c>
      <c r="J1058" s="54" t="s">
        <v>3681</v>
      </c>
      <c r="K1058" s="55" t="s">
        <v>3531</v>
      </c>
      <c r="L1058" s="54">
        <v>65</v>
      </c>
      <c r="M1058" s="54" t="s">
        <v>3750</v>
      </c>
      <c r="P1058" s="83">
        <v>0.1</v>
      </c>
    </row>
    <row r="1059" spans="1:16" s="54" customFormat="1" ht="16.5" customHeight="1">
      <c r="A1059" s="25" t="s">
        <v>3429</v>
      </c>
      <c r="B1059" s="26" t="s">
        <v>244</v>
      </c>
      <c r="C1059" s="27" t="s">
        <v>243</v>
      </c>
      <c r="D1059" s="66">
        <v>2018</v>
      </c>
      <c r="E1059" s="27" t="s">
        <v>3749</v>
      </c>
      <c r="F1059" s="53" t="s">
        <v>337</v>
      </c>
      <c r="G1059" s="27">
        <f t="shared" si="43"/>
        <v>93.000000000000014</v>
      </c>
      <c r="H1059" s="27" t="s">
        <v>387</v>
      </c>
      <c r="I1059" s="27">
        <v>377.58302999999995</v>
      </c>
      <c r="J1059" s="54" t="s">
        <v>3681</v>
      </c>
      <c r="K1059" s="54" t="s">
        <v>302</v>
      </c>
      <c r="L1059" s="54">
        <v>15</v>
      </c>
      <c r="M1059" s="54" t="s">
        <v>3750</v>
      </c>
      <c r="P1059" s="83">
        <v>0.1</v>
      </c>
    </row>
    <row r="1060" spans="1:16" s="54" customFormat="1" ht="16.5" customHeight="1">
      <c r="A1060" s="25" t="s">
        <v>3429</v>
      </c>
      <c r="B1060" s="26" t="s">
        <v>248</v>
      </c>
      <c r="C1060" s="27" t="s">
        <v>247</v>
      </c>
      <c r="D1060" s="66">
        <v>2018</v>
      </c>
      <c r="E1060" s="27" t="s">
        <v>3751</v>
      </c>
      <c r="F1060" s="53" t="s">
        <v>337</v>
      </c>
      <c r="G1060" s="27">
        <f t="shared" si="43"/>
        <v>93.000000000000014</v>
      </c>
      <c r="H1060" s="27" t="s">
        <v>387</v>
      </c>
      <c r="I1060" s="27">
        <v>317.18925999999999</v>
      </c>
      <c r="J1060" s="54" t="s">
        <v>3681</v>
      </c>
      <c r="K1060" s="54" t="s">
        <v>679</v>
      </c>
      <c r="L1060" s="54">
        <v>15</v>
      </c>
      <c r="M1060" s="54" t="s">
        <v>3750</v>
      </c>
      <c r="P1060" s="83">
        <v>0.1</v>
      </c>
    </row>
    <row r="1061" spans="1:16" s="54" customFormat="1" ht="45" customHeight="1">
      <c r="A1061" s="25" t="s">
        <v>3429</v>
      </c>
      <c r="B1061" s="26" t="s">
        <v>264</v>
      </c>
      <c r="C1061" s="27" t="s">
        <v>263</v>
      </c>
      <c r="D1061" s="66">
        <v>2018</v>
      </c>
      <c r="E1061" s="27" t="s">
        <v>3749</v>
      </c>
      <c r="F1061" s="53" t="s">
        <v>337</v>
      </c>
      <c r="G1061" s="27">
        <f t="shared" si="43"/>
        <v>93.000000000000014</v>
      </c>
      <c r="H1061" s="27" t="s">
        <v>387</v>
      </c>
      <c r="I1061" s="27">
        <v>412.38029</v>
      </c>
      <c r="J1061" s="54" t="s">
        <v>3681</v>
      </c>
      <c r="K1061" s="55" t="s">
        <v>3532</v>
      </c>
      <c r="L1061" s="54">
        <v>15</v>
      </c>
      <c r="M1061" s="54" t="s">
        <v>3750</v>
      </c>
      <c r="P1061" s="83">
        <v>0.1</v>
      </c>
    </row>
    <row r="1062" spans="1:16" s="54" customFormat="1" ht="30" customHeight="1">
      <c r="A1062" s="25" t="s">
        <v>3429</v>
      </c>
      <c r="B1062" s="26" t="s">
        <v>270</v>
      </c>
      <c r="C1062" s="27" t="s">
        <v>269</v>
      </c>
      <c r="D1062" s="66">
        <v>2018</v>
      </c>
      <c r="E1062" s="27" t="s">
        <v>3749</v>
      </c>
      <c r="F1062" s="53" t="s">
        <v>337</v>
      </c>
      <c r="G1062" s="27">
        <f t="shared" si="43"/>
        <v>93.000000000000014</v>
      </c>
      <c r="H1062" s="27" t="s">
        <v>387</v>
      </c>
      <c r="I1062" s="27">
        <v>386.20004999999998</v>
      </c>
      <c r="J1062" s="54" t="s">
        <v>3681</v>
      </c>
      <c r="K1062" s="55" t="s">
        <v>3533</v>
      </c>
      <c r="L1062" s="54">
        <v>30</v>
      </c>
      <c r="M1062" s="54" t="s">
        <v>3750</v>
      </c>
      <c r="P1062" s="83">
        <v>0.1</v>
      </c>
    </row>
    <row r="1063" spans="1:16" s="54" customFormat="1" ht="30" customHeight="1">
      <c r="A1063" s="25" t="s">
        <v>3429</v>
      </c>
      <c r="B1063" s="26" t="s">
        <v>274</v>
      </c>
      <c r="C1063" s="27" t="s">
        <v>273</v>
      </c>
      <c r="D1063" s="66">
        <v>2018</v>
      </c>
      <c r="E1063" s="27" t="s">
        <v>3749</v>
      </c>
      <c r="F1063" s="53" t="s">
        <v>337</v>
      </c>
      <c r="G1063" s="27">
        <f t="shared" si="43"/>
        <v>93.000000000000014</v>
      </c>
      <c r="H1063" s="27" t="s">
        <v>387</v>
      </c>
      <c r="I1063" s="27">
        <v>431.24074000000002</v>
      </c>
      <c r="J1063" s="54" t="s">
        <v>3681</v>
      </c>
      <c r="K1063" s="55" t="s">
        <v>736</v>
      </c>
      <c r="L1063" s="54">
        <v>30</v>
      </c>
      <c r="M1063" s="54" t="s">
        <v>3750</v>
      </c>
      <c r="P1063" s="83">
        <v>0.1</v>
      </c>
    </row>
    <row r="1064" spans="1:16" s="54" customFormat="1" ht="16.5" customHeight="1">
      <c r="A1064" s="25" t="s">
        <v>3429</v>
      </c>
      <c r="B1064" s="26" t="s">
        <v>276</v>
      </c>
      <c r="C1064" s="27" t="s">
        <v>275</v>
      </c>
      <c r="D1064" s="66">
        <v>2018</v>
      </c>
      <c r="E1064" s="27" t="s">
        <v>3749</v>
      </c>
      <c r="F1064" s="53" t="s">
        <v>337</v>
      </c>
      <c r="G1064" s="27">
        <f t="shared" si="43"/>
        <v>93.000000000000014</v>
      </c>
      <c r="H1064" s="27" t="s">
        <v>387</v>
      </c>
      <c r="I1064" s="27">
        <v>357.08796000000001</v>
      </c>
      <c r="J1064" s="54" t="s">
        <v>3681</v>
      </c>
      <c r="K1064" s="54" t="s">
        <v>312</v>
      </c>
      <c r="L1064" s="54">
        <v>15</v>
      </c>
      <c r="M1064" s="54" t="s">
        <v>3750</v>
      </c>
      <c r="P1064" s="83">
        <v>0.1</v>
      </c>
    </row>
    <row r="1065" spans="1:16" s="54" customFormat="1" ht="16.5" customHeight="1">
      <c r="A1065" s="25" t="s">
        <v>3429</v>
      </c>
      <c r="B1065" s="26" t="s">
        <v>280</v>
      </c>
      <c r="C1065" s="27" t="s">
        <v>279</v>
      </c>
      <c r="D1065" s="66">
        <v>2018</v>
      </c>
      <c r="E1065" s="27" t="s">
        <v>3749</v>
      </c>
      <c r="F1065" s="53" t="s">
        <v>337</v>
      </c>
      <c r="G1065" s="27">
        <f t="shared" si="43"/>
        <v>93.000000000000014</v>
      </c>
      <c r="H1065" s="27" t="s">
        <v>387</v>
      </c>
      <c r="I1065" s="27">
        <v>369.18287999999995</v>
      </c>
      <c r="J1065" s="54" t="s">
        <v>3681</v>
      </c>
      <c r="K1065" s="54" t="s">
        <v>324</v>
      </c>
      <c r="L1065" s="54">
        <v>15</v>
      </c>
      <c r="M1065" s="54" t="s">
        <v>3750</v>
      </c>
      <c r="P1065" s="83">
        <v>0.1</v>
      </c>
    </row>
    <row r="1066" spans="1:16" s="54" customFormat="1" ht="150" customHeight="1">
      <c r="A1066" s="25" t="s">
        <v>3429</v>
      </c>
      <c r="B1066" s="26" t="s">
        <v>284</v>
      </c>
      <c r="C1066" s="27" t="s">
        <v>283</v>
      </c>
      <c r="D1066" s="66">
        <v>2018</v>
      </c>
      <c r="E1066" s="27" t="s">
        <v>3749</v>
      </c>
      <c r="F1066" s="53" t="s">
        <v>337</v>
      </c>
      <c r="G1066" s="27">
        <f t="shared" si="43"/>
        <v>93.000000000000014</v>
      </c>
      <c r="H1066" s="27" t="s">
        <v>387</v>
      </c>
      <c r="I1066" s="27">
        <v>444.47611000000001</v>
      </c>
      <c r="J1066" s="54" t="s">
        <v>3681</v>
      </c>
      <c r="K1066" s="55" t="s">
        <v>415</v>
      </c>
      <c r="L1066" s="54">
        <v>150</v>
      </c>
      <c r="M1066" s="54" t="s">
        <v>3750</v>
      </c>
      <c r="P1066" s="83">
        <v>0.1</v>
      </c>
    </row>
    <row r="1067" spans="1:16" s="54" customFormat="1" ht="30" customHeight="1">
      <c r="A1067" s="25" t="s">
        <v>3429</v>
      </c>
      <c r="B1067" s="26" t="s">
        <v>288</v>
      </c>
      <c r="C1067" s="27" t="s">
        <v>287</v>
      </c>
      <c r="D1067" s="66">
        <v>2018</v>
      </c>
      <c r="E1067" s="27" t="s">
        <v>3749</v>
      </c>
      <c r="F1067" s="53" t="s">
        <v>337</v>
      </c>
      <c r="G1067" s="27">
        <f t="shared" si="43"/>
        <v>93.000000000000014</v>
      </c>
      <c r="H1067" s="27" t="s">
        <v>387</v>
      </c>
      <c r="I1067" s="27">
        <v>383.37645000000003</v>
      </c>
      <c r="J1067" s="54" t="s">
        <v>3681</v>
      </c>
      <c r="K1067" s="55" t="s">
        <v>774</v>
      </c>
      <c r="L1067" s="54">
        <v>29.5</v>
      </c>
      <c r="M1067" s="54" t="s">
        <v>3750</v>
      </c>
      <c r="P1067" s="83">
        <v>0.1</v>
      </c>
    </row>
    <row r="1068" spans="1:16" s="54" customFormat="1" ht="30" customHeight="1">
      <c r="A1068" s="25" t="s">
        <v>3429</v>
      </c>
      <c r="B1068" s="26" t="s">
        <v>3534</v>
      </c>
      <c r="C1068" s="27" t="s">
        <v>3535</v>
      </c>
      <c r="D1068" s="66">
        <v>2018</v>
      </c>
      <c r="E1068" s="27" t="s">
        <v>3749</v>
      </c>
      <c r="F1068" s="53" t="s">
        <v>337</v>
      </c>
      <c r="G1068" s="27">
        <f t="shared" si="43"/>
        <v>93.000000000000014</v>
      </c>
      <c r="H1068" s="27" t="s">
        <v>387</v>
      </c>
      <c r="I1068" s="27">
        <v>438.44337000000002</v>
      </c>
      <c r="J1068" s="54" t="s">
        <v>3681</v>
      </c>
      <c r="K1068" s="55" t="s">
        <v>394</v>
      </c>
      <c r="L1068" s="54">
        <v>30</v>
      </c>
      <c r="M1068" s="54" t="s">
        <v>3750</v>
      </c>
      <c r="P1068" s="83">
        <v>0.1</v>
      </c>
    </row>
    <row r="1069" spans="1:16" s="54" customFormat="1" ht="16.5" customHeight="1">
      <c r="A1069" s="25" t="s">
        <v>3429</v>
      </c>
      <c r="B1069" s="26" t="s">
        <v>3536</v>
      </c>
      <c r="C1069" s="27" t="s">
        <v>3537</v>
      </c>
      <c r="D1069" s="66">
        <v>2018</v>
      </c>
      <c r="E1069" s="27" t="s">
        <v>3749</v>
      </c>
      <c r="F1069" s="53" t="s">
        <v>337</v>
      </c>
      <c r="G1069" s="27">
        <f t="shared" si="43"/>
        <v>93.000000000000014</v>
      </c>
      <c r="H1069" s="27" t="s">
        <v>387</v>
      </c>
      <c r="I1069" s="27">
        <v>437.34296999999998</v>
      </c>
      <c r="J1069" s="54" t="s">
        <v>3681</v>
      </c>
      <c r="K1069" s="54" t="s">
        <v>488</v>
      </c>
      <c r="L1069" s="54">
        <v>5</v>
      </c>
      <c r="M1069" s="54" t="s">
        <v>3750</v>
      </c>
      <c r="P1069" s="83">
        <v>0.1</v>
      </c>
    </row>
    <row r="1070" spans="1:16" s="54" customFormat="1" ht="30" customHeight="1">
      <c r="A1070" s="25" t="s">
        <v>3429</v>
      </c>
      <c r="B1070" s="26" t="s">
        <v>3538</v>
      </c>
      <c r="C1070" s="27" t="s">
        <v>3539</v>
      </c>
      <c r="D1070" s="66">
        <v>2018</v>
      </c>
      <c r="E1070" s="27" t="s">
        <v>3749</v>
      </c>
      <c r="F1070" s="53" t="s">
        <v>337</v>
      </c>
      <c r="G1070" s="27">
        <f t="shared" si="43"/>
        <v>93.000000000000014</v>
      </c>
      <c r="H1070" s="27" t="s">
        <v>387</v>
      </c>
      <c r="I1070" s="27">
        <v>296.51559999999995</v>
      </c>
      <c r="J1070" s="54" t="s">
        <v>3681</v>
      </c>
      <c r="K1070" s="55" t="s">
        <v>485</v>
      </c>
      <c r="L1070" s="54">
        <v>30</v>
      </c>
      <c r="M1070" s="54" t="s">
        <v>3750</v>
      </c>
      <c r="P1070" s="83">
        <v>0.1</v>
      </c>
    </row>
    <row r="1071" spans="1:16" s="54" customFormat="1" ht="30" customHeight="1">
      <c r="A1071" s="25" t="s">
        <v>3429</v>
      </c>
      <c r="B1071" s="26" t="s">
        <v>3540</v>
      </c>
      <c r="C1071" s="27" t="s">
        <v>3541</v>
      </c>
      <c r="D1071" s="66">
        <v>2018</v>
      </c>
      <c r="E1071" s="27" t="s">
        <v>3749</v>
      </c>
      <c r="F1071" s="53" t="s">
        <v>337</v>
      </c>
      <c r="G1071" s="27">
        <f t="shared" si="43"/>
        <v>93.000000000000014</v>
      </c>
      <c r="H1071" s="27" t="s">
        <v>387</v>
      </c>
      <c r="I1071" s="27">
        <v>376.42149000000001</v>
      </c>
      <c r="J1071" s="54" t="s">
        <v>3681</v>
      </c>
      <c r="K1071" s="55" t="s">
        <v>612</v>
      </c>
      <c r="L1071" s="54">
        <v>20</v>
      </c>
      <c r="M1071" s="54" t="s">
        <v>3750</v>
      </c>
      <c r="P1071" s="83">
        <v>0.1</v>
      </c>
    </row>
    <row r="1072" spans="1:16" s="54" customFormat="1" ht="16.5" customHeight="1">
      <c r="A1072" s="25" t="s">
        <v>3429</v>
      </c>
      <c r="B1072" s="26" t="s">
        <v>3542</v>
      </c>
      <c r="C1072" s="27" t="s">
        <v>3543</v>
      </c>
      <c r="D1072" s="66">
        <v>2018</v>
      </c>
      <c r="E1072" s="27" t="s">
        <v>3749</v>
      </c>
      <c r="F1072" s="53" t="s">
        <v>337</v>
      </c>
      <c r="G1072" s="27">
        <f t="shared" si="43"/>
        <v>93.000000000000014</v>
      </c>
      <c r="H1072" s="27" t="s">
        <v>387</v>
      </c>
      <c r="I1072" s="27">
        <v>369.62092000000007</v>
      </c>
      <c r="J1072" s="54" t="s">
        <v>3681</v>
      </c>
      <c r="K1072" s="54" t="s">
        <v>780</v>
      </c>
      <c r="L1072" s="54">
        <v>15</v>
      </c>
      <c r="M1072" s="54" t="s">
        <v>3750</v>
      </c>
      <c r="P1072" s="83">
        <v>0.1</v>
      </c>
    </row>
    <row r="1073" spans="1:16" s="54" customFormat="1" ht="16.5" customHeight="1">
      <c r="A1073" s="25" t="s">
        <v>3429</v>
      </c>
      <c r="B1073" s="26" t="s">
        <v>3544</v>
      </c>
      <c r="C1073" s="27" t="s">
        <v>3545</v>
      </c>
      <c r="D1073" s="66">
        <v>2018</v>
      </c>
      <c r="E1073" s="27" t="s">
        <v>3749</v>
      </c>
      <c r="F1073" s="53" t="s">
        <v>337</v>
      </c>
      <c r="G1073" s="27">
        <f t="shared" si="43"/>
        <v>93.000000000000014</v>
      </c>
      <c r="H1073" s="27" t="s">
        <v>387</v>
      </c>
      <c r="I1073" s="27">
        <v>302.23702999999995</v>
      </c>
      <c r="J1073" s="54" t="s">
        <v>3681</v>
      </c>
      <c r="K1073" s="54" t="s">
        <v>763</v>
      </c>
      <c r="L1073" s="54">
        <v>80</v>
      </c>
      <c r="M1073" s="54" t="s">
        <v>3750</v>
      </c>
      <c r="P1073" s="83">
        <v>0.1</v>
      </c>
    </row>
    <row r="1074" spans="1:16" s="54" customFormat="1" ht="16.5" customHeight="1">
      <c r="A1074" s="25" t="s">
        <v>3429</v>
      </c>
      <c r="B1074" s="26" t="s">
        <v>3546</v>
      </c>
      <c r="C1074" s="27" t="s">
        <v>3547</v>
      </c>
      <c r="D1074" s="66">
        <v>2018</v>
      </c>
      <c r="E1074" s="27" t="s">
        <v>3749</v>
      </c>
      <c r="F1074" s="53" t="s">
        <v>337</v>
      </c>
      <c r="G1074" s="27">
        <f t="shared" si="43"/>
        <v>93.000000000000014</v>
      </c>
      <c r="H1074" s="27" t="s">
        <v>387</v>
      </c>
      <c r="I1074" s="27">
        <v>428.65666000000004</v>
      </c>
      <c r="J1074" s="54" t="s">
        <v>3681</v>
      </c>
      <c r="K1074" s="54" t="s">
        <v>534</v>
      </c>
      <c r="L1074" s="54">
        <v>30</v>
      </c>
      <c r="M1074" s="54" t="s">
        <v>3750</v>
      </c>
      <c r="P1074" s="83">
        <v>0.1</v>
      </c>
    </row>
    <row r="1075" spans="1:16" s="54" customFormat="1" ht="16.5" customHeight="1">
      <c r="A1075" s="25" t="s">
        <v>3429</v>
      </c>
      <c r="B1075" s="26" t="s">
        <v>3548</v>
      </c>
      <c r="C1075" s="27" t="s">
        <v>3549</v>
      </c>
      <c r="D1075" s="66">
        <v>2018</v>
      </c>
      <c r="E1075" s="27" t="s">
        <v>3749</v>
      </c>
      <c r="F1075" s="53" t="s">
        <v>337</v>
      </c>
      <c r="G1075" s="27">
        <f t="shared" si="43"/>
        <v>93.000000000000014</v>
      </c>
      <c r="H1075" s="27" t="s">
        <v>387</v>
      </c>
      <c r="I1075" s="27">
        <v>388.79452999999995</v>
      </c>
      <c r="J1075" s="54" t="s">
        <v>3681</v>
      </c>
      <c r="K1075" s="54" t="s">
        <v>3550</v>
      </c>
      <c r="L1075" s="54">
        <v>100</v>
      </c>
      <c r="M1075" s="54" t="s">
        <v>3750</v>
      </c>
      <c r="P1075" s="83">
        <v>0.1</v>
      </c>
    </row>
    <row r="1076" spans="1:16" s="54" customFormat="1" ht="16.5" customHeight="1">
      <c r="A1076" s="25" t="s">
        <v>3429</v>
      </c>
      <c r="B1076" s="26" t="s">
        <v>3553</v>
      </c>
      <c r="C1076" s="27" t="s">
        <v>3554</v>
      </c>
      <c r="D1076" s="66">
        <v>2018</v>
      </c>
      <c r="E1076" s="27" t="s">
        <v>3749</v>
      </c>
      <c r="F1076" s="53" t="s">
        <v>337</v>
      </c>
      <c r="G1076" s="27">
        <f t="shared" si="43"/>
        <v>93.000000000000014</v>
      </c>
      <c r="H1076" s="27" t="s">
        <v>387</v>
      </c>
      <c r="I1076" s="27">
        <v>389.49709000000001</v>
      </c>
      <c r="J1076" s="54" t="s">
        <v>3681</v>
      </c>
      <c r="K1076" s="54" t="s">
        <v>328</v>
      </c>
      <c r="L1076" s="54">
        <v>15</v>
      </c>
      <c r="M1076" s="54" t="s">
        <v>3750</v>
      </c>
      <c r="P1076" s="83">
        <v>0.1</v>
      </c>
    </row>
    <row r="1077" spans="1:16" s="54" customFormat="1" ht="16.5" customHeight="1">
      <c r="A1077" s="25" t="s">
        <v>3429</v>
      </c>
      <c r="B1077" s="26" t="s">
        <v>3557</v>
      </c>
      <c r="C1077" s="27" t="s">
        <v>3558</v>
      </c>
      <c r="D1077" s="66">
        <v>2018</v>
      </c>
      <c r="E1077" s="27" t="s">
        <v>3749</v>
      </c>
      <c r="F1077" s="53" t="s">
        <v>337</v>
      </c>
      <c r="G1077" s="27">
        <f t="shared" si="43"/>
        <v>93.000000000000014</v>
      </c>
      <c r="H1077" s="27" t="s">
        <v>387</v>
      </c>
      <c r="I1077" s="27">
        <v>440.73384999999996</v>
      </c>
      <c r="J1077" s="54" t="s">
        <v>3681</v>
      </c>
      <c r="K1077" s="54" t="s">
        <v>732</v>
      </c>
      <c r="L1077" s="54">
        <v>8</v>
      </c>
      <c r="M1077" s="54" t="s">
        <v>3750</v>
      </c>
      <c r="P1077" s="83">
        <v>0.1</v>
      </c>
    </row>
    <row r="1078" spans="1:16" s="54" customFormat="1" ht="16.5" customHeight="1">
      <c r="A1078" s="25" t="s">
        <v>3429</v>
      </c>
      <c r="B1078" s="26" t="s">
        <v>3559</v>
      </c>
      <c r="C1078" s="27" t="s">
        <v>3560</v>
      </c>
      <c r="D1078" s="66">
        <v>2018</v>
      </c>
      <c r="E1078" s="27" t="s">
        <v>3749</v>
      </c>
      <c r="F1078" s="53" t="s">
        <v>337</v>
      </c>
      <c r="G1078" s="27">
        <f t="shared" si="43"/>
        <v>93.000000000000014</v>
      </c>
      <c r="H1078" s="27" t="s">
        <v>387</v>
      </c>
      <c r="I1078" s="27">
        <v>431.92964999999998</v>
      </c>
      <c r="J1078" s="54" t="s">
        <v>3681</v>
      </c>
      <c r="K1078" s="54" t="s">
        <v>404</v>
      </c>
      <c r="L1078" s="54">
        <v>44.85</v>
      </c>
      <c r="M1078" s="54" t="s">
        <v>3750</v>
      </c>
      <c r="P1078" s="83">
        <v>0.1</v>
      </c>
    </row>
    <row r="1079" spans="1:16" s="54" customFormat="1" ht="16.5" customHeight="1">
      <c r="A1079" s="25" t="s">
        <v>3429</v>
      </c>
      <c r="B1079" s="26" t="s">
        <v>3561</v>
      </c>
      <c r="C1079" s="27" t="s">
        <v>3562</v>
      </c>
      <c r="D1079" s="66">
        <v>2018</v>
      </c>
      <c r="E1079" s="27" t="s">
        <v>3749</v>
      </c>
      <c r="F1079" s="53" t="s">
        <v>337</v>
      </c>
      <c r="G1079" s="27">
        <f t="shared" si="43"/>
        <v>93.000000000000014</v>
      </c>
      <c r="H1079" s="27" t="s">
        <v>387</v>
      </c>
      <c r="I1079" s="27">
        <v>442.72454999999991</v>
      </c>
      <c r="J1079" s="54" t="s">
        <v>3681</v>
      </c>
      <c r="K1079" s="54" t="s">
        <v>555</v>
      </c>
      <c r="L1079" s="54">
        <v>5</v>
      </c>
      <c r="M1079" s="54" t="s">
        <v>3750</v>
      </c>
      <c r="P1079" s="83">
        <v>0.1</v>
      </c>
    </row>
    <row r="1080" spans="1:16" s="54" customFormat="1" ht="16.5" customHeight="1">
      <c r="A1080" s="25" t="s">
        <v>3429</v>
      </c>
      <c r="B1080" s="26" t="s">
        <v>3563</v>
      </c>
      <c r="C1080" s="27" t="s">
        <v>3564</v>
      </c>
      <c r="D1080" s="66">
        <v>2018</v>
      </c>
      <c r="E1080" s="27" t="s">
        <v>3749</v>
      </c>
      <c r="F1080" s="53" t="s">
        <v>337</v>
      </c>
      <c r="G1080" s="27">
        <f t="shared" si="43"/>
        <v>93.000000000000014</v>
      </c>
      <c r="H1080" s="27" t="s">
        <v>387</v>
      </c>
      <c r="I1080" s="27">
        <v>424.63035000000002</v>
      </c>
      <c r="J1080" s="54" t="s">
        <v>3681</v>
      </c>
      <c r="K1080" s="54" t="s">
        <v>755</v>
      </c>
      <c r="L1080" s="54">
        <v>50</v>
      </c>
      <c r="M1080" s="54" t="s">
        <v>3750</v>
      </c>
      <c r="P1080" s="83">
        <v>0.1</v>
      </c>
    </row>
    <row r="1081" spans="1:16" s="54" customFormat="1" ht="16.5" customHeight="1">
      <c r="A1081" s="25" t="s">
        <v>3429</v>
      </c>
      <c r="B1081" s="26" t="s">
        <v>3565</v>
      </c>
      <c r="C1081" s="27" t="s">
        <v>3566</v>
      </c>
      <c r="D1081" s="66">
        <v>2018</v>
      </c>
      <c r="E1081" s="27" t="s">
        <v>3751</v>
      </c>
      <c r="F1081" s="53" t="s">
        <v>337</v>
      </c>
      <c r="G1081" s="27">
        <f t="shared" si="43"/>
        <v>93.000000000000014</v>
      </c>
      <c r="H1081" s="27" t="s">
        <v>387</v>
      </c>
      <c r="I1081" s="27">
        <v>424.17669000000001</v>
      </c>
      <c r="J1081" s="54" t="s">
        <v>3681</v>
      </c>
      <c r="K1081" s="54" t="s">
        <v>620</v>
      </c>
      <c r="L1081" s="54">
        <v>100</v>
      </c>
      <c r="M1081" s="54" t="s">
        <v>3750</v>
      </c>
      <c r="P1081" s="83">
        <v>0.1</v>
      </c>
    </row>
    <row r="1082" spans="1:16" s="54" customFormat="1" ht="30" customHeight="1">
      <c r="A1082" s="25" t="s">
        <v>3429</v>
      </c>
      <c r="B1082" s="26" t="s">
        <v>3567</v>
      </c>
      <c r="C1082" s="27" t="s">
        <v>3568</v>
      </c>
      <c r="D1082" s="66">
        <v>2018</v>
      </c>
      <c r="E1082" s="27" t="s">
        <v>3749</v>
      </c>
      <c r="F1082" s="53" t="s">
        <v>337</v>
      </c>
      <c r="G1082" s="27">
        <f t="shared" si="43"/>
        <v>93.000000000000014</v>
      </c>
      <c r="H1082" s="27" t="s">
        <v>387</v>
      </c>
      <c r="I1082" s="27">
        <v>412.70330999999993</v>
      </c>
      <c r="J1082" s="54" t="s">
        <v>3681</v>
      </c>
      <c r="K1082" s="55" t="s">
        <v>647</v>
      </c>
      <c r="L1082" s="54">
        <v>20</v>
      </c>
      <c r="M1082" s="54" t="s">
        <v>3750</v>
      </c>
      <c r="P1082" s="83">
        <v>0.1</v>
      </c>
    </row>
    <row r="1083" spans="1:16" s="54" customFormat="1" ht="16.5" customHeight="1">
      <c r="A1083" s="25" t="s">
        <v>3429</v>
      </c>
      <c r="B1083" s="26" t="s">
        <v>3569</v>
      </c>
      <c r="C1083" s="27" t="s">
        <v>3570</v>
      </c>
      <c r="D1083" s="66">
        <v>2018</v>
      </c>
      <c r="E1083" s="27" t="s">
        <v>3749</v>
      </c>
      <c r="F1083" s="53" t="s">
        <v>337</v>
      </c>
      <c r="G1083" s="27">
        <f t="shared" si="43"/>
        <v>93.000000000000014</v>
      </c>
      <c r="H1083" s="27" t="s">
        <v>387</v>
      </c>
      <c r="I1083" s="27">
        <v>391.19972999999999</v>
      </c>
      <c r="J1083" s="54" t="s">
        <v>3681</v>
      </c>
      <c r="K1083" s="54" t="s">
        <v>2449</v>
      </c>
      <c r="L1083" s="54">
        <v>15</v>
      </c>
      <c r="M1083" s="54" t="s">
        <v>3750</v>
      </c>
      <c r="P1083" s="83">
        <v>0.1</v>
      </c>
    </row>
    <row r="1084" spans="1:16" s="54" customFormat="1" ht="16.5" customHeight="1">
      <c r="A1084" s="25" t="s">
        <v>3429</v>
      </c>
      <c r="B1084" s="26" t="s">
        <v>3571</v>
      </c>
      <c r="C1084" s="27" t="s">
        <v>3572</v>
      </c>
      <c r="D1084" s="66">
        <v>2018</v>
      </c>
      <c r="E1084" s="27" t="s">
        <v>3749</v>
      </c>
      <c r="F1084" s="53" t="s">
        <v>337</v>
      </c>
      <c r="G1084" s="27">
        <f t="shared" si="43"/>
        <v>93.000000000000014</v>
      </c>
      <c r="H1084" s="27" t="s">
        <v>387</v>
      </c>
      <c r="I1084" s="27">
        <v>390.19739000000004</v>
      </c>
      <c r="J1084" s="54" t="s">
        <v>3681</v>
      </c>
      <c r="K1084" s="54" t="s">
        <v>470</v>
      </c>
      <c r="L1084" s="54">
        <v>15</v>
      </c>
      <c r="M1084" s="54" t="s">
        <v>3750</v>
      </c>
      <c r="P1084" s="83">
        <v>0.1</v>
      </c>
    </row>
    <row r="1085" spans="1:16" s="54" customFormat="1" ht="16.5" customHeight="1">
      <c r="A1085" s="25" t="s">
        <v>3429</v>
      </c>
      <c r="B1085" s="26" t="s">
        <v>3573</v>
      </c>
      <c r="C1085" s="27" t="s">
        <v>3574</v>
      </c>
      <c r="D1085" s="66">
        <v>2018</v>
      </c>
      <c r="E1085" s="27" t="s">
        <v>3749</v>
      </c>
      <c r="F1085" s="53" t="s">
        <v>337</v>
      </c>
      <c r="G1085" s="27">
        <f t="shared" si="43"/>
        <v>93.000000000000014</v>
      </c>
      <c r="H1085" s="27" t="s">
        <v>387</v>
      </c>
      <c r="I1085" s="27">
        <v>486.74620999999996</v>
      </c>
      <c r="J1085" s="54" t="s">
        <v>3681</v>
      </c>
      <c r="K1085" s="54" t="s">
        <v>479</v>
      </c>
      <c r="L1085" s="54">
        <v>15</v>
      </c>
      <c r="M1085" s="54" t="s">
        <v>3750</v>
      </c>
      <c r="P1085" s="83">
        <v>0.1</v>
      </c>
    </row>
    <row r="1086" spans="1:16" s="54" customFormat="1" ht="16.5" customHeight="1">
      <c r="A1086" s="25" t="s">
        <v>3429</v>
      </c>
      <c r="B1086" s="26" t="s">
        <v>3575</v>
      </c>
      <c r="C1086" s="27" t="s">
        <v>3576</v>
      </c>
      <c r="D1086" s="66">
        <v>2018</v>
      </c>
      <c r="E1086" s="27" t="s">
        <v>3749</v>
      </c>
      <c r="F1086" s="53" t="s">
        <v>337</v>
      </c>
      <c r="G1086" s="27">
        <f t="shared" si="43"/>
        <v>93.000000000000014</v>
      </c>
      <c r="H1086" s="27" t="s">
        <v>387</v>
      </c>
      <c r="I1086" s="27">
        <v>459.41715999999997</v>
      </c>
      <c r="J1086" s="54" t="s">
        <v>3681</v>
      </c>
      <c r="K1086" s="54" t="s">
        <v>508</v>
      </c>
      <c r="L1086" s="54">
        <v>15</v>
      </c>
      <c r="M1086" s="54" t="s">
        <v>3750</v>
      </c>
      <c r="P1086" s="83">
        <v>0.1</v>
      </c>
    </row>
    <row r="1087" spans="1:16" s="54" customFormat="1" ht="45" customHeight="1">
      <c r="A1087" s="25" t="s">
        <v>3429</v>
      </c>
      <c r="B1087" s="26" t="s">
        <v>3579</v>
      </c>
      <c r="C1087" s="27" t="s">
        <v>3580</v>
      </c>
      <c r="D1087" s="66">
        <v>2018</v>
      </c>
      <c r="E1087" s="27" t="s">
        <v>3749</v>
      </c>
      <c r="F1087" s="53" t="s">
        <v>337</v>
      </c>
      <c r="G1087" s="27">
        <f t="shared" si="43"/>
        <v>93.000000000000014</v>
      </c>
      <c r="H1087" s="27" t="s">
        <v>387</v>
      </c>
      <c r="I1087" s="27">
        <v>327.29695000000004</v>
      </c>
      <c r="J1087" s="54" t="s">
        <v>3681</v>
      </c>
      <c r="K1087" s="55" t="s">
        <v>562</v>
      </c>
      <c r="L1087" s="54">
        <v>30</v>
      </c>
      <c r="M1087" s="54" t="s">
        <v>3750</v>
      </c>
      <c r="P1087" s="83">
        <v>0.1</v>
      </c>
    </row>
    <row r="1088" spans="1:16" s="54" customFormat="1" ht="16.5" customHeight="1">
      <c r="A1088" s="25" t="s">
        <v>3429</v>
      </c>
      <c r="B1088" s="26" t="s">
        <v>3581</v>
      </c>
      <c r="C1088" s="27" t="s">
        <v>3582</v>
      </c>
      <c r="D1088" s="66">
        <v>2018</v>
      </c>
      <c r="E1088" s="27" t="s">
        <v>3749</v>
      </c>
      <c r="F1088" s="53" t="s">
        <v>337</v>
      </c>
      <c r="G1088" s="27">
        <f t="shared" si="43"/>
        <v>93.000000000000014</v>
      </c>
      <c r="H1088" s="27" t="s">
        <v>387</v>
      </c>
      <c r="I1088" s="27">
        <v>438.51606000000004</v>
      </c>
      <c r="J1088" s="54" t="s">
        <v>3681</v>
      </c>
      <c r="K1088" s="54" t="s">
        <v>519</v>
      </c>
      <c r="L1088" s="54">
        <v>5</v>
      </c>
      <c r="M1088" s="54" t="s">
        <v>3750</v>
      </c>
      <c r="P1088" s="83">
        <v>0.1</v>
      </c>
    </row>
    <row r="1089" spans="1:16" s="54" customFormat="1" ht="30" customHeight="1">
      <c r="A1089" s="25" t="s">
        <v>3429</v>
      </c>
      <c r="B1089" s="26" t="s">
        <v>3583</v>
      </c>
      <c r="C1089" s="27" t="s">
        <v>3584</v>
      </c>
      <c r="D1089" s="66">
        <v>2018</v>
      </c>
      <c r="E1089" s="27" t="s">
        <v>3749</v>
      </c>
      <c r="F1089" s="53" t="s">
        <v>337</v>
      </c>
      <c r="G1089" s="27">
        <f t="shared" si="43"/>
        <v>93.000000000000014</v>
      </c>
      <c r="H1089" s="27" t="s">
        <v>387</v>
      </c>
      <c r="I1089" s="27">
        <v>454.43292000000002</v>
      </c>
      <c r="J1089" s="54" t="s">
        <v>3681</v>
      </c>
      <c r="K1089" s="55" t="s">
        <v>546</v>
      </c>
      <c r="L1089" s="54">
        <v>30</v>
      </c>
      <c r="M1089" s="54" t="s">
        <v>3750</v>
      </c>
      <c r="P1089" s="83">
        <v>0.1</v>
      </c>
    </row>
    <row r="1090" spans="1:16" s="54" customFormat="1" ht="30" customHeight="1">
      <c r="A1090" s="25" t="s">
        <v>3429</v>
      </c>
      <c r="B1090" s="26" t="s">
        <v>3585</v>
      </c>
      <c r="C1090" s="27" t="s">
        <v>3586</v>
      </c>
      <c r="D1090" s="66">
        <v>2018</v>
      </c>
      <c r="E1090" s="27" t="s">
        <v>3749</v>
      </c>
      <c r="F1090" s="53" t="s">
        <v>337</v>
      </c>
      <c r="G1090" s="27">
        <f t="shared" si="43"/>
        <v>93.000000000000014</v>
      </c>
      <c r="H1090" s="27" t="s">
        <v>387</v>
      </c>
      <c r="I1090" s="27">
        <v>450.19635999999997</v>
      </c>
      <c r="J1090" s="54" t="s">
        <v>3681</v>
      </c>
      <c r="K1090" s="55" t="s">
        <v>458</v>
      </c>
      <c r="L1090" s="54">
        <v>30</v>
      </c>
      <c r="M1090" s="54" t="s">
        <v>3750</v>
      </c>
      <c r="P1090" s="83">
        <v>0.1</v>
      </c>
    </row>
    <row r="1091" spans="1:16" s="54" customFormat="1" ht="16.5" customHeight="1">
      <c r="A1091" s="25" t="s">
        <v>3429</v>
      </c>
      <c r="B1091" s="26" t="s">
        <v>3587</v>
      </c>
      <c r="C1091" s="27" t="s">
        <v>3588</v>
      </c>
      <c r="D1091" s="66">
        <v>2018</v>
      </c>
      <c r="E1091" s="27" t="s">
        <v>3749</v>
      </c>
      <c r="F1091" s="53" t="s">
        <v>337</v>
      </c>
      <c r="G1091" s="27">
        <f t="shared" si="43"/>
        <v>93.000000000000014</v>
      </c>
      <c r="H1091" s="27" t="s">
        <v>387</v>
      </c>
      <c r="I1091" s="27">
        <v>433.59235999999999</v>
      </c>
      <c r="J1091" s="54" t="s">
        <v>3681</v>
      </c>
      <c r="K1091" s="54" t="s">
        <v>571</v>
      </c>
      <c r="L1091" s="54">
        <v>15</v>
      </c>
      <c r="M1091" s="54" t="s">
        <v>3750</v>
      </c>
      <c r="P1091" s="83">
        <v>0.1</v>
      </c>
    </row>
    <row r="1092" spans="1:16" s="54" customFormat="1" ht="16.5" customHeight="1">
      <c r="A1092" s="25" t="s">
        <v>3429</v>
      </c>
      <c r="B1092" s="26" t="s">
        <v>3589</v>
      </c>
      <c r="C1092" s="27" t="s">
        <v>3590</v>
      </c>
      <c r="D1092" s="66">
        <v>2018</v>
      </c>
      <c r="E1092" s="27" t="s">
        <v>3749</v>
      </c>
      <c r="F1092" s="53" t="s">
        <v>337</v>
      </c>
      <c r="G1092" s="27">
        <f t="shared" si="43"/>
        <v>93.000000000000014</v>
      </c>
      <c r="H1092" s="27" t="s">
        <v>387</v>
      </c>
      <c r="I1092" s="27">
        <v>489.94547999999998</v>
      </c>
      <c r="J1092" s="54" t="s">
        <v>3681</v>
      </c>
      <c r="K1092" s="54" t="s">
        <v>558</v>
      </c>
      <c r="L1092" s="54">
        <v>15</v>
      </c>
      <c r="M1092" s="54" t="s">
        <v>3750</v>
      </c>
      <c r="P1092" s="83">
        <v>0.1</v>
      </c>
    </row>
    <row r="1093" spans="1:16" s="54" customFormat="1" ht="16.5" customHeight="1">
      <c r="A1093" s="25" t="s">
        <v>3429</v>
      </c>
      <c r="B1093" s="26" t="s">
        <v>3593</v>
      </c>
      <c r="C1093" s="27" t="s">
        <v>3594</v>
      </c>
      <c r="D1093" s="66">
        <v>2018</v>
      </c>
      <c r="E1093" s="27" t="s">
        <v>3749</v>
      </c>
      <c r="F1093" s="53" t="s">
        <v>337</v>
      </c>
      <c r="G1093" s="27">
        <f t="shared" si="43"/>
        <v>93.000000000000014</v>
      </c>
      <c r="H1093" s="27" t="s">
        <v>387</v>
      </c>
      <c r="I1093" s="27">
        <v>452.04647000000006</v>
      </c>
      <c r="J1093" s="54" t="s">
        <v>3681</v>
      </c>
      <c r="K1093" s="54" t="s">
        <v>697</v>
      </c>
      <c r="L1093" s="54">
        <v>15</v>
      </c>
      <c r="M1093" s="54" t="s">
        <v>3750</v>
      </c>
      <c r="P1093" s="83">
        <v>0.1</v>
      </c>
    </row>
    <row r="1094" spans="1:16" s="54" customFormat="1" ht="16.5" customHeight="1">
      <c r="A1094" s="25" t="s">
        <v>3429</v>
      </c>
      <c r="B1094" s="26" t="s">
        <v>3597</v>
      </c>
      <c r="C1094" s="27" t="s">
        <v>3598</v>
      </c>
      <c r="D1094" s="66">
        <v>2018</v>
      </c>
      <c r="E1094" s="27" t="s">
        <v>3749</v>
      </c>
      <c r="F1094" s="53" t="s">
        <v>337</v>
      </c>
      <c r="G1094" s="27">
        <f t="shared" si="43"/>
        <v>93.000000000000014</v>
      </c>
      <c r="H1094" s="27" t="s">
        <v>387</v>
      </c>
      <c r="I1094" s="27">
        <v>380.35681</v>
      </c>
      <c r="J1094" s="54" t="s">
        <v>3681</v>
      </c>
      <c r="K1094" s="54" t="s">
        <v>516</v>
      </c>
      <c r="L1094" s="54">
        <v>15</v>
      </c>
      <c r="M1094" s="54" t="s">
        <v>3750</v>
      </c>
      <c r="P1094" s="83">
        <v>0.1</v>
      </c>
    </row>
    <row r="1095" spans="1:16" s="54" customFormat="1" ht="16.5" customHeight="1">
      <c r="A1095" s="25" t="s">
        <v>3429</v>
      </c>
      <c r="B1095" s="26" t="s">
        <v>3599</v>
      </c>
      <c r="C1095" s="27" t="s">
        <v>3600</v>
      </c>
      <c r="D1095" s="66">
        <v>2018</v>
      </c>
      <c r="E1095" s="27" t="s">
        <v>3749</v>
      </c>
      <c r="F1095" s="53" t="s">
        <v>337</v>
      </c>
      <c r="G1095" s="27">
        <f t="shared" si="43"/>
        <v>93.000000000000014</v>
      </c>
      <c r="H1095" s="27" t="s">
        <v>387</v>
      </c>
      <c r="I1095" s="27">
        <v>375.97155000000004</v>
      </c>
      <c r="J1095" s="54" t="s">
        <v>3681</v>
      </c>
      <c r="K1095" s="54" t="s">
        <v>531</v>
      </c>
      <c r="L1095" s="54">
        <v>15</v>
      </c>
      <c r="M1095" s="54" t="s">
        <v>3750</v>
      </c>
      <c r="P1095" s="83">
        <v>0.1</v>
      </c>
    </row>
    <row r="1096" spans="1:16" s="54" customFormat="1" ht="375" customHeight="1">
      <c r="A1096" s="25" t="s">
        <v>3429</v>
      </c>
      <c r="B1096" s="26" t="s">
        <v>3601</v>
      </c>
      <c r="C1096" s="27" t="s">
        <v>3602</v>
      </c>
      <c r="D1096" s="66">
        <v>2018</v>
      </c>
      <c r="E1096" s="27" t="s">
        <v>3749</v>
      </c>
      <c r="F1096" s="53" t="s">
        <v>337</v>
      </c>
      <c r="G1096" s="27">
        <f t="shared" si="43"/>
        <v>93.000000000000014</v>
      </c>
      <c r="H1096" s="27" t="s">
        <v>387</v>
      </c>
      <c r="I1096" s="27">
        <v>487.57774999999998</v>
      </c>
      <c r="J1096" s="54" t="s">
        <v>3681</v>
      </c>
      <c r="K1096" s="55" t="s">
        <v>748</v>
      </c>
      <c r="L1096" s="54">
        <v>375</v>
      </c>
      <c r="M1096" s="54" t="s">
        <v>3750</v>
      </c>
      <c r="P1096" s="83">
        <v>0.1</v>
      </c>
    </row>
    <row r="1097" spans="1:16" s="54" customFormat="1" ht="30" customHeight="1">
      <c r="A1097" s="25" t="s">
        <v>3429</v>
      </c>
      <c r="B1097" s="26" t="s">
        <v>3603</v>
      </c>
      <c r="C1097" s="27" t="s">
        <v>3604</v>
      </c>
      <c r="D1097" s="66">
        <v>2018</v>
      </c>
      <c r="E1097" s="27" t="s">
        <v>3749</v>
      </c>
      <c r="F1097" s="53" t="s">
        <v>337</v>
      </c>
      <c r="G1097" s="27">
        <f t="shared" si="43"/>
        <v>93.000000000000014</v>
      </c>
      <c r="H1097" s="27" t="s">
        <v>387</v>
      </c>
      <c r="I1097" s="27">
        <v>427.20229</v>
      </c>
      <c r="J1097" s="54" t="s">
        <v>3681</v>
      </c>
      <c r="K1097" s="55" t="s">
        <v>644</v>
      </c>
      <c r="L1097" s="54">
        <v>45</v>
      </c>
      <c r="M1097" s="54" t="s">
        <v>3750</v>
      </c>
      <c r="P1097" s="83">
        <v>0.1</v>
      </c>
    </row>
    <row r="1098" spans="1:16" s="54" customFormat="1" ht="16.5" customHeight="1">
      <c r="A1098" s="25" t="s">
        <v>3429</v>
      </c>
      <c r="B1098" s="26" t="s">
        <v>3605</v>
      </c>
      <c r="C1098" s="27" t="s">
        <v>3606</v>
      </c>
      <c r="D1098" s="66">
        <v>2018</v>
      </c>
      <c r="E1098" s="27" t="s">
        <v>3749</v>
      </c>
      <c r="F1098" s="53" t="s">
        <v>337</v>
      </c>
      <c r="G1098" s="27">
        <f t="shared" si="43"/>
        <v>93.000000000000014</v>
      </c>
      <c r="H1098" s="27" t="s">
        <v>387</v>
      </c>
      <c r="I1098" s="27">
        <v>428.00513000000001</v>
      </c>
      <c r="J1098" s="54" t="s">
        <v>3681</v>
      </c>
      <c r="K1098" s="54" t="s">
        <v>638</v>
      </c>
      <c r="L1098" s="54">
        <v>15</v>
      </c>
      <c r="M1098" s="54" t="s">
        <v>3750</v>
      </c>
      <c r="P1098" s="83">
        <v>0.1</v>
      </c>
    </row>
    <row r="1099" spans="1:16" s="54" customFormat="1" ht="105" customHeight="1">
      <c r="A1099" s="25" t="s">
        <v>3429</v>
      </c>
      <c r="B1099" s="26" t="s">
        <v>3607</v>
      </c>
      <c r="C1099" s="27" t="s">
        <v>3608</v>
      </c>
      <c r="D1099" s="66">
        <v>2018</v>
      </c>
      <c r="E1099" s="27" t="s">
        <v>3749</v>
      </c>
      <c r="F1099" s="53" t="s">
        <v>337</v>
      </c>
      <c r="G1099" s="27">
        <f t="shared" si="43"/>
        <v>93.000000000000014</v>
      </c>
      <c r="H1099" s="27" t="s">
        <v>387</v>
      </c>
      <c r="I1099" s="27">
        <v>418.69292999999999</v>
      </c>
      <c r="J1099" s="54" t="s">
        <v>3681</v>
      </c>
      <c r="K1099" s="55" t="s">
        <v>662</v>
      </c>
      <c r="L1099" s="54">
        <v>45</v>
      </c>
      <c r="M1099" s="54" t="s">
        <v>3750</v>
      </c>
      <c r="P1099" s="83">
        <v>0.1</v>
      </c>
    </row>
    <row r="1100" spans="1:16" s="54" customFormat="1" ht="45" customHeight="1">
      <c r="A1100" s="25" t="s">
        <v>3429</v>
      </c>
      <c r="B1100" s="26" t="s">
        <v>3609</v>
      </c>
      <c r="C1100" s="27" t="s">
        <v>3610</v>
      </c>
      <c r="D1100" s="66">
        <v>2018</v>
      </c>
      <c r="E1100" s="27" t="s">
        <v>3749</v>
      </c>
      <c r="F1100" s="53" t="s">
        <v>337</v>
      </c>
      <c r="G1100" s="27">
        <f t="shared" si="43"/>
        <v>93.000000000000014</v>
      </c>
      <c r="H1100" s="27" t="s">
        <v>387</v>
      </c>
      <c r="I1100" s="27">
        <v>410.10845</v>
      </c>
      <c r="J1100" s="54" t="s">
        <v>3681</v>
      </c>
      <c r="K1100" s="55" t="s">
        <v>703</v>
      </c>
      <c r="L1100" s="54">
        <v>45</v>
      </c>
      <c r="M1100" s="54" t="s">
        <v>3750</v>
      </c>
      <c r="P1100" s="83">
        <v>0.1</v>
      </c>
    </row>
    <row r="1101" spans="1:16" s="54" customFormat="1" ht="16.5" customHeight="1">
      <c r="A1101" s="25" t="s">
        <v>3429</v>
      </c>
      <c r="B1101" s="26" t="s">
        <v>3611</v>
      </c>
      <c r="C1101" s="27" t="s">
        <v>3612</v>
      </c>
      <c r="D1101" s="66">
        <v>2018</v>
      </c>
      <c r="E1101" s="27" t="s">
        <v>3749</v>
      </c>
      <c r="F1101" s="53" t="s">
        <v>337</v>
      </c>
      <c r="G1101" s="27">
        <f t="shared" si="43"/>
        <v>93.000000000000014</v>
      </c>
      <c r="H1101" s="27" t="s">
        <v>387</v>
      </c>
      <c r="I1101" s="27">
        <v>382.38716000000005</v>
      </c>
      <c r="J1101" s="54" t="s">
        <v>3681</v>
      </c>
      <c r="K1101" s="54" t="s">
        <v>659</v>
      </c>
      <c r="L1101" s="54">
        <v>5</v>
      </c>
      <c r="M1101" s="54" t="s">
        <v>3750</v>
      </c>
      <c r="P1101" s="83">
        <v>0.1</v>
      </c>
    </row>
    <row r="1102" spans="1:16" s="54" customFormat="1" ht="33" customHeight="1">
      <c r="A1102" s="25" t="s">
        <v>3429</v>
      </c>
      <c r="B1102" s="26" t="s">
        <v>204</v>
      </c>
      <c r="C1102" s="27" t="s">
        <v>3613</v>
      </c>
      <c r="D1102" s="66">
        <v>2018</v>
      </c>
      <c r="E1102" s="27" t="s">
        <v>3749</v>
      </c>
      <c r="F1102" s="53" t="s">
        <v>337</v>
      </c>
      <c r="G1102" s="27">
        <f t="shared" si="43"/>
        <v>93.000000000000014</v>
      </c>
      <c r="H1102" s="27" t="s">
        <v>387</v>
      </c>
      <c r="I1102" s="27">
        <v>411.59794999999997</v>
      </c>
      <c r="J1102" s="54" t="s">
        <v>3681</v>
      </c>
      <c r="K1102" s="54" t="s">
        <v>305</v>
      </c>
      <c r="L1102" s="54">
        <v>15</v>
      </c>
      <c r="M1102" s="54" t="s">
        <v>3750</v>
      </c>
      <c r="P1102" s="83">
        <v>0.1</v>
      </c>
    </row>
    <row r="1103" spans="1:16" s="54" customFormat="1" ht="49.5" customHeight="1">
      <c r="A1103" s="46"/>
      <c r="B1103" s="61" t="s">
        <v>346</v>
      </c>
      <c r="C1103" s="46"/>
      <c r="D1103" s="67"/>
      <c r="E1103" s="68"/>
      <c r="F1103" s="46"/>
      <c r="G1103" s="47">
        <f>SUM(G1104:G1125)</f>
        <v>3524.7000000000007</v>
      </c>
      <c r="H1103" s="27"/>
      <c r="I1103" s="47">
        <f>SUM(I1104:I1125)</f>
        <v>10692.517230000001</v>
      </c>
    </row>
    <row r="1104" spans="1:16" s="54" customFormat="1" ht="30" customHeight="1">
      <c r="A1104" s="25" t="s">
        <v>3614</v>
      </c>
      <c r="B1104" s="26" t="s">
        <v>3615</v>
      </c>
      <c r="C1104" s="27" t="s">
        <v>3616</v>
      </c>
      <c r="D1104" s="66">
        <v>2018</v>
      </c>
      <c r="E1104" s="27" t="s">
        <v>3749</v>
      </c>
      <c r="F1104" s="53" t="s">
        <v>337</v>
      </c>
      <c r="G1104" s="27">
        <f t="shared" ref="G1104:G1125" si="44">P1104*0.93*1000</f>
        <v>148.80000000000001</v>
      </c>
      <c r="H1104" s="27" t="s">
        <v>387</v>
      </c>
      <c r="I1104" s="27">
        <v>428.90466000000004</v>
      </c>
      <c r="J1104" s="54" t="s">
        <v>3681</v>
      </c>
      <c r="K1104" s="55" t="s">
        <v>505</v>
      </c>
      <c r="L1104" s="54">
        <v>103</v>
      </c>
      <c r="M1104" s="54" t="s">
        <v>3750</v>
      </c>
      <c r="P1104" s="83">
        <v>0.16</v>
      </c>
    </row>
    <row r="1105" spans="1:16" s="54" customFormat="1" ht="16.5" customHeight="1">
      <c r="A1105" s="25" t="s">
        <v>3614</v>
      </c>
      <c r="B1105" s="26" t="s">
        <v>3619</v>
      </c>
      <c r="C1105" s="27" t="s">
        <v>3620</v>
      </c>
      <c r="D1105" s="66">
        <v>2018</v>
      </c>
      <c r="E1105" s="27" t="s">
        <v>3749</v>
      </c>
      <c r="F1105" s="53" t="s">
        <v>337</v>
      </c>
      <c r="G1105" s="27">
        <f t="shared" si="44"/>
        <v>148.80000000000001</v>
      </c>
      <c r="H1105" s="27" t="s">
        <v>387</v>
      </c>
      <c r="I1105" s="27">
        <v>458.79786000000001</v>
      </c>
      <c r="J1105" s="54" t="s">
        <v>3681</v>
      </c>
      <c r="K1105" s="54" t="s">
        <v>494</v>
      </c>
      <c r="L1105" s="54">
        <v>45</v>
      </c>
      <c r="M1105" s="54" t="s">
        <v>3750</v>
      </c>
      <c r="P1105" s="83">
        <v>0.16</v>
      </c>
    </row>
    <row r="1106" spans="1:16" s="54" customFormat="1" ht="16.5" customHeight="1">
      <c r="A1106" s="25" t="s">
        <v>3614</v>
      </c>
      <c r="B1106" s="26" t="s">
        <v>3621</v>
      </c>
      <c r="C1106" s="27" t="s">
        <v>3622</v>
      </c>
      <c r="D1106" s="66">
        <v>2018</v>
      </c>
      <c r="E1106" s="27" t="s">
        <v>3749</v>
      </c>
      <c r="F1106" s="53" t="s">
        <v>337</v>
      </c>
      <c r="G1106" s="27">
        <f t="shared" si="44"/>
        <v>148.80000000000001</v>
      </c>
      <c r="H1106" s="27" t="s">
        <v>387</v>
      </c>
      <c r="I1106" s="27">
        <v>446.17169999999993</v>
      </c>
      <c r="J1106" s="54" t="s">
        <v>3681</v>
      </c>
      <c r="K1106" s="54" t="s">
        <v>595</v>
      </c>
      <c r="L1106" s="54">
        <v>100</v>
      </c>
      <c r="M1106" s="54" t="s">
        <v>3750</v>
      </c>
      <c r="P1106" s="83">
        <v>0.16</v>
      </c>
    </row>
    <row r="1107" spans="1:16" s="54" customFormat="1" ht="16.5" customHeight="1">
      <c r="A1107" s="25" t="s">
        <v>3614</v>
      </c>
      <c r="B1107" s="26" t="s">
        <v>87</v>
      </c>
      <c r="C1107" s="27" t="s">
        <v>86</v>
      </c>
      <c r="D1107" s="66">
        <v>2018</v>
      </c>
      <c r="E1107" s="27" t="s">
        <v>3749</v>
      </c>
      <c r="F1107" s="53" t="s">
        <v>337</v>
      </c>
      <c r="G1107" s="27">
        <f t="shared" si="44"/>
        <v>148.80000000000001</v>
      </c>
      <c r="H1107" s="27" t="s">
        <v>387</v>
      </c>
      <c r="I1107" s="27">
        <v>388.21025000000003</v>
      </c>
      <c r="J1107" s="54" t="s">
        <v>3681</v>
      </c>
      <c r="K1107" s="54" t="s">
        <v>3623</v>
      </c>
      <c r="L1107" s="54">
        <v>15</v>
      </c>
      <c r="M1107" s="54" t="s">
        <v>3750</v>
      </c>
      <c r="P1107" s="83">
        <v>0.16</v>
      </c>
    </row>
    <row r="1108" spans="1:16" s="54" customFormat="1" ht="105" customHeight="1">
      <c r="A1108" s="25" t="s">
        <v>3614</v>
      </c>
      <c r="B1108" s="26" t="s">
        <v>181</v>
      </c>
      <c r="C1108" s="27" t="s">
        <v>180</v>
      </c>
      <c r="D1108" s="66">
        <v>2018</v>
      </c>
      <c r="E1108" s="27" t="s">
        <v>3749</v>
      </c>
      <c r="F1108" s="53" t="s">
        <v>337</v>
      </c>
      <c r="G1108" s="27">
        <f t="shared" si="44"/>
        <v>148.80000000000001</v>
      </c>
      <c r="H1108" s="27" t="s">
        <v>387</v>
      </c>
      <c r="I1108" s="27">
        <v>387.24888000000004</v>
      </c>
      <c r="J1108" s="54" t="s">
        <v>3681</v>
      </c>
      <c r="K1108" s="55" t="s">
        <v>666</v>
      </c>
      <c r="L1108" s="54">
        <v>105</v>
      </c>
      <c r="M1108" s="54" t="s">
        <v>3750</v>
      </c>
      <c r="P1108" s="83">
        <v>0.16</v>
      </c>
    </row>
    <row r="1109" spans="1:16" s="54" customFormat="1" ht="60" customHeight="1">
      <c r="A1109" s="25" t="s">
        <v>3614</v>
      </c>
      <c r="B1109" s="26" t="s">
        <v>3624</v>
      </c>
      <c r="C1109" s="27" t="s">
        <v>3625</v>
      </c>
      <c r="D1109" s="66">
        <v>2018</v>
      </c>
      <c r="E1109" s="27" t="s">
        <v>3749</v>
      </c>
      <c r="F1109" s="53" t="s">
        <v>337</v>
      </c>
      <c r="G1109" s="27">
        <f t="shared" si="44"/>
        <v>148.80000000000001</v>
      </c>
      <c r="H1109" s="27" t="s">
        <v>387</v>
      </c>
      <c r="I1109" s="27">
        <v>385.85906999999997</v>
      </c>
      <c r="J1109" s="54" t="s">
        <v>3681</v>
      </c>
      <c r="K1109" s="55" t="s">
        <v>742</v>
      </c>
      <c r="L1109" s="54">
        <v>60</v>
      </c>
      <c r="M1109" s="54" t="s">
        <v>3750</v>
      </c>
      <c r="P1109" s="83">
        <v>0.16</v>
      </c>
    </row>
    <row r="1110" spans="1:16" s="54" customFormat="1" ht="16.5" customHeight="1">
      <c r="A1110" s="25" t="s">
        <v>3614</v>
      </c>
      <c r="B1110" s="26" t="s">
        <v>3626</v>
      </c>
      <c r="C1110" s="27" t="s">
        <v>3627</v>
      </c>
      <c r="D1110" s="66">
        <v>2018</v>
      </c>
      <c r="E1110" s="27" t="s">
        <v>3749</v>
      </c>
      <c r="F1110" s="53" t="s">
        <v>337</v>
      </c>
      <c r="G1110" s="27">
        <f t="shared" si="44"/>
        <v>148.80000000000001</v>
      </c>
      <c r="H1110" s="27" t="s">
        <v>387</v>
      </c>
      <c r="I1110" s="27">
        <v>387.04050999999998</v>
      </c>
      <c r="J1110" s="54" t="s">
        <v>3681</v>
      </c>
      <c r="K1110" s="54" t="s">
        <v>3628</v>
      </c>
      <c r="L1110" s="54">
        <v>15</v>
      </c>
      <c r="M1110" s="54" t="s">
        <v>3750</v>
      </c>
      <c r="P1110" s="83">
        <v>0.16</v>
      </c>
    </row>
    <row r="1111" spans="1:16" s="54" customFormat="1" ht="30" customHeight="1">
      <c r="A1111" s="25" t="s">
        <v>3614</v>
      </c>
      <c r="B1111" s="26" t="s">
        <v>3632</v>
      </c>
      <c r="C1111" s="27" t="s">
        <v>3633</v>
      </c>
      <c r="D1111" s="66">
        <v>2018</v>
      </c>
      <c r="E1111" s="27" t="s">
        <v>3749</v>
      </c>
      <c r="F1111" s="53" t="s">
        <v>337</v>
      </c>
      <c r="G1111" s="27">
        <f t="shared" si="44"/>
        <v>148.80000000000001</v>
      </c>
      <c r="H1111" s="27" t="s">
        <v>387</v>
      </c>
      <c r="I1111" s="27">
        <v>386.99059999999997</v>
      </c>
      <c r="J1111" s="54" t="s">
        <v>3681</v>
      </c>
      <c r="K1111" s="55" t="s">
        <v>427</v>
      </c>
      <c r="L1111" s="54">
        <v>30</v>
      </c>
      <c r="M1111" s="54" t="s">
        <v>3750</v>
      </c>
      <c r="P1111" s="83">
        <v>0.16</v>
      </c>
    </row>
    <row r="1112" spans="1:16" s="54" customFormat="1" ht="16.5" customHeight="1">
      <c r="A1112" s="25" t="s">
        <v>3614</v>
      </c>
      <c r="B1112" s="26" t="s">
        <v>226</v>
      </c>
      <c r="C1112" s="27" t="s">
        <v>225</v>
      </c>
      <c r="D1112" s="66">
        <v>2018</v>
      </c>
      <c r="E1112" s="27" t="s">
        <v>3749</v>
      </c>
      <c r="F1112" s="53" t="s">
        <v>337</v>
      </c>
      <c r="G1112" s="27">
        <f t="shared" si="44"/>
        <v>148.80000000000001</v>
      </c>
      <c r="H1112" s="27" t="s">
        <v>387</v>
      </c>
      <c r="I1112" s="27">
        <v>387.14273999999995</v>
      </c>
      <c r="J1112" s="54" t="s">
        <v>3681</v>
      </c>
      <c r="K1112" s="54" t="s">
        <v>326</v>
      </c>
      <c r="L1112" s="54">
        <v>15</v>
      </c>
      <c r="M1112" s="54" t="s">
        <v>3750</v>
      </c>
      <c r="P1112" s="83">
        <v>0.16</v>
      </c>
    </row>
    <row r="1113" spans="1:16" s="54" customFormat="1" ht="16.5" customHeight="1">
      <c r="A1113" s="25" t="s">
        <v>3614</v>
      </c>
      <c r="B1113" s="26" t="s">
        <v>234</v>
      </c>
      <c r="C1113" s="27" t="s">
        <v>233</v>
      </c>
      <c r="D1113" s="66">
        <v>2018</v>
      </c>
      <c r="E1113" s="27" t="s">
        <v>3749</v>
      </c>
      <c r="F1113" s="53" t="s">
        <v>337</v>
      </c>
      <c r="G1113" s="27">
        <f t="shared" si="44"/>
        <v>148.80000000000001</v>
      </c>
      <c r="H1113" s="27" t="s">
        <v>387</v>
      </c>
      <c r="I1113" s="27">
        <v>406.61628000000002</v>
      </c>
      <c r="J1113" s="54" t="s">
        <v>3681</v>
      </c>
      <c r="K1113" s="54" t="s">
        <v>773</v>
      </c>
      <c r="L1113" s="54">
        <v>15</v>
      </c>
      <c r="M1113" s="54" t="s">
        <v>3750</v>
      </c>
      <c r="P1113" s="83">
        <v>0.16</v>
      </c>
    </row>
    <row r="1114" spans="1:16" s="54" customFormat="1" ht="60" customHeight="1">
      <c r="A1114" s="25" t="s">
        <v>3614</v>
      </c>
      <c r="B1114" s="26" t="s">
        <v>238</v>
      </c>
      <c r="C1114" s="27" t="s">
        <v>237</v>
      </c>
      <c r="D1114" s="66">
        <v>2018</v>
      </c>
      <c r="E1114" s="27" t="s">
        <v>3749</v>
      </c>
      <c r="F1114" s="53" t="s">
        <v>337</v>
      </c>
      <c r="G1114" s="27">
        <f t="shared" si="44"/>
        <v>148.80000000000001</v>
      </c>
      <c r="H1114" s="27" t="s">
        <v>387</v>
      </c>
      <c r="I1114" s="27">
        <v>398.60871000000003</v>
      </c>
      <c r="J1114" s="54" t="s">
        <v>3681</v>
      </c>
      <c r="K1114" s="55" t="s">
        <v>3634</v>
      </c>
      <c r="L1114" s="54">
        <v>60</v>
      </c>
      <c r="M1114" s="54" t="s">
        <v>3750</v>
      </c>
      <c r="P1114" s="83">
        <v>0.16</v>
      </c>
    </row>
    <row r="1115" spans="1:16" s="54" customFormat="1" ht="75" customHeight="1">
      <c r="A1115" s="25" t="s">
        <v>3614</v>
      </c>
      <c r="B1115" s="26" t="s">
        <v>242</v>
      </c>
      <c r="C1115" s="27" t="s">
        <v>241</v>
      </c>
      <c r="D1115" s="66">
        <v>2018</v>
      </c>
      <c r="E1115" s="27" t="s">
        <v>3749</v>
      </c>
      <c r="F1115" s="53" t="s">
        <v>337</v>
      </c>
      <c r="G1115" s="27">
        <f t="shared" si="44"/>
        <v>148.80000000000001</v>
      </c>
      <c r="H1115" s="27" t="s">
        <v>387</v>
      </c>
      <c r="I1115" s="27">
        <v>357.97379999999998</v>
      </c>
      <c r="J1115" s="54" t="s">
        <v>3681</v>
      </c>
      <c r="K1115" s="55" t="s">
        <v>3635</v>
      </c>
      <c r="L1115" s="54">
        <v>69</v>
      </c>
      <c r="M1115" s="54" t="s">
        <v>3750</v>
      </c>
      <c r="P1115" s="83">
        <v>0.16</v>
      </c>
    </row>
    <row r="1116" spans="1:16" s="54" customFormat="1" ht="16.5" customHeight="1">
      <c r="A1116" s="25" t="s">
        <v>3614</v>
      </c>
      <c r="B1116" s="26" t="s">
        <v>260</v>
      </c>
      <c r="C1116" s="27" t="s">
        <v>259</v>
      </c>
      <c r="D1116" s="66">
        <v>2018</v>
      </c>
      <c r="E1116" s="27" t="s">
        <v>3749</v>
      </c>
      <c r="F1116" s="53" t="s">
        <v>337</v>
      </c>
      <c r="G1116" s="27">
        <f t="shared" si="44"/>
        <v>148.80000000000001</v>
      </c>
      <c r="H1116" s="27" t="s">
        <v>387</v>
      </c>
      <c r="I1116" s="27">
        <v>361.88133999999997</v>
      </c>
      <c r="J1116" s="54" t="s">
        <v>3681</v>
      </c>
      <c r="K1116" s="54" t="s">
        <v>3636</v>
      </c>
      <c r="L1116" s="54">
        <v>15</v>
      </c>
      <c r="M1116" s="54" t="s">
        <v>3750</v>
      </c>
      <c r="P1116" s="83">
        <v>0.16</v>
      </c>
    </row>
    <row r="1117" spans="1:16" s="54" customFormat="1" ht="16.5" customHeight="1">
      <c r="A1117" s="25" t="s">
        <v>3614</v>
      </c>
      <c r="B1117" s="26" t="s">
        <v>3637</v>
      </c>
      <c r="C1117" s="27" t="s">
        <v>3638</v>
      </c>
      <c r="D1117" s="66">
        <v>2018</v>
      </c>
      <c r="E1117" s="27" t="s">
        <v>3749</v>
      </c>
      <c r="F1117" s="53" t="s">
        <v>337</v>
      </c>
      <c r="G1117" s="27">
        <f t="shared" si="44"/>
        <v>148.80000000000001</v>
      </c>
      <c r="H1117" s="27" t="s">
        <v>387</v>
      </c>
      <c r="I1117" s="27">
        <v>400.64815999999996</v>
      </c>
      <c r="J1117" s="54" t="s">
        <v>3681</v>
      </c>
      <c r="K1117" s="54" t="s">
        <v>452</v>
      </c>
      <c r="L1117" s="54">
        <v>15</v>
      </c>
      <c r="M1117" s="54" t="s">
        <v>3750</v>
      </c>
      <c r="P1117" s="83">
        <v>0.16</v>
      </c>
    </row>
    <row r="1118" spans="1:16" s="54" customFormat="1" ht="16.5" customHeight="1">
      <c r="A1118" s="25" t="s">
        <v>3614</v>
      </c>
      <c r="B1118" s="26" t="s">
        <v>3639</v>
      </c>
      <c r="C1118" s="27" t="s">
        <v>3640</v>
      </c>
      <c r="D1118" s="66">
        <v>2018</v>
      </c>
      <c r="E1118" s="27" t="s">
        <v>3749</v>
      </c>
      <c r="F1118" s="53" t="s">
        <v>337</v>
      </c>
      <c r="G1118" s="27">
        <f t="shared" si="44"/>
        <v>148.80000000000001</v>
      </c>
      <c r="H1118" s="27" t="s">
        <v>387</v>
      </c>
      <c r="I1118" s="27">
        <v>478.14567999999997</v>
      </c>
      <c r="J1118" s="54" t="s">
        <v>3681</v>
      </c>
      <c r="K1118" s="54" t="s">
        <v>606</v>
      </c>
      <c r="L1118" s="54">
        <v>100</v>
      </c>
      <c r="M1118" s="54" t="s">
        <v>3750</v>
      </c>
      <c r="P1118" s="83">
        <v>0.16</v>
      </c>
    </row>
    <row r="1119" spans="1:16" s="54" customFormat="1" ht="16.5" customHeight="1">
      <c r="A1119" s="25" t="s">
        <v>3614</v>
      </c>
      <c r="B1119" s="26" t="s">
        <v>3643</v>
      </c>
      <c r="C1119" s="27" t="s">
        <v>3644</v>
      </c>
      <c r="D1119" s="66">
        <v>2018</v>
      </c>
      <c r="E1119" s="27" t="s">
        <v>3749</v>
      </c>
      <c r="F1119" s="53" t="s">
        <v>337</v>
      </c>
      <c r="G1119" s="27">
        <f t="shared" si="44"/>
        <v>148.80000000000001</v>
      </c>
      <c r="H1119" s="27" t="s">
        <v>387</v>
      </c>
      <c r="I1119" s="27">
        <v>410.32969000000003</v>
      </c>
      <c r="J1119" s="54" t="s">
        <v>3681</v>
      </c>
      <c r="K1119" s="54" t="s">
        <v>307</v>
      </c>
      <c r="L1119" s="54">
        <v>150</v>
      </c>
      <c r="M1119" s="54" t="s">
        <v>3750</v>
      </c>
      <c r="P1119" s="83">
        <v>0.16</v>
      </c>
    </row>
    <row r="1120" spans="1:16" s="54" customFormat="1" ht="16.5" customHeight="1">
      <c r="A1120" s="25" t="s">
        <v>3614</v>
      </c>
      <c r="B1120" s="26" t="s">
        <v>3645</v>
      </c>
      <c r="C1120" s="27" t="s">
        <v>3646</v>
      </c>
      <c r="D1120" s="66">
        <v>2018</v>
      </c>
      <c r="E1120" s="27" t="s">
        <v>3749</v>
      </c>
      <c r="F1120" s="53" t="s">
        <v>337</v>
      </c>
      <c r="G1120" s="27">
        <f t="shared" si="44"/>
        <v>148.80000000000001</v>
      </c>
      <c r="H1120" s="27" t="s">
        <v>387</v>
      </c>
      <c r="I1120" s="27">
        <v>452.84998999999999</v>
      </c>
      <c r="J1120" s="54" t="s">
        <v>3681</v>
      </c>
      <c r="K1120" s="54" t="s">
        <v>598</v>
      </c>
      <c r="L1120" s="54">
        <v>100</v>
      </c>
      <c r="M1120" s="54" t="s">
        <v>3750</v>
      </c>
      <c r="P1120" s="83">
        <v>0.16</v>
      </c>
    </row>
    <row r="1121" spans="1:16" s="54" customFormat="1" ht="16.5" customHeight="1">
      <c r="A1121" s="25" t="s">
        <v>3614</v>
      </c>
      <c r="B1121" s="26" t="s">
        <v>3647</v>
      </c>
      <c r="C1121" s="27" t="s">
        <v>3648</v>
      </c>
      <c r="D1121" s="66">
        <v>2018</v>
      </c>
      <c r="E1121" s="27" t="s">
        <v>3749</v>
      </c>
      <c r="F1121" s="53" t="s">
        <v>337</v>
      </c>
      <c r="G1121" s="27">
        <f t="shared" si="44"/>
        <v>148.80000000000001</v>
      </c>
      <c r="H1121" s="27" t="s">
        <v>387</v>
      </c>
      <c r="I1121" s="27">
        <v>497.76501000000002</v>
      </c>
      <c r="J1121" s="54" t="s">
        <v>3681</v>
      </c>
      <c r="K1121" s="54" t="s">
        <v>758</v>
      </c>
      <c r="L1121" s="54">
        <v>150</v>
      </c>
      <c r="M1121" s="54" t="s">
        <v>3750</v>
      </c>
      <c r="P1121" s="83">
        <v>0.16</v>
      </c>
    </row>
    <row r="1122" spans="1:16" s="54" customFormat="1" ht="16.5" customHeight="1">
      <c r="A1122" s="25" t="s">
        <v>3614</v>
      </c>
      <c r="B1122" s="26" t="s">
        <v>3649</v>
      </c>
      <c r="C1122" s="27" t="s">
        <v>3650</v>
      </c>
      <c r="D1122" s="66">
        <v>2018</v>
      </c>
      <c r="E1122" s="27" t="s">
        <v>3749</v>
      </c>
      <c r="F1122" s="53" t="s">
        <v>337</v>
      </c>
      <c r="G1122" s="27">
        <f t="shared" si="44"/>
        <v>148.80000000000001</v>
      </c>
      <c r="H1122" s="27" t="s">
        <v>387</v>
      </c>
      <c r="I1122" s="27">
        <v>462.49372000000005</v>
      </c>
      <c r="J1122" s="54" t="s">
        <v>3681</v>
      </c>
      <c r="K1122" s="54" t="s">
        <v>718</v>
      </c>
      <c r="L1122" s="54">
        <v>80</v>
      </c>
      <c r="M1122" s="54" t="s">
        <v>3750</v>
      </c>
      <c r="P1122" s="83">
        <v>0.16</v>
      </c>
    </row>
    <row r="1123" spans="1:16" s="54" customFormat="1" ht="16.5" customHeight="1">
      <c r="A1123" s="41" t="s">
        <v>3614</v>
      </c>
      <c r="B1123" s="26" t="s">
        <v>3653</v>
      </c>
      <c r="C1123" s="46" t="s">
        <v>3654</v>
      </c>
      <c r="D1123" s="66">
        <v>2018</v>
      </c>
      <c r="E1123" s="27" t="s">
        <v>3749</v>
      </c>
      <c r="F1123" s="53" t="s">
        <v>337</v>
      </c>
      <c r="G1123" s="27">
        <f t="shared" si="44"/>
        <v>232.5</v>
      </c>
      <c r="H1123" s="27" t="s">
        <v>387</v>
      </c>
      <c r="I1123" s="27">
        <v>855.4081799999999</v>
      </c>
      <c r="J1123" s="54" t="s">
        <v>3683</v>
      </c>
      <c r="M1123" s="54" t="s">
        <v>3750</v>
      </c>
      <c r="P1123" s="83">
        <v>0.25</v>
      </c>
    </row>
    <row r="1124" spans="1:16" s="54" customFormat="1" ht="16.5" customHeight="1">
      <c r="A1124" s="41" t="s">
        <v>3614</v>
      </c>
      <c r="B1124" s="26" t="s">
        <v>3655</v>
      </c>
      <c r="C1124" s="46" t="s">
        <v>3656</v>
      </c>
      <c r="D1124" s="66">
        <v>2018</v>
      </c>
      <c r="E1124" s="27" t="s">
        <v>3749</v>
      </c>
      <c r="F1124" s="53" t="s">
        <v>337</v>
      </c>
      <c r="G1124" s="27">
        <f t="shared" si="44"/>
        <v>232.5</v>
      </c>
      <c r="H1124" s="27" t="s">
        <v>387</v>
      </c>
      <c r="I1124" s="27">
        <v>976.22427000000005</v>
      </c>
      <c r="J1124" s="54" t="s">
        <v>3681</v>
      </c>
      <c r="K1124" s="54" t="s">
        <v>629</v>
      </c>
      <c r="L1124" s="54">
        <v>150</v>
      </c>
      <c r="M1124" s="54" t="s">
        <v>3750</v>
      </c>
      <c r="P1124" s="83">
        <v>0.25</v>
      </c>
    </row>
    <row r="1125" spans="1:16" s="54" customFormat="1" ht="16.5" customHeight="1">
      <c r="A1125" s="41" t="s">
        <v>3614</v>
      </c>
      <c r="B1125" s="26" t="s">
        <v>3657</v>
      </c>
      <c r="C1125" s="46" t="s">
        <v>3658</v>
      </c>
      <c r="D1125" s="66">
        <v>2018</v>
      </c>
      <c r="E1125" s="27" t="s">
        <v>3749</v>
      </c>
      <c r="F1125" s="53" t="s">
        <v>337</v>
      </c>
      <c r="G1125" s="27">
        <f t="shared" si="44"/>
        <v>232.5</v>
      </c>
      <c r="H1125" s="27" t="s">
        <v>387</v>
      </c>
      <c r="I1125" s="27">
        <v>977.20613000000003</v>
      </c>
      <c r="J1125" s="54" t="s">
        <v>3681</v>
      </c>
      <c r="K1125" s="54" t="s">
        <v>635</v>
      </c>
      <c r="L1125" s="54">
        <v>200</v>
      </c>
      <c r="M1125" s="54" t="s">
        <v>3750</v>
      </c>
      <c r="P1125" s="83">
        <v>0.25</v>
      </c>
    </row>
    <row r="1126" spans="1:16" s="54" customFormat="1" ht="49.5" customHeight="1">
      <c r="A1126" s="41"/>
      <c r="B1126" s="61" t="s">
        <v>347</v>
      </c>
      <c r="C1126" s="46"/>
      <c r="D1126" s="67"/>
      <c r="E1126" s="68"/>
      <c r="F1126" s="46"/>
      <c r="G1126" s="47">
        <f>SUM(G1127)</f>
        <v>372.00000000000006</v>
      </c>
      <c r="H1126" s="27"/>
      <c r="I1126" s="47">
        <f>SUM(I1127)</f>
        <v>534.98354000000006</v>
      </c>
    </row>
    <row r="1127" spans="1:16" s="54" customFormat="1" ht="33" customHeight="1">
      <c r="A1127" s="25" t="s">
        <v>3659</v>
      </c>
      <c r="B1127" s="26" t="s">
        <v>3660</v>
      </c>
      <c r="C1127" s="27" t="s">
        <v>3661</v>
      </c>
      <c r="D1127" s="66">
        <v>2018</v>
      </c>
      <c r="E1127" s="27" t="s">
        <v>3749</v>
      </c>
      <c r="F1127" s="53" t="s">
        <v>337</v>
      </c>
      <c r="G1127" s="27">
        <f>P1127*0.93*1000</f>
        <v>372.00000000000006</v>
      </c>
      <c r="H1127" s="27" t="s">
        <v>387</v>
      </c>
      <c r="I1127" s="27">
        <v>534.98354000000006</v>
      </c>
      <c r="J1127" s="54" t="s">
        <v>3681</v>
      </c>
      <c r="K1127" s="54" t="s">
        <v>586</v>
      </c>
      <c r="L1127" s="54">
        <v>280</v>
      </c>
      <c r="M1127" s="54" t="s">
        <v>3750</v>
      </c>
      <c r="P1127" s="83">
        <v>0.4</v>
      </c>
    </row>
    <row r="1128" spans="1:16" s="54" customFormat="1" ht="49.5" customHeight="1">
      <c r="A1128" s="41"/>
      <c r="B1128" s="61" t="s">
        <v>354</v>
      </c>
      <c r="C1128" s="46"/>
      <c r="D1128" s="67"/>
      <c r="E1128" s="68"/>
      <c r="F1128" s="46"/>
      <c r="G1128" s="47">
        <f>SUM(G1129:G1129)</f>
        <v>585.90000000000009</v>
      </c>
      <c r="H1128" s="27"/>
      <c r="I1128" s="47">
        <f>SUM(I1129:I1129)</f>
        <v>1266.1871799999999</v>
      </c>
    </row>
    <row r="1129" spans="1:16" s="54" customFormat="1" ht="45" customHeight="1">
      <c r="A1129" s="41" t="s">
        <v>3662</v>
      </c>
      <c r="B1129" s="26" t="s">
        <v>3665</v>
      </c>
      <c r="C1129" s="46" t="s">
        <v>3666</v>
      </c>
      <c r="D1129" s="66">
        <v>2018</v>
      </c>
      <c r="E1129" s="27" t="s">
        <v>3749</v>
      </c>
      <c r="F1129" s="53" t="s">
        <v>337</v>
      </c>
      <c r="G1129" s="27">
        <f t="shared" ref="G1129" si="45">P1129*0.93*1000</f>
        <v>585.90000000000009</v>
      </c>
      <c r="H1129" s="27" t="s">
        <v>387</v>
      </c>
      <c r="I1129" s="27">
        <v>1266.1871799999999</v>
      </c>
      <c r="J1129" s="54" t="s">
        <v>3681</v>
      </c>
      <c r="K1129" s="55" t="s">
        <v>685</v>
      </c>
      <c r="L1129" s="54">
        <v>295</v>
      </c>
      <c r="M1129" s="54" t="s">
        <v>3750</v>
      </c>
      <c r="P1129" s="83">
        <v>0.63</v>
      </c>
    </row>
    <row r="1130" spans="1:16" s="54" customFormat="1" ht="33" customHeight="1">
      <c r="A1130" s="46"/>
      <c r="B1130" s="61" t="s">
        <v>348</v>
      </c>
      <c r="C1130" s="46"/>
      <c r="D1130" s="67"/>
      <c r="E1130" s="68"/>
      <c r="F1130" s="46"/>
      <c r="G1130" s="47">
        <f>SUM(G1131)</f>
        <v>2325</v>
      </c>
      <c r="H1130" s="27"/>
      <c r="I1130" s="47">
        <f>SUM(I1131)</f>
        <v>2633.0952900000002</v>
      </c>
    </row>
    <row r="1131" spans="1:16" s="54" customFormat="1" ht="30" customHeight="1">
      <c r="A1131" s="41" t="s">
        <v>3667</v>
      </c>
      <c r="B1131" s="26" t="s">
        <v>3668</v>
      </c>
      <c r="C1131" s="46" t="s">
        <v>3669</v>
      </c>
      <c r="D1131" s="66">
        <v>2018</v>
      </c>
      <c r="E1131" s="69" t="s">
        <v>3670</v>
      </c>
      <c r="F1131" s="53" t="s">
        <v>337</v>
      </c>
      <c r="G1131" s="27">
        <f>P1131*0.93*1000</f>
        <v>2325</v>
      </c>
      <c r="H1131" s="27" t="s">
        <v>387</v>
      </c>
      <c r="I1131" s="27">
        <v>2633.0952900000002</v>
      </c>
      <c r="J1131" s="54" t="s">
        <v>3681</v>
      </c>
      <c r="K1131" s="55" t="s">
        <v>786</v>
      </c>
      <c r="L1131" s="54">
        <v>300</v>
      </c>
      <c r="M1131" s="54" t="s">
        <v>3750</v>
      </c>
      <c r="P1131" s="83">
        <v>2.5</v>
      </c>
    </row>
    <row r="1132" spans="1:16" s="54" customFormat="1" ht="33" customHeight="1">
      <c r="A1132" s="46"/>
      <c r="B1132" s="61" t="s">
        <v>3752</v>
      </c>
      <c r="C1132" s="46"/>
      <c r="D1132" s="67"/>
      <c r="E1132" s="68"/>
      <c r="F1132" s="46"/>
      <c r="G1132" s="47"/>
      <c r="H1132" s="27"/>
      <c r="I1132" s="47"/>
    </row>
    <row r="1133" spans="1:16" s="54" customFormat="1" ht="33" customHeight="1">
      <c r="A1133" s="41" t="s">
        <v>31</v>
      </c>
      <c r="B1133" s="26" t="s">
        <v>51</v>
      </c>
      <c r="C1133" s="46"/>
      <c r="D1133" s="27"/>
      <c r="E1133" s="68"/>
      <c r="F1133" s="46"/>
      <c r="G1133" s="46"/>
      <c r="H1133" s="27"/>
      <c r="I1133" s="27"/>
    </row>
    <row r="1134" spans="1:16" ht="33" customHeight="1">
      <c r="A1134" s="41" t="s">
        <v>33</v>
      </c>
      <c r="B1134" s="26" t="s">
        <v>53</v>
      </c>
      <c r="C1134" s="46"/>
      <c r="D1134" s="27"/>
      <c r="E1134" s="68"/>
      <c r="F1134" s="46"/>
      <c r="G1134" s="46"/>
      <c r="H1134" s="46"/>
      <c r="I1134" s="46"/>
    </row>
    <row r="1135" spans="1:16" ht="33" customHeight="1">
      <c r="A1135" s="41" t="s">
        <v>35</v>
      </c>
      <c r="B1135" s="26" t="s">
        <v>3391</v>
      </c>
      <c r="C1135" s="46"/>
      <c r="D1135" s="27"/>
      <c r="E1135" s="68"/>
      <c r="F1135" s="46"/>
      <c r="G1135" s="46"/>
      <c r="H1135" s="46"/>
      <c r="I1135" s="46"/>
    </row>
    <row r="1136" spans="1:16" ht="88.5" customHeight="1">
      <c r="A1136" s="41" t="s">
        <v>3674</v>
      </c>
      <c r="B1136" s="26" t="s">
        <v>3393</v>
      </c>
      <c r="C1136" s="46"/>
      <c r="D1136" s="46"/>
      <c r="E1136" s="64"/>
      <c r="F1136" s="46"/>
      <c r="G1136" s="46"/>
      <c r="H1136" s="46"/>
      <c r="I1136" s="46"/>
    </row>
    <row r="1137" spans="1:9" ht="33" customHeight="1">
      <c r="A1137" s="41" t="s">
        <v>38</v>
      </c>
      <c r="B1137" s="26" t="s">
        <v>57</v>
      </c>
      <c r="C1137" s="46"/>
      <c r="D1137" s="46"/>
      <c r="E1137" s="64"/>
      <c r="F1137" s="46"/>
      <c r="G1137" s="46"/>
      <c r="H1137" s="46"/>
      <c r="I1137" s="46"/>
    </row>
    <row r="1138" spans="1:9" ht="16.5" customHeight="1">
      <c r="A1138" s="41" t="s">
        <v>341</v>
      </c>
      <c r="B1138" s="26" t="s">
        <v>342</v>
      </c>
      <c r="C1138" s="70"/>
      <c r="D1138" s="70"/>
      <c r="E1138" s="64"/>
      <c r="F1138" s="70"/>
      <c r="G1138" s="70"/>
      <c r="H1138" s="70"/>
      <c r="I1138" s="70"/>
    </row>
    <row r="1139" spans="1:9">
      <c r="I1139" s="79"/>
    </row>
    <row r="1140" spans="1:9">
      <c r="I1140" s="79"/>
    </row>
    <row r="1141" spans="1:9">
      <c r="I1141" s="80"/>
    </row>
    <row r="1145" spans="1:9" s="73" customFormat="1" ht="16.899999999999999" customHeight="1">
      <c r="A1145" s="71" t="s">
        <v>3675</v>
      </c>
      <c r="B1145" s="72"/>
      <c r="C1145" s="72"/>
      <c r="I1145" s="73" t="s">
        <v>343</v>
      </c>
    </row>
    <row r="1147" spans="1:9" s="73" customFormat="1">
      <c r="A1147" s="74"/>
      <c r="B1147" s="72"/>
      <c r="C1147" s="72"/>
    </row>
    <row r="1148" spans="1:9" s="73" customFormat="1">
      <c r="A1148" s="74"/>
      <c r="B1148" s="72"/>
      <c r="C1148" s="72"/>
    </row>
  </sheetData>
  <autoFilter ref="A14:T1138"/>
  <mergeCells count="4">
    <mergeCell ref="F8:I8"/>
    <mergeCell ref="F9:I9"/>
    <mergeCell ref="A11:I11"/>
    <mergeCell ref="A13:I13"/>
  </mergeCells>
  <conditionalFormatting sqref="C936:C1048576 C1:C835 C837:C912">
    <cfRule type="duplicateValues" dxfId="6" priority="7"/>
  </conditionalFormatting>
  <conditionalFormatting sqref="C913:C915">
    <cfRule type="duplicateValues" dxfId="5" priority="6"/>
  </conditionalFormatting>
  <conditionalFormatting sqref="C836">
    <cfRule type="duplicateValues" dxfId="4" priority="1"/>
  </conditionalFormatting>
  <conditionalFormatting sqref="C927:C935">
    <cfRule type="duplicateValues" dxfId="3" priority="35"/>
  </conditionalFormatting>
  <conditionalFormatting sqref="C924:C926">
    <cfRule type="duplicateValues" dxfId="2" priority="38"/>
  </conditionalFormatting>
  <conditionalFormatting sqref="C922:C923">
    <cfRule type="duplicateValues" dxfId="1" priority="41"/>
  </conditionalFormatting>
  <conditionalFormatting sqref="C916:C921">
    <cfRule type="duplicateValues" dxfId="0" priority="44"/>
  </conditionalFormatting>
  <pageMargins left="0.70866141732283472" right="0.70866141732283472" top="0.74803149606299213" bottom="0.74803149606299213" header="0.31496062992125984" footer="0.31496062992125984"/>
  <pageSetup paperSize="9" scale="10" fitToHeight="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980"/>
  <sheetViews>
    <sheetView zoomScale="50" zoomScaleNormal="50" workbookViewId="0">
      <selection activeCell="K5" sqref="K5"/>
    </sheetView>
  </sheetViews>
  <sheetFormatPr defaultColWidth="9.140625" defaultRowHeight="15"/>
  <cols>
    <col min="1" max="1" width="10.85546875" style="110" customWidth="1"/>
    <col min="2" max="2" width="69.42578125" style="110" customWidth="1"/>
    <col min="3" max="3" width="15.85546875" style="110" customWidth="1"/>
    <col min="4" max="4" width="17.85546875" style="110" customWidth="1"/>
    <col min="5" max="5" width="23.140625" style="171" customWidth="1"/>
    <col min="6" max="6" width="18.42578125" style="110" customWidth="1"/>
    <col min="7" max="7" width="26.7109375" style="171" customWidth="1"/>
    <col min="8" max="8" width="20" style="110" customWidth="1"/>
    <col min="9" max="9" width="16" style="110" customWidth="1"/>
    <col min="10" max="16384" width="9.140625" style="110"/>
  </cols>
  <sheetData>
    <row r="1" spans="1:7" ht="18.75">
      <c r="A1" s="170"/>
      <c r="F1" s="172"/>
      <c r="G1" s="173"/>
    </row>
    <row r="2" spans="1:7" ht="15" customHeight="1">
      <c r="E2" s="266" t="s">
        <v>373</v>
      </c>
      <c r="F2" s="266"/>
      <c r="G2" s="266"/>
    </row>
    <row r="3" spans="1:7" ht="61.5" customHeight="1">
      <c r="E3" s="267" t="s">
        <v>0</v>
      </c>
      <c r="F3" s="267"/>
      <c r="G3" s="267"/>
    </row>
    <row r="4" spans="1:7" ht="18.75">
      <c r="A4" s="174"/>
    </row>
    <row r="5" spans="1:7" ht="94.5" customHeight="1">
      <c r="A5" s="268" t="s">
        <v>5137</v>
      </c>
      <c r="B5" s="268"/>
      <c r="C5" s="268"/>
      <c r="D5" s="268"/>
      <c r="E5" s="268"/>
      <c r="F5" s="268"/>
      <c r="G5" s="268"/>
    </row>
    <row r="6" spans="1:7" ht="27.75" customHeight="1">
      <c r="A6" s="175"/>
      <c r="B6" s="175"/>
      <c r="C6" s="175"/>
      <c r="D6" s="175"/>
      <c r="E6" s="175"/>
      <c r="F6" s="175"/>
      <c r="G6" s="175"/>
    </row>
    <row r="7" spans="1:7" ht="148.5">
      <c r="A7" s="176" t="s">
        <v>293</v>
      </c>
      <c r="B7" s="176" t="s">
        <v>2</v>
      </c>
      <c r="C7" s="176" t="s">
        <v>294</v>
      </c>
      <c r="D7" s="176" t="s">
        <v>65</v>
      </c>
      <c r="E7" s="176" t="s">
        <v>3760</v>
      </c>
      <c r="F7" s="176" t="s">
        <v>3761</v>
      </c>
      <c r="G7" s="176" t="s">
        <v>10</v>
      </c>
    </row>
    <row r="8" spans="1:7" ht="16.5">
      <c r="A8" s="176"/>
      <c r="B8" s="176">
        <v>2</v>
      </c>
      <c r="C8" s="176">
        <v>3</v>
      </c>
      <c r="D8" s="176">
        <v>4</v>
      </c>
      <c r="E8" s="176">
        <v>5</v>
      </c>
      <c r="F8" s="176">
        <v>6</v>
      </c>
      <c r="G8" s="176">
        <v>7</v>
      </c>
    </row>
    <row r="9" spans="1:7" ht="16.5">
      <c r="A9" s="177" t="s">
        <v>11</v>
      </c>
      <c r="B9" s="177" t="s">
        <v>6</v>
      </c>
      <c r="C9" s="177"/>
      <c r="D9" s="177"/>
      <c r="E9" s="178"/>
      <c r="F9" s="177"/>
      <c r="G9" s="179" t="s">
        <v>3892</v>
      </c>
    </row>
    <row r="10" spans="1:7" ht="33">
      <c r="A10" s="177" t="s">
        <v>377</v>
      </c>
      <c r="B10" s="177" t="s">
        <v>3762</v>
      </c>
      <c r="C10" s="177"/>
      <c r="D10" s="177"/>
      <c r="E10" s="178"/>
      <c r="F10" s="177"/>
      <c r="G10" s="178"/>
    </row>
    <row r="11" spans="1:7" ht="33">
      <c r="A11" s="177" t="s">
        <v>379</v>
      </c>
      <c r="B11" s="177" t="s">
        <v>3763</v>
      </c>
      <c r="C11" s="177"/>
      <c r="D11" s="177"/>
      <c r="E11" s="178"/>
      <c r="F11" s="177"/>
      <c r="G11" s="178"/>
    </row>
    <row r="12" spans="1:7" ht="33">
      <c r="A12" s="177" t="s">
        <v>381</v>
      </c>
      <c r="B12" s="177" t="s">
        <v>3764</v>
      </c>
      <c r="C12" s="177"/>
      <c r="D12" s="177"/>
      <c r="E12" s="178"/>
      <c r="F12" s="177"/>
      <c r="G12" s="178"/>
    </row>
    <row r="13" spans="1:7" ht="100.9" customHeight="1">
      <c r="A13" s="177" t="s">
        <v>383</v>
      </c>
      <c r="B13" s="177" t="s">
        <v>3765</v>
      </c>
      <c r="C13" s="177"/>
      <c r="D13" s="177"/>
      <c r="E13" s="178"/>
      <c r="F13" s="177"/>
      <c r="G13" s="178"/>
    </row>
    <row r="14" spans="1:7" ht="33">
      <c r="A14" s="177" t="s">
        <v>3766</v>
      </c>
      <c r="B14" s="177" t="s">
        <v>3767</v>
      </c>
      <c r="C14" s="177"/>
      <c r="D14" s="177"/>
      <c r="E14" s="178"/>
      <c r="F14" s="177"/>
      <c r="G14" s="178"/>
    </row>
    <row r="15" spans="1:7" ht="33">
      <c r="A15" s="177" t="s">
        <v>3768</v>
      </c>
      <c r="B15" s="177" t="s">
        <v>3769</v>
      </c>
      <c r="C15" s="177"/>
      <c r="D15" s="177"/>
      <c r="E15" s="178"/>
      <c r="F15" s="177"/>
      <c r="G15" s="178"/>
    </row>
    <row r="16" spans="1:7" ht="16.5">
      <c r="A16" s="177" t="s">
        <v>37</v>
      </c>
      <c r="B16" s="177" t="s">
        <v>14</v>
      </c>
      <c r="C16" s="177"/>
      <c r="D16" s="177"/>
      <c r="E16" s="178"/>
      <c r="F16" s="177"/>
      <c r="G16" s="178"/>
    </row>
    <row r="17" spans="1:7" ht="18.75">
      <c r="A17" s="181" t="s">
        <v>11</v>
      </c>
      <c r="B17" s="182" t="s">
        <v>6</v>
      </c>
      <c r="C17" s="180"/>
      <c r="D17" s="180"/>
      <c r="E17" s="183"/>
      <c r="F17" s="180"/>
      <c r="G17" s="183"/>
    </row>
    <row r="18" spans="1:7" ht="18.75">
      <c r="A18" s="181" t="s">
        <v>3893</v>
      </c>
      <c r="B18" s="182" t="s">
        <v>3894</v>
      </c>
      <c r="C18" s="180"/>
      <c r="D18" s="180"/>
      <c r="E18" s="183"/>
      <c r="F18" s="180"/>
      <c r="G18" s="183"/>
    </row>
    <row r="19" spans="1:7" ht="18.75">
      <c r="A19" s="181" t="s">
        <v>3895</v>
      </c>
      <c r="B19" s="182" t="s">
        <v>3896</v>
      </c>
      <c r="C19" s="180"/>
      <c r="D19" s="184"/>
      <c r="E19" s="183"/>
      <c r="F19" s="180"/>
      <c r="G19" s="183"/>
    </row>
    <row r="20" spans="1:7" ht="18.75">
      <c r="A20" s="181" t="s">
        <v>3897</v>
      </c>
      <c r="B20" s="182" t="s">
        <v>3898</v>
      </c>
      <c r="C20" s="180"/>
      <c r="D20" s="184"/>
      <c r="E20" s="183"/>
      <c r="F20" s="180"/>
      <c r="G20" s="185"/>
    </row>
    <row r="21" spans="1:7" ht="18.75">
      <c r="A21" s="180" t="s">
        <v>793</v>
      </c>
      <c r="B21" s="182" t="s">
        <v>3899</v>
      </c>
      <c r="C21" s="180"/>
      <c r="D21" s="186"/>
      <c r="E21" s="183"/>
      <c r="F21" s="180"/>
      <c r="G21" s="183"/>
    </row>
    <row r="22" spans="1:7" ht="37.5">
      <c r="A22" s="180" t="s">
        <v>3900</v>
      </c>
      <c r="B22" s="182" t="s">
        <v>3901</v>
      </c>
      <c r="C22" s="180"/>
      <c r="D22" s="186"/>
      <c r="E22" s="187">
        <v>3093</v>
      </c>
      <c r="F22" s="180"/>
      <c r="G22" s="188">
        <v>8166.3711299999995</v>
      </c>
    </row>
    <row r="23" spans="1:7" ht="18.75">
      <c r="A23" s="189"/>
      <c r="B23" s="189" t="s">
        <v>5138</v>
      </c>
      <c r="C23" s="184">
        <v>2023</v>
      </c>
      <c r="D23" s="184" t="s">
        <v>3771</v>
      </c>
      <c r="E23" s="187">
        <v>4</v>
      </c>
      <c r="F23" s="184"/>
      <c r="G23" s="187">
        <v>79.439859999999996</v>
      </c>
    </row>
    <row r="24" spans="1:7" ht="18.75">
      <c r="A24" s="189"/>
      <c r="B24" s="189" t="s">
        <v>5139</v>
      </c>
      <c r="C24" s="184">
        <v>2023</v>
      </c>
      <c r="D24" s="184" t="s">
        <v>3771</v>
      </c>
      <c r="E24" s="187">
        <v>21</v>
      </c>
      <c r="F24" s="184"/>
      <c r="G24" s="187">
        <v>70.069609999999997</v>
      </c>
    </row>
    <row r="25" spans="1:7" ht="18.75">
      <c r="A25" s="189"/>
      <c r="B25" s="189" t="s">
        <v>5140</v>
      </c>
      <c r="C25" s="184">
        <v>2023</v>
      </c>
      <c r="D25" s="184" t="s">
        <v>3771</v>
      </c>
      <c r="E25" s="187">
        <v>33</v>
      </c>
      <c r="F25" s="184"/>
      <c r="G25" s="187">
        <v>75.043789999999987</v>
      </c>
    </row>
    <row r="26" spans="1:7" ht="18.75">
      <c r="A26" s="189"/>
      <c r="B26" s="189" t="s">
        <v>5141</v>
      </c>
      <c r="C26" s="184">
        <v>2023</v>
      </c>
      <c r="D26" s="184" t="s">
        <v>3771</v>
      </c>
      <c r="E26" s="187">
        <v>32</v>
      </c>
      <c r="F26" s="184"/>
      <c r="G26" s="187">
        <v>90.64497999999999</v>
      </c>
    </row>
    <row r="27" spans="1:7" ht="18.75">
      <c r="A27" s="189"/>
      <c r="B27" s="189" t="s">
        <v>5142</v>
      </c>
      <c r="C27" s="184">
        <v>2023</v>
      </c>
      <c r="D27" s="184" t="s">
        <v>3771</v>
      </c>
      <c r="E27" s="187">
        <v>33</v>
      </c>
      <c r="F27" s="184"/>
      <c r="G27" s="187">
        <v>77.871359999999996</v>
      </c>
    </row>
    <row r="28" spans="1:7" ht="18.75">
      <c r="A28" s="189"/>
      <c r="B28" s="189" t="s">
        <v>5143</v>
      </c>
      <c r="C28" s="184">
        <v>2023</v>
      </c>
      <c r="D28" s="184" t="s">
        <v>3771</v>
      </c>
      <c r="E28" s="187">
        <v>11</v>
      </c>
      <c r="F28" s="184"/>
      <c r="G28" s="187">
        <v>86.933859999999996</v>
      </c>
    </row>
    <row r="29" spans="1:7" ht="18.75">
      <c r="A29" s="189"/>
      <c r="B29" s="189" t="s">
        <v>5144</v>
      </c>
      <c r="C29" s="184">
        <v>2023</v>
      </c>
      <c r="D29" s="184" t="s">
        <v>3771</v>
      </c>
      <c r="E29" s="187">
        <v>15</v>
      </c>
      <c r="F29" s="184"/>
      <c r="G29" s="187">
        <v>92.783059999999992</v>
      </c>
    </row>
    <row r="30" spans="1:7" ht="18.75">
      <c r="A30" s="189"/>
      <c r="B30" s="189" t="s">
        <v>5145</v>
      </c>
      <c r="C30" s="184">
        <v>2023</v>
      </c>
      <c r="D30" s="184" t="s">
        <v>3771</v>
      </c>
      <c r="E30" s="187">
        <v>47</v>
      </c>
      <c r="F30" s="184"/>
      <c r="G30" s="187">
        <v>122.24539999999999</v>
      </c>
    </row>
    <row r="31" spans="1:7" ht="18.75">
      <c r="A31" s="189"/>
      <c r="B31" s="189" t="s">
        <v>5146</v>
      </c>
      <c r="C31" s="184">
        <v>2023</v>
      </c>
      <c r="D31" s="184" t="s">
        <v>3771</v>
      </c>
      <c r="E31" s="187">
        <v>16</v>
      </c>
      <c r="F31" s="184"/>
      <c r="G31" s="187">
        <v>71.655740000000009</v>
      </c>
    </row>
    <row r="32" spans="1:7" ht="18.75">
      <c r="A32" s="189"/>
      <c r="B32" s="189" t="s">
        <v>5147</v>
      </c>
      <c r="C32" s="184">
        <v>2023</v>
      </c>
      <c r="D32" s="184" t="s">
        <v>3771</v>
      </c>
      <c r="E32" s="187">
        <v>18</v>
      </c>
      <c r="F32" s="184"/>
      <c r="G32" s="187">
        <v>67.301429999999996</v>
      </c>
    </row>
    <row r="33" spans="1:7" ht="18.75">
      <c r="A33" s="189"/>
      <c r="B33" s="189" t="s">
        <v>5148</v>
      </c>
      <c r="C33" s="184">
        <v>2023</v>
      </c>
      <c r="D33" s="184" t="s">
        <v>3771</v>
      </c>
      <c r="E33" s="187">
        <v>26</v>
      </c>
      <c r="F33" s="184"/>
      <c r="G33" s="187">
        <v>73.815919999999991</v>
      </c>
    </row>
    <row r="34" spans="1:7" ht="18.75">
      <c r="A34" s="189"/>
      <c r="B34" s="189" t="s">
        <v>5149</v>
      </c>
      <c r="C34" s="184">
        <v>2023</v>
      </c>
      <c r="D34" s="184" t="s">
        <v>3771</v>
      </c>
      <c r="E34" s="187">
        <v>18</v>
      </c>
      <c r="F34" s="184"/>
      <c r="G34" s="187">
        <v>61.628740000000001</v>
      </c>
    </row>
    <row r="35" spans="1:7" ht="18.75">
      <c r="A35" s="189"/>
      <c r="B35" s="189" t="s">
        <v>5150</v>
      </c>
      <c r="C35" s="184">
        <v>2023</v>
      </c>
      <c r="D35" s="184" t="s">
        <v>3771</v>
      </c>
      <c r="E35" s="187">
        <v>37</v>
      </c>
      <c r="F35" s="184"/>
      <c r="G35" s="187">
        <v>98.260270000000006</v>
      </c>
    </row>
    <row r="36" spans="1:7" ht="18.75">
      <c r="A36" s="189"/>
      <c r="B36" s="189" t="s">
        <v>5151</v>
      </c>
      <c r="C36" s="184">
        <v>2023</v>
      </c>
      <c r="D36" s="184" t="s">
        <v>3771</v>
      </c>
      <c r="E36" s="187">
        <v>33</v>
      </c>
      <c r="F36" s="184"/>
      <c r="G36" s="187">
        <v>77.031669999999991</v>
      </c>
    </row>
    <row r="37" spans="1:7" ht="18.75">
      <c r="A37" s="189"/>
      <c r="B37" s="189" t="s">
        <v>5152</v>
      </c>
      <c r="C37" s="184">
        <v>2023</v>
      </c>
      <c r="D37" s="184" t="s">
        <v>3771</v>
      </c>
      <c r="E37" s="187">
        <v>19</v>
      </c>
      <c r="F37" s="184"/>
      <c r="G37" s="187">
        <v>72.017520000000005</v>
      </c>
    </row>
    <row r="38" spans="1:7" ht="18.75">
      <c r="A38" s="189"/>
      <c r="B38" s="189" t="s">
        <v>5153</v>
      </c>
      <c r="C38" s="184">
        <v>2023</v>
      </c>
      <c r="D38" s="184" t="s">
        <v>3771</v>
      </c>
      <c r="E38" s="187">
        <v>206</v>
      </c>
      <c r="F38" s="184"/>
      <c r="G38" s="187">
        <v>310.84346999999997</v>
      </c>
    </row>
    <row r="39" spans="1:7" ht="18.75">
      <c r="A39" s="189"/>
      <c r="B39" s="189" t="s">
        <v>5154</v>
      </c>
      <c r="C39" s="184">
        <v>2023</v>
      </c>
      <c r="D39" s="184" t="s">
        <v>3771</v>
      </c>
      <c r="E39" s="187">
        <v>20</v>
      </c>
      <c r="F39" s="184"/>
      <c r="G39" s="187">
        <v>82.887339999999995</v>
      </c>
    </row>
    <row r="40" spans="1:7" ht="18.75">
      <c r="A40" s="189"/>
      <c r="B40" s="189" t="s">
        <v>5155</v>
      </c>
      <c r="C40" s="184">
        <v>2023</v>
      </c>
      <c r="D40" s="184" t="s">
        <v>3771</v>
      </c>
      <c r="E40" s="187">
        <v>60</v>
      </c>
      <c r="F40" s="184"/>
      <c r="G40" s="187">
        <v>176.62401</v>
      </c>
    </row>
    <row r="41" spans="1:7" ht="18.75">
      <c r="A41" s="189"/>
      <c r="B41" s="189" t="s">
        <v>5156</v>
      </c>
      <c r="C41" s="184">
        <v>2023</v>
      </c>
      <c r="D41" s="184" t="s">
        <v>3771</v>
      </c>
      <c r="E41" s="187">
        <v>24</v>
      </c>
      <c r="F41" s="184"/>
      <c r="G41" s="187">
        <v>67.984679999999997</v>
      </c>
    </row>
    <row r="42" spans="1:7" ht="18.75">
      <c r="A42" s="189"/>
      <c r="B42" s="189" t="s">
        <v>5157</v>
      </c>
      <c r="C42" s="184">
        <v>2023</v>
      </c>
      <c r="D42" s="184" t="s">
        <v>3771</v>
      </c>
      <c r="E42" s="187">
        <v>80</v>
      </c>
      <c r="F42" s="184"/>
      <c r="G42" s="187">
        <v>166.87904999999998</v>
      </c>
    </row>
    <row r="43" spans="1:7" ht="18.75">
      <c r="A43" s="189"/>
      <c r="B43" s="189" t="s">
        <v>5158</v>
      </c>
      <c r="C43" s="184">
        <v>2023</v>
      </c>
      <c r="D43" s="184" t="s">
        <v>3771</v>
      </c>
      <c r="E43" s="187">
        <v>8</v>
      </c>
      <c r="F43" s="184"/>
      <c r="G43" s="187">
        <v>61.785550000000001</v>
      </c>
    </row>
    <row r="44" spans="1:7" ht="18.75">
      <c r="A44" s="189"/>
      <c r="B44" s="189" t="s">
        <v>5159</v>
      </c>
      <c r="C44" s="184">
        <v>2023</v>
      </c>
      <c r="D44" s="184" t="s">
        <v>3771</v>
      </c>
      <c r="E44" s="187">
        <v>109</v>
      </c>
      <c r="F44" s="184"/>
      <c r="G44" s="187">
        <v>268.63979</v>
      </c>
    </row>
    <row r="45" spans="1:7" ht="18.75">
      <c r="A45" s="189"/>
      <c r="B45" s="189" t="s">
        <v>5160</v>
      </c>
      <c r="C45" s="184">
        <v>2023</v>
      </c>
      <c r="D45" s="184" t="s">
        <v>3771</v>
      </c>
      <c r="E45" s="187">
        <v>120</v>
      </c>
      <c r="F45" s="184"/>
      <c r="G45" s="187">
        <v>217.27695</v>
      </c>
    </row>
    <row r="46" spans="1:7" ht="18.75">
      <c r="A46" s="189"/>
      <c r="B46" s="189" t="s">
        <v>5161</v>
      </c>
      <c r="C46" s="184">
        <v>2023</v>
      </c>
      <c r="D46" s="184" t="s">
        <v>3771</v>
      </c>
      <c r="E46" s="187">
        <v>122</v>
      </c>
      <c r="F46" s="184"/>
      <c r="G46" s="187">
        <v>243.38853</v>
      </c>
    </row>
    <row r="47" spans="1:7" ht="18.75">
      <c r="A47" s="189"/>
      <c r="B47" s="189" t="s">
        <v>5162</v>
      </c>
      <c r="C47" s="184">
        <v>2023</v>
      </c>
      <c r="D47" s="184" t="s">
        <v>3771</v>
      </c>
      <c r="E47" s="187">
        <v>78</v>
      </c>
      <c r="F47" s="184"/>
      <c r="G47" s="187">
        <v>159.27942999999999</v>
      </c>
    </row>
    <row r="48" spans="1:7" ht="18.75">
      <c r="A48" s="189"/>
      <c r="B48" s="189" t="s">
        <v>5163</v>
      </c>
      <c r="C48" s="184">
        <v>2023</v>
      </c>
      <c r="D48" s="184" t="s">
        <v>3771</v>
      </c>
      <c r="E48" s="187">
        <v>79</v>
      </c>
      <c r="F48" s="184"/>
      <c r="G48" s="187">
        <v>151.41432999999998</v>
      </c>
    </row>
    <row r="49" spans="1:7" ht="18.75">
      <c r="A49" s="189"/>
      <c r="B49" s="189" t="s">
        <v>5164</v>
      </c>
      <c r="C49" s="184">
        <v>2023</v>
      </c>
      <c r="D49" s="184" t="s">
        <v>3771</v>
      </c>
      <c r="E49" s="187">
        <v>387</v>
      </c>
      <c r="F49" s="184"/>
      <c r="G49" s="187">
        <v>705.68507999999997</v>
      </c>
    </row>
    <row r="50" spans="1:7" ht="18.75">
      <c r="A50" s="189"/>
      <c r="B50" s="189" t="s">
        <v>5165</v>
      </c>
      <c r="C50" s="184">
        <v>2023</v>
      </c>
      <c r="D50" s="184" t="s">
        <v>3771</v>
      </c>
      <c r="E50" s="187">
        <v>139</v>
      </c>
      <c r="F50" s="184"/>
      <c r="G50" s="187">
        <v>225.98364000000001</v>
      </c>
    </row>
    <row r="51" spans="1:7" ht="18.75">
      <c r="A51" s="189"/>
      <c r="B51" s="189" t="s">
        <v>5166</v>
      </c>
      <c r="C51" s="184">
        <v>2023</v>
      </c>
      <c r="D51" s="184" t="s">
        <v>3771</v>
      </c>
      <c r="E51" s="187">
        <v>70</v>
      </c>
      <c r="F51" s="184"/>
      <c r="G51" s="187">
        <v>158.76943</v>
      </c>
    </row>
    <row r="52" spans="1:7" ht="18.75">
      <c r="A52" s="189"/>
      <c r="B52" s="189" t="s">
        <v>5167</v>
      </c>
      <c r="C52" s="184">
        <v>2023</v>
      </c>
      <c r="D52" s="184" t="s">
        <v>3771</v>
      </c>
      <c r="E52" s="187">
        <v>14</v>
      </c>
      <c r="F52" s="184"/>
      <c r="G52" s="187">
        <v>68.413979999999995</v>
      </c>
    </row>
    <row r="53" spans="1:7" ht="18.75">
      <c r="A53" s="189"/>
      <c r="B53" s="189" t="s">
        <v>5168</v>
      </c>
      <c r="C53" s="184">
        <v>2023</v>
      </c>
      <c r="D53" s="184" t="s">
        <v>3771</v>
      </c>
      <c r="E53" s="187">
        <v>21</v>
      </c>
      <c r="F53" s="184"/>
      <c r="G53" s="187">
        <v>86.305979999999991</v>
      </c>
    </row>
    <row r="54" spans="1:7" ht="18.75">
      <c r="A54" s="189"/>
      <c r="B54" s="189" t="s">
        <v>5169</v>
      </c>
      <c r="C54" s="184">
        <v>2023</v>
      </c>
      <c r="D54" s="184" t="s">
        <v>3771</v>
      </c>
      <c r="E54" s="187">
        <v>100</v>
      </c>
      <c r="F54" s="184"/>
      <c r="G54" s="187">
        <v>237.62439000000001</v>
      </c>
    </row>
    <row r="55" spans="1:7" ht="18.75">
      <c r="A55" s="189"/>
      <c r="B55" s="189" t="s">
        <v>5170</v>
      </c>
      <c r="C55" s="184">
        <v>2023</v>
      </c>
      <c r="D55" s="184" t="s">
        <v>3771</v>
      </c>
      <c r="E55" s="187">
        <v>24</v>
      </c>
      <c r="F55" s="184"/>
      <c r="G55" s="187">
        <v>61.855530000000002</v>
      </c>
    </row>
    <row r="56" spans="1:7" ht="18.75">
      <c r="A56" s="189"/>
      <c r="B56" s="189" t="s">
        <v>5171</v>
      </c>
      <c r="C56" s="184">
        <v>2023</v>
      </c>
      <c r="D56" s="184" t="s">
        <v>3771</v>
      </c>
      <c r="E56" s="187">
        <v>10</v>
      </c>
      <c r="F56" s="184"/>
      <c r="G56" s="187">
        <v>72.165990000000008</v>
      </c>
    </row>
    <row r="57" spans="1:7" ht="18.75">
      <c r="A57" s="189"/>
      <c r="B57" s="189" t="s">
        <v>5172</v>
      </c>
      <c r="C57" s="184">
        <v>2023</v>
      </c>
      <c r="D57" s="184" t="s">
        <v>3771</v>
      </c>
      <c r="E57" s="187">
        <v>9</v>
      </c>
      <c r="F57" s="184"/>
      <c r="G57" s="187">
        <v>84.061449999999994</v>
      </c>
    </row>
    <row r="58" spans="1:7" ht="18.75">
      <c r="A58" s="189"/>
      <c r="B58" s="189" t="s">
        <v>5173</v>
      </c>
      <c r="C58" s="184">
        <v>2023</v>
      </c>
      <c r="D58" s="184" t="s">
        <v>3771</v>
      </c>
      <c r="E58" s="187">
        <v>21</v>
      </c>
      <c r="F58" s="184"/>
      <c r="G58" s="187">
        <v>87.872219999999999</v>
      </c>
    </row>
    <row r="59" spans="1:7" ht="18.75">
      <c r="A59" s="189"/>
      <c r="B59" s="189" t="s">
        <v>5174</v>
      </c>
      <c r="C59" s="184">
        <v>2023</v>
      </c>
      <c r="D59" s="184" t="s">
        <v>3771</v>
      </c>
      <c r="E59" s="187">
        <v>16</v>
      </c>
      <c r="F59" s="184"/>
      <c r="G59" s="187">
        <v>87.085080000000005</v>
      </c>
    </row>
    <row r="60" spans="1:7" ht="18.75">
      <c r="A60" s="189"/>
      <c r="B60" s="189" t="s">
        <v>5175</v>
      </c>
      <c r="C60" s="184">
        <v>2023</v>
      </c>
      <c r="D60" s="184" t="s">
        <v>3771</v>
      </c>
      <c r="E60" s="187">
        <v>21</v>
      </c>
      <c r="F60" s="184"/>
      <c r="G60" s="187">
        <v>84.148780000000002</v>
      </c>
    </row>
    <row r="61" spans="1:7" ht="18.75">
      <c r="A61" s="189"/>
      <c r="B61" s="189" t="s">
        <v>5176</v>
      </c>
      <c r="C61" s="184">
        <v>2023</v>
      </c>
      <c r="D61" s="184" t="s">
        <v>3771</v>
      </c>
      <c r="E61" s="187">
        <v>20</v>
      </c>
      <c r="F61" s="184"/>
      <c r="G61" s="187">
        <v>132.09442000000001</v>
      </c>
    </row>
    <row r="62" spans="1:7" ht="18.75">
      <c r="A62" s="189"/>
      <c r="B62" s="189" t="s">
        <v>5177</v>
      </c>
      <c r="C62" s="184">
        <v>2023</v>
      </c>
      <c r="D62" s="184" t="s">
        <v>3771</v>
      </c>
      <c r="E62" s="187">
        <v>29</v>
      </c>
      <c r="F62" s="184"/>
      <c r="G62" s="187">
        <v>58.070819999999998</v>
      </c>
    </row>
    <row r="63" spans="1:7" ht="16.899999999999999" customHeight="1">
      <c r="A63" s="189"/>
      <c r="B63" s="189" t="s">
        <v>5178</v>
      </c>
      <c r="C63" s="184">
        <v>2023</v>
      </c>
      <c r="D63" s="184" t="s">
        <v>3771</v>
      </c>
      <c r="E63" s="187">
        <v>32</v>
      </c>
      <c r="F63" s="184"/>
      <c r="G63" s="187">
        <v>72.069159999999997</v>
      </c>
    </row>
    <row r="64" spans="1:7" ht="18.75">
      <c r="A64" s="189"/>
      <c r="B64" s="189" t="s">
        <v>5179</v>
      </c>
      <c r="C64" s="184">
        <v>2023</v>
      </c>
      <c r="D64" s="184" t="s">
        <v>3771</v>
      </c>
      <c r="E64" s="187">
        <v>35</v>
      </c>
      <c r="F64" s="184"/>
      <c r="G64" s="187">
        <v>111.74436999999999</v>
      </c>
    </row>
    <row r="65" spans="1:7" ht="18.75">
      <c r="A65" s="189"/>
      <c r="B65" s="189" t="s">
        <v>5180</v>
      </c>
      <c r="C65" s="184">
        <v>2023</v>
      </c>
      <c r="D65" s="184" t="s">
        <v>3771</v>
      </c>
      <c r="E65" s="187">
        <v>51.000000000000007</v>
      </c>
      <c r="F65" s="184"/>
      <c r="G65" s="187">
        <v>144.70454000000001</v>
      </c>
    </row>
    <row r="66" spans="1:7" ht="18.75">
      <c r="A66" s="189"/>
      <c r="B66" s="189" t="s">
        <v>5181</v>
      </c>
      <c r="C66" s="184">
        <v>2023</v>
      </c>
      <c r="D66" s="184" t="s">
        <v>3771</v>
      </c>
      <c r="E66" s="187">
        <v>48</v>
      </c>
      <c r="F66" s="184"/>
      <c r="G66" s="187">
        <v>172.29158999999999</v>
      </c>
    </row>
    <row r="67" spans="1:7" ht="18.75">
      <c r="A67" s="189"/>
      <c r="B67" s="189" t="s">
        <v>5182</v>
      </c>
      <c r="C67" s="184">
        <v>2023</v>
      </c>
      <c r="D67" s="184" t="s">
        <v>3771</v>
      </c>
      <c r="E67" s="187">
        <v>39</v>
      </c>
      <c r="F67" s="184"/>
      <c r="G67" s="187">
        <v>109.33835999999999</v>
      </c>
    </row>
    <row r="68" spans="1:7" ht="18.75">
      <c r="A68" s="189"/>
      <c r="B68" s="189" t="s">
        <v>5183</v>
      </c>
      <c r="C68" s="184">
        <v>2023</v>
      </c>
      <c r="D68" s="184" t="s">
        <v>3771</v>
      </c>
      <c r="E68" s="187">
        <v>236</v>
      </c>
      <c r="F68" s="184"/>
      <c r="G68" s="187">
        <v>461.27963</v>
      </c>
    </row>
    <row r="69" spans="1:7" ht="18.75">
      <c r="A69" s="189"/>
      <c r="B69" s="189" t="s">
        <v>5184</v>
      </c>
      <c r="C69" s="184">
        <v>2023</v>
      </c>
      <c r="D69" s="184" t="s">
        <v>3771</v>
      </c>
      <c r="E69" s="187">
        <v>78</v>
      </c>
      <c r="F69" s="184"/>
      <c r="G69" s="187">
        <v>202.38759999999999</v>
      </c>
    </row>
    <row r="70" spans="1:7" ht="18.75">
      <c r="A70" s="189"/>
      <c r="B70" s="189" t="s">
        <v>5185</v>
      </c>
      <c r="C70" s="184">
        <v>2023</v>
      </c>
      <c r="D70" s="184" t="s">
        <v>3771</v>
      </c>
      <c r="E70" s="187">
        <v>18</v>
      </c>
      <c r="F70" s="184"/>
      <c r="G70" s="187">
        <v>93.010990000000007</v>
      </c>
    </row>
    <row r="71" spans="1:7" ht="18.75">
      <c r="A71" s="189"/>
      <c r="B71" s="189" t="s">
        <v>5186</v>
      </c>
      <c r="C71" s="184">
        <v>2023</v>
      </c>
      <c r="D71" s="184" t="s">
        <v>3771</v>
      </c>
      <c r="E71" s="187">
        <v>13</v>
      </c>
      <c r="F71" s="184"/>
      <c r="G71" s="187">
        <v>127.48106</v>
      </c>
    </row>
    <row r="72" spans="1:7" ht="18.75">
      <c r="A72" s="189"/>
      <c r="B72" s="189" t="s">
        <v>5187</v>
      </c>
      <c r="C72" s="184">
        <v>2023</v>
      </c>
      <c r="D72" s="184" t="s">
        <v>3771</v>
      </c>
      <c r="E72" s="187">
        <v>11</v>
      </c>
      <c r="F72" s="184"/>
      <c r="G72" s="187">
        <v>75.681029999999993</v>
      </c>
    </row>
    <row r="73" spans="1:7" ht="18.75">
      <c r="A73" s="189"/>
      <c r="B73" s="189" t="s">
        <v>5188</v>
      </c>
      <c r="C73" s="184">
        <v>2023</v>
      </c>
      <c r="D73" s="184" t="s">
        <v>3771</v>
      </c>
      <c r="E73" s="187">
        <v>9</v>
      </c>
      <c r="F73" s="184"/>
      <c r="G73" s="187">
        <v>117.59938000000001</v>
      </c>
    </row>
    <row r="74" spans="1:7" ht="18.75">
      <c r="A74" s="189"/>
      <c r="B74" s="189" t="s">
        <v>5189</v>
      </c>
      <c r="C74" s="184">
        <v>2023</v>
      </c>
      <c r="D74" s="184" t="s">
        <v>3771</v>
      </c>
      <c r="E74" s="187">
        <v>11</v>
      </c>
      <c r="F74" s="184"/>
      <c r="G74" s="187">
        <v>78.660579999999996</v>
      </c>
    </row>
    <row r="75" spans="1:7" ht="18.75">
      <c r="A75" s="189"/>
      <c r="B75" s="189" t="s">
        <v>5190</v>
      </c>
      <c r="C75" s="184">
        <v>2023</v>
      </c>
      <c r="D75" s="184" t="s">
        <v>3771</v>
      </c>
      <c r="E75" s="187">
        <v>12</v>
      </c>
      <c r="F75" s="184"/>
      <c r="G75" s="187">
        <v>57.038699999999999</v>
      </c>
    </row>
    <row r="76" spans="1:7" ht="18.75">
      <c r="A76" s="189"/>
      <c r="B76" s="189" t="s">
        <v>5191</v>
      </c>
      <c r="C76" s="184">
        <v>2023</v>
      </c>
      <c r="D76" s="184" t="s">
        <v>3771</v>
      </c>
      <c r="E76" s="187">
        <v>11</v>
      </c>
      <c r="F76" s="184"/>
      <c r="G76" s="187">
        <v>71.858829999999998</v>
      </c>
    </row>
    <row r="77" spans="1:7" ht="18.75">
      <c r="A77" s="189"/>
      <c r="B77" s="189" t="s">
        <v>5192</v>
      </c>
      <c r="C77" s="184">
        <v>2023</v>
      </c>
      <c r="D77" s="184" t="s">
        <v>3771</v>
      </c>
      <c r="E77" s="187">
        <v>16</v>
      </c>
      <c r="F77" s="184"/>
      <c r="G77" s="187">
        <v>80.213449999999995</v>
      </c>
    </row>
    <row r="78" spans="1:7" ht="18.75">
      <c r="A78" s="189"/>
      <c r="B78" s="189" t="s">
        <v>5193</v>
      </c>
      <c r="C78" s="184">
        <v>2023</v>
      </c>
      <c r="D78" s="184" t="s">
        <v>3771</v>
      </c>
      <c r="E78" s="187">
        <v>31</v>
      </c>
      <c r="F78" s="184"/>
      <c r="G78" s="187">
        <v>108.34941999999999</v>
      </c>
    </row>
    <row r="79" spans="1:7" ht="18.75">
      <c r="A79" s="189"/>
      <c r="B79" s="189" t="s">
        <v>5194</v>
      </c>
      <c r="C79" s="184">
        <v>2023</v>
      </c>
      <c r="D79" s="184" t="s">
        <v>3771</v>
      </c>
      <c r="E79" s="187">
        <v>217</v>
      </c>
      <c r="F79" s="184"/>
      <c r="G79" s="187">
        <v>396.83271999999999</v>
      </c>
    </row>
    <row r="80" spans="1:7" ht="18.75">
      <c r="A80" s="189"/>
      <c r="B80" s="189" t="s">
        <v>5195</v>
      </c>
      <c r="C80" s="184">
        <v>2023</v>
      </c>
      <c r="D80" s="184" t="s">
        <v>3771</v>
      </c>
      <c r="E80" s="187">
        <v>13</v>
      </c>
      <c r="F80" s="184"/>
      <c r="G80" s="187">
        <v>65.694879999999998</v>
      </c>
    </row>
    <row r="81" spans="1:8" ht="18.75">
      <c r="A81" s="189"/>
      <c r="B81" s="189" t="s">
        <v>5196</v>
      </c>
      <c r="C81" s="184">
        <v>2023</v>
      </c>
      <c r="D81" s="184" t="s">
        <v>3771</v>
      </c>
      <c r="E81" s="187">
        <v>13</v>
      </c>
      <c r="F81" s="184"/>
      <c r="G81" s="187">
        <v>57.377499999999998</v>
      </c>
    </row>
    <row r="82" spans="1:8" ht="18.75">
      <c r="A82" s="189"/>
      <c r="B82" s="189" t="s">
        <v>5197</v>
      </c>
      <c r="C82" s="184">
        <v>2023</v>
      </c>
      <c r="D82" s="184" t="s">
        <v>3771</v>
      </c>
      <c r="E82" s="187">
        <v>27</v>
      </c>
      <c r="F82" s="184"/>
      <c r="G82" s="187">
        <v>97.61533</v>
      </c>
    </row>
    <row r="83" spans="1:8" ht="18.75">
      <c r="A83" s="189"/>
      <c r="B83" s="189" t="s">
        <v>5198</v>
      </c>
      <c r="C83" s="184">
        <v>2023</v>
      </c>
      <c r="D83" s="184" t="s">
        <v>3771</v>
      </c>
      <c r="E83" s="187">
        <v>13</v>
      </c>
      <c r="F83" s="184"/>
      <c r="G83" s="187">
        <v>79.740399999999994</v>
      </c>
    </row>
    <row r="84" spans="1:8" ht="18.75">
      <c r="A84" s="189"/>
      <c r="B84" s="189" t="s">
        <v>5199</v>
      </c>
      <c r="C84" s="184">
        <v>2023</v>
      </c>
      <c r="D84" s="184" t="s">
        <v>3771</v>
      </c>
      <c r="E84" s="187">
        <v>9</v>
      </c>
      <c r="F84" s="184"/>
      <c r="G84" s="187">
        <v>111.51848</v>
      </c>
    </row>
    <row r="85" spans="1:8" ht="37.5">
      <c r="A85" s="180" t="s">
        <v>815</v>
      </c>
      <c r="B85" s="190" t="s">
        <v>3820</v>
      </c>
      <c r="C85" s="189"/>
      <c r="D85" s="180"/>
      <c r="E85" s="191"/>
      <c r="F85" s="189"/>
      <c r="G85" s="187"/>
    </row>
    <row r="86" spans="1:8" ht="37.5">
      <c r="A86" s="180" t="s">
        <v>3904</v>
      </c>
      <c r="B86" s="190" t="s">
        <v>3901</v>
      </c>
      <c r="C86" s="189"/>
      <c r="D86" s="180"/>
      <c r="E86" s="187">
        <v>875</v>
      </c>
      <c r="F86" s="191"/>
      <c r="G86" s="187">
        <v>1653.55969</v>
      </c>
    </row>
    <row r="87" spans="1:8" ht="18.75">
      <c r="A87" s="189"/>
      <c r="B87" s="189" t="s">
        <v>5200</v>
      </c>
      <c r="C87" s="187">
        <v>2023</v>
      </c>
      <c r="D87" s="184" t="s">
        <v>3771</v>
      </c>
      <c r="E87" s="187">
        <v>186</v>
      </c>
      <c r="F87" s="184"/>
      <c r="G87" s="187">
        <v>361.77146000000005</v>
      </c>
    </row>
    <row r="88" spans="1:8" ht="18.75">
      <c r="A88" s="189"/>
      <c r="B88" s="189" t="s">
        <v>5201</v>
      </c>
      <c r="C88" s="187">
        <v>2023</v>
      </c>
      <c r="D88" s="184" t="s">
        <v>3771</v>
      </c>
      <c r="E88" s="187">
        <v>140</v>
      </c>
      <c r="F88" s="184"/>
      <c r="G88" s="187">
        <v>230.54718</v>
      </c>
    </row>
    <row r="89" spans="1:8" ht="18.75">
      <c r="A89" s="189"/>
      <c r="B89" s="189" t="s">
        <v>5202</v>
      </c>
      <c r="C89" s="187">
        <v>2023</v>
      </c>
      <c r="D89" s="184" t="s">
        <v>3771</v>
      </c>
      <c r="E89" s="187">
        <v>204.00000000000003</v>
      </c>
      <c r="F89" s="184"/>
      <c r="G89" s="187">
        <v>390.72098</v>
      </c>
    </row>
    <row r="90" spans="1:8" ht="18.75">
      <c r="A90" s="189"/>
      <c r="B90" s="189" t="s">
        <v>5203</v>
      </c>
      <c r="C90" s="187">
        <v>2023</v>
      </c>
      <c r="D90" s="184" t="s">
        <v>3771</v>
      </c>
      <c r="E90" s="187">
        <v>245</v>
      </c>
      <c r="F90" s="184"/>
      <c r="G90" s="187">
        <v>491.22775999999999</v>
      </c>
    </row>
    <row r="91" spans="1:8" ht="18.75">
      <c r="A91" s="189"/>
      <c r="B91" s="189" t="s">
        <v>5204</v>
      </c>
      <c r="C91" s="187">
        <v>2023</v>
      </c>
      <c r="D91" s="184" t="s">
        <v>3771</v>
      </c>
      <c r="E91" s="187">
        <v>100</v>
      </c>
      <c r="F91" s="184"/>
      <c r="G91" s="187">
        <v>179.29230999999999</v>
      </c>
    </row>
    <row r="92" spans="1:8" ht="18.75">
      <c r="A92" s="181" t="s">
        <v>3906</v>
      </c>
      <c r="B92" s="190" t="s">
        <v>3907</v>
      </c>
      <c r="C92" s="189"/>
      <c r="D92" s="180"/>
      <c r="E92" s="191"/>
      <c r="F92" s="189"/>
      <c r="G92" s="187"/>
    </row>
    <row r="93" spans="1:8" ht="18.75">
      <c r="A93" s="181" t="s">
        <v>3908</v>
      </c>
      <c r="B93" s="190" t="s">
        <v>3896</v>
      </c>
      <c r="C93" s="189"/>
      <c r="D93" s="180"/>
      <c r="E93" s="191"/>
      <c r="F93" s="189"/>
      <c r="G93" s="187"/>
    </row>
    <row r="94" spans="1:8" ht="18.75">
      <c r="A94" s="181" t="s">
        <v>3909</v>
      </c>
      <c r="B94" s="190" t="s">
        <v>3898</v>
      </c>
      <c r="C94" s="189"/>
      <c r="D94" s="180"/>
      <c r="E94" s="191"/>
      <c r="F94" s="189"/>
      <c r="G94" s="187"/>
    </row>
    <row r="95" spans="1:8" ht="18.75">
      <c r="A95" s="180" t="s">
        <v>854</v>
      </c>
      <c r="B95" s="190" t="s">
        <v>3899</v>
      </c>
      <c r="C95" s="189"/>
      <c r="D95" s="180"/>
      <c r="E95" s="191"/>
      <c r="F95" s="189"/>
      <c r="G95" s="187"/>
    </row>
    <row r="96" spans="1:8" ht="37.5">
      <c r="A96" s="180" t="s">
        <v>3910</v>
      </c>
      <c r="B96" s="190" t="s">
        <v>3901</v>
      </c>
      <c r="C96" s="189"/>
      <c r="D96" s="180"/>
      <c r="E96" s="187">
        <v>69641</v>
      </c>
      <c r="F96" s="191"/>
      <c r="G96" s="187">
        <v>130478.37664999999</v>
      </c>
      <c r="H96" s="192">
        <v>130562.04511999994</v>
      </c>
    </row>
    <row r="97" spans="1:7" ht="18.75">
      <c r="A97" s="189"/>
      <c r="B97" s="189" t="s">
        <v>5205</v>
      </c>
      <c r="C97" s="189">
        <v>2023</v>
      </c>
      <c r="D97" s="184" t="s">
        <v>3771</v>
      </c>
      <c r="E97" s="191">
        <v>33</v>
      </c>
      <c r="F97" s="189"/>
      <c r="G97" s="187">
        <v>49.68262</v>
      </c>
    </row>
    <row r="98" spans="1:7" ht="18.75">
      <c r="A98" s="189"/>
      <c r="B98" s="189" t="s">
        <v>5206</v>
      </c>
      <c r="C98" s="189">
        <v>2023</v>
      </c>
      <c r="D98" s="184" t="s">
        <v>3771</v>
      </c>
      <c r="E98" s="191">
        <v>66</v>
      </c>
      <c r="F98" s="189"/>
      <c r="G98" s="187">
        <v>148.94570999999999</v>
      </c>
    </row>
    <row r="99" spans="1:7" ht="18.75">
      <c r="A99" s="189"/>
      <c r="B99" s="189" t="s">
        <v>5207</v>
      </c>
      <c r="C99" s="189">
        <v>2023</v>
      </c>
      <c r="D99" s="184" t="s">
        <v>3771</v>
      </c>
      <c r="E99" s="191">
        <v>48</v>
      </c>
      <c r="F99" s="189"/>
      <c r="G99" s="187">
        <v>110.83369999999999</v>
      </c>
    </row>
    <row r="100" spans="1:7" ht="18.75">
      <c r="A100" s="189"/>
      <c r="B100" s="189" t="s">
        <v>5208</v>
      </c>
      <c r="C100" s="189">
        <v>2023</v>
      </c>
      <c r="D100" s="184" t="s">
        <v>3771</v>
      </c>
      <c r="E100" s="191">
        <v>128</v>
      </c>
      <c r="F100" s="189"/>
      <c r="G100" s="187">
        <v>167.38359</v>
      </c>
    </row>
    <row r="101" spans="1:7" ht="18.75">
      <c r="A101" s="189"/>
      <c r="B101" s="189" t="s">
        <v>5209</v>
      </c>
      <c r="C101" s="189">
        <v>2023</v>
      </c>
      <c r="D101" s="184" t="s">
        <v>3771</v>
      </c>
      <c r="E101" s="191">
        <v>110</v>
      </c>
      <c r="F101" s="189"/>
      <c r="G101" s="187">
        <v>228.84779</v>
      </c>
    </row>
    <row r="102" spans="1:7" ht="18.75">
      <c r="A102" s="189"/>
      <c r="B102" s="189" t="s">
        <v>5210</v>
      </c>
      <c r="C102" s="189">
        <v>2023</v>
      </c>
      <c r="D102" s="184" t="s">
        <v>3771</v>
      </c>
      <c r="E102" s="191">
        <v>279</v>
      </c>
      <c r="F102" s="189"/>
      <c r="G102" s="187">
        <v>497.63198</v>
      </c>
    </row>
    <row r="103" spans="1:7" ht="18.75">
      <c r="A103" s="189"/>
      <c r="B103" s="189" t="s">
        <v>5211</v>
      </c>
      <c r="C103" s="189">
        <v>2023</v>
      </c>
      <c r="D103" s="184" t="s">
        <v>3771</v>
      </c>
      <c r="E103" s="191">
        <v>194</v>
      </c>
      <c r="F103" s="189"/>
      <c r="G103" s="187">
        <v>271.90492</v>
      </c>
    </row>
    <row r="104" spans="1:7" ht="18.75">
      <c r="A104" s="189"/>
      <c r="B104" s="189" t="s">
        <v>5212</v>
      </c>
      <c r="C104" s="189">
        <v>2023</v>
      </c>
      <c r="D104" s="184" t="s">
        <v>3771</v>
      </c>
      <c r="E104" s="191">
        <v>86</v>
      </c>
      <c r="F104" s="189"/>
      <c r="G104" s="187">
        <v>195.48832999999999</v>
      </c>
    </row>
    <row r="105" spans="1:7" ht="18.75">
      <c r="A105" s="189"/>
      <c r="B105" s="189" t="s">
        <v>5213</v>
      </c>
      <c r="C105" s="189">
        <v>2023</v>
      </c>
      <c r="D105" s="184" t="s">
        <v>3771</v>
      </c>
      <c r="E105" s="191">
        <v>63</v>
      </c>
      <c r="F105" s="189"/>
      <c r="G105" s="187">
        <v>207.48952</v>
      </c>
    </row>
    <row r="106" spans="1:7" ht="18.75">
      <c r="A106" s="189"/>
      <c r="B106" s="189" t="s">
        <v>5214</v>
      </c>
      <c r="C106" s="189">
        <v>2023</v>
      </c>
      <c r="D106" s="184" t="s">
        <v>3771</v>
      </c>
      <c r="E106" s="191">
        <v>194</v>
      </c>
      <c r="F106" s="189"/>
      <c r="G106" s="187">
        <v>332.50241999999997</v>
      </c>
    </row>
    <row r="107" spans="1:7" ht="18.75">
      <c r="A107" s="189"/>
      <c r="B107" s="189" t="s">
        <v>5215</v>
      </c>
      <c r="C107" s="189">
        <v>2023</v>
      </c>
      <c r="D107" s="184" t="s">
        <v>3771</v>
      </c>
      <c r="E107" s="191">
        <v>76</v>
      </c>
      <c r="F107" s="189"/>
      <c r="G107" s="187">
        <v>167.11995999999999</v>
      </c>
    </row>
    <row r="108" spans="1:7" ht="18.75">
      <c r="A108" s="189"/>
      <c r="B108" s="189" t="s">
        <v>5216</v>
      </c>
      <c r="C108" s="189">
        <v>2023</v>
      </c>
      <c r="D108" s="184" t="s">
        <v>3771</v>
      </c>
      <c r="E108" s="191">
        <v>51</v>
      </c>
      <c r="F108" s="189"/>
      <c r="G108" s="187">
        <v>147.54164</v>
      </c>
    </row>
    <row r="109" spans="1:7" ht="18.75">
      <c r="A109" s="189"/>
      <c r="B109" s="189" t="s">
        <v>5217</v>
      </c>
      <c r="C109" s="189">
        <v>2023</v>
      </c>
      <c r="D109" s="184" t="s">
        <v>3771</v>
      </c>
      <c r="E109" s="191">
        <v>22</v>
      </c>
      <c r="F109" s="189"/>
      <c r="G109" s="187">
        <v>71.353880000000004</v>
      </c>
    </row>
    <row r="110" spans="1:7" ht="18.75">
      <c r="A110" s="189"/>
      <c r="B110" s="189" t="s">
        <v>5218</v>
      </c>
      <c r="C110" s="189">
        <v>2023</v>
      </c>
      <c r="D110" s="184" t="s">
        <v>3771</v>
      </c>
      <c r="E110" s="191">
        <v>19</v>
      </c>
      <c r="F110" s="189"/>
      <c r="G110" s="187">
        <v>96.85560000000001</v>
      </c>
    </row>
    <row r="111" spans="1:7" ht="18.75">
      <c r="A111" s="189"/>
      <c r="B111" s="189" t="s">
        <v>5219</v>
      </c>
      <c r="C111" s="189">
        <v>2023</v>
      </c>
      <c r="D111" s="184" t="s">
        <v>3771</v>
      </c>
      <c r="E111" s="191">
        <v>38</v>
      </c>
      <c r="F111" s="189"/>
      <c r="G111" s="187">
        <v>112.35947999999999</v>
      </c>
    </row>
    <row r="112" spans="1:7" ht="18.75">
      <c r="A112" s="189"/>
      <c r="B112" s="189" t="s">
        <v>5220</v>
      </c>
      <c r="C112" s="189">
        <v>2023</v>
      </c>
      <c r="D112" s="184" t="s">
        <v>3771</v>
      </c>
      <c r="E112" s="191">
        <v>41</v>
      </c>
      <c r="F112" s="189"/>
      <c r="G112" s="187">
        <v>113.76231</v>
      </c>
    </row>
    <row r="113" spans="1:7" ht="18.75">
      <c r="A113" s="189"/>
      <c r="B113" s="189" t="s">
        <v>5221</v>
      </c>
      <c r="C113" s="189">
        <v>2023</v>
      </c>
      <c r="D113" s="184" t="s">
        <v>3771</v>
      </c>
      <c r="E113" s="191">
        <v>258</v>
      </c>
      <c r="F113" s="189"/>
      <c r="G113" s="187">
        <v>398.54103000000003</v>
      </c>
    </row>
    <row r="114" spans="1:7" ht="18.75">
      <c r="A114" s="189"/>
      <c r="B114" s="189" t="s">
        <v>5222</v>
      </c>
      <c r="C114" s="189">
        <v>2023</v>
      </c>
      <c r="D114" s="184" t="s">
        <v>3771</v>
      </c>
      <c r="E114" s="191">
        <v>25</v>
      </c>
      <c r="F114" s="189"/>
      <c r="G114" s="187">
        <v>114.59194000000001</v>
      </c>
    </row>
    <row r="115" spans="1:7" ht="18.75">
      <c r="A115" s="189"/>
      <c r="B115" s="189" t="s">
        <v>5223</v>
      </c>
      <c r="C115" s="189">
        <v>2023</v>
      </c>
      <c r="D115" s="184" t="s">
        <v>3771</v>
      </c>
      <c r="E115" s="191">
        <v>76</v>
      </c>
      <c r="F115" s="189"/>
      <c r="G115" s="187">
        <v>163.84719000000001</v>
      </c>
    </row>
    <row r="116" spans="1:7" ht="18.75">
      <c r="A116" s="189"/>
      <c r="B116" s="189" t="s">
        <v>5224</v>
      </c>
      <c r="C116" s="189">
        <v>2023</v>
      </c>
      <c r="D116" s="184" t="s">
        <v>3771</v>
      </c>
      <c r="E116" s="191">
        <v>293</v>
      </c>
      <c r="F116" s="189"/>
      <c r="G116" s="187">
        <v>481.73782</v>
      </c>
    </row>
    <row r="117" spans="1:7" ht="18.75">
      <c r="A117" s="189"/>
      <c r="B117" s="189" t="s">
        <v>5225</v>
      </c>
      <c r="C117" s="189">
        <v>2023</v>
      </c>
      <c r="D117" s="184" t="s">
        <v>3771</v>
      </c>
      <c r="E117" s="191">
        <v>151</v>
      </c>
      <c r="F117" s="189"/>
      <c r="G117" s="187">
        <v>272.16608000000002</v>
      </c>
    </row>
    <row r="118" spans="1:7" ht="18.75">
      <c r="A118" s="189"/>
      <c r="B118" s="189" t="s">
        <v>5226</v>
      </c>
      <c r="C118" s="189">
        <v>2023</v>
      </c>
      <c r="D118" s="184" t="s">
        <v>3771</v>
      </c>
      <c r="E118" s="191">
        <v>93</v>
      </c>
      <c r="F118" s="189"/>
      <c r="G118" s="187">
        <v>176.24984000000001</v>
      </c>
    </row>
    <row r="119" spans="1:7" ht="18.75">
      <c r="A119" s="189"/>
      <c r="B119" s="189" t="s">
        <v>5227</v>
      </c>
      <c r="C119" s="189">
        <v>2023</v>
      </c>
      <c r="D119" s="184" t="s">
        <v>3771</v>
      </c>
      <c r="E119" s="191">
        <v>60</v>
      </c>
      <c r="F119" s="189"/>
      <c r="G119" s="187">
        <v>144.50354000000002</v>
      </c>
    </row>
    <row r="120" spans="1:7" ht="18.75">
      <c r="A120" s="189"/>
      <c r="B120" s="189" t="s">
        <v>5228</v>
      </c>
      <c r="C120" s="189">
        <v>2023</v>
      </c>
      <c r="D120" s="184" t="s">
        <v>3771</v>
      </c>
      <c r="E120" s="191">
        <v>35</v>
      </c>
      <c r="F120" s="189"/>
      <c r="G120" s="187">
        <v>150.27192000000002</v>
      </c>
    </row>
    <row r="121" spans="1:7" ht="18.75">
      <c r="A121" s="189"/>
      <c r="B121" s="189" t="s">
        <v>5229</v>
      </c>
      <c r="C121" s="189">
        <v>2023</v>
      </c>
      <c r="D121" s="184" t="s">
        <v>3771</v>
      </c>
      <c r="E121" s="191">
        <v>298</v>
      </c>
      <c r="F121" s="189"/>
      <c r="G121" s="187">
        <v>535.73297000000002</v>
      </c>
    </row>
    <row r="122" spans="1:7" ht="18.75">
      <c r="A122" s="189"/>
      <c r="B122" s="189" t="s">
        <v>5230</v>
      </c>
      <c r="C122" s="189">
        <v>2023</v>
      </c>
      <c r="D122" s="184" t="s">
        <v>3771</v>
      </c>
      <c r="E122" s="191">
        <v>143</v>
      </c>
      <c r="F122" s="189"/>
      <c r="G122" s="187">
        <v>369.99071999999995</v>
      </c>
    </row>
    <row r="123" spans="1:7" ht="18.75">
      <c r="A123" s="189"/>
      <c r="B123" s="189" t="s">
        <v>5231</v>
      </c>
      <c r="C123" s="189">
        <v>2023</v>
      </c>
      <c r="D123" s="184" t="s">
        <v>3771</v>
      </c>
      <c r="E123" s="191">
        <v>208</v>
      </c>
      <c r="F123" s="189"/>
      <c r="G123" s="187">
        <v>435.33519000000001</v>
      </c>
    </row>
    <row r="124" spans="1:7" ht="18.75">
      <c r="A124" s="189"/>
      <c r="B124" s="189" t="s">
        <v>5232</v>
      </c>
      <c r="C124" s="189">
        <v>2023</v>
      </c>
      <c r="D124" s="184" t="s">
        <v>3771</v>
      </c>
      <c r="E124" s="191">
        <v>16</v>
      </c>
      <c r="F124" s="189"/>
      <c r="G124" s="187">
        <v>124.53384</v>
      </c>
    </row>
    <row r="125" spans="1:7" ht="18.75">
      <c r="A125" s="189"/>
      <c r="B125" s="189" t="s">
        <v>5233</v>
      </c>
      <c r="C125" s="189">
        <v>2023</v>
      </c>
      <c r="D125" s="184" t="s">
        <v>3771</v>
      </c>
      <c r="E125" s="191">
        <v>338</v>
      </c>
      <c r="F125" s="189"/>
      <c r="G125" s="187">
        <v>533.88175999999999</v>
      </c>
    </row>
    <row r="126" spans="1:7" ht="18.75">
      <c r="A126" s="189"/>
      <c r="B126" s="189" t="s">
        <v>5234</v>
      </c>
      <c r="C126" s="189">
        <v>2023</v>
      </c>
      <c r="D126" s="184" t="s">
        <v>3771</v>
      </c>
      <c r="E126" s="191">
        <v>20</v>
      </c>
      <c r="F126" s="189"/>
      <c r="G126" s="187">
        <v>118.39638000000001</v>
      </c>
    </row>
    <row r="127" spans="1:7" ht="18.75">
      <c r="A127" s="189"/>
      <c r="B127" s="189" t="s">
        <v>5235</v>
      </c>
      <c r="C127" s="189">
        <v>2023</v>
      </c>
      <c r="D127" s="184" t="s">
        <v>3771</v>
      </c>
      <c r="E127" s="191">
        <v>10</v>
      </c>
      <c r="F127" s="189"/>
      <c r="G127" s="187">
        <v>106.97116</v>
      </c>
    </row>
    <row r="128" spans="1:7" ht="18.75">
      <c r="A128" s="189"/>
      <c r="B128" s="189" t="s">
        <v>5236</v>
      </c>
      <c r="C128" s="189">
        <v>2023</v>
      </c>
      <c r="D128" s="184" t="s">
        <v>3771</v>
      </c>
      <c r="E128" s="191">
        <v>15</v>
      </c>
      <c r="F128" s="189"/>
      <c r="G128" s="187">
        <v>106.65124</v>
      </c>
    </row>
    <row r="129" spans="1:7" ht="18.75">
      <c r="A129" s="189"/>
      <c r="B129" s="189" t="s">
        <v>5237</v>
      </c>
      <c r="C129" s="189">
        <v>2023</v>
      </c>
      <c r="D129" s="184" t="s">
        <v>3771</v>
      </c>
      <c r="E129" s="191">
        <v>11</v>
      </c>
      <c r="F129" s="189"/>
      <c r="G129" s="187">
        <v>30.224019999999999</v>
      </c>
    </row>
    <row r="130" spans="1:7" ht="18.75">
      <c r="A130" s="189"/>
      <c r="B130" s="189" t="s">
        <v>5238</v>
      </c>
      <c r="C130" s="189">
        <v>2023</v>
      </c>
      <c r="D130" s="184" t="s">
        <v>3771</v>
      </c>
      <c r="E130" s="191">
        <v>108</v>
      </c>
      <c r="F130" s="189"/>
      <c r="G130" s="187">
        <v>343.66108000000003</v>
      </c>
    </row>
    <row r="131" spans="1:7" ht="18.75">
      <c r="A131" s="189"/>
      <c r="B131" s="189" t="s">
        <v>5239</v>
      </c>
      <c r="C131" s="189">
        <v>2023</v>
      </c>
      <c r="D131" s="184" t="s">
        <v>3771</v>
      </c>
      <c r="E131" s="191">
        <v>144</v>
      </c>
      <c r="F131" s="189"/>
      <c r="G131" s="187">
        <v>284.77719000000002</v>
      </c>
    </row>
    <row r="132" spans="1:7" ht="18.75">
      <c r="A132" s="189"/>
      <c r="B132" s="189" t="s">
        <v>5240</v>
      </c>
      <c r="C132" s="189">
        <v>2023</v>
      </c>
      <c r="D132" s="184" t="s">
        <v>3771</v>
      </c>
      <c r="E132" s="191">
        <v>25</v>
      </c>
      <c r="F132" s="189"/>
      <c r="G132" s="187">
        <v>74.409589999999994</v>
      </c>
    </row>
    <row r="133" spans="1:7" ht="18.75">
      <c r="A133" s="189"/>
      <c r="B133" s="189" t="s">
        <v>5241</v>
      </c>
      <c r="C133" s="189">
        <v>2023</v>
      </c>
      <c r="D133" s="184" t="s">
        <v>3771</v>
      </c>
      <c r="E133" s="191">
        <v>12</v>
      </c>
      <c r="F133" s="189"/>
      <c r="G133" s="187">
        <v>110.84595</v>
      </c>
    </row>
    <row r="134" spans="1:7" ht="18.75">
      <c r="A134" s="189"/>
      <c r="B134" s="189" t="s">
        <v>5242</v>
      </c>
      <c r="C134" s="189">
        <v>2023</v>
      </c>
      <c r="D134" s="184" t="s">
        <v>3771</v>
      </c>
      <c r="E134" s="191">
        <v>26</v>
      </c>
      <c r="F134" s="189"/>
      <c r="G134" s="187">
        <v>89.621539999999996</v>
      </c>
    </row>
    <row r="135" spans="1:7" ht="18.75">
      <c r="A135" s="189"/>
      <c r="B135" s="189" t="s">
        <v>5243</v>
      </c>
      <c r="C135" s="189">
        <v>2023</v>
      </c>
      <c r="D135" s="184" t="s">
        <v>3771</v>
      </c>
      <c r="E135" s="191">
        <v>13</v>
      </c>
      <c r="F135" s="189"/>
      <c r="G135" s="187">
        <v>88.015729999999991</v>
      </c>
    </row>
    <row r="136" spans="1:7" ht="18.75">
      <c r="A136" s="189"/>
      <c r="B136" s="189" t="s">
        <v>5244</v>
      </c>
      <c r="C136" s="189">
        <v>2023</v>
      </c>
      <c r="D136" s="184" t="s">
        <v>3771</v>
      </c>
      <c r="E136" s="191">
        <v>53</v>
      </c>
      <c r="F136" s="189"/>
      <c r="G136" s="187">
        <v>148.49610000000001</v>
      </c>
    </row>
    <row r="137" spans="1:7" ht="18.75">
      <c r="A137" s="189"/>
      <c r="B137" s="189" t="s">
        <v>5245</v>
      </c>
      <c r="C137" s="189">
        <v>2023</v>
      </c>
      <c r="D137" s="184" t="s">
        <v>3771</v>
      </c>
      <c r="E137" s="191">
        <v>24</v>
      </c>
      <c r="F137" s="189"/>
      <c r="G137" s="187">
        <v>101.51355000000001</v>
      </c>
    </row>
    <row r="138" spans="1:7" ht="18.75">
      <c r="A138" s="189"/>
      <c r="B138" s="189" t="s">
        <v>5246</v>
      </c>
      <c r="C138" s="189">
        <v>2023</v>
      </c>
      <c r="D138" s="184" t="s">
        <v>3771</v>
      </c>
      <c r="E138" s="191">
        <v>79</v>
      </c>
      <c r="F138" s="189"/>
      <c r="G138" s="187">
        <v>200.09872000000001</v>
      </c>
    </row>
    <row r="139" spans="1:7" ht="18.75">
      <c r="A139" s="189"/>
      <c r="B139" s="189" t="s">
        <v>5247</v>
      </c>
      <c r="C139" s="189">
        <v>2023</v>
      </c>
      <c r="D139" s="184" t="s">
        <v>3771</v>
      </c>
      <c r="E139" s="191">
        <v>23</v>
      </c>
      <c r="F139" s="189"/>
      <c r="G139" s="187">
        <v>68.109850000000009</v>
      </c>
    </row>
    <row r="140" spans="1:7" ht="18.75">
      <c r="A140" s="189"/>
      <c r="B140" s="189" t="s">
        <v>5248</v>
      </c>
      <c r="C140" s="189">
        <v>2023</v>
      </c>
      <c r="D140" s="184" t="s">
        <v>3771</v>
      </c>
      <c r="E140" s="191">
        <v>81</v>
      </c>
      <c r="F140" s="189"/>
      <c r="G140" s="187">
        <v>173.50877</v>
      </c>
    </row>
    <row r="141" spans="1:7" ht="18.75">
      <c r="A141" s="189"/>
      <c r="B141" s="189" t="s">
        <v>5249</v>
      </c>
      <c r="C141" s="189">
        <v>2023</v>
      </c>
      <c r="D141" s="184" t="s">
        <v>3771</v>
      </c>
      <c r="E141" s="191">
        <v>54</v>
      </c>
      <c r="F141" s="189"/>
      <c r="G141" s="187">
        <v>188.19351</v>
      </c>
    </row>
    <row r="142" spans="1:7" ht="18.75">
      <c r="A142" s="189"/>
      <c r="B142" s="189" t="s">
        <v>5250</v>
      </c>
      <c r="C142" s="189">
        <v>2023</v>
      </c>
      <c r="D142" s="184" t="s">
        <v>3771</v>
      </c>
      <c r="E142" s="191">
        <v>19</v>
      </c>
      <c r="F142" s="189"/>
      <c r="G142" s="187">
        <v>74.040909999999997</v>
      </c>
    </row>
    <row r="143" spans="1:7" ht="18.75">
      <c r="A143" s="189"/>
      <c r="B143" s="189" t="s">
        <v>5251</v>
      </c>
      <c r="C143" s="189">
        <v>2023</v>
      </c>
      <c r="D143" s="184" t="s">
        <v>3771</v>
      </c>
      <c r="E143" s="191">
        <v>46</v>
      </c>
      <c r="F143" s="189"/>
      <c r="G143" s="187">
        <v>152.13936999999999</v>
      </c>
    </row>
    <row r="144" spans="1:7" ht="18.75">
      <c r="A144" s="189"/>
      <c r="B144" s="189" t="s">
        <v>5252</v>
      </c>
      <c r="C144" s="189">
        <v>2023</v>
      </c>
      <c r="D144" s="184" t="s">
        <v>3771</v>
      </c>
      <c r="E144" s="191">
        <v>526</v>
      </c>
      <c r="F144" s="189"/>
      <c r="G144" s="187">
        <v>864.97056000000009</v>
      </c>
    </row>
    <row r="145" spans="1:7" ht="18.75">
      <c r="A145" s="189"/>
      <c r="B145" s="189" t="s">
        <v>5253</v>
      </c>
      <c r="C145" s="189">
        <v>2023</v>
      </c>
      <c r="D145" s="184" t="s">
        <v>3771</v>
      </c>
      <c r="E145" s="191">
        <v>470</v>
      </c>
      <c r="F145" s="189"/>
      <c r="G145" s="187">
        <v>645.27490999999998</v>
      </c>
    </row>
    <row r="146" spans="1:7" ht="18.75">
      <c r="A146" s="189"/>
      <c r="B146" s="189" t="s">
        <v>5254</v>
      </c>
      <c r="C146" s="189">
        <v>2023</v>
      </c>
      <c r="D146" s="184" t="s">
        <v>3771</v>
      </c>
      <c r="E146" s="191">
        <v>39</v>
      </c>
      <c r="F146" s="189"/>
      <c r="G146" s="187">
        <v>113.49022000000001</v>
      </c>
    </row>
    <row r="147" spans="1:7" ht="18.75">
      <c r="A147" s="189"/>
      <c r="B147" s="189" t="s">
        <v>5255</v>
      </c>
      <c r="C147" s="189">
        <v>2023</v>
      </c>
      <c r="D147" s="184" t="s">
        <v>3771</v>
      </c>
      <c r="E147" s="191">
        <v>15</v>
      </c>
      <c r="F147" s="189"/>
      <c r="G147" s="187">
        <v>48.75076</v>
      </c>
    </row>
    <row r="148" spans="1:7" ht="18.75">
      <c r="A148" s="189"/>
      <c r="B148" s="189" t="s">
        <v>5256</v>
      </c>
      <c r="C148" s="189">
        <v>2023</v>
      </c>
      <c r="D148" s="184" t="s">
        <v>3771</v>
      </c>
      <c r="E148" s="191">
        <v>297.00000000000006</v>
      </c>
      <c r="F148" s="189"/>
      <c r="G148" s="187">
        <v>468.74903</v>
      </c>
    </row>
    <row r="149" spans="1:7" ht="18.75">
      <c r="A149" s="189"/>
      <c r="B149" s="189" t="s">
        <v>5257</v>
      </c>
      <c r="C149" s="189">
        <v>2023</v>
      </c>
      <c r="D149" s="184" t="s">
        <v>3771</v>
      </c>
      <c r="E149" s="191">
        <v>14</v>
      </c>
      <c r="F149" s="189"/>
      <c r="G149" s="187">
        <v>60.553170000000001</v>
      </c>
    </row>
    <row r="150" spans="1:7" ht="18.75">
      <c r="A150" s="189"/>
      <c r="B150" s="189" t="s">
        <v>5258</v>
      </c>
      <c r="C150" s="189">
        <v>2023</v>
      </c>
      <c r="D150" s="184" t="s">
        <v>3771</v>
      </c>
      <c r="E150" s="191">
        <v>75</v>
      </c>
      <c r="F150" s="189"/>
      <c r="G150" s="187">
        <v>165.15298000000001</v>
      </c>
    </row>
    <row r="151" spans="1:7" ht="18.75">
      <c r="A151" s="189"/>
      <c r="B151" s="189" t="s">
        <v>5259</v>
      </c>
      <c r="C151" s="189">
        <v>2023</v>
      </c>
      <c r="D151" s="184" t="s">
        <v>3771</v>
      </c>
      <c r="E151" s="191">
        <v>26</v>
      </c>
      <c r="F151" s="189"/>
      <c r="G151" s="187">
        <v>80.843829999999997</v>
      </c>
    </row>
    <row r="152" spans="1:7" ht="18.75">
      <c r="A152" s="189"/>
      <c r="B152" s="189" t="s">
        <v>5260</v>
      </c>
      <c r="C152" s="189">
        <v>2023</v>
      </c>
      <c r="D152" s="184" t="s">
        <v>3771</v>
      </c>
      <c r="E152" s="191">
        <v>36</v>
      </c>
      <c r="F152" s="189"/>
      <c r="G152" s="187">
        <v>117.77155</v>
      </c>
    </row>
    <row r="153" spans="1:7" ht="18.75">
      <c r="A153" s="189"/>
      <c r="B153" s="189" t="s">
        <v>5261</v>
      </c>
      <c r="C153" s="189">
        <v>2023</v>
      </c>
      <c r="D153" s="184" t="s">
        <v>3771</v>
      </c>
      <c r="E153" s="191">
        <v>19</v>
      </c>
      <c r="F153" s="189"/>
      <c r="G153" s="187">
        <v>110.65427000000001</v>
      </c>
    </row>
    <row r="154" spans="1:7" ht="18.75">
      <c r="A154" s="189"/>
      <c r="B154" s="189" t="s">
        <v>5262</v>
      </c>
      <c r="C154" s="189">
        <v>2023</v>
      </c>
      <c r="D154" s="184" t="s">
        <v>3771</v>
      </c>
      <c r="E154" s="191">
        <v>79</v>
      </c>
      <c r="F154" s="189"/>
      <c r="G154" s="187">
        <v>234.34983</v>
      </c>
    </row>
    <row r="155" spans="1:7" ht="18.75">
      <c r="A155" s="189"/>
      <c r="B155" s="189" t="s">
        <v>5263</v>
      </c>
      <c r="C155" s="189">
        <v>2023</v>
      </c>
      <c r="D155" s="184" t="s">
        <v>3771</v>
      </c>
      <c r="E155" s="191">
        <v>125</v>
      </c>
      <c r="F155" s="189"/>
      <c r="G155" s="187">
        <v>277.65656999999999</v>
      </c>
    </row>
    <row r="156" spans="1:7" ht="18.75">
      <c r="A156" s="189"/>
      <c r="B156" s="189" t="s">
        <v>5264</v>
      </c>
      <c r="C156" s="189">
        <v>2023</v>
      </c>
      <c r="D156" s="184" t="s">
        <v>3771</v>
      </c>
      <c r="E156" s="191">
        <v>13</v>
      </c>
      <c r="F156" s="189"/>
      <c r="G156" s="187">
        <v>69.641170000000002</v>
      </c>
    </row>
    <row r="157" spans="1:7" ht="18.75">
      <c r="A157" s="189"/>
      <c r="B157" s="189" t="s">
        <v>5265</v>
      </c>
      <c r="C157" s="189">
        <v>2023</v>
      </c>
      <c r="D157" s="184" t="s">
        <v>3771</v>
      </c>
      <c r="E157" s="191">
        <v>130</v>
      </c>
      <c r="F157" s="189"/>
      <c r="G157" s="187">
        <v>345.83116999999999</v>
      </c>
    </row>
    <row r="158" spans="1:7" ht="18.75">
      <c r="A158" s="189"/>
      <c r="B158" s="189" t="s">
        <v>5266</v>
      </c>
      <c r="C158" s="189">
        <v>2023</v>
      </c>
      <c r="D158" s="184" t="s">
        <v>3771</v>
      </c>
      <c r="E158" s="191">
        <v>72</v>
      </c>
      <c r="F158" s="189"/>
      <c r="G158" s="187">
        <v>144.05254000000002</v>
      </c>
    </row>
    <row r="159" spans="1:7" ht="18.75">
      <c r="A159" s="189"/>
      <c r="B159" s="189" t="s">
        <v>5267</v>
      </c>
      <c r="C159" s="189">
        <v>2023</v>
      </c>
      <c r="D159" s="184" t="s">
        <v>3771</v>
      </c>
      <c r="E159" s="191">
        <v>120</v>
      </c>
      <c r="F159" s="189"/>
      <c r="G159" s="187">
        <v>186.44450000000001</v>
      </c>
    </row>
    <row r="160" spans="1:7" ht="18.75">
      <c r="A160" s="189"/>
      <c r="B160" s="189" t="s">
        <v>5268</v>
      </c>
      <c r="C160" s="189">
        <v>2023</v>
      </c>
      <c r="D160" s="184" t="s">
        <v>3771</v>
      </c>
      <c r="E160" s="191">
        <v>354</v>
      </c>
      <c r="F160" s="189"/>
      <c r="G160" s="187">
        <v>712.85576000000003</v>
      </c>
    </row>
    <row r="161" spans="1:7" ht="18.75">
      <c r="A161" s="189"/>
      <c r="B161" s="189" t="s">
        <v>5269</v>
      </c>
      <c r="C161" s="189">
        <v>2023</v>
      </c>
      <c r="D161" s="184" t="s">
        <v>3771</v>
      </c>
      <c r="E161" s="191">
        <v>261</v>
      </c>
      <c r="F161" s="189"/>
      <c r="G161" s="187">
        <v>343.42752000000002</v>
      </c>
    </row>
    <row r="162" spans="1:7" ht="18.75">
      <c r="A162" s="189"/>
      <c r="B162" s="189" t="s">
        <v>5270</v>
      </c>
      <c r="C162" s="189">
        <v>2023</v>
      </c>
      <c r="D162" s="184" t="s">
        <v>3771</v>
      </c>
      <c r="E162" s="191">
        <v>557</v>
      </c>
      <c r="F162" s="189"/>
      <c r="G162" s="187">
        <v>1132.46578</v>
      </c>
    </row>
    <row r="163" spans="1:7" ht="18.75">
      <c r="A163" s="189"/>
      <c r="B163" s="189" t="s">
        <v>5271</v>
      </c>
      <c r="C163" s="189">
        <v>2023</v>
      </c>
      <c r="D163" s="184" t="s">
        <v>3771</v>
      </c>
      <c r="E163" s="191">
        <v>26</v>
      </c>
      <c r="F163" s="189"/>
      <c r="G163" s="187">
        <v>85.431110000000004</v>
      </c>
    </row>
    <row r="164" spans="1:7" ht="18.75">
      <c r="A164" s="189"/>
      <c r="B164" s="189" t="s">
        <v>5272</v>
      </c>
      <c r="C164" s="189">
        <v>2023</v>
      </c>
      <c r="D164" s="184" t="s">
        <v>3771</v>
      </c>
      <c r="E164" s="191">
        <v>132</v>
      </c>
      <c r="F164" s="189"/>
      <c r="G164" s="187">
        <v>269.01884000000001</v>
      </c>
    </row>
    <row r="165" spans="1:7" ht="18.75">
      <c r="A165" s="189"/>
      <c r="B165" s="189" t="s">
        <v>5273</v>
      </c>
      <c r="C165" s="189">
        <v>2023</v>
      </c>
      <c r="D165" s="184" t="s">
        <v>3771</v>
      </c>
      <c r="E165" s="191">
        <v>30</v>
      </c>
      <c r="F165" s="189"/>
      <c r="G165" s="187">
        <v>118.32057</v>
      </c>
    </row>
    <row r="166" spans="1:7" ht="18.75">
      <c r="A166" s="189"/>
      <c r="B166" s="189" t="s">
        <v>5274</v>
      </c>
      <c r="C166" s="189">
        <v>2023</v>
      </c>
      <c r="D166" s="184" t="s">
        <v>3771</v>
      </c>
      <c r="E166" s="191">
        <v>15</v>
      </c>
      <c r="F166" s="189"/>
      <c r="G166" s="187">
        <v>102.50917</v>
      </c>
    </row>
    <row r="167" spans="1:7" ht="18.75">
      <c r="A167" s="189"/>
      <c r="B167" s="189" t="s">
        <v>5275</v>
      </c>
      <c r="C167" s="189">
        <v>2023</v>
      </c>
      <c r="D167" s="184" t="s">
        <v>3771</v>
      </c>
      <c r="E167" s="191">
        <v>31</v>
      </c>
      <c r="F167" s="189"/>
      <c r="G167" s="187">
        <v>110.92444999999999</v>
      </c>
    </row>
    <row r="168" spans="1:7" ht="18.75">
      <c r="A168" s="189"/>
      <c r="B168" s="189" t="s">
        <v>5276</v>
      </c>
      <c r="C168" s="189">
        <v>2023</v>
      </c>
      <c r="D168" s="184" t="s">
        <v>3771</v>
      </c>
      <c r="E168" s="191">
        <v>18</v>
      </c>
      <c r="F168" s="189"/>
      <c r="G168" s="187">
        <v>116.85651</v>
      </c>
    </row>
    <row r="169" spans="1:7" ht="18.75">
      <c r="A169" s="189"/>
      <c r="B169" s="189" t="s">
        <v>5277</v>
      </c>
      <c r="C169" s="189">
        <v>2023</v>
      </c>
      <c r="D169" s="184" t="s">
        <v>3771</v>
      </c>
      <c r="E169" s="191">
        <v>21</v>
      </c>
      <c r="F169" s="189"/>
      <c r="G169" s="187">
        <v>103.43329</v>
      </c>
    </row>
    <row r="170" spans="1:7" ht="18.75">
      <c r="A170" s="189"/>
      <c r="B170" s="189" t="s">
        <v>5278</v>
      </c>
      <c r="C170" s="189">
        <v>2023</v>
      </c>
      <c r="D170" s="184" t="s">
        <v>3771</v>
      </c>
      <c r="E170" s="191">
        <v>14</v>
      </c>
      <c r="F170" s="189"/>
      <c r="G170" s="187">
        <v>147.15523999999999</v>
      </c>
    </row>
    <row r="171" spans="1:7" ht="18.75">
      <c r="A171" s="189"/>
      <c r="B171" s="189" t="s">
        <v>5279</v>
      </c>
      <c r="C171" s="189">
        <v>2023</v>
      </c>
      <c r="D171" s="184" t="s">
        <v>3771</v>
      </c>
      <c r="E171" s="191">
        <v>20</v>
      </c>
      <c r="F171" s="189"/>
      <c r="G171" s="187">
        <v>89.08408</v>
      </c>
    </row>
    <row r="172" spans="1:7" ht="18.75">
      <c r="A172" s="189"/>
      <c r="B172" s="189" t="s">
        <v>5280</v>
      </c>
      <c r="C172" s="189">
        <v>2023</v>
      </c>
      <c r="D172" s="184" t="s">
        <v>3771</v>
      </c>
      <c r="E172" s="191">
        <v>38</v>
      </c>
      <c r="F172" s="189"/>
      <c r="G172" s="187">
        <v>130.50359</v>
      </c>
    </row>
    <row r="173" spans="1:7" ht="18.75">
      <c r="A173" s="189"/>
      <c r="B173" s="189" t="s">
        <v>5281</v>
      </c>
      <c r="C173" s="189">
        <v>2023</v>
      </c>
      <c r="D173" s="184" t="s">
        <v>3771</v>
      </c>
      <c r="E173" s="191">
        <v>20</v>
      </c>
      <c r="F173" s="189"/>
      <c r="G173" s="187">
        <v>100.31098</v>
      </c>
    </row>
    <row r="174" spans="1:7" ht="18.75">
      <c r="A174" s="189"/>
      <c r="B174" s="189" t="s">
        <v>5282</v>
      </c>
      <c r="C174" s="189">
        <v>2023</v>
      </c>
      <c r="D174" s="184" t="s">
        <v>3771</v>
      </c>
      <c r="E174" s="191">
        <v>19</v>
      </c>
      <c r="F174" s="189"/>
      <c r="G174" s="187">
        <v>125.29063000000001</v>
      </c>
    </row>
    <row r="175" spans="1:7" ht="18.75">
      <c r="A175" s="189"/>
      <c r="B175" s="189" t="s">
        <v>5283</v>
      </c>
      <c r="C175" s="189">
        <v>2023</v>
      </c>
      <c r="D175" s="184" t="s">
        <v>3771</v>
      </c>
      <c r="E175" s="191">
        <v>48</v>
      </c>
      <c r="F175" s="189"/>
      <c r="G175" s="187">
        <v>202.59162000000001</v>
      </c>
    </row>
    <row r="176" spans="1:7" ht="18.75">
      <c r="A176" s="189"/>
      <c r="B176" s="189" t="s">
        <v>5284</v>
      </c>
      <c r="C176" s="189">
        <v>2023</v>
      </c>
      <c r="D176" s="184" t="s">
        <v>3771</v>
      </c>
      <c r="E176" s="191">
        <v>21</v>
      </c>
      <c r="F176" s="189"/>
      <c r="G176" s="187">
        <v>57.771339999999995</v>
      </c>
    </row>
    <row r="177" spans="1:7" ht="18.75">
      <c r="A177" s="189"/>
      <c r="B177" s="189" t="s">
        <v>5285</v>
      </c>
      <c r="C177" s="189">
        <v>2023</v>
      </c>
      <c r="D177" s="184" t="s">
        <v>3771</v>
      </c>
      <c r="E177" s="191">
        <v>145</v>
      </c>
      <c r="F177" s="189"/>
      <c r="G177" s="187">
        <v>297.25351000000001</v>
      </c>
    </row>
    <row r="178" spans="1:7" ht="18.75">
      <c r="A178" s="189"/>
      <c r="B178" s="189" t="s">
        <v>5286</v>
      </c>
      <c r="C178" s="189">
        <v>2023</v>
      </c>
      <c r="D178" s="184" t="s">
        <v>3771</v>
      </c>
      <c r="E178" s="191">
        <v>18</v>
      </c>
      <c r="F178" s="189"/>
      <c r="G178" s="187">
        <v>103.44556</v>
      </c>
    </row>
    <row r="179" spans="1:7" ht="18.75">
      <c r="A179" s="189"/>
      <c r="B179" s="189" t="s">
        <v>5287</v>
      </c>
      <c r="C179" s="189">
        <v>2023</v>
      </c>
      <c r="D179" s="184" t="s">
        <v>3771</v>
      </c>
      <c r="E179" s="191">
        <v>185</v>
      </c>
      <c r="F179" s="189"/>
      <c r="G179" s="187">
        <v>280.40255999999999</v>
      </c>
    </row>
    <row r="180" spans="1:7" ht="18.75">
      <c r="A180" s="189"/>
      <c r="B180" s="189" t="s">
        <v>5288</v>
      </c>
      <c r="C180" s="189">
        <v>2023</v>
      </c>
      <c r="D180" s="184" t="s">
        <v>3771</v>
      </c>
      <c r="E180" s="191">
        <v>23</v>
      </c>
      <c r="F180" s="189"/>
      <c r="G180" s="187">
        <v>102.72908</v>
      </c>
    </row>
    <row r="181" spans="1:7" ht="18.75">
      <c r="A181" s="189"/>
      <c r="B181" s="189" t="s">
        <v>5289</v>
      </c>
      <c r="C181" s="189">
        <v>2023</v>
      </c>
      <c r="D181" s="184" t="s">
        <v>3771</v>
      </c>
      <c r="E181" s="191">
        <v>57</v>
      </c>
      <c r="F181" s="189"/>
      <c r="G181" s="187">
        <v>174.96811</v>
      </c>
    </row>
    <row r="182" spans="1:7" ht="18.75">
      <c r="A182" s="189"/>
      <c r="B182" s="189" t="s">
        <v>5290</v>
      </c>
      <c r="C182" s="189">
        <v>2023</v>
      </c>
      <c r="D182" s="184" t="s">
        <v>3771</v>
      </c>
      <c r="E182" s="191">
        <v>12</v>
      </c>
      <c r="F182" s="189"/>
      <c r="G182" s="187">
        <v>67.759720000000002</v>
      </c>
    </row>
    <row r="183" spans="1:7" ht="18.75">
      <c r="A183" s="189"/>
      <c r="B183" s="189" t="s">
        <v>5291</v>
      </c>
      <c r="C183" s="189">
        <v>2023</v>
      </c>
      <c r="D183" s="184" t="s">
        <v>3771</v>
      </c>
      <c r="E183" s="191">
        <v>23</v>
      </c>
      <c r="F183" s="189"/>
      <c r="G183" s="187">
        <v>86.748890000000003</v>
      </c>
    </row>
    <row r="184" spans="1:7" ht="18.75">
      <c r="A184" s="189"/>
      <c r="B184" s="189" t="s">
        <v>5292</v>
      </c>
      <c r="C184" s="189">
        <v>2023</v>
      </c>
      <c r="D184" s="184" t="s">
        <v>3771</v>
      </c>
      <c r="E184" s="191">
        <v>49</v>
      </c>
      <c r="F184" s="189"/>
      <c r="G184" s="187">
        <v>141.12557000000001</v>
      </c>
    </row>
    <row r="185" spans="1:7" ht="18.75">
      <c r="A185" s="189"/>
      <c r="B185" s="189" t="s">
        <v>5293</v>
      </c>
      <c r="C185" s="189">
        <v>2023</v>
      </c>
      <c r="D185" s="184" t="s">
        <v>3771</v>
      </c>
      <c r="E185" s="191">
        <v>196</v>
      </c>
      <c r="F185" s="189"/>
      <c r="G185" s="187">
        <v>245.71946</v>
      </c>
    </row>
    <row r="186" spans="1:7" ht="18.75">
      <c r="A186" s="189"/>
      <c r="B186" s="189" t="s">
        <v>5294</v>
      </c>
      <c r="C186" s="189">
        <v>2023</v>
      </c>
      <c r="D186" s="184" t="s">
        <v>3771</v>
      </c>
      <c r="E186" s="191">
        <v>153</v>
      </c>
      <c r="F186" s="189"/>
      <c r="G186" s="187">
        <v>419.93945000000002</v>
      </c>
    </row>
    <row r="187" spans="1:7" ht="18.75">
      <c r="A187" s="189"/>
      <c r="B187" s="189" t="s">
        <v>5295</v>
      </c>
      <c r="C187" s="189">
        <v>2023</v>
      </c>
      <c r="D187" s="184" t="s">
        <v>3771</v>
      </c>
      <c r="E187" s="191">
        <v>32</v>
      </c>
      <c r="F187" s="189"/>
      <c r="G187" s="187">
        <v>200.06745000000001</v>
      </c>
    </row>
    <row r="188" spans="1:7" ht="18.75">
      <c r="A188" s="189"/>
      <c r="B188" s="189" t="s">
        <v>5296</v>
      </c>
      <c r="C188" s="189">
        <v>2023</v>
      </c>
      <c r="D188" s="184" t="s">
        <v>3771</v>
      </c>
      <c r="E188" s="191">
        <v>147</v>
      </c>
      <c r="F188" s="189"/>
      <c r="G188" s="187">
        <v>142.37341000000001</v>
      </c>
    </row>
    <row r="189" spans="1:7" ht="18.75">
      <c r="A189" s="189"/>
      <c r="B189" s="189" t="s">
        <v>5297</v>
      </c>
      <c r="C189" s="189">
        <v>2023</v>
      </c>
      <c r="D189" s="184" t="s">
        <v>3771</v>
      </c>
      <c r="E189" s="191">
        <v>13</v>
      </c>
      <c r="F189" s="189"/>
      <c r="G189" s="187">
        <v>84.520110000000003</v>
      </c>
    </row>
    <row r="190" spans="1:7" ht="18.75">
      <c r="A190" s="189"/>
      <c r="B190" s="189" t="s">
        <v>5298</v>
      </c>
      <c r="C190" s="189">
        <v>2023</v>
      </c>
      <c r="D190" s="184" t="s">
        <v>3771</v>
      </c>
      <c r="E190" s="191">
        <v>32</v>
      </c>
      <c r="F190" s="189"/>
      <c r="G190" s="187">
        <v>109.19493</v>
      </c>
    </row>
    <row r="191" spans="1:7" ht="18.75">
      <c r="A191" s="189"/>
      <c r="B191" s="189" t="s">
        <v>5299</v>
      </c>
      <c r="C191" s="189">
        <v>2023</v>
      </c>
      <c r="D191" s="184" t="s">
        <v>3771</v>
      </c>
      <c r="E191" s="191">
        <v>285</v>
      </c>
      <c r="F191" s="189"/>
      <c r="G191" s="187">
        <v>618.60633999999993</v>
      </c>
    </row>
    <row r="192" spans="1:7" ht="18.75">
      <c r="A192" s="189"/>
      <c r="B192" s="189" t="s">
        <v>5300</v>
      </c>
      <c r="C192" s="189">
        <v>2023</v>
      </c>
      <c r="D192" s="184" t="s">
        <v>3771</v>
      </c>
      <c r="E192" s="191">
        <v>67</v>
      </c>
      <c r="F192" s="189"/>
      <c r="G192" s="187">
        <v>102.31419</v>
      </c>
    </row>
    <row r="193" spans="1:7" ht="18.75">
      <c r="A193" s="189"/>
      <c r="B193" s="189" t="s">
        <v>5301</v>
      </c>
      <c r="C193" s="189">
        <v>2023</v>
      </c>
      <c r="D193" s="184" t="s">
        <v>3771</v>
      </c>
      <c r="E193" s="191">
        <v>4</v>
      </c>
      <c r="F193" s="189"/>
      <c r="G193" s="187">
        <v>86.014470000000003</v>
      </c>
    </row>
    <row r="194" spans="1:7" ht="18.75">
      <c r="A194" s="189"/>
      <c r="B194" s="189" t="s">
        <v>5302</v>
      </c>
      <c r="C194" s="189">
        <v>2023</v>
      </c>
      <c r="D194" s="184" t="s">
        <v>3771</v>
      </c>
      <c r="E194" s="191">
        <v>95</v>
      </c>
      <c r="F194" s="189"/>
      <c r="G194" s="187">
        <v>153.91219000000001</v>
      </c>
    </row>
    <row r="195" spans="1:7" ht="18.75">
      <c r="A195" s="189"/>
      <c r="B195" s="189" t="s">
        <v>5303</v>
      </c>
      <c r="C195" s="189">
        <v>2023</v>
      </c>
      <c r="D195" s="184" t="s">
        <v>3771</v>
      </c>
      <c r="E195" s="191">
        <v>125</v>
      </c>
      <c r="F195" s="189"/>
      <c r="G195" s="187">
        <v>284.16379000000001</v>
      </c>
    </row>
    <row r="196" spans="1:7" ht="18.75">
      <c r="A196" s="189"/>
      <c r="B196" s="189" t="s">
        <v>5304</v>
      </c>
      <c r="C196" s="189">
        <v>2023</v>
      </c>
      <c r="D196" s="184" t="s">
        <v>3771</v>
      </c>
      <c r="E196" s="191">
        <v>13</v>
      </c>
      <c r="F196" s="189"/>
      <c r="G196" s="187">
        <v>78.239639999999994</v>
      </c>
    </row>
    <row r="197" spans="1:7" ht="18.75">
      <c r="A197" s="189"/>
      <c r="B197" s="189" t="s">
        <v>5305</v>
      </c>
      <c r="C197" s="189">
        <v>2023</v>
      </c>
      <c r="D197" s="184" t="s">
        <v>3771</v>
      </c>
      <c r="E197" s="191">
        <v>21</v>
      </c>
      <c r="F197" s="189"/>
      <c r="G197" s="187">
        <v>84.5398</v>
      </c>
    </row>
    <row r="198" spans="1:7" ht="18.75">
      <c r="A198" s="189"/>
      <c r="B198" s="189" t="s">
        <v>5306</v>
      </c>
      <c r="C198" s="189">
        <v>2023</v>
      </c>
      <c r="D198" s="184" t="s">
        <v>3771</v>
      </c>
      <c r="E198" s="191">
        <v>24</v>
      </c>
      <c r="F198" s="189"/>
      <c r="G198" s="187">
        <v>104.22228999999999</v>
      </c>
    </row>
    <row r="199" spans="1:7" ht="18.75">
      <c r="A199" s="189"/>
      <c r="B199" s="189" t="s">
        <v>5307</v>
      </c>
      <c r="C199" s="189">
        <v>2023</v>
      </c>
      <c r="D199" s="184" t="s">
        <v>3771</v>
      </c>
      <c r="E199" s="191">
        <v>138</v>
      </c>
      <c r="F199" s="189"/>
      <c r="G199" s="187">
        <v>465.34318999999999</v>
      </c>
    </row>
    <row r="200" spans="1:7" ht="18.75">
      <c r="A200" s="189"/>
      <c r="B200" s="189" t="s">
        <v>5308</v>
      </c>
      <c r="C200" s="189">
        <v>2023</v>
      </c>
      <c r="D200" s="184" t="s">
        <v>3771</v>
      </c>
      <c r="E200" s="191">
        <v>72</v>
      </c>
      <c r="F200" s="189"/>
      <c r="G200" s="187">
        <v>225.51993999999999</v>
      </c>
    </row>
    <row r="201" spans="1:7" ht="18.75">
      <c r="A201" s="189"/>
      <c r="B201" s="189" t="s">
        <v>5309</v>
      </c>
      <c r="C201" s="189">
        <v>2023</v>
      </c>
      <c r="D201" s="184" t="s">
        <v>3771</v>
      </c>
      <c r="E201" s="191">
        <v>35</v>
      </c>
      <c r="F201" s="189"/>
      <c r="G201" s="187">
        <v>76.883899999999997</v>
      </c>
    </row>
    <row r="202" spans="1:7" ht="18.75">
      <c r="A202" s="189"/>
      <c r="B202" s="189" t="s">
        <v>5310</v>
      </c>
      <c r="C202" s="189">
        <v>2023</v>
      </c>
      <c r="D202" s="184" t="s">
        <v>3771</v>
      </c>
      <c r="E202" s="191">
        <v>31</v>
      </c>
      <c r="F202" s="189"/>
      <c r="G202" s="187">
        <v>116.41289999999999</v>
      </c>
    </row>
    <row r="203" spans="1:7" ht="18.75">
      <c r="A203" s="189"/>
      <c r="B203" s="189" t="s">
        <v>5311</v>
      </c>
      <c r="C203" s="189">
        <v>2023</v>
      </c>
      <c r="D203" s="184" t="s">
        <v>3771</v>
      </c>
      <c r="E203" s="191">
        <v>66</v>
      </c>
      <c r="F203" s="189"/>
      <c r="G203" s="187">
        <v>191.33304000000001</v>
      </c>
    </row>
    <row r="204" spans="1:7" ht="18.75">
      <c r="A204" s="189"/>
      <c r="B204" s="189" t="s">
        <v>5312</v>
      </c>
      <c r="C204" s="189">
        <v>2023</v>
      </c>
      <c r="D204" s="184" t="s">
        <v>3771</v>
      </c>
      <c r="E204" s="191">
        <v>79</v>
      </c>
      <c r="F204" s="189"/>
      <c r="G204" s="187">
        <v>206.27429999999998</v>
      </c>
    </row>
    <row r="205" spans="1:7" ht="18.75">
      <c r="A205" s="189"/>
      <c r="B205" s="189" t="s">
        <v>5313</v>
      </c>
      <c r="C205" s="189">
        <v>2023</v>
      </c>
      <c r="D205" s="184" t="s">
        <v>3771</v>
      </c>
      <c r="E205" s="191">
        <v>11</v>
      </c>
      <c r="F205" s="189"/>
      <c r="G205" s="187">
        <v>76.657049999999998</v>
      </c>
    </row>
    <row r="206" spans="1:7" ht="18.75">
      <c r="A206" s="189"/>
      <c r="B206" s="189" t="s">
        <v>5314</v>
      </c>
      <c r="C206" s="189">
        <v>2023</v>
      </c>
      <c r="D206" s="184" t="s">
        <v>3771</v>
      </c>
      <c r="E206" s="191">
        <v>79</v>
      </c>
      <c r="F206" s="189"/>
      <c r="G206" s="187">
        <v>93.372710000000012</v>
      </c>
    </row>
    <row r="207" spans="1:7" ht="18.75">
      <c r="A207" s="189"/>
      <c r="B207" s="189" t="s">
        <v>5315</v>
      </c>
      <c r="C207" s="189">
        <v>2023</v>
      </c>
      <c r="D207" s="184" t="s">
        <v>3771</v>
      </c>
      <c r="E207" s="191">
        <v>18</v>
      </c>
      <c r="F207" s="189"/>
      <c r="G207" s="187">
        <v>82.979780000000005</v>
      </c>
    </row>
    <row r="208" spans="1:7" ht="18.75">
      <c r="A208" s="189"/>
      <c r="B208" s="189" t="s">
        <v>5316</v>
      </c>
      <c r="C208" s="189">
        <v>2023</v>
      </c>
      <c r="D208" s="184" t="s">
        <v>3771</v>
      </c>
      <c r="E208" s="191">
        <v>13</v>
      </c>
      <c r="F208" s="189"/>
      <c r="G208" s="187">
        <v>128.69085999999999</v>
      </c>
    </row>
    <row r="209" spans="1:7" ht="18.75">
      <c r="A209" s="189"/>
      <c r="B209" s="189" t="s">
        <v>5317</v>
      </c>
      <c r="C209" s="189">
        <v>2023</v>
      </c>
      <c r="D209" s="184" t="s">
        <v>3771</v>
      </c>
      <c r="E209" s="191">
        <v>98</v>
      </c>
      <c r="F209" s="189"/>
      <c r="G209" s="187">
        <v>148.22667999999999</v>
      </c>
    </row>
    <row r="210" spans="1:7" ht="18.75">
      <c r="A210" s="189"/>
      <c r="B210" s="189" t="s">
        <v>5318</v>
      </c>
      <c r="C210" s="189">
        <v>2023</v>
      </c>
      <c r="D210" s="184" t="s">
        <v>3771</v>
      </c>
      <c r="E210" s="191">
        <v>106</v>
      </c>
      <c r="F210" s="189"/>
      <c r="G210" s="187">
        <v>241.42548000000002</v>
      </c>
    </row>
    <row r="211" spans="1:7" ht="18.75">
      <c r="A211" s="189"/>
      <c r="B211" s="189" t="s">
        <v>5319</v>
      </c>
      <c r="C211" s="189">
        <v>2023</v>
      </c>
      <c r="D211" s="184" t="s">
        <v>3771</v>
      </c>
      <c r="E211" s="191">
        <v>218</v>
      </c>
      <c r="F211" s="189"/>
      <c r="G211" s="187">
        <v>323.05581999999998</v>
      </c>
    </row>
    <row r="212" spans="1:7" ht="18.75">
      <c r="A212" s="189"/>
      <c r="B212" s="189" t="s">
        <v>5320</v>
      </c>
      <c r="C212" s="189">
        <v>2023</v>
      </c>
      <c r="D212" s="184" t="s">
        <v>3771</v>
      </c>
      <c r="E212" s="191">
        <v>154</v>
      </c>
      <c r="F212" s="189"/>
      <c r="G212" s="187">
        <v>263.61428000000001</v>
      </c>
    </row>
    <row r="213" spans="1:7" ht="18.75">
      <c r="A213" s="189"/>
      <c r="B213" s="189" t="s">
        <v>5321</v>
      </c>
      <c r="C213" s="189">
        <v>2023</v>
      </c>
      <c r="D213" s="184" t="s">
        <v>3771</v>
      </c>
      <c r="E213" s="191">
        <v>21</v>
      </c>
      <c r="F213" s="189"/>
      <c r="G213" s="187">
        <v>115.39943</v>
      </c>
    </row>
    <row r="214" spans="1:7" ht="18.75">
      <c r="A214" s="189"/>
      <c r="B214" s="189" t="s">
        <v>5322</v>
      </c>
      <c r="C214" s="189">
        <v>2023</v>
      </c>
      <c r="D214" s="184" t="s">
        <v>3771</v>
      </c>
      <c r="E214" s="191">
        <v>47</v>
      </c>
      <c r="F214" s="189"/>
      <c r="G214" s="187">
        <v>160.55098000000001</v>
      </c>
    </row>
    <row r="215" spans="1:7" ht="18.75">
      <c r="A215" s="189"/>
      <c r="B215" s="189" t="s">
        <v>5323</v>
      </c>
      <c r="C215" s="189">
        <v>2023</v>
      </c>
      <c r="D215" s="184" t="s">
        <v>3771</v>
      </c>
      <c r="E215" s="191">
        <v>57</v>
      </c>
      <c r="F215" s="189"/>
      <c r="G215" s="187">
        <v>173.96115</v>
      </c>
    </row>
    <row r="216" spans="1:7" ht="18.75">
      <c r="A216" s="189"/>
      <c r="B216" s="189" t="s">
        <v>5324</v>
      </c>
      <c r="C216" s="189">
        <v>2023</v>
      </c>
      <c r="D216" s="184" t="s">
        <v>3771</v>
      </c>
      <c r="E216" s="191">
        <v>25</v>
      </c>
      <c r="F216" s="189"/>
      <c r="G216" s="187">
        <v>104.33046</v>
      </c>
    </row>
    <row r="217" spans="1:7" ht="18.75">
      <c r="A217" s="189"/>
      <c r="B217" s="189" t="s">
        <v>5325</v>
      </c>
      <c r="C217" s="189">
        <v>2023</v>
      </c>
      <c r="D217" s="184" t="s">
        <v>3771</v>
      </c>
      <c r="E217" s="191">
        <v>20</v>
      </c>
      <c r="F217" s="189"/>
      <c r="G217" s="187">
        <v>85.538800000000009</v>
      </c>
    </row>
    <row r="218" spans="1:7" ht="18.75">
      <c r="A218" s="189"/>
      <c r="B218" s="189" t="s">
        <v>5326</v>
      </c>
      <c r="C218" s="189">
        <v>2023</v>
      </c>
      <c r="D218" s="184" t="s">
        <v>3771</v>
      </c>
      <c r="E218" s="191">
        <v>12</v>
      </c>
      <c r="F218" s="189"/>
      <c r="G218" s="187">
        <v>126.07911</v>
      </c>
    </row>
    <row r="219" spans="1:7" ht="18.75">
      <c r="A219" s="189"/>
      <c r="B219" s="189" t="s">
        <v>5327</v>
      </c>
      <c r="C219" s="189">
        <v>2023</v>
      </c>
      <c r="D219" s="184" t="s">
        <v>3771</v>
      </c>
      <c r="E219" s="191">
        <v>26</v>
      </c>
      <c r="F219" s="189"/>
      <c r="G219" s="187">
        <v>113.22816</v>
      </c>
    </row>
    <row r="220" spans="1:7" ht="18.75">
      <c r="A220" s="189"/>
      <c r="B220" s="189" t="s">
        <v>5328</v>
      </c>
      <c r="C220" s="189">
        <v>2023</v>
      </c>
      <c r="D220" s="184" t="s">
        <v>3771</v>
      </c>
      <c r="E220" s="191">
        <v>87</v>
      </c>
      <c r="F220" s="189"/>
      <c r="G220" s="187">
        <v>146.87755999999999</v>
      </c>
    </row>
    <row r="221" spans="1:7" ht="18.75">
      <c r="A221" s="189"/>
      <c r="B221" s="189" t="s">
        <v>5329</v>
      </c>
      <c r="C221" s="189">
        <v>2023</v>
      </c>
      <c r="D221" s="184" t="s">
        <v>3771</v>
      </c>
      <c r="E221" s="191">
        <v>111</v>
      </c>
      <c r="F221" s="189"/>
      <c r="G221" s="187">
        <v>250.67457000000002</v>
      </c>
    </row>
    <row r="222" spans="1:7" ht="18.75">
      <c r="A222" s="189"/>
      <c r="B222" s="189" t="s">
        <v>5330</v>
      </c>
      <c r="C222" s="189">
        <v>2023</v>
      </c>
      <c r="D222" s="184" t="s">
        <v>3771</v>
      </c>
      <c r="E222" s="191">
        <v>27</v>
      </c>
      <c r="F222" s="189"/>
      <c r="G222" s="187">
        <v>132.13574</v>
      </c>
    </row>
    <row r="223" spans="1:7" ht="18.75">
      <c r="A223" s="189"/>
      <c r="B223" s="189" t="s">
        <v>5331</v>
      </c>
      <c r="C223" s="189">
        <v>2023</v>
      </c>
      <c r="D223" s="184" t="s">
        <v>3771</v>
      </c>
      <c r="E223" s="191">
        <v>20</v>
      </c>
      <c r="F223" s="189"/>
      <c r="G223" s="187">
        <v>73.47211999999999</v>
      </c>
    </row>
    <row r="224" spans="1:7" ht="18.75">
      <c r="A224" s="189"/>
      <c r="B224" s="189" t="s">
        <v>5332</v>
      </c>
      <c r="C224" s="189">
        <v>2023</v>
      </c>
      <c r="D224" s="184" t="s">
        <v>3771</v>
      </c>
      <c r="E224" s="191">
        <v>25</v>
      </c>
      <c r="F224" s="189"/>
      <c r="G224" s="187">
        <v>94.424059999999997</v>
      </c>
    </row>
    <row r="225" spans="1:7" ht="18.75">
      <c r="A225" s="189"/>
      <c r="B225" s="189" t="s">
        <v>5333</v>
      </c>
      <c r="C225" s="189">
        <v>2023</v>
      </c>
      <c r="D225" s="184" t="s">
        <v>3771</v>
      </c>
      <c r="E225" s="191">
        <v>79</v>
      </c>
      <c r="F225" s="189"/>
      <c r="G225" s="187">
        <v>200.25667999999999</v>
      </c>
    </row>
    <row r="226" spans="1:7" ht="18.75">
      <c r="A226" s="189"/>
      <c r="B226" s="189" t="s">
        <v>5334</v>
      </c>
      <c r="C226" s="189">
        <v>2023</v>
      </c>
      <c r="D226" s="184" t="s">
        <v>3771</v>
      </c>
      <c r="E226" s="191">
        <v>11</v>
      </c>
      <c r="F226" s="189"/>
      <c r="G226" s="187">
        <v>75.066070000000011</v>
      </c>
    </row>
    <row r="227" spans="1:7" ht="18.75">
      <c r="A227" s="189"/>
      <c r="B227" s="189" t="s">
        <v>5335</v>
      </c>
      <c r="C227" s="189">
        <v>2023</v>
      </c>
      <c r="D227" s="184" t="s">
        <v>3771</v>
      </c>
      <c r="E227" s="191">
        <v>15</v>
      </c>
      <c r="F227" s="189"/>
      <c r="G227" s="187">
        <v>85.058729999999997</v>
      </c>
    </row>
    <row r="228" spans="1:7" ht="18.75">
      <c r="A228" s="189"/>
      <c r="B228" s="189" t="s">
        <v>5336</v>
      </c>
      <c r="C228" s="189">
        <v>2023</v>
      </c>
      <c r="D228" s="184" t="s">
        <v>3771</v>
      </c>
      <c r="E228" s="191">
        <v>7</v>
      </c>
      <c r="F228" s="189"/>
      <c r="G228" s="187">
        <v>91.049149999999997</v>
      </c>
    </row>
    <row r="229" spans="1:7" ht="18.75">
      <c r="A229" s="189"/>
      <c r="B229" s="189" t="s">
        <v>5337</v>
      </c>
      <c r="C229" s="189">
        <v>2023</v>
      </c>
      <c r="D229" s="184" t="s">
        <v>3771</v>
      </c>
      <c r="E229" s="191">
        <v>97</v>
      </c>
      <c r="F229" s="189"/>
      <c r="G229" s="187">
        <v>220.47145</v>
      </c>
    </row>
    <row r="230" spans="1:7" ht="18.75">
      <c r="A230" s="189"/>
      <c r="B230" s="189" t="s">
        <v>5338</v>
      </c>
      <c r="C230" s="189">
        <v>2023</v>
      </c>
      <c r="D230" s="184" t="s">
        <v>3771</v>
      </c>
      <c r="E230" s="191">
        <v>170</v>
      </c>
      <c r="F230" s="189"/>
      <c r="G230" s="187">
        <v>288.28722999999997</v>
      </c>
    </row>
    <row r="231" spans="1:7" ht="18.75">
      <c r="A231" s="189"/>
      <c r="B231" s="189" t="s">
        <v>5339</v>
      </c>
      <c r="C231" s="189">
        <v>2023</v>
      </c>
      <c r="D231" s="184" t="s">
        <v>3771</v>
      </c>
      <c r="E231" s="191">
        <v>103</v>
      </c>
      <c r="F231" s="189"/>
      <c r="G231" s="187">
        <v>197.34433999999999</v>
      </c>
    </row>
    <row r="232" spans="1:7" ht="18.75">
      <c r="A232" s="189"/>
      <c r="B232" s="189" t="s">
        <v>5340</v>
      </c>
      <c r="C232" s="189">
        <v>2023</v>
      </c>
      <c r="D232" s="184" t="s">
        <v>3771</v>
      </c>
      <c r="E232" s="191">
        <v>88</v>
      </c>
      <c r="F232" s="189"/>
      <c r="G232" s="187">
        <v>190.45513</v>
      </c>
    </row>
    <row r="233" spans="1:7" ht="18.75">
      <c r="A233" s="189"/>
      <c r="B233" s="189" t="s">
        <v>5341</v>
      </c>
      <c r="C233" s="189">
        <v>2023</v>
      </c>
      <c r="D233" s="184" t="s">
        <v>3771</v>
      </c>
      <c r="E233" s="191">
        <v>15</v>
      </c>
      <c r="F233" s="189"/>
      <c r="G233" s="187">
        <v>49.926480000000005</v>
      </c>
    </row>
    <row r="234" spans="1:7" ht="18.75">
      <c r="A234" s="189"/>
      <c r="B234" s="189" t="s">
        <v>5342</v>
      </c>
      <c r="C234" s="189">
        <v>2023</v>
      </c>
      <c r="D234" s="184" t="s">
        <v>3771</v>
      </c>
      <c r="E234" s="191">
        <v>85</v>
      </c>
      <c r="F234" s="189"/>
      <c r="G234" s="187">
        <v>180.19811999999999</v>
      </c>
    </row>
    <row r="235" spans="1:7" ht="18.75">
      <c r="A235" s="189"/>
      <c r="B235" s="189" t="s">
        <v>5343</v>
      </c>
      <c r="C235" s="189">
        <v>2023</v>
      </c>
      <c r="D235" s="184" t="s">
        <v>3771</v>
      </c>
      <c r="E235" s="191">
        <v>23</v>
      </c>
      <c r="F235" s="189"/>
      <c r="G235" s="187">
        <v>81.601759999999999</v>
      </c>
    </row>
    <row r="236" spans="1:7" ht="18.75">
      <c r="A236" s="189"/>
      <c r="B236" s="189" t="s">
        <v>5344</v>
      </c>
      <c r="C236" s="189">
        <v>2023</v>
      </c>
      <c r="D236" s="184" t="s">
        <v>3771</v>
      </c>
      <c r="E236" s="191">
        <v>190</v>
      </c>
      <c r="F236" s="189"/>
      <c r="G236" s="187">
        <v>350.46196999999995</v>
      </c>
    </row>
    <row r="237" spans="1:7" ht="18.75">
      <c r="A237" s="189"/>
      <c r="B237" s="189" t="s">
        <v>5345</v>
      </c>
      <c r="C237" s="189">
        <v>2023</v>
      </c>
      <c r="D237" s="184" t="s">
        <v>3771</v>
      </c>
      <c r="E237" s="191">
        <v>45</v>
      </c>
      <c r="F237" s="189"/>
      <c r="G237" s="187">
        <v>130.09225999999998</v>
      </c>
    </row>
    <row r="238" spans="1:7" ht="18.75">
      <c r="A238" s="189"/>
      <c r="B238" s="189" t="s">
        <v>5346</v>
      </c>
      <c r="C238" s="189">
        <v>2023</v>
      </c>
      <c r="D238" s="184" t="s">
        <v>3771</v>
      </c>
      <c r="E238" s="191">
        <v>137</v>
      </c>
      <c r="F238" s="189"/>
      <c r="G238" s="187">
        <v>197.49254000000002</v>
      </c>
    </row>
    <row r="239" spans="1:7" ht="18.75">
      <c r="A239" s="189"/>
      <c r="B239" s="189" t="s">
        <v>5347</v>
      </c>
      <c r="C239" s="189">
        <v>2023</v>
      </c>
      <c r="D239" s="184" t="s">
        <v>3771</v>
      </c>
      <c r="E239" s="191">
        <v>28</v>
      </c>
      <c r="F239" s="189"/>
      <c r="G239" s="187">
        <v>104.68125000000001</v>
      </c>
    </row>
    <row r="240" spans="1:7" ht="18.75">
      <c r="A240" s="189"/>
      <c r="B240" s="189" t="s">
        <v>5348</v>
      </c>
      <c r="C240" s="189">
        <v>2023</v>
      </c>
      <c r="D240" s="184" t="s">
        <v>3771</v>
      </c>
      <c r="E240" s="191">
        <v>57</v>
      </c>
      <c r="F240" s="189"/>
      <c r="G240" s="187">
        <v>132.86229999999998</v>
      </c>
    </row>
    <row r="241" spans="1:7" ht="18.75">
      <c r="A241" s="189"/>
      <c r="B241" s="189" t="s">
        <v>5349</v>
      </c>
      <c r="C241" s="189">
        <v>2023</v>
      </c>
      <c r="D241" s="184" t="s">
        <v>3771</v>
      </c>
      <c r="E241" s="191">
        <v>31</v>
      </c>
      <c r="F241" s="189"/>
      <c r="G241" s="187">
        <v>105.29697</v>
      </c>
    </row>
    <row r="242" spans="1:7" ht="18.75">
      <c r="A242" s="189"/>
      <c r="B242" s="189" t="s">
        <v>5350</v>
      </c>
      <c r="C242" s="189">
        <v>2023</v>
      </c>
      <c r="D242" s="184" t="s">
        <v>3771</v>
      </c>
      <c r="E242" s="191">
        <v>98</v>
      </c>
      <c r="F242" s="189"/>
      <c r="G242" s="187">
        <v>217.32235999999997</v>
      </c>
    </row>
    <row r="243" spans="1:7" ht="18.75">
      <c r="A243" s="189"/>
      <c r="B243" s="189" t="s">
        <v>5351</v>
      </c>
      <c r="C243" s="189">
        <v>2023</v>
      </c>
      <c r="D243" s="184" t="s">
        <v>3771</v>
      </c>
      <c r="E243" s="191">
        <v>82</v>
      </c>
      <c r="F243" s="189"/>
      <c r="G243" s="187">
        <v>229.74812</v>
      </c>
    </row>
    <row r="244" spans="1:7" ht="18.75">
      <c r="A244" s="189"/>
      <c r="B244" s="189" t="s">
        <v>5352</v>
      </c>
      <c r="C244" s="189">
        <v>2023</v>
      </c>
      <c r="D244" s="184" t="s">
        <v>3771</v>
      </c>
      <c r="E244" s="191">
        <v>34</v>
      </c>
      <c r="F244" s="189"/>
      <c r="G244" s="187">
        <v>161.08169000000001</v>
      </c>
    </row>
    <row r="245" spans="1:7" ht="18.75">
      <c r="A245" s="189"/>
      <c r="B245" s="189" t="s">
        <v>5353</v>
      </c>
      <c r="C245" s="189">
        <v>2023</v>
      </c>
      <c r="D245" s="184" t="s">
        <v>3771</v>
      </c>
      <c r="E245" s="191">
        <v>200</v>
      </c>
      <c r="F245" s="189"/>
      <c r="G245" s="187">
        <v>467.59275000000002</v>
      </c>
    </row>
    <row r="246" spans="1:7" ht="18.75">
      <c r="A246" s="189"/>
      <c r="B246" s="189" t="s">
        <v>5354</v>
      </c>
      <c r="C246" s="189">
        <v>2023</v>
      </c>
      <c r="D246" s="184" t="s">
        <v>3771</v>
      </c>
      <c r="E246" s="191">
        <v>11</v>
      </c>
      <c r="F246" s="189"/>
      <c r="G246" s="187">
        <v>78.067660000000004</v>
      </c>
    </row>
    <row r="247" spans="1:7" ht="18.75">
      <c r="A247" s="189"/>
      <c r="B247" s="189" t="s">
        <v>5355</v>
      </c>
      <c r="C247" s="189">
        <v>2023</v>
      </c>
      <c r="D247" s="184" t="s">
        <v>3771</v>
      </c>
      <c r="E247" s="191">
        <v>20</v>
      </c>
      <c r="F247" s="189"/>
      <c r="G247" s="187">
        <v>72.465299999999999</v>
      </c>
    </row>
    <row r="248" spans="1:7" ht="18.75">
      <c r="A248" s="189"/>
      <c r="B248" s="189" t="s">
        <v>5356</v>
      </c>
      <c r="C248" s="189">
        <v>2023</v>
      </c>
      <c r="D248" s="184" t="s">
        <v>3771</v>
      </c>
      <c r="E248" s="191">
        <v>69</v>
      </c>
      <c r="F248" s="189"/>
      <c r="G248" s="187">
        <v>187.24064999999999</v>
      </c>
    </row>
    <row r="249" spans="1:7" ht="18.75">
      <c r="A249" s="189"/>
      <c r="B249" s="189" t="s">
        <v>5357</v>
      </c>
      <c r="C249" s="189">
        <v>2023</v>
      </c>
      <c r="D249" s="184" t="s">
        <v>3771</v>
      </c>
      <c r="E249" s="191">
        <v>28</v>
      </c>
      <c r="F249" s="189"/>
      <c r="G249" s="187">
        <v>98.893140000000002</v>
      </c>
    </row>
    <row r="250" spans="1:7" ht="18.75">
      <c r="A250" s="189"/>
      <c r="B250" s="189" t="s">
        <v>5358</v>
      </c>
      <c r="C250" s="189">
        <v>2023</v>
      </c>
      <c r="D250" s="184" t="s">
        <v>3771</v>
      </c>
      <c r="E250" s="191">
        <v>14</v>
      </c>
      <c r="F250" s="189"/>
      <c r="G250" s="187">
        <v>82.415019999999998</v>
      </c>
    </row>
    <row r="251" spans="1:7" ht="18.75">
      <c r="A251" s="189"/>
      <c r="B251" s="189" t="s">
        <v>5359</v>
      </c>
      <c r="C251" s="189">
        <v>2023</v>
      </c>
      <c r="D251" s="184" t="s">
        <v>3771</v>
      </c>
      <c r="E251" s="191">
        <v>68</v>
      </c>
      <c r="F251" s="189"/>
      <c r="G251" s="187">
        <v>149.62429999999998</v>
      </c>
    </row>
    <row r="252" spans="1:7" ht="18.75">
      <c r="A252" s="189"/>
      <c r="B252" s="189" t="s">
        <v>5360</v>
      </c>
      <c r="C252" s="189">
        <v>2023</v>
      </c>
      <c r="D252" s="184" t="s">
        <v>3771</v>
      </c>
      <c r="E252" s="191">
        <v>33</v>
      </c>
      <c r="F252" s="189"/>
      <c r="G252" s="187">
        <v>105.22772000000001</v>
      </c>
    </row>
    <row r="253" spans="1:7" ht="18.75">
      <c r="A253" s="189"/>
      <c r="B253" s="189" t="s">
        <v>5361</v>
      </c>
      <c r="C253" s="189">
        <v>2023</v>
      </c>
      <c r="D253" s="184" t="s">
        <v>3771</v>
      </c>
      <c r="E253" s="191">
        <v>17</v>
      </c>
      <c r="F253" s="189"/>
      <c r="G253" s="187">
        <v>102.30054</v>
      </c>
    </row>
    <row r="254" spans="1:7" ht="18.75">
      <c r="A254" s="189"/>
      <c r="B254" s="189" t="s">
        <v>5362</v>
      </c>
      <c r="C254" s="189">
        <v>2023</v>
      </c>
      <c r="D254" s="184" t="s">
        <v>3771</v>
      </c>
      <c r="E254" s="191">
        <v>133</v>
      </c>
      <c r="F254" s="189"/>
      <c r="G254" s="187">
        <v>252.59167000000002</v>
      </c>
    </row>
    <row r="255" spans="1:7" ht="18.75">
      <c r="A255" s="189"/>
      <c r="B255" s="189" t="s">
        <v>5363</v>
      </c>
      <c r="C255" s="189">
        <v>2023</v>
      </c>
      <c r="D255" s="184" t="s">
        <v>3771</v>
      </c>
      <c r="E255" s="191">
        <v>30</v>
      </c>
      <c r="F255" s="189"/>
      <c r="G255" s="187">
        <v>79.098729999999989</v>
      </c>
    </row>
    <row r="256" spans="1:7" ht="18.75">
      <c r="A256" s="189"/>
      <c r="B256" s="189" t="s">
        <v>5364</v>
      </c>
      <c r="C256" s="189">
        <v>2023</v>
      </c>
      <c r="D256" s="184" t="s">
        <v>3771</v>
      </c>
      <c r="E256" s="191">
        <v>27</v>
      </c>
      <c r="F256" s="189"/>
      <c r="G256" s="187">
        <v>70.104429999999994</v>
      </c>
    </row>
    <row r="257" spans="1:7" ht="18.75">
      <c r="A257" s="189"/>
      <c r="B257" s="189" t="s">
        <v>5365</v>
      </c>
      <c r="C257" s="189">
        <v>2023</v>
      </c>
      <c r="D257" s="184" t="s">
        <v>3771</v>
      </c>
      <c r="E257" s="191">
        <v>75</v>
      </c>
      <c r="F257" s="189"/>
      <c r="G257" s="187">
        <v>206.41285999999999</v>
      </c>
    </row>
    <row r="258" spans="1:7" ht="18.75">
      <c r="A258" s="189"/>
      <c r="B258" s="189" t="s">
        <v>5366</v>
      </c>
      <c r="C258" s="189">
        <v>2023</v>
      </c>
      <c r="D258" s="184" t="s">
        <v>3771</v>
      </c>
      <c r="E258" s="191">
        <v>96</v>
      </c>
      <c r="F258" s="189"/>
      <c r="G258" s="187">
        <v>144.23358999999999</v>
      </c>
    </row>
    <row r="259" spans="1:7" ht="18.75">
      <c r="A259" s="189"/>
      <c r="B259" s="189" t="s">
        <v>5367</v>
      </c>
      <c r="C259" s="189">
        <v>2023</v>
      </c>
      <c r="D259" s="184" t="s">
        <v>3771</v>
      </c>
      <c r="E259" s="191">
        <v>306</v>
      </c>
      <c r="F259" s="189"/>
      <c r="G259" s="187">
        <v>453.67705000000001</v>
      </c>
    </row>
    <row r="260" spans="1:7" ht="18.75">
      <c r="A260" s="189"/>
      <c r="B260" s="189" t="s">
        <v>5368</v>
      </c>
      <c r="C260" s="189">
        <v>2023</v>
      </c>
      <c r="D260" s="184" t="s">
        <v>3771</v>
      </c>
      <c r="E260" s="191">
        <v>29</v>
      </c>
      <c r="F260" s="189"/>
      <c r="G260" s="187">
        <v>75.73424</v>
      </c>
    </row>
    <row r="261" spans="1:7" ht="18.75">
      <c r="A261" s="189"/>
      <c r="B261" s="189" t="s">
        <v>5369</v>
      </c>
      <c r="C261" s="189">
        <v>2023</v>
      </c>
      <c r="D261" s="184" t="s">
        <v>3771</v>
      </c>
      <c r="E261" s="191">
        <v>27</v>
      </c>
      <c r="F261" s="189"/>
      <c r="G261" s="187">
        <v>77.440619999999996</v>
      </c>
    </row>
    <row r="262" spans="1:7" ht="18.75">
      <c r="A262" s="189"/>
      <c r="B262" s="189" t="s">
        <v>5370</v>
      </c>
      <c r="C262" s="189">
        <v>2023</v>
      </c>
      <c r="D262" s="184" t="s">
        <v>3771</v>
      </c>
      <c r="E262" s="191">
        <v>74</v>
      </c>
      <c r="F262" s="189"/>
      <c r="G262" s="187">
        <v>101.21673</v>
      </c>
    </row>
    <row r="263" spans="1:7" ht="18.75">
      <c r="A263" s="189"/>
      <c r="B263" s="189" t="s">
        <v>5371</v>
      </c>
      <c r="C263" s="189">
        <v>2023</v>
      </c>
      <c r="D263" s="184" t="s">
        <v>3771</v>
      </c>
      <c r="E263" s="191">
        <v>33</v>
      </c>
      <c r="F263" s="189"/>
      <c r="G263" s="187">
        <v>93.549850000000006</v>
      </c>
    </row>
    <row r="264" spans="1:7" ht="18.75">
      <c r="A264" s="189"/>
      <c r="B264" s="189" t="s">
        <v>5372</v>
      </c>
      <c r="C264" s="189">
        <v>2023</v>
      </c>
      <c r="D264" s="184" t="s">
        <v>3771</v>
      </c>
      <c r="E264" s="191">
        <v>47</v>
      </c>
      <c r="F264" s="189"/>
      <c r="G264" s="187">
        <v>107.42569</v>
      </c>
    </row>
    <row r="265" spans="1:7" ht="18.75">
      <c r="A265" s="189"/>
      <c r="B265" s="189" t="s">
        <v>5373</v>
      </c>
      <c r="C265" s="189">
        <v>2023</v>
      </c>
      <c r="D265" s="184" t="s">
        <v>3771</v>
      </c>
      <c r="E265" s="191">
        <v>451</v>
      </c>
      <c r="F265" s="189"/>
      <c r="G265" s="187">
        <v>529.71296999999993</v>
      </c>
    </row>
    <row r="266" spans="1:7" ht="18.75">
      <c r="A266" s="189"/>
      <c r="B266" s="189" t="s">
        <v>5374</v>
      </c>
      <c r="C266" s="189">
        <v>2023</v>
      </c>
      <c r="D266" s="184" t="s">
        <v>3771</v>
      </c>
      <c r="E266" s="191">
        <v>164</v>
      </c>
      <c r="F266" s="189"/>
      <c r="G266" s="187">
        <v>443.5181</v>
      </c>
    </row>
    <row r="267" spans="1:7" ht="18.75">
      <c r="A267" s="189"/>
      <c r="B267" s="189" t="s">
        <v>5375</v>
      </c>
      <c r="C267" s="189">
        <v>2023</v>
      </c>
      <c r="D267" s="184" t="s">
        <v>3771</v>
      </c>
      <c r="E267" s="191">
        <v>40</v>
      </c>
      <c r="F267" s="189"/>
      <c r="G267" s="187">
        <v>113.76766000000001</v>
      </c>
    </row>
    <row r="268" spans="1:7" ht="18.75">
      <c r="A268" s="189"/>
      <c r="B268" s="189" t="s">
        <v>5376</v>
      </c>
      <c r="C268" s="189">
        <v>2023</v>
      </c>
      <c r="D268" s="184" t="s">
        <v>3771</v>
      </c>
      <c r="E268" s="191">
        <v>54</v>
      </c>
      <c r="F268" s="189"/>
      <c r="G268" s="187">
        <v>175.86865</v>
      </c>
    </row>
    <row r="269" spans="1:7" ht="18.75">
      <c r="A269" s="189"/>
      <c r="B269" s="189" t="s">
        <v>5377</v>
      </c>
      <c r="C269" s="189">
        <v>2023</v>
      </c>
      <c r="D269" s="184" t="s">
        <v>3771</v>
      </c>
      <c r="E269" s="191">
        <v>28</v>
      </c>
      <c r="F269" s="189"/>
      <c r="G269" s="187">
        <v>100.21227</v>
      </c>
    </row>
    <row r="270" spans="1:7" ht="18.75">
      <c r="A270" s="189"/>
      <c r="B270" s="189" t="s">
        <v>5378</v>
      </c>
      <c r="C270" s="189">
        <v>2023</v>
      </c>
      <c r="D270" s="184" t="s">
        <v>3771</v>
      </c>
      <c r="E270" s="191">
        <v>425</v>
      </c>
      <c r="F270" s="189"/>
      <c r="G270" s="187">
        <v>304.79730999999998</v>
      </c>
    </row>
    <row r="271" spans="1:7" ht="18.75">
      <c r="A271" s="189"/>
      <c r="B271" s="189" t="s">
        <v>5379</v>
      </c>
      <c r="C271" s="189">
        <v>2023</v>
      </c>
      <c r="D271" s="184" t="s">
        <v>3771</v>
      </c>
      <c r="E271" s="191">
        <v>124</v>
      </c>
      <c r="F271" s="189"/>
      <c r="G271" s="187">
        <v>275.10182000000003</v>
      </c>
    </row>
    <row r="272" spans="1:7" ht="18.75">
      <c r="A272" s="189"/>
      <c r="B272" s="189" t="s">
        <v>5380</v>
      </c>
      <c r="C272" s="189">
        <v>2023</v>
      </c>
      <c r="D272" s="184" t="s">
        <v>3771</v>
      </c>
      <c r="E272" s="191">
        <v>22</v>
      </c>
      <c r="F272" s="189"/>
      <c r="G272" s="187">
        <v>113.46822999999999</v>
      </c>
    </row>
    <row r="273" spans="1:7" ht="18.75">
      <c r="A273" s="189"/>
      <c r="B273" s="189" t="s">
        <v>5381</v>
      </c>
      <c r="C273" s="189">
        <v>2023</v>
      </c>
      <c r="D273" s="184" t="s">
        <v>3771</v>
      </c>
      <c r="E273" s="191">
        <v>36</v>
      </c>
      <c r="F273" s="189"/>
      <c r="G273" s="187">
        <v>123.41789</v>
      </c>
    </row>
    <row r="274" spans="1:7" ht="18.75">
      <c r="A274" s="189"/>
      <c r="B274" s="189" t="s">
        <v>5382</v>
      </c>
      <c r="C274" s="189">
        <v>2023</v>
      </c>
      <c r="D274" s="184" t="s">
        <v>3771</v>
      </c>
      <c r="E274" s="191">
        <v>8</v>
      </c>
      <c r="F274" s="189"/>
      <c r="G274" s="187">
        <v>87.778170000000003</v>
      </c>
    </row>
    <row r="275" spans="1:7" ht="18.75">
      <c r="A275" s="189"/>
      <c r="B275" s="189" t="s">
        <v>5383</v>
      </c>
      <c r="C275" s="189">
        <v>2023</v>
      </c>
      <c r="D275" s="184" t="s">
        <v>3771</v>
      </c>
      <c r="E275" s="191">
        <v>661</v>
      </c>
      <c r="F275" s="189"/>
      <c r="G275" s="187">
        <v>821.29831000000001</v>
      </c>
    </row>
    <row r="276" spans="1:7" ht="18.75">
      <c r="A276" s="189"/>
      <c r="B276" s="189" t="s">
        <v>5384</v>
      </c>
      <c r="C276" s="189">
        <v>2023</v>
      </c>
      <c r="D276" s="184" t="s">
        <v>3771</v>
      </c>
      <c r="E276" s="191">
        <v>21</v>
      </c>
      <c r="F276" s="189"/>
      <c r="G276" s="187">
        <v>80.510499999999993</v>
      </c>
    </row>
    <row r="277" spans="1:7" ht="18.75">
      <c r="A277" s="189"/>
      <c r="B277" s="189" t="s">
        <v>5385</v>
      </c>
      <c r="C277" s="189">
        <v>2023</v>
      </c>
      <c r="D277" s="184" t="s">
        <v>3771</v>
      </c>
      <c r="E277" s="191">
        <v>18</v>
      </c>
      <c r="F277" s="189"/>
      <c r="G277" s="187">
        <v>75.914059999999992</v>
      </c>
    </row>
    <row r="278" spans="1:7" ht="18.75">
      <c r="A278" s="189"/>
      <c r="B278" s="189" t="s">
        <v>5386</v>
      </c>
      <c r="C278" s="189">
        <v>2023</v>
      </c>
      <c r="D278" s="184" t="s">
        <v>3771</v>
      </c>
      <c r="E278" s="191">
        <v>17</v>
      </c>
      <c r="F278" s="189"/>
      <c r="G278" s="187">
        <v>67.396429999999995</v>
      </c>
    </row>
    <row r="279" spans="1:7" ht="18.75">
      <c r="A279" s="189"/>
      <c r="B279" s="189" t="s">
        <v>5387</v>
      </c>
      <c r="C279" s="189">
        <v>2023</v>
      </c>
      <c r="D279" s="184" t="s">
        <v>3771</v>
      </c>
      <c r="E279" s="191">
        <v>137</v>
      </c>
      <c r="F279" s="189"/>
      <c r="G279" s="187">
        <v>295.61341999999996</v>
      </c>
    </row>
    <row r="280" spans="1:7" ht="18.75">
      <c r="A280" s="189"/>
      <c r="B280" s="189" t="s">
        <v>5388</v>
      </c>
      <c r="C280" s="189">
        <v>2023</v>
      </c>
      <c r="D280" s="184" t="s">
        <v>3771</v>
      </c>
      <c r="E280" s="191">
        <v>49</v>
      </c>
      <c r="F280" s="189"/>
      <c r="G280" s="187">
        <v>135.61481000000001</v>
      </c>
    </row>
    <row r="281" spans="1:7" ht="18.75">
      <c r="A281" s="189"/>
      <c r="B281" s="189" t="s">
        <v>5389</v>
      </c>
      <c r="C281" s="189">
        <v>2023</v>
      </c>
      <c r="D281" s="184" t="s">
        <v>3771</v>
      </c>
      <c r="E281" s="191">
        <v>21</v>
      </c>
      <c r="F281" s="189"/>
      <c r="G281" s="187">
        <v>81.811360000000008</v>
      </c>
    </row>
    <row r="282" spans="1:7" ht="18.75">
      <c r="A282" s="189"/>
      <c r="B282" s="189" t="s">
        <v>5390</v>
      </c>
      <c r="C282" s="189">
        <v>2023</v>
      </c>
      <c r="D282" s="184" t="s">
        <v>3771</v>
      </c>
      <c r="E282" s="191">
        <v>119</v>
      </c>
      <c r="F282" s="189"/>
      <c r="G282" s="187">
        <v>113.51619000000001</v>
      </c>
    </row>
    <row r="283" spans="1:7" ht="18.75">
      <c r="A283" s="189"/>
      <c r="B283" s="189" t="s">
        <v>5391</v>
      </c>
      <c r="C283" s="189">
        <v>2023</v>
      </c>
      <c r="D283" s="184" t="s">
        <v>3771</v>
      </c>
      <c r="E283" s="191">
        <v>14</v>
      </c>
      <c r="F283" s="189"/>
      <c r="G283" s="187">
        <v>78.249279999999999</v>
      </c>
    </row>
    <row r="284" spans="1:7" ht="18.75">
      <c r="A284" s="189"/>
      <c r="B284" s="189" t="s">
        <v>5392</v>
      </c>
      <c r="C284" s="189">
        <v>2023</v>
      </c>
      <c r="D284" s="184" t="s">
        <v>3771</v>
      </c>
      <c r="E284" s="191">
        <v>16</v>
      </c>
      <c r="F284" s="189"/>
      <c r="G284" s="187">
        <v>63.501199999999997</v>
      </c>
    </row>
    <row r="285" spans="1:7" ht="18.75">
      <c r="A285" s="189"/>
      <c r="B285" s="189" t="s">
        <v>5393</v>
      </c>
      <c r="C285" s="189">
        <v>2023</v>
      </c>
      <c r="D285" s="184" t="s">
        <v>3771</v>
      </c>
      <c r="E285" s="191">
        <v>19</v>
      </c>
      <c r="F285" s="189"/>
      <c r="G285" s="187">
        <v>68.593410000000006</v>
      </c>
    </row>
    <row r="286" spans="1:7" ht="18.75">
      <c r="A286" s="189"/>
      <c r="B286" s="189" t="s">
        <v>5394</v>
      </c>
      <c r="C286" s="189">
        <v>2023</v>
      </c>
      <c r="D286" s="184" t="s">
        <v>3771</v>
      </c>
      <c r="E286" s="191">
        <v>107</v>
      </c>
      <c r="F286" s="189"/>
      <c r="G286" s="187">
        <v>187.05907000000002</v>
      </c>
    </row>
    <row r="287" spans="1:7" ht="18.75">
      <c r="A287" s="189"/>
      <c r="B287" s="189" t="s">
        <v>5395</v>
      </c>
      <c r="C287" s="189">
        <v>2023</v>
      </c>
      <c r="D287" s="184" t="s">
        <v>3771</v>
      </c>
      <c r="E287" s="191">
        <v>35</v>
      </c>
      <c r="F287" s="189"/>
      <c r="G287" s="187">
        <v>101.61071000000001</v>
      </c>
    </row>
    <row r="288" spans="1:7" ht="18.75">
      <c r="A288" s="189"/>
      <c r="B288" s="189" t="s">
        <v>5396</v>
      </c>
      <c r="C288" s="189">
        <v>2023</v>
      </c>
      <c r="D288" s="184" t="s">
        <v>3771</v>
      </c>
      <c r="E288" s="191">
        <v>127</v>
      </c>
      <c r="F288" s="189"/>
      <c r="G288" s="187">
        <v>301.62632000000002</v>
      </c>
    </row>
    <row r="289" spans="1:7" ht="18.75">
      <c r="A289" s="189"/>
      <c r="B289" s="189" t="s">
        <v>5397</v>
      </c>
      <c r="C289" s="189">
        <v>2023</v>
      </c>
      <c r="D289" s="184" t="s">
        <v>3771</v>
      </c>
      <c r="E289" s="191">
        <v>123</v>
      </c>
      <c r="F289" s="189"/>
      <c r="G289" s="187">
        <v>177.00460999999999</v>
      </c>
    </row>
    <row r="290" spans="1:7" ht="18.75">
      <c r="A290" s="189"/>
      <c r="B290" s="189" t="s">
        <v>5398</v>
      </c>
      <c r="C290" s="189">
        <v>2023</v>
      </c>
      <c r="D290" s="184" t="s">
        <v>3771</v>
      </c>
      <c r="E290" s="191">
        <v>20</v>
      </c>
      <c r="F290" s="189"/>
      <c r="G290" s="187">
        <v>76.63897</v>
      </c>
    </row>
    <row r="291" spans="1:7" ht="18.75">
      <c r="A291" s="189"/>
      <c r="B291" s="189" t="s">
        <v>5399</v>
      </c>
      <c r="C291" s="189">
        <v>2023</v>
      </c>
      <c r="D291" s="184" t="s">
        <v>3771</v>
      </c>
      <c r="E291" s="191">
        <v>23</v>
      </c>
      <c r="F291" s="189"/>
      <c r="G291" s="187">
        <v>119.84725</v>
      </c>
    </row>
    <row r="292" spans="1:7" ht="18.75">
      <c r="A292" s="189"/>
      <c r="B292" s="189" t="s">
        <v>5400</v>
      </c>
      <c r="C292" s="189">
        <v>2023</v>
      </c>
      <c r="D292" s="184" t="s">
        <v>3771</v>
      </c>
      <c r="E292" s="191">
        <v>15</v>
      </c>
      <c r="F292" s="189"/>
      <c r="G292" s="187">
        <v>56.778019999999998</v>
      </c>
    </row>
    <row r="293" spans="1:7" ht="18.75">
      <c r="A293" s="189"/>
      <c r="B293" s="189" t="s">
        <v>5401</v>
      </c>
      <c r="C293" s="189">
        <v>2023</v>
      </c>
      <c r="D293" s="184" t="s">
        <v>3771</v>
      </c>
      <c r="E293" s="191">
        <v>213</v>
      </c>
      <c r="F293" s="189"/>
      <c r="G293" s="187">
        <v>379.91115000000002</v>
      </c>
    </row>
    <row r="294" spans="1:7" ht="18.75">
      <c r="A294" s="189"/>
      <c r="B294" s="189" t="s">
        <v>5402</v>
      </c>
      <c r="C294" s="189">
        <v>2023</v>
      </c>
      <c r="D294" s="184" t="s">
        <v>3771</v>
      </c>
      <c r="E294" s="191">
        <v>65</v>
      </c>
      <c r="F294" s="189"/>
      <c r="G294" s="187">
        <v>200.35535000000002</v>
      </c>
    </row>
    <row r="295" spans="1:7" ht="18.75">
      <c r="A295" s="189"/>
      <c r="B295" s="189" t="s">
        <v>5403</v>
      </c>
      <c r="C295" s="189">
        <v>2023</v>
      </c>
      <c r="D295" s="184" t="s">
        <v>3771</v>
      </c>
      <c r="E295" s="191">
        <v>19</v>
      </c>
      <c r="F295" s="189"/>
      <c r="G295" s="187">
        <v>60.143430000000002</v>
      </c>
    </row>
    <row r="296" spans="1:7" ht="18.75">
      <c r="A296" s="189"/>
      <c r="B296" s="189" t="s">
        <v>5404</v>
      </c>
      <c r="C296" s="189">
        <v>2023</v>
      </c>
      <c r="D296" s="184" t="s">
        <v>3771</v>
      </c>
      <c r="E296" s="191">
        <v>28</v>
      </c>
      <c r="F296" s="189"/>
      <c r="G296" s="187">
        <v>115.00324999999999</v>
      </c>
    </row>
    <row r="297" spans="1:7" ht="18.75">
      <c r="A297" s="189"/>
      <c r="B297" s="189" t="s">
        <v>5405</v>
      </c>
      <c r="C297" s="189">
        <v>2023</v>
      </c>
      <c r="D297" s="184" t="s">
        <v>3771</v>
      </c>
      <c r="E297" s="191">
        <v>20</v>
      </c>
      <c r="F297" s="189"/>
      <c r="G297" s="187">
        <v>70.829059999999998</v>
      </c>
    </row>
    <row r="298" spans="1:7" ht="18.75">
      <c r="A298" s="189"/>
      <c r="B298" s="189" t="s">
        <v>5406</v>
      </c>
      <c r="C298" s="189">
        <v>2023</v>
      </c>
      <c r="D298" s="184" t="s">
        <v>3771</v>
      </c>
      <c r="E298" s="191">
        <v>95</v>
      </c>
      <c r="F298" s="189"/>
      <c r="G298" s="187">
        <v>151.49956</v>
      </c>
    </row>
    <row r="299" spans="1:7" ht="18.75">
      <c r="A299" s="189"/>
      <c r="B299" s="189" t="s">
        <v>5407</v>
      </c>
      <c r="C299" s="189">
        <v>2023</v>
      </c>
      <c r="D299" s="184" t="s">
        <v>3771</v>
      </c>
      <c r="E299" s="191">
        <v>210</v>
      </c>
      <c r="F299" s="189"/>
      <c r="G299" s="187">
        <v>325.71521999999999</v>
      </c>
    </row>
    <row r="300" spans="1:7" ht="18.75">
      <c r="A300" s="189"/>
      <c r="B300" s="189" t="s">
        <v>5408</v>
      </c>
      <c r="C300" s="189">
        <v>2023</v>
      </c>
      <c r="D300" s="184" t="s">
        <v>3771</v>
      </c>
      <c r="E300" s="191">
        <v>20</v>
      </c>
      <c r="F300" s="189"/>
      <c r="G300" s="187">
        <v>90.515770000000003</v>
      </c>
    </row>
    <row r="301" spans="1:7" ht="18.75">
      <c r="A301" s="189"/>
      <c r="B301" s="189" t="s">
        <v>5409</v>
      </c>
      <c r="C301" s="189">
        <v>2023</v>
      </c>
      <c r="D301" s="184" t="s">
        <v>3771</v>
      </c>
      <c r="E301" s="191">
        <v>18</v>
      </c>
      <c r="F301" s="189"/>
      <c r="G301" s="187">
        <v>79.385480000000001</v>
      </c>
    </row>
    <row r="302" spans="1:7" ht="18.75">
      <c r="A302" s="189"/>
      <c r="B302" s="189" t="s">
        <v>5410</v>
      </c>
      <c r="C302" s="189">
        <v>2023</v>
      </c>
      <c r="D302" s="184" t="s">
        <v>3771</v>
      </c>
      <c r="E302" s="191">
        <v>9</v>
      </c>
      <c r="F302" s="189"/>
      <c r="G302" s="187">
        <v>81.823279999999997</v>
      </c>
    </row>
    <row r="303" spans="1:7" ht="18.75">
      <c r="A303" s="189"/>
      <c r="B303" s="189" t="s">
        <v>5411</v>
      </c>
      <c r="C303" s="189">
        <v>2023</v>
      </c>
      <c r="D303" s="184" t="s">
        <v>3771</v>
      </c>
      <c r="E303" s="191">
        <v>30</v>
      </c>
      <c r="F303" s="189"/>
      <c r="G303" s="187">
        <v>72.397379999999998</v>
      </c>
    </row>
    <row r="304" spans="1:7" ht="18.75">
      <c r="A304" s="189"/>
      <c r="B304" s="189" t="s">
        <v>5412</v>
      </c>
      <c r="C304" s="189">
        <v>2023</v>
      </c>
      <c r="D304" s="184" t="s">
        <v>3771</v>
      </c>
      <c r="E304" s="191">
        <v>178</v>
      </c>
      <c r="F304" s="189"/>
      <c r="G304" s="187">
        <v>150.87914000000001</v>
      </c>
    </row>
    <row r="305" spans="1:7" ht="18.75">
      <c r="A305" s="189"/>
      <c r="B305" s="189" t="s">
        <v>5413</v>
      </c>
      <c r="C305" s="189">
        <v>2023</v>
      </c>
      <c r="D305" s="184" t="s">
        <v>3771</v>
      </c>
      <c r="E305" s="191">
        <v>25</v>
      </c>
      <c r="F305" s="189"/>
      <c r="G305" s="187">
        <v>91.540210000000002</v>
      </c>
    </row>
    <row r="306" spans="1:7" ht="18.75">
      <c r="A306" s="189"/>
      <c r="B306" s="189" t="s">
        <v>5414</v>
      </c>
      <c r="C306" s="189">
        <v>2023</v>
      </c>
      <c r="D306" s="184" t="s">
        <v>3771</v>
      </c>
      <c r="E306" s="191">
        <v>21</v>
      </c>
      <c r="F306" s="189"/>
      <c r="G306" s="187">
        <v>86.863190000000003</v>
      </c>
    </row>
    <row r="307" spans="1:7" ht="18.75">
      <c r="A307" s="189"/>
      <c r="B307" s="189" t="s">
        <v>5415</v>
      </c>
      <c r="C307" s="189">
        <v>2023</v>
      </c>
      <c r="D307" s="184" t="s">
        <v>3771</v>
      </c>
      <c r="E307" s="191">
        <v>8</v>
      </c>
      <c r="F307" s="189"/>
      <c r="G307" s="187">
        <v>61.025069999999999</v>
      </c>
    </row>
    <row r="308" spans="1:7" ht="18.75">
      <c r="A308" s="189"/>
      <c r="B308" s="189" t="s">
        <v>5416</v>
      </c>
      <c r="C308" s="189">
        <v>2023</v>
      </c>
      <c r="D308" s="184" t="s">
        <v>3771</v>
      </c>
      <c r="E308" s="191">
        <v>282</v>
      </c>
      <c r="F308" s="189"/>
      <c r="G308" s="187">
        <v>471.75266999999997</v>
      </c>
    </row>
    <row r="309" spans="1:7" ht="18.75">
      <c r="A309" s="189"/>
      <c r="B309" s="189" t="s">
        <v>5417</v>
      </c>
      <c r="C309" s="189">
        <v>2023</v>
      </c>
      <c r="D309" s="184" t="s">
        <v>3771</v>
      </c>
      <c r="E309" s="191">
        <v>16</v>
      </c>
      <c r="F309" s="189"/>
      <c r="G309" s="187">
        <v>70.821280000000002</v>
      </c>
    </row>
    <row r="310" spans="1:7" ht="18.75">
      <c r="A310" s="189"/>
      <c r="B310" s="189" t="s">
        <v>5418</v>
      </c>
      <c r="C310" s="189">
        <v>2023</v>
      </c>
      <c r="D310" s="184" t="s">
        <v>3771</v>
      </c>
      <c r="E310" s="191">
        <v>32</v>
      </c>
      <c r="F310" s="189"/>
      <c r="G310" s="187">
        <v>89.173770000000005</v>
      </c>
    </row>
    <row r="311" spans="1:7" ht="18.75">
      <c r="A311" s="189"/>
      <c r="B311" s="189" t="s">
        <v>5419</v>
      </c>
      <c r="C311" s="189">
        <v>2023</v>
      </c>
      <c r="D311" s="184" t="s">
        <v>3771</v>
      </c>
      <c r="E311" s="191">
        <v>24</v>
      </c>
      <c r="F311" s="189"/>
      <c r="G311" s="187">
        <v>121.40358999999999</v>
      </c>
    </row>
    <row r="312" spans="1:7" ht="18.75">
      <c r="A312" s="189"/>
      <c r="B312" s="189" t="s">
        <v>5420</v>
      </c>
      <c r="C312" s="189">
        <v>2023</v>
      </c>
      <c r="D312" s="184" t="s">
        <v>3771</v>
      </c>
      <c r="E312" s="191">
        <v>286</v>
      </c>
      <c r="F312" s="189"/>
      <c r="G312" s="187">
        <v>409.65565000000004</v>
      </c>
    </row>
    <row r="313" spans="1:7" ht="18.75">
      <c r="A313" s="189"/>
      <c r="B313" s="189" t="s">
        <v>5421</v>
      </c>
      <c r="C313" s="189">
        <v>2023</v>
      </c>
      <c r="D313" s="184" t="s">
        <v>3771</v>
      </c>
      <c r="E313" s="191">
        <v>13</v>
      </c>
      <c r="F313" s="189"/>
      <c r="G313" s="187">
        <v>52.36748</v>
      </c>
    </row>
    <row r="314" spans="1:7" ht="18.75">
      <c r="A314" s="189"/>
      <c r="B314" s="189" t="s">
        <v>5422</v>
      </c>
      <c r="C314" s="189">
        <v>2023</v>
      </c>
      <c r="D314" s="184" t="s">
        <v>3771</v>
      </c>
      <c r="E314" s="191">
        <v>53</v>
      </c>
      <c r="F314" s="189"/>
      <c r="G314" s="187">
        <v>144.14029000000002</v>
      </c>
    </row>
    <row r="315" spans="1:7" ht="18.75">
      <c r="A315" s="189"/>
      <c r="B315" s="189" t="s">
        <v>5423</v>
      </c>
      <c r="C315" s="189">
        <v>2023</v>
      </c>
      <c r="D315" s="184" t="s">
        <v>3771</v>
      </c>
      <c r="E315" s="191">
        <v>5</v>
      </c>
      <c r="F315" s="189"/>
      <c r="G315" s="187">
        <v>59.288040000000002</v>
      </c>
    </row>
    <row r="316" spans="1:7" ht="18.75">
      <c r="A316" s="189"/>
      <c r="B316" s="189" t="s">
        <v>5424</v>
      </c>
      <c r="C316" s="189">
        <v>2023</v>
      </c>
      <c r="D316" s="184" t="s">
        <v>3771</v>
      </c>
      <c r="E316" s="191">
        <v>316</v>
      </c>
      <c r="F316" s="189"/>
      <c r="G316" s="187">
        <v>437.64216999999996</v>
      </c>
    </row>
    <row r="317" spans="1:7" ht="18.75">
      <c r="A317" s="189"/>
      <c r="B317" s="189" t="s">
        <v>5425</v>
      </c>
      <c r="C317" s="189">
        <v>2023</v>
      </c>
      <c r="D317" s="184" t="s">
        <v>3771</v>
      </c>
      <c r="E317" s="191">
        <v>72</v>
      </c>
      <c r="F317" s="189"/>
      <c r="G317" s="187">
        <v>158.47348000000002</v>
      </c>
    </row>
    <row r="318" spans="1:7" ht="18.75">
      <c r="A318" s="189"/>
      <c r="B318" s="189" t="s">
        <v>5426</v>
      </c>
      <c r="C318" s="189">
        <v>2023</v>
      </c>
      <c r="D318" s="184" t="s">
        <v>3771</v>
      </c>
      <c r="E318" s="191">
        <v>138</v>
      </c>
      <c r="F318" s="189"/>
      <c r="G318" s="187">
        <v>150.22528</v>
      </c>
    </row>
    <row r="319" spans="1:7" ht="18.75">
      <c r="A319" s="189"/>
      <c r="B319" s="189" t="s">
        <v>5427</v>
      </c>
      <c r="C319" s="189">
        <v>2023</v>
      </c>
      <c r="D319" s="184" t="s">
        <v>3771</v>
      </c>
      <c r="E319" s="191">
        <v>106</v>
      </c>
      <c r="F319" s="189"/>
      <c r="G319" s="187">
        <v>157.48645000000002</v>
      </c>
    </row>
    <row r="320" spans="1:7" ht="18.75">
      <c r="A320" s="189"/>
      <c r="B320" s="189" t="s">
        <v>5428</v>
      </c>
      <c r="C320" s="189">
        <v>2023</v>
      </c>
      <c r="D320" s="184" t="s">
        <v>3771</v>
      </c>
      <c r="E320" s="191">
        <v>122</v>
      </c>
      <c r="F320" s="189"/>
      <c r="G320" s="187">
        <v>271.48111999999998</v>
      </c>
    </row>
    <row r="321" spans="1:7" ht="18.75">
      <c r="A321" s="189"/>
      <c r="B321" s="189" t="s">
        <v>5429</v>
      </c>
      <c r="C321" s="189">
        <v>2023</v>
      </c>
      <c r="D321" s="184" t="s">
        <v>3771</v>
      </c>
      <c r="E321" s="191">
        <v>83.999999999999986</v>
      </c>
      <c r="F321" s="189"/>
      <c r="G321" s="187">
        <v>271.03066999999999</v>
      </c>
    </row>
    <row r="322" spans="1:7" ht="18.75">
      <c r="A322" s="189"/>
      <c r="B322" s="189" t="s">
        <v>5430</v>
      </c>
      <c r="C322" s="189">
        <v>2023</v>
      </c>
      <c r="D322" s="184" t="s">
        <v>3771</v>
      </c>
      <c r="E322" s="191">
        <v>386</v>
      </c>
      <c r="F322" s="189"/>
      <c r="G322" s="187">
        <v>346.40221000000003</v>
      </c>
    </row>
    <row r="323" spans="1:7" ht="18.75">
      <c r="A323" s="189"/>
      <c r="B323" s="189" t="s">
        <v>5431</v>
      </c>
      <c r="C323" s="189">
        <v>2023</v>
      </c>
      <c r="D323" s="184" t="s">
        <v>3771</v>
      </c>
      <c r="E323" s="191">
        <v>238</v>
      </c>
      <c r="F323" s="189"/>
      <c r="G323" s="187">
        <v>367.67072999999999</v>
      </c>
    </row>
    <row r="324" spans="1:7" ht="18.75">
      <c r="A324" s="189"/>
      <c r="B324" s="189" t="s">
        <v>5432</v>
      </c>
      <c r="C324" s="189">
        <v>2023</v>
      </c>
      <c r="D324" s="184" t="s">
        <v>3771</v>
      </c>
      <c r="E324" s="191">
        <v>57</v>
      </c>
      <c r="F324" s="189"/>
      <c r="G324" s="187">
        <v>91.261960000000002</v>
      </c>
    </row>
    <row r="325" spans="1:7" ht="18.75">
      <c r="A325" s="189"/>
      <c r="B325" s="189" t="s">
        <v>5433</v>
      </c>
      <c r="C325" s="189">
        <v>2023</v>
      </c>
      <c r="D325" s="184" t="s">
        <v>3771</v>
      </c>
      <c r="E325" s="191">
        <v>25</v>
      </c>
      <c r="F325" s="189"/>
      <c r="G325" s="187">
        <v>102.75016000000001</v>
      </c>
    </row>
    <row r="326" spans="1:7" ht="18.75">
      <c r="A326" s="189"/>
      <c r="B326" s="189" t="s">
        <v>5434</v>
      </c>
      <c r="C326" s="189">
        <v>2023</v>
      </c>
      <c r="D326" s="184" t="s">
        <v>3771</v>
      </c>
      <c r="E326" s="191">
        <v>46</v>
      </c>
      <c r="F326" s="189"/>
      <c r="G326" s="187">
        <v>138.59788</v>
      </c>
    </row>
    <row r="327" spans="1:7" ht="18.75">
      <c r="A327" s="189"/>
      <c r="B327" s="189" t="s">
        <v>5435</v>
      </c>
      <c r="C327" s="189">
        <v>2023</v>
      </c>
      <c r="D327" s="184" t="s">
        <v>3771</v>
      </c>
      <c r="E327" s="191">
        <v>32</v>
      </c>
      <c r="F327" s="189"/>
      <c r="G327" s="187">
        <v>93.548469999999995</v>
      </c>
    </row>
    <row r="328" spans="1:7" ht="18.75">
      <c r="A328" s="189"/>
      <c r="B328" s="189" t="s">
        <v>5436</v>
      </c>
      <c r="C328" s="189">
        <v>2023</v>
      </c>
      <c r="D328" s="184" t="s">
        <v>3771</v>
      </c>
      <c r="E328" s="191">
        <v>45</v>
      </c>
      <c r="F328" s="189"/>
      <c r="G328" s="187">
        <v>172.12553</v>
      </c>
    </row>
    <row r="329" spans="1:7" ht="18.75">
      <c r="A329" s="189"/>
      <c r="B329" s="189" t="s">
        <v>5437</v>
      </c>
      <c r="C329" s="189">
        <v>2023</v>
      </c>
      <c r="D329" s="184" t="s">
        <v>3771</v>
      </c>
      <c r="E329" s="191">
        <v>16</v>
      </c>
      <c r="F329" s="189"/>
      <c r="G329" s="187">
        <v>77.155509999999992</v>
      </c>
    </row>
    <row r="330" spans="1:7" ht="18.75">
      <c r="A330" s="189"/>
      <c r="B330" s="189" t="s">
        <v>5438</v>
      </c>
      <c r="C330" s="189">
        <v>2023</v>
      </c>
      <c r="D330" s="184" t="s">
        <v>3771</v>
      </c>
      <c r="E330" s="191">
        <v>50</v>
      </c>
      <c r="F330" s="189"/>
      <c r="G330" s="187">
        <v>117.60057</v>
      </c>
    </row>
    <row r="331" spans="1:7" ht="18.75">
      <c r="A331" s="189"/>
      <c r="B331" s="189" t="s">
        <v>5439</v>
      </c>
      <c r="C331" s="189">
        <v>2023</v>
      </c>
      <c r="D331" s="184" t="s">
        <v>3771</v>
      </c>
      <c r="E331" s="191">
        <v>188</v>
      </c>
      <c r="F331" s="189"/>
      <c r="G331" s="187">
        <v>387.42471</v>
      </c>
    </row>
    <row r="332" spans="1:7" ht="18.75">
      <c r="A332" s="189"/>
      <c r="B332" s="189" t="s">
        <v>5440</v>
      </c>
      <c r="C332" s="189">
        <v>2023</v>
      </c>
      <c r="D332" s="184" t="s">
        <v>3771</v>
      </c>
      <c r="E332" s="191">
        <v>23</v>
      </c>
      <c r="F332" s="189"/>
      <c r="G332" s="187">
        <v>71.643869999999993</v>
      </c>
    </row>
    <row r="333" spans="1:7" ht="18.75">
      <c r="A333" s="189"/>
      <c r="B333" s="189" t="s">
        <v>5441</v>
      </c>
      <c r="C333" s="189">
        <v>2023</v>
      </c>
      <c r="D333" s="184" t="s">
        <v>3771</v>
      </c>
      <c r="E333" s="191">
        <v>94</v>
      </c>
      <c r="F333" s="189"/>
      <c r="G333" s="187">
        <v>236.45916</v>
      </c>
    </row>
    <row r="334" spans="1:7" ht="18.75">
      <c r="A334" s="189"/>
      <c r="B334" s="189" t="s">
        <v>5442</v>
      </c>
      <c r="C334" s="189">
        <v>2023</v>
      </c>
      <c r="D334" s="184" t="s">
        <v>3771</v>
      </c>
      <c r="E334" s="191">
        <v>43</v>
      </c>
      <c r="F334" s="189"/>
      <c r="G334" s="187">
        <v>116.11523</v>
      </c>
    </row>
    <row r="335" spans="1:7" ht="18.75">
      <c r="A335" s="189"/>
      <c r="B335" s="189" t="s">
        <v>5443</v>
      </c>
      <c r="C335" s="189">
        <v>2023</v>
      </c>
      <c r="D335" s="184" t="s">
        <v>3771</v>
      </c>
      <c r="E335" s="191">
        <v>14</v>
      </c>
      <c r="F335" s="189"/>
      <c r="G335" s="187">
        <v>84.487780000000001</v>
      </c>
    </row>
    <row r="336" spans="1:7" ht="18.75">
      <c r="A336" s="189"/>
      <c r="B336" s="189" t="s">
        <v>5444</v>
      </c>
      <c r="C336" s="189">
        <v>2023</v>
      </c>
      <c r="D336" s="184" t="s">
        <v>3771</v>
      </c>
      <c r="E336" s="191">
        <v>14</v>
      </c>
      <c r="F336" s="189"/>
      <c r="G336" s="187">
        <v>59.163119999999999</v>
      </c>
    </row>
    <row r="337" spans="1:7" ht="18.75">
      <c r="A337" s="189"/>
      <c r="B337" s="189" t="s">
        <v>5445</v>
      </c>
      <c r="C337" s="189">
        <v>2023</v>
      </c>
      <c r="D337" s="184" t="s">
        <v>3771</v>
      </c>
      <c r="E337" s="191">
        <v>562</v>
      </c>
      <c r="F337" s="189"/>
      <c r="G337" s="187">
        <v>663.68391000000008</v>
      </c>
    </row>
    <row r="338" spans="1:7" ht="18.75">
      <c r="A338" s="189"/>
      <c r="B338" s="189" t="s">
        <v>5446</v>
      </c>
      <c r="C338" s="189">
        <v>2023</v>
      </c>
      <c r="D338" s="184" t="s">
        <v>3771</v>
      </c>
      <c r="E338" s="191">
        <v>41</v>
      </c>
      <c r="F338" s="189"/>
      <c r="G338" s="187">
        <v>99.340429999999998</v>
      </c>
    </row>
    <row r="339" spans="1:7" ht="18.75">
      <c r="A339" s="189"/>
      <c r="B339" s="189" t="s">
        <v>5447</v>
      </c>
      <c r="C339" s="189">
        <v>2023</v>
      </c>
      <c r="D339" s="184" t="s">
        <v>3771</v>
      </c>
      <c r="E339" s="191">
        <v>74</v>
      </c>
      <c r="F339" s="189"/>
      <c r="G339" s="187">
        <v>113.82386</v>
      </c>
    </row>
    <row r="340" spans="1:7" ht="18.75">
      <c r="A340" s="189"/>
      <c r="B340" s="189" t="s">
        <v>5448</v>
      </c>
      <c r="C340" s="189">
        <v>2023</v>
      </c>
      <c r="D340" s="184" t="s">
        <v>3771</v>
      </c>
      <c r="E340" s="191">
        <v>77</v>
      </c>
      <c r="F340" s="189"/>
      <c r="G340" s="187">
        <v>199.29042999999999</v>
      </c>
    </row>
    <row r="341" spans="1:7" ht="18.75">
      <c r="A341" s="189"/>
      <c r="B341" s="189" t="s">
        <v>5449</v>
      </c>
      <c r="C341" s="189">
        <v>2023</v>
      </c>
      <c r="D341" s="184" t="s">
        <v>3771</v>
      </c>
      <c r="E341" s="191">
        <v>30</v>
      </c>
      <c r="F341" s="189"/>
      <c r="G341" s="187">
        <v>105.49802000000001</v>
      </c>
    </row>
    <row r="342" spans="1:7" ht="18.75">
      <c r="A342" s="189"/>
      <c r="B342" s="189" t="s">
        <v>5450</v>
      </c>
      <c r="C342" s="189">
        <v>2023</v>
      </c>
      <c r="D342" s="184" t="s">
        <v>3771</v>
      </c>
      <c r="E342" s="191">
        <v>95</v>
      </c>
      <c r="F342" s="189"/>
      <c r="G342" s="187">
        <v>138.08571000000001</v>
      </c>
    </row>
    <row r="343" spans="1:7" ht="18.75">
      <c r="A343" s="189"/>
      <c r="B343" s="189" t="s">
        <v>5451</v>
      </c>
      <c r="C343" s="189">
        <v>2023</v>
      </c>
      <c r="D343" s="184" t="s">
        <v>3771</v>
      </c>
      <c r="E343" s="191">
        <v>73</v>
      </c>
      <c r="F343" s="189"/>
      <c r="G343" s="187">
        <v>164.07057</v>
      </c>
    </row>
    <row r="344" spans="1:7" ht="18.75">
      <c r="A344" s="189"/>
      <c r="B344" s="189" t="s">
        <v>5452</v>
      </c>
      <c r="C344" s="189">
        <v>2023</v>
      </c>
      <c r="D344" s="184" t="s">
        <v>3771</v>
      </c>
      <c r="E344" s="191">
        <v>39</v>
      </c>
      <c r="F344" s="189"/>
      <c r="G344" s="187">
        <v>142.42064000000002</v>
      </c>
    </row>
    <row r="345" spans="1:7" ht="18.75">
      <c r="A345" s="189"/>
      <c r="B345" s="189" t="s">
        <v>5453</v>
      </c>
      <c r="C345" s="189">
        <v>2023</v>
      </c>
      <c r="D345" s="184" t="s">
        <v>3771</v>
      </c>
      <c r="E345" s="191">
        <v>84</v>
      </c>
      <c r="F345" s="189"/>
      <c r="G345" s="187">
        <v>189.08891</v>
      </c>
    </row>
    <row r="346" spans="1:7" ht="18.75">
      <c r="A346" s="189"/>
      <c r="B346" s="189" t="s">
        <v>5454</v>
      </c>
      <c r="C346" s="189">
        <v>2023</v>
      </c>
      <c r="D346" s="184" t="s">
        <v>3771</v>
      </c>
      <c r="E346" s="191">
        <v>9</v>
      </c>
      <c r="F346" s="189"/>
      <c r="G346" s="187">
        <v>64.126710000000003</v>
      </c>
    </row>
    <row r="347" spans="1:7" ht="18.75">
      <c r="A347" s="189"/>
      <c r="B347" s="189" t="s">
        <v>5455</v>
      </c>
      <c r="C347" s="189">
        <v>2023</v>
      </c>
      <c r="D347" s="184" t="s">
        <v>3771</v>
      </c>
      <c r="E347" s="191">
        <v>86</v>
      </c>
      <c r="F347" s="189"/>
      <c r="G347" s="187">
        <v>246.00642000000002</v>
      </c>
    </row>
    <row r="348" spans="1:7" ht="18.75">
      <c r="A348" s="189"/>
      <c r="B348" s="189" t="s">
        <v>5456</v>
      </c>
      <c r="C348" s="189">
        <v>2023</v>
      </c>
      <c r="D348" s="184" t="s">
        <v>3771</v>
      </c>
      <c r="E348" s="191">
        <v>24</v>
      </c>
      <c r="F348" s="189"/>
      <c r="G348" s="187">
        <v>57.285330000000002</v>
      </c>
    </row>
    <row r="349" spans="1:7" ht="18.75">
      <c r="A349" s="189"/>
      <c r="B349" s="189" t="s">
        <v>5457</v>
      </c>
      <c r="C349" s="189">
        <v>2023</v>
      </c>
      <c r="D349" s="184" t="s">
        <v>3771</v>
      </c>
      <c r="E349" s="191">
        <v>31</v>
      </c>
      <c r="F349" s="189"/>
      <c r="G349" s="187">
        <v>67.242559999999997</v>
      </c>
    </row>
    <row r="350" spans="1:7" ht="18.75">
      <c r="A350" s="189"/>
      <c r="B350" s="189" t="s">
        <v>5458</v>
      </c>
      <c r="C350" s="189">
        <v>2023</v>
      </c>
      <c r="D350" s="184" t="s">
        <v>3771</v>
      </c>
      <c r="E350" s="191">
        <v>89</v>
      </c>
      <c r="F350" s="189"/>
      <c r="G350" s="187">
        <v>148.35767000000001</v>
      </c>
    </row>
    <row r="351" spans="1:7" ht="18.75">
      <c r="A351" s="189"/>
      <c r="B351" s="189" t="s">
        <v>5459</v>
      </c>
      <c r="C351" s="189">
        <v>2023</v>
      </c>
      <c r="D351" s="184" t="s">
        <v>3771</v>
      </c>
      <c r="E351" s="191">
        <v>5</v>
      </c>
      <c r="F351" s="189"/>
      <c r="G351" s="187">
        <v>59.720419999999997</v>
      </c>
    </row>
    <row r="352" spans="1:7" ht="18.75">
      <c r="A352" s="189"/>
      <c r="B352" s="189" t="s">
        <v>5460</v>
      </c>
      <c r="C352" s="189">
        <v>2023</v>
      </c>
      <c r="D352" s="184" t="s">
        <v>3771</v>
      </c>
      <c r="E352" s="191">
        <v>25</v>
      </c>
      <c r="F352" s="189"/>
      <c r="G352" s="187">
        <v>71.247320000000002</v>
      </c>
    </row>
    <row r="353" spans="1:7" ht="18.75">
      <c r="A353" s="189"/>
      <c r="B353" s="189" t="s">
        <v>5461</v>
      </c>
      <c r="C353" s="189">
        <v>2023</v>
      </c>
      <c r="D353" s="184" t="s">
        <v>3771</v>
      </c>
      <c r="E353" s="191">
        <v>24</v>
      </c>
      <c r="F353" s="189"/>
      <c r="G353" s="187">
        <v>72.916350000000008</v>
      </c>
    </row>
    <row r="354" spans="1:7" ht="18.75">
      <c r="A354" s="189"/>
      <c r="B354" s="189" t="s">
        <v>5462</v>
      </c>
      <c r="C354" s="189">
        <v>2023</v>
      </c>
      <c r="D354" s="184" t="s">
        <v>3771</v>
      </c>
      <c r="E354" s="191">
        <v>96</v>
      </c>
      <c r="F354" s="189"/>
      <c r="G354" s="187">
        <v>208.28419</v>
      </c>
    </row>
    <row r="355" spans="1:7" ht="18.75">
      <c r="A355" s="189"/>
      <c r="B355" s="189" t="s">
        <v>5463</v>
      </c>
      <c r="C355" s="189">
        <v>2023</v>
      </c>
      <c r="D355" s="184" t="s">
        <v>3771</v>
      </c>
      <c r="E355" s="191">
        <v>77</v>
      </c>
      <c r="F355" s="189"/>
      <c r="G355" s="187">
        <v>96.13078999999999</v>
      </c>
    </row>
    <row r="356" spans="1:7" ht="18.75">
      <c r="A356" s="189"/>
      <c r="B356" s="189" t="s">
        <v>5464</v>
      </c>
      <c r="C356" s="189">
        <v>2023</v>
      </c>
      <c r="D356" s="184" t="s">
        <v>3771</v>
      </c>
      <c r="E356" s="191">
        <v>46</v>
      </c>
      <c r="F356" s="189"/>
      <c r="G356" s="187">
        <v>103.02210000000001</v>
      </c>
    </row>
    <row r="357" spans="1:7" ht="18.75">
      <c r="A357" s="189"/>
      <c r="B357" s="189" t="s">
        <v>5465</v>
      </c>
      <c r="C357" s="189">
        <v>2023</v>
      </c>
      <c r="D357" s="184" t="s">
        <v>3771</v>
      </c>
      <c r="E357" s="191">
        <v>114</v>
      </c>
      <c r="F357" s="189"/>
      <c r="G357" s="187">
        <v>179.86256</v>
      </c>
    </row>
    <row r="358" spans="1:7" ht="18.75">
      <c r="A358" s="189"/>
      <c r="B358" s="189" t="s">
        <v>5466</v>
      </c>
      <c r="C358" s="189">
        <v>2023</v>
      </c>
      <c r="D358" s="184" t="s">
        <v>3771</v>
      </c>
      <c r="E358" s="191">
        <v>23</v>
      </c>
      <c r="F358" s="189"/>
      <c r="G358" s="187">
        <v>108.78474</v>
      </c>
    </row>
    <row r="359" spans="1:7" ht="18.75">
      <c r="A359" s="189"/>
      <c r="B359" s="189" t="s">
        <v>5467</v>
      </c>
      <c r="C359" s="189">
        <v>2023</v>
      </c>
      <c r="D359" s="184" t="s">
        <v>3771</v>
      </c>
      <c r="E359" s="191">
        <v>129</v>
      </c>
      <c r="F359" s="189"/>
      <c r="G359" s="187">
        <v>191.95094</v>
      </c>
    </row>
    <row r="360" spans="1:7" ht="18.75">
      <c r="A360" s="189"/>
      <c r="B360" s="189" t="s">
        <v>5468</v>
      </c>
      <c r="C360" s="189">
        <v>2023</v>
      </c>
      <c r="D360" s="184" t="s">
        <v>3771</v>
      </c>
      <c r="E360" s="191">
        <v>350</v>
      </c>
      <c r="F360" s="189"/>
      <c r="G360" s="187">
        <v>548.94160999999997</v>
      </c>
    </row>
    <row r="361" spans="1:7" ht="18.75">
      <c r="A361" s="189"/>
      <c r="B361" s="189" t="s">
        <v>5469</v>
      </c>
      <c r="C361" s="189">
        <v>2023</v>
      </c>
      <c r="D361" s="184" t="s">
        <v>3771</v>
      </c>
      <c r="E361" s="191">
        <v>547</v>
      </c>
      <c r="F361" s="189"/>
      <c r="G361" s="187">
        <v>865.86204000000009</v>
      </c>
    </row>
    <row r="362" spans="1:7" ht="18.75">
      <c r="A362" s="189"/>
      <c r="B362" s="189" t="s">
        <v>5470</v>
      </c>
      <c r="C362" s="189">
        <v>2023</v>
      </c>
      <c r="D362" s="184" t="s">
        <v>3771</v>
      </c>
      <c r="E362" s="191">
        <v>19</v>
      </c>
      <c r="F362" s="189"/>
      <c r="G362" s="187">
        <v>67.222100000000012</v>
      </c>
    </row>
    <row r="363" spans="1:7" ht="18.75">
      <c r="A363" s="189"/>
      <c r="B363" s="189" t="s">
        <v>5471</v>
      </c>
      <c r="C363" s="189">
        <v>2023</v>
      </c>
      <c r="D363" s="184" t="s">
        <v>3771</v>
      </c>
      <c r="E363" s="191">
        <v>21</v>
      </c>
      <c r="F363" s="189"/>
      <c r="G363" s="187">
        <v>101.04313999999999</v>
      </c>
    </row>
    <row r="364" spans="1:7" ht="18.75">
      <c r="A364" s="189"/>
      <c r="B364" s="189" t="s">
        <v>5472</v>
      </c>
      <c r="C364" s="189">
        <v>2023</v>
      </c>
      <c r="D364" s="184" t="s">
        <v>3771</v>
      </c>
      <c r="E364" s="191">
        <v>76</v>
      </c>
      <c r="F364" s="189"/>
      <c r="G364" s="187">
        <v>150.90151999999998</v>
      </c>
    </row>
    <row r="365" spans="1:7" ht="18.75">
      <c r="A365" s="189"/>
      <c r="B365" s="189" t="s">
        <v>5473</v>
      </c>
      <c r="C365" s="189">
        <v>2023</v>
      </c>
      <c r="D365" s="184" t="s">
        <v>3771</v>
      </c>
      <c r="E365" s="191">
        <v>29</v>
      </c>
      <c r="F365" s="189"/>
      <c r="G365" s="187">
        <v>74.355460000000008</v>
      </c>
    </row>
    <row r="366" spans="1:7" ht="18.75">
      <c r="A366" s="189"/>
      <c r="B366" s="189" t="s">
        <v>5474</v>
      </c>
      <c r="C366" s="189">
        <v>2023</v>
      </c>
      <c r="D366" s="184" t="s">
        <v>3771</v>
      </c>
      <c r="E366" s="191">
        <v>40</v>
      </c>
      <c r="F366" s="189"/>
      <c r="G366" s="187">
        <v>100.63023</v>
      </c>
    </row>
    <row r="367" spans="1:7" ht="18.75">
      <c r="A367" s="189"/>
      <c r="B367" s="189" t="s">
        <v>5475</v>
      </c>
      <c r="C367" s="189">
        <v>2023</v>
      </c>
      <c r="D367" s="184" t="s">
        <v>3771</v>
      </c>
      <c r="E367" s="191">
        <v>20</v>
      </c>
      <c r="F367" s="189"/>
      <c r="G367" s="187">
        <v>78.27319</v>
      </c>
    </row>
    <row r="368" spans="1:7" ht="18.75">
      <c r="A368" s="189"/>
      <c r="B368" s="189" t="s">
        <v>5476</v>
      </c>
      <c r="C368" s="189">
        <v>2023</v>
      </c>
      <c r="D368" s="184" t="s">
        <v>3771</v>
      </c>
      <c r="E368" s="191">
        <v>27</v>
      </c>
      <c r="F368" s="189"/>
      <c r="G368" s="187">
        <v>65.013480000000001</v>
      </c>
    </row>
    <row r="369" spans="1:7" ht="18.75">
      <c r="A369" s="189"/>
      <c r="B369" s="189" t="s">
        <v>5477</v>
      </c>
      <c r="C369" s="189">
        <v>2023</v>
      </c>
      <c r="D369" s="184" t="s">
        <v>3771</v>
      </c>
      <c r="E369" s="191">
        <v>16</v>
      </c>
      <c r="F369" s="189"/>
      <c r="G369" s="187">
        <v>78.526390000000006</v>
      </c>
    </row>
    <row r="370" spans="1:7" ht="18.75">
      <c r="A370" s="189"/>
      <c r="B370" s="189" t="s">
        <v>5478</v>
      </c>
      <c r="C370" s="189">
        <v>2023</v>
      </c>
      <c r="D370" s="184" t="s">
        <v>3771</v>
      </c>
      <c r="E370" s="191">
        <v>33</v>
      </c>
      <c r="F370" s="189"/>
      <c r="G370" s="187">
        <v>76.183850000000007</v>
      </c>
    </row>
    <row r="371" spans="1:7" ht="18.75">
      <c r="A371" s="189"/>
      <c r="B371" s="189" t="s">
        <v>5479</v>
      </c>
      <c r="C371" s="189">
        <v>2023</v>
      </c>
      <c r="D371" s="184" t="s">
        <v>3771</v>
      </c>
      <c r="E371" s="191">
        <v>19</v>
      </c>
      <c r="F371" s="189"/>
      <c r="G371" s="187">
        <v>67.861260000000001</v>
      </c>
    </row>
    <row r="372" spans="1:7" ht="18.75">
      <c r="A372" s="189"/>
      <c r="B372" s="189" t="s">
        <v>5480</v>
      </c>
      <c r="C372" s="189">
        <v>2023</v>
      </c>
      <c r="D372" s="184" t="s">
        <v>3771</v>
      </c>
      <c r="E372" s="191">
        <v>144</v>
      </c>
      <c r="F372" s="189"/>
      <c r="G372" s="187">
        <v>232.42335</v>
      </c>
    </row>
    <row r="373" spans="1:7" ht="18.75">
      <c r="A373" s="189"/>
      <c r="B373" s="189" t="s">
        <v>5481</v>
      </c>
      <c r="C373" s="189">
        <v>2023</v>
      </c>
      <c r="D373" s="184" t="s">
        <v>3771</v>
      </c>
      <c r="E373" s="191">
        <v>14</v>
      </c>
      <c r="F373" s="189"/>
      <c r="G373" s="187">
        <v>65.000150000000005</v>
      </c>
    </row>
    <row r="374" spans="1:7" ht="18.75">
      <c r="A374" s="189"/>
      <c r="B374" s="189" t="s">
        <v>5482</v>
      </c>
      <c r="C374" s="189">
        <v>2023</v>
      </c>
      <c r="D374" s="184" t="s">
        <v>3771</v>
      </c>
      <c r="E374" s="191">
        <v>40</v>
      </c>
      <c r="F374" s="189"/>
      <c r="G374" s="187">
        <v>90.006889999999999</v>
      </c>
    </row>
    <row r="375" spans="1:7" ht="18.75">
      <c r="A375" s="189"/>
      <c r="B375" s="189" t="s">
        <v>5483</v>
      </c>
      <c r="C375" s="189">
        <v>2023</v>
      </c>
      <c r="D375" s="184" t="s">
        <v>3771</v>
      </c>
      <c r="E375" s="191">
        <v>6</v>
      </c>
      <c r="F375" s="189"/>
      <c r="G375" s="187">
        <v>48.969650000000001</v>
      </c>
    </row>
    <row r="376" spans="1:7" ht="18.75">
      <c r="A376" s="189"/>
      <c r="B376" s="189" t="s">
        <v>5484</v>
      </c>
      <c r="C376" s="189">
        <v>2023</v>
      </c>
      <c r="D376" s="184" t="s">
        <v>3771</v>
      </c>
      <c r="E376" s="191">
        <v>66</v>
      </c>
      <c r="F376" s="189"/>
      <c r="G376" s="187">
        <v>128.41454999999999</v>
      </c>
    </row>
    <row r="377" spans="1:7" ht="18.75">
      <c r="A377" s="189"/>
      <c r="B377" s="189" t="s">
        <v>5485</v>
      </c>
      <c r="C377" s="189">
        <v>2023</v>
      </c>
      <c r="D377" s="184" t="s">
        <v>3771</v>
      </c>
      <c r="E377" s="191">
        <v>169</v>
      </c>
      <c r="F377" s="189"/>
      <c r="G377" s="187">
        <v>335.94691999999998</v>
      </c>
    </row>
    <row r="378" spans="1:7" ht="18.75">
      <c r="A378" s="189"/>
      <c r="B378" s="189" t="s">
        <v>5486</v>
      </c>
      <c r="C378" s="189">
        <v>2023</v>
      </c>
      <c r="D378" s="184" t="s">
        <v>3771</v>
      </c>
      <c r="E378" s="191">
        <v>590</v>
      </c>
      <c r="F378" s="189"/>
      <c r="G378" s="187">
        <v>784.91066000000001</v>
      </c>
    </row>
    <row r="379" spans="1:7" ht="18.75">
      <c r="A379" s="189"/>
      <c r="B379" s="189" t="s">
        <v>5487</v>
      </c>
      <c r="C379" s="189">
        <v>2023</v>
      </c>
      <c r="D379" s="184" t="s">
        <v>3771</v>
      </c>
      <c r="E379" s="191">
        <v>5</v>
      </c>
      <c r="F379" s="189"/>
      <c r="G379" s="187">
        <v>63.103439999999999</v>
      </c>
    </row>
    <row r="380" spans="1:7" ht="18.75">
      <c r="A380" s="189"/>
      <c r="B380" s="189" t="s">
        <v>5488</v>
      </c>
      <c r="C380" s="189">
        <v>2023</v>
      </c>
      <c r="D380" s="184" t="s">
        <v>3771</v>
      </c>
      <c r="E380" s="191">
        <v>370</v>
      </c>
      <c r="F380" s="189"/>
      <c r="G380" s="187">
        <v>414.95403000000005</v>
      </c>
    </row>
    <row r="381" spans="1:7" ht="18.75">
      <c r="A381" s="189"/>
      <c r="B381" s="189" t="s">
        <v>5489</v>
      </c>
      <c r="C381" s="189">
        <v>2023</v>
      </c>
      <c r="D381" s="184" t="s">
        <v>3771</v>
      </c>
      <c r="E381" s="191">
        <v>9</v>
      </c>
      <c r="F381" s="189"/>
      <c r="G381" s="187">
        <v>70.004949999999994</v>
      </c>
    </row>
    <row r="382" spans="1:7" ht="18.75">
      <c r="A382" s="189"/>
      <c r="B382" s="189" t="s">
        <v>5490</v>
      </c>
      <c r="C382" s="189">
        <v>2023</v>
      </c>
      <c r="D382" s="184" t="s">
        <v>3771</v>
      </c>
      <c r="E382" s="191">
        <v>12</v>
      </c>
      <c r="F382" s="189"/>
      <c r="G382" s="187">
        <v>66.695589999999996</v>
      </c>
    </row>
    <row r="383" spans="1:7" ht="18.75">
      <c r="A383" s="189"/>
      <c r="B383" s="189" t="s">
        <v>5491</v>
      </c>
      <c r="C383" s="189">
        <v>2023</v>
      </c>
      <c r="D383" s="184" t="s">
        <v>3771</v>
      </c>
      <c r="E383" s="191">
        <v>14</v>
      </c>
      <c r="F383" s="189"/>
      <c r="G383" s="187">
        <v>65.336389999999994</v>
      </c>
    </row>
    <row r="384" spans="1:7" ht="18.75">
      <c r="A384" s="189"/>
      <c r="B384" s="189" t="s">
        <v>5492</v>
      </c>
      <c r="C384" s="189">
        <v>2023</v>
      </c>
      <c r="D384" s="184" t="s">
        <v>3771</v>
      </c>
      <c r="E384" s="191">
        <v>91</v>
      </c>
      <c r="F384" s="189"/>
      <c r="G384" s="187">
        <v>186.85840999999999</v>
      </c>
    </row>
    <row r="385" spans="1:7" ht="18.75">
      <c r="A385" s="189"/>
      <c r="B385" s="189" t="s">
        <v>5493</v>
      </c>
      <c r="C385" s="189">
        <v>2023</v>
      </c>
      <c r="D385" s="184" t="s">
        <v>3771</v>
      </c>
      <c r="E385" s="191">
        <v>18</v>
      </c>
      <c r="F385" s="189"/>
      <c r="G385" s="187">
        <v>105.91344000000001</v>
      </c>
    </row>
    <row r="386" spans="1:7" ht="18.75">
      <c r="A386" s="189"/>
      <c r="B386" s="189" t="s">
        <v>5494</v>
      </c>
      <c r="C386" s="189">
        <v>2023</v>
      </c>
      <c r="D386" s="184" t="s">
        <v>3771</v>
      </c>
      <c r="E386" s="191">
        <v>44</v>
      </c>
      <c r="F386" s="189"/>
      <c r="G386" s="187">
        <v>135.25657000000001</v>
      </c>
    </row>
    <row r="387" spans="1:7" ht="18.75">
      <c r="A387" s="189"/>
      <c r="B387" s="189" t="s">
        <v>5495</v>
      </c>
      <c r="C387" s="189">
        <v>2023</v>
      </c>
      <c r="D387" s="184" t="s">
        <v>3771</v>
      </c>
      <c r="E387" s="191">
        <v>17</v>
      </c>
      <c r="F387" s="189"/>
      <c r="G387" s="187">
        <v>71.100719999999995</v>
      </c>
    </row>
    <row r="388" spans="1:7" ht="18.75">
      <c r="A388" s="189"/>
      <c r="B388" s="189" t="s">
        <v>5496</v>
      </c>
      <c r="C388" s="189">
        <v>2023</v>
      </c>
      <c r="D388" s="184" t="s">
        <v>3771</v>
      </c>
      <c r="E388" s="191">
        <v>65</v>
      </c>
      <c r="F388" s="189"/>
      <c r="G388" s="187">
        <v>185.56657000000001</v>
      </c>
    </row>
    <row r="389" spans="1:7" ht="18.75">
      <c r="A389" s="189"/>
      <c r="B389" s="189" t="s">
        <v>5497</v>
      </c>
      <c r="C389" s="189">
        <v>2023</v>
      </c>
      <c r="D389" s="184" t="s">
        <v>3771</v>
      </c>
      <c r="E389" s="191">
        <v>33</v>
      </c>
      <c r="F389" s="189"/>
      <c r="G389" s="187">
        <v>159.59109000000001</v>
      </c>
    </row>
    <row r="390" spans="1:7" ht="18.75">
      <c r="A390" s="189"/>
      <c r="B390" s="189" t="s">
        <v>5498</v>
      </c>
      <c r="C390" s="189">
        <v>2023</v>
      </c>
      <c r="D390" s="184" t="s">
        <v>3771</v>
      </c>
      <c r="E390" s="191">
        <v>21</v>
      </c>
      <c r="F390" s="189"/>
      <c r="G390" s="187">
        <v>81.340090000000004</v>
      </c>
    </row>
    <row r="391" spans="1:7" ht="18.75">
      <c r="A391" s="189"/>
      <c r="B391" s="189" t="s">
        <v>5499</v>
      </c>
      <c r="C391" s="189">
        <v>2023</v>
      </c>
      <c r="D391" s="184" t="s">
        <v>3771</v>
      </c>
      <c r="E391" s="191">
        <v>57</v>
      </c>
      <c r="F391" s="189"/>
      <c r="G391" s="187">
        <v>113.42730999999999</v>
      </c>
    </row>
    <row r="392" spans="1:7" ht="18.75">
      <c r="A392" s="189"/>
      <c r="B392" s="189" t="s">
        <v>5500</v>
      </c>
      <c r="C392" s="189">
        <v>2023</v>
      </c>
      <c r="D392" s="184" t="s">
        <v>3771</v>
      </c>
      <c r="E392" s="191">
        <v>27</v>
      </c>
      <c r="F392" s="189"/>
      <c r="G392" s="187">
        <v>75.215289999999996</v>
      </c>
    </row>
    <row r="393" spans="1:7" ht="18.75">
      <c r="A393" s="189"/>
      <c r="B393" s="189" t="s">
        <v>5501</v>
      </c>
      <c r="C393" s="189">
        <v>2023</v>
      </c>
      <c r="D393" s="184" t="s">
        <v>3771</v>
      </c>
      <c r="E393" s="191">
        <v>79</v>
      </c>
      <c r="F393" s="189"/>
      <c r="G393" s="187">
        <v>129.87819999999999</v>
      </c>
    </row>
    <row r="394" spans="1:7" ht="18.75">
      <c r="A394" s="189"/>
      <c r="B394" s="189" t="s">
        <v>5502</v>
      </c>
      <c r="C394" s="189">
        <v>2023</v>
      </c>
      <c r="D394" s="184" t="s">
        <v>3771</v>
      </c>
      <c r="E394" s="191">
        <v>212</v>
      </c>
      <c r="F394" s="189"/>
      <c r="G394" s="187">
        <v>338.41267999999997</v>
      </c>
    </row>
    <row r="395" spans="1:7" ht="18.75">
      <c r="A395" s="189"/>
      <c r="B395" s="189" t="s">
        <v>5503</v>
      </c>
      <c r="C395" s="189">
        <v>2023</v>
      </c>
      <c r="D395" s="184" t="s">
        <v>3771</v>
      </c>
      <c r="E395" s="191">
        <v>575</v>
      </c>
      <c r="F395" s="189"/>
      <c r="G395" s="187">
        <v>849.27128000000005</v>
      </c>
    </row>
    <row r="396" spans="1:7" ht="18.75">
      <c r="A396" s="189"/>
      <c r="B396" s="189" t="s">
        <v>5504</v>
      </c>
      <c r="C396" s="189">
        <v>2023</v>
      </c>
      <c r="D396" s="184" t="s">
        <v>3771</v>
      </c>
      <c r="E396" s="191">
        <v>19</v>
      </c>
      <c r="F396" s="189"/>
      <c r="G396" s="187">
        <v>67.680419999999998</v>
      </c>
    </row>
    <row r="397" spans="1:7" ht="18.75">
      <c r="A397" s="189"/>
      <c r="B397" s="189" t="s">
        <v>5505</v>
      </c>
      <c r="C397" s="189">
        <v>2023</v>
      </c>
      <c r="D397" s="184" t="s">
        <v>3771</v>
      </c>
      <c r="E397" s="191">
        <v>42</v>
      </c>
      <c r="F397" s="189"/>
      <c r="G397" s="187">
        <v>114.06819</v>
      </c>
    </row>
    <row r="398" spans="1:7" ht="18.75">
      <c r="A398" s="189"/>
      <c r="B398" s="189" t="s">
        <v>5506</v>
      </c>
      <c r="C398" s="189">
        <v>2023</v>
      </c>
      <c r="D398" s="184" t="s">
        <v>3771</v>
      </c>
      <c r="E398" s="191">
        <v>16</v>
      </c>
      <c r="F398" s="189"/>
      <c r="G398" s="187">
        <v>84.175139999999999</v>
      </c>
    </row>
    <row r="399" spans="1:7" ht="18.75">
      <c r="A399" s="189"/>
      <c r="B399" s="189" t="s">
        <v>5507</v>
      </c>
      <c r="C399" s="189">
        <v>2023</v>
      </c>
      <c r="D399" s="184" t="s">
        <v>3771</v>
      </c>
      <c r="E399" s="191">
        <v>195</v>
      </c>
      <c r="F399" s="189"/>
      <c r="G399" s="187">
        <v>504.03750000000002</v>
      </c>
    </row>
    <row r="400" spans="1:7" ht="18.75">
      <c r="A400" s="189"/>
      <c r="B400" s="189" t="s">
        <v>5508</v>
      </c>
      <c r="C400" s="189">
        <v>2023</v>
      </c>
      <c r="D400" s="184" t="s">
        <v>3771</v>
      </c>
      <c r="E400" s="191">
        <v>5</v>
      </c>
      <c r="F400" s="189"/>
      <c r="G400" s="187">
        <v>133.5779</v>
      </c>
    </row>
    <row r="401" spans="1:7" ht="18.75">
      <c r="A401" s="189"/>
      <c r="B401" s="189" t="s">
        <v>5509</v>
      </c>
      <c r="C401" s="189">
        <v>2023</v>
      </c>
      <c r="D401" s="184" t="s">
        <v>3771</v>
      </c>
      <c r="E401" s="191">
        <v>66</v>
      </c>
      <c r="F401" s="189"/>
      <c r="G401" s="187">
        <v>132.24886999999998</v>
      </c>
    </row>
    <row r="402" spans="1:7" ht="18.75">
      <c r="A402" s="189"/>
      <c r="B402" s="189" t="s">
        <v>5510</v>
      </c>
      <c r="C402" s="189">
        <v>2023</v>
      </c>
      <c r="D402" s="184" t="s">
        <v>3771</v>
      </c>
      <c r="E402" s="191">
        <v>40</v>
      </c>
      <c r="F402" s="189"/>
      <c r="G402" s="187">
        <v>86.506360000000001</v>
      </c>
    </row>
    <row r="403" spans="1:7" ht="18.75">
      <c r="A403" s="189"/>
      <c r="B403" s="189" t="s">
        <v>5511</v>
      </c>
      <c r="C403" s="189">
        <v>2023</v>
      </c>
      <c r="D403" s="184" t="s">
        <v>3771</v>
      </c>
      <c r="E403" s="191">
        <v>16</v>
      </c>
      <c r="F403" s="189"/>
      <c r="G403" s="187">
        <v>112.82272999999999</v>
      </c>
    </row>
    <row r="404" spans="1:7" ht="18.75">
      <c r="A404" s="189"/>
      <c r="B404" s="189" t="s">
        <v>5512</v>
      </c>
      <c r="C404" s="189">
        <v>2023</v>
      </c>
      <c r="D404" s="184" t="s">
        <v>3771</v>
      </c>
      <c r="E404" s="191">
        <v>40</v>
      </c>
      <c r="F404" s="189"/>
      <c r="G404" s="187">
        <v>153.72195000000002</v>
      </c>
    </row>
    <row r="405" spans="1:7" ht="18.75">
      <c r="A405" s="189"/>
      <c r="B405" s="189" t="s">
        <v>5513</v>
      </c>
      <c r="C405" s="189">
        <v>2023</v>
      </c>
      <c r="D405" s="184" t="s">
        <v>3771</v>
      </c>
      <c r="E405" s="191">
        <v>33</v>
      </c>
      <c r="F405" s="189"/>
      <c r="G405" s="187">
        <v>86.751429999999999</v>
      </c>
    </row>
    <row r="406" spans="1:7" ht="18.75">
      <c r="A406" s="189"/>
      <c r="B406" s="189" t="s">
        <v>5514</v>
      </c>
      <c r="C406" s="189">
        <v>2023</v>
      </c>
      <c r="D406" s="184" t="s">
        <v>3771</v>
      </c>
      <c r="E406" s="191">
        <v>47</v>
      </c>
      <c r="F406" s="189"/>
      <c r="G406" s="187">
        <v>123.15099000000001</v>
      </c>
    </row>
    <row r="407" spans="1:7" ht="18.75">
      <c r="A407" s="189"/>
      <c r="B407" s="189" t="s">
        <v>5515</v>
      </c>
      <c r="C407" s="189">
        <v>2023</v>
      </c>
      <c r="D407" s="184" t="s">
        <v>3771</v>
      </c>
      <c r="E407" s="191">
        <v>14</v>
      </c>
      <c r="F407" s="189"/>
      <c r="G407" s="187">
        <v>71.829830000000001</v>
      </c>
    </row>
    <row r="408" spans="1:7" ht="18.75">
      <c r="A408" s="189"/>
      <c r="B408" s="189" t="s">
        <v>5516</v>
      </c>
      <c r="C408" s="189">
        <v>2023</v>
      </c>
      <c r="D408" s="184" t="s">
        <v>3771</v>
      </c>
      <c r="E408" s="191">
        <v>21</v>
      </c>
      <c r="F408" s="189"/>
      <c r="G408" s="187">
        <v>70.957340000000002</v>
      </c>
    </row>
    <row r="409" spans="1:7" ht="18.75">
      <c r="A409" s="189"/>
      <c r="B409" s="189" t="s">
        <v>5517</v>
      </c>
      <c r="C409" s="189">
        <v>2023</v>
      </c>
      <c r="D409" s="184" t="s">
        <v>3771</v>
      </c>
      <c r="E409" s="191">
        <v>381</v>
      </c>
      <c r="F409" s="189"/>
      <c r="G409" s="187">
        <v>488.25173999999998</v>
      </c>
    </row>
    <row r="410" spans="1:7" ht="18.75">
      <c r="A410" s="189"/>
      <c r="B410" s="189" t="s">
        <v>5518</v>
      </c>
      <c r="C410" s="189">
        <v>2023</v>
      </c>
      <c r="D410" s="184" t="s">
        <v>3771</v>
      </c>
      <c r="E410" s="191">
        <v>28</v>
      </c>
      <c r="F410" s="189"/>
      <c r="G410" s="187">
        <v>73.884110000000007</v>
      </c>
    </row>
    <row r="411" spans="1:7" ht="18.75">
      <c r="A411" s="189"/>
      <c r="B411" s="189" t="s">
        <v>5519</v>
      </c>
      <c r="C411" s="189">
        <v>2023</v>
      </c>
      <c r="D411" s="184" t="s">
        <v>3771</v>
      </c>
      <c r="E411" s="191">
        <v>20</v>
      </c>
      <c r="F411" s="189"/>
      <c r="G411" s="187">
        <v>76.777869999999993</v>
      </c>
    </row>
    <row r="412" spans="1:7" ht="18.75">
      <c r="A412" s="189"/>
      <c r="B412" s="189" t="s">
        <v>5520</v>
      </c>
      <c r="C412" s="189">
        <v>2023</v>
      </c>
      <c r="D412" s="184" t="s">
        <v>3771</v>
      </c>
      <c r="E412" s="191">
        <v>32</v>
      </c>
      <c r="F412" s="189"/>
      <c r="G412" s="187">
        <v>90.165189999999996</v>
      </c>
    </row>
    <row r="413" spans="1:7" ht="18.75">
      <c r="A413" s="189"/>
      <c r="B413" s="189" t="s">
        <v>5521</v>
      </c>
      <c r="C413" s="189">
        <v>2023</v>
      </c>
      <c r="D413" s="184" t="s">
        <v>3771</v>
      </c>
      <c r="E413" s="191">
        <v>53</v>
      </c>
      <c r="F413" s="189"/>
      <c r="G413" s="187">
        <v>130.41202000000001</v>
      </c>
    </row>
    <row r="414" spans="1:7" ht="18.75">
      <c r="A414" s="189"/>
      <c r="B414" s="189" t="s">
        <v>5522</v>
      </c>
      <c r="C414" s="189">
        <v>2023</v>
      </c>
      <c r="D414" s="189" t="s">
        <v>3771</v>
      </c>
      <c r="E414" s="191">
        <v>656</v>
      </c>
      <c r="F414" s="189"/>
      <c r="G414" s="187">
        <v>803.28599999999994</v>
      </c>
    </row>
    <row r="415" spans="1:7" ht="18.75">
      <c r="A415" s="189"/>
      <c r="B415" s="189" t="s">
        <v>5523</v>
      </c>
      <c r="C415" s="189">
        <v>2023</v>
      </c>
      <c r="D415" s="184" t="s">
        <v>3771</v>
      </c>
      <c r="E415" s="191">
        <v>36</v>
      </c>
      <c r="F415" s="189"/>
      <c r="G415" s="187">
        <v>96.953659999999999</v>
      </c>
    </row>
    <row r="416" spans="1:7" ht="18.75">
      <c r="A416" s="189"/>
      <c r="B416" s="189" t="s">
        <v>5524</v>
      </c>
      <c r="C416" s="189">
        <v>2023</v>
      </c>
      <c r="D416" s="184" t="s">
        <v>3771</v>
      </c>
      <c r="E416" s="191">
        <v>107</v>
      </c>
      <c r="F416" s="189"/>
      <c r="G416" s="187">
        <v>212.06245000000001</v>
      </c>
    </row>
    <row r="417" spans="1:7" ht="18.75">
      <c r="A417" s="189"/>
      <c r="B417" s="189" t="s">
        <v>5525</v>
      </c>
      <c r="C417" s="189">
        <v>2023</v>
      </c>
      <c r="D417" s="184" t="s">
        <v>3771</v>
      </c>
      <c r="E417" s="191">
        <v>295</v>
      </c>
      <c r="F417" s="189"/>
      <c r="G417" s="187">
        <v>445.09721999999999</v>
      </c>
    </row>
    <row r="418" spans="1:7" ht="18.75">
      <c r="A418" s="189"/>
      <c r="B418" s="189" t="s">
        <v>5526</v>
      </c>
      <c r="C418" s="189">
        <v>2023</v>
      </c>
      <c r="D418" s="184" t="s">
        <v>3771</v>
      </c>
      <c r="E418" s="191">
        <v>49</v>
      </c>
      <c r="F418" s="189"/>
      <c r="G418" s="187">
        <v>115.16191999999999</v>
      </c>
    </row>
    <row r="419" spans="1:7" ht="18.75">
      <c r="A419" s="189"/>
      <c r="B419" s="189" t="s">
        <v>5527</v>
      </c>
      <c r="C419" s="189">
        <v>2023</v>
      </c>
      <c r="D419" s="184" t="s">
        <v>3771</v>
      </c>
      <c r="E419" s="191">
        <v>55</v>
      </c>
      <c r="F419" s="189"/>
      <c r="G419" s="187">
        <v>102.76619000000001</v>
      </c>
    </row>
    <row r="420" spans="1:7" ht="18.75">
      <c r="A420" s="189"/>
      <c r="B420" s="189" t="s">
        <v>5528</v>
      </c>
      <c r="C420" s="189">
        <v>2023</v>
      </c>
      <c r="D420" s="184" t="s">
        <v>3771</v>
      </c>
      <c r="E420" s="191">
        <v>8</v>
      </c>
      <c r="F420" s="189"/>
      <c r="G420" s="187">
        <v>76.00976</v>
      </c>
    </row>
    <row r="421" spans="1:7" ht="18.75">
      <c r="A421" s="189"/>
      <c r="B421" s="189" t="s">
        <v>5529</v>
      </c>
      <c r="C421" s="189">
        <v>2023</v>
      </c>
      <c r="D421" s="184" t="s">
        <v>3771</v>
      </c>
      <c r="E421" s="191">
        <v>142</v>
      </c>
      <c r="F421" s="189"/>
      <c r="G421" s="187">
        <v>229.03970999999999</v>
      </c>
    </row>
    <row r="422" spans="1:7" ht="18.75">
      <c r="A422" s="189"/>
      <c r="B422" s="189" t="s">
        <v>5530</v>
      </c>
      <c r="C422" s="189">
        <v>2023</v>
      </c>
      <c r="D422" s="184" t="s">
        <v>3771</v>
      </c>
      <c r="E422" s="191">
        <v>119</v>
      </c>
      <c r="F422" s="189"/>
      <c r="G422" s="187">
        <v>249.85058999999998</v>
      </c>
    </row>
    <row r="423" spans="1:7" ht="18.75">
      <c r="A423" s="189"/>
      <c r="B423" s="189" t="s">
        <v>5531</v>
      </c>
      <c r="C423" s="189">
        <v>2023</v>
      </c>
      <c r="D423" s="184" t="s">
        <v>3771</v>
      </c>
      <c r="E423" s="191">
        <v>15</v>
      </c>
      <c r="F423" s="189"/>
      <c r="G423" s="187">
        <v>91.156580000000005</v>
      </c>
    </row>
    <row r="424" spans="1:7" ht="18.75">
      <c r="A424" s="189"/>
      <c r="B424" s="189" t="s">
        <v>5532</v>
      </c>
      <c r="C424" s="189">
        <v>2023</v>
      </c>
      <c r="D424" s="184" t="s">
        <v>3771</v>
      </c>
      <c r="E424" s="191">
        <v>32</v>
      </c>
      <c r="F424" s="189"/>
      <c r="G424" s="187">
        <v>64.037669999999991</v>
      </c>
    </row>
    <row r="425" spans="1:7" ht="18.75">
      <c r="A425" s="189"/>
      <c r="B425" s="189" t="s">
        <v>5533</v>
      </c>
      <c r="C425" s="189">
        <v>2023</v>
      </c>
      <c r="D425" s="184" t="s">
        <v>3771</v>
      </c>
      <c r="E425" s="191">
        <v>83</v>
      </c>
      <c r="F425" s="189"/>
      <c r="G425" s="187">
        <v>208.6968</v>
      </c>
    </row>
    <row r="426" spans="1:7" ht="18.75">
      <c r="A426" s="189"/>
      <c r="B426" s="189" t="s">
        <v>5534</v>
      </c>
      <c r="C426" s="189">
        <v>2023</v>
      </c>
      <c r="D426" s="184" t="s">
        <v>3771</v>
      </c>
      <c r="E426" s="191">
        <v>91</v>
      </c>
      <c r="F426" s="189"/>
      <c r="G426" s="187">
        <v>107.25013</v>
      </c>
    </row>
    <row r="427" spans="1:7" ht="18.75">
      <c r="A427" s="189"/>
      <c r="B427" s="189" t="s">
        <v>5535</v>
      </c>
      <c r="C427" s="189">
        <v>2023</v>
      </c>
      <c r="D427" s="184" t="s">
        <v>3771</v>
      </c>
      <c r="E427" s="191">
        <v>608</v>
      </c>
      <c r="F427" s="189"/>
      <c r="G427" s="187">
        <v>953.72053000000005</v>
      </c>
    </row>
    <row r="428" spans="1:7" ht="18.75">
      <c r="A428" s="189"/>
      <c r="B428" s="189" t="s">
        <v>5536</v>
      </c>
      <c r="C428" s="189">
        <v>2023</v>
      </c>
      <c r="D428" s="184" t="s">
        <v>3771</v>
      </c>
      <c r="E428" s="191">
        <v>93</v>
      </c>
      <c r="F428" s="189"/>
      <c r="G428" s="187">
        <v>208.48765</v>
      </c>
    </row>
    <row r="429" spans="1:7" ht="18.75">
      <c r="A429" s="189"/>
      <c r="B429" s="189" t="s">
        <v>5537</v>
      </c>
      <c r="C429" s="189">
        <v>2023</v>
      </c>
      <c r="D429" s="184" t="s">
        <v>3771</v>
      </c>
      <c r="E429" s="191">
        <v>40</v>
      </c>
      <c r="F429" s="189"/>
      <c r="G429" s="187">
        <v>121.67438</v>
      </c>
    </row>
    <row r="430" spans="1:7" ht="18.75">
      <c r="A430" s="189"/>
      <c r="B430" s="189" t="s">
        <v>5538</v>
      </c>
      <c r="C430" s="189">
        <v>2023</v>
      </c>
      <c r="D430" s="184" t="s">
        <v>3771</v>
      </c>
      <c r="E430" s="191">
        <v>25</v>
      </c>
      <c r="F430" s="189"/>
      <c r="G430" s="187">
        <v>161.59770999999998</v>
      </c>
    </row>
    <row r="431" spans="1:7" ht="18.75">
      <c r="A431" s="189"/>
      <c r="B431" s="189" t="s">
        <v>5539</v>
      </c>
      <c r="C431" s="189">
        <v>2023</v>
      </c>
      <c r="D431" s="184" t="s">
        <v>3771</v>
      </c>
      <c r="E431" s="191">
        <v>62</v>
      </c>
      <c r="F431" s="189"/>
      <c r="G431" s="187">
        <v>120.00052000000001</v>
      </c>
    </row>
    <row r="432" spans="1:7" ht="18.75">
      <c r="A432" s="189"/>
      <c r="B432" s="189" t="s">
        <v>5540</v>
      </c>
      <c r="C432" s="189">
        <v>2023</v>
      </c>
      <c r="D432" s="184" t="s">
        <v>3771</v>
      </c>
      <c r="E432" s="191">
        <v>72</v>
      </c>
      <c r="F432" s="189"/>
      <c r="G432" s="187">
        <v>139.47200000000001</v>
      </c>
    </row>
    <row r="433" spans="1:7" ht="18.75">
      <c r="A433" s="189"/>
      <c r="B433" s="189" t="s">
        <v>5541</v>
      </c>
      <c r="C433" s="189">
        <v>2023</v>
      </c>
      <c r="D433" s="184" t="s">
        <v>3771</v>
      </c>
      <c r="E433" s="191">
        <v>20</v>
      </c>
      <c r="F433" s="189"/>
      <c r="G433" s="187">
        <v>107.87158000000001</v>
      </c>
    </row>
    <row r="434" spans="1:7" ht="18.75">
      <c r="A434" s="189"/>
      <c r="B434" s="189" t="s">
        <v>5542</v>
      </c>
      <c r="C434" s="189">
        <v>2023</v>
      </c>
      <c r="D434" s="184" t="s">
        <v>3771</v>
      </c>
      <c r="E434" s="191">
        <v>17</v>
      </c>
      <c r="F434" s="189"/>
      <c r="G434" s="187">
        <v>76.363600000000005</v>
      </c>
    </row>
    <row r="435" spans="1:7" ht="18.75">
      <c r="A435" s="189"/>
      <c r="B435" s="189" t="s">
        <v>5543</v>
      </c>
      <c r="C435" s="189">
        <v>2023</v>
      </c>
      <c r="D435" s="184" t="s">
        <v>3771</v>
      </c>
      <c r="E435" s="191">
        <v>54</v>
      </c>
      <c r="F435" s="189"/>
      <c r="G435" s="187">
        <v>156.11291</v>
      </c>
    </row>
    <row r="436" spans="1:7" ht="18.75">
      <c r="A436" s="189"/>
      <c r="B436" s="189" t="s">
        <v>5544</v>
      </c>
      <c r="C436" s="189">
        <v>2023</v>
      </c>
      <c r="D436" s="184" t="s">
        <v>3771</v>
      </c>
      <c r="E436" s="191">
        <v>21</v>
      </c>
      <c r="F436" s="189"/>
      <c r="G436" s="187">
        <v>94.744259999999997</v>
      </c>
    </row>
    <row r="437" spans="1:7" ht="18.75">
      <c r="A437" s="189"/>
      <c r="B437" s="189" t="s">
        <v>5545</v>
      </c>
      <c r="C437" s="189">
        <v>2023</v>
      </c>
      <c r="D437" s="184" t="s">
        <v>3771</v>
      </c>
      <c r="E437" s="191">
        <v>38</v>
      </c>
      <c r="F437" s="189"/>
      <c r="G437" s="187">
        <v>115.70917999999999</v>
      </c>
    </row>
    <row r="438" spans="1:7" ht="18.75">
      <c r="A438" s="189"/>
      <c r="B438" s="189" t="s">
        <v>5546</v>
      </c>
      <c r="C438" s="189">
        <v>2023</v>
      </c>
      <c r="D438" s="184" t="s">
        <v>3771</v>
      </c>
      <c r="E438" s="191">
        <v>119</v>
      </c>
      <c r="F438" s="189"/>
      <c r="G438" s="187">
        <v>221.20765</v>
      </c>
    </row>
    <row r="439" spans="1:7" ht="18.75">
      <c r="A439" s="189"/>
      <c r="B439" s="189" t="s">
        <v>5547</v>
      </c>
      <c r="C439" s="189">
        <v>2023</v>
      </c>
      <c r="D439" s="184" t="s">
        <v>3771</v>
      </c>
      <c r="E439" s="191">
        <v>5</v>
      </c>
      <c r="F439" s="189"/>
      <c r="G439" s="187">
        <v>64.174230000000009</v>
      </c>
    </row>
    <row r="440" spans="1:7" ht="18.75">
      <c r="A440" s="189"/>
      <c r="B440" s="189" t="s">
        <v>5548</v>
      </c>
      <c r="C440" s="189">
        <v>2023</v>
      </c>
      <c r="D440" s="184" t="s">
        <v>3771</v>
      </c>
      <c r="E440" s="191">
        <v>49</v>
      </c>
      <c r="F440" s="189"/>
      <c r="G440" s="187">
        <v>144.35766000000001</v>
      </c>
    </row>
    <row r="441" spans="1:7" ht="18.75">
      <c r="A441" s="189"/>
      <c r="B441" s="189" t="s">
        <v>5549</v>
      </c>
      <c r="C441" s="189">
        <v>2023</v>
      </c>
      <c r="D441" s="184" t="s">
        <v>3771</v>
      </c>
      <c r="E441" s="191">
        <v>415</v>
      </c>
      <c r="F441" s="189"/>
      <c r="G441" s="187">
        <v>641.11235999999997</v>
      </c>
    </row>
    <row r="442" spans="1:7" ht="18.75">
      <c r="A442" s="189"/>
      <c r="B442" s="189" t="s">
        <v>5550</v>
      </c>
      <c r="C442" s="189">
        <v>2023</v>
      </c>
      <c r="D442" s="184" t="s">
        <v>3771</v>
      </c>
      <c r="E442" s="191">
        <v>20</v>
      </c>
      <c r="F442" s="189"/>
      <c r="G442" s="187">
        <v>110.00059</v>
      </c>
    </row>
    <row r="443" spans="1:7" ht="18.75">
      <c r="A443" s="189"/>
      <c r="B443" s="189" t="s">
        <v>5551</v>
      </c>
      <c r="C443" s="189">
        <v>2023</v>
      </c>
      <c r="D443" s="184" t="s">
        <v>3771</v>
      </c>
      <c r="E443" s="191">
        <v>23</v>
      </c>
      <c r="F443" s="189"/>
      <c r="G443" s="187">
        <v>142.94092000000001</v>
      </c>
    </row>
    <row r="444" spans="1:7" ht="18.75">
      <c r="A444" s="189"/>
      <c r="B444" s="189" t="s">
        <v>5552</v>
      </c>
      <c r="C444" s="189">
        <v>2023</v>
      </c>
      <c r="D444" s="184" t="s">
        <v>3771</v>
      </c>
      <c r="E444" s="191">
        <v>123</v>
      </c>
      <c r="F444" s="189"/>
      <c r="G444" s="187">
        <v>272.01858000000004</v>
      </c>
    </row>
    <row r="445" spans="1:7" ht="18.75">
      <c r="A445" s="189"/>
      <c r="B445" s="189" t="s">
        <v>5553</v>
      </c>
      <c r="C445" s="189">
        <v>2023</v>
      </c>
      <c r="D445" s="184" t="s">
        <v>3771</v>
      </c>
      <c r="E445" s="191">
        <v>32</v>
      </c>
      <c r="F445" s="189"/>
      <c r="G445" s="187">
        <v>103.23008</v>
      </c>
    </row>
    <row r="446" spans="1:7" ht="18.75">
      <c r="A446" s="189"/>
      <c r="B446" s="189" t="s">
        <v>5554</v>
      </c>
      <c r="C446" s="189">
        <v>2023</v>
      </c>
      <c r="D446" s="184" t="s">
        <v>3771</v>
      </c>
      <c r="E446" s="191">
        <v>13</v>
      </c>
      <c r="F446" s="189"/>
      <c r="G446" s="187">
        <v>90.335920000000002</v>
      </c>
    </row>
    <row r="447" spans="1:7" ht="18.75">
      <c r="A447" s="189"/>
      <c r="B447" s="189" t="s">
        <v>5555</v>
      </c>
      <c r="C447" s="189">
        <v>2023</v>
      </c>
      <c r="D447" s="184" t="s">
        <v>3771</v>
      </c>
      <c r="E447" s="191">
        <v>10</v>
      </c>
      <c r="F447" s="189"/>
      <c r="G447" s="187">
        <v>80.492740000000012</v>
      </c>
    </row>
    <row r="448" spans="1:7" ht="18.75">
      <c r="A448" s="189"/>
      <c r="B448" s="189" t="s">
        <v>5556</v>
      </c>
      <c r="C448" s="189">
        <v>2023</v>
      </c>
      <c r="D448" s="184" t="s">
        <v>3771</v>
      </c>
      <c r="E448" s="191">
        <v>100</v>
      </c>
      <c r="F448" s="189"/>
      <c r="G448" s="187">
        <v>161.30795000000001</v>
      </c>
    </row>
    <row r="449" spans="1:7" ht="18.75">
      <c r="A449" s="189"/>
      <c r="B449" s="189" t="s">
        <v>5557</v>
      </c>
      <c r="C449" s="189">
        <v>2023</v>
      </c>
      <c r="D449" s="184" t="s">
        <v>3771</v>
      </c>
      <c r="E449" s="191">
        <v>41</v>
      </c>
      <c r="F449" s="189"/>
      <c r="G449" s="187">
        <v>108.94147</v>
      </c>
    </row>
    <row r="450" spans="1:7" ht="18.75">
      <c r="A450" s="189"/>
      <c r="B450" s="189" t="s">
        <v>5558</v>
      </c>
      <c r="C450" s="189">
        <v>2023</v>
      </c>
      <c r="D450" s="184" t="s">
        <v>3771</v>
      </c>
      <c r="E450" s="191">
        <v>4</v>
      </c>
      <c r="F450" s="189"/>
      <c r="G450" s="187">
        <v>73.648970000000006</v>
      </c>
    </row>
    <row r="451" spans="1:7" ht="18.75">
      <c r="A451" s="189"/>
      <c r="B451" s="189" t="s">
        <v>5559</v>
      </c>
      <c r="C451" s="189">
        <v>2023</v>
      </c>
      <c r="D451" s="184" t="s">
        <v>3771</v>
      </c>
      <c r="E451" s="191">
        <v>16</v>
      </c>
      <c r="F451" s="189"/>
      <c r="G451" s="187">
        <v>86.983109999999996</v>
      </c>
    </row>
    <row r="452" spans="1:7" ht="18.75">
      <c r="A452" s="189"/>
      <c r="B452" s="189" t="s">
        <v>5560</v>
      </c>
      <c r="C452" s="189">
        <v>2023</v>
      </c>
      <c r="D452" s="184" t="s">
        <v>3771</v>
      </c>
      <c r="E452" s="191">
        <v>16</v>
      </c>
      <c r="F452" s="189"/>
      <c r="G452" s="187">
        <v>77.95432000000001</v>
      </c>
    </row>
    <row r="453" spans="1:7" ht="18.75">
      <c r="A453" s="189"/>
      <c r="B453" s="189" t="s">
        <v>5561</v>
      </c>
      <c r="C453" s="189">
        <v>2023</v>
      </c>
      <c r="D453" s="184" t="s">
        <v>3771</v>
      </c>
      <c r="E453" s="191">
        <v>22</v>
      </c>
      <c r="F453" s="189"/>
      <c r="G453" s="187">
        <v>71.044110000000003</v>
      </c>
    </row>
    <row r="454" spans="1:7" ht="18.75">
      <c r="A454" s="189"/>
      <c r="B454" s="189" t="s">
        <v>5562</v>
      </c>
      <c r="C454" s="189">
        <v>2023</v>
      </c>
      <c r="D454" s="184" t="s">
        <v>3771</v>
      </c>
      <c r="E454" s="191">
        <v>23</v>
      </c>
      <c r="F454" s="189"/>
      <c r="G454" s="187">
        <v>100.28125999999999</v>
      </c>
    </row>
    <row r="455" spans="1:7" ht="18.75">
      <c r="A455" s="189"/>
      <c r="B455" s="189" t="s">
        <v>5563</v>
      </c>
      <c r="C455" s="189">
        <v>2023</v>
      </c>
      <c r="D455" s="184" t="s">
        <v>3771</v>
      </c>
      <c r="E455" s="191">
        <v>13</v>
      </c>
      <c r="F455" s="189"/>
      <c r="G455" s="187">
        <v>94.270740000000004</v>
      </c>
    </row>
    <row r="456" spans="1:7" ht="18.75">
      <c r="A456" s="189"/>
      <c r="B456" s="189" t="s">
        <v>5564</v>
      </c>
      <c r="C456" s="189">
        <v>2023</v>
      </c>
      <c r="D456" s="184" t="s">
        <v>3771</v>
      </c>
      <c r="E456" s="191">
        <v>24</v>
      </c>
      <c r="F456" s="189"/>
      <c r="G456" s="187">
        <v>112.30314</v>
      </c>
    </row>
    <row r="457" spans="1:7" ht="18.75">
      <c r="A457" s="189"/>
      <c r="B457" s="189" t="s">
        <v>5565</v>
      </c>
      <c r="C457" s="189">
        <v>2023</v>
      </c>
      <c r="D457" s="184" t="s">
        <v>3771</v>
      </c>
      <c r="E457" s="191">
        <v>41</v>
      </c>
      <c r="F457" s="189"/>
      <c r="G457" s="187">
        <v>161.51047</v>
      </c>
    </row>
    <row r="458" spans="1:7" ht="18.75">
      <c r="A458" s="189"/>
      <c r="B458" s="189" t="s">
        <v>5566</v>
      </c>
      <c r="C458" s="189">
        <v>2023</v>
      </c>
      <c r="D458" s="184" t="s">
        <v>3771</v>
      </c>
      <c r="E458" s="191">
        <v>20</v>
      </c>
      <c r="F458" s="189"/>
      <c r="G458" s="187">
        <v>174.3519</v>
      </c>
    </row>
    <row r="459" spans="1:7" ht="18.75">
      <c r="A459" s="189"/>
      <c r="B459" s="189" t="s">
        <v>5567</v>
      </c>
      <c r="C459" s="189">
        <v>2023</v>
      </c>
      <c r="D459" s="184" t="s">
        <v>3771</v>
      </c>
      <c r="E459" s="191">
        <v>16</v>
      </c>
      <c r="F459" s="189"/>
      <c r="G459" s="187">
        <v>105.88525</v>
      </c>
    </row>
    <row r="460" spans="1:7" ht="18.75">
      <c r="A460" s="189"/>
      <c r="B460" s="189" t="s">
        <v>5568</v>
      </c>
      <c r="C460" s="189">
        <v>2023</v>
      </c>
      <c r="D460" s="184" t="s">
        <v>3771</v>
      </c>
      <c r="E460" s="191">
        <v>13</v>
      </c>
      <c r="F460" s="189"/>
      <c r="G460" s="187">
        <v>168.34835999999999</v>
      </c>
    </row>
    <row r="461" spans="1:7" ht="18.75">
      <c r="A461" s="189"/>
      <c r="B461" s="189" t="s">
        <v>5569</v>
      </c>
      <c r="C461" s="189">
        <v>2023</v>
      </c>
      <c r="D461" s="184" t="s">
        <v>3771</v>
      </c>
      <c r="E461" s="191">
        <v>24</v>
      </c>
      <c r="F461" s="189"/>
      <c r="G461" s="187">
        <v>81.885109999999997</v>
      </c>
    </row>
    <row r="462" spans="1:7" ht="18.75">
      <c r="A462" s="189"/>
      <c r="B462" s="189" t="s">
        <v>5570</v>
      </c>
      <c r="C462" s="189">
        <v>2023</v>
      </c>
      <c r="D462" s="184" t="s">
        <v>3771</v>
      </c>
      <c r="E462" s="191">
        <v>18</v>
      </c>
      <c r="F462" s="189"/>
      <c r="G462" s="187">
        <v>78.600440000000006</v>
      </c>
    </row>
    <row r="463" spans="1:7" ht="18.75">
      <c r="A463" s="189"/>
      <c r="B463" s="189" t="s">
        <v>5571</v>
      </c>
      <c r="C463" s="189">
        <v>2023</v>
      </c>
      <c r="D463" s="184" t="s">
        <v>3771</v>
      </c>
      <c r="E463" s="191">
        <v>20</v>
      </c>
      <c r="F463" s="189"/>
      <c r="G463" s="187">
        <v>81.218000000000004</v>
      </c>
    </row>
    <row r="464" spans="1:7" ht="18.75">
      <c r="A464" s="189"/>
      <c r="B464" s="189" t="s">
        <v>5572</v>
      </c>
      <c r="C464" s="189">
        <v>2023</v>
      </c>
      <c r="D464" s="184" t="s">
        <v>3771</v>
      </c>
      <c r="E464" s="191">
        <v>67</v>
      </c>
      <c r="F464" s="189"/>
      <c r="G464" s="187">
        <v>64.157160000000005</v>
      </c>
    </row>
    <row r="465" spans="1:7" ht="18.75">
      <c r="A465" s="189"/>
      <c r="B465" s="189" t="s">
        <v>5573</v>
      </c>
      <c r="C465" s="189">
        <v>2023</v>
      </c>
      <c r="D465" s="184" t="s">
        <v>3771</v>
      </c>
      <c r="E465" s="191">
        <v>17</v>
      </c>
      <c r="F465" s="189"/>
      <c r="G465" s="187">
        <v>107.38726</v>
      </c>
    </row>
    <row r="466" spans="1:7" ht="18.75">
      <c r="A466" s="189"/>
      <c r="B466" s="189" t="s">
        <v>5574</v>
      </c>
      <c r="C466" s="189">
        <v>2023</v>
      </c>
      <c r="D466" s="184" t="s">
        <v>3771</v>
      </c>
      <c r="E466" s="191">
        <v>162</v>
      </c>
      <c r="F466" s="189"/>
      <c r="G466" s="187">
        <v>210.57848000000001</v>
      </c>
    </row>
    <row r="467" spans="1:7" ht="18.75">
      <c r="A467" s="189"/>
      <c r="B467" s="189" t="s">
        <v>5575</v>
      </c>
      <c r="C467" s="189">
        <v>2023</v>
      </c>
      <c r="D467" s="184" t="s">
        <v>3771</v>
      </c>
      <c r="E467" s="191">
        <v>55</v>
      </c>
      <c r="F467" s="189"/>
      <c r="G467" s="187">
        <v>116.24575999999999</v>
      </c>
    </row>
    <row r="468" spans="1:7" ht="18.75">
      <c r="A468" s="189"/>
      <c r="B468" s="189" t="s">
        <v>5576</v>
      </c>
      <c r="C468" s="189">
        <v>2023</v>
      </c>
      <c r="D468" s="184" t="s">
        <v>3771</v>
      </c>
      <c r="E468" s="191">
        <v>14</v>
      </c>
      <c r="F468" s="189"/>
      <c r="G468" s="187">
        <v>146.74054999999998</v>
      </c>
    </row>
    <row r="469" spans="1:7" ht="18.75">
      <c r="A469" s="189"/>
      <c r="B469" s="189" t="s">
        <v>5577</v>
      </c>
      <c r="C469" s="189">
        <v>2023</v>
      </c>
      <c r="D469" s="184" t="s">
        <v>3771</v>
      </c>
      <c r="E469" s="191">
        <v>75</v>
      </c>
      <c r="F469" s="189"/>
      <c r="G469" s="187">
        <v>144.04420000000002</v>
      </c>
    </row>
    <row r="470" spans="1:7" ht="18.75">
      <c r="A470" s="189"/>
      <c r="B470" s="189" t="s">
        <v>5578</v>
      </c>
      <c r="C470" s="189">
        <v>2023</v>
      </c>
      <c r="D470" s="184" t="s">
        <v>3771</v>
      </c>
      <c r="E470" s="191">
        <v>26</v>
      </c>
      <c r="F470" s="189"/>
      <c r="G470" s="187">
        <v>100.19981</v>
      </c>
    </row>
    <row r="471" spans="1:7" ht="18.75">
      <c r="A471" s="189"/>
      <c r="B471" s="189" t="s">
        <v>5579</v>
      </c>
      <c r="C471" s="189">
        <v>2023</v>
      </c>
      <c r="D471" s="184" t="s">
        <v>3771</v>
      </c>
      <c r="E471" s="191">
        <v>20</v>
      </c>
      <c r="F471" s="189"/>
      <c r="G471" s="187">
        <v>86.649169999999998</v>
      </c>
    </row>
    <row r="472" spans="1:7" ht="18.75">
      <c r="A472" s="189"/>
      <c r="B472" s="189" t="s">
        <v>5580</v>
      </c>
      <c r="C472" s="189">
        <v>2023</v>
      </c>
      <c r="D472" s="184" t="s">
        <v>3771</v>
      </c>
      <c r="E472" s="191">
        <v>17</v>
      </c>
      <c r="F472" s="189"/>
      <c r="G472" s="187">
        <v>107.28230000000001</v>
      </c>
    </row>
    <row r="473" spans="1:7" ht="18.75">
      <c r="A473" s="189"/>
      <c r="B473" s="189" t="s">
        <v>5581</v>
      </c>
      <c r="C473" s="189">
        <v>2023</v>
      </c>
      <c r="D473" s="184" t="s">
        <v>3771</v>
      </c>
      <c r="E473" s="191">
        <v>31</v>
      </c>
      <c r="F473" s="189"/>
      <c r="G473" s="187">
        <v>109.02891000000001</v>
      </c>
    </row>
    <row r="474" spans="1:7" ht="18.75">
      <c r="A474" s="189"/>
      <c r="B474" s="189" t="s">
        <v>5582</v>
      </c>
      <c r="C474" s="189">
        <v>2023</v>
      </c>
      <c r="D474" s="184" t="s">
        <v>3771</v>
      </c>
      <c r="E474" s="191">
        <v>9</v>
      </c>
      <c r="F474" s="189"/>
      <c r="G474" s="187">
        <v>83.049309999999991</v>
      </c>
    </row>
    <row r="475" spans="1:7" ht="18.75">
      <c r="A475" s="189"/>
      <c r="B475" s="189" t="s">
        <v>5583</v>
      </c>
      <c r="C475" s="189">
        <v>2023</v>
      </c>
      <c r="D475" s="184" t="s">
        <v>3771</v>
      </c>
      <c r="E475" s="191">
        <v>17</v>
      </c>
      <c r="F475" s="189"/>
      <c r="G475" s="187">
        <v>85.136130000000009</v>
      </c>
    </row>
    <row r="476" spans="1:7" ht="18.75">
      <c r="A476" s="189"/>
      <c r="B476" s="189" t="s">
        <v>5584</v>
      </c>
      <c r="C476" s="189">
        <v>2023</v>
      </c>
      <c r="D476" s="184" t="s">
        <v>3771</v>
      </c>
      <c r="E476" s="191">
        <v>75</v>
      </c>
      <c r="F476" s="189"/>
      <c r="G476" s="187">
        <v>178.48439000000002</v>
      </c>
    </row>
    <row r="477" spans="1:7" ht="18.75">
      <c r="A477" s="189"/>
      <c r="B477" s="189" t="s">
        <v>5585</v>
      </c>
      <c r="C477" s="189">
        <v>2023</v>
      </c>
      <c r="D477" s="184" t="s">
        <v>3771</v>
      </c>
      <c r="E477" s="191">
        <v>114</v>
      </c>
      <c r="F477" s="189"/>
      <c r="G477" s="187">
        <v>183.34976</v>
      </c>
    </row>
    <row r="478" spans="1:7" ht="18.75">
      <c r="A478" s="189"/>
      <c r="B478" s="189" t="s">
        <v>5586</v>
      </c>
      <c r="C478" s="189">
        <v>2023</v>
      </c>
      <c r="D478" s="184" t="s">
        <v>3771</v>
      </c>
      <c r="E478" s="191">
        <v>35</v>
      </c>
      <c r="F478" s="189"/>
      <c r="G478" s="187">
        <v>122.337</v>
      </c>
    </row>
    <row r="479" spans="1:7" ht="18.75">
      <c r="A479" s="189"/>
      <c r="B479" s="189" t="s">
        <v>5587</v>
      </c>
      <c r="C479" s="189">
        <v>2023</v>
      </c>
      <c r="D479" s="184" t="s">
        <v>3771</v>
      </c>
      <c r="E479" s="191">
        <v>27</v>
      </c>
      <c r="F479" s="189"/>
      <c r="G479" s="187">
        <v>71.73142</v>
      </c>
    </row>
    <row r="480" spans="1:7" ht="18.75">
      <c r="A480" s="189"/>
      <c r="B480" s="189" t="s">
        <v>5588</v>
      </c>
      <c r="C480" s="189">
        <v>2023</v>
      </c>
      <c r="D480" s="184" t="s">
        <v>3771</v>
      </c>
      <c r="E480" s="191">
        <v>10</v>
      </c>
      <c r="F480" s="189"/>
      <c r="G480" s="187">
        <v>59.156750000000002</v>
      </c>
    </row>
    <row r="481" spans="1:7" ht="18.75">
      <c r="A481" s="189"/>
      <c r="B481" s="189" t="s">
        <v>5589</v>
      </c>
      <c r="C481" s="189">
        <v>2023</v>
      </c>
      <c r="D481" s="184" t="s">
        <v>3771</v>
      </c>
      <c r="E481" s="191">
        <v>59</v>
      </c>
      <c r="F481" s="189"/>
      <c r="G481" s="187">
        <v>114.233</v>
      </c>
    </row>
    <row r="482" spans="1:7" ht="18.75">
      <c r="A482" s="189"/>
      <c r="B482" s="189" t="s">
        <v>5590</v>
      </c>
      <c r="C482" s="189">
        <v>2023</v>
      </c>
      <c r="D482" s="184" t="s">
        <v>3771</v>
      </c>
      <c r="E482" s="191">
        <v>87</v>
      </c>
      <c r="F482" s="189"/>
      <c r="G482" s="187">
        <v>170.61117000000002</v>
      </c>
    </row>
    <row r="483" spans="1:7" ht="18.75">
      <c r="A483" s="189"/>
      <c r="B483" s="189" t="s">
        <v>5591</v>
      </c>
      <c r="C483" s="189">
        <v>2023</v>
      </c>
      <c r="D483" s="184" t="s">
        <v>3771</v>
      </c>
      <c r="E483" s="191">
        <v>65</v>
      </c>
      <c r="F483" s="189"/>
      <c r="G483" s="187">
        <v>217.09599</v>
      </c>
    </row>
    <row r="484" spans="1:7" ht="18.75">
      <c r="A484" s="189"/>
      <c r="B484" s="189" t="s">
        <v>5592</v>
      </c>
      <c r="C484" s="189">
        <v>2023</v>
      </c>
      <c r="D484" s="184" t="s">
        <v>3771</v>
      </c>
      <c r="E484" s="191">
        <v>799</v>
      </c>
      <c r="F484" s="189"/>
      <c r="G484" s="187">
        <v>967.72269999999992</v>
      </c>
    </row>
    <row r="485" spans="1:7" ht="18.75">
      <c r="A485" s="189"/>
      <c r="B485" s="189" t="s">
        <v>5593</v>
      </c>
      <c r="C485" s="189">
        <v>2023</v>
      </c>
      <c r="D485" s="184" t="s">
        <v>3771</v>
      </c>
      <c r="E485" s="191">
        <v>94</v>
      </c>
      <c r="F485" s="189"/>
      <c r="G485" s="187">
        <v>210.48734999999999</v>
      </c>
    </row>
    <row r="486" spans="1:7" ht="18.75">
      <c r="A486" s="189"/>
      <c r="B486" s="189" t="s">
        <v>5594</v>
      </c>
      <c r="C486" s="189">
        <v>2023</v>
      </c>
      <c r="D486" s="184" t="s">
        <v>3771</v>
      </c>
      <c r="E486" s="191">
        <v>57</v>
      </c>
      <c r="F486" s="189"/>
      <c r="G486" s="187">
        <v>190.70510999999999</v>
      </c>
    </row>
    <row r="487" spans="1:7" ht="18.75">
      <c r="A487" s="189"/>
      <c r="B487" s="189" t="s">
        <v>5595</v>
      </c>
      <c r="C487" s="189">
        <v>2023</v>
      </c>
      <c r="D487" s="184" t="s">
        <v>3771</v>
      </c>
      <c r="E487" s="191">
        <v>182</v>
      </c>
      <c r="F487" s="189"/>
      <c r="G487" s="187">
        <v>367.47289000000001</v>
      </c>
    </row>
    <row r="488" spans="1:7" ht="18.75">
      <c r="A488" s="189"/>
      <c r="B488" s="189" t="s">
        <v>5596</v>
      </c>
      <c r="C488" s="189">
        <v>2023</v>
      </c>
      <c r="D488" s="184" t="s">
        <v>3771</v>
      </c>
      <c r="E488" s="191">
        <v>61</v>
      </c>
      <c r="F488" s="189"/>
      <c r="G488" s="187">
        <v>144.786</v>
      </c>
    </row>
    <row r="489" spans="1:7" ht="18.75">
      <c r="A489" s="189"/>
      <c r="B489" s="189" t="s">
        <v>5597</v>
      </c>
      <c r="C489" s="189">
        <v>2023</v>
      </c>
      <c r="D489" s="184" t="s">
        <v>3771</v>
      </c>
      <c r="E489" s="191">
        <v>65</v>
      </c>
      <c r="F489" s="189"/>
      <c r="G489" s="187">
        <v>195.03438</v>
      </c>
    </row>
    <row r="490" spans="1:7" ht="18.75">
      <c r="A490" s="189"/>
      <c r="B490" s="189" t="s">
        <v>5598</v>
      </c>
      <c r="C490" s="189">
        <v>2023</v>
      </c>
      <c r="D490" s="184" t="s">
        <v>3771</v>
      </c>
      <c r="E490" s="191">
        <v>143</v>
      </c>
      <c r="F490" s="189"/>
      <c r="G490" s="187">
        <v>221.18322000000001</v>
      </c>
    </row>
    <row r="491" spans="1:7" ht="18.75">
      <c r="A491" s="189"/>
      <c r="B491" s="189" t="s">
        <v>5599</v>
      </c>
      <c r="C491" s="189">
        <v>2023</v>
      </c>
      <c r="D491" s="184" t="s">
        <v>3771</v>
      </c>
      <c r="E491" s="191">
        <v>33</v>
      </c>
      <c r="F491" s="189"/>
      <c r="G491" s="187">
        <v>108.26845</v>
      </c>
    </row>
    <row r="492" spans="1:7" ht="18.75">
      <c r="A492" s="189"/>
      <c r="B492" s="189" t="s">
        <v>5600</v>
      </c>
      <c r="C492" s="189">
        <v>2023</v>
      </c>
      <c r="D492" s="184" t="s">
        <v>3771</v>
      </c>
      <c r="E492" s="191">
        <v>34</v>
      </c>
      <c r="F492" s="189"/>
      <c r="G492" s="187">
        <v>92.515820000000005</v>
      </c>
    </row>
    <row r="493" spans="1:7" ht="18.75">
      <c r="A493" s="189"/>
      <c r="B493" s="189" t="s">
        <v>5601</v>
      </c>
      <c r="C493" s="189">
        <v>2023</v>
      </c>
      <c r="D493" s="184" t="s">
        <v>3771</v>
      </c>
      <c r="E493" s="191">
        <v>47</v>
      </c>
      <c r="F493" s="189"/>
      <c r="G493" s="187">
        <v>101.81266000000001</v>
      </c>
    </row>
    <row r="494" spans="1:7" ht="18.75">
      <c r="A494" s="189"/>
      <c r="B494" s="189" t="s">
        <v>5602</v>
      </c>
      <c r="C494" s="189">
        <v>2023</v>
      </c>
      <c r="D494" s="184" t="s">
        <v>3771</v>
      </c>
      <c r="E494" s="191">
        <v>95</v>
      </c>
      <c r="F494" s="189"/>
      <c r="G494" s="187">
        <v>272.48311999999999</v>
      </c>
    </row>
    <row r="495" spans="1:7" ht="18.75">
      <c r="A495" s="189"/>
      <c r="B495" s="189" t="s">
        <v>5603</v>
      </c>
      <c r="C495" s="189">
        <v>2023</v>
      </c>
      <c r="D495" s="184" t="s">
        <v>3771</v>
      </c>
      <c r="E495" s="191">
        <v>48</v>
      </c>
      <c r="F495" s="189"/>
      <c r="G495" s="187">
        <v>140.88014000000001</v>
      </c>
    </row>
    <row r="496" spans="1:7" ht="18.75">
      <c r="A496" s="189"/>
      <c r="B496" s="189" t="s">
        <v>5604</v>
      </c>
      <c r="C496" s="189">
        <v>2023</v>
      </c>
      <c r="D496" s="184" t="s">
        <v>3771</v>
      </c>
      <c r="E496" s="191">
        <v>20</v>
      </c>
      <c r="F496" s="189"/>
      <c r="G496" s="187">
        <v>79.21750999999999</v>
      </c>
    </row>
    <row r="497" spans="1:7" ht="18.75">
      <c r="A497" s="189"/>
      <c r="B497" s="189" t="s">
        <v>5605</v>
      </c>
      <c r="C497" s="189">
        <v>2023</v>
      </c>
      <c r="D497" s="184" t="s">
        <v>3771</v>
      </c>
      <c r="E497" s="191">
        <v>26</v>
      </c>
      <c r="F497" s="189"/>
      <c r="G497" s="187">
        <v>72.933210000000003</v>
      </c>
    </row>
    <row r="498" spans="1:7" ht="18.75">
      <c r="A498" s="189"/>
      <c r="B498" s="189" t="s">
        <v>5606</v>
      </c>
      <c r="C498" s="189">
        <v>2023</v>
      </c>
      <c r="D498" s="184" t="s">
        <v>3771</v>
      </c>
      <c r="E498" s="191">
        <v>24</v>
      </c>
      <c r="F498" s="189"/>
      <c r="G498" s="187">
        <v>66.973169999999996</v>
      </c>
    </row>
    <row r="499" spans="1:7" ht="18.75">
      <c r="A499" s="189"/>
      <c r="B499" s="189" t="s">
        <v>5607</v>
      </c>
      <c r="C499" s="189">
        <v>2023</v>
      </c>
      <c r="D499" s="184" t="s">
        <v>3771</v>
      </c>
      <c r="E499" s="191">
        <v>22</v>
      </c>
      <c r="F499" s="189"/>
      <c r="G499" s="187">
        <v>70.713789999999989</v>
      </c>
    </row>
    <row r="500" spans="1:7" ht="18.75">
      <c r="A500" s="189"/>
      <c r="B500" s="189" t="s">
        <v>5608</v>
      </c>
      <c r="C500" s="189">
        <v>2023</v>
      </c>
      <c r="D500" s="184" t="s">
        <v>3771</v>
      </c>
      <c r="E500" s="191">
        <v>16</v>
      </c>
      <c r="F500" s="189"/>
      <c r="G500" s="187">
        <v>50.080109999999998</v>
      </c>
    </row>
    <row r="501" spans="1:7" ht="18.75">
      <c r="A501" s="189"/>
      <c r="B501" s="189" t="s">
        <v>5609</v>
      </c>
      <c r="C501" s="189">
        <v>2023</v>
      </c>
      <c r="D501" s="184" t="s">
        <v>3771</v>
      </c>
      <c r="E501" s="191">
        <v>77</v>
      </c>
      <c r="F501" s="189"/>
      <c r="G501" s="187">
        <v>140.27126999999999</v>
      </c>
    </row>
    <row r="502" spans="1:7" ht="18.75">
      <c r="A502" s="189"/>
      <c r="B502" s="189" t="s">
        <v>5610</v>
      </c>
      <c r="C502" s="189">
        <v>2023</v>
      </c>
      <c r="D502" s="184" t="s">
        <v>3771</v>
      </c>
      <c r="E502" s="191">
        <v>55</v>
      </c>
      <c r="F502" s="189"/>
      <c r="G502" s="187">
        <v>144.03004000000001</v>
      </c>
    </row>
    <row r="503" spans="1:7" ht="18.75">
      <c r="A503" s="189"/>
      <c r="B503" s="189" t="s">
        <v>5611</v>
      </c>
      <c r="C503" s="189">
        <v>2023</v>
      </c>
      <c r="D503" s="184" t="s">
        <v>3771</v>
      </c>
      <c r="E503" s="191">
        <v>18</v>
      </c>
      <c r="F503" s="189"/>
      <c r="G503" s="187">
        <v>57.993600000000001</v>
      </c>
    </row>
    <row r="504" spans="1:7" ht="18.75">
      <c r="A504" s="189"/>
      <c r="B504" s="189" t="s">
        <v>5612</v>
      </c>
      <c r="C504" s="189">
        <v>2023</v>
      </c>
      <c r="D504" s="184" t="s">
        <v>3771</v>
      </c>
      <c r="E504" s="191">
        <v>14</v>
      </c>
      <c r="F504" s="189"/>
      <c r="G504" s="187">
        <v>52.16178</v>
      </c>
    </row>
    <row r="505" spans="1:7" ht="18.75">
      <c r="A505" s="189"/>
      <c r="B505" s="189" t="s">
        <v>5613</v>
      </c>
      <c r="C505" s="189">
        <v>2023</v>
      </c>
      <c r="D505" s="184" t="s">
        <v>3771</v>
      </c>
      <c r="E505" s="191">
        <v>108</v>
      </c>
      <c r="F505" s="189"/>
      <c r="G505" s="187">
        <v>200.87635999999998</v>
      </c>
    </row>
    <row r="506" spans="1:7" ht="18.75">
      <c r="A506" s="189"/>
      <c r="B506" s="189" t="s">
        <v>5614</v>
      </c>
      <c r="C506" s="189">
        <v>2023</v>
      </c>
      <c r="D506" s="184" t="s">
        <v>3771</v>
      </c>
      <c r="E506" s="191">
        <v>43</v>
      </c>
      <c r="F506" s="189"/>
      <c r="G506" s="187">
        <v>95.738280000000003</v>
      </c>
    </row>
    <row r="507" spans="1:7" ht="18.75">
      <c r="A507" s="189"/>
      <c r="B507" s="189" t="s">
        <v>5615</v>
      </c>
      <c r="C507" s="189">
        <v>2023</v>
      </c>
      <c r="D507" s="184" t="s">
        <v>3771</v>
      </c>
      <c r="E507" s="191">
        <v>15</v>
      </c>
      <c r="F507" s="189"/>
      <c r="G507" s="187">
        <v>77.336070000000007</v>
      </c>
    </row>
    <row r="508" spans="1:7" ht="18.75">
      <c r="A508" s="189"/>
      <c r="B508" s="189" t="s">
        <v>5616</v>
      </c>
      <c r="C508" s="189">
        <v>2023</v>
      </c>
      <c r="D508" s="184" t="s">
        <v>3771</v>
      </c>
      <c r="E508" s="191">
        <v>58</v>
      </c>
      <c r="F508" s="189"/>
      <c r="G508" s="187">
        <v>150.88873000000001</v>
      </c>
    </row>
    <row r="509" spans="1:7" ht="18.75">
      <c r="A509" s="189"/>
      <c r="B509" s="189" t="s">
        <v>5617</v>
      </c>
      <c r="C509" s="189">
        <v>2023</v>
      </c>
      <c r="D509" s="184" t="s">
        <v>3771</v>
      </c>
      <c r="E509" s="191">
        <v>19</v>
      </c>
      <c r="F509" s="189"/>
      <c r="G509" s="187">
        <v>122.71766000000001</v>
      </c>
    </row>
    <row r="510" spans="1:7" ht="18.75">
      <c r="A510" s="189"/>
      <c r="B510" s="189" t="s">
        <v>5618</v>
      </c>
      <c r="C510" s="189">
        <v>2023</v>
      </c>
      <c r="D510" s="184" t="s">
        <v>3771</v>
      </c>
      <c r="E510" s="191">
        <v>89</v>
      </c>
      <c r="F510" s="189"/>
      <c r="G510" s="187">
        <v>166.67589999999998</v>
      </c>
    </row>
    <row r="511" spans="1:7" ht="18.75">
      <c r="A511" s="189"/>
      <c r="B511" s="189" t="s">
        <v>5619</v>
      </c>
      <c r="C511" s="189">
        <v>2023</v>
      </c>
      <c r="D511" s="184" t="s">
        <v>3771</v>
      </c>
      <c r="E511" s="191">
        <v>375</v>
      </c>
      <c r="F511" s="189"/>
      <c r="G511" s="187">
        <v>507.20728000000003</v>
      </c>
    </row>
    <row r="512" spans="1:7" ht="18.75">
      <c r="A512" s="189"/>
      <c r="B512" s="189" t="s">
        <v>5620</v>
      </c>
      <c r="C512" s="189">
        <v>2023</v>
      </c>
      <c r="D512" s="184" t="s">
        <v>3771</v>
      </c>
      <c r="E512" s="191">
        <v>45</v>
      </c>
      <c r="F512" s="189"/>
      <c r="G512" s="187">
        <v>187.17373999999998</v>
      </c>
    </row>
    <row r="513" spans="1:7" ht="18.75">
      <c r="A513" s="189"/>
      <c r="B513" s="189" t="s">
        <v>5621</v>
      </c>
      <c r="C513" s="189">
        <v>2023</v>
      </c>
      <c r="D513" s="184" t="s">
        <v>3771</v>
      </c>
      <c r="E513" s="191">
        <v>33</v>
      </c>
      <c r="F513" s="189"/>
      <c r="G513" s="187">
        <v>95.912669999999991</v>
      </c>
    </row>
    <row r="514" spans="1:7" ht="18.75">
      <c r="A514" s="189"/>
      <c r="B514" s="189" t="s">
        <v>5622</v>
      </c>
      <c r="C514" s="189">
        <v>2023</v>
      </c>
      <c r="D514" s="184" t="s">
        <v>3771</v>
      </c>
      <c r="E514" s="191">
        <v>26</v>
      </c>
      <c r="F514" s="189"/>
      <c r="G514" s="187">
        <v>107.01402</v>
      </c>
    </row>
    <row r="515" spans="1:7" ht="18.75">
      <c r="A515" s="189"/>
      <c r="B515" s="189" t="s">
        <v>5623</v>
      </c>
      <c r="C515" s="189">
        <v>2023</v>
      </c>
      <c r="D515" s="184" t="s">
        <v>3771</v>
      </c>
      <c r="E515" s="191">
        <v>96</v>
      </c>
      <c r="F515" s="189"/>
      <c r="G515" s="187">
        <v>169.17664000000002</v>
      </c>
    </row>
    <row r="516" spans="1:7" ht="18.75">
      <c r="A516" s="189"/>
      <c r="B516" s="189" t="s">
        <v>5624</v>
      </c>
      <c r="C516" s="189">
        <v>2023</v>
      </c>
      <c r="D516" s="184" t="s">
        <v>3771</v>
      </c>
      <c r="E516" s="191">
        <v>50</v>
      </c>
      <c r="F516" s="189"/>
      <c r="G516" s="187">
        <v>170.93223</v>
      </c>
    </row>
    <row r="517" spans="1:7" ht="18.75">
      <c r="A517" s="189"/>
      <c r="B517" s="189" t="s">
        <v>5625</v>
      </c>
      <c r="C517" s="189">
        <v>2023</v>
      </c>
      <c r="D517" s="184" t="s">
        <v>3771</v>
      </c>
      <c r="E517" s="191">
        <v>37</v>
      </c>
      <c r="F517" s="189"/>
      <c r="G517" s="187">
        <v>145.63642000000002</v>
      </c>
    </row>
    <row r="518" spans="1:7" ht="18.75">
      <c r="A518" s="189"/>
      <c r="B518" s="189" t="s">
        <v>5626</v>
      </c>
      <c r="C518" s="189">
        <v>2023</v>
      </c>
      <c r="D518" s="184" t="s">
        <v>3771</v>
      </c>
      <c r="E518" s="191">
        <v>189</v>
      </c>
      <c r="F518" s="189"/>
      <c r="G518" s="187">
        <v>292.74955999999997</v>
      </c>
    </row>
    <row r="519" spans="1:7" ht="18.75">
      <c r="A519" s="189"/>
      <c r="B519" s="189" t="s">
        <v>5627</v>
      </c>
      <c r="C519" s="189">
        <v>2023</v>
      </c>
      <c r="D519" s="184" t="s">
        <v>3771</v>
      </c>
      <c r="E519" s="191">
        <v>184</v>
      </c>
      <c r="F519" s="189"/>
      <c r="G519" s="187">
        <v>248.86284000000001</v>
      </c>
    </row>
    <row r="520" spans="1:7" ht="18.75">
      <c r="A520" s="189"/>
      <c r="B520" s="189" t="s">
        <v>5628</v>
      </c>
      <c r="C520" s="189">
        <v>2023</v>
      </c>
      <c r="D520" s="184" t="s">
        <v>3771</v>
      </c>
      <c r="E520" s="191">
        <v>50</v>
      </c>
      <c r="F520" s="189"/>
      <c r="G520" s="187">
        <v>170.53482</v>
      </c>
    </row>
    <row r="521" spans="1:7" ht="18.75">
      <c r="A521" s="189"/>
      <c r="B521" s="189" t="s">
        <v>5629</v>
      </c>
      <c r="C521" s="189">
        <v>2023</v>
      </c>
      <c r="D521" s="184" t="s">
        <v>3771</v>
      </c>
      <c r="E521" s="191">
        <v>410</v>
      </c>
      <c r="F521" s="189"/>
      <c r="G521" s="187">
        <v>599.75229999999999</v>
      </c>
    </row>
    <row r="522" spans="1:7" ht="18.75">
      <c r="A522" s="189"/>
      <c r="B522" s="189" t="s">
        <v>5630</v>
      </c>
      <c r="C522" s="189">
        <v>2023</v>
      </c>
      <c r="D522" s="184" t="s">
        <v>3771</v>
      </c>
      <c r="E522" s="191">
        <v>70</v>
      </c>
      <c r="F522" s="189"/>
      <c r="G522" s="187">
        <v>156.16614000000001</v>
      </c>
    </row>
    <row r="523" spans="1:7" ht="18.75">
      <c r="A523" s="189"/>
      <c r="B523" s="189" t="s">
        <v>5631</v>
      </c>
      <c r="C523" s="189">
        <v>2023</v>
      </c>
      <c r="D523" s="184" t="s">
        <v>3771</v>
      </c>
      <c r="E523" s="191">
        <v>104</v>
      </c>
      <c r="F523" s="189"/>
      <c r="G523" s="187">
        <v>170.09654</v>
      </c>
    </row>
    <row r="524" spans="1:7" ht="18.75">
      <c r="A524" s="189"/>
      <c r="B524" s="189" t="s">
        <v>5632</v>
      </c>
      <c r="C524" s="189">
        <v>2023</v>
      </c>
      <c r="D524" s="184" t="s">
        <v>3771</v>
      </c>
      <c r="E524" s="191">
        <v>67</v>
      </c>
      <c r="F524" s="189"/>
      <c r="G524" s="187">
        <v>148.92075</v>
      </c>
    </row>
    <row r="525" spans="1:7" ht="18.75">
      <c r="A525" s="189"/>
      <c r="B525" s="189" t="s">
        <v>5633</v>
      </c>
      <c r="C525" s="189">
        <v>2023</v>
      </c>
      <c r="D525" s="184" t="s">
        <v>3771</v>
      </c>
      <c r="E525" s="191">
        <v>16</v>
      </c>
      <c r="F525" s="189"/>
      <c r="G525" s="187">
        <v>80.149460000000005</v>
      </c>
    </row>
    <row r="526" spans="1:7" ht="18.75">
      <c r="A526" s="189"/>
      <c r="B526" s="189" t="s">
        <v>5634</v>
      </c>
      <c r="C526" s="189">
        <v>2023</v>
      </c>
      <c r="D526" s="184" t="s">
        <v>3771</v>
      </c>
      <c r="E526" s="191">
        <v>13</v>
      </c>
      <c r="F526" s="189"/>
      <c r="G526" s="187">
        <v>65.048349999999999</v>
      </c>
    </row>
    <row r="527" spans="1:7" ht="18.75">
      <c r="A527" s="189"/>
      <c r="B527" s="189" t="s">
        <v>5635</v>
      </c>
      <c r="C527" s="189">
        <v>2023</v>
      </c>
      <c r="D527" s="184" t="s">
        <v>3771</v>
      </c>
      <c r="E527" s="191">
        <v>8</v>
      </c>
      <c r="F527" s="189"/>
      <c r="G527" s="187">
        <v>75.967439999999996</v>
      </c>
    </row>
    <row r="528" spans="1:7" ht="18.75">
      <c r="A528" s="189"/>
      <c r="B528" s="189" t="s">
        <v>5636</v>
      </c>
      <c r="C528" s="189">
        <v>2023</v>
      </c>
      <c r="D528" s="184" t="s">
        <v>3771</v>
      </c>
      <c r="E528" s="191">
        <v>13</v>
      </c>
      <c r="F528" s="189"/>
      <c r="G528" s="187">
        <v>94.88591000000001</v>
      </c>
    </row>
    <row r="529" spans="1:7" ht="18.75">
      <c r="A529" s="189"/>
      <c r="B529" s="189" t="s">
        <v>5637</v>
      </c>
      <c r="C529" s="189">
        <v>2023</v>
      </c>
      <c r="D529" s="184" t="s">
        <v>3771</v>
      </c>
      <c r="E529" s="191">
        <v>17</v>
      </c>
      <c r="F529" s="189"/>
      <c r="G529" s="187">
        <v>66.191890000000001</v>
      </c>
    </row>
    <row r="530" spans="1:7" ht="18.75">
      <c r="A530" s="189"/>
      <c r="B530" s="189" t="s">
        <v>5638</v>
      </c>
      <c r="C530" s="189">
        <v>2023</v>
      </c>
      <c r="D530" s="184" t="s">
        <v>3771</v>
      </c>
      <c r="E530" s="191">
        <v>60</v>
      </c>
      <c r="F530" s="189"/>
      <c r="G530" s="187">
        <v>132.33685</v>
      </c>
    </row>
    <row r="531" spans="1:7" ht="18.75">
      <c r="A531" s="189"/>
      <c r="B531" s="189" t="s">
        <v>5639</v>
      </c>
      <c r="C531" s="189">
        <v>2023</v>
      </c>
      <c r="D531" s="184" t="s">
        <v>3771</v>
      </c>
      <c r="E531" s="191">
        <v>22</v>
      </c>
      <c r="F531" s="189"/>
      <c r="G531" s="187">
        <v>159.91881000000001</v>
      </c>
    </row>
    <row r="532" spans="1:7" ht="18.75">
      <c r="A532" s="189"/>
      <c r="B532" s="189" t="s">
        <v>5640</v>
      </c>
      <c r="C532" s="189">
        <v>2023</v>
      </c>
      <c r="D532" s="184" t="s">
        <v>3771</v>
      </c>
      <c r="E532" s="191">
        <v>65</v>
      </c>
      <c r="F532" s="189"/>
      <c r="G532" s="187">
        <v>136.58722</v>
      </c>
    </row>
    <row r="533" spans="1:7" ht="18.75">
      <c r="A533" s="189"/>
      <c r="B533" s="189" t="s">
        <v>5641</v>
      </c>
      <c r="C533" s="189">
        <v>2023</v>
      </c>
      <c r="D533" s="184" t="s">
        <v>3771</v>
      </c>
      <c r="E533" s="191">
        <v>26</v>
      </c>
      <c r="F533" s="189"/>
      <c r="G533" s="187">
        <v>102.32366999999999</v>
      </c>
    </row>
    <row r="534" spans="1:7" ht="18.75">
      <c r="A534" s="189"/>
      <c r="B534" s="189" t="s">
        <v>5642</v>
      </c>
      <c r="C534" s="189">
        <v>2023</v>
      </c>
      <c r="D534" s="184" t="s">
        <v>3771</v>
      </c>
      <c r="E534" s="191">
        <v>46</v>
      </c>
      <c r="F534" s="189"/>
      <c r="G534" s="187">
        <v>139.97190000000001</v>
      </c>
    </row>
    <row r="535" spans="1:7" ht="18.75">
      <c r="A535" s="189"/>
      <c r="B535" s="189" t="s">
        <v>5643</v>
      </c>
      <c r="C535" s="189">
        <v>2023</v>
      </c>
      <c r="D535" s="184" t="s">
        <v>3771</v>
      </c>
      <c r="E535" s="191">
        <v>120</v>
      </c>
      <c r="F535" s="189"/>
      <c r="G535" s="187">
        <v>226.21901</v>
      </c>
    </row>
    <row r="536" spans="1:7" ht="18.75">
      <c r="A536" s="189"/>
      <c r="B536" s="189" t="s">
        <v>5644</v>
      </c>
      <c r="C536" s="189">
        <v>2023</v>
      </c>
      <c r="D536" s="184" t="s">
        <v>3771</v>
      </c>
      <c r="E536" s="191">
        <v>31</v>
      </c>
      <c r="F536" s="189"/>
      <c r="G536" s="187">
        <v>101.85241000000001</v>
      </c>
    </row>
    <row r="537" spans="1:7" ht="18.75">
      <c r="A537" s="189"/>
      <c r="B537" s="189" t="s">
        <v>5645</v>
      </c>
      <c r="C537" s="189">
        <v>2023</v>
      </c>
      <c r="D537" s="184" t="s">
        <v>3771</v>
      </c>
      <c r="E537" s="191">
        <v>158</v>
      </c>
      <c r="F537" s="189"/>
      <c r="G537" s="187">
        <v>342.51269000000002</v>
      </c>
    </row>
    <row r="538" spans="1:7" ht="18.75">
      <c r="A538" s="189"/>
      <c r="B538" s="189" t="s">
        <v>5646</v>
      </c>
      <c r="C538" s="189">
        <v>2023</v>
      </c>
      <c r="D538" s="184" t="s">
        <v>3771</v>
      </c>
      <c r="E538" s="191">
        <v>59</v>
      </c>
      <c r="F538" s="189"/>
      <c r="G538" s="187">
        <v>109.20206</v>
      </c>
    </row>
    <row r="539" spans="1:7" ht="18.75">
      <c r="A539" s="189"/>
      <c r="B539" s="189" t="s">
        <v>5647</v>
      </c>
      <c r="C539" s="189">
        <v>2023</v>
      </c>
      <c r="D539" s="184" t="s">
        <v>3771</v>
      </c>
      <c r="E539" s="191">
        <v>62</v>
      </c>
      <c r="F539" s="189"/>
      <c r="G539" s="187">
        <v>192.72763</v>
      </c>
    </row>
    <row r="540" spans="1:7" ht="18.75">
      <c r="A540" s="189"/>
      <c r="B540" s="189" t="s">
        <v>5648</v>
      </c>
      <c r="C540" s="189">
        <v>2023</v>
      </c>
      <c r="D540" s="184" t="s">
        <v>3771</v>
      </c>
      <c r="E540" s="191">
        <v>47</v>
      </c>
      <c r="F540" s="189"/>
      <c r="G540" s="187">
        <v>114.12339</v>
      </c>
    </row>
    <row r="541" spans="1:7" ht="18.75">
      <c r="A541" s="189"/>
      <c r="B541" s="189" t="s">
        <v>5649</v>
      </c>
      <c r="C541" s="189">
        <v>2023</v>
      </c>
      <c r="D541" s="184" t="s">
        <v>3771</v>
      </c>
      <c r="E541" s="191">
        <v>17</v>
      </c>
      <c r="F541" s="189"/>
      <c r="G541" s="187">
        <v>68.803259999999995</v>
      </c>
    </row>
    <row r="542" spans="1:7" ht="18.75">
      <c r="A542" s="189"/>
      <c r="B542" s="189" t="s">
        <v>5650</v>
      </c>
      <c r="C542" s="189">
        <v>2023</v>
      </c>
      <c r="D542" s="184" t="s">
        <v>3771</v>
      </c>
      <c r="E542" s="191">
        <v>15</v>
      </c>
      <c r="F542" s="189"/>
      <c r="G542" s="187">
        <v>68.775660000000002</v>
      </c>
    </row>
    <row r="543" spans="1:7" ht="18.75">
      <c r="A543" s="189"/>
      <c r="B543" s="189" t="s">
        <v>5651</v>
      </c>
      <c r="C543" s="189">
        <v>2023</v>
      </c>
      <c r="D543" s="184" t="s">
        <v>3771</v>
      </c>
      <c r="E543" s="191">
        <v>34</v>
      </c>
      <c r="F543" s="189"/>
      <c r="G543" s="187">
        <v>123.01673</v>
      </c>
    </row>
    <row r="544" spans="1:7" ht="18.75">
      <c r="A544" s="189"/>
      <c r="B544" s="189" t="s">
        <v>5652</v>
      </c>
      <c r="C544" s="189">
        <v>2023</v>
      </c>
      <c r="D544" s="184" t="s">
        <v>3771</v>
      </c>
      <c r="E544" s="191">
        <v>17</v>
      </c>
      <c r="F544" s="189"/>
      <c r="G544" s="187">
        <v>104.87971</v>
      </c>
    </row>
    <row r="545" spans="1:7" ht="18.75">
      <c r="A545" s="189"/>
      <c r="B545" s="189" t="s">
        <v>5653</v>
      </c>
      <c r="C545" s="189">
        <v>2023</v>
      </c>
      <c r="D545" s="184" t="s">
        <v>3771</v>
      </c>
      <c r="E545" s="191">
        <v>13</v>
      </c>
      <c r="F545" s="189"/>
      <c r="G545" s="187">
        <v>109.41878999999999</v>
      </c>
    </row>
    <row r="546" spans="1:7" ht="18.75">
      <c r="A546" s="189"/>
      <c r="B546" s="189" t="s">
        <v>5654</v>
      </c>
      <c r="C546" s="189">
        <v>2023</v>
      </c>
      <c r="D546" s="184" t="s">
        <v>3771</v>
      </c>
      <c r="E546" s="191">
        <v>12</v>
      </c>
      <c r="F546" s="189"/>
      <c r="G546" s="187">
        <v>104.23831</v>
      </c>
    </row>
    <row r="547" spans="1:7" ht="18.75">
      <c r="A547" s="189"/>
      <c r="B547" s="189" t="s">
        <v>5655</v>
      </c>
      <c r="C547" s="189">
        <v>2023</v>
      </c>
      <c r="D547" s="184" t="s">
        <v>3771</v>
      </c>
      <c r="E547" s="191">
        <v>15</v>
      </c>
      <c r="F547" s="189"/>
      <c r="G547" s="187">
        <v>78.530299999999997</v>
      </c>
    </row>
    <row r="548" spans="1:7" ht="18.75">
      <c r="A548" s="189"/>
      <c r="B548" s="189" t="s">
        <v>5656</v>
      </c>
      <c r="C548" s="189">
        <v>2023</v>
      </c>
      <c r="D548" s="184" t="s">
        <v>3771</v>
      </c>
      <c r="E548" s="191">
        <v>12</v>
      </c>
      <c r="F548" s="189"/>
      <c r="G548" s="187">
        <v>68.896350000000012</v>
      </c>
    </row>
    <row r="549" spans="1:7" ht="18.75">
      <c r="A549" s="189"/>
      <c r="B549" s="189" t="s">
        <v>5657</v>
      </c>
      <c r="C549" s="189">
        <v>2023</v>
      </c>
      <c r="D549" s="184" t="s">
        <v>3771</v>
      </c>
      <c r="E549" s="191">
        <v>90</v>
      </c>
      <c r="F549" s="189"/>
      <c r="G549" s="187">
        <v>226.28297000000001</v>
      </c>
    </row>
    <row r="550" spans="1:7" ht="18.75">
      <c r="A550" s="189"/>
      <c r="B550" s="189" t="s">
        <v>5658</v>
      </c>
      <c r="C550" s="189">
        <v>2023</v>
      </c>
      <c r="D550" s="184" t="s">
        <v>3771</v>
      </c>
      <c r="E550" s="191">
        <v>41</v>
      </c>
      <c r="F550" s="189"/>
      <c r="G550" s="187">
        <v>75.524830000000009</v>
      </c>
    </row>
    <row r="551" spans="1:7" ht="18.75">
      <c r="A551" s="189"/>
      <c r="B551" s="189" t="s">
        <v>5659</v>
      </c>
      <c r="C551" s="189">
        <v>2023</v>
      </c>
      <c r="D551" s="184" t="s">
        <v>3771</v>
      </c>
      <c r="E551" s="191">
        <v>26</v>
      </c>
      <c r="F551" s="189"/>
      <c r="G551" s="187">
        <v>226.04405</v>
      </c>
    </row>
    <row r="552" spans="1:7" ht="18.75">
      <c r="A552" s="189"/>
      <c r="B552" s="189" t="s">
        <v>5660</v>
      </c>
      <c r="C552" s="189">
        <v>2023</v>
      </c>
      <c r="D552" s="184" t="s">
        <v>3771</v>
      </c>
      <c r="E552" s="191">
        <v>9</v>
      </c>
      <c r="F552" s="189"/>
      <c r="G552" s="187">
        <v>85.523880000000005</v>
      </c>
    </row>
    <row r="553" spans="1:7" ht="18.75">
      <c r="A553" s="189"/>
      <c r="B553" s="189" t="s">
        <v>5661</v>
      </c>
      <c r="C553" s="189">
        <v>2023</v>
      </c>
      <c r="D553" s="184" t="s">
        <v>3771</v>
      </c>
      <c r="E553" s="191">
        <v>60</v>
      </c>
      <c r="F553" s="189"/>
      <c r="G553" s="187">
        <v>259.79410999999999</v>
      </c>
    </row>
    <row r="554" spans="1:7" ht="18.75">
      <c r="A554" s="189"/>
      <c r="B554" s="189" t="s">
        <v>5662</v>
      </c>
      <c r="C554" s="189">
        <v>2023</v>
      </c>
      <c r="D554" s="184" t="s">
        <v>3771</v>
      </c>
      <c r="E554" s="191">
        <v>15</v>
      </c>
      <c r="F554" s="189"/>
      <c r="G554" s="187">
        <v>76.014990000000012</v>
      </c>
    </row>
    <row r="555" spans="1:7" ht="18.75">
      <c r="A555" s="189"/>
      <c r="B555" s="189" t="s">
        <v>5663</v>
      </c>
      <c r="C555" s="189">
        <v>2023</v>
      </c>
      <c r="D555" s="184" t="s">
        <v>3771</v>
      </c>
      <c r="E555" s="191">
        <v>42</v>
      </c>
      <c r="F555" s="189"/>
      <c r="G555" s="187">
        <v>137.3519</v>
      </c>
    </row>
    <row r="556" spans="1:7" ht="18.75">
      <c r="A556" s="189"/>
      <c r="B556" s="189" t="s">
        <v>5664</v>
      </c>
      <c r="C556" s="189">
        <v>2023</v>
      </c>
      <c r="D556" s="184" t="s">
        <v>3771</v>
      </c>
      <c r="E556" s="191">
        <v>154</v>
      </c>
      <c r="F556" s="189"/>
      <c r="G556" s="187">
        <v>306.59309999999999</v>
      </c>
    </row>
    <row r="557" spans="1:7" ht="18.75">
      <c r="A557" s="189"/>
      <c r="B557" s="189" t="s">
        <v>5665</v>
      </c>
      <c r="C557" s="189">
        <v>2023</v>
      </c>
      <c r="D557" s="184" t="s">
        <v>3771</v>
      </c>
      <c r="E557" s="191">
        <v>55</v>
      </c>
      <c r="F557" s="189"/>
      <c r="G557" s="187">
        <v>200.88482999999999</v>
      </c>
    </row>
    <row r="558" spans="1:7" ht="18.75">
      <c r="A558" s="189"/>
      <c r="B558" s="189" t="s">
        <v>5666</v>
      </c>
      <c r="C558" s="189">
        <v>2023</v>
      </c>
      <c r="D558" s="184" t="s">
        <v>3771</v>
      </c>
      <c r="E558" s="191">
        <v>92</v>
      </c>
      <c r="F558" s="189"/>
      <c r="G558" s="187">
        <v>191.95299</v>
      </c>
    </row>
    <row r="559" spans="1:7" ht="18.75">
      <c r="A559" s="189"/>
      <c r="B559" s="189" t="s">
        <v>5667</v>
      </c>
      <c r="C559" s="189">
        <v>2023</v>
      </c>
      <c r="D559" s="184" t="s">
        <v>3771</v>
      </c>
      <c r="E559" s="191">
        <v>55</v>
      </c>
      <c r="F559" s="189"/>
      <c r="G559" s="187">
        <v>175.65564000000001</v>
      </c>
    </row>
    <row r="560" spans="1:7" ht="18.75">
      <c r="A560" s="189"/>
      <c r="B560" s="189" t="s">
        <v>5668</v>
      </c>
      <c r="C560" s="189">
        <v>2023</v>
      </c>
      <c r="D560" s="184" t="s">
        <v>3771</v>
      </c>
      <c r="E560" s="191">
        <v>253</v>
      </c>
      <c r="F560" s="189"/>
      <c r="G560" s="187">
        <v>397.20176000000004</v>
      </c>
    </row>
    <row r="561" spans="1:7" ht="18.75">
      <c r="A561" s="189"/>
      <c r="B561" s="189" t="s">
        <v>5669</v>
      </c>
      <c r="C561" s="189">
        <v>2023</v>
      </c>
      <c r="D561" s="184" t="s">
        <v>3771</v>
      </c>
      <c r="E561" s="191">
        <v>220</v>
      </c>
      <c r="F561" s="189"/>
      <c r="G561" s="187">
        <v>384.42061999999999</v>
      </c>
    </row>
    <row r="562" spans="1:7" ht="18.75">
      <c r="A562" s="189"/>
      <c r="B562" s="189" t="s">
        <v>5670</v>
      </c>
      <c r="C562" s="189">
        <v>2023</v>
      </c>
      <c r="D562" s="184" t="s">
        <v>3771</v>
      </c>
      <c r="E562" s="191">
        <v>273</v>
      </c>
      <c r="F562" s="189"/>
      <c r="G562" s="187">
        <v>537.14306999999997</v>
      </c>
    </row>
    <row r="563" spans="1:7" ht="18.75">
      <c r="A563" s="189"/>
      <c r="B563" s="189" t="s">
        <v>5671</v>
      </c>
      <c r="C563" s="189">
        <v>2023</v>
      </c>
      <c r="D563" s="184" t="s">
        <v>3771</v>
      </c>
      <c r="E563" s="191">
        <v>76</v>
      </c>
      <c r="F563" s="189"/>
      <c r="G563" s="187">
        <v>145.37058999999999</v>
      </c>
    </row>
    <row r="564" spans="1:7" ht="18.75">
      <c r="A564" s="189"/>
      <c r="B564" s="189" t="s">
        <v>5672</v>
      </c>
      <c r="C564" s="189">
        <v>2023</v>
      </c>
      <c r="D564" s="184" t="s">
        <v>3774</v>
      </c>
      <c r="E564" s="191">
        <v>16</v>
      </c>
      <c r="F564" s="189"/>
      <c r="G564" s="187">
        <v>132.40355</v>
      </c>
    </row>
    <row r="565" spans="1:7" ht="18.75">
      <c r="A565" s="189"/>
      <c r="B565" s="189" t="s">
        <v>5673</v>
      </c>
      <c r="C565" s="189">
        <v>2023</v>
      </c>
      <c r="D565" s="184" t="s">
        <v>3774</v>
      </c>
      <c r="E565" s="191">
        <v>10</v>
      </c>
      <c r="F565" s="189"/>
      <c r="G565" s="187">
        <v>104.21997999999999</v>
      </c>
    </row>
    <row r="566" spans="1:7" ht="18.75">
      <c r="A566" s="189"/>
      <c r="B566" s="189" t="s">
        <v>5674</v>
      </c>
      <c r="C566" s="189">
        <v>2023</v>
      </c>
      <c r="D566" s="184" t="s">
        <v>3774</v>
      </c>
      <c r="E566" s="191">
        <v>70</v>
      </c>
      <c r="F566" s="189"/>
      <c r="G566" s="187">
        <v>274.91532000000001</v>
      </c>
    </row>
    <row r="567" spans="1:7" ht="18.75">
      <c r="A567" s="189"/>
      <c r="B567" s="189" t="s">
        <v>5675</v>
      </c>
      <c r="C567" s="189">
        <v>2023</v>
      </c>
      <c r="D567" s="184" t="s">
        <v>3774</v>
      </c>
      <c r="E567" s="191">
        <v>678</v>
      </c>
      <c r="F567" s="189"/>
      <c r="G567" s="187">
        <v>1427.3488300000001</v>
      </c>
    </row>
    <row r="568" spans="1:7" ht="18.75">
      <c r="A568" s="189"/>
      <c r="B568" s="189" t="s">
        <v>5676</v>
      </c>
      <c r="C568" s="189">
        <v>2023</v>
      </c>
      <c r="D568" s="184" t="s">
        <v>3774</v>
      </c>
      <c r="E568" s="191">
        <v>1056</v>
      </c>
      <c r="F568" s="189"/>
      <c r="G568" s="187">
        <v>1622.40309</v>
      </c>
    </row>
    <row r="569" spans="1:7" ht="18.75">
      <c r="A569" s="189"/>
      <c r="B569" s="189" t="s">
        <v>5677</v>
      </c>
      <c r="C569" s="189">
        <v>2023</v>
      </c>
      <c r="D569" s="184" t="s">
        <v>3774</v>
      </c>
      <c r="E569" s="191">
        <v>46</v>
      </c>
      <c r="F569" s="189"/>
      <c r="G569" s="187">
        <v>294.02451000000002</v>
      </c>
    </row>
    <row r="570" spans="1:7" ht="18.75">
      <c r="A570" s="189"/>
      <c r="B570" s="189" t="s">
        <v>5678</v>
      </c>
      <c r="C570" s="189">
        <v>2023</v>
      </c>
      <c r="D570" s="184" t="s">
        <v>3774</v>
      </c>
      <c r="E570" s="191">
        <v>1276</v>
      </c>
      <c r="F570" s="189"/>
      <c r="G570" s="187">
        <v>1627.0458999999998</v>
      </c>
    </row>
    <row r="571" spans="1:7" ht="18.75">
      <c r="A571" s="189"/>
      <c r="B571" s="189" t="s">
        <v>5679</v>
      </c>
      <c r="C571" s="189">
        <v>2023</v>
      </c>
      <c r="D571" s="184" t="s">
        <v>3774</v>
      </c>
      <c r="E571" s="191">
        <v>1169</v>
      </c>
      <c r="F571" s="189"/>
      <c r="G571" s="187">
        <v>1481.7268000000001</v>
      </c>
    </row>
    <row r="572" spans="1:7" ht="18.75">
      <c r="A572" s="189"/>
      <c r="B572" s="189" t="s">
        <v>5680</v>
      </c>
      <c r="C572" s="189">
        <v>2023</v>
      </c>
      <c r="D572" s="184" t="s">
        <v>3774</v>
      </c>
      <c r="E572" s="191">
        <v>13</v>
      </c>
      <c r="F572" s="189"/>
      <c r="G572" s="187">
        <v>129.08797999999999</v>
      </c>
    </row>
    <row r="573" spans="1:7" ht="18.75">
      <c r="A573" s="189"/>
      <c r="B573" s="189" t="s">
        <v>5681</v>
      </c>
      <c r="C573" s="189">
        <v>2023</v>
      </c>
      <c r="D573" s="184" t="s">
        <v>3774</v>
      </c>
      <c r="E573" s="191">
        <v>1382</v>
      </c>
      <c r="F573" s="189"/>
      <c r="G573" s="187">
        <v>1857.1056999999998</v>
      </c>
    </row>
    <row r="574" spans="1:7" ht="18.75">
      <c r="A574" s="189"/>
      <c r="B574" s="189" t="s">
        <v>5682</v>
      </c>
      <c r="C574" s="189">
        <v>2023</v>
      </c>
      <c r="D574" s="184" t="s">
        <v>3774</v>
      </c>
      <c r="E574" s="191">
        <v>366</v>
      </c>
      <c r="F574" s="189"/>
      <c r="G574" s="187">
        <v>636.29806000000008</v>
      </c>
    </row>
    <row r="575" spans="1:7" ht="18.75">
      <c r="A575" s="189"/>
      <c r="B575" s="189" t="s">
        <v>5683</v>
      </c>
      <c r="C575" s="189">
        <v>2023</v>
      </c>
      <c r="D575" s="189" t="s">
        <v>3774</v>
      </c>
      <c r="E575" s="191">
        <v>220</v>
      </c>
      <c r="F575" s="189"/>
      <c r="G575" s="187">
        <v>363.59916999999996</v>
      </c>
    </row>
    <row r="576" spans="1:7" ht="18.75">
      <c r="A576" s="189"/>
      <c r="B576" s="189" t="s">
        <v>5684</v>
      </c>
      <c r="C576" s="189">
        <v>2023</v>
      </c>
      <c r="D576" s="184" t="s">
        <v>3774</v>
      </c>
      <c r="E576" s="191">
        <v>16</v>
      </c>
      <c r="F576" s="189"/>
      <c r="G576" s="187">
        <v>178.95668000000001</v>
      </c>
    </row>
    <row r="577" spans="1:7" ht="18.75">
      <c r="A577" s="189"/>
      <c r="B577" s="189" t="s">
        <v>5685</v>
      </c>
      <c r="C577" s="189">
        <v>2023</v>
      </c>
      <c r="D577" s="184" t="s">
        <v>3774</v>
      </c>
      <c r="E577" s="191">
        <v>71</v>
      </c>
      <c r="F577" s="189"/>
      <c r="G577" s="187">
        <v>340.22641999999996</v>
      </c>
    </row>
    <row r="578" spans="1:7" ht="18.75">
      <c r="A578" s="189"/>
      <c r="B578" s="189" t="s">
        <v>5686</v>
      </c>
      <c r="C578" s="189">
        <v>2023</v>
      </c>
      <c r="D578" s="184" t="s">
        <v>3774</v>
      </c>
      <c r="E578" s="191">
        <v>4164</v>
      </c>
      <c r="F578" s="189"/>
      <c r="G578" s="187">
        <v>5253.7411900000006</v>
      </c>
    </row>
    <row r="579" spans="1:7" ht="18.75">
      <c r="A579" s="189"/>
      <c r="B579" s="189" t="s">
        <v>5687</v>
      </c>
      <c r="C579" s="189">
        <v>2023</v>
      </c>
      <c r="D579" s="184" t="s">
        <v>3774</v>
      </c>
      <c r="E579" s="191">
        <v>79</v>
      </c>
      <c r="F579" s="189"/>
      <c r="G579" s="187">
        <v>211.31173000000001</v>
      </c>
    </row>
    <row r="580" spans="1:7" ht="18.75">
      <c r="A580" s="189"/>
      <c r="B580" s="189" t="s">
        <v>5688</v>
      </c>
      <c r="C580" s="189">
        <v>2023</v>
      </c>
      <c r="D580" s="184" t="s">
        <v>3774</v>
      </c>
      <c r="E580" s="191">
        <v>8</v>
      </c>
      <c r="F580" s="189"/>
      <c r="G580" s="187">
        <v>131.75307000000001</v>
      </c>
    </row>
    <row r="581" spans="1:7" ht="18.75">
      <c r="A581" s="189"/>
      <c r="B581" s="189" t="s">
        <v>5689</v>
      </c>
      <c r="C581" s="189">
        <v>2023</v>
      </c>
      <c r="D581" s="184" t="s">
        <v>3774</v>
      </c>
      <c r="E581" s="191">
        <v>598</v>
      </c>
      <c r="F581" s="189"/>
      <c r="G581" s="187">
        <v>751.76790000000005</v>
      </c>
    </row>
    <row r="582" spans="1:7" ht="18.75">
      <c r="A582" s="189"/>
      <c r="B582" s="189" t="s">
        <v>5690</v>
      </c>
      <c r="C582" s="189">
        <v>2023</v>
      </c>
      <c r="D582" s="184" t="s">
        <v>3774</v>
      </c>
      <c r="E582" s="191">
        <v>680</v>
      </c>
      <c r="F582" s="189"/>
      <c r="G582" s="187">
        <v>884.29453000000001</v>
      </c>
    </row>
    <row r="583" spans="1:7" ht="18.75">
      <c r="A583" s="189"/>
      <c r="B583" s="189" t="s">
        <v>5691</v>
      </c>
      <c r="C583" s="189">
        <v>2023</v>
      </c>
      <c r="D583" s="184" t="s">
        <v>3774</v>
      </c>
      <c r="E583" s="191">
        <v>49</v>
      </c>
      <c r="F583" s="189"/>
      <c r="G583" s="187">
        <v>454.60998999999998</v>
      </c>
    </row>
    <row r="584" spans="1:7" ht="18.75">
      <c r="A584" s="189"/>
      <c r="B584" s="189" t="s">
        <v>5692</v>
      </c>
      <c r="C584" s="189">
        <v>2023</v>
      </c>
      <c r="D584" s="184" t="s">
        <v>3774</v>
      </c>
      <c r="E584" s="191">
        <v>166</v>
      </c>
      <c r="F584" s="189"/>
      <c r="G584" s="187">
        <v>494.84883000000002</v>
      </c>
    </row>
    <row r="585" spans="1:7" ht="18.75">
      <c r="A585" s="189"/>
      <c r="B585" s="189" t="s">
        <v>5693</v>
      </c>
      <c r="C585" s="189">
        <v>2023</v>
      </c>
      <c r="D585" s="184" t="s">
        <v>3774</v>
      </c>
      <c r="E585" s="191">
        <v>11</v>
      </c>
      <c r="F585" s="189"/>
      <c r="G585" s="187">
        <v>186.92735000000002</v>
      </c>
    </row>
    <row r="586" spans="1:7" ht="18.75">
      <c r="A586" s="189"/>
      <c r="B586" s="189" t="s">
        <v>5694</v>
      </c>
      <c r="C586" s="189">
        <v>2023</v>
      </c>
      <c r="D586" s="184" t="s">
        <v>3774</v>
      </c>
      <c r="E586" s="191">
        <v>758</v>
      </c>
      <c r="F586" s="189"/>
      <c r="G586" s="187">
        <v>948.51459</v>
      </c>
    </row>
    <row r="587" spans="1:7" ht="18.75">
      <c r="A587" s="189"/>
      <c r="B587" s="189" t="s">
        <v>5695</v>
      </c>
      <c r="C587" s="189">
        <v>2023</v>
      </c>
      <c r="D587" s="184" t="s">
        <v>3774</v>
      </c>
      <c r="E587" s="191">
        <v>167</v>
      </c>
      <c r="F587" s="189"/>
      <c r="G587" s="187">
        <v>330.67053999999996</v>
      </c>
    </row>
    <row r="588" spans="1:7" ht="18.75">
      <c r="A588" s="189"/>
      <c r="B588" s="189" t="s">
        <v>5696</v>
      </c>
      <c r="C588" s="189">
        <v>2023</v>
      </c>
      <c r="D588" s="184" t="s">
        <v>3774</v>
      </c>
      <c r="E588" s="191">
        <v>765</v>
      </c>
      <c r="F588" s="189"/>
      <c r="G588" s="187">
        <v>1000.17772</v>
      </c>
    </row>
    <row r="589" spans="1:7" ht="18.75">
      <c r="A589" s="189"/>
      <c r="B589" s="189" t="s">
        <v>5697</v>
      </c>
      <c r="C589" s="189">
        <v>2023</v>
      </c>
      <c r="D589" s="184" t="s">
        <v>3774</v>
      </c>
      <c r="E589" s="191">
        <v>11</v>
      </c>
      <c r="F589" s="189"/>
      <c r="G589" s="187">
        <v>135.79669000000001</v>
      </c>
    </row>
    <row r="590" spans="1:7" ht="18.75">
      <c r="A590" s="189"/>
      <c r="B590" s="189" t="s">
        <v>5698</v>
      </c>
      <c r="C590" s="189">
        <v>2023</v>
      </c>
      <c r="D590" s="184" t="s">
        <v>3774</v>
      </c>
      <c r="E590" s="191">
        <v>10</v>
      </c>
      <c r="F590" s="189"/>
      <c r="G590" s="187">
        <v>133.88233</v>
      </c>
    </row>
    <row r="591" spans="1:7" ht="18.75">
      <c r="A591" s="189"/>
      <c r="B591" s="189" t="s">
        <v>5699</v>
      </c>
      <c r="C591" s="189">
        <v>2023</v>
      </c>
      <c r="D591" s="184" t="s">
        <v>3774</v>
      </c>
      <c r="E591" s="191">
        <v>10</v>
      </c>
      <c r="F591" s="189"/>
      <c r="G591" s="187">
        <v>118.44645</v>
      </c>
    </row>
    <row r="592" spans="1:7" ht="18.75">
      <c r="A592" s="189"/>
      <c r="B592" s="189" t="s">
        <v>5700</v>
      </c>
      <c r="C592" s="189">
        <v>2023</v>
      </c>
      <c r="D592" s="184" t="s">
        <v>3774</v>
      </c>
      <c r="E592" s="191">
        <v>9</v>
      </c>
      <c r="F592" s="189"/>
      <c r="G592" s="187">
        <v>161.21347</v>
      </c>
    </row>
    <row r="593" spans="1:7" ht="18.75">
      <c r="A593" s="189"/>
      <c r="B593" s="189" t="s">
        <v>5701</v>
      </c>
      <c r="C593" s="189">
        <v>2023</v>
      </c>
      <c r="D593" s="184" t="s">
        <v>3774</v>
      </c>
      <c r="E593" s="191">
        <v>11</v>
      </c>
      <c r="F593" s="189"/>
      <c r="G593" s="187">
        <v>157.85117000000002</v>
      </c>
    </row>
    <row r="594" spans="1:7" ht="18.75">
      <c r="A594" s="189"/>
      <c r="B594" s="189" t="s">
        <v>5702</v>
      </c>
      <c r="C594" s="189">
        <v>2023</v>
      </c>
      <c r="D594" s="184" t="s">
        <v>3774</v>
      </c>
      <c r="E594" s="191">
        <v>591</v>
      </c>
      <c r="F594" s="189"/>
      <c r="G594" s="187">
        <v>713.86378999999999</v>
      </c>
    </row>
    <row r="595" spans="1:7" ht="18.75">
      <c r="A595" s="189"/>
      <c r="B595" s="189" t="s">
        <v>5703</v>
      </c>
      <c r="C595" s="189">
        <v>2023</v>
      </c>
      <c r="D595" s="184" t="s">
        <v>3774</v>
      </c>
      <c r="E595" s="191">
        <v>21</v>
      </c>
      <c r="F595" s="189"/>
      <c r="G595" s="187">
        <v>187.4819</v>
      </c>
    </row>
    <row r="596" spans="1:7" ht="18.75">
      <c r="A596" s="189"/>
      <c r="B596" s="189" t="s">
        <v>5704</v>
      </c>
      <c r="C596" s="189">
        <v>2023</v>
      </c>
      <c r="D596" s="184" t="s">
        <v>3774</v>
      </c>
      <c r="E596" s="191">
        <v>1616</v>
      </c>
      <c r="F596" s="189"/>
      <c r="G596" s="187">
        <v>1569.37041</v>
      </c>
    </row>
    <row r="597" spans="1:7" ht="18.75">
      <c r="A597" s="189"/>
      <c r="B597" s="189" t="s">
        <v>5705</v>
      </c>
      <c r="C597" s="189">
        <v>2023</v>
      </c>
      <c r="D597" s="184" t="s">
        <v>3774</v>
      </c>
      <c r="E597" s="191">
        <v>340</v>
      </c>
      <c r="F597" s="189"/>
      <c r="G597" s="187">
        <v>795.17782</v>
      </c>
    </row>
    <row r="598" spans="1:7" ht="18.75">
      <c r="A598" s="189"/>
      <c r="B598" s="189" t="s">
        <v>5706</v>
      </c>
      <c r="C598" s="189">
        <v>2023</v>
      </c>
      <c r="D598" s="184" t="s">
        <v>3774</v>
      </c>
      <c r="E598" s="191">
        <v>1262</v>
      </c>
      <c r="F598" s="189"/>
      <c r="G598" s="187">
        <v>1405.8917900000001</v>
      </c>
    </row>
    <row r="599" spans="1:7" ht="18.75">
      <c r="A599" s="189"/>
      <c r="B599" s="189" t="s">
        <v>5707</v>
      </c>
      <c r="C599" s="189">
        <v>2023</v>
      </c>
      <c r="D599" s="184" t="s">
        <v>3774</v>
      </c>
      <c r="E599" s="191">
        <v>10</v>
      </c>
      <c r="F599" s="189"/>
      <c r="G599" s="187">
        <v>126.25979</v>
      </c>
    </row>
    <row r="600" spans="1:7" ht="18.75">
      <c r="A600" s="189"/>
      <c r="B600" s="189" t="s">
        <v>5708</v>
      </c>
      <c r="C600" s="189">
        <v>2023</v>
      </c>
      <c r="D600" s="184" t="s">
        <v>3774</v>
      </c>
      <c r="E600" s="191">
        <v>695</v>
      </c>
      <c r="F600" s="189"/>
      <c r="G600" s="187">
        <v>1120.58455</v>
      </c>
    </row>
    <row r="601" spans="1:7" ht="18.75">
      <c r="A601" s="189"/>
      <c r="B601" s="189" t="s">
        <v>5709</v>
      </c>
      <c r="C601" s="189">
        <v>2023</v>
      </c>
      <c r="D601" s="184" t="s">
        <v>3774</v>
      </c>
      <c r="E601" s="191">
        <v>10</v>
      </c>
      <c r="F601" s="189"/>
      <c r="G601" s="187">
        <v>171.34505999999999</v>
      </c>
    </row>
    <row r="602" spans="1:7" ht="18.75">
      <c r="A602" s="189"/>
      <c r="B602" s="189" t="s">
        <v>5710</v>
      </c>
      <c r="C602" s="189">
        <v>2023</v>
      </c>
      <c r="D602" s="184" t="s">
        <v>3774</v>
      </c>
      <c r="E602" s="191">
        <v>1377</v>
      </c>
      <c r="F602" s="189"/>
      <c r="G602" s="187">
        <v>1817.8007600000001</v>
      </c>
    </row>
    <row r="603" spans="1:7" ht="18.75">
      <c r="A603" s="189"/>
      <c r="B603" s="189" t="s">
        <v>5711</v>
      </c>
      <c r="C603" s="189">
        <v>2023</v>
      </c>
      <c r="D603" s="184" t="s">
        <v>3774</v>
      </c>
      <c r="E603" s="191">
        <v>634</v>
      </c>
      <c r="F603" s="189"/>
      <c r="G603" s="187">
        <v>1018.03526</v>
      </c>
    </row>
    <row r="604" spans="1:7" ht="18.75">
      <c r="A604" s="189"/>
      <c r="B604" s="189" t="s">
        <v>5712</v>
      </c>
      <c r="C604" s="189">
        <v>2023</v>
      </c>
      <c r="D604" s="184" t="s">
        <v>3774</v>
      </c>
      <c r="E604" s="191">
        <v>18</v>
      </c>
      <c r="F604" s="189"/>
      <c r="G604" s="187">
        <v>167.90713</v>
      </c>
    </row>
    <row r="605" spans="1:7" ht="18.75">
      <c r="A605" s="189"/>
      <c r="B605" s="189" t="s">
        <v>5713</v>
      </c>
      <c r="C605" s="189">
        <v>2023</v>
      </c>
      <c r="D605" s="184" t="s">
        <v>3774</v>
      </c>
      <c r="E605" s="191">
        <v>34</v>
      </c>
      <c r="F605" s="189"/>
      <c r="G605" s="187">
        <v>164.30016000000001</v>
      </c>
    </row>
    <row r="606" spans="1:7" ht="18.75">
      <c r="A606" s="189"/>
      <c r="B606" s="189" t="s">
        <v>5714</v>
      </c>
      <c r="C606" s="189">
        <v>2023</v>
      </c>
      <c r="D606" s="184" t="s">
        <v>3774</v>
      </c>
      <c r="E606" s="191">
        <v>10</v>
      </c>
      <c r="F606" s="189"/>
      <c r="G606" s="187">
        <v>119.56141000000001</v>
      </c>
    </row>
    <row r="607" spans="1:7" ht="18.75">
      <c r="A607" s="189"/>
      <c r="B607" s="189" t="s">
        <v>5715</v>
      </c>
      <c r="C607" s="189">
        <v>2023</v>
      </c>
      <c r="D607" s="184" t="s">
        <v>3774</v>
      </c>
      <c r="E607" s="191">
        <v>99</v>
      </c>
      <c r="F607" s="189"/>
      <c r="G607" s="187">
        <v>298.61377000000005</v>
      </c>
    </row>
    <row r="608" spans="1:7" ht="18.75">
      <c r="A608" s="189"/>
      <c r="B608" s="189" t="s">
        <v>5716</v>
      </c>
      <c r="C608" s="189">
        <v>2023</v>
      </c>
      <c r="D608" s="184" t="s">
        <v>3774</v>
      </c>
      <c r="E608" s="191">
        <v>224</v>
      </c>
      <c r="F608" s="189"/>
      <c r="G608" s="187">
        <v>557.85645999999997</v>
      </c>
    </row>
    <row r="609" spans="1:7" ht="18.75">
      <c r="A609" s="189"/>
      <c r="B609" s="189" t="s">
        <v>5717</v>
      </c>
      <c r="C609" s="189">
        <v>2023</v>
      </c>
      <c r="D609" s="184" t="s">
        <v>3774</v>
      </c>
      <c r="E609" s="191">
        <v>70</v>
      </c>
      <c r="F609" s="189"/>
      <c r="G609" s="187">
        <v>457.09284000000002</v>
      </c>
    </row>
    <row r="610" spans="1:7" ht="18.75">
      <c r="A610" s="189"/>
      <c r="B610" s="189" t="s">
        <v>5718</v>
      </c>
      <c r="C610" s="189">
        <v>2023</v>
      </c>
      <c r="D610" s="184" t="s">
        <v>3774</v>
      </c>
      <c r="E610" s="191">
        <v>42</v>
      </c>
      <c r="F610" s="189"/>
      <c r="G610" s="187">
        <v>250.11894000000001</v>
      </c>
    </row>
    <row r="611" spans="1:7" ht="18.75">
      <c r="A611" s="189"/>
      <c r="B611" s="189" t="s">
        <v>5719</v>
      </c>
      <c r="C611" s="189">
        <v>2023</v>
      </c>
      <c r="D611" s="184" t="s">
        <v>3774</v>
      </c>
      <c r="E611" s="191">
        <v>3620</v>
      </c>
      <c r="F611" s="189"/>
      <c r="G611" s="187">
        <v>3734.99091</v>
      </c>
    </row>
    <row r="612" spans="1:7" ht="18.75">
      <c r="A612" s="189"/>
      <c r="B612" s="189" t="s">
        <v>5720</v>
      </c>
      <c r="C612" s="189">
        <v>2023</v>
      </c>
      <c r="D612" s="184" t="s">
        <v>3774</v>
      </c>
      <c r="E612" s="191">
        <v>8</v>
      </c>
      <c r="F612" s="189"/>
      <c r="G612" s="187">
        <v>197.01795000000001</v>
      </c>
    </row>
    <row r="613" spans="1:7" ht="18.75">
      <c r="A613" s="189"/>
      <c r="B613" s="189" t="s">
        <v>5721</v>
      </c>
      <c r="C613" s="189">
        <v>2023</v>
      </c>
      <c r="D613" s="184" t="s">
        <v>3774</v>
      </c>
      <c r="E613" s="191">
        <v>8</v>
      </c>
      <c r="F613" s="189"/>
      <c r="G613" s="187">
        <v>116.39088000000001</v>
      </c>
    </row>
    <row r="614" spans="1:7" ht="18.75">
      <c r="A614" s="189"/>
      <c r="B614" s="189" t="s">
        <v>5722</v>
      </c>
      <c r="C614" s="189">
        <v>2023</v>
      </c>
      <c r="D614" s="184" t="s">
        <v>3774</v>
      </c>
      <c r="E614" s="191">
        <v>299</v>
      </c>
      <c r="F614" s="189"/>
      <c r="G614" s="187">
        <v>871.57869999999991</v>
      </c>
    </row>
    <row r="615" spans="1:7" ht="18.75">
      <c r="A615" s="189"/>
      <c r="B615" s="189" t="s">
        <v>5723</v>
      </c>
      <c r="C615" s="189">
        <v>2023</v>
      </c>
      <c r="D615" s="184" t="s">
        <v>3774</v>
      </c>
      <c r="E615" s="191">
        <v>95</v>
      </c>
      <c r="F615" s="189"/>
      <c r="G615" s="187">
        <v>332.05558000000002</v>
      </c>
    </row>
    <row r="616" spans="1:7" ht="18.75">
      <c r="A616" s="189"/>
      <c r="B616" s="189" t="s">
        <v>5724</v>
      </c>
      <c r="C616" s="189">
        <v>2023</v>
      </c>
      <c r="D616" s="184" t="s">
        <v>3774</v>
      </c>
      <c r="E616" s="191">
        <v>31</v>
      </c>
      <c r="F616" s="189"/>
      <c r="G616" s="187">
        <v>172.62710000000001</v>
      </c>
    </row>
    <row r="617" spans="1:7" ht="18.75">
      <c r="A617" s="189"/>
      <c r="B617" s="189" t="s">
        <v>5725</v>
      </c>
      <c r="C617" s="189">
        <v>2023</v>
      </c>
      <c r="D617" s="184" t="s">
        <v>3774</v>
      </c>
      <c r="E617" s="191">
        <v>215</v>
      </c>
      <c r="F617" s="189"/>
      <c r="G617" s="187">
        <v>410.08605999999997</v>
      </c>
    </row>
    <row r="618" spans="1:7" ht="18.75">
      <c r="A618" s="189"/>
      <c r="B618" s="189" t="s">
        <v>5726</v>
      </c>
      <c r="C618" s="189">
        <v>2023</v>
      </c>
      <c r="D618" s="184" t="s">
        <v>3774</v>
      </c>
      <c r="E618" s="191">
        <v>658</v>
      </c>
      <c r="F618" s="189"/>
      <c r="G618" s="187">
        <v>1273.9600800000001</v>
      </c>
    </row>
    <row r="619" spans="1:7" ht="18.75">
      <c r="A619" s="189"/>
      <c r="B619" s="189" t="s">
        <v>5727</v>
      </c>
      <c r="C619" s="189">
        <v>2023</v>
      </c>
      <c r="D619" s="184" t="s">
        <v>3774</v>
      </c>
      <c r="E619" s="191">
        <v>10</v>
      </c>
      <c r="F619" s="189"/>
      <c r="G619" s="187">
        <v>129.02978999999999</v>
      </c>
    </row>
    <row r="620" spans="1:7" ht="18.75">
      <c r="A620" s="189"/>
      <c r="B620" s="189" t="s">
        <v>5728</v>
      </c>
      <c r="C620" s="189">
        <v>2023</v>
      </c>
      <c r="D620" s="184" t="s">
        <v>3774</v>
      </c>
      <c r="E620" s="191">
        <v>13</v>
      </c>
      <c r="F620" s="189"/>
      <c r="G620" s="187">
        <v>126.35796000000001</v>
      </c>
    </row>
    <row r="621" spans="1:7" ht="18.75">
      <c r="A621" s="189"/>
      <c r="B621" s="189" t="s">
        <v>5729</v>
      </c>
      <c r="C621" s="189">
        <v>2023</v>
      </c>
      <c r="D621" s="184" t="s">
        <v>3774</v>
      </c>
      <c r="E621" s="191">
        <v>130</v>
      </c>
      <c r="F621" s="189"/>
      <c r="G621" s="187">
        <v>369.92273999999998</v>
      </c>
    </row>
    <row r="622" spans="1:7" ht="18.75">
      <c r="A622" s="189"/>
      <c r="B622" s="189" t="s">
        <v>5730</v>
      </c>
      <c r="C622" s="189">
        <v>2023</v>
      </c>
      <c r="D622" s="184" t="s">
        <v>3774</v>
      </c>
      <c r="E622" s="191">
        <v>62</v>
      </c>
      <c r="F622" s="189"/>
      <c r="G622" s="187">
        <v>264.99327</v>
      </c>
    </row>
    <row r="623" spans="1:7" ht="18.75">
      <c r="A623" s="189"/>
      <c r="B623" s="189" t="s">
        <v>5731</v>
      </c>
      <c r="C623" s="189">
        <v>2023</v>
      </c>
      <c r="D623" s="184" t="s">
        <v>3774</v>
      </c>
      <c r="E623" s="191">
        <v>1771</v>
      </c>
      <c r="F623" s="189"/>
      <c r="G623" s="187">
        <v>2224.8824399999999</v>
      </c>
    </row>
    <row r="624" spans="1:7" ht="18.75">
      <c r="A624" s="189"/>
      <c r="B624" s="189" t="s">
        <v>5732</v>
      </c>
      <c r="C624" s="189">
        <v>2023</v>
      </c>
      <c r="D624" s="184" t="s">
        <v>3774</v>
      </c>
      <c r="E624" s="191">
        <v>15</v>
      </c>
      <c r="F624" s="189"/>
      <c r="G624" s="187">
        <v>185.43122</v>
      </c>
    </row>
    <row r="625" spans="1:8" ht="18.75">
      <c r="A625" s="189"/>
      <c r="B625" s="189" t="s">
        <v>5733</v>
      </c>
      <c r="C625" s="189">
        <v>2023</v>
      </c>
      <c r="D625" s="184" t="s">
        <v>3774</v>
      </c>
      <c r="E625" s="191">
        <v>10</v>
      </c>
      <c r="F625" s="189"/>
      <c r="G625" s="187">
        <v>141.88499999999999</v>
      </c>
    </row>
    <row r="626" spans="1:8" ht="18.75">
      <c r="A626" s="189"/>
      <c r="B626" s="189" t="s">
        <v>5734</v>
      </c>
      <c r="C626" s="189">
        <v>2023</v>
      </c>
      <c r="D626" s="184" t="s">
        <v>3774</v>
      </c>
      <c r="E626" s="191">
        <v>3043</v>
      </c>
      <c r="F626" s="189"/>
      <c r="G626" s="187">
        <v>4479.7236399999992</v>
      </c>
    </row>
    <row r="627" spans="1:8" ht="18.75">
      <c r="A627" s="189"/>
      <c r="B627" s="189" t="s">
        <v>5735</v>
      </c>
      <c r="C627" s="189">
        <v>2023</v>
      </c>
      <c r="D627" s="184" t="s">
        <v>3774</v>
      </c>
      <c r="E627" s="191">
        <v>16</v>
      </c>
      <c r="F627" s="189"/>
      <c r="G627" s="187">
        <v>192.72846999999999</v>
      </c>
    </row>
    <row r="628" spans="1:8" ht="37.5">
      <c r="A628" s="181" t="s">
        <v>386</v>
      </c>
      <c r="B628" s="190" t="s">
        <v>3820</v>
      </c>
      <c r="C628" s="189"/>
      <c r="D628" s="180"/>
      <c r="E628" s="191"/>
      <c r="F628" s="189"/>
      <c r="G628" s="187"/>
    </row>
    <row r="629" spans="1:8" ht="37.5">
      <c r="A629" s="181" t="s">
        <v>4655</v>
      </c>
      <c r="B629" s="190" t="s">
        <v>3901</v>
      </c>
      <c r="C629" s="189"/>
      <c r="D629" s="180"/>
      <c r="E629" s="187">
        <v>11216</v>
      </c>
      <c r="F629" s="191"/>
      <c r="G629" s="187">
        <v>20343.685489999996</v>
      </c>
      <c r="H629" s="110">
        <v>20787.203589999997</v>
      </c>
    </row>
    <row r="630" spans="1:8" ht="18.75">
      <c r="A630" s="189"/>
      <c r="B630" s="189" t="s">
        <v>5736</v>
      </c>
      <c r="C630" s="189">
        <v>2023</v>
      </c>
      <c r="D630" s="184" t="s">
        <v>3771</v>
      </c>
      <c r="E630" s="191">
        <v>89</v>
      </c>
      <c r="F630" s="189"/>
      <c r="G630" s="187">
        <v>152.77041</v>
      </c>
    </row>
    <row r="631" spans="1:8" ht="18.75">
      <c r="A631" s="189"/>
      <c r="B631" s="189" t="s">
        <v>5737</v>
      </c>
      <c r="C631" s="189">
        <v>2023</v>
      </c>
      <c r="D631" s="184" t="s">
        <v>3771</v>
      </c>
      <c r="E631" s="191">
        <v>28</v>
      </c>
      <c r="F631" s="189"/>
      <c r="G631" s="187">
        <v>86.8489</v>
      </c>
    </row>
    <row r="632" spans="1:8" ht="18.75">
      <c r="A632" s="189"/>
      <c r="B632" s="189" t="s">
        <v>5738</v>
      </c>
      <c r="C632" s="189">
        <v>2023</v>
      </c>
      <c r="D632" s="184" t="s">
        <v>3771</v>
      </c>
      <c r="E632" s="191">
        <v>266</v>
      </c>
      <c r="F632" s="189"/>
      <c r="G632" s="187">
        <v>369.07046000000003</v>
      </c>
    </row>
    <row r="633" spans="1:8" ht="18.75">
      <c r="A633" s="189"/>
      <c r="B633" s="189" t="s">
        <v>5739</v>
      </c>
      <c r="C633" s="189">
        <v>2023</v>
      </c>
      <c r="D633" s="184" t="s">
        <v>3771</v>
      </c>
      <c r="E633" s="191">
        <v>99</v>
      </c>
      <c r="F633" s="189"/>
      <c r="G633" s="187">
        <v>295.99604999999997</v>
      </c>
    </row>
    <row r="634" spans="1:8" ht="18.75">
      <c r="A634" s="189"/>
      <c r="B634" s="189" t="s">
        <v>5740</v>
      </c>
      <c r="C634" s="189">
        <v>2023</v>
      </c>
      <c r="D634" s="184" t="s">
        <v>3771</v>
      </c>
      <c r="E634" s="191">
        <v>217</v>
      </c>
      <c r="F634" s="189"/>
      <c r="G634" s="187">
        <v>564.70156000000009</v>
      </c>
    </row>
    <row r="635" spans="1:8" ht="18.75">
      <c r="A635" s="189"/>
      <c r="B635" s="189" t="s">
        <v>5741</v>
      </c>
      <c r="C635" s="189">
        <v>2023</v>
      </c>
      <c r="D635" s="184" t="s">
        <v>3771</v>
      </c>
      <c r="E635" s="191">
        <v>96</v>
      </c>
      <c r="F635" s="189"/>
      <c r="G635" s="187">
        <v>305.08919000000003</v>
      </c>
    </row>
    <row r="636" spans="1:8" ht="18.75">
      <c r="A636" s="189"/>
      <c r="B636" s="189" t="s">
        <v>5742</v>
      </c>
      <c r="C636" s="189">
        <v>2023</v>
      </c>
      <c r="D636" s="184" t="s">
        <v>3771</v>
      </c>
      <c r="E636" s="191">
        <v>78</v>
      </c>
      <c r="F636" s="189"/>
      <c r="G636" s="187">
        <v>252.49451999999999</v>
      </c>
    </row>
    <row r="637" spans="1:8" ht="18.75">
      <c r="A637" s="189"/>
      <c r="B637" s="189" t="s">
        <v>5743</v>
      </c>
      <c r="C637" s="189">
        <v>2023</v>
      </c>
      <c r="D637" s="184" t="s">
        <v>3771</v>
      </c>
      <c r="E637" s="191">
        <v>336</v>
      </c>
      <c r="F637" s="189"/>
      <c r="G637" s="187">
        <v>582.82731000000001</v>
      </c>
    </row>
    <row r="638" spans="1:8" ht="18.75">
      <c r="A638" s="189"/>
      <c r="B638" s="189" t="s">
        <v>5744</v>
      </c>
      <c r="C638" s="189">
        <v>2023</v>
      </c>
      <c r="D638" s="184" t="s">
        <v>3771</v>
      </c>
      <c r="E638" s="191">
        <v>250</v>
      </c>
      <c r="F638" s="189"/>
      <c r="G638" s="187">
        <v>465.59114</v>
      </c>
    </row>
    <row r="639" spans="1:8" ht="18.75">
      <c r="A639" s="189"/>
      <c r="B639" s="189" t="s">
        <v>5745</v>
      </c>
      <c r="C639" s="189">
        <v>2023</v>
      </c>
      <c r="D639" s="184" t="s">
        <v>3771</v>
      </c>
      <c r="E639" s="191">
        <v>38</v>
      </c>
      <c r="F639" s="189"/>
      <c r="G639" s="187">
        <v>123.82569000000001</v>
      </c>
    </row>
    <row r="640" spans="1:8" ht="18.75">
      <c r="A640" s="189"/>
      <c r="B640" s="189" t="s">
        <v>5746</v>
      </c>
      <c r="C640" s="189">
        <v>2023</v>
      </c>
      <c r="D640" s="184" t="s">
        <v>3771</v>
      </c>
      <c r="E640" s="191">
        <v>108</v>
      </c>
      <c r="F640" s="189"/>
      <c r="G640" s="187">
        <v>258.44170000000003</v>
      </c>
    </row>
    <row r="641" spans="1:7" ht="18.75">
      <c r="A641" s="189"/>
      <c r="B641" s="189" t="s">
        <v>5747</v>
      </c>
      <c r="C641" s="189">
        <v>2023</v>
      </c>
      <c r="D641" s="184" t="s">
        <v>3771</v>
      </c>
      <c r="E641" s="191">
        <v>37</v>
      </c>
      <c r="F641" s="189"/>
      <c r="G641" s="187">
        <v>96.088920000000002</v>
      </c>
    </row>
    <row r="642" spans="1:7" ht="18.75">
      <c r="A642" s="189"/>
      <c r="B642" s="189" t="s">
        <v>5748</v>
      </c>
      <c r="C642" s="189">
        <v>2023</v>
      </c>
      <c r="D642" s="184" t="s">
        <v>3771</v>
      </c>
      <c r="E642" s="191">
        <v>35</v>
      </c>
      <c r="F642" s="189"/>
      <c r="G642" s="187">
        <v>147.13893999999999</v>
      </c>
    </row>
    <row r="643" spans="1:7" ht="18.75">
      <c r="A643" s="189"/>
      <c r="B643" s="189" t="s">
        <v>5749</v>
      </c>
      <c r="C643" s="189">
        <v>2023</v>
      </c>
      <c r="D643" s="184" t="s">
        <v>3771</v>
      </c>
      <c r="E643" s="191">
        <v>80</v>
      </c>
      <c r="F643" s="189"/>
      <c r="G643" s="187">
        <v>171.06841</v>
      </c>
    </row>
    <row r="644" spans="1:7" ht="18.75">
      <c r="A644" s="189"/>
      <c r="B644" s="189" t="s">
        <v>5750</v>
      </c>
      <c r="C644" s="189">
        <v>2023</v>
      </c>
      <c r="D644" s="184" t="s">
        <v>3771</v>
      </c>
      <c r="E644" s="191">
        <v>408.00000000000006</v>
      </c>
      <c r="F644" s="189"/>
      <c r="G644" s="187">
        <v>592.37344999999993</v>
      </c>
    </row>
    <row r="645" spans="1:7" ht="18.75">
      <c r="A645" s="189"/>
      <c r="B645" s="189" t="s">
        <v>5751</v>
      </c>
      <c r="C645" s="189">
        <v>2023</v>
      </c>
      <c r="D645" s="184" t="s">
        <v>3771</v>
      </c>
      <c r="E645" s="191">
        <v>290</v>
      </c>
      <c r="F645" s="189"/>
      <c r="G645" s="187">
        <v>469.43056999999999</v>
      </c>
    </row>
    <row r="646" spans="1:7" ht="18.75">
      <c r="A646" s="189"/>
      <c r="B646" s="189" t="s">
        <v>5752</v>
      </c>
      <c r="C646" s="189">
        <v>2023</v>
      </c>
      <c r="D646" s="184" t="s">
        <v>3771</v>
      </c>
      <c r="E646" s="191">
        <v>186</v>
      </c>
      <c r="F646" s="189"/>
      <c r="G646" s="187">
        <v>399.84953000000002</v>
      </c>
    </row>
    <row r="647" spans="1:7" ht="18.75">
      <c r="A647" s="189"/>
      <c r="B647" s="189" t="s">
        <v>5753</v>
      </c>
      <c r="C647" s="189">
        <v>2023</v>
      </c>
      <c r="D647" s="184" t="s">
        <v>3771</v>
      </c>
      <c r="E647" s="191">
        <v>13</v>
      </c>
      <c r="F647" s="189"/>
      <c r="G647" s="187">
        <v>102.91986999999999</v>
      </c>
    </row>
    <row r="648" spans="1:7" ht="18.75">
      <c r="A648" s="189"/>
      <c r="B648" s="189" t="s">
        <v>5754</v>
      </c>
      <c r="C648" s="189">
        <v>2023</v>
      </c>
      <c r="D648" s="184" t="s">
        <v>3771</v>
      </c>
      <c r="E648" s="191">
        <v>280</v>
      </c>
      <c r="F648" s="189"/>
      <c r="G648" s="187">
        <v>540.97295999999994</v>
      </c>
    </row>
    <row r="649" spans="1:7" ht="18.75">
      <c r="A649" s="189"/>
      <c r="B649" s="189" t="s">
        <v>5755</v>
      </c>
      <c r="C649" s="189">
        <v>2023</v>
      </c>
      <c r="D649" s="184" t="s">
        <v>3771</v>
      </c>
      <c r="E649" s="191">
        <v>489</v>
      </c>
      <c r="F649" s="189"/>
      <c r="G649" s="187">
        <v>782.57260999999994</v>
      </c>
    </row>
    <row r="650" spans="1:7" ht="18.75">
      <c r="A650" s="189"/>
      <c r="B650" s="189" t="s">
        <v>5756</v>
      </c>
      <c r="C650" s="189">
        <v>2023</v>
      </c>
      <c r="D650" s="184" t="s">
        <v>3771</v>
      </c>
      <c r="E650" s="191">
        <v>607</v>
      </c>
      <c r="F650" s="189"/>
      <c r="G650" s="187">
        <v>879.12297000000001</v>
      </c>
    </row>
    <row r="651" spans="1:7" ht="18.75">
      <c r="A651" s="189"/>
      <c r="B651" s="189" t="s">
        <v>5757</v>
      </c>
      <c r="C651" s="189">
        <v>2023</v>
      </c>
      <c r="D651" s="184" t="s">
        <v>3771</v>
      </c>
      <c r="E651" s="191">
        <v>420</v>
      </c>
      <c r="F651" s="189"/>
      <c r="G651" s="187">
        <v>473.46659000000005</v>
      </c>
    </row>
    <row r="652" spans="1:7" ht="18.75">
      <c r="A652" s="189"/>
      <c r="B652" s="189" t="s">
        <v>5758</v>
      </c>
      <c r="C652" s="189">
        <v>2023</v>
      </c>
      <c r="D652" s="184" t="s">
        <v>3771</v>
      </c>
      <c r="E652" s="191">
        <v>360</v>
      </c>
      <c r="F652" s="189"/>
      <c r="G652" s="187">
        <v>627.50007999999991</v>
      </c>
    </row>
    <row r="653" spans="1:7" ht="18.75">
      <c r="A653" s="189"/>
      <c r="B653" s="189" t="s">
        <v>5759</v>
      </c>
      <c r="C653" s="189">
        <v>2023</v>
      </c>
      <c r="D653" s="184" t="s">
        <v>3771</v>
      </c>
      <c r="E653" s="191">
        <v>148</v>
      </c>
      <c r="F653" s="189"/>
      <c r="G653" s="187">
        <v>256.65189000000004</v>
      </c>
    </row>
    <row r="654" spans="1:7" ht="18.75">
      <c r="A654" s="189"/>
      <c r="B654" s="189" t="s">
        <v>5760</v>
      </c>
      <c r="C654" s="189">
        <v>2023</v>
      </c>
      <c r="D654" s="184" t="s">
        <v>3771</v>
      </c>
      <c r="E654" s="191">
        <v>217</v>
      </c>
      <c r="F654" s="189"/>
      <c r="G654" s="187">
        <v>334.65967999999998</v>
      </c>
    </row>
    <row r="655" spans="1:7" ht="18.75">
      <c r="A655" s="189"/>
      <c r="B655" s="189" t="s">
        <v>5761</v>
      </c>
      <c r="C655" s="189">
        <v>2023</v>
      </c>
      <c r="D655" s="184" t="s">
        <v>3771</v>
      </c>
      <c r="E655" s="191">
        <v>84</v>
      </c>
      <c r="F655" s="189"/>
      <c r="G655" s="187">
        <v>148.34917000000002</v>
      </c>
    </row>
    <row r="656" spans="1:7" ht="18.75">
      <c r="A656" s="189"/>
      <c r="B656" s="189" t="s">
        <v>5762</v>
      </c>
      <c r="C656" s="189">
        <v>2023</v>
      </c>
      <c r="D656" s="184" t="s">
        <v>3771</v>
      </c>
      <c r="E656" s="191">
        <v>291</v>
      </c>
      <c r="F656" s="189"/>
      <c r="G656" s="187">
        <v>437.26206999999999</v>
      </c>
    </row>
    <row r="657" spans="1:7" ht="18.75">
      <c r="A657" s="189"/>
      <c r="B657" s="189" t="s">
        <v>5763</v>
      </c>
      <c r="C657" s="189">
        <v>2023</v>
      </c>
      <c r="D657" s="184" t="s">
        <v>3771</v>
      </c>
      <c r="E657" s="191">
        <v>222</v>
      </c>
      <c r="F657" s="189"/>
      <c r="G657" s="187">
        <v>263.95476000000002</v>
      </c>
    </row>
    <row r="658" spans="1:7" ht="18.75">
      <c r="A658" s="189"/>
      <c r="B658" s="189" t="s">
        <v>5764</v>
      </c>
      <c r="C658" s="189">
        <v>2023</v>
      </c>
      <c r="D658" s="184" t="s">
        <v>3771</v>
      </c>
      <c r="E658" s="191">
        <v>5</v>
      </c>
      <c r="F658" s="189"/>
      <c r="G658" s="187">
        <v>98.035789999999992</v>
      </c>
    </row>
    <row r="659" spans="1:7" ht="18.75">
      <c r="A659" s="189"/>
      <c r="B659" s="189" t="s">
        <v>5765</v>
      </c>
      <c r="C659" s="189">
        <v>2023</v>
      </c>
      <c r="D659" s="184" t="s">
        <v>3771</v>
      </c>
      <c r="E659" s="191">
        <v>660</v>
      </c>
      <c r="F659" s="189"/>
      <c r="G659" s="187">
        <v>753.61595999999997</v>
      </c>
    </row>
    <row r="660" spans="1:7" ht="18.75">
      <c r="A660" s="189"/>
      <c r="B660" s="189" t="s">
        <v>5766</v>
      </c>
      <c r="C660" s="189">
        <v>2023</v>
      </c>
      <c r="D660" s="184" t="s">
        <v>3771</v>
      </c>
      <c r="E660" s="191">
        <v>209</v>
      </c>
      <c r="F660" s="189"/>
      <c r="G660" s="187">
        <v>332.32544999999999</v>
      </c>
    </row>
    <row r="661" spans="1:7" ht="18.75">
      <c r="A661" s="189"/>
      <c r="B661" s="189" t="s">
        <v>5767</v>
      </c>
      <c r="C661" s="189">
        <v>2023</v>
      </c>
      <c r="D661" s="184" t="s">
        <v>3771</v>
      </c>
      <c r="E661" s="191">
        <v>520</v>
      </c>
      <c r="F661" s="189"/>
      <c r="G661" s="187">
        <v>664.64884999999992</v>
      </c>
    </row>
    <row r="662" spans="1:7" ht="18.75">
      <c r="A662" s="189"/>
      <c r="B662" s="189" t="s">
        <v>5768</v>
      </c>
      <c r="C662" s="189">
        <v>2023</v>
      </c>
      <c r="D662" s="184" t="s">
        <v>3771</v>
      </c>
      <c r="E662" s="191">
        <v>25</v>
      </c>
      <c r="F662" s="189"/>
      <c r="G662" s="187">
        <v>126.05878999999999</v>
      </c>
    </row>
    <row r="663" spans="1:7" ht="18.75">
      <c r="A663" s="189"/>
      <c r="B663" s="189" t="s">
        <v>5769</v>
      </c>
      <c r="C663" s="189">
        <v>2023</v>
      </c>
      <c r="D663" s="184" t="s">
        <v>3771</v>
      </c>
      <c r="E663" s="191">
        <v>483</v>
      </c>
      <c r="F663" s="189"/>
      <c r="G663" s="187">
        <v>785.34031999999991</v>
      </c>
    </row>
    <row r="664" spans="1:7" ht="18.75">
      <c r="A664" s="189"/>
      <c r="B664" s="189" t="s">
        <v>5770</v>
      </c>
      <c r="C664" s="189">
        <v>2023</v>
      </c>
      <c r="D664" s="184" t="s">
        <v>3771</v>
      </c>
      <c r="E664" s="191">
        <v>30</v>
      </c>
      <c r="F664" s="189"/>
      <c r="G664" s="187">
        <v>105.11663</v>
      </c>
    </row>
    <row r="665" spans="1:7" ht="18.75">
      <c r="A665" s="189"/>
      <c r="B665" s="189" t="s">
        <v>5771</v>
      </c>
      <c r="C665" s="189">
        <v>2023</v>
      </c>
      <c r="D665" s="184" t="s">
        <v>3771</v>
      </c>
      <c r="E665" s="191">
        <v>161</v>
      </c>
      <c r="F665" s="189"/>
      <c r="G665" s="187">
        <v>460.23295000000002</v>
      </c>
    </row>
    <row r="666" spans="1:7" ht="18.75">
      <c r="A666" s="189"/>
      <c r="B666" s="189" t="s">
        <v>5772</v>
      </c>
      <c r="C666" s="189">
        <v>2023</v>
      </c>
      <c r="D666" s="184" t="s">
        <v>3771</v>
      </c>
      <c r="E666" s="191">
        <v>230</v>
      </c>
      <c r="F666" s="189"/>
      <c r="G666" s="187">
        <v>392.41762</v>
      </c>
    </row>
    <row r="667" spans="1:7" ht="18.75">
      <c r="A667" s="189"/>
      <c r="B667" s="189" t="s">
        <v>5773</v>
      </c>
      <c r="C667" s="189">
        <v>2023</v>
      </c>
      <c r="D667" s="184" t="s">
        <v>3771</v>
      </c>
      <c r="E667" s="191">
        <v>56.999999999999993</v>
      </c>
      <c r="F667" s="189"/>
      <c r="G667" s="187">
        <v>127.00066000000001</v>
      </c>
    </row>
    <row r="668" spans="1:7" ht="18.75">
      <c r="A668" s="189"/>
      <c r="B668" s="189" t="s">
        <v>5774</v>
      </c>
      <c r="C668" s="189">
        <v>2023</v>
      </c>
      <c r="D668" s="184" t="s">
        <v>3771</v>
      </c>
      <c r="E668" s="191">
        <v>104</v>
      </c>
      <c r="F668" s="189"/>
      <c r="G668" s="187">
        <v>313.10624999999999</v>
      </c>
    </row>
    <row r="669" spans="1:7" ht="18.75">
      <c r="A669" s="189"/>
      <c r="B669" s="189" t="s">
        <v>5775</v>
      </c>
      <c r="C669" s="189">
        <v>2023</v>
      </c>
      <c r="D669" s="184" t="s">
        <v>3771</v>
      </c>
      <c r="E669" s="191">
        <v>267</v>
      </c>
      <c r="F669" s="189"/>
      <c r="G669" s="187">
        <v>460.50614000000002</v>
      </c>
    </row>
    <row r="670" spans="1:7" ht="18.75">
      <c r="A670" s="189"/>
      <c r="B670" s="189" t="s">
        <v>5776</v>
      </c>
      <c r="C670" s="189">
        <v>2023</v>
      </c>
      <c r="D670" s="184" t="s">
        <v>3771</v>
      </c>
      <c r="E670" s="191">
        <v>411</v>
      </c>
      <c r="F670" s="189"/>
      <c r="G670" s="187">
        <v>673.39720999999997</v>
      </c>
    </row>
    <row r="671" spans="1:7" ht="18.75">
      <c r="A671" s="189"/>
      <c r="B671" s="189" t="s">
        <v>5777</v>
      </c>
      <c r="C671" s="189">
        <v>2023</v>
      </c>
      <c r="D671" s="184" t="s">
        <v>3771</v>
      </c>
      <c r="E671" s="191">
        <v>324</v>
      </c>
      <c r="F671" s="189"/>
      <c r="G671" s="187">
        <v>680.99833000000001</v>
      </c>
    </row>
    <row r="672" spans="1:7" ht="18.75">
      <c r="A672" s="189"/>
      <c r="B672" s="189" t="s">
        <v>5778</v>
      </c>
      <c r="C672" s="189">
        <v>2023</v>
      </c>
      <c r="D672" s="184" t="s">
        <v>3771</v>
      </c>
      <c r="E672" s="191">
        <v>27</v>
      </c>
      <c r="F672" s="189"/>
      <c r="G672" s="187">
        <v>124.53545</v>
      </c>
    </row>
    <row r="673" spans="1:7" ht="18.75">
      <c r="A673" s="189"/>
      <c r="B673" s="189" t="s">
        <v>5779</v>
      </c>
      <c r="C673" s="189">
        <v>2023</v>
      </c>
      <c r="D673" s="184" t="s">
        <v>3771</v>
      </c>
      <c r="E673" s="191">
        <v>180</v>
      </c>
      <c r="F673" s="189"/>
      <c r="G673" s="187">
        <v>421.51613000000003</v>
      </c>
    </row>
    <row r="674" spans="1:7" ht="18.75">
      <c r="A674" s="189"/>
      <c r="B674" s="189" t="s">
        <v>5780</v>
      </c>
      <c r="C674" s="189">
        <v>2023</v>
      </c>
      <c r="D674" s="184" t="s">
        <v>3771</v>
      </c>
      <c r="E674" s="191">
        <v>89</v>
      </c>
      <c r="F674" s="189"/>
      <c r="G674" s="187">
        <v>205.60198</v>
      </c>
    </row>
    <row r="675" spans="1:7" ht="18.75">
      <c r="A675" s="189"/>
      <c r="B675" s="189" t="s">
        <v>5781</v>
      </c>
      <c r="C675" s="189">
        <v>2023</v>
      </c>
      <c r="D675" s="184" t="s">
        <v>3771</v>
      </c>
      <c r="E675" s="191">
        <v>105</v>
      </c>
      <c r="F675" s="189"/>
      <c r="G675" s="187">
        <v>191.45051000000001</v>
      </c>
    </row>
    <row r="676" spans="1:7" ht="18.75">
      <c r="A676" s="189"/>
      <c r="B676" s="189" t="s">
        <v>5782</v>
      </c>
      <c r="C676" s="189">
        <v>2023</v>
      </c>
      <c r="D676" s="184" t="s">
        <v>3771</v>
      </c>
      <c r="E676" s="191">
        <v>92</v>
      </c>
      <c r="F676" s="189"/>
      <c r="G676" s="187">
        <v>296.86126000000002</v>
      </c>
    </row>
    <row r="677" spans="1:7" ht="18.75">
      <c r="A677" s="189"/>
      <c r="B677" s="189" t="s">
        <v>5783</v>
      </c>
      <c r="C677" s="189">
        <v>2023</v>
      </c>
      <c r="D677" s="184" t="s">
        <v>3771</v>
      </c>
      <c r="E677" s="191">
        <v>132</v>
      </c>
      <c r="F677" s="189"/>
      <c r="G677" s="187">
        <v>185.37136999999998</v>
      </c>
    </row>
    <row r="678" spans="1:7" ht="18.75">
      <c r="A678" s="189"/>
      <c r="B678" s="189" t="s">
        <v>5784</v>
      </c>
      <c r="C678" s="189">
        <v>2023</v>
      </c>
      <c r="D678" s="184" t="s">
        <v>3771</v>
      </c>
      <c r="E678" s="191">
        <v>102</v>
      </c>
      <c r="F678" s="189"/>
      <c r="G678" s="187">
        <v>268.55965000000003</v>
      </c>
    </row>
    <row r="679" spans="1:7" ht="18.75">
      <c r="A679" s="189"/>
      <c r="B679" s="189" t="s">
        <v>5785</v>
      </c>
      <c r="C679" s="189">
        <v>2023</v>
      </c>
      <c r="D679" s="184" t="s">
        <v>3771</v>
      </c>
      <c r="E679" s="191">
        <v>216</v>
      </c>
      <c r="F679" s="189"/>
      <c r="G679" s="187">
        <v>332.10487999999998</v>
      </c>
    </row>
    <row r="680" spans="1:7" ht="18.75">
      <c r="A680" s="189"/>
      <c r="B680" s="189" t="s">
        <v>5786</v>
      </c>
      <c r="C680" s="189">
        <v>2023</v>
      </c>
      <c r="D680" s="184" t="s">
        <v>3771</v>
      </c>
      <c r="E680" s="191">
        <v>214</v>
      </c>
      <c r="F680" s="189"/>
      <c r="G680" s="187">
        <v>402.76164</v>
      </c>
    </row>
    <row r="681" spans="1:7" ht="18.75">
      <c r="A681" s="189"/>
      <c r="B681" s="189" t="s">
        <v>5787</v>
      </c>
      <c r="C681" s="189">
        <v>2023</v>
      </c>
      <c r="D681" s="184" t="s">
        <v>3771</v>
      </c>
      <c r="E681" s="191">
        <v>51</v>
      </c>
      <c r="F681" s="189"/>
      <c r="G681" s="187">
        <v>146.4153</v>
      </c>
    </row>
    <row r="682" spans="1:7" ht="18.75">
      <c r="A682" s="189"/>
      <c r="B682" s="189" t="s">
        <v>5788</v>
      </c>
      <c r="C682" s="189">
        <v>2023</v>
      </c>
      <c r="D682" s="184" t="s">
        <v>3771</v>
      </c>
      <c r="E682" s="191">
        <v>134</v>
      </c>
      <c r="F682" s="189"/>
      <c r="G682" s="187">
        <v>267.15634999999997</v>
      </c>
    </row>
    <row r="683" spans="1:7" ht="18.75">
      <c r="A683" s="189"/>
      <c r="B683" s="189" t="s">
        <v>5789</v>
      </c>
      <c r="C683" s="189">
        <v>2023</v>
      </c>
      <c r="D683" s="184" t="s">
        <v>3771</v>
      </c>
      <c r="E683" s="191">
        <v>198</v>
      </c>
      <c r="F683" s="189"/>
      <c r="G683" s="187">
        <v>370.41134000000005</v>
      </c>
    </row>
    <row r="684" spans="1:7" ht="18.75">
      <c r="A684" s="189"/>
      <c r="B684" s="189" t="s">
        <v>5790</v>
      </c>
      <c r="C684" s="189">
        <v>2023</v>
      </c>
      <c r="D684" s="184" t="s">
        <v>3771</v>
      </c>
      <c r="E684" s="191">
        <v>298</v>
      </c>
      <c r="F684" s="189"/>
      <c r="G684" s="187">
        <v>658.47526000000005</v>
      </c>
    </row>
    <row r="685" spans="1:7" ht="18.75">
      <c r="A685" s="189"/>
      <c r="B685" s="189" t="s">
        <v>5791</v>
      </c>
      <c r="C685" s="189">
        <v>2023</v>
      </c>
      <c r="D685" s="184" t="s">
        <v>3771</v>
      </c>
      <c r="E685" s="191">
        <v>120</v>
      </c>
      <c r="F685" s="189"/>
      <c r="G685" s="187">
        <v>318.62402000000003</v>
      </c>
    </row>
    <row r="686" spans="1:7" ht="18.75">
      <c r="A686" s="181" t="s">
        <v>4752</v>
      </c>
      <c r="B686" s="190" t="s">
        <v>4753</v>
      </c>
      <c r="C686" s="189"/>
      <c r="D686" s="180"/>
      <c r="E686" s="191"/>
      <c r="F686" s="189"/>
      <c r="G686" s="187"/>
    </row>
    <row r="687" spans="1:7" ht="18.75">
      <c r="A687" s="181" t="s">
        <v>4754</v>
      </c>
      <c r="B687" s="190" t="s">
        <v>4755</v>
      </c>
      <c r="C687" s="189"/>
      <c r="D687" s="180"/>
      <c r="E687" s="191"/>
      <c r="F687" s="189"/>
      <c r="G687" s="187"/>
    </row>
    <row r="688" spans="1:7" ht="18.75">
      <c r="A688" s="180" t="s">
        <v>767</v>
      </c>
      <c r="B688" s="190" t="s">
        <v>3899</v>
      </c>
      <c r="C688" s="189"/>
      <c r="D688" s="180"/>
      <c r="E688" s="191"/>
      <c r="F688" s="189"/>
      <c r="G688" s="187"/>
    </row>
    <row r="689" spans="1:7" ht="37.5">
      <c r="A689" s="180" t="s">
        <v>4756</v>
      </c>
      <c r="B689" s="190" t="s">
        <v>3901</v>
      </c>
      <c r="C689" s="189"/>
      <c r="D689" s="180"/>
      <c r="E689" s="191">
        <v>20167</v>
      </c>
      <c r="F689" s="191"/>
      <c r="G689" s="187">
        <v>20680.09578</v>
      </c>
    </row>
    <row r="690" spans="1:7" ht="18.75">
      <c r="A690" s="180"/>
      <c r="B690" s="189" t="s">
        <v>5792</v>
      </c>
      <c r="C690" s="189">
        <v>2023</v>
      </c>
      <c r="D690" s="184" t="s">
        <v>3774</v>
      </c>
      <c r="E690" s="191">
        <v>4472</v>
      </c>
      <c r="F690" s="189"/>
      <c r="G690" s="187">
        <v>4430.25324</v>
      </c>
    </row>
    <row r="691" spans="1:7" ht="18.75">
      <c r="A691" s="180"/>
      <c r="B691" s="189" t="s">
        <v>5793</v>
      </c>
      <c r="C691" s="189">
        <v>2023</v>
      </c>
      <c r="D691" s="184" t="s">
        <v>3774</v>
      </c>
      <c r="E691" s="191">
        <v>10797</v>
      </c>
      <c r="F691" s="189"/>
      <c r="G691" s="187">
        <v>10570.85088</v>
      </c>
    </row>
    <row r="692" spans="1:7" ht="18.75">
      <c r="A692" s="180"/>
      <c r="B692" s="189" t="s">
        <v>5794</v>
      </c>
      <c r="C692" s="189">
        <v>2023</v>
      </c>
      <c r="D692" s="184" t="s">
        <v>3774</v>
      </c>
      <c r="E692" s="191">
        <v>3732</v>
      </c>
      <c r="F692" s="189"/>
      <c r="G692" s="187">
        <v>3707.98657</v>
      </c>
    </row>
    <row r="693" spans="1:7" ht="18.75">
      <c r="A693" s="180"/>
      <c r="B693" s="189" t="s">
        <v>5795</v>
      </c>
      <c r="C693" s="189">
        <v>2023</v>
      </c>
      <c r="D693" s="184" t="s">
        <v>3774</v>
      </c>
      <c r="E693" s="191">
        <v>563</v>
      </c>
      <c r="F693" s="189"/>
      <c r="G693" s="187">
        <v>1017.1609100000001</v>
      </c>
    </row>
    <row r="694" spans="1:7" ht="18.75">
      <c r="A694" s="181"/>
      <c r="B694" s="189" t="s">
        <v>5796</v>
      </c>
      <c r="C694" s="189">
        <v>2023</v>
      </c>
      <c r="D694" s="184" t="s">
        <v>3774</v>
      </c>
      <c r="E694" s="191">
        <v>603</v>
      </c>
      <c r="F694" s="189"/>
      <c r="G694" s="187">
        <v>953.84418000000005</v>
      </c>
    </row>
    <row r="695" spans="1:7" ht="37.5">
      <c r="A695" s="181" t="s">
        <v>5797</v>
      </c>
      <c r="B695" s="190" t="s">
        <v>4772</v>
      </c>
      <c r="C695" s="189"/>
      <c r="D695" s="180"/>
      <c r="E695" s="191"/>
      <c r="F695" s="189"/>
      <c r="G695" s="187"/>
    </row>
    <row r="696" spans="1:7" ht="18.75">
      <c r="A696" s="181" t="s">
        <v>5798</v>
      </c>
      <c r="B696" s="190" t="s">
        <v>3896</v>
      </c>
      <c r="C696" s="189"/>
      <c r="D696" s="180"/>
      <c r="E696" s="191"/>
      <c r="F696" s="189"/>
      <c r="G696" s="187"/>
    </row>
    <row r="697" spans="1:7" ht="18.75">
      <c r="A697" s="181" t="s">
        <v>5799</v>
      </c>
      <c r="B697" s="190" t="s">
        <v>3898</v>
      </c>
      <c r="C697" s="189"/>
      <c r="D697" s="180"/>
      <c r="E697" s="191"/>
      <c r="F697" s="189"/>
      <c r="G697" s="187"/>
    </row>
    <row r="698" spans="1:7" ht="37.5">
      <c r="A698" s="180" t="s">
        <v>5800</v>
      </c>
      <c r="B698" s="190" t="s">
        <v>3899</v>
      </c>
      <c r="C698" s="189"/>
      <c r="D698" s="180"/>
      <c r="E698" s="191"/>
      <c r="F698" s="189"/>
      <c r="G698" s="187"/>
    </row>
    <row r="699" spans="1:7" ht="37.5">
      <c r="A699" s="180" t="s">
        <v>5801</v>
      </c>
      <c r="B699" s="190" t="s">
        <v>3901</v>
      </c>
      <c r="C699" s="189"/>
      <c r="D699" s="180"/>
      <c r="E699" s="191">
        <v>5102</v>
      </c>
      <c r="F699" s="191"/>
      <c r="G699" s="187">
        <v>5092.7719999999999</v>
      </c>
    </row>
    <row r="700" spans="1:7" ht="18.75">
      <c r="A700" s="189"/>
      <c r="B700" s="189" t="s">
        <v>5802</v>
      </c>
      <c r="C700" s="189">
        <v>2023</v>
      </c>
      <c r="D700" s="184" t="s">
        <v>3771</v>
      </c>
      <c r="E700" s="191">
        <v>45</v>
      </c>
      <c r="F700" s="189"/>
      <c r="G700" s="187">
        <v>56.100059999999999</v>
      </c>
    </row>
    <row r="701" spans="1:7" ht="18.75">
      <c r="A701" s="189"/>
      <c r="B701" s="189" t="s">
        <v>5803</v>
      </c>
      <c r="C701" s="189">
        <v>2023</v>
      </c>
      <c r="D701" s="184" t="s">
        <v>3771</v>
      </c>
      <c r="E701" s="191">
        <v>28</v>
      </c>
      <c r="F701" s="189"/>
      <c r="G701" s="187">
        <v>34.96396</v>
      </c>
    </row>
    <row r="702" spans="1:7" ht="18.75">
      <c r="A702" s="189"/>
      <c r="B702" s="189" t="s">
        <v>5804</v>
      </c>
      <c r="C702" s="189">
        <v>2023</v>
      </c>
      <c r="D702" s="184" t="s">
        <v>3771</v>
      </c>
      <c r="E702" s="191">
        <v>20</v>
      </c>
      <c r="F702" s="189"/>
      <c r="G702" s="187">
        <v>38.210830000000001</v>
      </c>
    </row>
    <row r="703" spans="1:7" ht="18.75">
      <c r="A703" s="189"/>
      <c r="B703" s="189" t="s">
        <v>5805</v>
      </c>
      <c r="C703" s="189">
        <v>2023</v>
      </c>
      <c r="D703" s="184" t="s">
        <v>3771</v>
      </c>
      <c r="E703" s="191">
        <v>203</v>
      </c>
      <c r="F703" s="189"/>
      <c r="G703" s="187">
        <v>81.627539999999996</v>
      </c>
    </row>
    <row r="704" spans="1:7" ht="18.75">
      <c r="A704" s="189"/>
      <c r="B704" s="189" t="s">
        <v>5806</v>
      </c>
      <c r="C704" s="189">
        <v>2023</v>
      </c>
      <c r="D704" s="184" t="s">
        <v>3771</v>
      </c>
      <c r="E704" s="191">
        <v>10</v>
      </c>
      <c r="F704" s="189"/>
      <c r="G704" s="187">
        <v>66.033249999999995</v>
      </c>
    </row>
    <row r="705" spans="1:7" ht="18.75">
      <c r="A705" s="189"/>
      <c r="B705" s="189" t="s">
        <v>5807</v>
      </c>
      <c r="C705" s="189">
        <v>2023</v>
      </c>
      <c r="D705" s="184" t="s">
        <v>3771</v>
      </c>
      <c r="E705" s="191">
        <v>173</v>
      </c>
      <c r="F705" s="189"/>
      <c r="G705" s="187">
        <v>188.57070999999999</v>
      </c>
    </row>
    <row r="706" spans="1:7" ht="18.75">
      <c r="A706" s="189"/>
      <c r="B706" s="189" t="s">
        <v>5808</v>
      </c>
      <c r="C706" s="189">
        <v>2023</v>
      </c>
      <c r="D706" s="184" t="s">
        <v>3771</v>
      </c>
      <c r="E706" s="191">
        <v>20</v>
      </c>
      <c r="F706" s="189"/>
      <c r="G706" s="187">
        <v>82.01849</v>
      </c>
    </row>
    <row r="707" spans="1:7" ht="18.75">
      <c r="A707" s="189"/>
      <c r="B707" s="189" t="s">
        <v>5809</v>
      </c>
      <c r="C707" s="189">
        <v>2023</v>
      </c>
      <c r="D707" s="184" t="s">
        <v>3771</v>
      </c>
      <c r="E707" s="191">
        <v>19</v>
      </c>
      <c r="F707" s="189"/>
      <c r="G707" s="187">
        <v>44.81326</v>
      </c>
    </row>
    <row r="708" spans="1:7" ht="18.75">
      <c r="A708" s="189"/>
      <c r="B708" s="189" t="s">
        <v>5810</v>
      </c>
      <c r="C708" s="189">
        <v>2023</v>
      </c>
      <c r="D708" s="184" t="s">
        <v>3771</v>
      </c>
      <c r="E708" s="191">
        <v>159</v>
      </c>
      <c r="F708" s="189"/>
      <c r="G708" s="187">
        <v>62.926019999999994</v>
      </c>
    </row>
    <row r="709" spans="1:7" ht="18.75">
      <c r="A709" s="189"/>
      <c r="B709" s="189" t="s">
        <v>5811</v>
      </c>
      <c r="C709" s="189">
        <v>2023</v>
      </c>
      <c r="D709" s="184" t="s">
        <v>3771</v>
      </c>
      <c r="E709" s="191">
        <v>36</v>
      </c>
      <c r="F709" s="189"/>
      <c r="G709" s="187">
        <v>53.809839999999994</v>
      </c>
    </row>
    <row r="710" spans="1:7" ht="18.75">
      <c r="A710" s="189"/>
      <c r="B710" s="189" t="s">
        <v>5812</v>
      </c>
      <c r="C710" s="189">
        <v>2023</v>
      </c>
      <c r="D710" s="184" t="s">
        <v>3771</v>
      </c>
      <c r="E710" s="191">
        <v>274</v>
      </c>
      <c r="F710" s="189"/>
      <c r="G710" s="187">
        <v>196.01318000000001</v>
      </c>
    </row>
    <row r="711" spans="1:7" ht="18.75">
      <c r="A711" s="189"/>
      <c r="B711" s="189" t="s">
        <v>5813</v>
      </c>
      <c r="C711" s="189">
        <v>2023</v>
      </c>
      <c r="D711" s="184" t="s">
        <v>3771</v>
      </c>
      <c r="E711" s="191">
        <v>24</v>
      </c>
      <c r="F711" s="189"/>
      <c r="G711" s="187">
        <v>43.589419999999997</v>
      </c>
    </row>
    <row r="712" spans="1:7" ht="18.75">
      <c r="A712" s="189"/>
      <c r="B712" s="189" t="s">
        <v>5814</v>
      </c>
      <c r="C712" s="189">
        <v>2023</v>
      </c>
      <c r="D712" s="184" t="s">
        <v>3771</v>
      </c>
      <c r="E712" s="191">
        <v>51</v>
      </c>
      <c r="F712" s="189"/>
      <c r="G712" s="187">
        <v>56.615970000000004</v>
      </c>
    </row>
    <row r="713" spans="1:7" ht="18.75">
      <c r="A713" s="189"/>
      <c r="B713" s="189" t="s">
        <v>5815</v>
      </c>
      <c r="C713" s="189">
        <v>2023</v>
      </c>
      <c r="D713" s="184" t="s">
        <v>3771</v>
      </c>
      <c r="E713" s="191">
        <v>100</v>
      </c>
      <c r="F713" s="189"/>
      <c r="G713" s="187">
        <v>88.324809999999999</v>
      </c>
    </row>
    <row r="714" spans="1:7" ht="18.75">
      <c r="A714" s="189"/>
      <c r="B714" s="189" t="s">
        <v>5816</v>
      </c>
      <c r="C714" s="189">
        <v>2023</v>
      </c>
      <c r="D714" s="184" t="s">
        <v>3771</v>
      </c>
      <c r="E714" s="191">
        <v>93</v>
      </c>
      <c r="F714" s="189"/>
      <c r="G714" s="187">
        <v>84.546270000000007</v>
      </c>
    </row>
    <row r="715" spans="1:7" ht="18.75">
      <c r="A715" s="189"/>
      <c r="B715" s="189" t="s">
        <v>5817</v>
      </c>
      <c r="C715" s="189">
        <v>2023</v>
      </c>
      <c r="D715" s="184" t="s">
        <v>3771</v>
      </c>
      <c r="E715" s="191">
        <v>52</v>
      </c>
      <c r="F715" s="189"/>
      <c r="G715" s="187">
        <v>46.347239999999999</v>
      </c>
    </row>
    <row r="716" spans="1:7" ht="18.75">
      <c r="A716" s="189"/>
      <c r="B716" s="189" t="s">
        <v>5818</v>
      </c>
      <c r="C716" s="189">
        <v>2023</v>
      </c>
      <c r="D716" s="184" t="s">
        <v>3771</v>
      </c>
      <c r="E716" s="191">
        <v>154</v>
      </c>
      <c r="F716" s="189"/>
      <c r="G716" s="187">
        <v>78.371600000000001</v>
      </c>
    </row>
    <row r="717" spans="1:7" ht="18.75">
      <c r="A717" s="189"/>
      <c r="B717" s="189" t="s">
        <v>5819</v>
      </c>
      <c r="C717" s="189">
        <v>2023</v>
      </c>
      <c r="D717" s="184" t="s">
        <v>3771</v>
      </c>
      <c r="E717" s="191">
        <v>154</v>
      </c>
      <c r="F717" s="189"/>
      <c r="G717" s="187">
        <v>247.86870999999999</v>
      </c>
    </row>
    <row r="718" spans="1:7" ht="18.75">
      <c r="A718" s="189"/>
      <c r="B718" s="189" t="s">
        <v>5820</v>
      </c>
      <c r="C718" s="189">
        <v>2023</v>
      </c>
      <c r="D718" s="184" t="s">
        <v>3771</v>
      </c>
      <c r="E718" s="191">
        <v>14</v>
      </c>
      <c r="F718" s="189"/>
      <c r="G718" s="187">
        <v>75.497969999999995</v>
      </c>
    </row>
    <row r="719" spans="1:7" ht="18.75">
      <c r="A719" s="189"/>
      <c r="B719" s="189" t="s">
        <v>5821</v>
      </c>
      <c r="C719" s="189">
        <v>2023</v>
      </c>
      <c r="D719" s="184" t="s">
        <v>3771</v>
      </c>
      <c r="E719" s="191">
        <v>195</v>
      </c>
      <c r="F719" s="189"/>
      <c r="G719" s="187">
        <v>115.82065</v>
      </c>
    </row>
    <row r="720" spans="1:7" ht="18.75">
      <c r="A720" s="189"/>
      <c r="B720" s="189" t="s">
        <v>5822</v>
      </c>
      <c r="C720" s="189">
        <v>2023</v>
      </c>
      <c r="D720" s="184" t="s">
        <v>3771</v>
      </c>
      <c r="E720" s="191">
        <v>5</v>
      </c>
      <c r="F720" s="189"/>
      <c r="G720" s="187">
        <v>35.14678</v>
      </c>
    </row>
    <row r="721" spans="1:7" ht="18.75">
      <c r="A721" s="189"/>
      <c r="B721" s="189" t="s">
        <v>5823</v>
      </c>
      <c r="C721" s="189">
        <v>2023</v>
      </c>
      <c r="D721" s="184" t="s">
        <v>3771</v>
      </c>
      <c r="E721" s="191">
        <v>28</v>
      </c>
      <c r="F721" s="189"/>
      <c r="G721" s="187">
        <v>41.518620000000006</v>
      </c>
    </row>
    <row r="722" spans="1:7" ht="18.75">
      <c r="A722" s="189"/>
      <c r="B722" s="189" t="s">
        <v>5824</v>
      </c>
      <c r="C722" s="189">
        <v>2023</v>
      </c>
      <c r="D722" s="184" t="s">
        <v>3771</v>
      </c>
      <c r="E722" s="191">
        <v>39</v>
      </c>
      <c r="F722" s="189"/>
      <c r="G722" s="187">
        <v>52.567019999999999</v>
      </c>
    </row>
    <row r="723" spans="1:7" ht="18.75">
      <c r="A723" s="189"/>
      <c r="B723" s="189" t="s">
        <v>5825</v>
      </c>
      <c r="C723" s="189">
        <v>2023</v>
      </c>
      <c r="D723" s="184" t="s">
        <v>3771</v>
      </c>
      <c r="E723" s="191">
        <v>23</v>
      </c>
      <c r="F723" s="189"/>
      <c r="G723" s="187">
        <v>35.992429999999999</v>
      </c>
    </row>
    <row r="724" spans="1:7" ht="18.75">
      <c r="A724" s="189"/>
      <c r="B724" s="189" t="s">
        <v>5824</v>
      </c>
      <c r="C724" s="189">
        <v>2023</v>
      </c>
      <c r="D724" s="184" t="s">
        <v>3771</v>
      </c>
      <c r="E724" s="191">
        <v>287</v>
      </c>
      <c r="F724" s="189"/>
      <c r="G724" s="187">
        <v>203.94410999999999</v>
      </c>
    </row>
    <row r="725" spans="1:7" ht="18.75">
      <c r="A725" s="189"/>
      <c r="B725" s="189" t="s">
        <v>5826</v>
      </c>
      <c r="C725" s="189">
        <v>2023</v>
      </c>
      <c r="D725" s="184" t="s">
        <v>3771</v>
      </c>
      <c r="E725" s="191">
        <v>100</v>
      </c>
      <c r="F725" s="189"/>
      <c r="G725" s="187">
        <v>57.872160000000001</v>
      </c>
    </row>
    <row r="726" spans="1:7" ht="18.75">
      <c r="A726" s="189"/>
      <c r="B726" s="189" t="s">
        <v>5827</v>
      </c>
      <c r="C726" s="189">
        <v>2023</v>
      </c>
      <c r="D726" s="184" t="s">
        <v>3771</v>
      </c>
      <c r="E726" s="191">
        <v>27</v>
      </c>
      <c r="F726" s="189"/>
      <c r="G726" s="187">
        <v>39.645300000000006</v>
      </c>
    </row>
    <row r="727" spans="1:7" ht="18.75">
      <c r="A727" s="189"/>
      <c r="B727" s="189" t="s">
        <v>5828</v>
      </c>
      <c r="C727" s="189">
        <v>2023</v>
      </c>
      <c r="D727" s="184" t="s">
        <v>3771</v>
      </c>
      <c r="E727" s="191">
        <v>173</v>
      </c>
      <c r="F727" s="189"/>
      <c r="G727" s="187">
        <v>155.77159</v>
      </c>
    </row>
    <row r="728" spans="1:7" ht="18.75">
      <c r="A728" s="189"/>
      <c r="B728" s="189" t="s">
        <v>5829</v>
      </c>
      <c r="C728" s="189">
        <v>2023</v>
      </c>
      <c r="D728" s="184" t="s">
        <v>3771</v>
      </c>
      <c r="E728" s="191">
        <v>9</v>
      </c>
      <c r="F728" s="189"/>
      <c r="G728" s="187">
        <v>39.246160000000003</v>
      </c>
    </row>
    <row r="729" spans="1:7" ht="18.75">
      <c r="A729" s="189"/>
      <c r="B729" s="189" t="s">
        <v>5830</v>
      </c>
      <c r="C729" s="189">
        <v>2023</v>
      </c>
      <c r="D729" s="184" t="s">
        <v>3771</v>
      </c>
      <c r="E729" s="191">
        <v>40</v>
      </c>
      <c r="F729" s="189"/>
      <c r="G729" s="187">
        <v>35.14969</v>
      </c>
    </row>
    <row r="730" spans="1:7" ht="18.75">
      <c r="A730" s="189"/>
      <c r="B730" s="189" t="s">
        <v>5831</v>
      </c>
      <c r="C730" s="189">
        <v>2023</v>
      </c>
      <c r="D730" s="184" t="s">
        <v>3771</v>
      </c>
      <c r="E730" s="191">
        <v>48</v>
      </c>
      <c r="F730" s="189"/>
      <c r="G730" s="187">
        <v>36.2547</v>
      </c>
    </row>
    <row r="731" spans="1:7" ht="18.75">
      <c r="A731" s="189"/>
      <c r="B731" s="189" t="s">
        <v>5832</v>
      </c>
      <c r="C731" s="189">
        <v>2023</v>
      </c>
      <c r="D731" s="184" t="s">
        <v>3771</v>
      </c>
      <c r="E731" s="191">
        <v>15</v>
      </c>
      <c r="F731" s="189"/>
      <c r="G731" s="187">
        <v>30.8141</v>
      </c>
    </row>
    <row r="732" spans="1:7" ht="18.75">
      <c r="A732" s="189"/>
      <c r="B732" s="189" t="s">
        <v>5833</v>
      </c>
      <c r="C732" s="189">
        <v>2023</v>
      </c>
      <c r="D732" s="184" t="s">
        <v>3771</v>
      </c>
      <c r="E732" s="191">
        <v>16</v>
      </c>
      <c r="F732" s="189"/>
      <c r="G732" s="187">
        <v>62.432580000000002</v>
      </c>
    </row>
    <row r="733" spans="1:7" ht="18.75">
      <c r="A733" s="189"/>
      <c r="B733" s="189" t="s">
        <v>5834</v>
      </c>
      <c r="C733" s="189">
        <v>2023</v>
      </c>
      <c r="D733" s="184" t="s">
        <v>3771</v>
      </c>
      <c r="E733" s="191">
        <v>49</v>
      </c>
      <c r="F733" s="189"/>
      <c r="G733" s="187">
        <v>71.929570000000012</v>
      </c>
    </row>
    <row r="734" spans="1:7" ht="18.75">
      <c r="A734" s="189"/>
      <c r="B734" s="189" t="s">
        <v>5835</v>
      </c>
      <c r="C734" s="189">
        <v>2023</v>
      </c>
      <c r="D734" s="184" t="s">
        <v>3771</v>
      </c>
      <c r="E734" s="191">
        <v>37</v>
      </c>
      <c r="F734" s="189"/>
      <c r="G734" s="187">
        <v>83.668469999999999</v>
      </c>
    </row>
    <row r="735" spans="1:7" ht="18.75">
      <c r="A735" s="189"/>
      <c r="B735" s="189" t="s">
        <v>5836</v>
      </c>
      <c r="C735" s="189">
        <v>2023</v>
      </c>
      <c r="D735" s="184" t="s">
        <v>3771</v>
      </c>
      <c r="E735" s="191">
        <v>106</v>
      </c>
      <c r="F735" s="189"/>
      <c r="G735" s="187">
        <v>73.442139999999995</v>
      </c>
    </row>
    <row r="736" spans="1:7" ht="18.75">
      <c r="A736" s="189"/>
      <c r="B736" s="189" t="s">
        <v>5837</v>
      </c>
      <c r="C736" s="189">
        <v>2023</v>
      </c>
      <c r="D736" s="184" t="s">
        <v>3771</v>
      </c>
      <c r="E736" s="191">
        <v>101</v>
      </c>
      <c r="F736" s="189"/>
      <c r="G736" s="187">
        <v>110.51428</v>
      </c>
    </row>
    <row r="737" spans="1:7" ht="18.75">
      <c r="A737" s="189"/>
      <c r="B737" s="189" t="s">
        <v>5838</v>
      </c>
      <c r="C737" s="189">
        <v>2023</v>
      </c>
      <c r="D737" s="184" t="s">
        <v>3771</v>
      </c>
      <c r="E737" s="191">
        <v>20</v>
      </c>
      <c r="F737" s="189"/>
      <c r="G737" s="187">
        <v>50.773580000000003</v>
      </c>
    </row>
    <row r="738" spans="1:7" ht="18.75">
      <c r="A738" s="189"/>
      <c r="B738" s="189" t="s">
        <v>5839</v>
      </c>
      <c r="C738" s="189">
        <v>2023</v>
      </c>
      <c r="D738" s="184" t="s">
        <v>3771</v>
      </c>
      <c r="E738" s="191">
        <v>15</v>
      </c>
      <c r="F738" s="189"/>
      <c r="G738" s="187">
        <v>91.41825</v>
      </c>
    </row>
    <row r="739" spans="1:7" ht="18.75">
      <c r="A739" s="189"/>
      <c r="B739" s="189" t="s">
        <v>5840</v>
      </c>
      <c r="C739" s="189">
        <v>2023</v>
      </c>
      <c r="D739" s="184" t="s">
        <v>3771</v>
      </c>
      <c r="E739" s="191">
        <v>35</v>
      </c>
      <c r="F739" s="189"/>
      <c r="G739" s="187">
        <v>114.44866</v>
      </c>
    </row>
    <row r="740" spans="1:7" ht="18.75">
      <c r="A740" s="189"/>
      <c r="B740" s="189" t="s">
        <v>5841</v>
      </c>
      <c r="C740" s="189">
        <v>2023</v>
      </c>
      <c r="D740" s="184" t="s">
        <v>3771</v>
      </c>
      <c r="E740" s="191">
        <v>47</v>
      </c>
      <c r="F740" s="189"/>
      <c r="G740" s="187">
        <v>57.786180000000002</v>
      </c>
    </row>
    <row r="741" spans="1:7" ht="18.75">
      <c r="A741" s="189"/>
      <c r="B741" s="189" t="s">
        <v>5842</v>
      </c>
      <c r="C741" s="189">
        <v>2023</v>
      </c>
      <c r="D741" s="184" t="s">
        <v>3771</v>
      </c>
      <c r="E741" s="191">
        <v>24</v>
      </c>
      <c r="F741" s="189"/>
      <c r="G741" s="187">
        <v>35.509129999999999</v>
      </c>
    </row>
    <row r="742" spans="1:7" ht="18.75">
      <c r="A742" s="189"/>
      <c r="B742" s="189" t="s">
        <v>5843</v>
      </c>
      <c r="C742" s="189">
        <v>2023</v>
      </c>
      <c r="D742" s="184" t="s">
        <v>3771</v>
      </c>
      <c r="E742" s="191">
        <v>19</v>
      </c>
      <c r="F742" s="189"/>
      <c r="G742" s="187">
        <v>29.719750000000001</v>
      </c>
    </row>
    <row r="743" spans="1:7" ht="18.75">
      <c r="A743" s="189"/>
      <c r="B743" s="189" t="s">
        <v>5844</v>
      </c>
      <c r="C743" s="189">
        <v>2023</v>
      </c>
      <c r="D743" s="184" t="s">
        <v>3771</v>
      </c>
      <c r="E743" s="191">
        <v>8</v>
      </c>
      <c r="F743" s="189"/>
      <c r="G743" s="187">
        <v>89.067520000000002</v>
      </c>
    </row>
    <row r="744" spans="1:7" ht="18.75">
      <c r="A744" s="189"/>
      <c r="B744" s="189" t="s">
        <v>5845</v>
      </c>
      <c r="C744" s="189">
        <v>2023</v>
      </c>
      <c r="D744" s="184" t="s">
        <v>3771</v>
      </c>
      <c r="E744" s="191">
        <v>20</v>
      </c>
      <c r="F744" s="189"/>
      <c r="G744" s="187">
        <v>59.656489999999998</v>
      </c>
    </row>
    <row r="745" spans="1:7" ht="18.75">
      <c r="A745" s="189"/>
      <c r="B745" s="189" t="s">
        <v>5846</v>
      </c>
      <c r="C745" s="189">
        <v>2023</v>
      </c>
      <c r="D745" s="184" t="s">
        <v>3771</v>
      </c>
      <c r="E745" s="191">
        <v>90</v>
      </c>
      <c r="F745" s="189"/>
      <c r="G745" s="187">
        <v>54.776530000000001</v>
      </c>
    </row>
    <row r="746" spans="1:7" ht="18.75">
      <c r="A746" s="189"/>
      <c r="B746" s="189" t="s">
        <v>5845</v>
      </c>
      <c r="C746" s="189">
        <v>2023</v>
      </c>
      <c r="D746" s="184" t="s">
        <v>3771</v>
      </c>
      <c r="E746" s="191">
        <v>47</v>
      </c>
      <c r="F746" s="189"/>
      <c r="G746" s="187">
        <v>62.199379999999998</v>
      </c>
    </row>
    <row r="747" spans="1:7" ht="18.75">
      <c r="A747" s="189"/>
      <c r="B747" s="189" t="s">
        <v>5847</v>
      </c>
      <c r="C747" s="189">
        <v>2023</v>
      </c>
      <c r="D747" s="184" t="s">
        <v>3771</v>
      </c>
      <c r="E747" s="191">
        <v>31</v>
      </c>
      <c r="F747" s="189"/>
      <c r="G747" s="187">
        <v>28.629570000000001</v>
      </c>
    </row>
    <row r="748" spans="1:7" ht="18.75">
      <c r="A748" s="189"/>
      <c r="B748" s="189" t="s">
        <v>5848</v>
      </c>
      <c r="C748" s="189">
        <v>2023</v>
      </c>
      <c r="D748" s="184" t="s">
        <v>3771</v>
      </c>
      <c r="E748" s="191">
        <v>43</v>
      </c>
      <c r="F748" s="189"/>
      <c r="G748" s="187">
        <v>40.560490000000001</v>
      </c>
    </row>
    <row r="749" spans="1:7" ht="18.75">
      <c r="A749" s="189"/>
      <c r="B749" s="189" t="s">
        <v>5849</v>
      </c>
      <c r="C749" s="189">
        <v>2023</v>
      </c>
      <c r="D749" s="184" t="s">
        <v>3771</v>
      </c>
      <c r="E749" s="191">
        <v>5</v>
      </c>
      <c r="F749" s="189"/>
      <c r="G749" s="187">
        <v>60.628480000000003</v>
      </c>
    </row>
    <row r="750" spans="1:7" ht="18.75">
      <c r="A750" s="189"/>
      <c r="B750" s="189" t="s">
        <v>5850</v>
      </c>
      <c r="C750" s="189">
        <v>2023</v>
      </c>
      <c r="D750" s="184" t="s">
        <v>3771</v>
      </c>
      <c r="E750" s="191">
        <v>93</v>
      </c>
      <c r="F750" s="189"/>
      <c r="G750" s="187">
        <v>71.00233999999999</v>
      </c>
    </row>
    <row r="751" spans="1:7" ht="18.75">
      <c r="A751" s="189"/>
      <c r="B751" s="189" t="s">
        <v>5851</v>
      </c>
      <c r="C751" s="189">
        <v>2023</v>
      </c>
      <c r="D751" s="184" t="s">
        <v>3771</v>
      </c>
      <c r="E751" s="191">
        <v>25</v>
      </c>
      <c r="F751" s="189"/>
      <c r="G751" s="187">
        <v>36.148050000000005</v>
      </c>
    </row>
    <row r="752" spans="1:7" ht="18.75">
      <c r="A752" s="189"/>
      <c r="B752" s="189" t="s">
        <v>5852</v>
      </c>
      <c r="C752" s="189">
        <v>2023</v>
      </c>
      <c r="D752" s="184" t="s">
        <v>3771</v>
      </c>
      <c r="E752" s="191">
        <v>218</v>
      </c>
      <c r="F752" s="189"/>
      <c r="G752" s="187">
        <v>154.41886</v>
      </c>
    </row>
    <row r="753" spans="1:7" ht="18.75">
      <c r="A753" s="189"/>
      <c r="B753" s="189" t="s">
        <v>5853</v>
      </c>
      <c r="C753" s="189">
        <v>2023</v>
      </c>
      <c r="D753" s="184" t="s">
        <v>3774</v>
      </c>
      <c r="E753" s="191">
        <v>31</v>
      </c>
      <c r="F753" s="189"/>
      <c r="G753" s="187">
        <v>89.423320000000004</v>
      </c>
    </row>
    <row r="754" spans="1:7" ht="18.75">
      <c r="A754" s="189"/>
      <c r="B754" s="189" t="s">
        <v>5854</v>
      </c>
      <c r="C754" s="189">
        <v>2023</v>
      </c>
      <c r="D754" s="184" t="s">
        <v>3774</v>
      </c>
      <c r="E754" s="191">
        <v>40</v>
      </c>
      <c r="F754" s="189"/>
      <c r="G754" s="187">
        <v>47.908089999999994</v>
      </c>
    </row>
    <row r="755" spans="1:7" ht="18.75">
      <c r="A755" s="189"/>
      <c r="B755" s="189" t="s">
        <v>5855</v>
      </c>
      <c r="C755" s="189">
        <v>2023</v>
      </c>
      <c r="D755" s="184" t="s">
        <v>3774</v>
      </c>
      <c r="E755" s="191">
        <v>95</v>
      </c>
      <c r="F755" s="189"/>
      <c r="G755" s="187">
        <v>85.36372999999999</v>
      </c>
    </row>
    <row r="756" spans="1:7" ht="18.75">
      <c r="A756" s="189"/>
      <c r="B756" s="189" t="s">
        <v>5856</v>
      </c>
      <c r="C756" s="189">
        <v>2023</v>
      </c>
      <c r="D756" s="184" t="s">
        <v>3774</v>
      </c>
      <c r="E756" s="191">
        <v>15</v>
      </c>
      <c r="F756" s="189"/>
      <c r="G756" s="187">
        <v>46.86289</v>
      </c>
    </row>
    <row r="757" spans="1:7" ht="18.75">
      <c r="A757" s="189"/>
      <c r="B757" s="189" t="s">
        <v>5857</v>
      </c>
      <c r="C757" s="189">
        <v>2023</v>
      </c>
      <c r="D757" s="184" t="s">
        <v>3774</v>
      </c>
      <c r="E757" s="191">
        <v>36</v>
      </c>
      <c r="F757" s="189"/>
      <c r="G757" s="187">
        <v>38.829440000000005</v>
      </c>
    </row>
    <row r="758" spans="1:7" ht="18.75">
      <c r="A758" s="189"/>
      <c r="B758" s="189" t="s">
        <v>5858</v>
      </c>
      <c r="C758" s="189">
        <v>2023</v>
      </c>
      <c r="D758" s="184" t="s">
        <v>3774</v>
      </c>
      <c r="E758" s="191">
        <v>7</v>
      </c>
      <c r="F758" s="189"/>
      <c r="G758" s="187">
        <v>99.10942</v>
      </c>
    </row>
    <row r="759" spans="1:7" ht="18.75">
      <c r="A759" s="189"/>
      <c r="B759" s="189" t="s">
        <v>5859</v>
      </c>
      <c r="C759" s="189">
        <v>2023</v>
      </c>
      <c r="D759" s="184" t="s">
        <v>3774</v>
      </c>
      <c r="E759" s="191">
        <v>360</v>
      </c>
      <c r="F759" s="189"/>
      <c r="G759" s="187">
        <v>174.28208999999998</v>
      </c>
    </row>
    <row r="760" spans="1:7" ht="18.75">
      <c r="A760" s="189"/>
      <c r="B760" s="189" t="s">
        <v>5860</v>
      </c>
      <c r="C760" s="189">
        <v>2023</v>
      </c>
      <c r="D760" s="184" t="s">
        <v>3774</v>
      </c>
      <c r="E760" s="191">
        <v>139</v>
      </c>
      <c r="F760" s="189"/>
      <c r="G760" s="187">
        <v>86.190649999999991</v>
      </c>
    </row>
    <row r="761" spans="1:7" ht="18.75">
      <c r="A761" s="189"/>
      <c r="B761" s="189" t="s">
        <v>5861</v>
      </c>
      <c r="C761" s="189">
        <v>2023</v>
      </c>
      <c r="D761" s="184" t="s">
        <v>3774</v>
      </c>
      <c r="E761" s="191">
        <v>267</v>
      </c>
      <c r="F761" s="189"/>
      <c r="G761" s="187">
        <v>163.55931000000001</v>
      </c>
    </row>
    <row r="762" spans="1:7" ht="18.75">
      <c r="A762" s="189"/>
      <c r="B762" s="189" t="s">
        <v>5862</v>
      </c>
      <c r="C762" s="189">
        <v>2023</v>
      </c>
      <c r="D762" s="184" t="s">
        <v>3774</v>
      </c>
      <c r="E762" s="191">
        <v>196</v>
      </c>
      <c r="F762" s="189"/>
      <c r="G762" s="187">
        <v>98.167320000000004</v>
      </c>
    </row>
    <row r="763" spans="1:7" ht="18.75">
      <c r="A763" s="189"/>
      <c r="B763" s="189" t="s">
        <v>5863</v>
      </c>
      <c r="C763" s="189">
        <v>2023</v>
      </c>
      <c r="D763" s="184" t="s">
        <v>3774</v>
      </c>
      <c r="E763" s="191">
        <v>5</v>
      </c>
      <c r="F763" s="189"/>
      <c r="G763" s="187">
        <v>107.75684</v>
      </c>
    </row>
    <row r="764" spans="1:7" ht="18.75">
      <c r="A764" s="189"/>
      <c r="B764" s="189" t="s">
        <v>5864</v>
      </c>
      <c r="C764" s="189">
        <v>2023</v>
      </c>
      <c r="D764" s="184" t="s">
        <v>3774</v>
      </c>
      <c r="E764" s="191">
        <v>219</v>
      </c>
      <c r="F764" s="189"/>
      <c r="G764" s="187">
        <v>78.045369999999991</v>
      </c>
    </row>
    <row r="765" spans="1:7" ht="18.75">
      <c r="A765" s="189"/>
      <c r="B765" s="189" t="s">
        <v>5865</v>
      </c>
      <c r="C765" s="189">
        <v>2023</v>
      </c>
      <c r="D765" s="184" t="s">
        <v>3774</v>
      </c>
      <c r="E765" s="191">
        <v>25</v>
      </c>
      <c r="F765" s="189"/>
      <c r="G765" s="187">
        <v>32.550789999999999</v>
      </c>
    </row>
    <row r="766" spans="1:7" ht="37.5">
      <c r="A766" s="180" t="s">
        <v>5866</v>
      </c>
      <c r="B766" s="190" t="s">
        <v>3820</v>
      </c>
      <c r="C766" s="189"/>
      <c r="D766" s="180"/>
      <c r="E766" s="191"/>
      <c r="F766" s="189"/>
      <c r="G766" s="187"/>
    </row>
    <row r="767" spans="1:7" ht="37.5">
      <c r="A767" s="180" t="s">
        <v>5867</v>
      </c>
      <c r="B767" s="190" t="s">
        <v>3901</v>
      </c>
      <c r="C767" s="189"/>
      <c r="D767" s="180"/>
      <c r="E767" s="191">
        <v>873</v>
      </c>
      <c r="F767" s="191"/>
      <c r="G767" s="187">
        <v>1390.7899399999999</v>
      </c>
    </row>
    <row r="768" spans="1:7" ht="18.75">
      <c r="A768" s="180"/>
      <c r="B768" s="189" t="s">
        <v>5868</v>
      </c>
      <c r="C768" s="189">
        <v>2023</v>
      </c>
      <c r="D768" s="184" t="s">
        <v>3771</v>
      </c>
      <c r="E768" s="191">
        <v>213</v>
      </c>
      <c r="F768" s="189"/>
      <c r="G768" s="187">
        <v>289.76476000000002</v>
      </c>
    </row>
    <row r="769" spans="1:7" ht="18.75">
      <c r="A769" s="180"/>
      <c r="B769" s="189" t="s">
        <v>5869</v>
      </c>
      <c r="C769" s="189">
        <v>2023</v>
      </c>
      <c r="D769" s="184" t="s">
        <v>3771</v>
      </c>
      <c r="E769" s="191">
        <v>62</v>
      </c>
      <c r="F769" s="189"/>
      <c r="G769" s="187">
        <v>275.11619999999999</v>
      </c>
    </row>
    <row r="770" spans="1:7" ht="18.75">
      <c r="A770" s="180"/>
      <c r="B770" s="189" t="s">
        <v>5870</v>
      </c>
      <c r="C770" s="189">
        <v>2023</v>
      </c>
      <c r="D770" s="184" t="s">
        <v>3771</v>
      </c>
      <c r="E770" s="191">
        <v>80</v>
      </c>
      <c r="F770" s="189"/>
      <c r="G770" s="187">
        <v>123.22705000000001</v>
      </c>
    </row>
    <row r="771" spans="1:7" ht="18.75">
      <c r="A771" s="180"/>
      <c r="B771" s="189" t="s">
        <v>5871</v>
      </c>
      <c r="C771" s="189">
        <v>2023</v>
      </c>
      <c r="D771" s="184" t="s">
        <v>3771</v>
      </c>
      <c r="E771" s="191">
        <v>14</v>
      </c>
      <c r="F771" s="189"/>
      <c r="G771" s="187">
        <v>103.41347</v>
      </c>
    </row>
    <row r="772" spans="1:7" ht="18.75">
      <c r="A772" s="180"/>
      <c r="B772" s="189" t="s">
        <v>5872</v>
      </c>
      <c r="C772" s="189">
        <v>2023</v>
      </c>
      <c r="D772" s="184" t="s">
        <v>3771</v>
      </c>
      <c r="E772" s="191">
        <v>132</v>
      </c>
      <c r="F772" s="189"/>
      <c r="G772" s="187">
        <v>126.87249</v>
      </c>
    </row>
    <row r="773" spans="1:7" ht="18.75">
      <c r="A773" s="180"/>
      <c r="B773" s="189" t="s">
        <v>5873</v>
      </c>
      <c r="C773" s="189">
        <v>2023</v>
      </c>
      <c r="D773" s="184" t="s">
        <v>3771</v>
      </c>
      <c r="E773" s="191">
        <v>372</v>
      </c>
      <c r="F773" s="189"/>
      <c r="G773" s="187">
        <v>472.39596999999998</v>
      </c>
    </row>
    <row r="774" spans="1:7" ht="18.75">
      <c r="A774" s="181" t="s">
        <v>5874</v>
      </c>
      <c r="B774" s="190" t="s">
        <v>4753</v>
      </c>
      <c r="C774" s="189"/>
      <c r="D774" s="184"/>
      <c r="E774" s="191"/>
      <c r="F774" s="189"/>
      <c r="G774" s="187"/>
    </row>
    <row r="775" spans="1:7" ht="18.75">
      <c r="A775" s="181" t="s">
        <v>5875</v>
      </c>
      <c r="B775" s="190" t="s">
        <v>3898</v>
      </c>
      <c r="C775" s="189"/>
      <c r="D775" s="180"/>
      <c r="E775" s="191"/>
      <c r="F775" s="189"/>
      <c r="G775" s="187"/>
    </row>
    <row r="776" spans="1:7" ht="37.5">
      <c r="A776" s="180" t="s">
        <v>5876</v>
      </c>
      <c r="B776" s="190" t="s">
        <v>3899</v>
      </c>
      <c r="C776" s="189"/>
      <c r="D776" s="180"/>
      <c r="E776" s="191"/>
      <c r="F776" s="189"/>
      <c r="G776" s="187"/>
    </row>
    <row r="777" spans="1:7" ht="37.5">
      <c r="A777" s="180" t="s">
        <v>5877</v>
      </c>
      <c r="B777" s="190" t="s">
        <v>3901</v>
      </c>
      <c r="C777" s="189"/>
      <c r="D777" s="180"/>
      <c r="E777" s="191">
        <v>45</v>
      </c>
      <c r="F777" s="191"/>
      <c r="G777" s="187">
        <v>161.67412000000002</v>
      </c>
    </row>
    <row r="778" spans="1:7" ht="18.75">
      <c r="A778" s="180"/>
      <c r="B778" s="189" t="s">
        <v>5878</v>
      </c>
      <c r="C778" s="189">
        <v>2023</v>
      </c>
      <c r="D778" s="184" t="s">
        <v>3774</v>
      </c>
      <c r="E778" s="191">
        <v>15</v>
      </c>
      <c r="F778" s="189"/>
      <c r="G778" s="187">
        <v>111.97947000000001</v>
      </c>
    </row>
    <row r="779" spans="1:7" ht="18.75">
      <c r="A779" s="180"/>
      <c r="B779" s="189" t="s">
        <v>5879</v>
      </c>
      <c r="C779" s="189">
        <v>2023</v>
      </c>
      <c r="D779" s="184" t="s">
        <v>3774</v>
      </c>
      <c r="E779" s="191">
        <v>30</v>
      </c>
      <c r="F779" s="189"/>
      <c r="G779" s="187">
        <v>49.694650000000003</v>
      </c>
    </row>
    <row r="780" spans="1:7" ht="18.75">
      <c r="A780" s="190" t="s">
        <v>19</v>
      </c>
      <c r="B780" s="190" t="s">
        <v>64</v>
      </c>
      <c r="C780" s="189"/>
      <c r="D780" s="184"/>
      <c r="E780" s="191"/>
      <c r="F780" s="189"/>
      <c r="G780" s="187"/>
    </row>
    <row r="781" spans="1:7" ht="75">
      <c r="A781" s="190" t="s">
        <v>3240</v>
      </c>
      <c r="B781" s="190" t="s">
        <v>3777</v>
      </c>
      <c r="C781" s="177"/>
      <c r="D781" s="177"/>
      <c r="E781" s="178"/>
      <c r="F781" s="177"/>
      <c r="G781" s="187"/>
    </row>
    <row r="782" spans="1:7" ht="18.75">
      <c r="A782" s="190" t="s">
        <v>3242</v>
      </c>
      <c r="B782" s="190" t="s">
        <v>3778</v>
      </c>
      <c r="C782" s="177"/>
      <c r="D782" s="177"/>
      <c r="E782" s="187"/>
      <c r="F782" s="177"/>
      <c r="G782" s="187"/>
    </row>
    <row r="783" spans="1:7" ht="37.5">
      <c r="A783" s="190" t="s">
        <v>3244</v>
      </c>
      <c r="B783" s="190" t="s">
        <v>3779</v>
      </c>
      <c r="C783" s="177"/>
      <c r="D783" s="177"/>
      <c r="E783" s="187"/>
      <c r="F783" s="177"/>
      <c r="G783" s="187"/>
    </row>
    <row r="784" spans="1:7" ht="168.75">
      <c r="A784" s="190" t="s">
        <v>3246</v>
      </c>
      <c r="B784" s="190" t="s">
        <v>3780</v>
      </c>
      <c r="C784" s="177"/>
      <c r="D784" s="177"/>
      <c r="E784" s="187"/>
      <c r="F784" s="177"/>
      <c r="G784" s="187"/>
    </row>
    <row r="785" spans="1:7" ht="75">
      <c r="A785" s="190" t="s">
        <v>3781</v>
      </c>
      <c r="B785" s="190" t="s">
        <v>3782</v>
      </c>
      <c r="C785" s="177"/>
      <c r="D785" s="177"/>
      <c r="E785" s="178"/>
      <c r="F785" s="177"/>
      <c r="G785" s="187"/>
    </row>
    <row r="786" spans="1:7" ht="18.75">
      <c r="A786" s="194" t="s">
        <v>19</v>
      </c>
      <c r="B786" s="190" t="s">
        <v>64</v>
      </c>
      <c r="C786" s="177"/>
      <c r="D786" s="177"/>
      <c r="E786" s="178"/>
      <c r="F786" s="177"/>
      <c r="G786" s="187"/>
    </row>
    <row r="787" spans="1:7" ht="18.75">
      <c r="A787" s="194" t="s">
        <v>4920</v>
      </c>
      <c r="B787" s="190" t="s">
        <v>3822</v>
      </c>
      <c r="C787" s="177"/>
      <c r="D787" s="177"/>
      <c r="E787" s="178"/>
      <c r="F787" s="177"/>
      <c r="G787" s="187"/>
    </row>
    <row r="788" spans="1:7" ht="18.75">
      <c r="A788" s="194" t="s">
        <v>4921</v>
      </c>
      <c r="B788" s="190" t="s">
        <v>3758</v>
      </c>
      <c r="C788" s="177"/>
      <c r="D788" s="177"/>
      <c r="E788" s="178"/>
      <c r="F788" s="177"/>
      <c r="G788" s="187"/>
    </row>
    <row r="789" spans="1:7" ht="18.75">
      <c r="A789" s="194" t="s">
        <v>4922</v>
      </c>
      <c r="B789" s="190" t="s">
        <v>3759</v>
      </c>
      <c r="C789" s="177"/>
      <c r="D789" s="177"/>
      <c r="E789" s="178"/>
      <c r="F789" s="177"/>
      <c r="G789" s="187"/>
    </row>
    <row r="790" spans="1:7" ht="37.5">
      <c r="A790" s="194" t="s">
        <v>4923</v>
      </c>
      <c r="B790" s="190" t="s">
        <v>4924</v>
      </c>
      <c r="C790" s="177"/>
      <c r="D790" s="177"/>
      <c r="E790" s="178"/>
      <c r="F790" s="177"/>
      <c r="G790" s="187"/>
    </row>
    <row r="791" spans="1:7" ht="56.25">
      <c r="A791" s="195" t="s">
        <v>4925</v>
      </c>
      <c r="B791" s="190" t="s">
        <v>4926</v>
      </c>
      <c r="C791" s="196"/>
      <c r="D791" s="177"/>
      <c r="E791" s="184">
        <v>346</v>
      </c>
      <c r="F791" s="177"/>
      <c r="G791" s="184">
        <v>1702.64021</v>
      </c>
    </row>
    <row r="792" spans="1:7" ht="18.75">
      <c r="A792" s="195">
        <v>9</v>
      </c>
      <c r="B792" s="184" t="s">
        <v>5880</v>
      </c>
      <c r="C792" s="184"/>
      <c r="D792" s="184" t="s">
        <v>3771</v>
      </c>
      <c r="E792" s="184">
        <v>42</v>
      </c>
      <c r="F792" s="184"/>
      <c r="G792" s="184">
        <v>235.21850000000001</v>
      </c>
    </row>
    <row r="793" spans="1:7" ht="18.75">
      <c r="A793" s="195">
        <v>9</v>
      </c>
      <c r="B793" s="184" t="s">
        <v>5881</v>
      </c>
      <c r="C793" s="184"/>
      <c r="D793" s="184" t="s">
        <v>3771</v>
      </c>
      <c r="E793" s="184">
        <v>304</v>
      </c>
      <c r="F793" s="184"/>
      <c r="G793" s="184">
        <v>1467.4217100000001</v>
      </c>
    </row>
    <row r="794" spans="1:7" ht="37.5">
      <c r="A794" s="194" t="s">
        <v>3294</v>
      </c>
      <c r="B794" s="190" t="s">
        <v>3820</v>
      </c>
      <c r="C794" s="184"/>
      <c r="D794" s="184"/>
      <c r="E794" s="184"/>
      <c r="F794" s="184"/>
      <c r="G794" s="184"/>
    </row>
    <row r="795" spans="1:7" ht="56.25">
      <c r="A795" s="195" t="s">
        <v>4929</v>
      </c>
      <c r="B795" s="190" t="s">
        <v>4926</v>
      </c>
      <c r="C795" s="184"/>
      <c r="D795" s="184"/>
      <c r="E795" s="184">
        <v>1514</v>
      </c>
      <c r="F795" s="184"/>
      <c r="G795" s="184">
        <v>8563.3122299999995</v>
      </c>
    </row>
    <row r="796" spans="1:7" ht="18.75">
      <c r="A796" s="195"/>
      <c r="B796" s="184" t="s">
        <v>5882</v>
      </c>
      <c r="C796" s="184"/>
      <c r="D796" s="184" t="s">
        <v>3774</v>
      </c>
      <c r="E796" s="184">
        <v>130</v>
      </c>
      <c r="F796" s="184"/>
      <c r="G796" s="184">
        <v>956.70100000000002</v>
      </c>
    </row>
    <row r="797" spans="1:7" ht="18.75">
      <c r="A797" s="195"/>
      <c r="B797" s="184" t="s">
        <v>5883</v>
      </c>
      <c r="C797" s="184"/>
      <c r="D797" s="184" t="s">
        <v>3774</v>
      </c>
      <c r="E797" s="184">
        <v>136</v>
      </c>
      <c r="F797" s="184"/>
      <c r="G797" s="184">
        <v>1191.06106</v>
      </c>
    </row>
    <row r="798" spans="1:7" ht="18.75">
      <c r="A798" s="195"/>
      <c r="B798" s="184" t="s">
        <v>5884</v>
      </c>
      <c r="C798" s="184"/>
      <c r="D798" s="184" t="s">
        <v>3774</v>
      </c>
      <c r="E798" s="184">
        <v>192</v>
      </c>
      <c r="F798" s="184"/>
      <c r="G798" s="184">
        <v>787.48777000000007</v>
      </c>
    </row>
    <row r="799" spans="1:7" ht="18.75">
      <c r="A799" s="195"/>
      <c r="B799" s="184" t="s">
        <v>5885</v>
      </c>
      <c r="C799" s="184"/>
      <c r="D799" s="184" t="s">
        <v>3774</v>
      </c>
      <c r="E799" s="184">
        <v>192</v>
      </c>
      <c r="F799" s="184"/>
      <c r="G799" s="184">
        <v>695.25251000000003</v>
      </c>
    </row>
    <row r="800" spans="1:7" ht="18.75">
      <c r="A800" s="195"/>
      <c r="B800" s="184" t="s">
        <v>5886</v>
      </c>
      <c r="C800" s="184"/>
      <c r="D800" s="184" t="s">
        <v>3774</v>
      </c>
      <c r="E800" s="184">
        <v>567</v>
      </c>
      <c r="F800" s="184"/>
      <c r="G800" s="184">
        <v>2508.3148700000002</v>
      </c>
    </row>
    <row r="801" spans="1:7" ht="18.75">
      <c r="A801" s="195"/>
      <c r="B801" s="184" t="s">
        <v>5887</v>
      </c>
      <c r="C801" s="184"/>
      <c r="D801" s="184" t="s">
        <v>3774</v>
      </c>
      <c r="E801" s="184">
        <v>9</v>
      </c>
      <c r="F801" s="184"/>
      <c r="G801" s="184">
        <v>260.42716000000001</v>
      </c>
    </row>
    <row r="802" spans="1:7" ht="18.75">
      <c r="A802" s="195"/>
      <c r="B802" s="184" t="s">
        <v>5888</v>
      </c>
      <c r="C802" s="184"/>
      <c r="D802" s="184" t="s">
        <v>3774</v>
      </c>
      <c r="E802" s="184">
        <v>128</v>
      </c>
      <c r="F802" s="184"/>
      <c r="G802" s="184">
        <v>536.02602000000002</v>
      </c>
    </row>
    <row r="803" spans="1:7" ht="18.75">
      <c r="A803" s="195"/>
      <c r="B803" s="184" t="s">
        <v>5889</v>
      </c>
      <c r="C803" s="184"/>
      <c r="D803" s="184" t="s">
        <v>3774</v>
      </c>
      <c r="E803" s="184">
        <v>34</v>
      </c>
      <c r="F803" s="184"/>
      <c r="G803" s="184">
        <v>1127.8958600000001</v>
      </c>
    </row>
    <row r="804" spans="1:7" ht="18.75">
      <c r="A804" s="177"/>
      <c r="B804" s="184" t="s">
        <v>5890</v>
      </c>
      <c r="C804" s="184"/>
      <c r="D804" s="184" t="s">
        <v>3774</v>
      </c>
      <c r="E804" s="184">
        <v>126</v>
      </c>
      <c r="F804" s="184"/>
      <c r="G804" s="184">
        <v>500.14598000000001</v>
      </c>
    </row>
    <row r="805" spans="1:7" ht="37.5">
      <c r="A805" s="194" t="s">
        <v>4936</v>
      </c>
      <c r="B805" s="190" t="s">
        <v>4937</v>
      </c>
      <c r="C805" s="184"/>
      <c r="D805" s="184"/>
      <c r="E805" s="184"/>
      <c r="F805" s="184"/>
      <c r="G805" s="184"/>
    </row>
    <row r="806" spans="1:7" ht="56.25">
      <c r="A806" s="195" t="s">
        <v>4938</v>
      </c>
      <c r="B806" s="190" t="s">
        <v>4939</v>
      </c>
      <c r="C806" s="184"/>
      <c r="D806" s="184"/>
      <c r="E806" s="184">
        <v>635</v>
      </c>
      <c r="F806" s="184"/>
      <c r="G806" s="184">
        <v>2484.7847499999998</v>
      </c>
    </row>
    <row r="807" spans="1:7" ht="18.75">
      <c r="A807" s="195">
        <v>9</v>
      </c>
      <c r="B807" s="184" t="s">
        <v>5891</v>
      </c>
      <c r="C807" s="184"/>
      <c r="D807" s="184" t="s">
        <v>3771</v>
      </c>
      <c r="E807" s="184">
        <v>106</v>
      </c>
      <c r="F807" s="184"/>
      <c r="G807" s="184">
        <v>396.34694000000002</v>
      </c>
    </row>
    <row r="808" spans="1:7" ht="18.75">
      <c r="A808" s="195">
        <v>9</v>
      </c>
      <c r="B808" s="184" t="s">
        <v>5892</v>
      </c>
      <c r="C808" s="184"/>
      <c r="D808" s="184" t="s">
        <v>3771</v>
      </c>
      <c r="E808" s="184">
        <v>24</v>
      </c>
      <c r="F808" s="184"/>
      <c r="G808" s="184">
        <v>210.72067999999999</v>
      </c>
    </row>
    <row r="809" spans="1:7" ht="18.75">
      <c r="A809" s="195"/>
      <c r="B809" s="184" t="s">
        <v>5893</v>
      </c>
      <c r="C809" s="184"/>
      <c r="D809" s="184" t="s">
        <v>3774</v>
      </c>
      <c r="E809" s="184">
        <v>232</v>
      </c>
      <c r="F809" s="184"/>
      <c r="G809" s="184">
        <v>1621.01117</v>
      </c>
    </row>
    <row r="810" spans="1:7" ht="18.75">
      <c r="A810" s="195"/>
      <c r="B810" s="184" t="s">
        <v>5893</v>
      </c>
      <c r="C810" s="184"/>
      <c r="D810" s="184" t="s">
        <v>3774</v>
      </c>
      <c r="E810" s="184">
        <v>213</v>
      </c>
      <c r="F810" s="184"/>
      <c r="G810" s="184">
        <v>28.204249999999998</v>
      </c>
    </row>
    <row r="811" spans="1:7" ht="18.75">
      <c r="A811" s="195"/>
      <c r="B811" s="184" t="s">
        <v>5894</v>
      </c>
      <c r="C811" s="184"/>
      <c r="D811" s="184" t="s">
        <v>3774</v>
      </c>
      <c r="E811" s="184">
        <v>60</v>
      </c>
      <c r="F811" s="184"/>
      <c r="G811" s="184">
        <v>228.50171</v>
      </c>
    </row>
    <row r="812" spans="1:7" ht="37.5">
      <c r="A812" s="194" t="s">
        <v>3304</v>
      </c>
      <c r="B812" s="190" t="s">
        <v>4945</v>
      </c>
      <c r="C812" s="184"/>
      <c r="D812" s="184"/>
      <c r="E812" s="184"/>
      <c r="F812" s="184"/>
      <c r="G812" s="184"/>
    </row>
    <row r="813" spans="1:7" ht="56.25">
      <c r="A813" s="195" t="s">
        <v>4946</v>
      </c>
      <c r="B813" s="190" t="s">
        <v>4939</v>
      </c>
      <c r="C813" s="184"/>
      <c r="D813" s="184"/>
      <c r="E813" s="184">
        <v>8170</v>
      </c>
      <c r="F813" s="184"/>
      <c r="G813" s="184">
        <v>45520.574740000004</v>
      </c>
    </row>
    <row r="814" spans="1:7" ht="18.75">
      <c r="A814" s="195">
        <v>9</v>
      </c>
      <c r="B814" s="184" t="s">
        <v>5895</v>
      </c>
      <c r="C814" s="184"/>
      <c r="D814" s="184" t="s">
        <v>3771</v>
      </c>
      <c r="E814" s="184">
        <v>141</v>
      </c>
      <c r="F814" s="184"/>
      <c r="G814" s="184">
        <v>495.23989</v>
      </c>
    </row>
    <row r="815" spans="1:7" ht="18.75">
      <c r="A815" s="195">
        <v>9</v>
      </c>
      <c r="B815" s="184" t="s">
        <v>5896</v>
      </c>
      <c r="C815" s="184"/>
      <c r="D815" s="184" t="s">
        <v>3771</v>
      </c>
      <c r="E815" s="184">
        <v>141</v>
      </c>
      <c r="F815" s="184"/>
      <c r="G815" s="184">
        <v>495.23989</v>
      </c>
    </row>
    <row r="816" spans="1:7" ht="18.75">
      <c r="A816" s="195">
        <v>9</v>
      </c>
      <c r="B816" s="184" t="s">
        <v>5897</v>
      </c>
      <c r="C816" s="184"/>
      <c r="D816" s="184" t="s">
        <v>3771</v>
      </c>
      <c r="E816" s="184">
        <v>189</v>
      </c>
      <c r="F816" s="184"/>
      <c r="G816" s="184">
        <v>635.37590999999998</v>
      </c>
    </row>
    <row r="817" spans="1:7" ht="18.75">
      <c r="A817" s="195">
        <v>9</v>
      </c>
      <c r="B817" s="184" t="s">
        <v>5898</v>
      </c>
      <c r="C817" s="184"/>
      <c r="D817" s="184" t="s">
        <v>3771</v>
      </c>
      <c r="E817" s="184">
        <v>189</v>
      </c>
      <c r="F817" s="184"/>
      <c r="G817" s="184">
        <v>635.3759399999999</v>
      </c>
    </row>
    <row r="818" spans="1:7" ht="18.75">
      <c r="A818" s="195">
        <v>9</v>
      </c>
      <c r="B818" s="184" t="s">
        <v>5899</v>
      </c>
      <c r="C818" s="184"/>
      <c r="D818" s="184" t="s">
        <v>3771</v>
      </c>
      <c r="E818" s="184">
        <v>241</v>
      </c>
      <c r="F818" s="184"/>
      <c r="G818" s="184">
        <v>785.99027000000001</v>
      </c>
    </row>
    <row r="819" spans="1:7" ht="18.75">
      <c r="A819" s="195">
        <v>9</v>
      </c>
      <c r="B819" s="184" t="s">
        <v>5900</v>
      </c>
      <c r="C819" s="184"/>
      <c r="D819" s="184" t="s">
        <v>3771</v>
      </c>
      <c r="E819" s="184">
        <v>241</v>
      </c>
      <c r="F819" s="184"/>
      <c r="G819" s="184">
        <v>785.98969999999997</v>
      </c>
    </row>
    <row r="820" spans="1:7" ht="18.75">
      <c r="A820" s="195"/>
      <c r="B820" s="184" t="s">
        <v>5901</v>
      </c>
      <c r="C820" s="184"/>
      <c r="D820" s="184" t="s">
        <v>3774</v>
      </c>
      <c r="E820" s="184">
        <v>732</v>
      </c>
      <c r="F820" s="184"/>
      <c r="G820" s="184">
        <v>7083.2686699999995</v>
      </c>
    </row>
    <row r="821" spans="1:7" ht="18.75">
      <c r="A821" s="195"/>
      <c r="B821" s="184" t="s">
        <v>5902</v>
      </c>
      <c r="C821" s="184"/>
      <c r="D821" s="184" t="s">
        <v>3774</v>
      </c>
      <c r="E821" s="184">
        <v>747</v>
      </c>
      <c r="F821" s="184"/>
      <c r="G821" s="184">
        <v>7075.2081699999999</v>
      </c>
    </row>
    <row r="822" spans="1:7" ht="18.75">
      <c r="A822" s="195"/>
      <c r="B822" s="184" t="s">
        <v>5903</v>
      </c>
      <c r="C822" s="184"/>
      <c r="D822" s="184" t="s">
        <v>3774</v>
      </c>
      <c r="E822" s="184">
        <v>290</v>
      </c>
      <c r="F822" s="184"/>
      <c r="G822" s="184">
        <v>1704.11031</v>
      </c>
    </row>
    <row r="823" spans="1:7" ht="37.5">
      <c r="A823" s="195"/>
      <c r="B823" s="184" t="s">
        <v>5904</v>
      </c>
      <c r="C823" s="184"/>
      <c r="D823" s="184" t="s">
        <v>3774</v>
      </c>
      <c r="E823" s="184">
        <v>2521</v>
      </c>
      <c r="F823" s="184"/>
      <c r="G823" s="184">
        <v>12304.105800000001</v>
      </c>
    </row>
    <row r="824" spans="1:7" ht="37.5">
      <c r="A824" s="195"/>
      <c r="B824" s="184" t="s">
        <v>5905</v>
      </c>
      <c r="C824" s="184"/>
      <c r="D824" s="184" t="s">
        <v>3774</v>
      </c>
      <c r="E824" s="184">
        <v>2526</v>
      </c>
      <c r="F824" s="184"/>
      <c r="G824" s="184">
        <v>12196.957689999999</v>
      </c>
    </row>
    <row r="825" spans="1:7" ht="18.75">
      <c r="A825" s="195"/>
      <c r="B825" s="184" t="s">
        <v>5906</v>
      </c>
      <c r="C825" s="184"/>
      <c r="D825" s="184" t="s">
        <v>3774</v>
      </c>
      <c r="E825" s="184">
        <v>212</v>
      </c>
      <c r="F825" s="184"/>
      <c r="G825" s="184">
        <v>1323.7125000000001</v>
      </c>
    </row>
    <row r="826" spans="1:7" ht="18.75">
      <c r="A826" s="177" t="s">
        <v>23</v>
      </c>
      <c r="B826" s="190" t="s">
        <v>32</v>
      </c>
      <c r="C826" s="186"/>
      <c r="D826" s="186"/>
      <c r="E826" s="197"/>
      <c r="F826" s="186"/>
      <c r="G826" s="187"/>
    </row>
    <row r="827" spans="1:7" ht="168.75">
      <c r="A827" s="177" t="s">
        <v>3352</v>
      </c>
      <c r="B827" s="190" t="s">
        <v>3786</v>
      </c>
      <c r="C827" s="186"/>
      <c r="D827" s="186"/>
      <c r="E827" s="197"/>
      <c r="F827" s="186"/>
      <c r="G827" s="187"/>
    </row>
    <row r="828" spans="1:7" ht="75">
      <c r="A828" s="177" t="s">
        <v>3354</v>
      </c>
      <c r="B828" s="190" t="s">
        <v>36</v>
      </c>
      <c r="C828" s="186"/>
      <c r="D828" s="186"/>
      <c r="E828" s="197"/>
      <c r="F828" s="186"/>
      <c r="G828" s="187"/>
    </row>
    <row r="829" spans="1:7" ht="75">
      <c r="A829" s="177" t="s">
        <v>3787</v>
      </c>
      <c r="B829" s="190" t="s">
        <v>3788</v>
      </c>
      <c r="C829" s="186"/>
      <c r="D829" s="186"/>
      <c r="E829" s="197"/>
      <c r="F829" s="186"/>
      <c r="G829" s="187"/>
    </row>
    <row r="830" spans="1:7" ht="18.75">
      <c r="A830" s="195" t="s">
        <v>23</v>
      </c>
      <c r="B830" s="190" t="s">
        <v>32</v>
      </c>
      <c r="C830" s="186"/>
      <c r="D830" s="186"/>
      <c r="E830" s="197"/>
      <c r="F830" s="186"/>
      <c r="G830" s="187"/>
    </row>
    <row r="831" spans="1:7" ht="18.75">
      <c r="A831" s="194" t="s">
        <v>4964</v>
      </c>
      <c r="B831" s="190" t="s">
        <v>4965</v>
      </c>
      <c r="C831" s="186"/>
      <c r="D831" s="186"/>
      <c r="E831" s="197"/>
      <c r="F831" s="186"/>
      <c r="G831" s="187"/>
    </row>
    <row r="832" spans="1:7" ht="18.75">
      <c r="A832" s="194" t="s">
        <v>3356</v>
      </c>
      <c r="B832" s="190" t="s">
        <v>4966</v>
      </c>
      <c r="C832" s="186"/>
      <c r="D832" s="186"/>
      <c r="E832" s="197"/>
      <c r="F832" s="186"/>
      <c r="G832" s="187"/>
    </row>
    <row r="833" spans="1:7" ht="37.5">
      <c r="A833" s="194" t="s">
        <v>4967</v>
      </c>
      <c r="B833" s="190" t="s">
        <v>3823</v>
      </c>
      <c r="C833" s="186"/>
      <c r="D833" s="186"/>
      <c r="E833" s="197">
        <v>15</v>
      </c>
      <c r="F833" s="186"/>
      <c r="G833" s="187">
        <v>32714.000549999997</v>
      </c>
    </row>
    <row r="834" spans="1:7" ht="18.75">
      <c r="A834" s="186"/>
      <c r="B834" s="189" t="s">
        <v>5907</v>
      </c>
      <c r="C834" s="189">
        <v>2023</v>
      </c>
      <c r="D834" s="184" t="s">
        <v>3774</v>
      </c>
      <c r="E834" s="197"/>
      <c r="F834" s="186"/>
      <c r="G834" s="187">
        <v>1624.96261</v>
      </c>
    </row>
    <row r="835" spans="1:7" ht="18.75">
      <c r="A835" s="186"/>
      <c r="B835" s="189" t="s">
        <v>5908</v>
      </c>
      <c r="C835" s="189">
        <v>2023</v>
      </c>
      <c r="D835" s="184" t="s">
        <v>3774</v>
      </c>
      <c r="E835" s="198"/>
      <c r="F835" s="198"/>
      <c r="G835" s="187">
        <v>1768.61662</v>
      </c>
    </row>
    <row r="836" spans="1:7" ht="18.75">
      <c r="A836" s="186"/>
      <c r="B836" s="189" t="s">
        <v>5909</v>
      </c>
      <c r="C836" s="189">
        <v>2023</v>
      </c>
      <c r="D836" s="184" t="s">
        <v>3774</v>
      </c>
      <c r="E836" s="198"/>
      <c r="F836" s="198"/>
      <c r="G836" s="187">
        <v>3067.8400099999999</v>
      </c>
    </row>
    <row r="837" spans="1:7" ht="18.75">
      <c r="A837" s="194"/>
      <c r="B837" s="189" t="s">
        <v>5910</v>
      </c>
      <c r="C837" s="189">
        <v>2023</v>
      </c>
      <c r="D837" s="184" t="s">
        <v>3774</v>
      </c>
      <c r="E837" s="198"/>
      <c r="F837" s="198"/>
      <c r="G837" s="187">
        <v>1641.9883799999998</v>
      </c>
    </row>
    <row r="838" spans="1:7" ht="18.75">
      <c r="A838" s="198"/>
      <c r="B838" s="189" t="s">
        <v>5911</v>
      </c>
      <c r="C838" s="189">
        <v>2023</v>
      </c>
      <c r="D838" s="184" t="s">
        <v>3774</v>
      </c>
      <c r="E838" s="198"/>
      <c r="F838" s="198"/>
      <c r="G838" s="187">
        <v>2931.5735600000003</v>
      </c>
    </row>
    <row r="839" spans="1:7" ht="18.75">
      <c r="A839" s="198"/>
      <c r="B839" s="189" t="s">
        <v>5912</v>
      </c>
      <c r="C839" s="189">
        <v>2023</v>
      </c>
      <c r="D839" s="184" t="s">
        <v>3774</v>
      </c>
      <c r="E839" s="198"/>
      <c r="F839" s="198"/>
      <c r="G839" s="187">
        <v>1484.48883</v>
      </c>
    </row>
    <row r="840" spans="1:7" ht="18.75">
      <c r="A840" s="198"/>
      <c r="B840" s="189" t="s">
        <v>5913</v>
      </c>
      <c r="C840" s="189">
        <v>2023</v>
      </c>
      <c r="D840" s="184" t="s">
        <v>3774</v>
      </c>
      <c r="E840" s="198"/>
      <c r="F840" s="198"/>
      <c r="G840" s="187">
        <v>4413.3728200000005</v>
      </c>
    </row>
    <row r="841" spans="1:7" ht="18.75">
      <c r="A841" s="198"/>
      <c r="B841" s="189" t="s">
        <v>5914</v>
      </c>
      <c r="C841" s="189">
        <v>2023</v>
      </c>
      <c r="D841" s="184" t="s">
        <v>3774</v>
      </c>
      <c r="E841" s="198"/>
      <c r="F841" s="198"/>
      <c r="G841" s="187">
        <v>3058.0256899999999</v>
      </c>
    </row>
    <row r="842" spans="1:7" ht="18.75">
      <c r="A842" s="198"/>
      <c r="B842" s="189" t="s">
        <v>5915</v>
      </c>
      <c r="C842" s="189">
        <v>2023</v>
      </c>
      <c r="D842" s="184" t="s">
        <v>3774</v>
      </c>
      <c r="E842" s="198"/>
      <c r="F842" s="198"/>
      <c r="G842" s="187">
        <v>1605.7000800000001</v>
      </c>
    </row>
    <row r="843" spans="1:7" ht="18.75">
      <c r="A843" s="198"/>
      <c r="B843" s="189" t="s">
        <v>5916</v>
      </c>
      <c r="C843" s="189">
        <v>2023</v>
      </c>
      <c r="D843" s="184" t="s">
        <v>3774</v>
      </c>
      <c r="E843" s="198"/>
      <c r="F843" s="198"/>
      <c r="G843" s="187">
        <v>1615.72918</v>
      </c>
    </row>
    <row r="844" spans="1:7" ht="18.75">
      <c r="A844" s="198"/>
      <c r="B844" s="189" t="s">
        <v>5917</v>
      </c>
      <c r="C844" s="189">
        <v>2023</v>
      </c>
      <c r="D844" s="184" t="s">
        <v>3774</v>
      </c>
      <c r="E844" s="198"/>
      <c r="F844" s="198"/>
      <c r="G844" s="187">
        <v>1627.2436499999999</v>
      </c>
    </row>
    <row r="845" spans="1:7" ht="18.75">
      <c r="A845" s="198"/>
      <c r="B845" s="189" t="s">
        <v>5918</v>
      </c>
      <c r="C845" s="189">
        <v>2023</v>
      </c>
      <c r="D845" s="184" t="s">
        <v>3774</v>
      </c>
      <c r="E845" s="198"/>
      <c r="F845" s="198"/>
      <c r="G845" s="187">
        <v>1649.5551200000002</v>
      </c>
    </row>
    <row r="846" spans="1:7" ht="18.75">
      <c r="A846" s="198"/>
      <c r="B846" s="189" t="s">
        <v>5919</v>
      </c>
      <c r="C846" s="189">
        <v>2023</v>
      </c>
      <c r="D846" s="184" t="s">
        <v>3774</v>
      </c>
      <c r="E846" s="198"/>
      <c r="F846" s="198"/>
      <c r="G846" s="187">
        <v>1596.8776200000002</v>
      </c>
    </row>
    <row r="847" spans="1:7" ht="18.75">
      <c r="A847" s="198"/>
      <c r="B847" s="189" t="s">
        <v>5920</v>
      </c>
      <c r="C847" s="189">
        <v>2023</v>
      </c>
      <c r="D847" s="184" t="s">
        <v>3774</v>
      </c>
      <c r="E847" s="198"/>
      <c r="F847" s="198"/>
      <c r="G847" s="187">
        <v>3201.2207200000003</v>
      </c>
    </row>
    <row r="848" spans="1:7" ht="18.75">
      <c r="A848" s="198"/>
      <c r="B848" s="189" t="s">
        <v>5921</v>
      </c>
      <c r="C848" s="189">
        <v>2023</v>
      </c>
      <c r="D848" s="184" t="s">
        <v>3774</v>
      </c>
      <c r="E848" s="198"/>
      <c r="F848" s="198"/>
      <c r="G848" s="187">
        <v>1426.80566</v>
      </c>
    </row>
    <row r="849" spans="1:7" ht="56.25">
      <c r="A849" s="177" t="s">
        <v>28</v>
      </c>
      <c r="B849" s="190" t="s">
        <v>39</v>
      </c>
      <c r="C849" s="186"/>
      <c r="D849" s="186"/>
      <c r="E849" s="197"/>
      <c r="F849" s="186"/>
      <c r="G849" s="187"/>
    </row>
    <row r="850" spans="1:7" ht="93.75">
      <c r="A850" s="177" t="s">
        <v>3388</v>
      </c>
      <c r="B850" s="190" t="s">
        <v>5922</v>
      </c>
      <c r="C850" s="186"/>
      <c r="D850" s="186"/>
      <c r="E850" s="197"/>
      <c r="F850" s="186"/>
      <c r="G850" s="187"/>
    </row>
    <row r="851" spans="1:7" ht="37.5">
      <c r="A851" s="177" t="s">
        <v>3390</v>
      </c>
      <c r="B851" s="190" t="s">
        <v>40</v>
      </c>
      <c r="C851" s="186"/>
      <c r="D851" s="186"/>
      <c r="E851" s="197"/>
      <c r="F851" s="186"/>
      <c r="G851" s="187"/>
    </row>
    <row r="852" spans="1:7" ht="168.75">
      <c r="A852" s="177" t="s">
        <v>3392</v>
      </c>
      <c r="B852" s="190" t="s">
        <v>3791</v>
      </c>
      <c r="C852" s="186"/>
      <c r="D852" s="186"/>
      <c r="E852" s="197"/>
      <c r="F852" s="186"/>
      <c r="G852" s="187"/>
    </row>
    <row r="853" spans="1:7" ht="37.5">
      <c r="A853" s="177" t="s">
        <v>3792</v>
      </c>
      <c r="B853" s="190" t="s">
        <v>3793</v>
      </c>
      <c r="C853" s="186"/>
      <c r="D853" s="186"/>
      <c r="E853" s="197"/>
      <c r="F853" s="186"/>
      <c r="G853" s="187"/>
    </row>
    <row r="854" spans="1:7" ht="18.75">
      <c r="A854" s="177" t="s">
        <v>37</v>
      </c>
      <c r="B854" s="190" t="s">
        <v>14</v>
      </c>
      <c r="C854" s="186"/>
      <c r="D854" s="186"/>
      <c r="E854" s="197"/>
      <c r="F854" s="186"/>
      <c r="G854" s="187"/>
    </row>
    <row r="855" spans="1:7" ht="56.25">
      <c r="A855" s="194" t="s">
        <v>4979</v>
      </c>
      <c r="B855" s="190" t="s">
        <v>3827</v>
      </c>
      <c r="C855" s="186"/>
      <c r="D855" s="186"/>
      <c r="E855" s="197"/>
      <c r="F855" s="186"/>
      <c r="G855" s="187"/>
    </row>
    <row r="856" spans="1:7" ht="18.75">
      <c r="A856" s="194" t="s">
        <v>4980</v>
      </c>
      <c r="B856" s="190" t="s">
        <v>3825</v>
      </c>
      <c r="C856" s="186"/>
      <c r="D856" s="186"/>
      <c r="E856" s="197"/>
      <c r="F856" s="186"/>
      <c r="G856" s="187"/>
    </row>
    <row r="857" spans="1:7" ht="18.75">
      <c r="A857" s="194" t="s">
        <v>4981</v>
      </c>
      <c r="B857" s="190" t="s">
        <v>3828</v>
      </c>
      <c r="C857" s="186"/>
      <c r="D857" s="186"/>
      <c r="E857" s="197"/>
      <c r="F857" s="186"/>
      <c r="G857" s="187"/>
    </row>
    <row r="858" spans="1:7" ht="18.75">
      <c r="A858" s="194" t="s">
        <v>4982</v>
      </c>
      <c r="B858" s="190" t="s">
        <v>3829</v>
      </c>
      <c r="C858" s="186"/>
      <c r="D858" s="186"/>
      <c r="E858" s="197"/>
      <c r="F858" s="187">
        <v>478</v>
      </c>
      <c r="G858" s="187">
        <v>17542.572409999993</v>
      </c>
    </row>
    <row r="859" spans="1:7" ht="18.75">
      <c r="A859" s="186"/>
      <c r="B859" s="189" t="s">
        <v>5923</v>
      </c>
      <c r="C859" s="189">
        <v>2023</v>
      </c>
      <c r="D859" s="184" t="s">
        <v>3798</v>
      </c>
      <c r="E859" s="187"/>
      <c r="F859" s="187">
        <v>15</v>
      </c>
      <c r="G859" s="187">
        <v>500.50227000000001</v>
      </c>
    </row>
    <row r="860" spans="1:7" ht="18.75">
      <c r="A860" s="186"/>
      <c r="B860" s="189" t="s">
        <v>5924</v>
      </c>
      <c r="C860" s="189">
        <v>2023</v>
      </c>
      <c r="D860" s="184" t="s">
        <v>3798</v>
      </c>
      <c r="E860" s="187"/>
      <c r="F860" s="187">
        <v>15</v>
      </c>
      <c r="G860" s="187">
        <v>523.06121999999993</v>
      </c>
    </row>
    <row r="861" spans="1:7" ht="18.75">
      <c r="A861" s="186"/>
      <c r="B861" s="189" t="s">
        <v>5925</v>
      </c>
      <c r="C861" s="189">
        <v>2023</v>
      </c>
      <c r="D861" s="184" t="s">
        <v>3798</v>
      </c>
      <c r="E861" s="187"/>
      <c r="F861" s="187">
        <v>6</v>
      </c>
      <c r="G861" s="187">
        <v>479.95835</v>
      </c>
    </row>
    <row r="862" spans="1:7" ht="18.75">
      <c r="A862" s="186"/>
      <c r="B862" s="189" t="s">
        <v>5926</v>
      </c>
      <c r="C862" s="189">
        <v>2023</v>
      </c>
      <c r="D862" s="184" t="s">
        <v>3798</v>
      </c>
      <c r="E862" s="187"/>
      <c r="F862" s="187">
        <v>10</v>
      </c>
      <c r="G862" s="187">
        <v>470.62349</v>
      </c>
    </row>
    <row r="863" spans="1:7" ht="18.75">
      <c r="A863" s="186"/>
      <c r="B863" s="189" t="s">
        <v>5927</v>
      </c>
      <c r="C863" s="189">
        <v>2023</v>
      </c>
      <c r="D863" s="184" t="s">
        <v>3798</v>
      </c>
      <c r="E863" s="187"/>
      <c r="F863" s="187">
        <v>15</v>
      </c>
      <c r="G863" s="187">
        <v>490.46152000000001</v>
      </c>
    </row>
    <row r="864" spans="1:7" ht="18.75">
      <c r="A864" s="186"/>
      <c r="B864" s="189" t="s">
        <v>5928</v>
      </c>
      <c r="C864" s="189">
        <v>2023</v>
      </c>
      <c r="D864" s="184" t="s">
        <v>3798</v>
      </c>
      <c r="E864" s="187"/>
      <c r="F864" s="187">
        <v>15</v>
      </c>
      <c r="G864" s="187">
        <v>539.12153999999998</v>
      </c>
    </row>
    <row r="865" spans="1:7" ht="18.75">
      <c r="A865" s="186"/>
      <c r="B865" s="189" t="s">
        <v>5929</v>
      </c>
      <c r="C865" s="189">
        <v>2023</v>
      </c>
      <c r="D865" s="184" t="s">
        <v>3798</v>
      </c>
      <c r="E865" s="187"/>
      <c r="F865" s="187">
        <v>15</v>
      </c>
      <c r="G865" s="187">
        <v>419.24293</v>
      </c>
    </row>
    <row r="866" spans="1:7" ht="18.75">
      <c r="A866" s="186"/>
      <c r="B866" s="189" t="s">
        <v>5930</v>
      </c>
      <c r="C866" s="189">
        <v>2023</v>
      </c>
      <c r="D866" s="184" t="s">
        <v>3798</v>
      </c>
      <c r="E866" s="187"/>
      <c r="F866" s="187">
        <v>15</v>
      </c>
      <c r="G866" s="187">
        <v>461.01535999999999</v>
      </c>
    </row>
    <row r="867" spans="1:7" ht="18.75">
      <c r="A867" s="186"/>
      <c r="B867" s="189" t="s">
        <v>5931</v>
      </c>
      <c r="C867" s="189">
        <v>2023</v>
      </c>
      <c r="D867" s="184" t="s">
        <v>3798</v>
      </c>
      <c r="E867" s="187"/>
      <c r="F867" s="187">
        <v>15</v>
      </c>
      <c r="G867" s="187">
        <v>549.17726000000005</v>
      </c>
    </row>
    <row r="868" spans="1:7" ht="18.75">
      <c r="A868" s="186"/>
      <c r="B868" s="189" t="s">
        <v>5932</v>
      </c>
      <c r="C868" s="189">
        <v>2023</v>
      </c>
      <c r="D868" s="184" t="s">
        <v>3798</v>
      </c>
      <c r="E868" s="187"/>
      <c r="F868" s="187">
        <v>15</v>
      </c>
      <c r="G868" s="187">
        <v>592.70515</v>
      </c>
    </row>
    <row r="869" spans="1:7" ht="18.75">
      <c r="A869" s="186"/>
      <c r="B869" s="189" t="s">
        <v>5933</v>
      </c>
      <c r="C869" s="189">
        <v>2023</v>
      </c>
      <c r="D869" s="184" t="s">
        <v>3798</v>
      </c>
      <c r="E869" s="187"/>
      <c r="F869" s="187">
        <v>15</v>
      </c>
      <c r="G869" s="187">
        <v>682.32010000000002</v>
      </c>
    </row>
    <row r="870" spans="1:7" ht="18.75">
      <c r="A870" s="186"/>
      <c r="B870" s="189" t="s">
        <v>5934</v>
      </c>
      <c r="C870" s="189">
        <v>2023</v>
      </c>
      <c r="D870" s="184" t="s">
        <v>3798</v>
      </c>
      <c r="E870" s="187"/>
      <c r="F870" s="187">
        <v>15</v>
      </c>
      <c r="G870" s="187">
        <v>578.52753000000007</v>
      </c>
    </row>
    <row r="871" spans="1:7" ht="18.75">
      <c r="A871" s="186"/>
      <c r="B871" s="189" t="s">
        <v>5935</v>
      </c>
      <c r="C871" s="189">
        <v>2023</v>
      </c>
      <c r="D871" s="184" t="s">
        <v>3798</v>
      </c>
      <c r="E871" s="187"/>
      <c r="F871" s="187">
        <v>15</v>
      </c>
      <c r="G871" s="187">
        <v>481.38578999999999</v>
      </c>
    </row>
    <row r="872" spans="1:7" ht="18.75">
      <c r="A872" s="186"/>
      <c r="B872" s="189" t="s">
        <v>5936</v>
      </c>
      <c r="C872" s="189">
        <v>2023</v>
      </c>
      <c r="D872" s="184" t="s">
        <v>3798</v>
      </c>
      <c r="E872" s="187"/>
      <c r="F872" s="187">
        <v>5</v>
      </c>
      <c r="G872" s="187">
        <v>492.23854999999998</v>
      </c>
    </row>
    <row r="873" spans="1:7" ht="18.75">
      <c r="A873" s="186"/>
      <c r="B873" s="189" t="s">
        <v>5937</v>
      </c>
      <c r="C873" s="189">
        <v>2023</v>
      </c>
      <c r="D873" s="184" t="s">
        <v>3798</v>
      </c>
      <c r="E873" s="187"/>
      <c r="F873" s="187">
        <v>15</v>
      </c>
      <c r="G873" s="187">
        <v>505.30965000000003</v>
      </c>
    </row>
    <row r="874" spans="1:7" ht="18.75">
      <c r="A874" s="186"/>
      <c r="B874" s="189" t="s">
        <v>5938</v>
      </c>
      <c r="C874" s="189">
        <v>2023</v>
      </c>
      <c r="D874" s="184" t="s">
        <v>3798</v>
      </c>
      <c r="E874" s="187"/>
      <c r="F874" s="187">
        <v>15</v>
      </c>
      <c r="G874" s="187">
        <v>516.08621000000005</v>
      </c>
    </row>
    <row r="875" spans="1:7" ht="18.75">
      <c r="A875" s="186"/>
      <c r="B875" s="189" t="s">
        <v>5939</v>
      </c>
      <c r="C875" s="189">
        <v>2023</v>
      </c>
      <c r="D875" s="184" t="s">
        <v>3798</v>
      </c>
      <c r="E875" s="187"/>
      <c r="F875" s="187">
        <v>15</v>
      </c>
      <c r="G875" s="187">
        <v>478.37846999999999</v>
      </c>
    </row>
    <row r="876" spans="1:7" ht="18.75">
      <c r="A876" s="186"/>
      <c r="B876" s="189" t="s">
        <v>5940</v>
      </c>
      <c r="C876" s="189">
        <v>2023</v>
      </c>
      <c r="D876" s="184" t="s">
        <v>3798</v>
      </c>
      <c r="E876" s="187"/>
      <c r="F876" s="187">
        <v>15</v>
      </c>
      <c r="G876" s="187">
        <v>473.30046999999996</v>
      </c>
    </row>
    <row r="877" spans="1:7" ht="18.75">
      <c r="A877" s="186"/>
      <c r="B877" s="189" t="s">
        <v>5941</v>
      </c>
      <c r="C877" s="189">
        <v>2023</v>
      </c>
      <c r="D877" s="184" t="s">
        <v>3798</v>
      </c>
      <c r="E877" s="187"/>
      <c r="F877" s="187">
        <v>15</v>
      </c>
      <c r="G877" s="187">
        <v>499.12146999999999</v>
      </c>
    </row>
    <row r="878" spans="1:7" ht="18.75">
      <c r="A878" s="186"/>
      <c r="B878" s="189" t="s">
        <v>5942</v>
      </c>
      <c r="C878" s="189">
        <v>2023</v>
      </c>
      <c r="D878" s="184" t="s">
        <v>3798</v>
      </c>
      <c r="E878" s="187"/>
      <c r="F878" s="187">
        <v>15</v>
      </c>
      <c r="G878" s="187">
        <v>482.59803000000005</v>
      </c>
    </row>
    <row r="879" spans="1:7" ht="18.75">
      <c r="A879" s="186"/>
      <c r="B879" s="189" t="s">
        <v>5943</v>
      </c>
      <c r="C879" s="189">
        <v>2023</v>
      </c>
      <c r="D879" s="184" t="s">
        <v>3798</v>
      </c>
      <c r="E879" s="187"/>
      <c r="F879" s="187">
        <v>15</v>
      </c>
      <c r="G879" s="187">
        <v>432.48653999999999</v>
      </c>
    </row>
    <row r="880" spans="1:7" ht="18.75">
      <c r="A880" s="186"/>
      <c r="B880" s="189" t="s">
        <v>5944</v>
      </c>
      <c r="C880" s="189">
        <v>2023</v>
      </c>
      <c r="D880" s="184" t="s">
        <v>3798</v>
      </c>
      <c r="E880" s="187"/>
      <c r="F880" s="187">
        <v>5</v>
      </c>
      <c r="G880" s="187">
        <v>491.81243000000001</v>
      </c>
    </row>
    <row r="881" spans="1:12" ht="18.75">
      <c r="A881" s="186"/>
      <c r="B881" s="189" t="s">
        <v>5945</v>
      </c>
      <c r="C881" s="189">
        <v>2023</v>
      </c>
      <c r="D881" s="184" t="s">
        <v>3798</v>
      </c>
      <c r="E881" s="187"/>
      <c r="F881" s="187">
        <v>15</v>
      </c>
      <c r="G881" s="187">
        <v>493.96221000000003</v>
      </c>
    </row>
    <row r="882" spans="1:12" ht="18.75">
      <c r="A882" s="186"/>
      <c r="B882" s="189" t="s">
        <v>5946</v>
      </c>
      <c r="C882" s="189">
        <v>2023</v>
      </c>
      <c r="D882" s="184" t="s">
        <v>3798</v>
      </c>
      <c r="E882" s="187"/>
      <c r="F882" s="187">
        <v>15</v>
      </c>
      <c r="G882" s="187">
        <v>559.67210999999998</v>
      </c>
    </row>
    <row r="883" spans="1:12" ht="18.75">
      <c r="A883" s="186"/>
      <c r="B883" s="189" t="s">
        <v>5947</v>
      </c>
      <c r="C883" s="189">
        <v>2023</v>
      </c>
      <c r="D883" s="184" t="s">
        <v>3798</v>
      </c>
      <c r="E883" s="187"/>
      <c r="F883" s="187">
        <v>15</v>
      </c>
      <c r="G883" s="187">
        <v>453.42565000000002</v>
      </c>
    </row>
    <row r="884" spans="1:12" ht="18.75">
      <c r="A884" s="186"/>
      <c r="B884" s="189" t="s">
        <v>5948</v>
      </c>
      <c r="C884" s="189">
        <v>2023</v>
      </c>
      <c r="D884" s="184" t="s">
        <v>3798</v>
      </c>
      <c r="E884" s="187"/>
      <c r="F884" s="187">
        <v>15</v>
      </c>
      <c r="G884" s="187">
        <v>494.84745000000004</v>
      </c>
    </row>
    <row r="885" spans="1:12" ht="18.75">
      <c r="A885" s="186"/>
      <c r="B885" s="189" t="s">
        <v>5949</v>
      </c>
      <c r="C885" s="189">
        <v>2023</v>
      </c>
      <c r="D885" s="184" t="s">
        <v>3798</v>
      </c>
      <c r="E885" s="187"/>
      <c r="F885" s="187">
        <v>15</v>
      </c>
      <c r="G885" s="187">
        <v>491.30804999999998</v>
      </c>
    </row>
    <row r="886" spans="1:12" ht="18.75">
      <c r="A886" s="186"/>
      <c r="B886" s="189" t="s">
        <v>5950</v>
      </c>
      <c r="C886" s="189">
        <v>2023</v>
      </c>
      <c r="D886" s="184" t="s">
        <v>3798</v>
      </c>
      <c r="E886" s="187"/>
      <c r="F886" s="187">
        <v>15</v>
      </c>
      <c r="G886" s="187">
        <v>372.09865000000002</v>
      </c>
      <c r="L886" s="199"/>
    </row>
    <row r="887" spans="1:12" ht="18.75">
      <c r="A887" s="186"/>
      <c r="B887" s="189" t="s">
        <v>5951</v>
      </c>
      <c r="C887" s="189">
        <v>2023</v>
      </c>
      <c r="D887" s="184" t="s">
        <v>3798</v>
      </c>
      <c r="E887" s="187"/>
      <c r="F887" s="187">
        <v>15</v>
      </c>
      <c r="G887" s="187">
        <v>483.76841999999999</v>
      </c>
      <c r="L887" s="199"/>
    </row>
    <row r="888" spans="1:12" ht="18.75">
      <c r="A888" s="186"/>
      <c r="B888" s="189" t="s">
        <v>5952</v>
      </c>
      <c r="C888" s="189">
        <v>2023</v>
      </c>
      <c r="D888" s="184" t="s">
        <v>3798</v>
      </c>
      <c r="E888" s="187"/>
      <c r="F888" s="187">
        <v>15</v>
      </c>
      <c r="G888" s="187">
        <v>513.14331000000004</v>
      </c>
      <c r="L888" s="199"/>
    </row>
    <row r="889" spans="1:12" ht="18.75">
      <c r="A889" s="186"/>
      <c r="B889" s="189" t="s">
        <v>5953</v>
      </c>
      <c r="C889" s="189">
        <v>2023</v>
      </c>
      <c r="D889" s="184" t="s">
        <v>3798</v>
      </c>
      <c r="E889" s="187"/>
      <c r="F889" s="187">
        <v>15</v>
      </c>
      <c r="G889" s="187">
        <v>487.35626000000002</v>
      </c>
      <c r="L889" s="199"/>
    </row>
    <row r="890" spans="1:12" ht="18.75">
      <c r="A890" s="186"/>
      <c r="B890" s="189" t="s">
        <v>5954</v>
      </c>
      <c r="C890" s="189">
        <v>2023</v>
      </c>
      <c r="D890" s="184" t="s">
        <v>3798</v>
      </c>
      <c r="E890" s="187"/>
      <c r="F890" s="187">
        <v>15</v>
      </c>
      <c r="G890" s="187">
        <v>517.55085999999994</v>
      </c>
      <c r="L890" s="199"/>
    </row>
    <row r="891" spans="1:12" ht="18.75">
      <c r="A891" s="186"/>
      <c r="B891" s="189" t="s">
        <v>5955</v>
      </c>
      <c r="C891" s="189">
        <v>2023</v>
      </c>
      <c r="D891" s="184" t="s">
        <v>3798</v>
      </c>
      <c r="E891" s="187"/>
      <c r="F891" s="187">
        <v>7</v>
      </c>
      <c r="G891" s="187">
        <v>480.01499999999999</v>
      </c>
      <c r="L891" s="199"/>
    </row>
    <row r="892" spans="1:12" ht="18.75">
      <c r="A892" s="186"/>
      <c r="B892" s="189" t="s">
        <v>5956</v>
      </c>
      <c r="C892" s="189">
        <v>2023</v>
      </c>
      <c r="D892" s="184" t="s">
        <v>3798</v>
      </c>
      <c r="E892" s="187"/>
      <c r="F892" s="187">
        <v>10</v>
      </c>
      <c r="G892" s="187">
        <v>576.43318000000011</v>
      </c>
      <c r="L892" s="199"/>
    </row>
    <row r="893" spans="1:12" ht="18.75">
      <c r="A893" s="186"/>
      <c r="B893" s="189" t="s">
        <v>5957</v>
      </c>
      <c r="C893" s="189">
        <v>2023</v>
      </c>
      <c r="D893" s="184" t="s">
        <v>3798</v>
      </c>
      <c r="E893" s="187"/>
      <c r="F893" s="187">
        <v>15</v>
      </c>
      <c r="G893" s="187">
        <v>479.55692999999997</v>
      </c>
      <c r="L893" s="199"/>
    </row>
    <row r="894" spans="1:12" ht="37.5">
      <c r="A894" s="194" t="s">
        <v>5019</v>
      </c>
      <c r="B894" s="190" t="s">
        <v>3830</v>
      </c>
      <c r="C894" s="189"/>
      <c r="D894" s="184"/>
      <c r="E894" s="187"/>
      <c r="F894" s="186"/>
      <c r="G894" s="187"/>
      <c r="L894" s="199"/>
    </row>
    <row r="895" spans="1:12" ht="18.75">
      <c r="A895" s="194" t="s">
        <v>3831</v>
      </c>
      <c r="B895" s="190" t="s">
        <v>3829</v>
      </c>
      <c r="C895" s="189"/>
      <c r="D895" s="184"/>
      <c r="E895" s="187"/>
      <c r="F895" s="187">
        <v>305</v>
      </c>
      <c r="G895" s="187">
        <v>8154.1557399999992</v>
      </c>
      <c r="L895" s="199"/>
    </row>
    <row r="896" spans="1:12" ht="18.75">
      <c r="A896" s="186"/>
      <c r="B896" s="189" t="s">
        <v>5958</v>
      </c>
      <c r="C896" s="189">
        <v>2023</v>
      </c>
      <c r="D896" s="184" t="s">
        <v>3798</v>
      </c>
      <c r="E896" s="187"/>
      <c r="F896" s="187">
        <v>15</v>
      </c>
      <c r="G896" s="187">
        <v>531.38070999999991</v>
      </c>
      <c r="L896" s="199"/>
    </row>
    <row r="897" spans="1:12" ht="18.75">
      <c r="A897" s="186"/>
      <c r="B897" s="189" t="s">
        <v>5959</v>
      </c>
      <c r="C897" s="189">
        <v>2023</v>
      </c>
      <c r="D897" s="184" t="s">
        <v>3798</v>
      </c>
      <c r="E897" s="187"/>
      <c r="F897" s="187">
        <v>10</v>
      </c>
      <c r="G897" s="187">
        <v>633.29660999999999</v>
      </c>
      <c r="L897" s="199"/>
    </row>
    <row r="898" spans="1:12" ht="18.75">
      <c r="A898" s="186"/>
      <c r="B898" s="189" t="s">
        <v>5960</v>
      </c>
      <c r="C898" s="189">
        <v>2023</v>
      </c>
      <c r="D898" s="184" t="s">
        <v>3798</v>
      </c>
      <c r="E898" s="187"/>
      <c r="F898" s="187">
        <v>15</v>
      </c>
      <c r="G898" s="187">
        <v>687.97285999999997</v>
      </c>
    </row>
    <row r="899" spans="1:12" ht="18.75">
      <c r="A899" s="186"/>
      <c r="B899" s="189" t="s">
        <v>5961</v>
      </c>
      <c r="C899" s="189">
        <v>2023</v>
      </c>
      <c r="D899" s="184" t="s">
        <v>3798</v>
      </c>
      <c r="E899" s="187"/>
      <c r="F899" s="187">
        <v>60</v>
      </c>
      <c r="G899" s="187">
        <v>690.42648999999994</v>
      </c>
    </row>
    <row r="900" spans="1:12" ht="18.75">
      <c r="A900" s="186"/>
      <c r="B900" s="189" t="s">
        <v>5960</v>
      </c>
      <c r="C900" s="189">
        <v>2023</v>
      </c>
      <c r="D900" s="184" t="s">
        <v>3798</v>
      </c>
      <c r="E900" s="187"/>
      <c r="F900" s="187">
        <v>15</v>
      </c>
      <c r="G900" s="187">
        <v>687.97285999999997</v>
      </c>
    </row>
    <row r="901" spans="1:12" ht="18.75">
      <c r="A901" s="186"/>
      <c r="B901" s="189" t="s">
        <v>5962</v>
      </c>
      <c r="C901" s="189">
        <v>2023</v>
      </c>
      <c r="D901" s="184" t="s">
        <v>3798</v>
      </c>
      <c r="E901" s="187"/>
      <c r="F901" s="187">
        <v>15</v>
      </c>
      <c r="G901" s="187">
        <v>688.36960999999997</v>
      </c>
    </row>
    <row r="902" spans="1:12" ht="18.75">
      <c r="A902" s="186"/>
      <c r="B902" s="189" t="s">
        <v>5963</v>
      </c>
      <c r="C902" s="189">
        <v>2023</v>
      </c>
      <c r="D902" s="184" t="s">
        <v>3798</v>
      </c>
      <c r="E902" s="187"/>
      <c r="F902" s="187">
        <v>15</v>
      </c>
      <c r="G902" s="187">
        <v>496.93234000000001</v>
      </c>
    </row>
    <row r="903" spans="1:12" ht="18.75">
      <c r="A903" s="186"/>
      <c r="B903" s="189" t="s">
        <v>5962</v>
      </c>
      <c r="C903" s="189">
        <v>2023</v>
      </c>
      <c r="D903" s="184" t="s">
        <v>3798</v>
      </c>
      <c r="E903" s="187"/>
      <c r="F903" s="187">
        <v>15</v>
      </c>
      <c r="G903" s="187">
        <v>688.36960999999997</v>
      </c>
    </row>
    <row r="904" spans="1:12" ht="18.75">
      <c r="A904" s="186"/>
      <c r="B904" s="189" t="s">
        <v>5964</v>
      </c>
      <c r="C904" s="189">
        <v>2023</v>
      </c>
      <c r="D904" s="184" t="s">
        <v>3798</v>
      </c>
      <c r="E904" s="187"/>
      <c r="F904" s="187">
        <v>15</v>
      </c>
      <c r="G904" s="187">
        <v>600.36559</v>
      </c>
    </row>
    <row r="905" spans="1:12" ht="18.75">
      <c r="A905" s="186"/>
      <c r="B905" s="189" t="s">
        <v>5965</v>
      </c>
      <c r="C905" s="189">
        <v>2023</v>
      </c>
      <c r="D905" s="184" t="s">
        <v>3798</v>
      </c>
      <c r="E905" s="187"/>
      <c r="F905" s="187">
        <v>50</v>
      </c>
      <c r="G905" s="187">
        <v>511.47869000000003</v>
      </c>
    </row>
    <row r="906" spans="1:12" ht="18.75">
      <c r="A906" s="186"/>
      <c r="B906" s="189" t="s">
        <v>5966</v>
      </c>
      <c r="C906" s="189">
        <v>2023</v>
      </c>
      <c r="D906" s="184" t="s">
        <v>3798</v>
      </c>
      <c r="E906" s="187"/>
      <c r="F906" s="187">
        <v>50</v>
      </c>
      <c r="G906" s="187">
        <v>676.58894999999995</v>
      </c>
    </row>
    <row r="907" spans="1:12" ht="18.75">
      <c r="A907" s="186"/>
      <c r="B907" s="189" t="s">
        <v>5967</v>
      </c>
      <c r="C907" s="189">
        <v>2023</v>
      </c>
      <c r="D907" s="184" t="s">
        <v>3798</v>
      </c>
      <c r="E907" s="187"/>
      <c r="F907" s="187">
        <v>15</v>
      </c>
      <c r="G907" s="187">
        <v>573.02856000000008</v>
      </c>
    </row>
    <row r="908" spans="1:12" ht="18.75">
      <c r="A908" s="186"/>
      <c r="B908" s="189" t="s">
        <v>5960</v>
      </c>
      <c r="C908" s="189">
        <v>2023</v>
      </c>
      <c r="D908" s="184" t="s">
        <v>3798</v>
      </c>
      <c r="E908" s="187"/>
      <c r="F908" s="187">
        <v>15</v>
      </c>
      <c r="G908" s="187">
        <v>687.97285999999997</v>
      </c>
    </row>
    <row r="909" spans="1:12" ht="37.5">
      <c r="A909" s="195" t="s">
        <v>5041</v>
      </c>
      <c r="B909" s="190" t="s">
        <v>3832</v>
      </c>
      <c r="C909" s="189"/>
      <c r="D909" s="184"/>
      <c r="E909" s="187"/>
      <c r="F909" s="186"/>
      <c r="G909" s="187"/>
    </row>
    <row r="910" spans="1:12" ht="18.75">
      <c r="A910" s="194" t="s">
        <v>5042</v>
      </c>
      <c r="B910" s="190" t="s">
        <v>3829</v>
      </c>
      <c r="C910" s="189"/>
      <c r="D910" s="184"/>
      <c r="E910" s="187"/>
      <c r="F910" s="187">
        <v>1595</v>
      </c>
      <c r="G910" s="187">
        <v>20288.603890000002</v>
      </c>
    </row>
    <row r="911" spans="1:12" ht="18.75">
      <c r="A911" s="186"/>
      <c r="B911" s="189" t="s">
        <v>5968</v>
      </c>
      <c r="C911" s="189">
        <v>2023</v>
      </c>
      <c r="D911" s="184" t="s">
        <v>3798</v>
      </c>
      <c r="E911" s="187"/>
      <c r="F911" s="187">
        <v>135</v>
      </c>
      <c r="G911" s="187">
        <v>1461.7091200000002</v>
      </c>
    </row>
    <row r="912" spans="1:12" ht="18.75">
      <c r="A912" s="186"/>
      <c r="B912" s="189" t="s">
        <v>5969</v>
      </c>
      <c r="C912" s="189">
        <v>2023</v>
      </c>
      <c r="D912" s="184" t="s">
        <v>3798</v>
      </c>
      <c r="E912" s="187"/>
      <c r="F912" s="187">
        <v>15</v>
      </c>
      <c r="G912" s="187">
        <v>1455.45481</v>
      </c>
    </row>
    <row r="913" spans="1:7" ht="18.75">
      <c r="A913" s="186"/>
      <c r="B913" s="189" t="s">
        <v>5970</v>
      </c>
      <c r="C913" s="189">
        <v>2023</v>
      </c>
      <c r="D913" s="184" t="s">
        <v>3798</v>
      </c>
      <c r="E913" s="187"/>
      <c r="F913" s="187">
        <v>119</v>
      </c>
      <c r="G913" s="187">
        <v>832.56005000000005</v>
      </c>
    </row>
    <row r="914" spans="1:7" ht="18.75">
      <c r="A914" s="186"/>
      <c r="B914" s="189" t="s">
        <v>5971</v>
      </c>
      <c r="C914" s="189">
        <v>2023</v>
      </c>
      <c r="D914" s="184" t="s">
        <v>3798</v>
      </c>
      <c r="E914" s="187"/>
      <c r="F914" s="187">
        <v>110</v>
      </c>
      <c r="G914" s="187">
        <v>1363.7633700000001</v>
      </c>
    </row>
    <row r="915" spans="1:7" ht="18.75">
      <c r="A915" s="186"/>
      <c r="B915" s="189" t="s">
        <v>5972</v>
      </c>
      <c r="C915" s="189">
        <v>2023</v>
      </c>
      <c r="D915" s="184" t="s">
        <v>3798</v>
      </c>
      <c r="E915" s="187"/>
      <c r="F915" s="187">
        <v>15</v>
      </c>
      <c r="G915" s="187">
        <v>850.55178000000001</v>
      </c>
    </row>
    <row r="916" spans="1:7" ht="18.75">
      <c r="A916" s="186"/>
      <c r="B916" s="189" t="s">
        <v>5973</v>
      </c>
      <c r="C916" s="189">
        <v>2023</v>
      </c>
      <c r="D916" s="184" t="s">
        <v>3798</v>
      </c>
      <c r="E916" s="187"/>
      <c r="F916" s="187">
        <v>15</v>
      </c>
      <c r="G916" s="187">
        <v>882.67493999999999</v>
      </c>
    </row>
    <row r="917" spans="1:7" ht="18.75">
      <c r="A917" s="186"/>
      <c r="B917" s="189" t="s">
        <v>5974</v>
      </c>
      <c r="C917" s="189">
        <v>2023</v>
      </c>
      <c r="D917" s="184" t="s">
        <v>3798</v>
      </c>
      <c r="E917" s="187"/>
      <c r="F917" s="187">
        <v>128</v>
      </c>
      <c r="G917" s="187">
        <v>1233.5168600000002</v>
      </c>
    </row>
    <row r="918" spans="1:7" ht="18.75">
      <c r="A918" s="186"/>
      <c r="B918" s="189" t="s">
        <v>5975</v>
      </c>
      <c r="C918" s="189">
        <v>2023</v>
      </c>
      <c r="D918" s="184" t="s">
        <v>3798</v>
      </c>
      <c r="E918" s="187"/>
      <c r="F918" s="187">
        <v>10</v>
      </c>
      <c r="G918" s="187">
        <v>797.52870999999993</v>
      </c>
    </row>
    <row r="919" spans="1:7" ht="18.75">
      <c r="A919" s="186"/>
      <c r="B919" s="189" t="s">
        <v>5976</v>
      </c>
      <c r="C919" s="189">
        <v>2023</v>
      </c>
      <c r="D919" s="184" t="s">
        <v>3798</v>
      </c>
      <c r="E919" s="187"/>
      <c r="F919" s="187">
        <v>15</v>
      </c>
      <c r="G919" s="187">
        <v>1004.34084</v>
      </c>
    </row>
    <row r="920" spans="1:7" ht="18.75">
      <c r="A920" s="186"/>
      <c r="B920" s="189" t="s">
        <v>5977</v>
      </c>
      <c r="C920" s="189">
        <v>2023</v>
      </c>
      <c r="D920" s="184" t="s">
        <v>3798</v>
      </c>
      <c r="E920" s="187"/>
      <c r="F920" s="187">
        <v>150</v>
      </c>
      <c r="G920" s="187">
        <v>785.21954000000005</v>
      </c>
    </row>
    <row r="921" spans="1:7" ht="18.75">
      <c r="A921" s="186"/>
      <c r="B921" s="189" t="s">
        <v>5978</v>
      </c>
      <c r="C921" s="189">
        <v>2023</v>
      </c>
      <c r="D921" s="184" t="s">
        <v>3798</v>
      </c>
      <c r="E921" s="187"/>
      <c r="F921" s="187">
        <v>134</v>
      </c>
      <c r="G921" s="187">
        <v>1417.4917700000001</v>
      </c>
    </row>
    <row r="922" spans="1:7" ht="18.75">
      <c r="A922" s="186"/>
      <c r="B922" s="189" t="s">
        <v>5973</v>
      </c>
      <c r="C922" s="189">
        <v>2023</v>
      </c>
      <c r="D922" s="184" t="s">
        <v>3798</v>
      </c>
      <c r="E922" s="187"/>
      <c r="F922" s="187">
        <v>15</v>
      </c>
      <c r="G922" s="187">
        <v>882.67493999999999</v>
      </c>
    </row>
    <row r="923" spans="1:7" ht="18.75">
      <c r="A923" s="186"/>
      <c r="B923" s="189" t="s">
        <v>5979</v>
      </c>
      <c r="C923" s="189">
        <v>2023</v>
      </c>
      <c r="D923" s="184" t="s">
        <v>3798</v>
      </c>
      <c r="E923" s="187"/>
      <c r="F923" s="187">
        <v>150</v>
      </c>
      <c r="G923" s="187">
        <v>1392.6123500000001</v>
      </c>
    </row>
    <row r="924" spans="1:7" ht="18.75">
      <c r="A924" s="186"/>
      <c r="B924" s="189" t="s">
        <v>5980</v>
      </c>
      <c r="C924" s="189">
        <v>2023</v>
      </c>
      <c r="D924" s="184" t="s">
        <v>3798</v>
      </c>
      <c r="E924" s="187"/>
      <c r="F924" s="187">
        <v>145</v>
      </c>
      <c r="G924" s="187">
        <v>800.96720999999991</v>
      </c>
    </row>
    <row r="925" spans="1:7" ht="18.75">
      <c r="A925" s="186"/>
      <c r="B925" s="189" t="s">
        <v>5981</v>
      </c>
      <c r="C925" s="189">
        <v>2023</v>
      </c>
      <c r="D925" s="184" t="s">
        <v>3798</v>
      </c>
      <c r="E925" s="187"/>
      <c r="F925" s="187">
        <v>145</v>
      </c>
      <c r="G925" s="187">
        <v>955.1105</v>
      </c>
    </row>
    <row r="926" spans="1:7" ht="18.75">
      <c r="A926" s="186"/>
      <c r="B926" s="189" t="s">
        <v>5982</v>
      </c>
      <c r="C926" s="189">
        <v>2023</v>
      </c>
      <c r="D926" s="184" t="s">
        <v>3798</v>
      </c>
      <c r="E926" s="187"/>
      <c r="F926" s="187">
        <v>129</v>
      </c>
      <c r="G926" s="187">
        <v>1444.0667900000001</v>
      </c>
    </row>
    <row r="927" spans="1:7" ht="18.75">
      <c r="A927" s="186"/>
      <c r="B927" s="189" t="s">
        <v>5983</v>
      </c>
      <c r="C927" s="189">
        <v>2023</v>
      </c>
      <c r="D927" s="184" t="s">
        <v>3798</v>
      </c>
      <c r="E927" s="187"/>
      <c r="F927" s="187">
        <v>150</v>
      </c>
      <c r="G927" s="187">
        <v>1376.4428799999998</v>
      </c>
    </row>
    <row r="928" spans="1:7" ht="18.75">
      <c r="A928" s="186"/>
      <c r="B928" s="189" t="s">
        <v>5984</v>
      </c>
      <c r="C928" s="189">
        <v>2023</v>
      </c>
      <c r="D928" s="184" t="s">
        <v>3798</v>
      </c>
      <c r="E928" s="187"/>
      <c r="F928" s="187">
        <v>15</v>
      </c>
      <c r="G928" s="187">
        <v>1351.91743</v>
      </c>
    </row>
    <row r="929" spans="1:7" ht="18.75">
      <c r="A929" s="186"/>
      <c r="B929" s="189"/>
      <c r="C929" s="189"/>
      <c r="D929" s="184"/>
      <c r="E929" s="187"/>
      <c r="F929" s="187"/>
      <c r="G929" s="187"/>
    </row>
    <row r="930" spans="1:7" ht="37.5">
      <c r="A930" s="195" t="s">
        <v>5041</v>
      </c>
      <c r="B930" s="190" t="s">
        <v>3832</v>
      </c>
      <c r="C930" s="186"/>
      <c r="D930" s="186"/>
      <c r="E930" s="187"/>
      <c r="F930" s="186"/>
      <c r="G930" s="187"/>
    </row>
    <row r="931" spans="1:7" ht="18.75">
      <c r="A931" s="195" t="s">
        <v>5052</v>
      </c>
      <c r="B931" s="190" t="s">
        <v>3826</v>
      </c>
      <c r="C931" s="186"/>
      <c r="D931" s="186"/>
      <c r="E931" s="187"/>
      <c r="F931" s="187">
        <v>372</v>
      </c>
      <c r="G931" s="187">
        <v>1583.0210300000001</v>
      </c>
    </row>
    <row r="932" spans="1:7" ht="18.75">
      <c r="A932" s="195"/>
      <c r="B932" s="189" t="s">
        <v>5985</v>
      </c>
      <c r="C932" s="189">
        <v>2023</v>
      </c>
      <c r="D932" s="184" t="s">
        <v>3798</v>
      </c>
      <c r="E932" s="187"/>
      <c r="F932" s="187">
        <v>372</v>
      </c>
      <c r="G932" s="187">
        <v>1583.0210300000001</v>
      </c>
    </row>
    <row r="933" spans="1:7" ht="37.5">
      <c r="A933" s="195" t="s">
        <v>5064</v>
      </c>
      <c r="B933" s="190" t="s">
        <v>3835</v>
      </c>
      <c r="C933" s="186"/>
      <c r="D933" s="186"/>
      <c r="E933" s="187"/>
      <c r="F933" s="187"/>
      <c r="G933" s="187"/>
    </row>
    <row r="934" spans="1:7" ht="18.75">
      <c r="A934" s="195" t="s">
        <v>5065</v>
      </c>
      <c r="B934" s="190" t="s">
        <v>3826</v>
      </c>
      <c r="C934" s="186"/>
      <c r="D934" s="186"/>
      <c r="E934" s="187"/>
      <c r="F934" s="187">
        <v>243.8</v>
      </c>
      <c r="G934" s="187">
        <v>4697.9667100000006</v>
      </c>
    </row>
    <row r="935" spans="1:7" ht="18.75">
      <c r="A935" s="195"/>
      <c r="B935" s="189" t="s">
        <v>5986</v>
      </c>
      <c r="C935" s="189">
        <v>2023</v>
      </c>
      <c r="D935" s="184" t="s">
        <v>3798</v>
      </c>
      <c r="E935" s="187"/>
      <c r="F935" s="187">
        <v>15</v>
      </c>
      <c r="G935" s="187">
        <v>845.25383999999997</v>
      </c>
    </row>
    <row r="936" spans="1:7" ht="18.75">
      <c r="A936" s="186"/>
      <c r="B936" s="189" t="s">
        <v>5987</v>
      </c>
      <c r="C936" s="189">
        <v>2023</v>
      </c>
      <c r="D936" s="184" t="s">
        <v>3798</v>
      </c>
      <c r="E936" s="187"/>
      <c r="F936" s="187">
        <v>114.4</v>
      </c>
      <c r="G936" s="187">
        <v>1932.1080900000002</v>
      </c>
    </row>
    <row r="937" spans="1:7" ht="18.75">
      <c r="A937" s="186"/>
      <c r="B937" s="189" t="s">
        <v>5988</v>
      </c>
      <c r="C937" s="189">
        <v>2023</v>
      </c>
      <c r="D937" s="184" t="s">
        <v>3798</v>
      </c>
      <c r="E937" s="187"/>
      <c r="F937" s="187">
        <v>114.4</v>
      </c>
      <c r="G937" s="187">
        <v>1920.6047800000001</v>
      </c>
    </row>
    <row r="938" spans="1:7" ht="37.5">
      <c r="A938" s="177" t="s">
        <v>38</v>
      </c>
      <c r="B938" s="190" t="s">
        <v>57</v>
      </c>
      <c r="C938" s="186"/>
      <c r="D938" s="186"/>
      <c r="E938" s="187"/>
      <c r="F938" s="187"/>
      <c r="G938" s="187"/>
    </row>
    <row r="939" spans="1:7" ht="18.75">
      <c r="A939" s="177" t="s">
        <v>341</v>
      </c>
      <c r="B939" s="190" t="s">
        <v>59</v>
      </c>
      <c r="C939" s="186"/>
      <c r="D939" s="186"/>
      <c r="E939" s="187"/>
      <c r="F939" s="186"/>
      <c r="G939" s="187"/>
    </row>
    <row r="940" spans="1:7" ht="150">
      <c r="A940" s="177" t="s">
        <v>3802</v>
      </c>
      <c r="B940" s="190" t="s">
        <v>3803</v>
      </c>
      <c r="C940" s="186"/>
      <c r="D940" s="186"/>
      <c r="E940" s="187"/>
      <c r="F940" s="186"/>
      <c r="G940" s="187"/>
    </row>
    <row r="941" spans="1:7" ht="18.75">
      <c r="A941" s="177" t="s">
        <v>37</v>
      </c>
      <c r="B941" s="190" t="s">
        <v>14</v>
      </c>
      <c r="C941" s="186"/>
      <c r="D941" s="186"/>
      <c r="E941" s="187"/>
      <c r="F941" s="186"/>
      <c r="G941" s="187"/>
    </row>
    <row r="942" spans="1:7" ht="37.5">
      <c r="A942" s="177" t="s">
        <v>50</v>
      </c>
      <c r="B942" s="190" t="s">
        <v>3804</v>
      </c>
      <c r="C942" s="186"/>
      <c r="D942" s="186"/>
      <c r="E942" s="187"/>
      <c r="F942" s="186"/>
      <c r="G942" s="187"/>
    </row>
    <row r="943" spans="1:7" ht="18.75">
      <c r="A943" s="177" t="s">
        <v>3805</v>
      </c>
      <c r="B943" s="190" t="s">
        <v>5075</v>
      </c>
      <c r="C943" s="186"/>
      <c r="D943" s="186"/>
      <c r="E943" s="187"/>
      <c r="F943" s="186"/>
      <c r="G943" s="187"/>
    </row>
    <row r="944" spans="1:7" ht="18.75">
      <c r="A944" s="177" t="s">
        <v>54</v>
      </c>
      <c r="B944" s="190" t="s">
        <v>3807</v>
      </c>
      <c r="C944" s="186"/>
      <c r="D944" s="186"/>
      <c r="E944" s="187"/>
      <c r="F944" s="186"/>
      <c r="G944" s="187"/>
    </row>
    <row r="945" spans="1:7" ht="37.5">
      <c r="A945" s="194" t="s">
        <v>50</v>
      </c>
      <c r="B945" s="190" t="s">
        <v>3804</v>
      </c>
      <c r="C945" s="186"/>
      <c r="D945" s="186"/>
      <c r="E945" s="187"/>
      <c r="F945" s="186"/>
      <c r="G945" s="187"/>
    </row>
    <row r="946" spans="1:7" ht="18.75">
      <c r="A946" s="194" t="s">
        <v>5074</v>
      </c>
      <c r="B946" s="190" t="s">
        <v>5075</v>
      </c>
      <c r="C946" s="186"/>
      <c r="D946" s="186"/>
      <c r="E946" s="187"/>
      <c r="F946" s="186"/>
      <c r="G946" s="187"/>
    </row>
    <row r="947" spans="1:7" ht="18.75">
      <c r="A947" s="194" t="s">
        <v>5076</v>
      </c>
      <c r="B947" s="190" t="s">
        <v>3807</v>
      </c>
      <c r="C947" s="186"/>
      <c r="D947" s="186"/>
      <c r="E947" s="187">
        <v>484</v>
      </c>
      <c r="F947" s="187"/>
      <c r="G947" s="187">
        <v>11511.027780000009</v>
      </c>
    </row>
    <row r="948" spans="1:7" ht="18.75">
      <c r="A948" s="186"/>
      <c r="B948" s="189" t="s">
        <v>5078</v>
      </c>
      <c r="C948" s="189">
        <v>2023</v>
      </c>
      <c r="D948" s="184" t="s">
        <v>3771</v>
      </c>
      <c r="E948" s="187">
        <v>1</v>
      </c>
      <c r="F948" s="186"/>
      <c r="G948" s="187">
        <v>28.651119999999999</v>
      </c>
    </row>
    <row r="949" spans="1:7" ht="18.75">
      <c r="A949" s="186"/>
      <c r="B949" s="189" t="s">
        <v>5078</v>
      </c>
      <c r="C949" s="189">
        <v>2023</v>
      </c>
      <c r="D949" s="184" t="s">
        <v>3771</v>
      </c>
      <c r="E949" s="187">
        <v>1</v>
      </c>
      <c r="F949" s="186"/>
      <c r="G949" s="187">
        <v>32.862110000000001</v>
      </c>
    </row>
    <row r="950" spans="1:7" ht="18.75">
      <c r="A950" s="186"/>
      <c r="B950" s="189" t="s">
        <v>5078</v>
      </c>
      <c r="C950" s="189">
        <v>2023</v>
      </c>
      <c r="D950" s="184" t="s">
        <v>3771</v>
      </c>
      <c r="E950" s="187">
        <v>1</v>
      </c>
      <c r="F950" s="186"/>
      <c r="G950" s="187">
        <v>33.003300000000003</v>
      </c>
    </row>
    <row r="951" spans="1:7" ht="18.75">
      <c r="A951" s="198"/>
      <c r="B951" s="189" t="s">
        <v>5077</v>
      </c>
      <c r="C951" s="189">
        <v>2023</v>
      </c>
      <c r="D951" s="184" t="s">
        <v>3771</v>
      </c>
      <c r="E951" s="187">
        <v>1</v>
      </c>
      <c r="F951" s="186"/>
      <c r="G951" s="187">
        <v>26.658480000000001</v>
      </c>
    </row>
    <row r="952" spans="1:7" ht="18.75">
      <c r="A952" s="198"/>
      <c r="B952" s="189" t="s">
        <v>5078</v>
      </c>
      <c r="C952" s="189">
        <v>2023</v>
      </c>
      <c r="D952" s="184" t="s">
        <v>3771</v>
      </c>
      <c r="E952" s="187">
        <v>1</v>
      </c>
      <c r="F952" s="186"/>
      <c r="G952" s="187">
        <v>32.071640000000002</v>
      </c>
    </row>
    <row r="953" spans="1:7" ht="18.75">
      <c r="A953" s="198"/>
      <c r="B953" s="189" t="s">
        <v>5077</v>
      </c>
      <c r="C953" s="189">
        <v>2023</v>
      </c>
      <c r="D953" s="184" t="s">
        <v>3771</v>
      </c>
      <c r="E953" s="187">
        <v>1</v>
      </c>
      <c r="F953" s="186"/>
      <c r="G953" s="187">
        <v>25.254060000000003</v>
      </c>
    </row>
    <row r="954" spans="1:7" ht="18.75">
      <c r="A954" s="198"/>
      <c r="B954" s="189" t="s">
        <v>5094</v>
      </c>
      <c r="C954" s="189">
        <v>2023</v>
      </c>
      <c r="D954" s="184" t="s">
        <v>3771</v>
      </c>
      <c r="E954" s="187">
        <v>1</v>
      </c>
      <c r="F954" s="186"/>
      <c r="G954" s="187">
        <v>20.885549999999999</v>
      </c>
    </row>
    <row r="955" spans="1:7" ht="18.75">
      <c r="A955" s="198"/>
      <c r="B955" s="189" t="s">
        <v>5078</v>
      </c>
      <c r="C955" s="189">
        <v>2023</v>
      </c>
      <c r="D955" s="184" t="s">
        <v>3771</v>
      </c>
      <c r="E955" s="187">
        <v>1</v>
      </c>
      <c r="F955" s="186"/>
      <c r="G955" s="187">
        <v>22.526009999999999</v>
      </c>
    </row>
    <row r="956" spans="1:7" ht="18.75">
      <c r="A956" s="198"/>
      <c r="B956" s="189" t="s">
        <v>5078</v>
      </c>
      <c r="C956" s="189">
        <v>2023</v>
      </c>
      <c r="D956" s="184" t="s">
        <v>3771</v>
      </c>
      <c r="E956" s="187">
        <v>1</v>
      </c>
      <c r="F956" s="186"/>
      <c r="G956" s="187">
        <v>22.983979999999999</v>
      </c>
    </row>
    <row r="957" spans="1:7" ht="18.75">
      <c r="A957" s="198"/>
      <c r="B957" s="189" t="s">
        <v>5090</v>
      </c>
      <c r="C957" s="189">
        <v>2023</v>
      </c>
      <c r="D957" s="184" t="s">
        <v>3771</v>
      </c>
      <c r="E957" s="187">
        <v>1</v>
      </c>
      <c r="F957" s="186"/>
      <c r="G957" s="187">
        <v>30.473980000000001</v>
      </c>
    </row>
    <row r="958" spans="1:7" ht="18.75">
      <c r="A958" s="198"/>
      <c r="B958" s="189" t="s">
        <v>5078</v>
      </c>
      <c r="C958" s="189">
        <v>2023</v>
      </c>
      <c r="D958" s="184" t="s">
        <v>3771</v>
      </c>
      <c r="E958" s="187">
        <v>1</v>
      </c>
      <c r="F958" s="186"/>
      <c r="G958" s="187">
        <v>21.49108</v>
      </c>
    </row>
    <row r="959" spans="1:7" ht="18.75">
      <c r="A959" s="198"/>
      <c r="B959" s="189" t="s">
        <v>5077</v>
      </c>
      <c r="C959" s="189">
        <v>2023</v>
      </c>
      <c r="D959" s="184" t="s">
        <v>3771</v>
      </c>
      <c r="E959" s="187">
        <v>1</v>
      </c>
      <c r="F959" s="186"/>
      <c r="G959" s="187">
        <v>25.542630000000003</v>
      </c>
    </row>
    <row r="960" spans="1:7" ht="18.75">
      <c r="A960" s="198"/>
      <c r="B960" s="189" t="s">
        <v>5078</v>
      </c>
      <c r="C960" s="189">
        <v>2023</v>
      </c>
      <c r="D960" s="184" t="s">
        <v>3771</v>
      </c>
      <c r="E960" s="187">
        <v>1</v>
      </c>
      <c r="F960" s="186"/>
      <c r="G960" s="187">
        <v>18.188890000000001</v>
      </c>
    </row>
    <row r="961" spans="1:7" ht="18.75">
      <c r="A961" s="198"/>
      <c r="B961" s="189" t="s">
        <v>5078</v>
      </c>
      <c r="C961" s="189">
        <v>2023</v>
      </c>
      <c r="D961" s="184" t="s">
        <v>3771</v>
      </c>
      <c r="E961" s="187">
        <v>1</v>
      </c>
      <c r="F961" s="186"/>
      <c r="G961" s="187">
        <v>22.455939999999998</v>
      </c>
    </row>
    <row r="962" spans="1:7" ht="18.75">
      <c r="A962" s="198"/>
      <c r="B962" s="189" t="s">
        <v>5078</v>
      </c>
      <c r="C962" s="189">
        <v>2023</v>
      </c>
      <c r="D962" s="184" t="s">
        <v>3771</v>
      </c>
      <c r="E962" s="187">
        <v>1</v>
      </c>
      <c r="F962" s="186"/>
      <c r="G962" s="187">
        <v>20.334630000000001</v>
      </c>
    </row>
    <row r="963" spans="1:7" ht="18.75">
      <c r="A963" s="198"/>
      <c r="B963" s="189" t="s">
        <v>5077</v>
      </c>
      <c r="C963" s="189">
        <v>2023</v>
      </c>
      <c r="D963" s="184" t="s">
        <v>3771</v>
      </c>
      <c r="E963" s="187">
        <v>1</v>
      </c>
      <c r="F963" s="186"/>
      <c r="G963" s="187">
        <v>29.3506</v>
      </c>
    </row>
    <row r="964" spans="1:7" ht="18.75">
      <c r="A964" s="198"/>
      <c r="B964" s="189" t="s">
        <v>5078</v>
      </c>
      <c r="C964" s="189">
        <v>2023</v>
      </c>
      <c r="D964" s="184" t="s">
        <v>3771</v>
      </c>
      <c r="E964" s="187">
        <v>1</v>
      </c>
      <c r="F964" s="186"/>
      <c r="G964" s="187">
        <v>32.40757</v>
      </c>
    </row>
    <row r="965" spans="1:7" ht="18.75">
      <c r="A965" s="198"/>
      <c r="B965" s="189" t="s">
        <v>5095</v>
      </c>
      <c r="C965" s="189">
        <v>2023</v>
      </c>
      <c r="D965" s="184" t="s">
        <v>3771</v>
      </c>
      <c r="E965" s="187">
        <v>1</v>
      </c>
      <c r="F965" s="186"/>
      <c r="G965" s="187">
        <v>23.62866</v>
      </c>
    </row>
    <row r="966" spans="1:7" ht="18.75">
      <c r="A966" s="198"/>
      <c r="B966" s="189" t="s">
        <v>5108</v>
      </c>
      <c r="C966" s="189">
        <v>2023</v>
      </c>
      <c r="D966" s="184" t="s">
        <v>3771</v>
      </c>
      <c r="E966" s="187">
        <v>1</v>
      </c>
      <c r="F966" s="186"/>
      <c r="G966" s="187">
        <v>17.55818</v>
      </c>
    </row>
    <row r="967" spans="1:7" ht="18.75">
      <c r="A967" s="198"/>
      <c r="B967" s="189" t="s">
        <v>5097</v>
      </c>
      <c r="C967" s="189">
        <v>2023</v>
      </c>
      <c r="D967" s="184" t="s">
        <v>3771</v>
      </c>
      <c r="E967" s="187">
        <v>1</v>
      </c>
      <c r="F967" s="186"/>
      <c r="G967" s="187">
        <v>36.754150000000003</v>
      </c>
    </row>
    <row r="968" spans="1:7" ht="18.75">
      <c r="A968" s="198"/>
      <c r="B968" s="189" t="s">
        <v>5078</v>
      </c>
      <c r="C968" s="189">
        <v>2023</v>
      </c>
      <c r="D968" s="184" t="s">
        <v>3771</v>
      </c>
      <c r="E968" s="187">
        <v>1</v>
      </c>
      <c r="F968" s="186"/>
      <c r="G968" s="187">
        <v>22.916360000000001</v>
      </c>
    </row>
    <row r="969" spans="1:7" ht="18.75">
      <c r="A969" s="198"/>
      <c r="B969" s="189" t="s">
        <v>5078</v>
      </c>
      <c r="C969" s="189">
        <v>2023</v>
      </c>
      <c r="D969" s="184" t="s">
        <v>3771</v>
      </c>
      <c r="E969" s="187">
        <v>1</v>
      </c>
      <c r="F969" s="186"/>
      <c r="G969" s="187">
        <v>22.526</v>
      </c>
    </row>
    <row r="970" spans="1:7" ht="18.75">
      <c r="A970" s="198"/>
      <c r="B970" s="189" t="s">
        <v>5078</v>
      </c>
      <c r="C970" s="189">
        <v>2023</v>
      </c>
      <c r="D970" s="184" t="s">
        <v>3771</v>
      </c>
      <c r="E970" s="187">
        <v>1</v>
      </c>
      <c r="F970" s="186"/>
      <c r="G970" s="187">
        <v>28.670300000000001</v>
      </c>
    </row>
    <row r="971" spans="1:7" ht="18.75">
      <c r="A971" s="198"/>
      <c r="B971" s="189" t="s">
        <v>5094</v>
      </c>
      <c r="C971" s="189">
        <v>2023</v>
      </c>
      <c r="D971" s="184" t="s">
        <v>3771</v>
      </c>
      <c r="E971" s="187">
        <v>1</v>
      </c>
      <c r="F971" s="186"/>
      <c r="G971" s="187">
        <v>44.132220000000004</v>
      </c>
    </row>
    <row r="972" spans="1:7" ht="18.75">
      <c r="A972" s="198"/>
      <c r="B972" s="189" t="s">
        <v>5077</v>
      </c>
      <c r="C972" s="189">
        <v>2023</v>
      </c>
      <c r="D972" s="184" t="s">
        <v>3771</v>
      </c>
      <c r="E972" s="187">
        <v>1</v>
      </c>
      <c r="F972" s="186"/>
      <c r="G972" s="187">
        <v>15.52525</v>
      </c>
    </row>
    <row r="973" spans="1:7" ht="18.75">
      <c r="A973" s="198"/>
      <c r="B973" s="189" t="s">
        <v>5078</v>
      </c>
      <c r="C973" s="189">
        <v>2023</v>
      </c>
      <c r="D973" s="184" t="s">
        <v>3771</v>
      </c>
      <c r="E973" s="187">
        <v>1</v>
      </c>
      <c r="F973" s="186"/>
      <c r="G973" s="187">
        <v>22.369199999999999</v>
      </c>
    </row>
    <row r="974" spans="1:7" ht="18.75">
      <c r="A974" s="198"/>
      <c r="B974" s="189" t="s">
        <v>5092</v>
      </c>
      <c r="C974" s="189">
        <v>2023</v>
      </c>
      <c r="D974" s="184" t="s">
        <v>3771</v>
      </c>
      <c r="E974" s="187">
        <v>1</v>
      </c>
      <c r="F974" s="186"/>
      <c r="G974" s="187">
        <v>9.5732999999999997</v>
      </c>
    </row>
    <row r="975" spans="1:7" ht="18.75">
      <c r="A975" s="198"/>
      <c r="B975" s="189" t="s">
        <v>5095</v>
      </c>
      <c r="C975" s="189">
        <v>2023</v>
      </c>
      <c r="D975" s="184" t="s">
        <v>3771</v>
      </c>
      <c r="E975" s="187">
        <v>1</v>
      </c>
      <c r="F975" s="186"/>
      <c r="G975" s="187">
        <v>24.89265</v>
      </c>
    </row>
    <row r="976" spans="1:7" ht="18.75">
      <c r="A976" s="198"/>
      <c r="B976" s="189" t="s">
        <v>5094</v>
      </c>
      <c r="C976" s="189">
        <v>2023</v>
      </c>
      <c r="D976" s="184" t="s">
        <v>3771</v>
      </c>
      <c r="E976" s="187">
        <v>1</v>
      </c>
      <c r="F976" s="186"/>
      <c r="G976" s="187">
        <v>44.386690000000002</v>
      </c>
    </row>
    <row r="977" spans="1:7" ht="18.75">
      <c r="A977" s="198"/>
      <c r="B977" s="189" t="s">
        <v>5081</v>
      </c>
      <c r="C977" s="189">
        <v>2023</v>
      </c>
      <c r="D977" s="184" t="s">
        <v>3771</v>
      </c>
      <c r="E977" s="187">
        <v>1</v>
      </c>
      <c r="F977" s="186"/>
      <c r="G977" s="187">
        <v>31.576259999999998</v>
      </c>
    </row>
    <row r="978" spans="1:7" ht="18.75">
      <c r="A978" s="198"/>
      <c r="B978" s="189" t="s">
        <v>5095</v>
      </c>
      <c r="C978" s="189">
        <v>2023</v>
      </c>
      <c r="D978" s="184" t="s">
        <v>3771</v>
      </c>
      <c r="E978" s="187">
        <v>1</v>
      </c>
      <c r="F978" s="186"/>
      <c r="G978" s="187">
        <v>25.030009999999997</v>
      </c>
    </row>
    <row r="979" spans="1:7" ht="18.75">
      <c r="A979" s="198"/>
      <c r="B979" s="189" t="s">
        <v>5081</v>
      </c>
      <c r="C979" s="189">
        <v>2023</v>
      </c>
      <c r="D979" s="184" t="s">
        <v>3771</v>
      </c>
      <c r="E979" s="187">
        <v>1</v>
      </c>
      <c r="F979" s="186"/>
      <c r="G979" s="187">
        <v>29.412400000000002</v>
      </c>
    </row>
    <row r="980" spans="1:7" ht="18.75">
      <c r="A980" s="198"/>
      <c r="B980" s="189" t="s">
        <v>5077</v>
      </c>
      <c r="C980" s="189">
        <v>2023</v>
      </c>
      <c r="D980" s="184" t="s">
        <v>3771</v>
      </c>
      <c r="E980" s="187">
        <v>1</v>
      </c>
      <c r="F980" s="186"/>
      <c r="G980" s="187">
        <v>16.65503</v>
      </c>
    </row>
    <row r="981" spans="1:7" ht="18.75">
      <c r="A981" s="198"/>
      <c r="B981" s="189" t="s">
        <v>5094</v>
      </c>
      <c r="C981" s="189">
        <v>2023</v>
      </c>
      <c r="D981" s="184" t="s">
        <v>3771</v>
      </c>
      <c r="E981" s="187">
        <v>1</v>
      </c>
      <c r="F981" s="186"/>
      <c r="G981" s="187">
        <v>47.418879999999994</v>
      </c>
    </row>
    <row r="982" spans="1:7" ht="18.75">
      <c r="A982" s="198"/>
      <c r="B982" s="189" t="s">
        <v>5077</v>
      </c>
      <c r="C982" s="189">
        <v>2023</v>
      </c>
      <c r="D982" s="184" t="s">
        <v>3771</v>
      </c>
      <c r="E982" s="187">
        <v>1</v>
      </c>
      <c r="F982" s="186"/>
      <c r="G982" s="187">
        <v>27.236720000000002</v>
      </c>
    </row>
    <row r="983" spans="1:7" ht="18.75">
      <c r="A983" s="198"/>
      <c r="B983" s="189" t="s">
        <v>5078</v>
      </c>
      <c r="C983" s="189">
        <v>2023</v>
      </c>
      <c r="D983" s="184" t="s">
        <v>3771</v>
      </c>
      <c r="E983" s="187">
        <v>1</v>
      </c>
      <c r="F983" s="186"/>
      <c r="G983" s="187">
        <v>18.23714</v>
      </c>
    </row>
    <row r="984" spans="1:7" ht="18.75">
      <c r="A984" s="198"/>
      <c r="B984" s="189" t="s">
        <v>5108</v>
      </c>
      <c r="C984" s="189">
        <v>2023</v>
      </c>
      <c r="D984" s="184" t="s">
        <v>3771</v>
      </c>
      <c r="E984" s="187">
        <v>1</v>
      </c>
      <c r="F984" s="186"/>
      <c r="G984" s="187">
        <v>17.809049999999999</v>
      </c>
    </row>
    <row r="985" spans="1:7" ht="18.75">
      <c r="A985" s="198"/>
      <c r="B985" s="189" t="s">
        <v>5077</v>
      </c>
      <c r="C985" s="189">
        <v>2023</v>
      </c>
      <c r="D985" s="184" t="s">
        <v>3771</v>
      </c>
      <c r="E985" s="187">
        <v>1</v>
      </c>
      <c r="F985" s="186"/>
      <c r="G985" s="187">
        <v>24.908110000000001</v>
      </c>
    </row>
    <row r="986" spans="1:7" ht="18.75">
      <c r="A986" s="198"/>
      <c r="B986" s="189" t="s">
        <v>5077</v>
      </c>
      <c r="C986" s="189">
        <v>2023</v>
      </c>
      <c r="D986" s="184" t="s">
        <v>3771</v>
      </c>
      <c r="E986" s="187">
        <v>1</v>
      </c>
      <c r="F986" s="186"/>
      <c r="G986" s="187">
        <v>19.923590000000001</v>
      </c>
    </row>
    <row r="987" spans="1:7" ht="18.75">
      <c r="A987" s="198"/>
      <c r="B987" s="189" t="s">
        <v>5077</v>
      </c>
      <c r="C987" s="189">
        <v>2023</v>
      </c>
      <c r="D987" s="184" t="s">
        <v>3771</v>
      </c>
      <c r="E987" s="187">
        <v>1</v>
      </c>
      <c r="F987" s="186"/>
      <c r="G987" s="187">
        <v>21.981960000000001</v>
      </c>
    </row>
    <row r="988" spans="1:7" ht="18.75">
      <c r="A988" s="198"/>
      <c r="B988" s="189" t="s">
        <v>5079</v>
      </c>
      <c r="C988" s="189">
        <v>2023</v>
      </c>
      <c r="D988" s="184" t="s">
        <v>3771</v>
      </c>
      <c r="E988" s="187">
        <v>1</v>
      </c>
      <c r="F988" s="186"/>
      <c r="G988" s="187">
        <v>23.262360000000001</v>
      </c>
    </row>
    <row r="989" spans="1:7" ht="18.75">
      <c r="A989" s="198"/>
      <c r="B989" s="189" t="s">
        <v>5077</v>
      </c>
      <c r="C989" s="189">
        <v>2023</v>
      </c>
      <c r="D989" s="184" t="s">
        <v>3771</v>
      </c>
      <c r="E989" s="187">
        <v>1</v>
      </c>
      <c r="F989" s="186"/>
      <c r="G989" s="187">
        <v>19.630470000000003</v>
      </c>
    </row>
    <row r="990" spans="1:7" ht="18.75">
      <c r="A990" s="198"/>
      <c r="B990" s="189" t="s">
        <v>5078</v>
      </c>
      <c r="C990" s="189">
        <v>2023</v>
      </c>
      <c r="D990" s="184" t="s">
        <v>3771</v>
      </c>
      <c r="E990" s="187">
        <v>1</v>
      </c>
      <c r="F990" s="186"/>
      <c r="G990" s="187">
        <v>21.818570000000001</v>
      </c>
    </row>
    <row r="991" spans="1:7" ht="18.75">
      <c r="A991" s="198"/>
      <c r="B991" s="189" t="s">
        <v>5097</v>
      </c>
      <c r="C991" s="189">
        <v>2023</v>
      </c>
      <c r="D991" s="184" t="s">
        <v>3771</v>
      </c>
      <c r="E991" s="187">
        <v>1</v>
      </c>
      <c r="F991" s="186"/>
      <c r="G991" s="187">
        <v>34.747720000000001</v>
      </c>
    </row>
    <row r="992" spans="1:7" ht="18.75">
      <c r="A992" s="198"/>
      <c r="B992" s="189" t="s">
        <v>5079</v>
      </c>
      <c r="C992" s="189">
        <v>2023</v>
      </c>
      <c r="D992" s="184" t="s">
        <v>3771</v>
      </c>
      <c r="E992" s="187">
        <v>1</v>
      </c>
      <c r="F992" s="186"/>
      <c r="G992" s="187">
        <v>23.699330000000003</v>
      </c>
    </row>
    <row r="993" spans="1:7" ht="18.75">
      <c r="A993" s="198"/>
      <c r="B993" s="189" t="s">
        <v>5094</v>
      </c>
      <c r="C993" s="189">
        <v>2023</v>
      </c>
      <c r="D993" s="184" t="s">
        <v>3771</v>
      </c>
      <c r="E993" s="187">
        <v>1</v>
      </c>
      <c r="F993" s="186"/>
      <c r="G993" s="187">
        <v>26.777529999999999</v>
      </c>
    </row>
    <row r="994" spans="1:7" ht="18.75">
      <c r="A994" s="198"/>
      <c r="B994" s="189" t="s">
        <v>5094</v>
      </c>
      <c r="C994" s="189">
        <v>2023</v>
      </c>
      <c r="D994" s="184" t="s">
        <v>3771</v>
      </c>
      <c r="E994" s="187">
        <v>1</v>
      </c>
      <c r="F994" s="186"/>
      <c r="G994" s="187">
        <v>19.741430000000001</v>
      </c>
    </row>
    <row r="995" spans="1:7" ht="18.75">
      <c r="A995" s="198"/>
      <c r="B995" s="189" t="s">
        <v>5094</v>
      </c>
      <c r="C995" s="189">
        <v>2023</v>
      </c>
      <c r="D995" s="184" t="s">
        <v>3771</v>
      </c>
      <c r="E995" s="187">
        <v>1</v>
      </c>
      <c r="F995" s="186"/>
      <c r="G995" s="187">
        <v>20.98978</v>
      </c>
    </row>
    <row r="996" spans="1:7" ht="18.75">
      <c r="A996" s="198"/>
      <c r="B996" s="189" t="s">
        <v>5089</v>
      </c>
      <c r="C996" s="189">
        <v>2023</v>
      </c>
      <c r="D996" s="184" t="s">
        <v>3771</v>
      </c>
      <c r="E996" s="187">
        <v>1</v>
      </c>
      <c r="F996" s="186"/>
      <c r="G996" s="187">
        <v>27.068660000000001</v>
      </c>
    </row>
    <row r="997" spans="1:7" ht="18.75">
      <c r="A997" s="198"/>
      <c r="B997" s="189" t="s">
        <v>5078</v>
      </c>
      <c r="C997" s="189">
        <v>2023</v>
      </c>
      <c r="D997" s="184" t="s">
        <v>3771</v>
      </c>
      <c r="E997" s="187">
        <v>1</v>
      </c>
      <c r="F997" s="186"/>
      <c r="G997" s="187">
        <v>21.974580000000003</v>
      </c>
    </row>
    <row r="998" spans="1:7" ht="18.75">
      <c r="A998" s="198"/>
      <c r="B998" s="189" t="s">
        <v>5094</v>
      </c>
      <c r="C998" s="189">
        <v>2023</v>
      </c>
      <c r="D998" s="184" t="s">
        <v>3771</v>
      </c>
      <c r="E998" s="187">
        <v>1</v>
      </c>
      <c r="F998" s="186"/>
      <c r="G998" s="187">
        <v>19.267289999999999</v>
      </c>
    </row>
    <row r="999" spans="1:7" ht="18.75">
      <c r="A999" s="198"/>
      <c r="B999" s="189" t="s">
        <v>5092</v>
      </c>
      <c r="C999" s="189">
        <v>2023</v>
      </c>
      <c r="D999" s="184" t="s">
        <v>3771</v>
      </c>
      <c r="E999" s="187">
        <v>1</v>
      </c>
      <c r="F999" s="186"/>
      <c r="G999" s="187">
        <v>21.302700000000002</v>
      </c>
    </row>
    <row r="1000" spans="1:7" ht="18.75">
      <c r="A1000" s="198"/>
      <c r="B1000" s="189" t="s">
        <v>5078</v>
      </c>
      <c r="C1000" s="189">
        <v>2023</v>
      </c>
      <c r="D1000" s="184" t="s">
        <v>3771</v>
      </c>
      <c r="E1000" s="187">
        <v>1</v>
      </c>
      <c r="F1000" s="186"/>
      <c r="G1000" s="187">
        <v>32.55198</v>
      </c>
    </row>
    <row r="1001" spans="1:7" ht="18.75">
      <c r="A1001" s="198"/>
      <c r="B1001" s="189" t="s">
        <v>5077</v>
      </c>
      <c r="C1001" s="189">
        <v>2023</v>
      </c>
      <c r="D1001" s="184" t="s">
        <v>3771</v>
      </c>
      <c r="E1001" s="187">
        <v>1</v>
      </c>
      <c r="F1001" s="186"/>
      <c r="G1001" s="187">
        <v>20.682259999999999</v>
      </c>
    </row>
    <row r="1002" spans="1:7" ht="18.75">
      <c r="A1002" s="198"/>
      <c r="B1002" s="189" t="s">
        <v>5078</v>
      </c>
      <c r="C1002" s="189">
        <v>2023</v>
      </c>
      <c r="D1002" s="184" t="s">
        <v>3771</v>
      </c>
      <c r="E1002" s="187">
        <v>1</v>
      </c>
      <c r="F1002" s="186"/>
      <c r="G1002" s="187">
        <v>18.13419</v>
      </c>
    </row>
    <row r="1003" spans="1:7" ht="18.75">
      <c r="A1003" s="198"/>
      <c r="B1003" s="189" t="s">
        <v>5077</v>
      </c>
      <c r="C1003" s="189">
        <v>2023</v>
      </c>
      <c r="D1003" s="184" t="s">
        <v>3771</v>
      </c>
      <c r="E1003" s="187">
        <v>1</v>
      </c>
      <c r="F1003" s="186"/>
      <c r="G1003" s="187">
        <v>22.640900000000002</v>
      </c>
    </row>
    <row r="1004" spans="1:7" ht="18.75">
      <c r="A1004" s="198"/>
      <c r="B1004" s="189" t="s">
        <v>5079</v>
      </c>
      <c r="C1004" s="189">
        <v>2023</v>
      </c>
      <c r="D1004" s="184" t="s">
        <v>3771</v>
      </c>
      <c r="E1004" s="187">
        <v>1</v>
      </c>
      <c r="F1004" s="186"/>
      <c r="G1004" s="187">
        <v>22.260819999999999</v>
      </c>
    </row>
    <row r="1005" spans="1:7" ht="18.75">
      <c r="A1005" s="198"/>
      <c r="B1005" s="189" t="s">
        <v>5077</v>
      </c>
      <c r="C1005" s="189">
        <v>2023</v>
      </c>
      <c r="D1005" s="184" t="s">
        <v>3771</v>
      </c>
      <c r="E1005" s="187">
        <v>1</v>
      </c>
      <c r="F1005" s="186"/>
      <c r="G1005" s="187">
        <v>34.434339999999999</v>
      </c>
    </row>
    <row r="1006" spans="1:7" ht="18.75">
      <c r="A1006" s="198"/>
      <c r="B1006" s="189" t="s">
        <v>5077</v>
      </c>
      <c r="C1006" s="189">
        <v>2023</v>
      </c>
      <c r="D1006" s="184" t="s">
        <v>3771</v>
      </c>
      <c r="E1006" s="187">
        <v>1</v>
      </c>
      <c r="F1006" s="186"/>
      <c r="G1006" s="187">
        <v>16.93948</v>
      </c>
    </row>
    <row r="1007" spans="1:7" ht="18.75">
      <c r="A1007" s="198"/>
      <c r="B1007" s="189" t="s">
        <v>5078</v>
      </c>
      <c r="C1007" s="189">
        <v>2023</v>
      </c>
      <c r="D1007" s="184" t="s">
        <v>3771</v>
      </c>
      <c r="E1007" s="187">
        <v>1</v>
      </c>
      <c r="F1007" s="186"/>
      <c r="G1007" s="187">
        <v>27.861439999999998</v>
      </c>
    </row>
    <row r="1008" spans="1:7" ht="18.75">
      <c r="A1008" s="198"/>
      <c r="B1008" s="189" t="s">
        <v>5077</v>
      </c>
      <c r="C1008" s="189">
        <v>2023</v>
      </c>
      <c r="D1008" s="184" t="s">
        <v>3771</v>
      </c>
      <c r="E1008" s="187">
        <v>1</v>
      </c>
      <c r="F1008" s="186"/>
      <c r="G1008" s="187">
        <v>35.484099999999998</v>
      </c>
    </row>
    <row r="1009" spans="1:7" ht="18.75">
      <c r="A1009" s="198"/>
      <c r="B1009" s="189" t="s">
        <v>5078</v>
      </c>
      <c r="C1009" s="189">
        <v>2023</v>
      </c>
      <c r="D1009" s="184" t="s">
        <v>3771</v>
      </c>
      <c r="E1009" s="187">
        <v>1</v>
      </c>
      <c r="F1009" s="186"/>
      <c r="G1009" s="187">
        <v>18.463819999999998</v>
      </c>
    </row>
    <row r="1010" spans="1:7" ht="18.75">
      <c r="A1010" s="198"/>
      <c r="B1010" s="189" t="s">
        <v>5083</v>
      </c>
      <c r="C1010" s="189">
        <v>2023</v>
      </c>
      <c r="D1010" s="184" t="s">
        <v>3771</v>
      </c>
      <c r="E1010" s="187">
        <v>1</v>
      </c>
      <c r="F1010" s="186"/>
      <c r="G1010" s="187">
        <v>36.4009</v>
      </c>
    </row>
    <row r="1011" spans="1:7" ht="18.75">
      <c r="A1011" s="198"/>
      <c r="B1011" s="189" t="s">
        <v>5083</v>
      </c>
      <c r="C1011" s="189">
        <v>2023</v>
      </c>
      <c r="D1011" s="184" t="s">
        <v>3771</v>
      </c>
      <c r="E1011" s="187">
        <v>1</v>
      </c>
      <c r="F1011" s="186"/>
      <c r="G1011" s="187">
        <v>34.670410000000004</v>
      </c>
    </row>
    <row r="1012" spans="1:7" ht="18.75">
      <c r="A1012" s="198"/>
      <c r="B1012" s="189" t="s">
        <v>5083</v>
      </c>
      <c r="C1012" s="189">
        <v>2023</v>
      </c>
      <c r="D1012" s="184" t="s">
        <v>3771</v>
      </c>
      <c r="E1012" s="187">
        <v>1</v>
      </c>
      <c r="F1012" s="186"/>
      <c r="G1012" s="187">
        <v>38.22</v>
      </c>
    </row>
    <row r="1013" spans="1:7" ht="18.75">
      <c r="A1013" s="198"/>
      <c r="B1013" s="189" t="s">
        <v>5105</v>
      </c>
      <c r="C1013" s="189">
        <v>2023</v>
      </c>
      <c r="D1013" s="184" t="s">
        <v>3771</v>
      </c>
      <c r="E1013" s="187">
        <v>1</v>
      </c>
      <c r="F1013" s="186"/>
      <c r="G1013" s="187">
        <v>41.303059999999995</v>
      </c>
    </row>
    <row r="1014" spans="1:7" ht="18.75">
      <c r="A1014" s="198"/>
      <c r="B1014" s="189" t="s">
        <v>5097</v>
      </c>
      <c r="C1014" s="189">
        <v>2023</v>
      </c>
      <c r="D1014" s="184" t="s">
        <v>3771</v>
      </c>
      <c r="E1014" s="187">
        <v>1</v>
      </c>
      <c r="F1014" s="186"/>
      <c r="G1014" s="187">
        <v>22.612449999999999</v>
      </c>
    </row>
    <row r="1015" spans="1:7" ht="18.75">
      <c r="A1015" s="198"/>
      <c r="B1015" s="189" t="s">
        <v>5085</v>
      </c>
      <c r="C1015" s="189">
        <v>2023</v>
      </c>
      <c r="D1015" s="184" t="s">
        <v>3771</v>
      </c>
      <c r="E1015" s="187">
        <v>1</v>
      </c>
      <c r="F1015" s="186"/>
      <c r="G1015" s="187">
        <v>31.581610000000001</v>
      </c>
    </row>
    <row r="1016" spans="1:7" ht="18.75">
      <c r="A1016" s="198"/>
      <c r="B1016" s="189" t="s">
        <v>5078</v>
      </c>
      <c r="C1016" s="189">
        <v>2023</v>
      </c>
      <c r="D1016" s="184" t="s">
        <v>3771</v>
      </c>
      <c r="E1016" s="187">
        <v>1</v>
      </c>
      <c r="F1016" s="186"/>
      <c r="G1016" s="187">
        <v>27.769779999999997</v>
      </c>
    </row>
    <row r="1017" spans="1:7" ht="18.75">
      <c r="A1017" s="198"/>
      <c r="B1017" s="189" t="s">
        <v>5077</v>
      </c>
      <c r="C1017" s="189">
        <v>2023</v>
      </c>
      <c r="D1017" s="184" t="s">
        <v>3771</v>
      </c>
      <c r="E1017" s="187">
        <v>1</v>
      </c>
      <c r="F1017" s="186"/>
      <c r="G1017" s="187">
        <v>49.81165</v>
      </c>
    </row>
    <row r="1018" spans="1:7" ht="18.75">
      <c r="A1018" s="198"/>
      <c r="B1018" s="189" t="s">
        <v>5077</v>
      </c>
      <c r="C1018" s="189">
        <v>2023</v>
      </c>
      <c r="D1018" s="184" t="s">
        <v>3771</v>
      </c>
      <c r="E1018" s="187">
        <v>1</v>
      </c>
      <c r="F1018" s="186"/>
      <c r="G1018" s="187">
        <v>35.50347</v>
      </c>
    </row>
    <row r="1019" spans="1:7" ht="18.75">
      <c r="A1019" s="198"/>
      <c r="B1019" s="189" t="s">
        <v>5084</v>
      </c>
      <c r="C1019" s="189">
        <v>2023</v>
      </c>
      <c r="D1019" s="184" t="s">
        <v>3771</v>
      </c>
      <c r="E1019" s="187">
        <v>1</v>
      </c>
      <c r="F1019" s="186"/>
      <c r="G1019" s="187">
        <v>21.76782</v>
      </c>
    </row>
    <row r="1020" spans="1:7" ht="18.75">
      <c r="A1020" s="198"/>
      <c r="B1020" s="189" t="s">
        <v>5096</v>
      </c>
      <c r="C1020" s="189">
        <v>2023</v>
      </c>
      <c r="D1020" s="184" t="s">
        <v>3771</v>
      </c>
      <c r="E1020" s="187">
        <v>1</v>
      </c>
      <c r="F1020" s="186"/>
      <c r="G1020" s="187">
        <v>28.930009999999999</v>
      </c>
    </row>
    <row r="1021" spans="1:7" ht="18.75">
      <c r="A1021" s="198"/>
      <c r="B1021" s="189" t="s">
        <v>5078</v>
      </c>
      <c r="C1021" s="189">
        <v>2023</v>
      </c>
      <c r="D1021" s="184" t="s">
        <v>3771</v>
      </c>
      <c r="E1021" s="187">
        <v>1</v>
      </c>
      <c r="F1021" s="186"/>
      <c r="G1021" s="187">
        <v>21.61271</v>
      </c>
    </row>
    <row r="1022" spans="1:7" ht="18.75">
      <c r="A1022" s="198"/>
      <c r="B1022" s="189" t="s">
        <v>5077</v>
      </c>
      <c r="C1022" s="189">
        <v>2023</v>
      </c>
      <c r="D1022" s="184" t="s">
        <v>3771</v>
      </c>
      <c r="E1022" s="187">
        <v>1</v>
      </c>
      <c r="F1022" s="186"/>
      <c r="G1022" s="187">
        <v>28.443840000000002</v>
      </c>
    </row>
    <row r="1023" spans="1:7" ht="18.75">
      <c r="A1023" s="198"/>
      <c r="B1023" s="189" t="s">
        <v>5094</v>
      </c>
      <c r="C1023" s="189">
        <v>2023</v>
      </c>
      <c r="D1023" s="184" t="s">
        <v>3771</v>
      </c>
      <c r="E1023" s="187">
        <v>1</v>
      </c>
      <c r="F1023" s="186"/>
      <c r="G1023" s="187">
        <v>48.823860000000003</v>
      </c>
    </row>
    <row r="1024" spans="1:7" ht="18.75">
      <c r="A1024" s="198"/>
      <c r="B1024" s="189" t="s">
        <v>5083</v>
      </c>
      <c r="C1024" s="189">
        <v>2023</v>
      </c>
      <c r="D1024" s="184" t="s">
        <v>3771</v>
      </c>
      <c r="E1024" s="187">
        <v>1</v>
      </c>
      <c r="F1024" s="186"/>
      <c r="G1024" s="187">
        <v>17.12153</v>
      </c>
    </row>
    <row r="1025" spans="1:7" ht="18.75">
      <c r="A1025" s="198"/>
      <c r="B1025" s="189" t="s">
        <v>5077</v>
      </c>
      <c r="C1025" s="189">
        <v>2023</v>
      </c>
      <c r="D1025" s="184" t="s">
        <v>3771</v>
      </c>
      <c r="E1025" s="187">
        <v>1</v>
      </c>
      <c r="F1025" s="186"/>
      <c r="G1025" s="187">
        <v>22.084900000000001</v>
      </c>
    </row>
    <row r="1026" spans="1:7" ht="18.75">
      <c r="A1026" s="198"/>
      <c r="B1026" s="189" t="s">
        <v>5078</v>
      </c>
      <c r="C1026" s="189">
        <v>2023</v>
      </c>
      <c r="D1026" s="184" t="s">
        <v>3771</v>
      </c>
      <c r="E1026" s="187">
        <v>1</v>
      </c>
      <c r="F1026" s="186"/>
      <c r="G1026" s="187">
        <v>16.703290000000003</v>
      </c>
    </row>
    <row r="1027" spans="1:7" ht="18.75">
      <c r="A1027" s="198"/>
      <c r="B1027" s="189" t="s">
        <v>5092</v>
      </c>
      <c r="C1027" s="189">
        <v>2023</v>
      </c>
      <c r="D1027" s="184" t="s">
        <v>3771</v>
      </c>
      <c r="E1027" s="187">
        <v>1</v>
      </c>
      <c r="F1027" s="186"/>
      <c r="G1027" s="187">
        <v>13.041690000000001</v>
      </c>
    </row>
    <row r="1028" spans="1:7" ht="18.75">
      <c r="A1028" s="198"/>
      <c r="B1028" s="189" t="s">
        <v>5094</v>
      </c>
      <c r="C1028" s="189">
        <v>2023</v>
      </c>
      <c r="D1028" s="184" t="s">
        <v>3771</v>
      </c>
      <c r="E1028" s="187">
        <v>1</v>
      </c>
      <c r="F1028" s="186"/>
      <c r="G1028" s="187">
        <v>19.238859999999999</v>
      </c>
    </row>
    <row r="1029" spans="1:7" ht="18.75">
      <c r="A1029" s="198"/>
      <c r="B1029" s="189" t="s">
        <v>5085</v>
      </c>
      <c r="C1029" s="189">
        <v>2023</v>
      </c>
      <c r="D1029" s="184" t="s">
        <v>3771</v>
      </c>
      <c r="E1029" s="187">
        <v>1</v>
      </c>
      <c r="F1029" s="186"/>
      <c r="G1029" s="187">
        <v>28.254720000000002</v>
      </c>
    </row>
    <row r="1030" spans="1:7" ht="18.75">
      <c r="A1030" s="198"/>
      <c r="B1030" s="189" t="s">
        <v>5095</v>
      </c>
      <c r="C1030" s="189">
        <v>2023</v>
      </c>
      <c r="D1030" s="184" t="s">
        <v>3771</v>
      </c>
      <c r="E1030" s="187">
        <v>1</v>
      </c>
      <c r="F1030" s="186"/>
      <c r="G1030" s="187">
        <v>23.70645</v>
      </c>
    </row>
    <row r="1031" spans="1:7" ht="18.75">
      <c r="A1031" s="198"/>
      <c r="B1031" s="189" t="s">
        <v>5090</v>
      </c>
      <c r="C1031" s="189">
        <v>2023</v>
      </c>
      <c r="D1031" s="184" t="s">
        <v>3771</v>
      </c>
      <c r="E1031" s="187">
        <v>1</v>
      </c>
      <c r="F1031" s="186"/>
      <c r="G1031" s="187">
        <v>18.688290000000002</v>
      </c>
    </row>
    <row r="1032" spans="1:7" ht="18.75">
      <c r="A1032" s="198"/>
      <c r="B1032" s="189" t="s">
        <v>5077</v>
      </c>
      <c r="C1032" s="189">
        <v>2023</v>
      </c>
      <c r="D1032" s="184" t="s">
        <v>3771</v>
      </c>
      <c r="E1032" s="187">
        <v>1</v>
      </c>
      <c r="F1032" s="186"/>
      <c r="G1032" s="187">
        <v>27.251380000000001</v>
      </c>
    </row>
    <row r="1033" spans="1:7" ht="18.75">
      <c r="A1033" s="198"/>
      <c r="B1033" s="189" t="s">
        <v>5077</v>
      </c>
      <c r="C1033" s="189">
        <v>2023</v>
      </c>
      <c r="D1033" s="184" t="s">
        <v>3771</v>
      </c>
      <c r="E1033" s="187">
        <v>1</v>
      </c>
      <c r="F1033" s="186"/>
      <c r="G1033" s="187">
        <v>28.178889999999999</v>
      </c>
    </row>
    <row r="1034" spans="1:7" ht="18.75">
      <c r="A1034" s="198"/>
      <c r="B1034" s="189" t="s">
        <v>5078</v>
      </c>
      <c r="C1034" s="189">
        <v>2023</v>
      </c>
      <c r="D1034" s="184" t="s">
        <v>3771</v>
      </c>
      <c r="E1034" s="187">
        <v>1</v>
      </c>
      <c r="F1034" s="186"/>
      <c r="G1034" s="187">
        <v>26.442229999999999</v>
      </c>
    </row>
    <row r="1035" spans="1:7" ht="18.75">
      <c r="A1035" s="198"/>
      <c r="B1035" s="189" t="s">
        <v>5077</v>
      </c>
      <c r="C1035" s="189">
        <v>2023</v>
      </c>
      <c r="D1035" s="184" t="s">
        <v>3771</v>
      </c>
      <c r="E1035" s="187">
        <v>1</v>
      </c>
      <c r="F1035" s="186"/>
      <c r="G1035" s="187">
        <v>33.189680000000003</v>
      </c>
    </row>
    <row r="1036" spans="1:7" ht="18.75">
      <c r="A1036" s="198"/>
      <c r="B1036" s="189" t="s">
        <v>5077</v>
      </c>
      <c r="C1036" s="189">
        <v>2023</v>
      </c>
      <c r="D1036" s="184" t="s">
        <v>3771</v>
      </c>
      <c r="E1036" s="187">
        <v>1</v>
      </c>
      <c r="F1036" s="186"/>
      <c r="G1036" s="187">
        <v>31.07911</v>
      </c>
    </row>
    <row r="1037" spans="1:7" ht="18.75">
      <c r="A1037" s="198"/>
      <c r="B1037" s="189" t="s">
        <v>5093</v>
      </c>
      <c r="C1037" s="189">
        <v>2023</v>
      </c>
      <c r="D1037" s="184" t="s">
        <v>3771</v>
      </c>
      <c r="E1037" s="187">
        <v>1</v>
      </c>
      <c r="F1037" s="186"/>
      <c r="G1037" s="187">
        <v>38.161410000000004</v>
      </c>
    </row>
    <row r="1038" spans="1:7" ht="18.75">
      <c r="A1038" s="198"/>
      <c r="B1038" s="189" t="s">
        <v>5077</v>
      </c>
      <c r="C1038" s="189">
        <v>2023</v>
      </c>
      <c r="D1038" s="184" t="s">
        <v>3771</v>
      </c>
      <c r="E1038" s="187">
        <v>1</v>
      </c>
      <c r="F1038" s="186"/>
      <c r="G1038" s="187">
        <v>30.72691</v>
      </c>
    </row>
    <row r="1039" spans="1:7" ht="18.75">
      <c r="A1039" s="198"/>
      <c r="B1039" s="189" t="s">
        <v>5078</v>
      </c>
      <c r="C1039" s="189">
        <v>2023</v>
      </c>
      <c r="D1039" s="184" t="s">
        <v>3771</v>
      </c>
      <c r="E1039" s="187">
        <v>1</v>
      </c>
      <c r="F1039" s="186"/>
      <c r="G1039" s="187">
        <v>27.363479999999999</v>
      </c>
    </row>
    <row r="1040" spans="1:7" ht="18.75">
      <c r="A1040" s="198"/>
      <c r="B1040" s="189" t="s">
        <v>5093</v>
      </c>
      <c r="C1040" s="189">
        <v>2023</v>
      </c>
      <c r="D1040" s="184" t="s">
        <v>3771</v>
      </c>
      <c r="E1040" s="187">
        <v>1</v>
      </c>
      <c r="F1040" s="186"/>
      <c r="G1040" s="187">
        <v>37.652629999999995</v>
      </c>
    </row>
    <row r="1041" spans="1:7" ht="18.75">
      <c r="A1041" s="198"/>
      <c r="B1041" s="189" t="s">
        <v>5103</v>
      </c>
      <c r="C1041" s="189">
        <v>2023</v>
      </c>
      <c r="D1041" s="184" t="s">
        <v>3771</v>
      </c>
      <c r="E1041" s="187">
        <v>1</v>
      </c>
      <c r="F1041" s="186"/>
      <c r="G1041" s="187">
        <v>32.443979999999996</v>
      </c>
    </row>
    <row r="1042" spans="1:7" ht="18.75">
      <c r="A1042" s="198"/>
      <c r="B1042" s="189" t="s">
        <v>5103</v>
      </c>
      <c r="C1042" s="189">
        <v>2023</v>
      </c>
      <c r="D1042" s="184" t="s">
        <v>3771</v>
      </c>
      <c r="E1042" s="187">
        <v>1</v>
      </c>
      <c r="F1042" s="186"/>
      <c r="G1042" s="187">
        <v>32.704700000000003</v>
      </c>
    </row>
    <row r="1043" spans="1:7" ht="18.75">
      <c r="A1043" s="198"/>
      <c r="B1043" s="189" t="s">
        <v>5093</v>
      </c>
      <c r="C1043" s="189">
        <v>2023</v>
      </c>
      <c r="D1043" s="184" t="s">
        <v>3771</v>
      </c>
      <c r="E1043" s="187">
        <v>1</v>
      </c>
      <c r="F1043" s="186"/>
      <c r="G1043" s="187">
        <v>38.260760000000005</v>
      </c>
    </row>
    <row r="1044" spans="1:7" ht="18.75">
      <c r="A1044" s="198"/>
      <c r="B1044" s="189" t="s">
        <v>5109</v>
      </c>
      <c r="C1044" s="189">
        <v>2023</v>
      </c>
      <c r="D1044" s="184" t="s">
        <v>3771</v>
      </c>
      <c r="E1044" s="187">
        <v>1</v>
      </c>
      <c r="F1044" s="186"/>
      <c r="G1044" s="187">
        <v>27.563610000000001</v>
      </c>
    </row>
    <row r="1045" spans="1:7" ht="18.75">
      <c r="A1045" s="198"/>
      <c r="B1045" s="189" t="s">
        <v>5078</v>
      </c>
      <c r="C1045" s="189">
        <v>2023</v>
      </c>
      <c r="D1045" s="184" t="s">
        <v>3771</v>
      </c>
      <c r="E1045" s="187">
        <v>1</v>
      </c>
      <c r="F1045" s="186"/>
      <c r="G1045" s="187">
        <v>19.195910000000001</v>
      </c>
    </row>
    <row r="1046" spans="1:7" ht="18.75">
      <c r="A1046" s="198"/>
      <c r="B1046" s="189" t="s">
        <v>5109</v>
      </c>
      <c r="C1046" s="189">
        <v>2023</v>
      </c>
      <c r="D1046" s="184" t="s">
        <v>3771</v>
      </c>
      <c r="E1046" s="187">
        <v>1</v>
      </c>
      <c r="F1046" s="186"/>
      <c r="G1046" s="187">
        <v>25.24803</v>
      </c>
    </row>
    <row r="1047" spans="1:7" ht="18.75">
      <c r="A1047" s="198"/>
      <c r="B1047" s="189" t="s">
        <v>5077</v>
      </c>
      <c r="C1047" s="189">
        <v>2023</v>
      </c>
      <c r="D1047" s="184" t="s">
        <v>3771</v>
      </c>
      <c r="E1047" s="187">
        <v>1</v>
      </c>
      <c r="F1047" s="186"/>
      <c r="G1047" s="187">
        <v>29.00196</v>
      </c>
    </row>
    <row r="1048" spans="1:7" ht="18.75">
      <c r="A1048" s="198"/>
      <c r="B1048" s="189" t="s">
        <v>5077</v>
      </c>
      <c r="C1048" s="189">
        <v>2023</v>
      </c>
      <c r="D1048" s="184" t="s">
        <v>3771</v>
      </c>
      <c r="E1048" s="187">
        <v>1</v>
      </c>
      <c r="F1048" s="186"/>
      <c r="G1048" s="187">
        <v>18.167680000000001</v>
      </c>
    </row>
    <row r="1049" spans="1:7" ht="18.75">
      <c r="A1049" s="198"/>
      <c r="B1049" s="189" t="s">
        <v>5078</v>
      </c>
      <c r="C1049" s="189">
        <v>2023</v>
      </c>
      <c r="D1049" s="184" t="s">
        <v>3771</v>
      </c>
      <c r="E1049" s="187">
        <v>1</v>
      </c>
      <c r="F1049" s="186"/>
      <c r="G1049" s="187">
        <v>21.957360000000001</v>
      </c>
    </row>
    <row r="1050" spans="1:7" ht="18.75">
      <c r="A1050" s="198"/>
      <c r="B1050" s="189" t="s">
        <v>5078</v>
      </c>
      <c r="C1050" s="189">
        <v>2023</v>
      </c>
      <c r="D1050" s="184" t="s">
        <v>3771</v>
      </c>
      <c r="E1050" s="187">
        <v>1</v>
      </c>
      <c r="F1050" s="186"/>
      <c r="G1050" s="187">
        <v>26.348659999999999</v>
      </c>
    </row>
    <row r="1051" spans="1:7" ht="18.75">
      <c r="A1051" s="198"/>
      <c r="B1051" s="189" t="s">
        <v>5084</v>
      </c>
      <c r="C1051" s="189">
        <v>2023</v>
      </c>
      <c r="D1051" s="184" t="s">
        <v>3771</v>
      </c>
      <c r="E1051" s="187">
        <v>1</v>
      </c>
      <c r="F1051" s="186"/>
      <c r="G1051" s="187">
        <v>9.6723199999999991</v>
      </c>
    </row>
    <row r="1052" spans="1:7" ht="18.75">
      <c r="A1052" s="198"/>
      <c r="B1052" s="189" t="s">
        <v>5077</v>
      </c>
      <c r="C1052" s="189">
        <v>2023</v>
      </c>
      <c r="D1052" s="184" t="s">
        <v>3771</v>
      </c>
      <c r="E1052" s="187">
        <v>1</v>
      </c>
      <c r="F1052" s="186"/>
      <c r="G1052" s="187">
        <v>20.69491</v>
      </c>
    </row>
    <row r="1053" spans="1:7" ht="18.75">
      <c r="A1053" s="198"/>
      <c r="B1053" s="189" t="s">
        <v>5093</v>
      </c>
      <c r="C1053" s="189">
        <v>2023</v>
      </c>
      <c r="D1053" s="184" t="s">
        <v>3771</v>
      </c>
      <c r="E1053" s="187">
        <v>1</v>
      </c>
      <c r="F1053" s="186"/>
      <c r="G1053" s="187">
        <v>19.477540000000001</v>
      </c>
    </row>
    <row r="1054" spans="1:7" ht="18.75">
      <c r="A1054" s="198"/>
      <c r="B1054" s="189" t="s">
        <v>5077</v>
      </c>
      <c r="C1054" s="189">
        <v>2023</v>
      </c>
      <c r="D1054" s="184" t="s">
        <v>3771</v>
      </c>
      <c r="E1054" s="187">
        <v>1</v>
      </c>
      <c r="F1054" s="186"/>
      <c r="G1054" s="187">
        <v>28.920630000000003</v>
      </c>
    </row>
    <row r="1055" spans="1:7" ht="18.75">
      <c r="A1055" s="198"/>
      <c r="B1055" s="189" t="s">
        <v>5078</v>
      </c>
      <c r="C1055" s="189">
        <v>2023</v>
      </c>
      <c r="D1055" s="184" t="s">
        <v>3771</v>
      </c>
      <c r="E1055" s="187">
        <v>1</v>
      </c>
      <c r="F1055" s="186"/>
      <c r="G1055" s="187">
        <v>21.90118</v>
      </c>
    </row>
    <row r="1056" spans="1:7" ht="18.75">
      <c r="A1056" s="198"/>
      <c r="B1056" s="189" t="s">
        <v>5085</v>
      </c>
      <c r="C1056" s="189">
        <v>2023</v>
      </c>
      <c r="D1056" s="184" t="s">
        <v>3771</v>
      </c>
      <c r="E1056" s="187">
        <v>1</v>
      </c>
      <c r="F1056" s="186"/>
      <c r="G1056" s="187">
        <v>20.33398</v>
      </c>
    </row>
    <row r="1057" spans="1:7" ht="18.75">
      <c r="A1057" s="198"/>
      <c r="B1057" s="189" t="s">
        <v>5098</v>
      </c>
      <c r="C1057" s="189">
        <v>2023</v>
      </c>
      <c r="D1057" s="184" t="s">
        <v>3771</v>
      </c>
      <c r="E1057" s="187">
        <v>1</v>
      </c>
      <c r="F1057" s="186"/>
      <c r="G1057" s="187">
        <v>35.523609999999998</v>
      </c>
    </row>
    <row r="1058" spans="1:7" ht="18.75">
      <c r="A1058" s="198"/>
      <c r="B1058" s="189" t="s">
        <v>5078</v>
      </c>
      <c r="C1058" s="189">
        <v>2023</v>
      </c>
      <c r="D1058" s="184" t="s">
        <v>3771</v>
      </c>
      <c r="E1058" s="187">
        <v>1</v>
      </c>
      <c r="F1058" s="186"/>
      <c r="G1058" s="187">
        <v>23.491209999999999</v>
      </c>
    </row>
    <row r="1059" spans="1:7" ht="18.75">
      <c r="A1059" s="198"/>
      <c r="B1059" s="189" t="s">
        <v>5077</v>
      </c>
      <c r="C1059" s="189">
        <v>2023</v>
      </c>
      <c r="D1059" s="184" t="s">
        <v>3771</v>
      </c>
      <c r="E1059" s="187">
        <v>1</v>
      </c>
      <c r="F1059" s="186"/>
      <c r="G1059" s="187">
        <v>29.451990000000002</v>
      </c>
    </row>
    <row r="1060" spans="1:7" ht="18.75">
      <c r="A1060" s="198"/>
      <c r="B1060" s="189" t="s">
        <v>5077</v>
      </c>
      <c r="C1060" s="189">
        <v>2023</v>
      </c>
      <c r="D1060" s="184" t="s">
        <v>3771</v>
      </c>
      <c r="E1060" s="187">
        <v>1</v>
      </c>
      <c r="F1060" s="186"/>
      <c r="G1060" s="187">
        <v>29.326830000000001</v>
      </c>
    </row>
    <row r="1061" spans="1:7" ht="18.75">
      <c r="A1061" s="198"/>
      <c r="B1061" s="189" t="s">
        <v>5090</v>
      </c>
      <c r="C1061" s="189">
        <v>2023</v>
      </c>
      <c r="D1061" s="184" t="s">
        <v>3771</v>
      </c>
      <c r="E1061" s="187">
        <v>1</v>
      </c>
      <c r="F1061" s="186"/>
      <c r="G1061" s="187">
        <v>19.960049999999999</v>
      </c>
    </row>
    <row r="1062" spans="1:7" ht="18.75">
      <c r="A1062" s="198"/>
      <c r="B1062" s="189" t="s">
        <v>5078</v>
      </c>
      <c r="C1062" s="189">
        <v>2023</v>
      </c>
      <c r="D1062" s="184" t="s">
        <v>3771</v>
      </c>
      <c r="E1062" s="187">
        <v>1</v>
      </c>
      <c r="F1062" s="186"/>
      <c r="G1062" s="187">
        <v>22.408750000000001</v>
      </c>
    </row>
    <row r="1063" spans="1:7" ht="18.75">
      <c r="A1063" s="198"/>
      <c r="B1063" s="189" t="s">
        <v>5078</v>
      </c>
      <c r="C1063" s="189">
        <v>2023</v>
      </c>
      <c r="D1063" s="184" t="s">
        <v>3771</v>
      </c>
      <c r="E1063" s="187">
        <v>1</v>
      </c>
      <c r="F1063" s="186"/>
      <c r="G1063" s="187">
        <v>22.059650000000001</v>
      </c>
    </row>
    <row r="1064" spans="1:7" ht="18.75">
      <c r="A1064" s="198"/>
      <c r="B1064" s="189" t="s">
        <v>5078</v>
      </c>
      <c r="C1064" s="189">
        <v>2023</v>
      </c>
      <c r="D1064" s="184" t="s">
        <v>3771</v>
      </c>
      <c r="E1064" s="187">
        <v>1</v>
      </c>
      <c r="F1064" s="186"/>
      <c r="G1064" s="187">
        <v>22.38879</v>
      </c>
    </row>
    <row r="1065" spans="1:7" ht="18.75">
      <c r="A1065" s="198"/>
      <c r="B1065" s="189" t="s">
        <v>5089</v>
      </c>
      <c r="C1065" s="189">
        <v>2023</v>
      </c>
      <c r="D1065" s="184" t="s">
        <v>3771</v>
      </c>
      <c r="E1065" s="187">
        <v>1</v>
      </c>
      <c r="F1065" s="186"/>
      <c r="G1065" s="187">
        <v>25.364129999999999</v>
      </c>
    </row>
    <row r="1066" spans="1:7" ht="18.75">
      <c r="A1066" s="198"/>
      <c r="B1066" s="189" t="s">
        <v>5077</v>
      </c>
      <c r="C1066" s="189">
        <v>2023</v>
      </c>
      <c r="D1066" s="184" t="s">
        <v>3771</v>
      </c>
      <c r="E1066" s="187">
        <v>1</v>
      </c>
      <c r="F1066" s="186"/>
      <c r="G1066" s="187">
        <v>10.02032</v>
      </c>
    </row>
    <row r="1067" spans="1:7" ht="18.75">
      <c r="A1067" s="198"/>
      <c r="B1067" s="189" t="s">
        <v>5078</v>
      </c>
      <c r="C1067" s="189">
        <v>2023</v>
      </c>
      <c r="D1067" s="184" t="s">
        <v>3771</v>
      </c>
      <c r="E1067" s="187">
        <v>1</v>
      </c>
      <c r="F1067" s="186"/>
      <c r="G1067" s="187">
        <v>24.904229999999998</v>
      </c>
    </row>
    <row r="1068" spans="1:7" ht="18.75">
      <c r="A1068" s="198"/>
      <c r="B1068" s="189" t="s">
        <v>5104</v>
      </c>
      <c r="C1068" s="189">
        <v>2023</v>
      </c>
      <c r="D1068" s="184" t="s">
        <v>3771</v>
      </c>
      <c r="E1068" s="187">
        <v>1</v>
      </c>
      <c r="F1068" s="186"/>
      <c r="G1068" s="187">
        <v>23.16957</v>
      </c>
    </row>
    <row r="1069" spans="1:7" ht="18.75">
      <c r="A1069" s="198"/>
      <c r="B1069" s="189" t="s">
        <v>5078</v>
      </c>
      <c r="C1069" s="189">
        <v>2023</v>
      </c>
      <c r="D1069" s="184" t="s">
        <v>3771</v>
      </c>
      <c r="E1069" s="187">
        <v>1</v>
      </c>
      <c r="F1069" s="186"/>
      <c r="G1069" s="187">
        <v>21.7803</v>
      </c>
    </row>
    <row r="1070" spans="1:7" ht="18.75">
      <c r="A1070" s="198"/>
      <c r="B1070" s="189" t="s">
        <v>5077</v>
      </c>
      <c r="C1070" s="189">
        <v>2023</v>
      </c>
      <c r="D1070" s="184" t="s">
        <v>3771</v>
      </c>
      <c r="E1070" s="187">
        <v>1</v>
      </c>
      <c r="F1070" s="186"/>
      <c r="G1070" s="187">
        <v>29.001950000000001</v>
      </c>
    </row>
    <row r="1071" spans="1:7" ht="18.75">
      <c r="A1071" s="198"/>
      <c r="B1071" s="189" t="s">
        <v>5087</v>
      </c>
      <c r="C1071" s="189">
        <v>2023</v>
      </c>
      <c r="D1071" s="184" t="s">
        <v>3771</v>
      </c>
      <c r="E1071" s="187">
        <v>1</v>
      </c>
      <c r="F1071" s="186"/>
      <c r="G1071" s="187">
        <v>10.675040000000001</v>
      </c>
    </row>
    <row r="1072" spans="1:7" ht="18.75">
      <c r="A1072" s="198"/>
      <c r="B1072" s="189" t="s">
        <v>5078</v>
      </c>
      <c r="C1072" s="189">
        <v>2023</v>
      </c>
      <c r="D1072" s="184" t="s">
        <v>3771</v>
      </c>
      <c r="E1072" s="187">
        <v>1</v>
      </c>
      <c r="F1072" s="186"/>
      <c r="G1072" s="187">
        <v>22.551380000000002</v>
      </c>
    </row>
    <row r="1073" spans="1:7" ht="18.75">
      <c r="A1073" s="198"/>
      <c r="B1073" s="189" t="s">
        <v>5089</v>
      </c>
      <c r="C1073" s="189">
        <v>2023</v>
      </c>
      <c r="D1073" s="184" t="s">
        <v>3771</v>
      </c>
      <c r="E1073" s="187">
        <v>1</v>
      </c>
      <c r="F1073" s="186"/>
      <c r="G1073" s="187">
        <v>21.348269999999999</v>
      </c>
    </row>
    <row r="1074" spans="1:7" ht="18.75">
      <c r="A1074" s="198"/>
      <c r="B1074" s="189" t="s">
        <v>5089</v>
      </c>
      <c r="C1074" s="189">
        <v>2023</v>
      </c>
      <c r="D1074" s="184" t="s">
        <v>3771</v>
      </c>
      <c r="E1074" s="187">
        <v>1</v>
      </c>
      <c r="F1074" s="186"/>
      <c r="G1074" s="187">
        <v>17.75544</v>
      </c>
    </row>
    <row r="1075" spans="1:7" ht="18.75">
      <c r="A1075" s="198"/>
      <c r="B1075" s="189" t="s">
        <v>5077</v>
      </c>
      <c r="C1075" s="189">
        <v>2023</v>
      </c>
      <c r="D1075" s="184" t="s">
        <v>3771</v>
      </c>
      <c r="E1075" s="187">
        <v>1</v>
      </c>
      <c r="F1075" s="186"/>
      <c r="G1075" s="187">
        <v>12.82339</v>
      </c>
    </row>
    <row r="1076" spans="1:7" ht="18.75">
      <c r="A1076" s="198"/>
      <c r="B1076" s="189" t="s">
        <v>5078</v>
      </c>
      <c r="C1076" s="189">
        <v>2023</v>
      </c>
      <c r="D1076" s="184" t="s">
        <v>3771</v>
      </c>
      <c r="E1076" s="187">
        <v>1</v>
      </c>
      <c r="F1076" s="186"/>
      <c r="G1076" s="187">
        <v>27.517150000000001</v>
      </c>
    </row>
    <row r="1077" spans="1:7" ht="18.75">
      <c r="A1077" s="198"/>
      <c r="B1077" s="189" t="s">
        <v>5094</v>
      </c>
      <c r="C1077" s="189">
        <v>2023</v>
      </c>
      <c r="D1077" s="184" t="s">
        <v>3771</v>
      </c>
      <c r="E1077" s="187">
        <v>1</v>
      </c>
      <c r="F1077" s="186"/>
      <c r="G1077" s="187">
        <v>21.877849999999999</v>
      </c>
    </row>
    <row r="1078" spans="1:7" ht="18.75">
      <c r="A1078" s="198"/>
      <c r="B1078" s="189" t="s">
        <v>5103</v>
      </c>
      <c r="C1078" s="189">
        <v>2023</v>
      </c>
      <c r="D1078" s="184" t="s">
        <v>3771</v>
      </c>
      <c r="E1078" s="187">
        <v>1</v>
      </c>
      <c r="F1078" s="186"/>
      <c r="G1078" s="187">
        <v>25.281509999999997</v>
      </c>
    </row>
    <row r="1079" spans="1:7" ht="18.75">
      <c r="A1079" s="198"/>
      <c r="B1079" s="189" t="s">
        <v>5078</v>
      </c>
      <c r="C1079" s="189">
        <v>2023</v>
      </c>
      <c r="D1079" s="184" t="s">
        <v>3771</v>
      </c>
      <c r="E1079" s="187">
        <v>1</v>
      </c>
      <c r="F1079" s="186"/>
      <c r="G1079" s="187">
        <v>26.204879999999999</v>
      </c>
    </row>
    <row r="1080" spans="1:7" ht="18.75">
      <c r="A1080" s="198"/>
      <c r="B1080" s="189" t="s">
        <v>5083</v>
      </c>
      <c r="C1080" s="189">
        <v>2023</v>
      </c>
      <c r="D1080" s="184" t="s">
        <v>3771</v>
      </c>
      <c r="E1080" s="187">
        <v>1</v>
      </c>
      <c r="F1080" s="186"/>
      <c r="G1080" s="187">
        <v>20.100080000000002</v>
      </c>
    </row>
    <row r="1081" spans="1:7" ht="18.75">
      <c r="A1081" s="198"/>
      <c r="B1081" s="189" t="s">
        <v>5078</v>
      </c>
      <c r="C1081" s="189">
        <v>2023</v>
      </c>
      <c r="D1081" s="184" t="s">
        <v>3771</v>
      </c>
      <c r="E1081" s="187">
        <v>1</v>
      </c>
      <c r="F1081" s="186"/>
      <c r="G1081" s="187">
        <v>19.669979999999999</v>
      </c>
    </row>
    <row r="1082" spans="1:7" ht="18.75">
      <c r="A1082" s="198"/>
      <c r="B1082" s="189" t="s">
        <v>5077</v>
      </c>
      <c r="C1082" s="189">
        <v>2023</v>
      </c>
      <c r="D1082" s="184" t="s">
        <v>3771</v>
      </c>
      <c r="E1082" s="187">
        <v>1</v>
      </c>
      <c r="F1082" s="186"/>
      <c r="G1082" s="187">
        <v>22.558700000000002</v>
      </c>
    </row>
    <row r="1083" spans="1:7" ht="18.75">
      <c r="A1083" s="198"/>
      <c r="B1083" s="189" t="s">
        <v>5078</v>
      </c>
      <c r="C1083" s="189">
        <v>2023</v>
      </c>
      <c r="D1083" s="184" t="s">
        <v>3771</v>
      </c>
      <c r="E1083" s="187">
        <v>1</v>
      </c>
      <c r="F1083" s="186"/>
      <c r="G1083" s="187">
        <v>18.029400000000003</v>
      </c>
    </row>
    <row r="1084" spans="1:7" ht="18.75">
      <c r="A1084" s="198"/>
      <c r="B1084" s="189" t="s">
        <v>5077</v>
      </c>
      <c r="C1084" s="189">
        <v>2023</v>
      </c>
      <c r="D1084" s="184" t="s">
        <v>3771</v>
      </c>
      <c r="E1084" s="187">
        <v>1</v>
      </c>
      <c r="F1084" s="186"/>
      <c r="G1084" s="187">
        <v>18.2377</v>
      </c>
    </row>
    <row r="1085" spans="1:7" ht="18.75">
      <c r="A1085" s="198"/>
      <c r="B1085" s="189" t="s">
        <v>5083</v>
      </c>
      <c r="C1085" s="189">
        <v>2023</v>
      </c>
      <c r="D1085" s="184" t="s">
        <v>3771</v>
      </c>
      <c r="E1085" s="187">
        <v>1</v>
      </c>
      <c r="F1085" s="186"/>
      <c r="G1085" s="187">
        <v>15.26177</v>
      </c>
    </row>
    <row r="1086" spans="1:7" ht="18.75">
      <c r="A1086" s="198"/>
      <c r="B1086" s="189" t="s">
        <v>5083</v>
      </c>
      <c r="C1086" s="189">
        <v>2023</v>
      </c>
      <c r="D1086" s="184" t="s">
        <v>3771</v>
      </c>
      <c r="E1086" s="187">
        <v>1</v>
      </c>
      <c r="F1086" s="186"/>
      <c r="G1086" s="187">
        <v>15.5489</v>
      </c>
    </row>
    <row r="1087" spans="1:7" ht="18.75">
      <c r="A1087" s="198"/>
      <c r="B1087" s="189" t="s">
        <v>5083</v>
      </c>
      <c r="C1087" s="189">
        <v>2023</v>
      </c>
      <c r="D1087" s="184" t="s">
        <v>3771</v>
      </c>
      <c r="E1087" s="187">
        <v>1</v>
      </c>
      <c r="F1087" s="186"/>
      <c r="G1087" s="187">
        <v>15.02275</v>
      </c>
    </row>
    <row r="1088" spans="1:7" ht="18.75">
      <c r="A1088" s="198"/>
      <c r="B1088" s="189" t="s">
        <v>5083</v>
      </c>
      <c r="C1088" s="189">
        <v>2023</v>
      </c>
      <c r="D1088" s="184" t="s">
        <v>3771</v>
      </c>
      <c r="E1088" s="187">
        <v>1</v>
      </c>
      <c r="F1088" s="186"/>
      <c r="G1088" s="187">
        <v>16.467179999999999</v>
      </c>
    </row>
    <row r="1089" spans="1:7" ht="18.75">
      <c r="A1089" s="198"/>
      <c r="B1089" s="189" t="s">
        <v>5077</v>
      </c>
      <c r="C1089" s="189">
        <v>2023</v>
      </c>
      <c r="D1089" s="184" t="s">
        <v>3771</v>
      </c>
      <c r="E1089" s="187">
        <v>1</v>
      </c>
      <c r="F1089" s="186"/>
      <c r="G1089" s="187">
        <v>21.687380000000001</v>
      </c>
    </row>
    <row r="1090" spans="1:7" ht="18.75">
      <c r="A1090" s="198"/>
      <c r="B1090" s="189" t="s">
        <v>5109</v>
      </c>
      <c r="C1090" s="189">
        <v>2023</v>
      </c>
      <c r="D1090" s="184" t="s">
        <v>3771</v>
      </c>
      <c r="E1090" s="187">
        <v>1</v>
      </c>
      <c r="F1090" s="186"/>
      <c r="G1090" s="187">
        <v>18.00976</v>
      </c>
    </row>
    <row r="1091" spans="1:7" ht="18.75">
      <c r="A1091" s="198"/>
      <c r="B1091" s="189" t="s">
        <v>5077</v>
      </c>
      <c r="C1091" s="189">
        <v>2023</v>
      </c>
      <c r="D1091" s="184" t="s">
        <v>3771</v>
      </c>
      <c r="E1091" s="187">
        <v>1</v>
      </c>
      <c r="F1091" s="186"/>
      <c r="G1091" s="187">
        <v>23.147110000000001</v>
      </c>
    </row>
    <row r="1092" spans="1:7" ht="18.75">
      <c r="A1092" s="198"/>
      <c r="B1092" s="189" t="s">
        <v>5085</v>
      </c>
      <c r="C1092" s="189">
        <v>2023</v>
      </c>
      <c r="D1092" s="184" t="s">
        <v>3771</v>
      </c>
      <c r="E1092" s="187">
        <v>1</v>
      </c>
      <c r="F1092" s="186"/>
      <c r="G1092" s="187">
        <v>21.31982</v>
      </c>
    </row>
    <row r="1093" spans="1:7" ht="18.75">
      <c r="A1093" s="198"/>
      <c r="B1093" s="189" t="s">
        <v>5109</v>
      </c>
      <c r="C1093" s="189">
        <v>2023</v>
      </c>
      <c r="D1093" s="184" t="s">
        <v>3771</v>
      </c>
      <c r="E1093" s="187">
        <v>1</v>
      </c>
      <c r="F1093" s="186"/>
      <c r="G1093" s="187">
        <v>17.77402</v>
      </c>
    </row>
    <row r="1094" spans="1:7" ht="18.75">
      <c r="A1094" s="198"/>
      <c r="B1094" s="189" t="s">
        <v>5078</v>
      </c>
      <c r="C1094" s="189">
        <v>2023</v>
      </c>
      <c r="D1094" s="184" t="s">
        <v>3771</v>
      </c>
      <c r="E1094" s="187">
        <v>1</v>
      </c>
      <c r="F1094" s="186"/>
      <c r="G1094" s="187">
        <v>21.299379999999999</v>
      </c>
    </row>
    <row r="1095" spans="1:7" ht="18.75">
      <c r="A1095" s="198"/>
      <c r="B1095" s="189" t="s">
        <v>5084</v>
      </c>
      <c r="C1095" s="189">
        <v>2023</v>
      </c>
      <c r="D1095" s="184" t="s">
        <v>3771</v>
      </c>
      <c r="E1095" s="187">
        <v>1</v>
      </c>
      <c r="F1095" s="186"/>
      <c r="G1095" s="187">
        <v>20.77524</v>
      </c>
    </row>
    <row r="1096" spans="1:7" ht="18.75">
      <c r="A1096" s="198"/>
      <c r="B1096" s="189" t="s">
        <v>5078</v>
      </c>
      <c r="C1096" s="189">
        <v>2023</v>
      </c>
      <c r="D1096" s="184" t="s">
        <v>3771</v>
      </c>
      <c r="E1096" s="187">
        <v>1</v>
      </c>
      <c r="F1096" s="186"/>
      <c r="G1096" s="187">
        <v>22.6845</v>
      </c>
    </row>
    <row r="1097" spans="1:7" ht="18.75">
      <c r="A1097" s="198"/>
      <c r="B1097" s="189" t="s">
        <v>5078</v>
      </c>
      <c r="C1097" s="189">
        <v>2023</v>
      </c>
      <c r="D1097" s="184" t="s">
        <v>3771</v>
      </c>
      <c r="E1097" s="187">
        <v>1</v>
      </c>
      <c r="F1097" s="186"/>
      <c r="G1097" s="187">
        <v>15.895610000000001</v>
      </c>
    </row>
    <row r="1098" spans="1:7" ht="18.75">
      <c r="A1098" s="198"/>
      <c r="B1098" s="189" t="s">
        <v>5078</v>
      </c>
      <c r="C1098" s="189">
        <v>2023</v>
      </c>
      <c r="D1098" s="184" t="s">
        <v>3771</v>
      </c>
      <c r="E1098" s="187">
        <v>1</v>
      </c>
      <c r="F1098" s="186"/>
      <c r="G1098" s="187">
        <v>23.24098</v>
      </c>
    </row>
    <row r="1099" spans="1:7" ht="18.75">
      <c r="A1099" s="198"/>
      <c r="B1099" s="189" t="s">
        <v>5087</v>
      </c>
      <c r="C1099" s="189">
        <v>2023</v>
      </c>
      <c r="D1099" s="184" t="s">
        <v>3771</v>
      </c>
      <c r="E1099" s="187">
        <v>1</v>
      </c>
      <c r="F1099" s="186"/>
      <c r="G1099" s="187">
        <v>22.316650000000003</v>
      </c>
    </row>
    <row r="1100" spans="1:7" ht="18.75">
      <c r="A1100" s="198"/>
      <c r="B1100" s="189" t="s">
        <v>5104</v>
      </c>
      <c r="C1100" s="189">
        <v>2023</v>
      </c>
      <c r="D1100" s="184" t="s">
        <v>3771</v>
      </c>
      <c r="E1100" s="187">
        <v>1</v>
      </c>
      <c r="F1100" s="186"/>
      <c r="G1100" s="187">
        <v>24.012580000000003</v>
      </c>
    </row>
    <row r="1101" spans="1:7" ht="18.75">
      <c r="A1101" s="198"/>
      <c r="B1101" s="189" t="s">
        <v>5109</v>
      </c>
      <c r="C1101" s="189">
        <v>2023</v>
      </c>
      <c r="D1101" s="184" t="s">
        <v>3771</v>
      </c>
      <c r="E1101" s="187">
        <v>1</v>
      </c>
      <c r="F1101" s="186"/>
      <c r="G1101" s="187">
        <v>18.507540000000002</v>
      </c>
    </row>
    <row r="1102" spans="1:7" ht="18.75">
      <c r="A1102" s="198"/>
      <c r="B1102" s="189" t="s">
        <v>5090</v>
      </c>
      <c r="C1102" s="189">
        <v>2023</v>
      </c>
      <c r="D1102" s="184" t="s">
        <v>3771</v>
      </c>
      <c r="E1102" s="187">
        <v>1</v>
      </c>
      <c r="F1102" s="186"/>
      <c r="G1102" s="187">
        <v>27.204919999999998</v>
      </c>
    </row>
    <row r="1103" spans="1:7" ht="18.75">
      <c r="A1103" s="198"/>
      <c r="B1103" s="189" t="s">
        <v>5079</v>
      </c>
      <c r="C1103" s="189">
        <v>2023</v>
      </c>
      <c r="D1103" s="184" t="s">
        <v>3771</v>
      </c>
      <c r="E1103" s="187">
        <v>1</v>
      </c>
      <c r="F1103" s="186"/>
      <c r="G1103" s="187">
        <v>20.712289999999999</v>
      </c>
    </row>
    <row r="1104" spans="1:7" ht="18.75">
      <c r="A1104" s="198"/>
      <c r="B1104" s="189" t="s">
        <v>5095</v>
      </c>
      <c r="C1104" s="189">
        <v>2023</v>
      </c>
      <c r="D1104" s="184" t="s">
        <v>3771</v>
      </c>
      <c r="E1104" s="187">
        <v>1</v>
      </c>
      <c r="F1104" s="186"/>
      <c r="G1104" s="187">
        <v>18.502189999999999</v>
      </c>
    </row>
    <row r="1105" spans="1:7" ht="18.75">
      <c r="A1105" s="198"/>
      <c r="B1105" s="189" t="s">
        <v>5089</v>
      </c>
      <c r="C1105" s="189">
        <v>2023</v>
      </c>
      <c r="D1105" s="184" t="s">
        <v>3771</v>
      </c>
      <c r="E1105" s="187">
        <v>1</v>
      </c>
      <c r="F1105" s="186"/>
      <c r="G1105" s="187">
        <v>24.02064</v>
      </c>
    </row>
    <row r="1106" spans="1:7" ht="18.75">
      <c r="A1106" s="198"/>
      <c r="B1106" s="189" t="s">
        <v>5078</v>
      </c>
      <c r="C1106" s="189">
        <v>2023</v>
      </c>
      <c r="D1106" s="184" t="s">
        <v>3771</v>
      </c>
      <c r="E1106" s="187">
        <v>1</v>
      </c>
      <c r="F1106" s="186"/>
      <c r="G1106" s="187">
        <v>22.423249999999999</v>
      </c>
    </row>
    <row r="1107" spans="1:7" ht="18.75">
      <c r="A1107" s="198"/>
      <c r="B1107" s="189" t="s">
        <v>5090</v>
      </c>
      <c r="C1107" s="189">
        <v>2023</v>
      </c>
      <c r="D1107" s="184" t="s">
        <v>3771</v>
      </c>
      <c r="E1107" s="187">
        <v>1</v>
      </c>
      <c r="F1107" s="186"/>
      <c r="G1107" s="187">
        <v>20.89986</v>
      </c>
    </row>
    <row r="1108" spans="1:7" ht="18.75">
      <c r="A1108" s="198"/>
      <c r="B1108" s="189" t="s">
        <v>5077</v>
      </c>
      <c r="C1108" s="189">
        <v>2023</v>
      </c>
      <c r="D1108" s="184" t="s">
        <v>3771</v>
      </c>
      <c r="E1108" s="187">
        <v>1</v>
      </c>
      <c r="F1108" s="186"/>
      <c r="G1108" s="187">
        <v>22.438080000000003</v>
      </c>
    </row>
    <row r="1109" spans="1:7" ht="18.75">
      <c r="A1109" s="198"/>
      <c r="B1109" s="189" t="s">
        <v>5087</v>
      </c>
      <c r="C1109" s="189">
        <v>2023</v>
      </c>
      <c r="D1109" s="184" t="s">
        <v>3771</v>
      </c>
      <c r="E1109" s="187">
        <v>1</v>
      </c>
      <c r="F1109" s="186"/>
      <c r="G1109" s="187">
        <v>18.777930000000001</v>
      </c>
    </row>
    <row r="1110" spans="1:7" ht="18.75">
      <c r="A1110" s="198"/>
      <c r="B1110" s="189" t="s">
        <v>5090</v>
      </c>
      <c r="C1110" s="189">
        <v>2023</v>
      </c>
      <c r="D1110" s="184" t="s">
        <v>3771</v>
      </c>
      <c r="E1110" s="187">
        <v>1</v>
      </c>
      <c r="F1110" s="186"/>
      <c r="G1110" s="187">
        <v>35.335730000000005</v>
      </c>
    </row>
    <row r="1111" spans="1:7" ht="18.75">
      <c r="A1111" s="198"/>
      <c r="B1111" s="189" t="s">
        <v>5077</v>
      </c>
      <c r="C1111" s="189">
        <v>2023</v>
      </c>
      <c r="D1111" s="184" t="s">
        <v>3771</v>
      </c>
      <c r="E1111" s="187">
        <v>1</v>
      </c>
      <c r="F1111" s="186"/>
      <c r="G1111" s="187">
        <v>16.420549999999999</v>
      </c>
    </row>
    <row r="1112" spans="1:7" ht="18.75">
      <c r="A1112" s="198"/>
      <c r="B1112" s="189" t="s">
        <v>5091</v>
      </c>
      <c r="C1112" s="189">
        <v>2023</v>
      </c>
      <c r="D1112" s="184" t="s">
        <v>3771</v>
      </c>
      <c r="E1112" s="187">
        <v>1</v>
      </c>
      <c r="F1112" s="186"/>
      <c r="G1112" s="187">
        <v>21.800219999999999</v>
      </c>
    </row>
    <row r="1113" spans="1:7" ht="18.75">
      <c r="A1113" s="198"/>
      <c r="B1113" s="189" t="s">
        <v>5106</v>
      </c>
      <c r="C1113" s="189">
        <v>2023</v>
      </c>
      <c r="D1113" s="184" t="s">
        <v>3771</v>
      </c>
      <c r="E1113" s="187">
        <v>1</v>
      </c>
      <c r="F1113" s="186"/>
      <c r="G1113" s="187">
        <v>17.917300000000001</v>
      </c>
    </row>
    <row r="1114" spans="1:7" ht="18.75">
      <c r="A1114" s="198"/>
      <c r="B1114" s="189" t="s">
        <v>5078</v>
      </c>
      <c r="C1114" s="189">
        <v>2023</v>
      </c>
      <c r="D1114" s="184" t="s">
        <v>3771</v>
      </c>
      <c r="E1114" s="187">
        <v>1</v>
      </c>
      <c r="F1114" s="186"/>
      <c r="G1114" s="187">
        <v>22.230869999999999</v>
      </c>
    </row>
    <row r="1115" spans="1:7" ht="18.75">
      <c r="A1115" s="198"/>
      <c r="B1115" s="189" t="s">
        <v>5078</v>
      </c>
      <c r="C1115" s="189">
        <v>2023</v>
      </c>
      <c r="D1115" s="184" t="s">
        <v>3771</v>
      </c>
      <c r="E1115" s="187">
        <v>1</v>
      </c>
      <c r="F1115" s="186"/>
      <c r="G1115" s="187">
        <v>22.774740000000001</v>
      </c>
    </row>
    <row r="1116" spans="1:7" ht="18.75">
      <c r="A1116" s="198"/>
      <c r="B1116" s="189" t="s">
        <v>5104</v>
      </c>
      <c r="C1116" s="189">
        <v>2023</v>
      </c>
      <c r="D1116" s="184" t="s">
        <v>3771</v>
      </c>
      <c r="E1116" s="187">
        <v>1</v>
      </c>
      <c r="F1116" s="186"/>
      <c r="G1116" s="187">
        <v>26.095790000000001</v>
      </c>
    </row>
    <row r="1117" spans="1:7" ht="18.75">
      <c r="A1117" s="198"/>
      <c r="B1117" s="189" t="s">
        <v>5088</v>
      </c>
      <c r="C1117" s="189">
        <v>2023</v>
      </c>
      <c r="D1117" s="184" t="s">
        <v>3771</v>
      </c>
      <c r="E1117" s="187">
        <v>1</v>
      </c>
      <c r="F1117" s="186"/>
      <c r="G1117" s="187">
        <v>23.822580000000002</v>
      </c>
    </row>
    <row r="1118" spans="1:7" ht="18.75">
      <c r="A1118" s="198"/>
      <c r="B1118" s="189" t="s">
        <v>5078</v>
      </c>
      <c r="C1118" s="189">
        <v>2023</v>
      </c>
      <c r="D1118" s="184" t="s">
        <v>3771</v>
      </c>
      <c r="E1118" s="187">
        <v>1</v>
      </c>
      <c r="F1118" s="186"/>
      <c r="G1118" s="187">
        <v>21.88672</v>
      </c>
    </row>
    <row r="1119" spans="1:7" ht="18.75">
      <c r="A1119" s="198"/>
      <c r="B1119" s="189" t="s">
        <v>5088</v>
      </c>
      <c r="C1119" s="189">
        <v>2023</v>
      </c>
      <c r="D1119" s="184" t="s">
        <v>3771</v>
      </c>
      <c r="E1119" s="187">
        <v>1</v>
      </c>
      <c r="F1119" s="186"/>
      <c r="G1119" s="187">
        <v>19.025020000000001</v>
      </c>
    </row>
    <row r="1120" spans="1:7" ht="18.75">
      <c r="A1120" s="198"/>
      <c r="B1120" s="189" t="s">
        <v>5097</v>
      </c>
      <c r="C1120" s="189">
        <v>2023</v>
      </c>
      <c r="D1120" s="184" t="s">
        <v>3771</v>
      </c>
      <c r="E1120" s="187">
        <v>1</v>
      </c>
      <c r="F1120" s="186"/>
      <c r="G1120" s="187">
        <v>18.022130000000001</v>
      </c>
    </row>
    <row r="1121" spans="1:7" ht="18.75">
      <c r="A1121" s="198"/>
      <c r="B1121" s="189" t="s">
        <v>5078</v>
      </c>
      <c r="C1121" s="189">
        <v>2023</v>
      </c>
      <c r="D1121" s="184" t="s">
        <v>3771</v>
      </c>
      <c r="E1121" s="187">
        <v>1</v>
      </c>
      <c r="F1121" s="186"/>
      <c r="G1121" s="187">
        <v>21.459029999999998</v>
      </c>
    </row>
    <row r="1122" spans="1:7" ht="18.75">
      <c r="A1122" s="198"/>
      <c r="B1122" s="189" t="s">
        <v>5096</v>
      </c>
      <c r="C1122" s="189">
        <v>2023</v>
      </c>
      <c r="D1122" s="184" t="s">
        <v>3771</v>
      </c>
      <c r="E1122" s="187">
        <v>1</v>
      </c>
      <c r="F1122" s="186"/>
      <c r="G1122" s="187">
        <v>21.97935</v>
      </c>
    </row>
    <row r="1123" spans="1:7" ht="18.75">
      <c r="A1123" s="198"/>
      <c r="B1123" s="189" t="s">
        <v>5105</v>
      </c>
      <c r="C1123" s="189">
        <v>2023</v>
      </c>
      <c r="D1123" s="184" t="s">
        <v>3771</v>
      </c>
      <c r="E1123" s="187">
        <v>1</v>
      </c>
      <c r="F1123" s="186"/>
      <c r="G1123" s="187">
        <v>21.629470000000001</v>
      </c>
    </row>
    <row r="1124" spans="1:7" ht="18.75">
      <c r="A1124" s="198"/>
      <c r="B1124" s="189" t="s">
        <v>5094</v>
      </c>
      <c r="C1124" s="189">
        <v>2023</v>
      </c>
      <c r="D1124" s="184" t="s">
        <v>3771</v>
      </c>
      <c r="E1124" s="187">
        <v>1</v>
      </c>
      <c r="F1124" s="186"/>
      <c r="G1124" s="187">
        <v>22.960699999999999</v>
      </c>
    </row>
    <row r="1125" spans="1:7" ht="18.75">
      <c r="A1125" s="198"/>
      <c r="B1125" s="189" t="s">
        <v>5094</v>
      </c>
      <c r="C1125" s="189">
        <v>2023</v>
      </c>
      <c r="D1125" s="184" t="s">
        <v>3771</v>
      </c>
      <c r="E1125" s="187">
        <v>1</v>
      </c>
      <c r="F1125" s="186"/>
      <c r="G1125" s="187">
        <v>22.853590000000001</v>
      </c>
    </row>
    <row r="1126" spans="1:7" ht="18.75">
      <c r="A1126" s="198"/>
      <c r="B1126" s="189" t="s">
        <v>5077</v>
      </c>
      <c r="C1126" s="189">
        <v>2023</v>
      </c>
      <c r="D1126" s="184" t="s">
        <v>3771</v>
      </c>
      <c r="E1126" s="187">
        <v>1</v>
      </c>
      <c r="F1126" s="186"/>
      <c r="G1126" s="187">
        <v>22.473599999999998</v>
      </c>
    </row>
    <row r="1127" spans="1:7" ht="18.75">
      <c r="A1127" s="198"/>
      <c r="B1127" s="189" t="s">
        <v>5080</v>
      </c>
      <c r="C1127" s="189">
        <v>2023</v>
      </c>
      <c r="D1127" s="184" t="s">
        <v>3771</v>
      </c>
      <c r="E1127" s="187">
        <v>1</v>
      </c>
      <c r="F1127" s="186"/>
      <c r="G1127" s="187">
        <v>22.802409999999998</v>
      </c>
    </row>
    <row r="1128" spans="1:7" ht="18.75">
      <c r="A1128" s="198"/>
      <c r="B1128" s="189" t="s">
        <v>5078</v>
      </c>
      <c r="C1128" s="189">
        <v>2023</v>
      </c>
      <c r="D1128" s="184" t="s">
        <v>3771</v>
      </c>
      <c r="E1128" s="187">
        <v>1</v>
      </c>
      <c r="F1128" s="186"/>
      <c r="G1128" s="187">
        <v>44.083260000000003</v>
      </c>
    </row>
    <row r="1129" spans="1:7" ht="18.75">
      <c r="A1129" s="198"/>
      <c r="B1129" s="189" t="s">
        <v>5077</v>
      </c>
      <c r="C1129" s="189">
        <v>2023</v>
      </c>
      <c r="D1129" s="184" t="s">
        <v>3771</v>
      </c>
      <c r="E1129" s="187">
        <v>1</v>
      </c>
      <c r="F1129" s="186"/>
      <c r="G1129" s="187">
        <v>21.876580000000001</v>
      </c>
    </row>
    <row r="1130" spans="1:7" ht="18.75">
      <c r="A1130" s="198"/>
      <c r="B1130" s="189" t="s">
        <v>5077</v>
      </c>
      <c r="C1130" s="189">
        <v>2023</v>
      </c>
      <c r="D1130" s="184" t="s">
        <v>3771</v>
      </c>
      <c r="E1130" s="187">
        <v>1</v>
      </c>
      <c r="F1130" s="186"/>
      <c r="G1130" s="187">
        <v>19.36964</v>
      </c>
    </row>
    <row r="1131" spans="1:7" ht="18.75">
      <c r="A1131" s="198"/>
      <c r="B1131" s="189" t="s">
        <v>5104</v>
      </c>
      <c r="C1131" s="189">
        <v>2023</v>
      </c>
      <c r="D1131" s="184" t="s">
        <v>3771</v>
      </c>
      <c r="E1131" s="187">
        <v>1</v>
      </c>
      <c r="F1131" s="186"/>
      <c r="G1131" s="187">
        <v>26.695419999999999</v>
      </c>
    </row>
    <row r="1132" spans="1:7" ht="18.75">
      <c r="A1132" s="198"/>
      <c r="B1132" s="189" t="s">
        <v>5078</v>
      </c>
      <c r="C1132" s="189">
        <v>2023</v>
      </c>
      <c r="D1132" s="184" t="s">
        <v>3771</v>
      </c>
      <c r="E1132" s="187">
        <v>1</v>
      </c>
      <c r="F1132" s="186"/>
      <c r="G1132" s="187">
        <v>37.582470000000001</v>
      </c>
    </row>
    <row r="1133" spans="1:7" ht="18.75">
      <c r="A1133" s="198"/>
      <c r="B1133" s="189" t="s">
        <v>5078</v>
      </c>
      <c r="C1133" s="189">
        <v>2023</v>
      </c>
      <c r="D1133" s="184" t="s">
        <v>3771</v>
      </c>
      <c r="E1133" s="187">
        <v>1</v>
      </c>
      <c r="F1133" s="186"/>
      <c r="G1133" s="187">
        <v>22.988109999999999</v>
      </c>
    </row>
    <row r="1134" spans="1:7" ht="18.75">
      <c r="A1134" s="198"/>
      <c r="B1134" s="189" t="s">
        <v>5085</v>
      </c>
      <c r="C1134" s="189">
        <v>2023</v>
      </c>
      <c r="D1134" s="184" t="s">
        <v>3771</v>
      </c>
      <c r="E1134" s="187">
        <v>1</v>
      </c>
      <c r="F1134" s="186"/>
      <c r="G1134" s="187">
        <v>36.485910000000004</v>
      </c>
    </row>
    <row r="1135" spans="1:7" ht="18.75">
      <c r="A1135" s="198"/>
      <c r="B1135" s="189" t="s">
        <v>5085</v>
      </c>
      <c r="C1135" s="189">
        <v>2023</v>
      </c>
      <c r="D1135" s="184" t="s">
        <v>3771</v>
      </c>
      <c r="E1135" s="187">
        <v>1</v>
      </c>
      <c r="F1135" s="186"/>
      <c r="G1135" s="187">
        <v>24.070419999999999</v>
      </c>
    </row>
    <row r="1136" spans="1:7" ht="18.75">
      <c r="A1136" s="198"/>
      <c r="B1136" s="189" t="s">
        <v>5080</v>
      </c>
      <c r="C1136" s="189">
        <v>2023</v>
      </c>
      <c r="D1136" s="184" t="s">
        <v>3771</v>
      </c>
      <c r="E1136" s="187">
        <v>1</v>
      </c>
      <c r="F1136" s="186"/>
      <c r="G1136" s="187">
        <v>24.664999999999999</v>
      </c>
    </row>
    <row r="1137" spans="1:7" ht="18.75">
      <c r="A1137" s="198"/>
      <c r="B1137" s="189" t="s">
        <v>5078</v>
      </c>
      <c r="C1137" s="189">
        <v>2023</v>
      </c>
      <c r="D1137" s="184" t="s">
        <v>3771</v>
      </c>
      <c r="E1137" s="187">
        <v>1</v>
      </c>
      <c r="F1137" s="186"/>
      <c r="G1137" s="187">
        <v>23.40259</v>
      </c>
    </row>
    <row r="1138" spans="1:7" ht="18.75">
      <c r="A1138" s="198"/>
      <c r="B1138" s="189" t="s">
        <v>5080</v>
      </c>
      <c r="C1138" s="189">
        <v>2023</v>
      </c>
      <c r="D1138" s="184" t="s">
        <v>3771</v>
      </c>
      <c r="E1138" s="187">
        <v>1</v>
      </c>
      <c r="F1138" s="186"/>
      <c r="G1138" s="187">
        <v>20.96294</v>
      </c>
    </row>
    <row r="1139" spans="1:7" ht="18.75">
      <c r="A1139" s="198"/>
      <c r="B1139" s="189" t="s">
        <v>5080</v>
      </c>
      <c r="C1139" s="189">
        <v>2023</v>
      </c>
      <c r="D1139" s="184" t="s">
        <v>3771</v>
      </c>
      <c r="E1139" s="187">
        <v>1</v>
      </c>
      <c r="F1139" s="186"/>
      <c r="G1139" s="187">
        <v>21.04693</v>
      </c>
    </row>
    <row r="1140" spans="1:7" ht="18.75">
      <c r="A1140" s="198"/>
      <c r="B1140" s="189" t="s">
        <v>5080</v>
      </c>
      <c r="C1140" s="189">
        <v>2023</v>
      </c>
      <c r="D1140" s="184" t="s">
        <v>3771</v>
      </c>
      <c r="E1140" s="187">
        <v>1</v>
      </c>
      <c r="F1140" s="186"/>
      <c r="G1140" s="187">
        <v>21.007450000000002</v>
      </c>
    </row>
    <row r="1141" spans="1:7" ht="18.75">
      <c r="A1141" s="198"/>
      <c r="B1141" s="189" t="s">
        <v>5080</v>
      </c>
      <c r="C1141" s="189">
        <v>2023</v>
      </c>
      <c r="D1141" s="184" t="s">
        <v>3771</v>
      </c>
      <c r="E1141" s="187">
        <v>1</v>
      </c>
      <c r="F1141" s="186"/>
      <c r="G1141" s="187">
        <v>20.82732</v>
      </c>
    </row>
    <row r="1142" spans="1:7" ht="18.75">
      <c r="A1142" s="198"/>
      <c r="B1142" s="189" t="s">
        <v>5077</v>
      </c>
      <c r="C1142" s="189">
        <v>2023</v>
      </c>
      <c r="D1142" s="184" t="s">
        <v>3771</v>
      </c>
      <c r="E1142" s="187">
        <v>1</v>
      </c>
      <c r="F1142" s="186"/>
      <c r="G1142" s="187">
        <v>21.992930000000001</v>
      </c>
    </row>
    <row r="1143" spans="1:7" ht="18.75">
      <c r="A1143" s="198"/>
      <c r="B1143" s="189" t="s">
        <v>5077</v>
      </c>
      <c r="C1143" s="189">
        <v>2023</v>
      </c>
      <c r="D1143" s="184" t="s">
        <v>3771</v>
      </c>
      <c r="E1143" s="187">
        <v>1</v>
      </c>
      <c r="F1143" s="186"/>
      <c r="G1143" s="187">
        <v>23.306900000000002</v>
      </c>
    </row>
    <row r="1144" spans="1:7" ht="18.75">
      <c r="A1144" s="198"/>
      <c r="B1144" s="189" t="s">
        <v>5078</v>
      </c>
      <c r="C1144" s="189">
        <v>2023</v>
      </c>
      <c r="D1144" s="184" t="s">
        <v>3771</v>
      </c>
      <c r="E1144" s="187">
        <v>1</v>
      </c>
      <c r="F1144" s="186"/>
      <c r="G1144" s="187">
        <v>22.400959999999998</v>
      </c>
    </row>
    <row r="1145" spans="1:7" ht="18.75">
      <c r="A1145" s="198"/>
      <c r="B1145" s="189" t="s">
        <v>5078</v>
      </c>
      <c r="C1145" s="189">
        <v>2023</v>
      </c>
      <c r="D1145" s="184" t="s">
        <v>3771</v>
      </c>
      <c r="E1145" s="187">
        <v>1</v>
      </c>
      <c r="F1145" s="186"/>
      <c r="G1145" s="187">
        <v>28.224700000000002</v>
      </c>
    </row>
    <row r="1146" spans="1:7" ht="18.75">
      <c r="A1146" s="198"/>
      <c r="B1146" s="189" t="s">
        <v>5077</v>
      </c>
      <c r="C1146" s="189">
        <v>2023</v>
      </c>
      <c r="D1146" s="184" t="s">
        <v>3771</v>
      </c>
      <c r="E1146" s="187">
        <v>1</v>
      </c>
      <c r="F1146" s="186"/>
      <c r="G1146" s="187">
        <v>21.7713</v>
      </c>
    </row>
    <row r="1147" spans="1:7" ht="18.75">
      <c r="A1147" s="198"/>
      <c r="B1147" s="189" t="s">
        <v>5085</v>
      </c>
      <c r="C1147" s="189">
        <v>2023</v>
      </c>
      <c r="D1147" s="184" t="s">
        <v>3771</v>
      </c>
      <c r="E1147" s="187">
        <v>1</v>
      </c>
      <c r="F1147" s="186"/>
      <c r="G1147" s="187">
        <v>23.461069999999999</v>
      </c>
    </row>
    <row r="1148" spans="1:7" ht="18.75">
      <c r="A1148" s="198"/>
      <c r="B1148" s="189" t="s">
        <v>5081</v>
      </c>
      <c r="C1148" s="189">
        <v>2023</v>
      </c>
      <c r="D1148" s="184" t="s">
        <v>3771</v>
      </c>
      <c r="E1148" s="187">
        <v>1</v>
      </c>
      <c r="F1148" s="186"/>
      <c r="G1148" s="187">
        <v>23.765700000000002</v>
      </c>
    </row>
    <row r="1149" spans="1:7" ht="18.75">
      <c r="A1149" s="198"/>
      <c r="B1149" s="189" t="s">
        <v>5087</v>
      </c>
      <c r="C1149" s="189">
        <v>2023</v>
      </c>
      <c r="D1149" s="184" t="s">
        <v>3771</v>
      </c>
      <c r="E1149" s="187">
        <v>1</v>
      </c>
      <c r="F1149" s="186"/>
      <c r="G1149" s="187">
        <v>19.615299999999998</v>
      </c>
    </row>
    <row r="1150" spans="1:7" ht="18.75">
      <c r="A1150" s="198"/>
      <c r="B1150" s="189" t="s">
        <v>5094</v>
      </c>
      <c r="C1150" s="189">
        <v>2023</v>
      </c>
      <c r="D1150" s="184" t="s">
        <v>3771</v>
      </c>
      <c r="E1150" s="187">
        <v>1</v>
      </c>
      <c r="F1150" s="186"/>
      <c r="G1150" s="187">
        <v>22.960759999999997</v>
      </c>
    </row>
    <row r="1151" spans="1:7" ht="18.75">
      <c r="A1151" s="198"/>
      <c r="B1151" s="189" t="s">
        <v>5077</v>
      </c>
      <c r="C1151" s="189">
        <v>2023</v>
      </c>
      <c r="D1151" s="184" t="s">
        <v>3771</v>
      </c>
      <c r="E1151" s="187">
        <v>1</v>
      </c>
      <c r="F1151" s="186"/>
      <c r="G1151" s="187">
        <v>22.569020000000002</v>
      </c>
    </row>
    <row r="1152" spans="1:7" ht="18.75">
      <c r="A1152" s="198"/>
      <c r="B1152" s="189" t="s">
        <v>5109</v>
      </c>
      <c r="C1152" s="189">
        <v>2023</v>
      </c>
      <c r="D1152" s="184" t="s">
        <v>3771</v>
      </c>
      <c r="E1152" s="187">
        <v>1</v>
      </c>
      <c r="F1152" s="186"/>
      <c r="G1152" s="187">
        <v>18.467650000000003</v>
      </c>
    </row>
    <row r="1153" spans="1:7" ht="18.75">
      <c r="A1153" s="198"/>
      <c r="B1153" s="189" t="s">
        <v>5104</v>
      </c>
      <c r="C1153" s="189">
        <v>2023</v>
      </c>
      <c r="D1153" s="184" t="s">
        <v>3771</v>
      </c>
      <c r="E1153" s="187">
        <v>1</v>
      </c>
      <c r="F1153" s="186"/>
      <c r="G1153" s="187">
        <v>22.29</v>
      </c>
    </row>
    <row r="1154" spans="1:7" ht="18.75">
      <c r="A1154" s="198"/>
      <c r="B1154" s="189" t="s">
        <v>5094</v>
      </c>
      <c r="C1154" s="189">
        <v>2023</v>
      </c>
      <c r="D1154" s="184" t="s">
        <v>3771</v>
      </c>
      <c r="E1154" s="187">
        <v>1</v>
      </c>
      <c r="F1154" s="186"/>
      <c r="G1154" s="187">
        <v>31.202999999999999</v>
      </c>
    </row>
    <row r="1155" spans="1:7" ht="18.75">
      <c r="A1155" s="198"/>
      <c r="B1155" s="189" t="s">
        <v>5085</v>
      </c>
      <c r="C1155" s="189">
        <v>2023</v>
      </c>
      <c r="D1155" s="184" t="s">
        <v>3771</v>
      </c>
      <c r="E1155" s="187">
        <v>1</v>
      </c>
      <c r="F1155" s="186"/>
      <c r="G1155" s="187">
        <v>13.017299999999999</v>
      </c>
    </row>
    <row r="1156" spans="1:7" ht="18.75">
      <c r="A1156" s="198"/>
      <c r="B1156" s="189" t="s">
        <v>5093</v>
      </c>
      <c r="C1156" s="189">
        <v>2023</v>
      </c>
      <c r="D1156" s="184" t="s">
        <v>3771</v>
      </c>
      <c r="E1156" s="187">
        <v>1</v>
      </c>
      <c r="F1156" s="186"/>
      <c r="G1156" s="187">
        <v>19.081990000000001</v>
      </c>
    </row>
    <row r="1157" spans="1:7" ht="18.75">
      <c r="A1157" s="198"/>
      <c r="B1157" s="189" t="s">
        <v>5094</v>
      </c>
      <c r="C1157" s="189">
        <v>2023</v>
      </c>
      <c r="D1157" s="184" t="s">
        <v>3771</v>
      </c>
      <c r="E1157" s="187">
        <v>1</v>
      </c>
      <c r="F1157" s="186"/>
      <c r="G1157" s="187">
        <v>23.153099999999998</v>
      </c>
    </row>
    <row r="1158" spans="1:7" ht="18.75">
      <c r="A1158" s="198"/>
      <c r="B1158" s="189" t="s">
        <v>5078</v>
      </c>
      <c r="C1158" s="189">
        <v>2023</v>
      </c>
      <c r="D1158" s="184" t="s">
        <v>3771</v>
      </c>
      <c r="E1158" s="187">
        <v>1</v>
      </c>
      <c r="F1158" s="186"/>
      <c r="G1158" s="187">
        <v>24.985810000000001</v>
      </c>
    </row>
    <row r="1159" spans="1:7" ht="18.75">
      <c r="A1159" s="198"/>
      <c r="B1159" s="189" t="s">
        <v>5079</v>
      </c>
      <c r="C1159" s="189">
        <v>2023</v>
      </c>
      <c r="D1159" s="184" t="s">
        <v>3771</v>
      </c>
      <c r="E1159" s="187">
        <v>1</v>
      </c>
      <c r="F1159" s="186"/>
      <c r="G1159" s="187">
        <v>17.583490000000001</v>
      </c>
    </row>
    <row r="1160" spans="1:7" ht="18.75">
      <c r="A1160" s="198"/>
      <c r="B1160" s="189" t="s">
        <v>5079</v>
      </c>
      <c r="C1160" s="189">
        <v>2023</v>
      </c>
      <c r="D1160" s="184" t="s">
        <v>3771</v>
      </c>
      <c r="E1160" s="187">
        <v>1</v>
      </c>
      <c r="F1160" s="186"/>
      <c r="G1160" s="187">
        <v>17.570779999999999</v>
      </c>
    </row>
    <row r="1161" spans="1:7" ht="18.75">
      <c r="A1161" s="198"/>
      <c r="B1161" s="189" t="s">
        <v>5104</v>
      </c>
      <c r="C1161" s="189">
        <v>2023</v>
      </c>
      <c r="D1161" s="184" t="s">
        <v>3771</v>
      </c>
      <c r="E1161" s="187">
        <v>1</v>
      </c>
      <c r="F1161" s="186"/>
      <c r="G1161" s="187">
        <v>21.52496</v>
      </c>
    </row>
    <row r="1162" spans="1:7" ht="18.75">
      <c r="A1162" s="198"/>
      <c r="B1162" s="189" t="s">
        <v>5087</v>
      </c>
      <c r="C1162" s="189">
        <v>2023</v>
      </c>
      <c r="D1162" s="184" t="s">
        <v>3771</v>
      </c>
      <c r="E1162" s="187">
        <v>1</v>
      </c>
      <c r="F1162" s="186"/>
      <c r="G1162" s="187">
        <v>19.973659999999999</v>
      </c>
    </row>
    <row r="1163" spans="1:7" ht="18.75">
      <c r="A1163" s="198"/>
      <c r="B1163" s="189" t="s">
        <v>5078</v>
      </c>
      <c r="C1163" s="189">
        <v>2023</v>
      </c>
      <c r="D1163" s="184" t="s">
        <v>3771</v>
      </c>
      <c r="E1163" s="187">
        <v>1</v>
      </c>
      <c r="F1163" s="186"/>
      <c r="G1163" s="187">
        <v>18.427150000000001</v>
      </c>
    </row>
    <row r="1164" spans="1:7" ht="18.75">
      <c r="A1164" s="198"/>
      <c r="B1164" s="189" t="s">
        <v>5085</v>
      </c>
      <c r="C1164" s="189">
        <v>2023</v>
      </c>
      <c r="D1164" s="184" t="s">
        <v>3771</v>
      </c>
      <c r="E1164" s="187">
        <v>1</v>
      </c>
      <c r="F1164" s="186"/>
      <c r="G1164" s="187">
        <v>24.925049999999999</v>
      </c>
    </row>
    <row r="1165" spans="1:7" ht="18.75">
      <c r="A1165" s="198"/>
      <c r="B1165" s="189" t="s">
        <v>5078</v>
      </c>
      <c r="C1165" s="189">
        <v>2023</v>
      </c>
      <c r="D1165" s="184" t="s">
        <v>3771</v>
      </c>
      <c r="E1165" s="187">
        <v>1</v>
      </c>
      <c r="F1165" s="186"/>
      <c r="G1165" s="187">
        <v>19.303999999999998</v>
      </c>
    </row>
    <row r="1166" spans="1:7" ht="18.75">
      <c r="A1166" s="198"/>
      <c r="B1166" s="189" t="s">
        <v>5084</v>
      </c>
      <c r="C1166" s="189">
        <v>2023</v>
      </c>
      <c r="D1166" s="184" t="s">
        <v>3771</v>
      </c>
      <c r="E1166" s="187">
        <v>1</v>
      </c>
      <c r="F1166" s="186"/>
      <c r="G1166" s="187">
        <v>20.830439999999999</v>
      </c>
    </row>
    <row r="1167" spans="1:7" ht="18.75">
      <c r="A1167" s="198"/>
      <c r="B1167" s="189" t="s">
        <v>5077</v>
      </c>
      <c r="C1167" s="189">
        <v>2023</v>
      </c>
      <c r="D1167" s="184" t="s">
        <v>3771</v>
      </c>
      <c r="E1167" s="187">
        <v>1</v>
      </c>
      <c r="F1167" s="186"/>
      <c r="G1167" s="187">
        <v>17.515419999999999</v>
      </c>
    </row>
    <row r="1168" spans="1:7" ht="18.75">
      <c r="A1168" s="198"/>
      <c r="B1168" s="189" t="s">
        <v>5087</v>
      </c>
      <c r="C1168" s="189">
        <v>2023</v>
      </c>
      <c r="D1168" s="184" t="s">
        <v>3771</v>
      </c>
      <c r="E1168" s="187">
        <v>1</v>
      </c>
      <c r="F1168" s="186"/>
      <c r="G1168" s="187">
        <v>19.880240000000001</v>
      </c>
    </row>
    <row r="1169" spans="1:7" ht="18.75">
      <c r="A1169" s="198"/>
      <c r="B1169" s="189" t="s">
        <v>5078</v>
      </c>
      <c r="C1169" s="189">
        <v>2023</v>
      </c>
      <c r="D1169" s="184" t="s">
        <v>3771</v>
      </c>
      <c r="E1169" s="187">
        <v>1</v>
      </c>
      <c r="F1169" s="186"/>
      <c r="G1169" s="187">
        <v>26.30959</v>
      </c>
    </row>
    <row r="1170" spans="1:7" ht="18.75">
      <c r="A1170" s="198"/>
      <c r="B1170" s="189" t="s">
        <v>5084</v>
      </c>
      <c r="C1170" s="189">
        <v>2023</v>
      </c>
      <c r="D1170" s="184" t="s">
        <v>3771</v>
      </c>
      <c r="E1170" s="187">
        <v>1</v>
      </c>
      <c r="F1170" s="186"/>
      <c r="G1170" s="187">
        <v>21.031970000000001</v>
      </c>
    </row>
    <row r="1171" spans="1:7" ht="18.75">
      <c r="A1171" s="198"/>
      <c r="B1171" s="189" t="s">
        <v>5085</v>
      </c>
      <c r="C1171" s="189">
        <v>2023</v>
      </c>
      <c r="D1171" s="184" t="s">
        <v>3771</v>
      </c>
      <c r="E1171" s="187">
        <v>1</v>
      </c>
      <c r="F1171" s="186"/>
      <c r="G1171" s="187">
        <v>15.12143</v>
      </c>
    </row>
    <row r="1172" spans="1:7" ht="18.75">
      <c r="A1172" s="198"/>
      <c r="B1172" s="189" t="s">
        <v>5104</v>
      </c>
      <c r="C1172" s="189">
        <v>2023</v>
      </c>
      <c r="D1172" s="184" t="s">
        <v>3771</v>
      </c>
      <c r="E1172" s="187">
        <v>1</v>
      </c>
      <c r="F1172" s="186"/>
      <c r="G1172" s="187">
        <v>22.35042</v>
      </c>
    </row>
    <row r="1173" spans="1:7" ht="18.75">
      <c r="A1173" s="198"/>
      <c r="B1173" s="189" t="s">
        <v>5104</v>
      </c>
      <c r="C1173" s="189">
        <v>2023</v>
      </c>
      <c r="D1173" s="184" t="s">
        <v>3771</v>
      </c>
      <c r="E1173" s="187">
        <v>1</v>
      </c>
      <c r="F1173" s="186"/>
      <c r="G1173" s="187">
        <v>22.93655</v>
      </c>
    </row>
    <row r="1174" spans="1:7" ht="18.75">
      <c r="A1174" s="198"/>
      <c r="B1174" s="189" t="s">
        <v>5104</v>
      </c>
      <c r="C1174" s="189">
        <v>2023</v>
      </c>
      <c r="D1174" s="184" t="s">
        <v>3771</v>
      </c>
      <c r="E1174" s="187">
        <v>1</v>
      </c>
      <c r="F1174" s="186"/>
      <c r="G1174" s="187">
        <v>18.524000000000001</v>
      </c>
    </row>
    <row r="1175" spans="1:7" ht="18.75">
      <c r="A1175" s="198"/>
      <c r="B1175" s="189" t="s">
        <v>5078</v>
      </c>
      <c r="C1175" s="189">
        <v>2023</v>
      </c>
      <c r="D1175" s="184" t="s">
        <v>3771</v>
      </c>
      <c r="E1175" s="187">
        <v>1</v>
      </c>
      <c r="F1175" s="186"/>
      <c r="G1175" s="187">
        <v>27.00667</v>
      </c>
    </row>
    <row r="1176" spans="1:7" ht="18.75">
      <c r="A1176" s="198"/>
      <c r="B1176" s="189" t="s">
        <v>5085</v>
      </c>
      <c r="C1176" s="189">
        <v>2023</v>
      </c>
      <c r="D1176" s="184" t="s">
        <v>3771</v>
      </c>
      <c r="E1176" s="187">
        <v>1</v>
      </c>
      <c r="F1176" s="186"/>
      <c r="G1176" s="187">
        <v>29.313299999999998</v>
      </c>
    </row>
    <row r="1177" spans="1:7" ht="18.75">
      <c r="A1177" s="198"/>
      <c r="B1177" s="189" t="s">
        <v>5077</v>
      </c>
      <c r="C1177" s="189">
        <v>2023</v>
      </c>
      <c r="D1177" s="184" t="s">
        <v>3771</v>
      </c>
      <c r="E1177" s="187">
        <v>1</v>
      </c>
      <c r="F1177" s="186"/>
      <c r="G1177" s="187">
        <v>22.313299999999998</v>
      </c>
    </row>
    <row r="1178" spans="1:7" ht="18.75">
      <c r="A1178" s="198"/>
      <c r="B1178" s="189" t="s">
        <v>5078</v>
      </c>
      <c r="C1178" s="189">
        <v>2023</v>
      </c>
      <c r="D1178" s="184" t="s">
        <v>3771</v>
      </c>
      <c r="E1178" s="187">
        <v>1</v>
      </c>
      <c r="F1178" s="186"/>
      <c r="G1178" s="187">
        <v>13.15616</v>
      </c>
    </row>
    <row r="1179" spans="1:7" ht="18.75">
      <c r="A1179" s="198"/>
      <c r="B1179" s="189" t="s">
        <v>5078</v>
      </c>
      <c r="C1179" s="189">
        <v>2023</v>
      </c>
      <c r="D1179" s="184" t="s">
        <v>3771</v>
      </c>
      <c r="E1179" s="187">
        <v>1</v>
      </c>
      <c r="F1179" s="186"/>
      <c r="G1179" s="187">
        <v>15.895629999999999</v>
      </c>
    </row>
    <row r="1180" spans="1:7" ht="18.75">
      <c r="A1180" s="198"/>
      <c r="B1180" s="189" t="s">
        <v>5094</v>
      </c>
      <c r="C1180" s="189">
        <v>2023</v>
      </c>
      <c r="D1180" s="184" t="s">
        <v>3771</v>
      </c>
      <c r="E1180" s="187">
        <v>1</v>
      </c>
      <c r="F1180" s="186"/>
      <c r="G1180" s="187">
        <v>9.1020699999999994</v>
      </c>
    </row>
    <row r="1181" spans="1:7" ht="18.75">
      <c r="A1181" s="198"/>
      <c r="B1181" s="189" t="s">
        <v>5083</v>
      </c>
      <c r="C1181" s="189">
        <v>2023</v>
      </c>
      <c r="D1181" s="184" t="s">
        <v>3771</v>
      </c>
      <c r="E1181" s="187">
        <v>1</v>
      </c>
      <c r="F1181" s="186"/>
      <c r="G1181" s="187">
        <v>17.46339</v>
      </c>
    </row>
    <row r="1182" spans="1:7" ht="18.75">
      <c r="A1182" s="198"/>
      <c r="B1182" s="189" t="s">
        <v>5094</v>
      </c>
      <c r="C1182" s="189">
        <v>2023</v>
      </c>
      <c r="D1182" s="184" t="s">
        <v>3771</v>
      </c>
      <c r="E1182" s="187">
        <v>1</v>
      </c>
      <c r="F1182" s="186"/>
      <c r="G1182" s="187">
        <v>25.590919999999997</v>
      </c>
    </row>
    <row r="1183" spans="1:7" ht="18.75">
      <c r="A1183" s="198"/>
      <c r="B1183" s="189" t="s">
        <v>5078</v>
      </c>
      <c r="C1183" s="189">
        <v>2023</v>
      </c>
      <c r="D1183" s="184" t="s">
        <v>3771</v>
      </c>
      <c r="E1183" s="187">
        <v>1</v>
      </c>
      <c r="F1183" s="186"/>
      <c r="G1183" s="187">
        <v>16.579930000000001</v>
      </c>
    </row>
    <row r="1184" spans="1:7" ht="18.75">
      <c r="A1184" s="198"/>
      <c r="B1184" s="189" t="s">
        <v>5095</v>
      </c>
      <c r="C1184" s="189">
        <v>2023</v>
      </c>
      <c r="D1184" s="184" t="s">
        <v>3771</v>
      </c>
      <c r="E1184" s="187">
        <v>1</v>
      </c>
      <c r="F1184" s="186"/>
      <c r="G1184" s="187">
        <v>25.145349999999997</v>
      </c>
    </row>
    <row r="1185" spans="1:7" ht="18.75">
      <c r="A1185" s="198"/>
      <c r="B1185" s="189" t="s">
        <v>5078</v>
      </c>
      <c r="C1185" s="189">
        <v>2023</v>
      </c>
      <c r="D1185" s="184" t="s">
        <v>3771</v>
      </c>
      <c r="E1185" s="187">
        <v>1</v>
      </c>
      <c r="F1185" s="186"/>
      <c r="G1185" s="187">
        <v>24.878869999999999</v>
      </c>
    </row>
    <row r="1186" spans="1:7" ht="18.75">
      <c r="A1186" s="198"/>
      <c r="B1186" s="189" t="s">
        <v>5089</v>
      </c>
      <c r="C1186" s="189">
        <v>2023</v>
      </c>
      <c r="D1186" s="184" t="s">
        <v>3771</v>
      </c>
      <c r="E1186" s="187">
        <v>1</v>
      </c>
      <c r="F1186" s="186"/>
      <c r="G1186" s="187">
        <v>27.496689999999997</v>
      </c>
    </row>
    <row r="1187" spans="1:7" ht="18.75">
      <c r="A1187" s="198"/>
      <c r="B1187" s="189" t="s">
        <v>5077</v>
      </c>
      <c r="C1187" s="189">
        <v>2023</v>
      </c>
      <c r="D1187" s="184" t="s">
        <v>3771</v>
      </c>
      <c r="E1187" s="187">
        <v>1</v>
      </c>
      <c r="F1187" s="186"/>
      <c r="G1187" s="187">
        <v>16.912009999999999</v>
      </c>
    </row>
    <row r="1188" spans="1:7" ht="18.75">
      <c r="A1188" s="198"/>
      <c r="B1188" s="189" t="s">
        <v>5077</v>
      </c>
      <c r="C1188" s="189">
        <v>2023</v>
      </c>
      <c r="D1188" s="184" t="s">
        <v>3771</v>
      </c>
      <c r="E1188" s="187">
        <v>1</v>
      </c>
      <c r="F1188" s="186"/>
      <c r="G1188" s="187">
        <v>13.41841</v>
      </c>
    </row>
    <row r="1189" spans="1:7" ht="18.75">
      <c r="A1189" s="198"/>
      <c r="B1189" s="189" t="s">
        <v>5104</v>
      </c>
      <c r="C1189" s="189">
        <v>2023</v>
      </c>
      <c r="D1189" s="184" t="s">
        <v>3771</v>
      </c>
      <c r="E1189" s="187">
        <v>1</v>
      </c>
      <c r="F1189" s="186"/>
      <c r="G1189" s="187">
        <v>24.763180000000002</v>
      </c>
    </row>
    <row r="1190" spans="1:7" ht="18.75">
      <c r="A1190" s="198"/>
      <c r="B1190" s="189" t="s">
        <v>5087</v>
      </c>
      <c r="C1190" s="189">
        <v>2023</v>
      </c>
      <c r="D1190" s="184" t="s">
        <v>3771</v>
      </c>
      <c r="E1190" s="187">
        <v>1</v>
      </c>
      <c r="F1190" s="186"/>
      <c r="G1190" s="187">
        <v>14.69952</v>
      </c>
    </row>
    <row r="1191" spans="1:7" ht="18.75">
      <c r="A1191" s="198"/>
      <c r="B1191" s="189" t="s">
        <v>5095</v>
      </c>
      <c r="C1191" s="189">
        <v>2023</v>
      </c>
      <c r="D1191" s="184" t="s">
        <v>3771</v>
      </c>
      <c r="E1191" s="187">
        <v>1</v>
      </c>
      <c r="F1191" s="186"/>
      <c r="G1191" s="187">
        <v>19.376150000000003</v>
      </c>
    </row>
    <row r="1192" spans="1:7" ht="18.75">
      <c r="A1192" s="198"/>
      <c r="B1192" s="189" t="s">
        <v>5077</v>
      </c>
      <c r="C1192" s="189">
        <v>2023</v>
      </c>
      <c r="D1192" s="184" t="s">
        <v>3771</v>
      </c>
      <c r="E1192" s="187">
        <v>1</v>
      </c>
      <c r="F1192" s="186"/>
      <c r="G1192" s="187">
        <v>28.490099999999998</v>
      </c>
    </row>
    <row r="1193" spans="1:7" ht="18.75">
      <c r="A1193" s="198"/>
      <c r="B1193" s="189" t="s">
        <v>5087</v>
      </c>
      <c r="C1193" s="189">
        <v>2023</v>
      </c>
      <c r="D1193" s="184" t="s">
        <v>3771</v>
      </c>
      <c r="E1193" s="187">
        <v>1</v>
      </c>
      <c r="F1193" s="186"/>
      <c r="G1193" s="187">
        <v>18.403639999999999</v>
      </c>
    </row>
    <row r="1194" spans="1:7" ht="18.75">
      <c r="A1194" s="198"/>
      <c r="B1194" s="189" t="s">
        <v>5077</v>
      </c>
      <c r="C1194" s="189">
        <v>2023</v>
      </c>
      <c r="D1194" s="184" t="s">
        <v>3771</v>
      </c>
      <c r="E1194" s="187">
        <v>1</v>
      </c>
      <c r="F1194" s="186"/>
      <c r="G1194" s="187">
        <v>28.410270000000001</v>
      </c>
    </row>
    <row r="1195" spans="1:7" ht="18.75">
      <c r="A1195" s="198"/>
      <c r="B1195" s="189" t="s">
        <v>5109</v>
      </c>
      <c r="C1195" s="189">
        <v>2023</v>
      </c>
      <c r="D1195" s="184" t="s">
        <v>3771</v>
      </c>
      <c r="E1195" s="187">
        <v>1</v>
      </c>
      <c r="F1195" s="186"/>
      <c r="G1195" s="187">
        <v>26.59751</v>
      </c>
    </row>
    <row r="1196" spans="1:7" ht="18.75">
      <c r="A1196" s="198"/>
      <c r="B1196" s="189" t="s">
        <v>5077</v>
      </c>
      <c r="C1196" s="189">
        <v>2023</v>
      </c>
      <c r="D1196" s="184" t="s">
        <v>3771</v>
      </c>
      <c r="E1196" s="187">
        <v>1</v>
      </c>
      <c r="F1196" s="186"/>
      <c r="G1196" s="187">
        <v>12.127930000000001</v>
      </c>
    </row>
    <row r="1197" spans="1:7" ht="18.75">
      <c r="A1197" s="198"/>
      <c r="B1197" s="189" t="s">
        <v>5078</v>
      </c>
      <c r="C1197" s="189">
        <v>2023</v>
      </c>
      <c r="D1197" s="184" t="s">
        <v>3771</v>
      </c>
      <c r="E1197" s="187">
        <v>1</v>
      </c>
      <c r="F1197" s="186"/>
      <c r="G1197" s="187">
        <v>23.690189999999998</v>
      </c>
    </row>
    <row r="1198" spans="1:7" ht="18.75">
      <c r="A1198" s="198"/>
      <c r="B1198" s="189" t="s">
        <v>5097</v>
      </c>
      <c r="C1198" s="189">
        <v>2023</v>
      </c>
      <c r="D1198" s="184" t="s">
        <v>3771</v>
      </c>
      <c r="E1198" s="187">
        <v>1</v>
      </c>
      <c r="F1198" s="186"/>
      <c r="G1198" s="187">
        <v>54.326410000000003</v>
      </c>
    </row>
    <row r="1199" spans="1:7" ht="18.75">
      <c r="A1199" s="198"/>
      <c r="B1199" s="189" t="s">
        <v>5080</v>
      </c>
      <c r="C1199" s="189">
        <v>2023</v>
      </c>
      <c r="D1199" s="184" t="s">
        <v>3771</v>
      </c>
      <c r="E1199" s="187">
        <v>1</v>
      </c>
      <c r="F1199" s="186"/>
      <c r="G1199" s="187">
        <v>20.617470000000001</v>
      </c>
    </row>
    <row r="1200" spans="1:7" ht="18.75">
      <c r="A1200" s="198"/>
      <c r="B1200" s="189" t="s">
        <v>5080</v>
      </c>
      <c r="C1200" s="189">
        <v>2023</v>
      </c>
      <c r="D1200" s="184" t="s">
        <v>3771</v>
      </c>
      <c r="E1200" s="187">
        <v>1</v>
      </c>
      <c r="F1200" s="186"/>
      <c r="G1200" s="187">
        <v>20.35003</v>
      </c>
    </row>
    <row r="1201" spans="1:7" ht="18.75">
      <c r="A1201" s="198"/>
      <c r="B1201" s="189" t="s">
        <v>5080</v>
      </c>
      <c r="C1201" s="189">
        <v>2023</v>
      </c>
      <c r="D1201" s="184" t="s">
        <v>3771</v>
      </c>
      <c r="E1201" s="187">
        <v>1</v>
      </c>
      <c r="F1201" s="186"/>
      <c r="G1201" s="187">
        <v>20.591380000000001</v>
      </c>
    </row>
    <row r="1202" spans="1:7" ht="18.75">
      <c r="A1202" s="198"/>
      <c r="B1202" s="189" t="s">
        <v>5080</v>
      </c>
      <c r="C1202" s="189">
        <v>2023</v>
      </c>
      <c r="D1202" s="184" t="s">
        <v>3771</v>
      </c>
      <c r="E1202" s="187">
        <v>1</v>
      </c>
      <c r="F1202" s="186"/>
      <c r="G1202" s="187">
        <v>20.296189999999999</v>
      </c>
    </row>
    <row r="1203" spans="1:7" ht="18.75">
      <c r="A1203" s="198"/>
      <c r="B1203" s="189" t="s">
        <v>5078</v>
      </c>
      <c r="C1203" s="189">
        <v>2023</v>
      </c>
      <c r="D1203" s="184" t="s">
        <v>3771</v>
      </c>
      <c r="E1203" s="187">
        <v>1</v>
      </c>
      <c r="F1203" s="186"/>
      <c r="G1203" s="187">
        <v>22.565099999999997</v>
      </c>
    </row>
    <row r="1204" spans="1:7" ht="18.75">
      <c r="A1204" s="198"/>
      <c r="B1204" s="189" t="s">
        <v>5078</v>
      </c>
      <c r="C1204" s="189">
        <v>2023</v>
      </c>
      <c r="D1204" s="184" t="s">
        <v>3771</v>
      </c>
      <c r="E1204" s="187">
        <v>1</v>
      </c>
      <c r="F1204" s="186"/>
      <c r="G1204" s="187">
        <v>26.021900000000002</v>
      </c>
    </row>
    <row r="1205" spans="1:7" ht="18.75">
      <c r="A1205" s="198"/>
      <c r="B1205" s="189" t="s">
        <v>5077</v>
      </c>
      <c r="C1205" s="189">
        <v>2023</v>
      </c>
      <c r="D1205" s="184" t="s">
        <v>3771</v>
      </c>
      <c r="E1205" s="187">
        <v>1</v>
      </c>
      <c r="F1205" s="186"/>
      <c r="G1205" s="187">
        <v>24.204999999999998</v>
      </c>
    </row>
    <row r="1206" spans="1:7" ht="18.75">
      <c r="A1206" s="198"/>
      <c r="B1206" s="189" t="s">
        <v>5078</v>
      </c>
      <c r="C1206" s="189">
        <v>2023</v>
      </c>
      <c r="D1206" s="184" t="s">
        <v>3771</v>
      </c>
      <c r="E1206" s="187">
        <v>1</v>
      </c>
      <c r="F1206" s="186"/>
      <c r="G1206" s="187">
        <v>22.441009999999999</v>
      </c>
    </row>
    <row r="1207" spans="1:7" ht="18.75">
      <c r="A1207" s="198"/>
      <c r="B1207" s="189" t="s">
        <v>5092</v>
      </c>
      <c r="C1207" s="189">
        <v>2023</v>
      </c>
      <c r="D1207" s="184" t="s">
        <v>3771</v>
      </c>
      <c r="E1207" s="187">
        <v>1</v>
      </c>
      <c r="F1207" s="186"/>
      <c r="G1207" s="187">
        <v>18.011740000000003</v>
      </c>
    </row>
    <row r="1208" spans="1:7" ht="18.75">
      <c r="A1208" s="198"/>
      <c r="B1208" s="189" t="s">
        <v>5093</v>
      </c>
      <c r="C1208" s="189">
        <v>2023</v>
      </c>
      <c r="D1208" s="184" t="s">
        <v>3771</v>
      </c>
      <c r="E1208" s="187">
        <v>1</v>
      </c>
      <c r="F1208" s="186"/>
      <c r="G1208" s="187">
        <v>20.731480000000001</v>
      </c>
    </row>
    <row r="1209" spans="1:7" ht="18.75">
      <c r="A1209" s="198"/>
      <c r="B1209" s="189" t="s">
        <v>5092</v>
      </c>
      <c r="C1209" s="189">
        <v>2023</v>
      </c>
      <c r="D1209" s="184" t="s">
        <v>3771</v>
      </c>
      <c r="E1209" s="187">
        <v>1</v>
      </c>
      <c r="F1209" s="186"/>
      <c r="G1209" s="187">
        <v>17.886680000000002</v>
      </c>
    </row>
    <row r="1210" spans="1:7" ht="18.75">
      <c r="A1210" s="198"/>
      <c r="B1210" s="189" t="s">
        <v>5095</v>
      </c>
      <c r="C1210" s="189">
        <v>2023</v>
      </c>
      <c r="D1210" s="184" t="s">
        <v>3771</v>
      </c>
      <c r="E1210" s="187">
        <v>1</v>
      </c>
      <c r="F1210" s="186"/>
      <c r="G1210" s="187">
        <v>28.132200000000001</v>
      </c>
    </row>
    <row r="1211" spans="1:7" ht="18.75">
      <c r="A1211" s="198"/>
      <c r="B1211" s="189" t="s">
        <v>5094</v>
      </c>
      <c r="C1211" s="189">
        <v>2023</v>
      </c>
      <c r="D1211" s="184" t="s">
        <v>3771</v>
      </c>
      <c r="E1211" s="187">
        <v>1</v>
      </c>
      <c r="F1211" s="186"/>
      <c r="G1211" s="187">
        <v>18.923290000000001</v>
      </c>
    </row>
    <row r="1212" spans="1:7" ht="18.75">
      <c r="A1212" s="198"/>
      <c r="B1212" s="189" t="s">
        <v>5105</v>
      </c>
      <c r="C1212" s="189">
        <v>2023</v>
      </c>
      <c r="D1212" s="184" t="s">
        <v>3771</v>
      </c>
      <c r="E1212" s="187">
        <v>1</v>
      </c>
      <c r="F1212" s="186"/>
      <c r="G1212" s="187">
        <v>23.229310000000002</v>
      </c>
    </row>
    <row r="1213" spans="1:7" ht="18.75">
      <c r="A1213" s="198"/>
      <c r="B1213" s="189" t="s">
        <v>5078</v>
      </c>
      <c r="C1213" s="189">
        <v>2023</v>
      </c>
      <c r="D1213" s="184" t="s">
        <v>3771</v>
      </c>
      <c r="E1213" s="187">
        <v>1</v>
      </c>
      <c r="F1213" s="186"/>
      <c r="G1213" s="187">
        <v>22.92539</v>
      </c>
    </row>
    <row r="1214" spans="1:7" ht="18.75">
      <c r="A1214" s="198"/>
      <c r="B1214" s="189" t="s">
        <v>5096</v>
      </c>
      <c r="C1214" s="189">
        <v>2023</v>
      </c>
      <c r="D1214" s="184" t="s">
        <v>3771</v>
      </c>
      <c r="E1214" s="187">
        <v>1</v>
      </c>
      <c r="F1214" s="186"/>
      <c r="G1214" s="187">
        <v>18.911560000000001</v>
      </c>
    </row>
    <row r="1215" spans="1:7" ht="18.75">
      <c r="A1215" s="198"/>
      <c r="B1215" s="189" t="s">
        <v>5104</v>
      </c>
      <c r="C1215" s="189">
        <v>2023</v>
      </c>
      <c r="D1215" s="184" t="s">
        <v>3771</v>
      </c>
      <c r="E1215" s="187">
        <v>1</v>
      </c>
      <c r="F1215" s="186"/>
      <c r="G1215" s="187">
        <v>22.217549999999999</v>
      </c>
    </row>
    <row r="1216" spans="1:7" ht="18.75">
      <c r="A1216" s="198"/>
      <c r="B1216" s="189" t="s">
        <v>5077</v>
      </c>
      <c r="C1216" s="189">
        <v>2023</v>
      </c>
      <c r="D1216" s="184" t="s">
        <v>3771</v>
      </c>
      <c r="E1216" s="187">
        <v>1</v>
      </c>
      <c r="F1216" s="186"/>
      <c r="G1216" s="187">
        <v>22.010300000000001</v>
      </c>
    </row>
    <row r="1217" spans="1:7" ht="18.75">
      <c r="A1217" s="198"/>
      <c r="B1217" s="189" t="s">
        <v>5078</v>
      </c>
      <c r="C1217" s="189">
        <v>2023</v>
      </c>
      <c r="D1217" s="184" t="s">
        <v>3771</v>
      </c>
      <c r="E1217" s="187">
        <v>1</v>
      </c>
      <c r="F1217" s="186"/>
      <c r="G1217" s="187">
        <v>23.545810000000003</v>
      </c>
    </row>
    <row r="1218" spans="1:7" ht="18.75">
      <c r="A1218" s="198"/>
      <c r="B1218" s="189" t="s">
        <v>5087</v>
      </c>
      <c r="C1218" s="189">
        <v>2023</v>
      </c>
      <c r="D1218" s="184" t="s">
        <v>3771</v>
      </c>
      <c r="E1218" s="187">
        <v>1</v>
      </c>
      <c r="F1218" s="186"/>
      <c r="G1218" s="187">
        <v>19.132150000000003</v>
      </c>
    </row>
    <row r="1219" spans="1:7" ht="18.75">
      <c r="A1219" s="198"/>
      <c r="B1219" s="189" t="s">
        <v>5077</v>
      </c>
      <c r="C1219" s="189">
        <v>2023</v>
      </c>
      <c r="D1219" s="184" t="s">
        <v>3771</v>
      </c>
      <c r="E1219" s="187">
        <v>1</v>
      </c>
      <c r="F1219" s="186"/>
      <c r="G1219" s="187">
        <v>20.516380000000002</v>
      </c>
    </row>
    <row r="1220" spans="1:7" ht="18.75">
      <c r="A1220" s="198"/>
      <c r="B1220" s="189" t="s">
        <v>5079</v>
      </c>
      <c r="C1220" s="189">
        <v>2023</v>
      </c>
      <c r="D1220" s="184" t="s">
        <v>3771</v>
      </c>
      <c r="E1220" s="187">
        <v>1</v>
      </c>
      <c r="F1220" s="186"/>
      <c r="G1220" s="187">
        <v>21.37096</v>
      </c>
    </row>
    <row r="1221" spans="1:7" ht="18.75">
      <c r="A1221" s="198"/>
      <c r="B1221" s="189" t="s">
        <v>5104</v>
      </c>
      <c r="C1221" s="189">
        <v>2023</v>
      </c>
      <c r="D1221" s="184" t="s">
        <v>3771</v>
      </c>
      <c r="E1221" s="187">
        <v>1</v>
      </c>
      <c r="F1221" s="186"/>
      <c r="G1221" s="187">
        <v>27.079499999999999</v>
      </c>
    </row>
    <row r="1222" spans="1:7" ht="18.75">
      <c r="A1222" s="198"/>
      <c r="B1222" s="189" t="s">
        <v>5104</v>
      </c>
      <c r="C1222" s="189">
        <v>2023</v>
      </c>
      <c r="D1222" s="184" t="s">
        <v>3771</v>
      </c>
      <c r="E1222" s="187">
        <v>1</v>
      </c>
      <c r="F1222" s="186"/>
      <c r="G1222" s="187">
        <v>27.59346</v>
      </c>
    </row>
    <row r="1223" spans="1:7" ht="18.75">
      <c r="A1223" s="198"/>
      <c r="B1223" s="189" t="s">
        <v>5094</v>
      </c>
      <c r="C1223" s="189">
        <v>2023</v>
      </c>
      <c r="D1223" s="184" t="s">
        <v>3771</v>
      </c>
      <c r="E1223" s="187">
        <v>1</v>
      </c>
      <c r="F1223" s="186"/>
      <c r="G1223" s="187">
        <v>24.915320000000001</v>
      </c>
    </row>
    <row r="1224" spans="1:7" ht="18.75">
      <c r="A1224" s="198"/>
      <c r="B1224" s="189" t="s">
        <v>5077</v>
      </c>
      <c r="C1224" s="189">
        <v>2023</v>
      </c>
      <c r="D1224" s="184" t="s">
        <v>3771</v>
      </c>
      <c r="E1224" s="187">
        <v>1</v>
      </c>
      <c r="F1224" s="186"/>
      <c r="G1224" s="187">
        <v>23.807770000000001</v>
      </c>
    </row>
    <row r="1225" spans="1:7" ht="18.75">
      <c r="A1225" s="198"/>
      <c r="B1225" s="189" t="s">
        <v>5077</v>
      </c>
      <c r="C1225" s="189">
        <v>2023</v>
      </c>
      <c r="D1225" s="184" t="s">
        <v>3771</v>
      </c>
      <c r="E1225" s="187">
        <v>1</v>
      </c>
      <c r="F1225" s="186"/>
      <c r="G1225" s="187">
        <v>23.807770000000001</v>
      </c>
    </row>
    <row r="1226" spans="1:7" ht="18.75">
      <c r="A1226" s="198"/>
      <c r="B1226" s="189" t="s">
        <v>5087</v>
      </c>
      <c r="C1226" s="189">
        <v>2023</v>
      </c>
      <c r="D1226" s="184" t="s">
        <v>3771</v>
      </c>
      <c r="E1226" s="187">
        <v>1</v>
      </c>
      <c r="F1226" s="186"/>
      <c r="G1226" s="187">
        <v>9.4233399999999996</v>
      </c>
    </row>
    <row r="1227" spans="1:7" ht="18.75">
      <c r="A1227" s="198"/>
      <c r="B1227" s="189" t="s">
        <v>5087</v>
      </c>
      <c r="C1227" s="189">
        <v>2023</v>
      </c>
      <c r="D1227" s="184" t="s">
        <v>3771</v>
      </c>
      <c r="E1227" s="187">
        <v>1</v>
      </c>
      <c r="F1227" s="186"/>
      <c r="G1227" s="187">
        <v>19.838540000000002</v>
      </c>
    </row>
    <row r="1228" spans="1:7" ht="18.75">
      <c r="A1228" s="198"/>
      <c r="B1228" s="189" t="s">
        <v>5077</v>
      </c>
      <c r="C1228" s="189">
        <v>2023</v>
      </c>
      <c r="D1228" s="184" t="s">
        <v>3771</v>
      </c>
      <c r="E1228" s="187">
        <v>1</v>
      </c>
      <c r="F1228" s="186"/>
      <c r="G1228" s="187">
        <v>21.47946</v>
      </c>
    </row>
    <row r="1229" spans="1:7" ht="18.75">
      <c r="A1229" s="198"/>
      <c r="B1229" s="189" t="s">
        <v>5094</v>
      </c>
      <c r="C1229" s="189">
        <v>2023</v>
      </c>
      <c r="D1229" s="184" t="s">
        <v>3771</v>
      </c>
      <c r="E1229" s="187">
        <v>1</v>
      </c>
      <c r="F1229" s="186"/>
      <c r="G1229" s="187">
        <v>19.694880000000001</v>
      </c>
    </row>
    <row r="1230" spans="1:7" ht="18.75">
      <c r="A1230" s="198"/>
      <c r="B1230" s="189" t="s">
        <v>5106</v>
      </c>
      <c r="C1230" s="189">
        <v>2023</v>
      </c>
      <c r="D1230" s="184" t="s">
        <v>3771</v>
      </c>
      <c r="E1230" s="187">
        <v>1</v>
      </c>
      <c r="F1230" s="186"/>
      <c r="G1230" s="187">
        <v>20.028290000000002</v>
      </c>
    </row>
    <row r="1231" spans="1:7" ht="18.75">
      <c r="A1231" s="198"/>
      <c r="B1231" s="189" t="s">
        <v>5078</v>
      </c>
      <c r="C1231" s="189">
        <v>2023</v>
      </c>
      <c r="D1231" s="184" t="s">
        <v>3771</v>
      </c>
      <c r="E1231" s="187">
        <v>1</v>
      </c>
      <c r="F1231" s="186"/>
      <c r="G1231" s="187">
        <v>22.206240000000001</v>
      </c>
    </row>
    <row r="1232" spans="1:7" ht="18.75">
      <c r="A1232" s="198"/>
      <c r="B1232" s="189" t="s">
        <v>5103</v>
      </c>
      <c r="C1232" s="189">
        <v>2023</v>
      </c>
      <c r="D1232" s="184" t="s">
        <v>3771</v>
      </c>
      <c r="E1232" s="187">
        <v>1</v>
      </c>
      <c r="F1232" s="186"/>
      <c r="G1232" s="187">
        <v>29.9985</v>
      </c>
    </row>
    <row r="1233" spans="1:7" ht="18.75">
      <c r="A1233" s="198"/>
      <c r="B1233" s="189" t="s">
        <v>5094</v>
      </c>
      <c r="C1233" s="189">
        <v>2023</v>
      </c>
      <c r="D1233" s="184" t="s">
        <v>3771</v>
      </c>
      <c r="E1233" s="187">
        <v>1</v>
      </c>
      <c r="F1233" s="186"/>
      <c r="G1233" s="187">
        <v>27.370799999999999</v>
      </c>
    </row>
    <row r="1234" spans="1:7" ht="18.75">
      <c r="A1234" s="198"/>
      <c r="B1234" s="189" t="s">
        <v>5078</v>
      </c>
      <c r="C1234" s="189">
        <v>2023</v>
      </c>
      <c r="D1234" s="184" t="s">
        <v>3771</v>
      </c>
      <c r="E1234" s="187">
        <v>1</v>
      </c>
      <c r="F1234" s="186"/>
      <c r="G1234" s="187">
        <v>21.42821</v>
      </c>
    </row>
    <row r="1235" spans="1:7" ht="18.75">
      <c r="A1235" s="198"/>
      <c r="B1235" s="189" t="s">
        <v>5087</v>
      </c>
      <c r="C1235" s="189">
        <v>2023</v>
      </c>
      <c r="D1235" s="184" t="s">
        <v>3771</v>
      </c>
      <c r="E1235" s="187">
        <v>1</v>
      </c>
      <c r="F1235" s="186"/>
      <c r="G1235" s="187">
        <v>25.12473</v>
      </c>
    </row>
    <row r="1236" spans="1:7" ht="18.75">
      <c r="A1236" s="198"/>
      <c r="B1236" s="189" t="s">
        <v>5101</v>
      </c>
      <c r="C1236" s="189">
        <v>2023</v>
      </c>
      <c r="D1236" s="184" t="s">
        <v>3771</v>
      </c>
      <c r="E1236" s="187">
        <v>1</v>
      </c>
      <c r="F1236" s="186"/>
      <c r="G1236" s="187">
        <v>26.460999999999999</v>
      </c>
    </row>
    <row r="1237" spans="1:7" ht="18.75">
      <c r="A1237" s="198"/>
      <c r="B1237" s="189" t="s">
        <v>5101</v>
      </c>
      <c r="C1237" s="189">
        <v>2023</v>
      </c>
      <c r="D1237" s="184" t="s">
        <v>3771</v>
      </c>
      <c r="E1237" s="187">
        <v>1</v>
      </c>
      <c r="F1237" s="186"/>
      <c r="G1237" s="187">
        <v>26.4815</v>
      </c>
    </row>
    <row r="1238" spans="1:7" ht="18.75">
      <c r="A1238" s="198"/>
      <c r="B1238" s="189" t="s">
        <v>5101</v>
      </c>
      <c r="C1238" s="189">
        <v>2023</v>
      </c>
      <c r="D1238" s="184" t="s">
        <v>3771</v>
      </c>
      <c r="E1238" s="187">
        <v>1</v>
      </c>
      <c r="F1238" s="186"/>
      <c r="G1238" s="187">
        <v>26.392389999999999</v>
      </c>
    </row>
    <row r="1239" spans="1:7" ht="18.75">
      <c r="A1239" s="198"/>
      <c r="B1239" s="189" t="s">
        <v>5101</v>
      </c>
      <c r="C1239" s="189">
        <v>2023</v>
      </c>
      <c r="D1239" s="184" t="s">
        <v>3771</v>
      </c>
      <c r="E1239" s="187">
        <v>1</v>
      </c>
      <c r="F1239" s="186"/>
      <c r="G1239" s="187">
        <v>26.416630000000001</v>
      </c>
    </row>
    <row r="1240" spans="1:7" ht="18.75">
      <c r="A1240" s="198"/>
      <c r="B1240" s="189" t="s">
        <v>5101</v>
      </c>
      <c r="C1240" s="189">
        <v>2023</v>
      </c>
      <c r="D1240" s="184" t="s">
        <v>3771</v>
      </c>
      <c r="E1240" s="187">
        <v>1</v>
      </c>
      <c r="F1240" s="186"/>
      <c r="G1240" s="187">
        <v>26.437580000000001</v>
      </c>
    </row>
    <row r="1241" spans="1:7" ht="18.75">
      <c r="A1241" s="198"/>
      <c r="B1241" s="189" t="s">
        <v>5101</v>
      </c>
      <c r="C1241" s="189">
        <v>2023</v>
      </c>
      <c r="D1241" s="184" t="s">
        <v>3771</v>
      </c>
      <c r="E1241" s="187">
        <v>1</v>
      </c>
      <c r="F1241" s="186"/>
      <c r="G1241" s="187">
        <v>26.389340000000001</v>
      </c>
    </row>
    <row r="1242" spans="1:7" ht="18.75">
      <c r="A1242" s="198"/>
      <c r="B1242" s="189" t="s">
        <v>5101</v>
      </c>
      <c r="C1242" s="189">
        <v>2023</v>
      </c>
      <c r="D1242" s="184" t="s">
        <v>3771</v>
      </c>
      <c r="E1242" s="187">
        <v>1</v>
      </c>
      <c r="F1242" s="186"/>
      <c r="G1242" s="187">
        <v>26.365470000000002</v>
      </c>
    </row>
    <row r="1243" spans="1:7" ht="18.75">
      <c r="A1243" s="198"/>
      <c r="B1243" s="189" t="s">
        <v>5101</v>
      </c>
      <c r="C1243" s="189">
        <v>2023</v>
      </c>
      <c r="D1243" s="184" t="s">
        <v>3771</v>
      </c>
      <c r="E1243" s="187">
        <v>1</v>
      </c>
      <c r="F1243" s="186"/>
      <c r="G1243" s="187">
        <v>26.471619999999998</v>
      </c>
    </row>
    <row r="1244" spans="1:7" ht="18.75">
      <c r="A1244" s="198"/>
      <c r="B1244" s="189" t="s">
        <v>5091</v>
      </c>
      <c r="C1244" s="189">
        <v>2023</v>
      </c>
      <c r="D1244" s="184" t="s">
        <v>3771</v>
      </c>
      <c r="E1244" s="187">
        <v>1</v>
      </c>
      <c r="F1244" s="186"/>
      <c r="G1244" s="187">
        <v>22.916040000000002</v>
      </c>
    </row>
    <row r="1245" spans="1:7" ht="18.75">
      <c r="A1245" s="198"/>
      <c r="B1245" s="189" t="s">
        <v>5091</v>
      </c>
      <c r="C1245" s="189">
        <v>2023</v>
      </c>
      <c r="D1245" s="184" t="s">
        <v>3771</v>
      </c>
      <c r="E1245" s="187">
        <v>1</v>
      </c>
      <c r="F1245" s="186"/>
      <c r="G1245" s="187">
        <v>22.833020000000001</v>
      </c>
    </row>
    <row r="1246" spans="1:7" ht="18.75">
      <c r="A1246" s="198"/>
      <c r="B1246" s="189" t="s">
        <v>5091</v>
      </c>
      <c r="C1246" s="189">
        <v>2023</v>
      </c>
      <c r="D1246" s="184" t="s">
        <v>3771</v>
      </c>
      <c r="E1246" s="187">
        <v>1</v>
      </c>
      <c r="F1246" s="186"/>
      <c r="G1246" s="187">
        <v>22.833009999999998</v>
      </c>
    </row>
    <row r="1247" spans="1:7" ht="18.75">
      <c r="A1247" s="198"/>
      <c r="B1247" s="189" t="s">
        <v>5091</v>
      </c>
      <c r="C1247" s="189">
        <v>2023</v>
      </c>
      <c r="D1247" s="184" t="s">
        <v>3771</v>
      </c>
      <c r="E1247" s="187">
        <v>1</v>
      </c>
      <c r="F1247" s="186"/>
      <c r="G1247" s="187">
        <v>22.791919999999998</v>
      </c>
    </row>
    <row r="1248" spans="1:7" ht="18.75">
      <c r="A1248" s="198"/>
      <c r="B1248" s="189" t="s">
        <v>5091</v>
      </c>
      <c r="C1248" s="189">
        <v>2023</v>
      </c>
      <c r="D1248" s="184" t="s">
        <v>3771</v>
      </c>
      <c r="E1248" s="187">
        <v>1</v>
      </c>
      <c r="F1248" s="186"/>
      <c r="G1248" s="187">
        <v>22.791919999999998</v>
      </c>
    </row>
    <row r="1249" spans="1:7" ht="18.75">
      <c r="A1249" s="198"/>
      <c r="B1249" s="189" t="s">
        <v>5091</v>
      </c>
      <c r="C1249" s="189">
        <v>2023</v>
      </c>
      <c r="D1249" s="184" t="s">
        <v>3771</v>
      </c>
      <c r="E1249" s="187">
        <v>1</v>
      </c>
      <c r="F1249" s="186"/>
      <c r="G1249" s="187">
        <v>22.907990000000002</v>
      </c>
    </row>
    <row r="1250" spans="1:7" ht="18.75">
      <c r="A1250" s="198"/>
      <c r="B1250" s="189" t="s">
        <v>5091</v>
      </c>
      <c r="C1250" s="189">
        <v>2023</v>
      </c>
      <c r="D1250" s="184" t="s">
        <v>3771</v>
      </c>
      <c r="E1250" s="187">
        <v>1</v>
      </c>
      <c r="F1250" s="186"/>
      <c r="G1250" s="187">
        <v>22.91189</v>
      </c>
    </row>
    <row r="1251" spans="1:7" ht="18.75">
      <c r="A1251" s="198"/>
      <c r="B1251" s="189" t="s">
        <v>5091</v>
      </c>
      <c r="C1251" s="189">
        <v>2023</v>
      </c>
      <c r="D1251" s="184" t="s">
        <v>3771</v>
      </c>
      <c r="E1251" s="187">
        <v>1</v>
      </c>
      <c r="F1251" s="186"/>
      <c r="G1251" s="187">
        <v>22.912299999999998</v>
      </c>
    </row>
    <row r="1252" spans="1:7" ht="18.75">
      <c r="A1252" s="198"/>
      <c r="B1252" s="189" t="s">
        <v>5077</v>
      </c>
      <c r="C1252" s="189">
        <v>2023</v>
      </c>
      <c r="D1252" s="184" t="s">
        <v>3771</v>
      </c>
      <c r="E1252" s="187">
        <v>1</v>
      </c>
      <c r="F1252" s="186"/>
      <c r="G1252" s="187">
        <v>21.39827</v>
      </c>
    </row>
    <row r="1253" spans="1:7" ht="18.75">
      <c r="A1253" s="198"/>
      <c r="B1253" s="189" t="s">
        <v>5077</v>
      </c>
      <c r="C1253" s="189">
        <v>2023</v>
      </c>
      <c r="D1253" s="184" t="s">
        <v>3771</v>
      </c>
      <c r="E1253" s="187">
        <v>1</v>
      </c>
      <c r="F1253" s="186"/>
      <c r="G1253" s="187">
        <v>21.664529999999999</v>
      </c>
    </row>
    <row r="1254" spans="1:7" ht="18.75">
      <c r="A1254" s="198"/>
      <c r="B1254" s="189" t="s">
        <v>5094</v>
      </c>
      <c r="C1254" s="189">
        <v>2023</v>
      </c>
      <c r="D1254" s="184" t="s">
        <v>3771</v>
      </c>
      <c r="E1254" s="187">
        <v>1</v>
      </c>
      <c r="F1254" s="186"/>
      <c r="G1254" s="187">
        <v>19.612179999999999</v>
      </c>
    </row>
    <row r="1255" spans="1:7" ht="18.75">
      <c r="A1255" s="198"/>
      <c r="B1255" s="189" t="s">
        <v>5077</v>
      </c>
      <c r="C1255" s="189">
        <v>2023</v>
      </c>
      <c r="D1255" s="184" t="s">
        <v>3771</v>
      </c>
      <c r="E1255" s="187">
        <v>1</v>
      </c>
      <c r="F1255" s="186"/>
      <c r="G1255" s="187">
        <v>21.514279999999999</v>
      </c>
    </row>
    <row r="1256" spans="1:7" ht="18.75">
      <c r="A1256" s="198"/>
      <c r="B1256" s="189" t="s">
        <v>5077</v>
      </c>
      <c r="C1256" s="189">
        <v>2023</v>
      </c>
      <c r="D1256" s="184" t="s">
        <v>3771</v>
      </c>
      <c r="E1256" s="187">
        <v>1</v>
      </c>
      <c r="F1256" s="186"/>
      <c r="G1256" s="187">
        <v>24.784389999999998</v>
      </c>
    </row>
    <row r="1257" spans="1:7" ht="18.75">
      <c r="A1257" s="198"/>
      <c r="B1257" s="189" t="s">
        <v>5081</v>
      </c>
      <c r="C1257" s="189">
        <v>2023</v>
      </c>
      <c r="D1257" s="184" t="s">
        <v>3771</v>
      </c>
      <c r="E1257" s="187">
        <v>1</v>
      </c>
      <c r="F1257" s="186"/>
      <c r="G1257" s="187">
        <v>32.122959999999999</v>
      </c>
    </row>
    <row r="1258" spans="1:7" ht="18.75">
      <c r="A1258" s="198"/>
      <c r="B1258" s="189" t="s">
        <v>5094</v>
      </c>
      <c r="C1258" s="189">
        <v>2023</v>
      </c>
      <c r="D1258" s="184" t="s">
        <v>3771</v>
      </c>
      <c r="E1258" s="187">
        <v>1</v>
      </c>
      <c r="F1258" s="186"/>
      <c r="G1258" s="187">
        <v>24.320779999999999</v>
      </c>
    </row>
    <row r="1259" spans="1:7" ht="18.75">
      <c r="A1259" s="198"/>
      <c r="B1259" s="189" t="s">
        <v>5094</v>
      </c>
      <c r="C1259" s="189">
        <v>2023</v>
      </c>
      <c r="D1259" s="184" t="s">
        <v>3771</v>
      </c>
      <c r="E1259" s="187">
        <v>1</v>
      </c>
      <c r="F1259" s="186"/>
      <c r="G1259" s="187">
        <v>23.350939999999998</v>
      </c>
    </row>
    <row r="1260" spans="1:7" ht="18.75">
      <c r="A1260" s="198"/>
      <c r="B1260" s="189" t="s">
        <v>5097</v>
      </c>
      <c r="C1260" s="189">
        <v>2023</v>
      </c>
      <c r="D1260" s="184" t="s">
        <v>3771</v>
      </c>
      <c r="E1260" s="187">
        <v>1</v>
      </c>
      <c r="F1260" s="186"/>
      <c r="G1260" s="187">
        <v>13.91844</v>
      </c>
    </row>
    <row r="1261" spans="1:7" ht="18.75">
      <c r="A1261" s="198"/>
      <c r="B1261" s="189" t="s">
        <v>5097</v>
      </c>
      <c r="C1261" s="189">
        <v>2023</v>
      </c>
      <c r="D1261" s="184" t="s">
        <v>3771</v>
      </c>
      <c r="E1261" s="187">
        <v>1</v>
      </c>
      <c r="F1261" s="186"/>
      <c r="G1261" s="187">
        <v>13.918049999999999</v>
      </c>
    </row>
    <row r="1262" spans="1:7" ht="18.75">
      <c r="A1262" s="198"/>
      <c r="B1262" s="189" t="s">
        <v>5097</v>
      </c>
      <c r="C1262" s="189">
        <v>2023</v>
      </c>
      <c r="D1262" s="184" t="s">
        <v>3771</v>
      </c>
      <c r="E1262" s="187">
        <v>1</v>
      </c>
      <c r="F1262" s="186"/>
      <c r="G1262" s="187">
        <v>13.918049999999999</v>
      </c>
    </row>
    <row r="1263" spans="1:7" ht="18.75">
      <c r="A1263" s="198"/>
      <c r="B1263" s="189" t="s">
        <v>5097</v>
      </c>
      <c r="C1263" s="189">
        <v>2023</v>
      </c>
      <c r="D1263" s="184" t="s">
        <v>3771</v>
      </c>
      <c r="E1263" s="187">
        <v>1</v>
      </c>
      <c r="F1263" s="186"/>
      <c r="G1263" s="187">
        <v>13.91844</v>
      </c>
    </row>
    <row r="1264" spans="1:7" ht="18.75">
      <c r="A1264" s="198"/>
      <c r="B1264" s="189" t="s">
        <v>5097</v>
      </c>
      <c r="C1264" s="189">
        <v>2023</v>
      </c>
      <c r="D1264" s="184" t="s">
        <v>3771</v>
      </c>
      <c r="E1264" s="187">
        <v>1</v>
      </c>
      <c r="F1264" s="186"/>
      <c r="G1264" s="187">
        <v>13.91844</v>
      </c>
    </row>
    <row r="1265" spans="1:7" ht="18.75">
      <c r="A1265" s="198"/>
      <c r="B1265" s="189" t="s">
        <v>5097</v>
      </c>
      <c r="C1265" s="189">
        <v>2023</v>
      </c>
      <c r="D1265" s="184" t="s">
        <v>3771</v>
      </c>
      <c r="E1265" s="187">
        <v>1</v>
      </c>
      <c r="F1265" s="186"/>
      <c r="G1265" s="187">
        <v>13.91844</v>
      </c>
    </row>
    <row r="1266" spans="1:7" ht="18.75">
      <c r="A1266" s="198"/>
      <c r="B1266" s="189" t="s">
        <v>5097</v>
      </c>
      <c r="C1266" s="189">
        <v>2023</v>
      </c>
      <c r="D1266" s="184" t="s">
        <v>3771</v>
      </c>
      <c r="E1266" s="187">
        <v>1</v>
      </c>
      <c r="F1266" s="186"/>
      <c r="G1266" s="187">
        <v>13.91844</v>
      </c>
    </row>
    <row r="1267" spans="1:7" ht="18.75">
      <c r="A1267" s="198"/>
      <c r="B1267" s="189" t="s">
        <v>5097</v>
      </c>
      <c r="C1267" s="189">
        <v>2023</v>
      </c>
      <c r="D1267" s="184" t="s">
        <v>3771</v>
      </c>
      <c r="E1267" s="187">
        <v>1</v>
      </c>
      <c r="F1267" s="186"/>
      <c r="G1267" s="187">
        <v>13.91844</v>
      </c>
    </row>
    <row r="1268" spans="1:7" ht="18.75">
      <c r="A1268" s="198"/>
      <c r="B1268" s="189" t="s">
        <v>5078</v>
      </c>
      <c r="C1268" s="189">
        <v>2023</v>
      </c>
      <c r="D1268" s="184" t="s">
        <v>3771</v>
      </c>
      <c r="E1268" s="187">
        <v>1</v>
      </c>
      <c r="F1268" s="186"/>
      <c r="G1268" s="187">
        <v>35.940779999999997</v>
      </c>
    </row>
    <row r="1269" spans="1:7" ht="18.75">
      <c r="A1269" s="198"/>
      <c r="B1269" s="189" t="s">
        <v>5077</v>
      </c>
      <c r="C1269" s="189">
        <v>2023</v>
      </c>
      <c r="D1269" s="184" t="s">
        <v>3771</v>
      </c>
      <c r="E1269" s="187">
        <v>1</v>
      </c>
      <c r="F1269" s="186"/>
      <c r="G1269" s="187">
        <v>33.680210000000002</v>
      </c>
    </row>
    <row r="1270" spans="1:7" ht="18.75">
      <c r="A1270" s="198"/>
      <c r="B1270" s="189" t="s">
        <v>5077</v>
      </c>
      <c r="C1270" s="189">
        <v>2023</v>
      </c>
      <c r="D1270" s="184" t="s">
        <v>3771</v>
      </c>
      <c r="E1270" s="187">
        <v>1</v>
      </c>
      <c r="F1270" s="186"/>
      <c r="G1270" s="187">
        <v>21.204630000000002</v>
      </c>
    </row>
    <row r="1271" spans="1:7" ht="18.75">
      <c r="A1271" s="198"/>
      <c r="B1271" s="189" t="s">
        <v>5105</v>
      </c>
      <c r="C1271" s="189">
        <v>2023</v>
      </c>
      <c r="D1271" s="184" t="s">
        <v>3771</v>
      </c>
      <c r="E1271" s="187">
        <v>1</v>
      </c>
      <c r="F1271" s="186"/>
      <c r="G1271" s="187">
        <v>37.840429999999998</v>
      </c>
    </row>
    <row r="1272" spans="1:7" ht="18.75">
      <c r="A1272" s="198"/>
      <c r="B1272" s="189" t="s">
        <v>5091</v>
      </c>
      <c r="C1272" s="189">
        <v>2023</v>
      </c>
      <c r="D1272" s="184" t="s">
        <v>3771</v>
      </c>
      <c r="E1272" s="187">
        <v>1</v>
      </c>
      <c r="F1272" s="186"/>
      <c r="G1272" s="187">
        <v>20.283009999999997</v>
      </c>
    </row>
    <row r="1273" spans="1:7" ht="18.75">
      <c r="A1273" s="198"/>
      <c r="B1273" s="189" t="s">
        <v>5083</v>
      </c>
      <c r="C1273" s="189">
        <v>2023</v>
      </c>
      <c r="D1273" s="184" t="s">
        <v>3771</v>
      </c>
      <c r="E1273" s="187">
        <v>1</v>
      </c>
      <c r="F1273" s="186"/>
      <c r="G1273" s="187">
        <v>31.540669999999999</v>
      </c>
    </row>
    <row r="1274" spans="1:7" ht="18.75">
      <c r="A1274" s="198"/>
      <c r="B1274" s="189" t="s">
        <v>5083</v>
      </c>
      <c r="C1274" s="189">
        <v>2023</v>
      </c>
      <c r="D1274" s="184" t="s">
        <v>3771</v>
      </c>
      <c r="E1274" s="187">
        <v>1</v>
      </c>
      <c r="F1274" s="186"/>
      <c r="G1274" s="187">
        <v>28.200290000000003</v>
      </c>
    </row>
    <row r="1275" spans="1:7" ht="18.75">
      <c r="A1275" s="198"/>
      <c r="B1275" s="189" t="s">
        <v>5083</v>
      </c>
      <c r="C1275" s="189">
        <v>2023</v>
      </c>
      <c r="D1275" s="184" t="s">
        <v>3771</v>
      </c>
      <c r="E1275" s="187">
        <v>1</v>
      </c>
      <c r="F1275" s="186"/>
      <c r="G1275" s="187">
        <v>21.42109</v>
      </c>
    </row>
    <row r="1276" spans="1:7" ht="18.75">
      <c r="A1276" s="198"/>
      <c r="B1276" s="189" t="s">
        <v>5083</v>
      </c>
      <c r="C1276" s="189">
        <v>2023</v>
      </c>
      <c r="D1276" s="184" t="s">
        <v>3771</v>
      </c>
      <c r="E1276" s="187">
        <v>1</v>
      </c>
      <c r="F1276" s="186"/>
      <c r="G1276" s="187">
        <v>21.348770000000002</v>
      </c>
    </row>
    <row r="1277" spans="1:7" ht="18.75">
      <c r="A1277" s="198"/>
      <c r="B1277" s="189" t="s">
        <v>5083</v>
      </c>
      <c r="C1277" s="189">
        <v>2023</v>
      </c>
      <c r="D1277" s="184" t="s">
        <v>3771</v>
      </c>
      <c r="E1277" s="187">
        <v>1</v>
      </c>
      <c r="F1277" s="186"/>
      <c r="G1277" s="187">
        <v>21.003740000000001</v>
      </c>
    </row>
    <row r="1278" spans="1:7" ht="18.75">
      <c r="A1278" s="198"/>
      <c r="B1278" s="189" t="s">
        <v>5108</v>
      </c>
      <c r="C1278" s="189">
        <v>2023</v>
      </c>
      <c r="D1278" s="184" t="s">
        <v>3771</v>
      </c>
      <c r="E1278" s="187">
        <v>1</v>
      </c>
      <c r="F1278" s="186"/>
      <c r="G1278" s="187">
        <v>21.72662</v>
      </c>
    </row>
    <row r="1279" spans="1:7" ht="18.75">
      <c r="A1279" s="198"/>
      <c r="B1279" s="189" t="s">
        <v>5077</v>
      </c>
      <c r="C1279" s="189">
        <v>2023</v>
      </c>
      <c r="D1279" s="184" t="s">
        <v>3771</v>
      </c>
      <c r="E1279" s="187">
        <v>1</v>
      </c>
      <c r="F1279" s="186"/>
      <c r="G1279" s="187">
        <v>22.714740000000003</v>
      </c>
    </row>
    <row r="1280" spans="1:7" ht="18.75">
      <c r="A1280" s="198"/>
      <c r="B1280" s="189" t="s">
        <v>5108</v>
      </c>
      <c r="C1280" s="189">
        <v>2023</v>
      </c>
      <c r="D1280" s="184" t="s">
        <v>3771</v>
      </c>
      <c r="E1280" s="187">
        <v>1</v>
      </c>
      <c r="F1280" s="186"/>
      <c r="G1280" s="187">
        <v>21.72662</v>
      </c>
    </row>
    <row r="1281" spans="1:7" ht="18.75">
      <c r="A1281" s="198"/>
      <c r="B1281" s="189" t="s">
        <v>5094</v>
      </c>
      <c r="C1281" s="189">
        <v>2023</v>
      </c>
      <c r="D1281" s="184" t="s">
        <v>3771</v>
      </c>
      <c r="E1281" s="187">
        <v>1</v>
      </c>
      <c r="F1281" s="186"/>
      <c r="G1281" s="187">
        <v>19.01784</v>
      </c>
    </row>
    <row r="1282" spans="1:7" ht="18.75">
      <c r="A1282" s="198"/>
      <c r="B1282" s="189" t="s">
        <v>5089</v>
      </c>
      <c r="C1282" s="189">
        <v>2023</v>
      </c>
      <c r="D1282" s="184" t="s">
        <v>3771</v>
      </c>
      <c r="E1282" s="187">
        <v>1</v>
      </c>
      <c r="F1282" s="186"/>
      <c r="G1282" s="187">
        <v>24.507680000000001</v>
      </c>
    </row>
    <row r="1283" spans="1:7" ht="18.75">
      <c r="A1283" s="198"/>
      <c r="B1283" s="189" t="s">
        <v>5088</v>
      </c>
      <c r="C1283" s="189">
        <v>2023</v>
      </c>
      <c r="D1283" s="184" t="s">
        <v>3771</v>
      </c>
      <c r="E1283" s="187">
        <v>1</v>
      </c>
      <c r="F1283" s="186"/>
      <c r="G1283" s="187">
        <v>27.06063</v>
      </c>
    </row>
    <row r="1284" spans="1:7" ht="18.75">
      <c r="A1284" s="198"/>
      <c r="B1284" s="189" t="s">
        <v>5077</v>
      </c>
      <c r="C1284" s="189">
        <v>2023</v>
      </c>
      <c r="D1284" s="184" t="s">
        <v>3771</v>
      </c>
      <c r="E1284" s="187">
        <v>1</v>
      </c>
      <c r="F1284" s="186"/>
      <c r="G1284" s="187">
        <v>23.687259999999998</v>
      </c>
    </row>
    <row r="1285" spans="1:7" ht="18.75">
      <c r="A1285" s="198"/>
      <c r="B1285" s="189" t="s">
        <v>5077</v>
      </c>
      <c r="C1285" s="189">
        <v>2023</v>
      </c>
      <c r="D1285" s="184" t="s">
        <v>3771</v>
      </c>
      <c r="E1285" s="187">
        <v>1</v>
      </c>
      <c r="F1285" s="186"/>
      <c r="G1285" s="187">
        <v>24.454349999999998</v>
      </c>
    </row>
    <row r="1286" spans="1:7" ht="18.75">
      <c r="A1286" s="198"/>
      <c r="B1286" s="189" t="s">
        <v>5077</v>
      </c>
      <c r="C1286" s="189">
        <v>2023</v>
      </c>
      <c r="D1286" s="184" t="s">
        <v>3771</v>
      </c>
      <c r="E1286" s="187">
        <v>1</v>
      </c>
      <c r="F1286" s="186"/>
      <c r="G1286" s="187">
        <v>21.223569999999999</v>
      </c>
    </row>
    <row r="1287" spans="1:7" ht="18.75">
      <c r="A1287" s="198"/>
      <c r="B1287" s="189" t="s">
        <v>5077</v>
      </c>
      <c r="C1287" s="189">
        <v>2023</v>
      </c>
      <c r="D1287" s="184" t="s">
        <v>3771</v>
      </c>
      <c r="E1287" s="187">
        <v>1</v>
      </c>
      <c r="F1287" s="186"/>
      <c r="G1287" s="187">
        <v>21.78951</v>
      </c>
    </row>
    <row r="1288" spans="1:7" ht="18.75">
      <c r="A1288" s="198"/>
      <c r="B1288" s="189" t="s">
        <v>5078</v>
      </c>
      <c r="C1288" s="189">
        <v>2023</v>
      </c>
      <c r="D1288" s="184" t="s">
        <v>3771</v>
      </c>
      <c r="E1288" s="187">
        <v>1</v>
      </c>
      <c r="F1288" s="186"/>
      <c r="G1288" s="187">
        <v>21.61694</v>
      </c>
    </row>
    <row r="1289" spans="1:7" ht="18.75">
      <c r="A1289" s="198"/>
      <c r="B1289" s="189" t="s">
        <v>5078</v>
      </c>
      <c r="C1289" s="189">
        <v>2023</v>
      </c>
      <c r="D1289" s="184" t="s">
        <v>3771</v>
      </c>
      <c r="E1289" s="187">
        <v>1</v>
      </c>
      <c r="F1289" s="186"/>
      <c r="G1289" s="187">
        <v>24.87753</v>
      </c>
    </row>
    <row r="1290" spans="1:7" ht="18.75">
      <c r="A1290" s="198"/>
      <c r="B1290" s="189" t="s">
        <v>5085</v>
      </c>
      <c r="C1290" s="189">
        <v>2023</v>
      </c>
      <c r="D1290" s="184" t="s">
        <v>3771</v>
      </c>
      <c r="E1290" s="187">
        <v>1</v>
      </c>
      <c r="F1290" s="186"/>
      <c r="G1290" s="187">
        <v>20.652699999999999</v>
      </c>
    </row>
    <row r="1291" spans="1:7" ht="18.75">
      <c r="A1291" s="198"/>
      <c r="B1291" s="189" t="s">
        <v>5085</v>
      </c>
      <c r="C1291" s="189">
        <v>2023</v>
      </c>
      <c r="D1291" s="184" t="s">
        <v>3771</v>
      </c>
      <c r="E1291" s="187">
        <v>1</v>
      </c>
      <c r="F1291" s="186"/>
      <c r="G1291" s="187">
        <v>20.652709999999999</v>
      </c>
    </row>
    <row r="1292" spans="1:7" ht="18.75">
      <c r="A1292" s="198"/>
      <c r="B1292" s="189" t="s">
        <v>5085</v>
      </c>
      <c r="C1292" s="189">
        <v>2023</v>
      </c>
      <c r="D1292" s="184" t="s">
        <v>3771</v>
      </c>
      <c r="E1292" s="187">
        <v>1</v>
      </c>
      <c r="F1292" s="186"/>
      <c r="G1292" s="187">
        <v>20.652709999999999</v>
      </c>
    </row>
    <row r="1293" spans="1:7" ht="18.75">
      <c r="A1293" s="198"/>
      <c r="B1293" s="189" t="s">
        <v>5094</v>
      </c>
      <c r="C1293" s="189">
        <v>2023</v>
      </c>
      <c r="D1293" s="184" t="s">
        <v>3771</v>
      </c>
      <c r="E1293" s="187">
        <v>1</v>
      </c>
      <c r="F1293" s="186"/>
      <c r="G1293" s="187">
        <v>23.191089999999999</v>
      </c>
    </row>
    <row r="1294" spans="1:7" ht="18.75">
      <c r="A1294" s="198"/>
      <c r="B1294" s="189" t="s">
        <v>5087</v>
      </c>
      <c r="C1294" s="189">
        <v>2023</v>
      </c>
      <c r="D1294" s="184" t="s">
        <v>3771</v>
      </c>
      <c r="E1294" s="187">
        <v>1</v>
      </c>
      <c r="F1294" s="186"/>
      <c r="G1294" s="187">
        <v>19.669270000000001</v>
      </c>
    </row>
    <row r="1295" spans="1:7" ht="18.75">
      <c r="A1295" s="198"/>
      <c r="B1295" s="189" t="s">
        <v>5089</v>
      </c>
      <c r="C1295" s="189">
        <v>2023</v>
      </c>
      <c r="D1295" s="184" t="s">
        <v>3771</v>
      </c>
      <c r="E1295" s="187">
        <v>1</v>
      </c>
      <c r="F1295" s="186"/>
      <c r="G1295" s="187">
        <v>21.847669999999997</v>
      </c>
    </row>
    <row r="1296" spans="1:7" ht="18.75">
      <c r="A1296" s="198"/>
      <c r="B1296" s="189" t="s">
        <v>5078</v>
      </c>
      <c r="C1296" s="189">
        <v>2023</v>
      </c>
      <c r="D1296" s="184" t="s">
        <v>3771</v>
      </c>
      <c r="E1296" s="187">
        <v>1</v>
      </c>
      <c r="F1296" s="186"/>
      <c r="G1296" s="187">
        <v>22.204279999999997</v>
      </c>
    </row>
    <row r="1297" spans="1:7" ht="18.75">
      <c r="A1297" s="198"/>
      <c r="B1297" s="189" t="s">
        <v>5077</v>
      </c>
      <c r="C1297" s="189">
        <v>2023</v>
      </c>
      <c r="D1297" s="184" t="s">
        <v>3771</v>
      </c>
      <c r="E1297" s="187">
        <v>1</v>
      </c>
      <c r="F1297" s="186"/>
      <c r="G1297" s="187">
        <v>22.46424</v>
      </c>
    </row>
    <row r="1298" spans="1:7" ht="18.75">
      <c r="A1298" s="198"/>
      <c r="B1298" s="189" t="s">
        <v>5094</v>
      </c>
      <c r="C1298" s="189">
        <v>2023</v>
      </c>
      <c r="D1298" s="184" t="s">
        <v>3771</v>
      </c>
      <c r="E1298" s="187">
        <v>1</v>
      </c>
      <c r="F1298" s="186"/>
      <c r="G1298" s="187">
        <v>19.242979999999999</v>
      </c>
    </row>
    <row r="1299" spans="1:7" ht="18.75">
      <c r="A1299" s="198"/>
      <c r="B1299" s="189" t="s">
        <v>5091</v>
      </c>
      <c r="C1299" s="189">
        <v>2023</v>
      </c>
      <c r="D1299" s="184" t="s">
        <v>3771</v>
      </c>
      <c r="E1299" s="187">
        <v>1</v>
      </c>
      <c r="F1299" s="186"/>
      <c r="G1299" s="187">
        <v>22.912290000000002</v>
      </c>
    </row>
    <row r="1300" spans="1:7" ht="18.75">
      <c r="A1300" s="198"/>
      <c r="B1300" s="189" t="s">
        <v>5091</v>
      </c>
      <c r="C1300" s="189">
        <v>2023</v>
      </c>
      <c r="D1300" s="184" t="s">
        <v>3771</v>
      </c>
      <c r="E1300" s="187">
        <v>1</v>
      </c>
      <c r="F1300" s="186"/>
      <c r="G1300" s="187">
        <v>22.869859999999999</v>
      </c>
    </row>
    <row r="1301" spans="1:7" ht="18.75">
      <c r="A1301" s="198"/>
      <c r="B1301" s="189" t="s">
        <v>5091</v>
      </c>
      <c r="C1301" s="189">
        <v>2023</v>
      </c>
      <c r="D1301" s="184" t="s">
        <v>3771</v>
      </c>
      <c r="E1301" s="187">
        <v>1</v>
      </c>
      <c r="F1301" s="186"/>
      <c r="G1301" s="187">
        <v>22.950749999999999</v>
      </c>
    </row>
    <row r="1302" spans="1:7" ht="18.75">
      <c r="A1302" s="198"/>
      <c r="B1302" s="189" t="s">
        <v>5091</v>
      </c>
      <c r="C1302" s="189">
        <v>2023</v>
      </c>
      <c r="D1302" s="184" t="s">
        <v>3771</v>
      </c>
      <c r="E1302" s="187">
        <v>1</v>
      </c>
      <c r="F1302" s="186"/>
      <c r="G1302" s="187">
        <v>22.859830000000002</v>
      </c>
    </row>
    <row r="1303" spans="1:7" ht="18.75">
      <c r="A1303" s="198"/>
      <c r="B1303" s="189" t="s">
        <v>5097</v>
      </c>
      <c r="C1303" s="189">
        <v>2023</v>
      </c>
      <c r="D1303" s="184" t="s">
        <v>3771</v>
      </c>
      <c r="E1303" s="187">
        <v>1</v>
      </c>
      <c r="F1303" s="186"/>
      <c r="G1303" s="187">
        <v>14.715590000000001</v>
      </c>
    </row>
    <row r="1304" spans="1:7" ht="18.75">
      <c r="A1304" s="198"/>
      <c r="B1304" s="189" t="s">
        <v>5097</v>
      </c>
      <c r="C1304" s="189">
        <v>2023</v>
      </c>
      <c r="D1304" s="184" t="s">
        <v>3771</v>
      </c>
      <c r="E1304" s="187">
        <v>1</v>
      </c>
      <c r="F1304" s="186"/>
      <c r="G1304" s="187">
        <v>14.715590000000001</v>
      </c>
    </row>
    <row r="1305" spans="1:7" ht="18.75">
      <c r="A1305" s="198"/>
      <c r="B1305" s="189" t="s">
        <v>5097</v>
      </c>
      <c r="C1305" s="189">
        <v>2023</v>
      </c>
      <c r="D1305" s="184" t="s">
        <v>3771</v>
      </c>
      <c r="E1305" s="187">
        <v>1</v>
      </c>
      <c r="F1305" s="186"/>
      <c r="G1305" s="187">
        <v>14.715590000000001</v>
      </c>
    </row>
    <row r="1306" spans="1:7" ht="18.75">
      <c r="A1306" s="198"/>
      <c r="B1306" s="189" t="s">
        <v>5097</v>
      </c>
      <c r="C1306" s="189">
        <v>2023</v>
      </c>
      <c r="D1306" s="184" t="s">
        <v>3771</v>
      </c>
      <c r="E1306" s="187">
        <v>1</v>
      </c>
      <c r="F1306" s="186"/>
      <c r="G1306" s="187">
        <v>14.715590000000001</v>
      </c>
    </row>
    <row r="1307" spans="1:7" ht="18.75">
      <c r="A1307" s="198"/>
      <c r="B1307" s="189" t="s">
        <v>5085</v>
      </c>
      <c r="C1307" s="189">
        <v>2023</v>
      </c>
      <c r="D1307" s="184" t="s">
        <v>3771</v>
      </c>
      <c r="E1307" s="187">
        <v>1</v>
      </c>
      <c r="F1307" s="186"/>
      <c r="G1307" s="187">
        <v>20.640330000000002</v>
      </c>
    </row>
    <row r="1308" spans="1:7" ht="18.75">
      <c r="A1308" s="198"/>
      <c r="B1308" s="189" t="s">
        <v>5078</v>
      </c>
      <c r="C1308" s="189">
        <v>2023</v>
      </c>
      <c r="D1308" s="184" t="s">
        <v>3771</v>
      </c>
      <c r="E1308" s="187">
        <v>1</v>
      </c>
      <c r="F1308" s="186"/>
      <c r="G1308" s="187">
        <v>35.506839999999997</v>
      </c>
    </row>
    <row r="1309" spans="1:7" ht="18.75">
      <c r="A1309" s="198"/>
      <c r="B1309" s="189" t="s">
        <v>5078</v>
      </c>
      <c r="C1309" s="189">
        <v>2023</v>
      </c>
      <c r="D1309" s="184" t="s">
        <v>3771</v>
      </c>
      <c r="E1309" s="187">
        <v>1</v>
      </c>
      <c r="F1309" s="186"/>
      <c r="G1309" s="187">
        <v>25.918209999999998</v>
      </c>
    </row>
    <row r="1310" spans="1:7" ht="18.75">
      <c r="A1310" s="198"/>
      <c r="B1310" s="189" t="s">
        <v>5078</v>
      </c>
      <c r="C1310" s="189">
        <v>2023</v>
      </c>
      <c r="D1310" s="184" t="s">
        <v>3771</v>
      </c>
      <c r="E1310" s="187">
        <v>1</v>
      </c>
      <c r="F1310" s="186"/>
      <c r="G1310" s="187">
        <v>25.917060000000003</v>
      </c>
    </row>
    <row r="1311" spans="1:7" ht="18.75">
      <c r="A1311" s="198"/>
      <c r="B1311" s="189" t="s">
        <v>5087</v>
      </c>
      <c r="C1311" s="189">
        <v>2023</v>
      </c>
      <c r="D1311" s="184" t="s">
        <v>3771</v>
      </c>
      <c r="E1311" s="187">
        <v>1</v>
      </c>
      <c r="F1311" s="186"/>
      <c r="G1311" s="187">
        <v>20.385060000000003</v>
      </c>
    </row>
    <row r="1312" spans="1:7" ht="18.75">
      <c r="A1312" s="198"/>
      <c r="B1312" s="189" t="s">
        <v>5093</v>
      </c>
      <c r="C1312" s="189">
        <v>2023</v>
      </c>
      <c r="D1312" s="184" t="s">
        <v>3771</v>
      </c>
      <c r="E1312" s="187">
        <v>1</v>
      </c>
      <c r="F1312" s="186"/>
      <c r="G1312" s="187">
        <v>20.996279999999999</v>
      </c>
    </row>
    <row r="1313" spans="1:7" ht="18.75">
      <c r="A1313" s="198"/>
      <c r="B1313" s="189" t="s">
        <v>5106</v>
      </c>
      <c r="C1313" s="189">
        <v>2023</v>
      </c>
      <c r="D1313" s="184" t="s">
        <v>3771</v>
      </c>
      <c r="E1313" s="187">
        <v>1</v>
      </c>
      <c r="F1313" s="186"/>
      <c r="G1313" s="187">
        <v>18.27214</v>
      </c>
    </row>
    <row r="1314" spans="1:7" ht="18.75">
      <c r="A1314" s="198"/>
      <c r="B1314" s="189" t="s">
        <v>5077</v>
      </c>
      <c r="C1314" s="189">
        <v>2023</v>
      </c>
      <c r="D1314" s="184" t="s">
        <v>3771</v>
      </c>
      <c r="E1314" s="187">
        <v>1</v>
      </c>
      <c r="F1314" s="186"/>
      <c r="G1314" s="187">
        <v>23.121320000000001</v>
      </c>
    </row>
    <row r="1315" spans="1:7" ht="18.75">
      <c r="A1315" s="198"/>
      <c r="B1315" s="189" t="s">
        <v>5078</v>
      </c>
      <c r="C1315" s="189">
        <v>2023</v>
      </c>
      <c r="D1315" s="184" t="s">
        <v>3771</v>
      </c>
      <c r="E1315" s="187">
        <v>1</v>
      </c>
      <c r="F1315" s="186"/>
      <c r="G1315" s="187">
        <v>21.883119999999998</v>
      </c>
    </row>
    <row r="1316" spans="1:7" ht="18.75">
      <c r="A1316" s="198"/>
      <c r="B1316" s="189" t="s">
        <v>5089</v>
      </c>
      <c r="C1316" s="189">
        <v>2023</v>
      </c>
      <c r="D1316" s="184" t="s">
        <v>3771</v>
      </c>
      <c r="E1316" s="187">
        <v>1</v>
      </c>
      <c r="F1316" s="186"/>
      <c r="G1316" s="187">
        <v>37.802690000000005</v>
      </c>
    </row>
    <row r="1317" spans="1:7" ht="18.75">
      <c r="A1317" s="198"/>
      <c r="B1317" s="189" t="s">
        <v>5078</v>
      </c>
      <c r="C1317" s="189">
        <v>2023</v>
      </c>
      <c r="D1317" s="184" t="s">
        <v>3771</v>
      </c>
      <c r="E1317" s="187">
        <v>1</v>
      </c>
      <c r="F1317" s="186"/>
      <c r="G1317" s="187">
        <v>21.960930000000001</v>
      </c>
    </row>
    <row r="1318" spans="1:7" ht="18.75">
      <c r="A1318" s="198"/>
      <c r="B1318" s="189" t="s">
        <v>5094</v>
      </c>
      <c r="C1318" s="189">
        <v>2023</v>
      </c>
      <c r="D1318" s="184" t="s">
        <v>3771</v>
      </c>
      <c r="E1318" s="187">
        <v>1</v>
      </c>
      <c r="F1318" s="186"/>
      <c r="G1318" s="187">
        <v>19.242979999999999</v>
      </c>
    </row>
    <row r="1319" spans="1:7" ht="18.75">
      <c r="A1319" s="198"/>
      <c r="B1319" s="189" t="s">
        <v>5101</v>
      </c>
      <c r="C1319" s="189">
        <v>2023</v>
      </c>
      <c r="D1319" s="184" t="s">
        <v>3771</v>
      </c>
      <c r="E1319" s="187">
        <v>1</v>
      </c>
      <c r="F1319" s="186"/>
      <c r="G1319" s="187">
        <v>25.695930000000001</v>
      </c>
    </row>
    <row r="1320" spans="1:7" ht="18.75">
      <c r="A1320" s="198"/>
      <c r="B1320" s="189" t="s">
        <v>5107</v>
      </c>
      <c r="C1320" s="189">
        <v>2023</v>
      </c>
      <c r="D1320" s="184" t="s">
        <v>3771</v>
      </c>
      <c r="E1320" s="187">
        <v>1</v>
      </c>
      <c r="F1320" s="186"/>
      <c r="G1320" s="187">
        <v>32.584710000000001</v>
      </c>
    </row>
    <row r="1321" spans="1:7" ht="18.75">
      <c r="A1321" s="198"/>
      <c r="B1321" s="189" t="s">
        <v>5106</v>
      </c>
      <c r="C1321" s="189">
        <v>2023</v>
      </c>
      <c r="D1321" s="184" t="s">
        <v>3771</v>
      </c>
      <c r="E1321" s="187">
        <v>1</v>
      </c>
      <c r="F1321" s="186"/>
      <c r="G1321" s="187">
        <v>18.224119999999999</v>
      </c>
    </row>
    <row r="1322" spans="1:7" ht="18.75">
      <c r="A1322" s="198"/>
      <c r="B1322" s="189" t="s">
        <v>5077</v>
      </c>
      <c r="C1322" s="189">
        <v>2023</v>
      </c>
      <c r="D1322" s="184" t="s">
        <v>3771</v>
      </c>
      <c r="E1322" s="187">
        <v>1</v>
      </c>
      <c r="F1322" s="186"/>
      <c r="G1322" s="187">
        <v>27.00637</v>
      </c>
    </row>
    <row r="1323" spans="1:7" ht="18.75">
      <c r="A1323" s="198"/>
      <c r="B1323" s="189" t="s">
        <v>5077</v>
      </c>
      <c r="C1323" s="189">
        <v>2023</v>
      </c>
      <c r="D1323" s="184" t="s">
        <v>3771</v>
      </c>
      <c r="E1323" s="187">
        <v>1</v>
      </c>
      <c r="F1323" s="186"/>
      <c r="G1323" s="187">
        <v>22.579919999999998</v>
      </c>
    </row>
    <row r="1324" spans="1:7" ht="18.75">
      <c r="A1324" s="198"/>
      <c r="B1324" s="189" t="s">
        <v>5087</v>
      </c>
      <c r="C1324" s="189">
        <v>2023</v>
      </c>
      <c r="D1324" s="184" t="s">
        <v>3771</v>
      </c>
      <c r="E1324" s="187">
        <v>1</v>
      </c>
      <c r="F1324" s="186"/>
      <c r="G1324" s="187">
        <v>19.00835</v>
      </c>
    </row>
    <row r="1325" spans="1:7" ht="18.75">
      <c r="A1325" s="198"/>
      <c r="B1325" s="189" t="s">
        <v>5103</v>
      </c>
      <c r="C1325" s="189">
        <v>2023</v>
      </c>
      <c r="D1325" s="184" t="s">
        <v>3771</v>
      </c>
      <c r="E1325" s="187">
        <v>1</v>
      </c>
      <c r="F1325" s="186"/>
      <c r="G1325" s="187">
        <v>20.488490000000002</v>
      </c>
    </row>
    <row r="1326" spans="1:7" ht="18.75">
      <c r="A1326" s="198"/>
      <c r="B1326" s="189" t="s">
        <v>5107</v>
      </c>
      <c r="C1326" s="189">
        <v>2023</v>
      </c>
      <c r="D1326" s="184" t="s">
        <v>3771</v>
      </c>
      <c r="E1326" s="187">
        <v>1</v>
      </c>
      <c r="F1326" s="186"/>
      <c r="G1326" s="187">
        <v>28.50121</v>
      </c>
    </row>
    <row r="1327" spans="1:7" ht="18.75">
      <c r="A1327" s="198"/>
      <c r="B1327" s="189" t="s">
        <v>5106</v>
      </c>
      <c r="C1327" s="189">
        <v>2023</v>
      </c>
      <c r="D1327" s="184" t="s">
        <v>3771</v>
      </c>
      <c r="E1327" s="187">
        <v>1</v>
      </c>
      <c r="F1327" s="186"/>
      <c r="G1327" s="187">
        <v>18.224119999999999</v>
      </c>
    </row>
    <row r="1328" spans="1:7" ht="18.75">
      <c r="A1328" s="198"/>
      <c r="B1328" s="189" t="s">
        <v>5097</v>
      </c>
      <c r="C1328" s="189">
        <v>2023</v>
      </c>
      <c r="D1328" s="184" t="s">
        <v>3771</v>
      </c>
      <c r="E1328" s="187">
        <v>1</v>
      </c>
      <c r="F1328" s="186"/>
      <c r="G1328" s="187">
        <v>2.1879899999999997</v>
      </c>
    </row>
    <row r="1329" spans="1:7" ht="18.75">
      <c r="A1329" s="198"/>
      <c r="B1329" s="189" t="s">
        <v>5078</v>
      </c>
      <c r="C1329" s="189">
        <v>2023</v>
      </c>
      <c r="D1329" s="184" t="s">
        <v>3771</v>
      </c>
      <c r="E1329" s="187">
        <v>1</v>
      </c>
      <c r="F1329" s="186"/>
      <c r="G1329" s="187">
        <v>22.500330000000002</v>
      </c>
    </row>
    <row r="1330" spans="1:7" ht="18.75">
      <c r="A1330" s="198"/>
      <c r="B1330" s="189" t="s">
        <v>5077</v>
      </c>
      <c r="C1330" s="189">
        <v>2023</v>
      </c>
      <c r="D1330" s="184" t="s">
        <v>3771</v>
      </c>
      <c r="E1330" s="187">
        <v>1</v>
      </c>
      <c r="F1330" s="186"/>
      <c r="G1330" s="187">
        <v>28.71799</v>
      </c>
    </row>
    <row r="1331" spans="1:7" ht="18.75">
      <c r="A1331" s="198"/>
      <c r="B1331" s="189" t="s">
        <v>5077</v>
      </c>
      <c r="C1331" s="189">
        <v>2023</v>
      </c>
      <c r="D1331" s="184" t="s">
        <v>3771</v>
      </c>
      <c r="E1331" s="187">
        <v>1</v>
      </c>
      <c r="F1331" s="186"/>
      <c r="G1331" s="187">
        <v>33.627760000000002</v>
      </c>
    </row>
    <row r="1332" spans="1:7" ht="18.75">
      <c r="A1332" s="198"/>
      <c r="B1332" s="189" t="s">
        <v>5087</v>
      </c>
      <c r="C1332" s="189">
        <v>2023</v>
      </c>
      <c r="D1332" s="184" t="s">
        <v>3771</v>
      </c>
      <c r="E1332" s="187">
        <v>1</v>
      </c>
      <c r="F1332" s="186"/>
      <c r="G1332" s="187">
        <v>25.848770000000002</v>
      </c>
    </row>
    <row r="1333" spans="1:7" ht="18.75">
      <c r="A1333" s="198"/>
      <c r="B1333" s="189" t="s">
        <v>5094</v>
      </c>
      <c r="C1333" s="189">
        <v>2023</v>
      </c>
      <c r="D1333" s="184" t="s">
        <v>3771</v>
      </c>
      <c r="E1333" s="187">
        <v>1</v>
      </c>
      <c r="F1333" s="186"/>
      <c r="G1333" s="187">
        <v>23.132300000000001</v>
      </c>
    </row>
    <row r="1334" spans="1:7" ht="18.75">
      <c r="A1334" s="198"/>
      <c r="B1334" s="189" t="s">
        <v>5080</v>
      </c>
      <c r="C1334" s="189">
        <v>2023</v>
      </c>
      <c r="D1334" s="184" t="s">
        <v>3771</v>
      </c>
      <c r="E1334" s="187">
        <v>1</v>
      </c>
      <c r="F1334" s="186"/>
      <c r="G1334" s="187">
        <v>24.557830000000003</v>
      </c>
    </row>
    <row r="1335" spans="1:7" ht="18.75">
      <c r="A1335" s="198"/>
      <c r="B1335" s="189" t="s">
        <v>5078</v>
      </c>
      <c r="C1335" s="189">
        <v>2023</v>
      </c>
      <c r="D1335" s="184" t="s">
        <v>3771</v>
      </c>
      <c r="E1335" s="187">
        <v>1</v>
      </c>
      <c r="F1335" s="186"/>
      <c r="G1335" s="187">
        <v>43.405230000000003</v>
      </c>
    </row>
    <row r="1336" spans="1:7" ht="18.75">
      <c r="A1336" s="198"/>
      <c r="B1336" s="189" t="s">
        <v>5105</v>
      </c>
      <c r="C1336" s="189">
        <v>2023</v>
      </c>
      <c r="D1336" s="184" t="s">
        <v>3771</v>
      </c>
      <c r="E1336" s="187">
        <v>1</v>
      </c>
      <c r="F1336" s="186"/>
      <c r="G1336" s="187">
        <v>34.572249999999997</v>
      </c>
    </row>
    <row r="1337" spans="1:7" ht="18.75">
      <c r="A1337" s="198"/>
      <c r="B1337" s="189" t="s">
        <v>5077</v>
      </c>
      <c r="C1337" s="189">
        <v>2023</v>
      </c>
      <c r="D1337" s="184" t="s">
        <v>3771</v>
      </c>
      <c r="E1337" s="187">
        <v>1</v>
      </c>
      <c r="F1337" s="186"/>
      <c r="G1337" s="187">
        <v>32.440010000000001</v>
      </c>
    </row>
    <row r="1338" spans="1:7" ht="18.75">
      <c r="A1338" s="198"/>
      <c r="B1338" s="189" t="s">
        <v>5101</v>
      </c>
      <c r="C1338" s="189">
        <v>2023</v>
      </c>
      <c r="D1338" s="184" t="s">
        <v>3771</v>
      </c>
      <c r="E1338" s="187">
        <v>1</v>
      </c>
      <c r="F1338" s="186"/>
      <c r="G1338" s="187">
        <v>25.186820000000001</v>
      </c>
    </row>
    <row r="1339" spans="1:7" ht="18.75">
      <c r="A1339" s="198"/>
      <c r="B1339" s="189" t="s">
        <v>5080</v>
      </c>
      <c r="C1339" s="189">
        <v>2023</v>
      </c>
      <c r="D1339" s="184" t="s">
        <v>3771</v>
      </c>
      <c r="E1339" s="187">
        <v>1</v>
      </c>
      <c r="F1339" s="186"/>
      <c r="G1339" s="187">
        <v>25.171250000000001</v>
      </c>
    </row>
    <row r="1340" spans="1:7" ht="18.75">
      <c r="A1340" s="198"/>
      <c r="B1340" s="189" t="s">
        <v>5077</v>
      </c>
      <c r="C1340" s="189">
        <v>2023</v>
      </c>
      <c r="D1340" s="184" t="s">
        <v>3771</v>
      </c>
      <c r="E1340" s="187">
        <v>1</v>
      </c>
      <c r="F1340" s="186"/>
      <c r="G1340" s="187">
        <v>31.044360000000001</v>
      </c>
    </row>
    <row r="1341" spans="1:7" ht="18.75">
      <c r="A1341" s="198"/>
      <c r="B1341" s="189" t="s">
        <v>5078</v>
      </c>
      <c r="C1341" s="189">
        <v>2023</v>
      </c>
      <c r="D1341" s="184" t="s">
        <v>3771</v>
      </c>
      <c r="E1341" s="187">
        <v>1</v>
      </c>
      <c r="F1341" s="186"/>
      <c r="G1341" s="187">
        <v>32.674680000000002</v>
      </c>
    </row>
    <row r="1342" spans="1:7" ht="18.75">
      <c r="A1342" s="198"/>
      <c r="B1342" s="189" t="s">
        <v>5087</v>
      </c>
      <c r="C1342" s="189">
        <v>2023</v>
      </c>
      <c r="D1342" s="184" t="s">
        <v>3771</v>
      </c>
      <c r="E1342" s="187">
        <v>1</v>
      </c>
      <c r="F1342" s="186"/>
      <c r="G1342" s="187">
        <v>29.404450000000001</v>
      </c>
    </row>
    <row r="1343" spans="1:7" ht="18.75">
      <c r="A1343" s="198"/>
      <c r="B1343" s="189" t="s">
        <v>5087</v>
      </c>
      <c r="C1343" s="189">
        <v>2023</v>
      </c>
      <c r="D1343" s="184" t="s">
        <v>3771</v>
      </c>
      <c r="E1343" s="187">
        <v>1</v>
      </c>
      <c r="F1343" s="186"/>
      <c r="G1343" s="187">
        <v>25.60745</v>
      </c>
    </row>
    <row r="1344" spans="1:7" ht="18.75">
      <c r="A1344" s="198"/>
      <c r="B1344" s="189" t="s">
        <v>5105</v>
      </c>
      <c r="C1344" s="189">
        <v>2023</v>
      </c>
      <c r="D1344" s="184" t="s">
        <v>3771</v>
      </c>
      <c r="E1344" s="187">
        <v>1</v>
      </c>
      <c r="F1344" s="186"/>
      <c r="G1344" s="187">
        <v>33.371070000000003</v>
      </c>
    </row>
    <row r="1345" spans="1:7" ht="18.75">
      <c r="A1345" s="198"/>
      <c r="B1345" s="189" t="s">
        <v>5105</v>
      </c>
      <c r="C1345" s="189">
        <v>2023</v>
      </c>
      <c r="D1345" s="184" t="s">
        <v>3771</v>
      </c>
      <c r="E1345" s="187">
        <v>1</v>
      </c>
      <c r="F1345" s="186"/>
      <c r="G1345" s="187">
        <v>33.42286</v>
      </c>
    </row>
    <row r="1346" spans="1:7" ht="18.75">
      <c r="A1346" s="198"/>
      <c r="B1346" s="189" t="s">
        <v>5084</v>
      </c>
      <c r="C1346" s="189">
        <v>2023</v>
      </c>
      <c r="D1346" s="184" t="s">
        <v>3771</v>
      </c>
      <c r="E1346" s="187">
        <v>1</v>
      </c>
      <c r="F1346" s="186"/>
      <c r="G1346" s="187">
        <v>25.732400000000002</v>
      </c>
    </row>
    <row r="1347" spans="1:7" ht="18.75">
      <c r="A1347" s="198"/>
      <c r="B1347" s="189" t="s">
        <v>5077</v>
      </c>
      <c r="C1347" s="189">
        <v>2023</v>
      </c>
      <c r="D1347" s="184" t="s">
        <v>3771</v>
      </c>
      <c r="E1347" s="187">
        <v>1</v>
      </c>
      <c r="F1347" s="186"/>
      <c r="G1347" s="187">
        <v>28.11327</v>
      </c>
    </row>
    <row r="1348" spans="1:7" ht="18.75">
      <c r="A1348" s="198"/>
      <c r="B1348" s="189" t="s">
        <v>5078</v>
      </c>
      <c r="C1348" s="189">
        <v>2023</v>
      </c>
      <c r="D1348" s="184" t="s">
        <v>3771</v>
      </c>
      <c r="E1348" s="187">
        <v>1</v>
      </c>
      <c r="F1348" s="186"/>
      <c r="G1348" s="187">
        <v>33.27704</v>
      </c>
    </row>
    <row r="1349" spans="1:7" ht="18.75">
      <c r="A1349" s="198"/>
      <c r="B1349" s="189" t="s">
        <v>5105</v>
      </c>
      <c r="C1349" s="189">
        <v>2023</v>
      </c>
      <c r="D1349" s="184" t="s">
        <v>3771</v>
      </c>
      <c r="E1349" s="187">
        <v>1</v>
      </c>
      <c r="F1349" s="186"/>
      <c r="G1349" s="187">
        <v>34.159010000000002</v>
      </c>
    </row>
    <row r="1350" spans="1:7" ht="18.75">
      <c r="A1350" s="198"/>
      <c r="B1350" s="189" t="s">
        <v>5077</v>
      </c>
      <c r="C1350" s="189">
        <v>2023</v>
      </c>
      <c r="D1350" s="184" t="s">
        <v>3771</v>
      </c>
      <c r="E1350" s="187">
        <v>1</v>
      </c>
      <c r="F1350" s="186"/>
      <c r="G1350" s="187">
        <v>20.961950000000002</v>
      </c>
    </row>
    <row r="1351" spans="1:7" ht="18.75">
      <c r="A1351" s="198"/>
      <c r="B1351" s="189" t="s">
        <v>5085</v>
      </c>
      <c r="C1351" s="189">
        <v>2023</v>
      </c>
      <c r="D1351" s="184" t="s">
        <v>3771</v>
      </c>
      <c r="E1351" s="187">
        <v>1</v>
      </c>
      <c r="F1351" s="186"/>
      <c r="G1351" s="187">
        <v>36.229579999999999</v>
      </c>
    </row>
    <row r="1352" spans="1:7" ht="18.75">
      <c r="A1352" s="198"/>
      <c r="B1352" s="189" t="s">
        <v>5077</v>
      </c>
      <c r="C1352" s="189">
        <v>2023</v>
      </c>
      <c r="D1352" s="184" t="s">
        <v>3771</v>
      </c>
      <c r="E1352" s="187">
        <v>1</v>
      </c>
      <c r="F1352" s="186"/>
      <c r="G1352" s="187">
        <v>20.961950000000002</v>
      </c>
    </row>
    <row r="1353" spans="1:7" ht="18.75">
      <c r="A1353" s="198"/>
      <c r="B1353" s="189" t="s">
        <v>5077</v>
      </c>
      <c r="C1353" s="189">
        <v>2023</v>
      </c>
      <c r="D1353" s="184" t="s">
        <v>3771</v>
      </c>
      <c r="E1353" s="187">
        <v>1</v>
      </c>
      <c r="F1353" s="186"/>
      <c r="G1353" s="187">
        <v>29.043650000000003</v>
      </c>
    </row>
    <row r="1354" spans="1:7" ht="18.75">
      <c r="A1354" s="198"/>
      <c r="B1354" s="189" t="s">
        <v>5101</v>
      </c>
      <c r="C1354" s="189">
        <v>2023</v>
      </c>
      <c r="D1354" s="184" t="s">
        <v>3771</v>
      </c>
      <c r="E1354" s="187">
        <v>1</v>
      </c>
      <c r="F1354" s="186"/>
      <c r="G1354" s="187">
        <v>27.10005</v>
      </c>
    </row>
    <row r="1355" spans="1:7" ht="18.75">
      <c r="A1355" s="198"/>
      <c r="B1355" s="189" t="s">
        <v>5078</v>
      </c>
      <c r="C1355" s="189">
        <v>2023</v>
      </c>
      <c r="D1355" s="184" t="s">
        <v>3771</v>
      </c>
      <c r="E1355" s="187">
        <v>1</v>
      </c>
      <c r="F1355" s="186"/>
      <c r="G1355" s="187">
        <v>32.330509999999997</v>
      </c>
    </row>
    <row r="1356" spans="1:7" ht="18.75">
      <c r="A1356" s="198"/>
      <c r="B1356" s="189" t="s">
        <v>5092</v>
      </c>
      <c r="C1356" s="189">
        <v>2023</v>
      </c>
      <c r="D1356" s="184" t="s">
        <v>3771</v>
      </c>
      <c r="E1356" s="187">
        <v>1</v>
      </c>
      <c r="F1356" s="186"/>
      <c r="G1356" s="187">
        <v>18.131599999999999</v>
      </c>
    </row>
    <row r="1357" spans="1:7" ht="18.75">
      <c r="A1357" s="198"/>
      <c r="B1357" s="189" t="s">
        <v>5078</v>
      </c>
      <c r="C1357" s="189">
        <v>2023</v>
      </c>
      <c r="D1357" s="184" t="s">
        <v>3771</v>
      </c>
      <c r="E1357" s="187">
        <v>1</v>
      </c>
      <c r="F1357" s="186"/>
      <c r="G1357" s="187">
        <v>30.25515</v>
      </c>
    </row>
    <row r="1358" spans="1:7" ht="18.75">
      <c r="A1358" s="198"/>
      <c r="B1358" s="189" t="s">
        <v>5087</v>
      </c>
      <c r="C1358" s="189">
        <v>2023</v>
      </c>
      <c r="D1358" s="184" t="s">
        <v>3771</v>
      </c>
      <c r="E1358" s="187">
        <v>1</v>
      </c>
      <c r="F1358" s="186"/>
      <c r="G1358" s="187">
        <v>24.371449999999999</v>
      </c>
    </row>
    <row r="1359" spans="1:7" ht="18.75">
      <c r="A1359" s="198"/>
      <c r="B1359" s="189" t="s">
        <v>5108</v>
      </c>
      <c r="C1359" s="189">
        <v>2023</v>
      </c>
      <c r="D1359" s="184" t="s">
        <v>3771</v>
      </c>
      <c r="E1359" s="187">
        <v>1</v>
      </c>
      <c r="F1359" s="186"/>
      <c r="G1359" s="187">
        <v>23.85613</v>
      </c>
    </row>
    <row r="1360" spans="1:7" ht="18.75">
      <c r="A1360" s="198"/>
      <c r="B1360" s="189" t="s">
        <v>5080</v>
      </c>
      <c r="C1360" s="189">
        <v>2023</v>
      </c>
      <c r="D1360" s="184" t="s">
        <v>3771</v>
      </c>
      <c r="E1360" s="187">
        <v>1</v>
      </c>
      <c r="F1360" s="186"/>
      <c r="G1360" s="187">
        <v>24.49605</v>
      </c>
    </row>
    <row r="1361" spans="1:7" ht="18.75">
      <c r="A1361" s="198"/>
      <c r="B1361" s="189" t="s">
        <v>5080</v>
      </c>
      <c r="C1361" s="189">
        <v>2023</v>
      </c>
      <c r="D1361" s="184" t="s">
        <v>3771</v>
      </c>
      <c r="E1361" s="187">
        <v>1</v>
      </c>
      <c r="F1361" s="186"/>
      <c r="G1361" s="187">
        <v>24.427019999999999</v>
      </c>
    </row>
    <row r="1362" spans="1:7" ht="18.75">
      <c r="A1362" s="198"/>
      <c r="B1362" s="189" t="s">
        <v>5080</v>
      </c>
      <c r="C1362" s="189">
        <v>2023</v>
      </c>
      <c r="D1362" s="184" t="s">
        <v>3771</v>
      </c>
      <c r="E1362" s="187">
        <v>1</v>
      </c>
      <c r="F1362" s="186"/>
      <c r="G1362" s="187">
        <v>24.351430000000001</v>
      </c>
    </row>
    <row r="1363" spans="1:7" ht="18.75">
      <c r="A1363" s="198"/>
      <c r="B1363" s="189" t="s">
        <v>5078</v>
      </c>
      <c r="C1363" s="189">
        <v>2023</v>
      </c>
      <c r="D1363" s="184" t="s">
        <v>3771</v>
      </c>
      <c r="E1363" s="187">
        <v>1</v>
      </c>
      <c r="F1363" s="186"/>
      <c r="G1363" s="187">
        <v>34.667379999999994</v>
      </c>
    </row>
    <row r="1364" spans="1:7" ht="18.75">
      <c r="A1364" s="198"/>
      <c r="B1364" s="189" t="s">
        <v>5087</v>
      </c>
      <c r="C1364" s="189">
        <v>2023</v>
      </c>
      <c r="D1364" s="184" t="s">
        <v>3771</v>
      </c>
      <c r="E1364" s="187">
        <v>1</v>
      </c>
      <c r="F1364" s="186"/>
      <c r="G1364" s="187">
        <v>26.379150000000003</v>
      </c>
    </row>
    <row r="1365" spans="1:7" ht="18.75">
      <c r="A1365" s="198"/>
      <c r="B1365" s="189" t="s">
        <v>5101</v>
      </c>
      <c r="C1365" s="189">
        <v>2023</v>
      </c>
      <c r="D1365" s="184" t="s">
        <v>3771</v>
      </c>
      <c r="E1365" s="187">
        <v>1</v>
      </c>
      <c r="F1365" s="186"/>
      <c r="G1365" s="187">
        <v>25.451490000000003</v>
      </c>
    </row>
    <row r="1366" spans="1:7" ht="18.75">
      <c r="A1366" s="198"/>
      <c r="B1366" s="189" t="s">
        <v>5078</v>
      </c>
      <c r="C1366" s="189">
        <v>2023</v>
      </c>
      <c r="D1366" s="184" t="s">
        <v>3771</v>
      </c>
      <c r="E1366" s="187">
        <v>1</v>
      </c>
      <c r="F1366" s="186"/>
      <c r="G1366" s="187">
        <v>31.130490000000002</v>
      </c>
    </row>
    <row r="1367" spans="1:7" ht="18.75">
      <c r="A1367" s="198"/>
      <c r="B1367" s="189" t="s">
        <v>5089</v>
      </c>
      <c r="C1367" s="189">
        <v>2023</v>
      </c>
      <c r="D1367" s="184" t="s">
        <v>3771</v>
      </c>
      <c r="E1367" s="187">
        <v>1</v>
      </c>
      <c r="F1367" s="186"/>
      <c r="G1367" s="187">
        <v>32.963529999999999</v>
      </c>
    </row>
    <row r="1368" spans="1:7" ht="18.75">
      <c r="A1368" s="198"/>
      <c r="B1368" s="189" t="s">
        <v>5085</v>
      </c>
      <c r="C1368" s="189">
        <v>2023</v>
      </c>
      <c r="D1368" s="184" t="s">
        <v>3771</v>
      </c>
      <c r="E1368" s="187">
        <v>1</v>
      </c>
      <c r="F1368" s="186"/>
      <c r="G1368" s="187">
        <v>27.428069999999998</v>
      </c>
    </row>
    <row r="1369" spans="1:7" ht="18.75">
      <c r="A1369" s="198"/>
      <c r="B1369" s="189" t="s">
        <v>5078</v>
      </c>
      <c r="C1369" s="189">
        <v>2023</v>
      </c>
      <c r="D1369" s="184" t="s">
        <v>3771</v>
      </c>
      <c r="E1369" s="187">
        <v>1</v>
      </c>
      <c r="F1369" s="186"/>
      <c r="G1369" s="187">
        <v>23.314959999999999</v>
      </c>
    </row>
    <row r="1370" spans="1:7" ht="18.75">
      <c r="A1370" s="198"/>
      <c r="B1370" s="189" t="s">
        <v>5091</v>
      </c>
      <c r="C1370" s="189">
        <v>2023</v>
      </c>
      <c r="D1370" s="184" t="s">
        <v>3771</v>
      </c>
      <c r="E1370" s="187">
        <v>1</v>
      </c>
      <c r="F1370" s="186"/>
      <c r="G1370" s="187">
        <v>23.278669999999998</v>
      </c>
    </row>
    <row r="1371" spans="1:7" ht="18.75">
      <c r="A1371" s="198"/>
      <c r="B1371" s="189" t="s">
        <v>5083</v>
      </c>
      <c r="C1371" s="189">
        <v>2023</v>
      </c>
      <c r="D1371" s="184" t="s">
        <v>3771</v>
      </c>
      <c r="E1371" s="187">
        <v>1</v>
      </c>
      <c r="F1371" s="186"/>
      <c r="G1371" s="187">
        <v>23.054299999999998</v>
      </c>
    </row>
    <row r="1372" spans="1:7" ht="18.75">
      <c r="A1372" s="198"/>
      <c r="B1372" s="189" t="s">
        <v>5080</v>
      </c>
      <c r="C1372" s="189">
        <v>2023</v>
      </c>
      <c r="D1372" s="184" t="s">
        <v>3771</v>
      </c>
      <c r="E1372" s="187">
        <v>1</v>
      </c>
      <c r="F1372" s="186"/>
      <c r="G1372" s="187">
        <v>25.382669999999997</v>
      </c>
    </row>
    <row r="1373" spans="1:7" ht="18.75">
      <c r="A1373" s="198"/>
      <c r="B1373" s="189" t="s">
        <v>5083</v>
      </c>
      <c r="C1373" s="189">
        <v>2023</v>
      </c>
      <c r="D1373" s="184" t="s">
        <v>3771</v>
      </c>
      <c r="E1373" s="187">
        <v>1</v>
      </c>
      <c r="F1373" s="186"/>
      <c r="G1373" s="187">
        <v>20.734740000000002</v>
      </c>
    </row>
    <row r="1374" spans="1:7" ht="18.75">
      <c r="A1374" s="198"/>
      <c r="B1374" s="189" t="s">
        <v>5106</v>
      </c>
      <c r="C1374" s="189">
        <v>2023</v>
      </c>
      <c r="D1374" s="184" t="s">
        <v>3771</v>
      </c>
      <c r="E1374" s="187">
        <v>1</v>
      </c>
      <c r="F1374" s="186"/>
      <c r="G1374" s="187">
        <v>22.048119999999997</v>
      </c>
    </row>
    <row r="1375" spans="1:7" ht="18.75">
      <c r="A1375" s="198"/>
      <c r="B1375" s="189" t="s">
        <v>5103</v>
      </c>
      <c r="C1375" s="189">
        <v>2023</v>
      </c>
      <c r="D1375" s="184" t="s">
        <v>3771</v>
      </c>
      <c r="E1375" s="187">
        <v>1</v>
      </c>
      <c r="F1375" s="186"/>
      <c r="G1375" s="187">
        <v>25.4284</v>
      </c>
    </row>
    <row r="1376" spans="1:7" ht="18.75">
      <c r="A1376" s="198"/>
      <c r="B1376" s="189" t="s">
        <v>5095</v>
      </c>
      <c r="C1376" s="189">
        <v>2023</v>
      </c>
      <c r="D1376" s="184" t="s">
        <v>3771</v>
      </c>
      <c r="E1376" s="187">
        <v>1</v>
      </c>
      <c r="F1376" s="186"/>
      <c r="G1376" s="187">
        <v>20.18102</v>
      </c>
    </row>
    <row r="1377" spans="1:7" ht="18.75">
      <c r="A1377" s="198"/>
      <c r="B1377" s="189" t="s">
        <v>5077</v>
      </c>
      <c r="C1377" s="189">
        <v>2023</v>
      </c>
      <c r="D1377" s="184" t="s">
        <v>3771</v>
      </c>
      <c r="E1377" s="187">
        <v>1</v>
      </c>
      <c r="F1377" s="186"/>
      <c r="G1377" s="187">
        <v>27.010090000000002</v>
      </c>
    </row>
    <row r="1378" spans="1:7" ht="18.75">
      <c r="A1378" s="198"/>
      <c r="B1378" s="189" t="s">
        <v>5080</v>
      </c>
      <c r="C1378" s="189">
        <v>2023</v>
      </c>
      <c r="D1378" s="184" t="s">
        <v>3771</v>
      </c>
      <c r="E1378" s="187">
        <v>1</v>
      </c>
      <c r="F1378" s="186"/>
      <c r="G1378" s="187">
        <v>26.05874</v>
      </c>
    </row>
    <row r="1379" spans="1:7" ht="18.75">
      <c r="A1379" s="198"/>
      <c r="B1379" s="189" t="s">
        <v>5077</v>
      </c>
      <c r="C1379" s="189">
        <v>2023</v>
      </c>
      <c r="D1379" s="184" t="s">
        <v>3771</v>
      </c>
      <c r="E1379" s="187">
        <v>1</v>
      </c>
      <c r="F1379" s="186"/>
      <c r="G1379" s="187">
        <v>25.290400000000002</v>
      </c>
    </row>
    <row r="1380" spans="1:7" ht="18.75">
      <c r="A1380" s="198"/>
      <c r="B1380" s="189" t="s">
        <v>5094</v>
      </c>
      <c r="C1380" s="189">
        <v>2023</v>
      </c>
      <c r="D1380" s="184" t="s">
        <v>3771</v>
      </c>
      <c r="E1380" s="187">
        <v>1</v>
      </c>
      <c r="F1380" s="186"/>
      <c r="G1380" s="187">
        <v>23.185099999999998</v>
      </c>
    </row>
    <row r="1381" spans="1:7" ht="18.75">
      <c r="A1381" s="198"/>
      <c r="B1381" s="189" t="s">
        <v>5077</v>
      </c>
      <c r="C1381" s="189">
        <v>2023</v>
      </c>
      <c r="D1381" s="184" t="s">
        <v>3771</v>
      </c>
      <c r="E1381" s="187">
        <v>1</v>
      </c>
      <c r="F1381" s="186"/>
      <c r="G1381" s="187">
        <v>24.78809</v>
      </c>
    </row>
    <row r="1382" spans="1:7" ht="18.75">
      <c r="A1382" s="198"/>
      <c r="B1382" s="189" t="s">
        <v>5087</v>
      </c>
      <c r="C1382" s="189">
        <v>2023</v>
      </c>
      <c r="D1382" s="184" t="s">
        <v>3771</v>
      </c>
      <c r="E1382" s="187">
        <v>1</v>
      </c>
      <c r="F1382" s="186"/>
      <c r="G1382" s="187">
        <v>24.717490000000002</v>
      </c>
    </row>
    <row r="1383" spans="1:7" ht="18.75">
      <c r="A1383" s="198"/>
      <c r="B1383" s="189" t="s">
        <v>5105</v>
      </c>
      <c r="C1383" s="189">
        <v>2023</v>
      </c>
      <c r="D1383" s="184" t="s">
        <v>3771</v>
      </c>
      <c r="E1383" s="187">
        <v>1</v>
      </c>
      <c r="F1383" s="186"/>
      <c r="G1383" s="187">
        <v>26.301819999999999</v>
      </c>
    </row>
    <row r="1384" spans="1:7" ht="18.75">
      <c r="A1384" s="198"/>
      <c r="B1384" s="189" t="s">
        <v>5104</v>
      </c>
      <c r="C1384" s="189">
        <v>2023</v>
      </c>
      <c r="D1384" s="184" t="s">
        <v>3771</v>
      </c>
      <c r="E1384" s="187">
        <v>1</v>
      </c>
      <c r="F1384" s="186"/>
      <c r="G1384" s="187">
        <v>31.462949999999999</v>
      </c>
    </row>
    <row r="1385" spans="1:7" ht="18.75">
      <c r="A1385" s="198"/>
      <c r="B1385" s="189" t="s">
        <v>5107</v>
      </c>
      <c r="C1385" s="189">
        <v>2023</v>
      </c>
      <c r="D1385" s="184" t="s">
        <v>3771</v>
      </c>
      <c r="E1385" s="187">
        <v>1</v>
      </c>
      <c r="F1385" s="186"/>
      <c r="G1385" s="187">
        <v>18.161639999999998</v>
      </c>
    </row>
    <row r="1386" spans="1:7" ht="18.75">
      <c r="A1386" s="198"/>
      <c r="B1386" s="189" t="s">
        <v>5109</v>
      </c>
      <c r="C1386" s="189">
        <v>2023</v>
      </c>
      <c r="D1386" s="184" t="s">
        <v>3771</v>
      </c>
      <c r="E1386" s="187">
        <v>1</v>
      </c>
      <c r="F1386" s="186"/>
      <c r="G1386" s="187">
        <v>23.67446</v>
      </c>
    </row>
    <row r="1387" spans="1:7" ht="18.75">
      <c r="A1387" s="198"/>
      <c r="B1387" s="189" t="s">
        <v>5093</v>
      </c>
      <c r="C1387" s="189">
        <v>2023</v>
      </c>
      <c r="D1387" s="184" t="s">
        <v>3771</v>
      </c>
      <c r="E1387" s="187">
        <v>1</v>
      </c>
      <c r="F1387" s="186"/>
      <c r="G1387" s="187">
        <v>22.765470000000001</v>
      </c>
    </row>
    <row r="1388" spans="1:7" ht="18.75">
      <c r="A1388" s="198"/>
      <c r="B1388" s="189" t="s">
        <v>5104</v>
      </c>
      <c r="C1388" s="189">
        <v>2023</v>
      </c>
      <c r="D1388" s="184" t="s">
        <v>3771</v>
      </c>
      <c r="E1388" s="187">
        <v>1</v>
      </c>
      <c r="F1388" s="186"/>
      <c r="G1388" s="187">
        <v>23.382570000000001</v>
      </c>
    </row>
    <row r="1389" spans="1:7" ht="18.75">
      <c r="A1389" s="198"/>
      <c r="B1389" s="189" t="s">
        <v>5085</v>
      </c>
      <c r="C1389" s="189">
        <v>2023</v>
      </c>
      <c r="D1389" s="184" t="s">
        <v>3771</v>
      </c>
      <c r="E1389" s="187">
        <v>1</v>
      </c>
      <c r="F1389" s="186"/>
      <c r="G1389" s="187">
        <v>27.586459999999999</v>
      </c>
    </row>
    <row r="1390" spans="1:7" ht="18.75">
      <c r="A1390" s="198"/>
      <c r="B1390" s="189" t="s">
        <v>5103</v>
      </c>
      <c r="C1390" s="189">
        <v>2023</v>
      </c>
      <c r="D1390" s="184" t="s">
        <v>3771</v>
      </c>
      <c r="E1390" s="187">
        <v>1</v>
      </c>
      <c r="F1390" s="186"/>
      <c r="G1390" s="187">
        <v>31.060890000000001</v>
      </c>
    </row>
    <row r="1391" spans="1:7" ht="18.75">
      <c r="A1391" s="198"/>
      <c r="B1391" s="189" t="s">
        <v>5083</v>
      </c>
      <c r="C1391" s="189">
        <v>2023</v>
      </c>
      <c r="D1391" s="184" t="s">
        <v>3771</v>
      </c>
      <c r="E1391" s="187">
        <v>1</v>
      </c>
      <c r="F1391" s="186"/>
      <c r="G1391" s="187">
        <v>21.360119999999998</v>
      </c>
    </row>
    <row r="1392" spans="1:7" ht="18.75">
      <c r="A1392" s="198"/>
      <c r="B1392" s="189" t="s">
        <v>5105</v>
      </c>
      <c r="C1392" s="189">
        <v>2023</v>
      </c>
      <c r="D1392" s="184" t="s">
        <v>3771</v>
      </c>
      <c r="E1392" s="187">
        <v>1</v>
      </c>
      <c r="F1392" s="186"/>
      <c r="G1392" s="187">
        <v>26.783470000000001</v>
      </c>
    </row>
    <row r="1393" spans="1:7" ht="18.75">
      <c r="A1393" s="198"/>
      <c r="B1393" s="189" t="s">
        <v>5077</v>
      </c>
      <c r="C1393" s="189">
        <v>2023</v>
      </c>
      <c r="D1393" s="184" t="s">
        <v>3771</v>
      </c>
      <c r="E1393" s="187">
        <v>1</v>
      </c>
      <c r="F1393" s="186"/>
      <c r="G1393" s="187">
        <v>36.101289999999999</v>
      </c>
    </row>
    <row r="1394" spans="1:7" ht="18.75">
      <c r="A1394" s="198"/>
      <c r="B1394" s="189" t="s">
        <v>5084</v>
      </c>
      <c r="C1394" s="189">
        <v>2023</v>
      </c>
      <c r="D1394" s="184" t="s">
        <v>3771</v>
      </c>
      <c r="E1394" s="187">
        <v>1</v>
      </c>
      <c r="F1394" s="186"/>
      <c r="G1394" s="187">
        <v>27.900880000000001</v>
      </c>
    </row>
    <row r="1395" spans="1:7" ht="18.75">
      <c r="A1395" s="198"/>
      <c r="B1395" s="189" t="s">
        <v>5078</v>
      </c>
      <c r="C1395" s="189">
        <v>2023</v>
      </c>
      <c r="D1395" s="184" t="s">
        <v>3771</v>
      </c>
      <c r="E1395" s="187">
        <v>1</v>
      </c>
      <c r="F1395" s="186"/>
      <c r="G1395" s="187">
        <v>23.117999999999999</v>
      </c>
    </row>
    <row r="1396" spans="1:7" ht="18.75">
      <c r="A1396" s="198"/>
      <c r="B1396" s="189" t="s">
        <v>5078</v>
      </c>
      <c r="C1396" s="189">
        <v>2023</v>
      </c>
      <c r="D1396" s="184" t="s">
        <v>3771</v>
      </c>
      <c r="E1396" s="187">
        <v>1</v>
      </c>
      <c r="F1396" s="186"/>
      <c r="G1396" s="187">
        <v>22.05649</v>
      </c>
    </row>
    <row r="1397" spans="1:7" ht="18.75">
      <c r="A1397" s="198"/>
      <c r="B1397" s="189" t="s">
        <v>5083</v>
      </c>
      <c r="C1397" s="189">
        <v>2023</v>
      </c>
      <c r="D1397" s="184" t="s">
        <v>3771</v>
      </c>
      <c r="E1397" s="187">
        <v>1</v>
      </c>
      <c r="F1397" s="186"/>
      <c r="G1397" s="187">
        <v>20.019269999999999</v>
      </c>
    </row>
    <row r="1398" spans="1:7" ht="18.75">
      <c r="A1398" s="198"/>
      <c r="B1398" s="189" t="s">
        <v>5106</v>
      </c>
      <c r="C1398" s="189">
        <v>2023</v>
      </c>
      <c r="D1398" s="184" t="s">
        <v>3771</v>
      </c>
      <c r="E1398" s="187">
        <v>1</v>
      </c>
      <c r="F1398" s="186"/>
      <c r="G1398" s="187">
        <v>20.340029999999999</v>
      </c>
    </row>
    <row r="1399" spans="1:7" ht="18.75">
      <c r="A1399" s="198"/>
      <c r="B1399" s="189" t="s">
        <v>5083</v>
      </c>
      <c r="C1399" s="189">
        <v>2023</v>
      </c>
      <c r="D1399" s="184" t="s">
        <v>3771</v>
      </c>
      <c r="E1399" s="187">
        <v>1</v>
      </c>
      <c r="F1399" s="186"/>
      <c r="G1399" s="187">
        <v>21.985049999999998</v>
      </c>
    </row>
    <row r="1400" spans="1:7" ht="18.75">
      <c r="A1400" s="198"/>
      <c r="B1400" s="189" t="s">
        <v>5098</v>
      </c>
      <c r="C1400" s="189">
        <v>2023</v>
      </c>
      <c r="D1400" s="184" t="s">
        <v>3771</v>
      </c>
      <c r="E1400" s="187">
        <v>1</v>
      </c>
      <c r="F1400" s="186"/>
      <c r="G1400" s="187">
        <v>24.09778</v>
      </c>
    </row>
    <row r="1401" spans="1:7" ht="18.75">
      <c r="A1401" s="198"/>
      <c r="B1401" s="189" t="s">
        <v>5097</v>
      </c>
      <c r="C1401" s="189">
        <v>2023</v>
      </c>
      <c r="D1401" s="184" t="s">
        <v>3771</v>
      </c>
      <c r="E1401" s="187">
        <v>1</v>
      </c>
      <c r="F1401" s="186"/>
      <c r="G1401" s="187">
        <v>17.191830000000003</v>
      </c>
    </row>
    <row r="1402" spans="1:7" ht="18.75">
      <c r="A1402" s="198"/>
      <c r="B1402" s="189" t="s">
        <v>5094</v>
      </c>
      <c r="C1402" s="189">
        <v>2023</v>
      </c>
      <c r="D1402" s="184" t="s">
        <v>3771</v>
      </c>
      <c r="E1402" s="187">
        <v>1</v>
      </c>
      <c r="F1402" s="186"/>
      <c r="G1402" s="187">
        <v>17.957090000000001</v>
      </c>
    </row>
    <row r="1403" spans="1:7" ht="18.75">
      <c r="A1403" s="198"/>
      <c r="B1403" s="189" t="s">
        <v>5083</v>
      </c>
      <c r="C1403" s="189">
        <v>2023</v>
      </c>
      <c r="D1403" s="184" t="s">
        <v>3771</v>
      </c>
      <c r="E1403" s="187">
        <v>1</v>
      </c>
      <c r="F1403" s="186"/>
      <c r="G1403" s="187">
        <v>21.043050000000001</v>
      </c>
    </row>
    <row r="1404" spans="1:7" ht="18.75">
      <c r="A1404" s="198"/>
      <c r="B1404" s="189" t="s">
        <v>5085</v>
      </c>
      <c r="C1404" s="189">
        <v>2023</v>
      </c>
      <c r="D1404" s="184" t="s">
        <v>3771</v>
      </c>
      <c r="E1404" s="187">
        <v>1</v>
      </c>
      <c r="F1404" s="186"/>
      <c r="G1404" s="187">
        <v>24.462790000000002</v>
      </c>
    </row>
    <row r="1405" spans="1:7" ht="18.75">
      <c r="A1405" s="198"/>
      <c r="B1405" s="189" t="s">
        <v>5094</v>
      </c>
      <c r="C1405" s="189">
        <v>2023</v>
      </c>
      <c r="D1405" s="184" t="s">
        <v>3771</v>
      </c>
      <c r="E1405" s="187">
        <v>1</v>
      </c>
      <c r="F1405" s="186"/>
      <c r="G1405" s="187">
        <v>18.05247</v>
      </c>
    </row>
    <row r="1406" spans="1:7" ht="18.75">
      <c r="A1406" s="198"/>
      <c r="B1406" s="189" t="s">
        <v>5083</v>
      </c>
      <c r="C1406" s="189">
        <v>2023</v>
      </c>
      <c r="D1406" s="184" t="s">
        <v>3771</v>
      </c>
      <c r="E1406" s="187">
        <v>1</v>
      </c>
      <c r="F1406" s="186"/>
      <c r="G1406" s="187">
        <v>20.569119999999998</v>
      </c>
    </row>
    <row r="1407" spans="1:7" ht="18.75">
      <c r="A1407" s="198"/>
      <c r="B1407" s="189" t="s">
        <v>5078</v>
      </c>
      <c r="C1407" s="189">
        <v>2023</v>
      </c>
      <c r="D1407" s="184" t="s">
        <v>3771</v>
      </c>
      <c r="E1407" s="187">
        <v>1</v>
      </c>
      <c r="F1407" s="186"/>
      <c r="G1407" s="187">
        <v>20.208119999999997</v>
      </c>
    </row>
    <row r="1408" spans="1:7" ht="18.75">
      <c r="A1408" s="198"/>
      <c r="B1408" s="189" t="s">
        <v>5109</v>
      </c>
      <c r="C1408" s="189">
        <v>2023</v>
      </c>
      <c r="D1408" s="184" t="s">
        <v>3771</v>
      </c>
      <c r="E1408" s="187">
        <v>1</v>
      </c>
      <c r="F1408" s="186"/>
      <c r="G1408" s="187">
        <v>20.882480000000001</v>
      </c>
    </row>
    <row r="1409" spans="1:7" ht="18.75">
      <c r="A1409" s="198"/>
      <c r="B1409" s="189" t="s">
        <v>5109</v>
      </c>
      <c r="C1409" s="189">
        <v>2023</v>
      </c>
      <c r="D1409" s="184" t="s">
        <v>3771</v>
      </c>
      <c r="E1409" s="187">
        <v>1</v>
      </c>
      <c r="F1409" s="186"/>
      <c r="G1409" s="187">
        <v>18.477419999999999</v>
      </c>
    </row>
    <row r="1410" spans="1:7" ht="18.75">
      <c r="A1410" s="198"/>
      <c r="B1410" s="189" t="s">
        <v>5087</v>
      </c>
      <c r="C1410" s="189">
        <v>2023</v>
      </c>
      <c r="D1410" s="184" t="s">
        <v>3771</v>
      </c>
      <c r="E1410" s="187">
        <v>1</v>
      </c>
      <c r="F1410" s="186"/>
      <c r="G1410" s="187">
        <v>26.58306</v>
      </c>
    </row>
    <row r="1411" spans="1:7" ht="18.75">
      <c r="A1411" s="198"/>
      <c r="B1411" s="189" t="s">
        <v>5095</v>
      </c>
      <c r="C1411" s="189">
        <v>2023</v>
      </c>
      <c r="D1411" s="184" t="s">
        <v>3771</v>
      </c>
      <c r="E1411" s="187">
        <v>1</v>
      </c>
      <c r="F1411" s="186"/>
      <c r="G1411" s="187">
        <v>16.73282</v>
      </c>
    </row>
    <row r="1412" spans="1:7" ht="18.75">
      <c r="A1412" s="198"/>
      <c r="B1412" s="189" t="s">
        <v>5098</v>
      </c>
      <c r="C1412" s="189">
        <v>2023</v>
      </c>
      <c r="D1412" s="184" t="s">
        <v>3771</v>
      </c>
      <c r="E1412" s="187">
        <v>1</v>
      </c>
      <c r="F1412" s="186"/>
      <c r="G1412" s="187">
        <v>20.240549999999999</v>
      </c>
    </row>
    <row r="1413" spans="1:7" ht="18.75">
      <c r="A1413" s="198"/>
      <c r="B1413" s="189" t="s">
        <v>5088</v>
      </c>
      <c r="C1413" s="189">
        <v>2023</v>
      </c>
      <c r="D1413" s="184" t="s">
        <v>3771</v>
      </c>
      <c r="E1413" s="187">
        <v>1</v>
      </c>
      <c r="F1413" s="186"/>
      <c r="G1413" s="187">
        <v>29.133860000000002</v>
      </c>
    </row>
    <row r="1414" spans="1:7" ht="18.75">
      <c r="A1414" s="198"/>
      <c r="B1414" s="189" t="s">
        <v>5087</v>
      </c>
      <c r="C1414" s="189">
        <v>2023</v>
      </c>
      <c r="D1414" s="184" t="s">
        <v>3771</v>
      </c>
      <c r="E1414" s="187">
        <v>1</v>
      </c>
      <c r="F1414" s="186"/>
      <c r="G1414" s="187">
        <v>22.992699999999999</v>
      </c>
    </row>
    <row r="1415" spans="1:7" ht="18.75">
      <c r="A1415" s="198"/>
      <c r="B1415" s="189" t="s">
        <v>5094</v>
      </c>
      <c r="C1415" s="189">
        <v>2023</v>
      </c>
      <c r="D1415" s="184" t="s">
        <v>3771</v>
      </c>
      <c r="E1415" s="187">
        <v>1</v>
      </c>
      <c r="F1415" s="186"/>
      <c r="G1415" s="187">
        <v>19.772590000000001</v>
      </c>
    </row>
    <row r="1416" spans="1:7" ht="18.75">
      <c r="A1416" s="198"/>
      <c r="B1416" s="189" t="s">
        <v>5094</v>
      </c>
      <c r="C1416" s="189">
        <v>2023</v>
      </c>
      <c r="D1416" s="184" t="s">
        <v>3771</v>
      </c>
      <c r="E1416" s="187">
        <v>1</v>
      </c>
      <c r="F1416" s="186"/>
      <c r="G1416" s="187">
        <v>20.145340000000001</v>
      </c>
    </row>
    <row r="1417" spans="1:7" ht="18.75">
      <c r="A1417" s="198"/>
      <c r="B1417" s="189" t="s">
        <v>5103</v>
      </c>
      <c r="C1417" s="189">
        <v>2023</v>
      </c>
      <c r="D1417" s="184" t="s">
        <v>3771</v>
      </c>
      <c r="E1417" s="187">
        <v>1</v>
      </c>
      <c r="F1417" s="186"/>
      <c r="G1417" s="187">
        <v>24.220020000000002</v>
      </c>
    </row>
    <row r="1418" spans="1:7" ht="18.75">
      <c r="A1418" s="198"/>
      <c r="B1418" s="189" t="s">
        <v>5077</v>
      </c>
      <c r="C1418" s="189">
        <v>2023</v>
      </c>
      <c r="D1418" s="184" t="s">
        <v>3771</v>
      </c>
      <c r="E1418" s="187">
        <v>1</v>
      </c>
      <c r="F1418" s="186"/>
      <c r="G1418" s="187">
        <v>23.884139999999999</v>
      </c>
    </row>
    <row r="1419" spans="1:7" ht="18.75">
      <c r="A1419" s="198"/>
      <c r="B1419" s="189" t="s">
        <v>5094</v>
      </c>
      <c r="C1419" s="189">
        <v>2023</v>
      </c>
      <c r="D1419" s="184" t="s">
        <v>3771</v>
      </c>
      <c r="E1419" s="187">
        <v>1</v>
      </c>
      <c r="F1419" s="186"/>
      <c r="G1419" s="187">
        <v>19.691980000000001</v>
      </c>
    </row>
    <row r="1420" spans="1:7" ht="18.75">
      <c r="A1420" s="198"/>
      <c r="B1420" s="189" t="s">
        <v>5094</v>
      </c>
      <c r="C1420" s="189">
        <v>2023</v>
      </c>
      <c r="D1420" s="184" t="s">
        <v>3771</v>
      </c>
      <c r="E1420" s="187">
        <v>1</v>
      </c>
      <c r="F1420" s="186"/>
      <c r="G1420" s="187">
        <v>19.54148</v>
      </c>
    </row>
    <row r="1421" spans="1:7" ht="18.75">
      <c r="A1421" s="198"/>
      <c r="B1421" s="189" t="s">
        <v>5087</v>
      </c>
      <c r="C1421" s="189">
        <v>2023</v>
      </c>
      <c r="D1421" s="184" t="s">
        <v>3771</v>
      </c>
      <c r="E1421" s="187">
        <v>1</v>
      </c>
      <c r="F1421" s="186"/>
      <c r="G1421" s="187">
        <v>13.82466</v>
      </c>
    </row>
    <row r="1422" spans="1:7" ht="18.75">
      <c r="A1422" s="198"/>
      <c r="B1422" s="189" t="s">
        <v>5087</v>
      </c>
      <c r="C1422" s="189">
        <v>2023</v>
      </c>
      <c r="D1422" s="184" t="s">
        <v>3771</v>
      </c>
      <c r="E1422" s="187">
        <v>1</v>
      </c>
      <c r="F1422" s="186"/>
      <c r="G1422" s="187">
        <v>13.501430000000001</v>
      </c>
    </row>
    <row r="1423" spans="1:7" ht="18.75">
      <c r="A1423" s="198"/>
      <c r="B1423" s="189" t="s">
        <v>5104</v>
      </c>
      <c r="C1423" s="189">
        <v>2023</v>
      </c>
      <c r="D1423" s="184" t="s">
        <v>3771</v>
      </c>
      <c r="E1423" s="187">
        <v>1</v>
      </c>
      <c r="F1423" s="186"/>
      <c r="G1423" s="187">
        <v>25.87734</v>
      </c>
    </row>
    <row r="1424" spans="1:7" ht="18.75">
      <c r="A1424" s="198"/>
      <c r="B1424" s="189" t="s">
        <v>5077</v>
      </c>
      <c r="C1424" s="189">
        <v>2023</v>
      </c>
      <c r="D1424" s="184" t="s">
        <v>3771</v>
      </c>
      <c r="E1424" s="187">
        <v>1</v>
      </c>
      <c r="F1424" s="186"/>
      <c r="G1424" s="187">
        <v>22.499009999999998</v>
      </c>
    </row>
    <row r="1425" spans="1:7" ht="18.75">
      <c r="A1425" s="198"/>
      <c r="B1425" s="189" t="s">
        <v>5081</v>
      </c>
      <c r="C1425" s="189">
        <v>2023</v>
      </c>
      <c r="D1425" s="184" t="s">
        <v>3771</v>
      </c>
      <c r="E1425" s="187">
        <v>1</v>
      </c>
      <c r="F1425" s="186"/>
      <c r="G1425" s="187">
        <v>17.243490000000001</v>
      </c>
    </row>
    <row r="1426" spans="1:7" ht="18.75">
      <c r="A1426" s="198"/>
      <c r="B1426" s="189" t="s">
        <v>5089</v>
      </c>
      <c r="C1426" s="189">
        <v>2023</v>
      </c>
      <c r="D1426" s="184" t="s">
        <v>3771</v>
      </c>
      <c r="E1426" s="187">
        <v>1</v>
      </c>
      <c r="F1426" s="186"/>
      <c r="G1426" s="187">
        <v>32.356760000000001</v>
      </c>
    </row>
    <row r="1427" spans="1:7" ht="18.75">
      <c r="A1427" s="198"/>
      <c r="B1427" s="189" t="s">
        <v>5091</v>
      </c>
      <c r="C1427" s="189">
        <v>2023</v>
      </c>
      <c r="D1427" s="184" t="s">
        <v>3771</v>
      </c>
      <c r="E1427" s="187">
        <v>1</v>
      </c>
      <c r="F1427" s="186"/>
      <c r="G1427" s="187">
        <v>21.684759999999997</v>
      </c>
    </row>
    <row r="1428" spans="1:7" ht="18.75">
      <c r="A1428" s="198"/>
      <c r="B1428" s="189" t="s">
        <v>5078</v>
      </c>
      <c r="C1428" s="189">
        <v>2023</v>
      </c>
      <c r="D1428" s="184" t="s">
        <v>3771</v>
      </c>
      <c r="E1428" s="187">
        <v>1</v>
      </c>
      <c r="F1428" s="186"/>
      <c r="G1428" s="187">
        <v>29.013150000000003</v>
      </c>
    </row>
    <row r="1429" spans="1:7" ht="18.75">
      <c r="A1429" s="198"/>
      <c r="B1429" s="189" t="s">
        <v>5077</v>
      </c>
      <c r="C1429" s="189">
        <v>2023</v>
      </c>
      <c r="D1429" s="184" t="s">
        <v>3771</v>
      </c>
      <c r="E1429" s="187">
        <v>1</v>
      </c>
      <c r="F1429" s="186"/>
      <c r="G1429" s="187">
        <v>18.140270000000001</v>
      </c>
    </row>
    <row r="1430" spans="1:7" ht="18.75">
      <c r="A1430" s="198"/>
      <c r="B1430" s="189" t="s">
        <v>5078</v>
      </c>
      <c r="C1430" s="189">
        <v>2023</v>
      </c>
      <c r="D1430" s="184" t="s">
        <v>3771</v>
      </c>
      <c r="E1430" s="187">
        <v>1</v>
      </c>
      <c r="F1430" s="186"/>
      <c r="G1430" s="187">
        <v>22.638849999999998</v>
      </c>
    </row>
    <row r="1431" spans="1:7" ht="18.75">
      <c r="A1431" s="198"/>
      <c r="B1431" s="189" t="s">
        <v>5078</v>
      </c>
      <c r="C1431" s="189">
        <v>2023</v>
      </c>
      <c r="D1431" s="184" t="s">
        <v>3771</v>
      </c>
      <c r="E1431" s="187">
        <v>1</v>
      </c>
      <c r="F1431" s="186"/>
      <c r="G1431" s="187">
        <v>36.975540000000002</v>
      </c>
    </row>
    <row r="1432" spans="1:7" ht="18.75">
      <c r="A1432" s="194" t="s">
        <v>3808</v>
      </c>
      <c r="B1432" s="190" t="s">
        <v>5110</v>
      </c>
      <c r="C1432" s="189"/>
      <c r="D1432" s="184"/>
      <c r="E1432" s="187"/>
      <c r="F1432" s="186"/>
      <c r="G1432" s="187"/>
    </row>
    <row r="1433" spans="1:7" ht="18.75">
      <c r="A1433" s="194" t="s">
        <v>5111</v>
      </c>
      <c r="B1433" s="190" t="s">
        <v>3807</v>
      </c>
      <c r="C1433" s="186"/>
      <c r="D1433" s="184"/>
      <c r="E1433" s="187">
        <v>2473</v>
      </c>
      <c r="F1433" s="186"/>
      <c r="G1433" s="187">
        <v>80944.677400000059</v>
      </c>
    </row>
    <row r="1434" spans="1:7" ht="18.75">
      <c r="A1434" s="198"/>
      <c r="B1434" s="189" t="s">
        <v>5077</v>
      </c>
      <c r="C1434" s="189">
        <v>2023</v>
      </c>
      <c r="D1434" s="184" t="s">
        <v>3771</v>
      </c>
      <c r="E1434" s="187">
        <v>1</v>
      </c>
      <c r="F1434" s="186"/>
      <c r="G1434" s="187">
        <v>39.402569999999997</v>
      </c>
    </row>
    <row r="1435" spans="1:7" ht="18.75">
      <c r="A1435" s="186"/>
      <c r="B1435" s="189" t="s">
        <v>5077</v>
      </c>
      <c r="C1435" s="189">
        <v>2023</v>
      </c>
      <c r="D1435" s="184" t="s">
        <v>3771</v>
      </c>
      <c r="E1435" s="187">
        <v>1</v>
      </c>
      <c r="F1435" s="186"/>
      <c r="G1435" s="187">
        <v>39.402149999999999</v>
      </c>
    </row>
    <row r="1436" spans="1:7" ht="18.75">
      <c r="A1436" s="186"/>
      <c r="B1436" s="189" t="s">
        <v>5077</v>
      </c>
      <c r="C1436" s="189">
        <v>2023</v>
      </c>
      <c r="D1436" s="184" t="s">
        <v>3771</v>
      </c>
      <c r="E1436" s="187">
        <v>1</v>
      </c>
      <c r="F1436" s="186"/>
      <c r="G1436" s="187">
        <v>38.783999999999999</v>
      </c>
    </row>
    <row r="1437" spans="1:7" ht="18.75">
      <c r="A1437" s="198"/>
      <c r="B1437" s="189" t="s">
        <v>5085</v>
      </c>
      <c r="C1437" s="189">
        <v>2023</v>
      </c>
      <c r="D1437" s="184" t="s">
        <v>3771</v>
      </c>
      <c r="E1437" s="187">
        <v>1</v>
      </c>
      <c r="F1437" s="186"/>
      <c r="G1437" s="187">
        <v>34.142510000000001</v>
      </c>
    </row>
    <row r="1438" spans="1:7" ht="18.75">
      <c r="A1438" s="198"/>
      <c r="B1438" s="189" t="s">
        <v>5077</v>
      </c>
      <c r="C1438" s="189">
        <v>2023</v>
      </c>
      <c r="D1438" s="184" t="s">
        <v>3771</v>
      </c>
      <c r="E1438" s="187">
        <v>1</v>
      </c>
      <c r="F1438" s="186"/>
      <c r="G1438" s="187">
        <v>22.967549999999999</v>
      </c>
    </row>
    <row r="1439" spans="1:7" ht="18.75">
      <c r="A1439" s="198"/>
      <c r="B1439" s="189" t="s">
        <v>5095</v>
      </c>
      <c r="C1439" s="189">
        <v>2023</v>
      </c>
      <c r="D1439" s="184" t="s">
        <v>3771</v>
      </c>
      <c r="E1439" s="187">
        <v>1</v>
      </c>
      <c r="F1439" s="186"/>
      <c r="G1439" s="187">
        <v>33.851230000000001</v>
      </c>
    </row>
    <row r="1440" spans="1:7" ht="18.75">
      <c r="A1440" s="198"/>
      <c r="B1440" s="189" t="s">
        <v>5078</v>
      </c>
      <c r="C1440" s="189">
        <v>2023</v>
      </c>
      <c r="D1440" s="184" t="s">
        <v>3771</v>
      </c>
      <c r="E1440" s="187">
        <v>1</v>
      </c>
      <c r="F1440" s="186"/>
      <c r="G1440" s="187">
        <v>33.039169999999999</v>
      </c>
    </row>
    <row r="1441" spans="1:7" ht="18.75">
      <c r="A1441" s="198"/>
      <c r="B1441" s="189" t="s">
        <v>5078</v>
      </c>
      <c r="C1441" s="189">
        <v>2023</v>
      </c>
      <c r="D1441" s="184" t="s">
        <v>3771</v>
      </c>
      <c r="E1441" s="187">
        <v>1</v>
      </c>
      <c r="F1441" s="186"/>
      <c r="G1441" s="187">
        <v>31.305520000000001</v>
      </c>
    </row>
    <row r="1442" spans="1:7" ht="18.75">
      <c r="A1442" s="198"/>
      <c r="B1442" s="189" t="s">
        <v>5078</v>
      </c>
      <c r="C1442" s="189">
        <v>2023</v>
      </c>
      <c r="D1442" s="184" t="s">
        <v>3771</v>
      </c>
      <c r="E1442" s="187">
        <v>1</v>
      </c>
      <c r="F1442" s="186"/>
      <c r="G1442" s="187">
        <v>32.88008</v>
      </c>
    </row>
    <row r="1443" spans="1:7" ht="18.75">
      <c r="A1443" s="198"/>
      <c r="B1443" s="189" t="s">
        <v>5078</v>
      </c>
      <c r="C1443" s="189">
        <v>2023</v>
      </c>
      <c r="D1443" s="184" t="s">
        <v>3771</v>
      </c>
      <c r="E1443" s="187">
        <v>1</v>
      </c>
      <c r="F1443" s="186"/>
      <c r="G1443" s="187">
        <v>22.299049999999998</v>
      </c>
    </row>
    <row r="1444" spans="1:7" ht="18.75">
      <c r="A1444" s="198"/>
      <c r="B1444" s="189" t="s">
        <v>5077</v>
      </c>
      <c r="C1444" s="189">
        <v>2023</v>
      </c>
      <c r="D1444" s="184" t="s">
        <v>3771</v>
      </c>
      <c r="E1444" s="187">
        <v>1</v>
      </c>
      <c r="F1444" s="186"/>
      <c r="G1444" s="187">
        <v>38.817370000000004</v>
      </c>
    </row>
    <row r="1445" spans="1:7" ht="18.75">
      <c r="A1445" s="198"/>
      <c r="B1445" s="189" t="s">
        <v>5078</v>
      </c>
      <c r="C1445" s="189">
        <v>2023</v>
      </c>
      <c r="D1445" s="184" t="s">
        <v>3771</v>
      </c>
      <c r="E1445" s="187">
        <v>1</v>
      </c>
      <c r="F1445" s="186"/>
      <c r="G1445" s="187">
        <v>31.814880000000002</v>
      </c>
    </row>
    <row r="1446" spans="1:7" ht="18.75">
      <c r="A1446" s="198"/>
      <c r="B1446" s="189" t="s">
        <v>5078</v>
      </c>
      <c r="C1446" s="189">
        <v>2023</v>
      </c>
      <c r="D1446" s="184" t="s">
        <v>3771</v>
      </c>
      <c r="E1446" s="187">
        <v>1</v>
      </c>
      <c r="F1446" s="186"/>
      <c r="G1446" s="187">
        <v>41.014420000000001</v>
      </c>
    </row>
    <row r="1447" spans="1:7" ht="18.75">
      <c r="A1447" s="198"/>
      <c r="B1447" s="189" t="s">
        <v>5077</v>
      </c>
      <c r="C1447" s="189">
        <v>2023</v>
      </c>
      <c r="D1447" s="184" t="s">
        <v>3771</v>
      </c>
      <c r="E1447" s="187">
        <v>1</v>
      </c>
      <c r="F1447" s="186"/>
      <c r="G1447" s="187">
        <v>41.001959999999997</v>
      </c>
    </row>
    <row r="1448" spans="1:7" ht="18.75">
      <c r="A1448" s="198"/>
      <c r="B1448" s="189" t="s">
        <v>5078</v>
      </c>
      <c r="C1448" s="189">
        <v>2023</v>
      </c>
      <c r="D1448" s="184" t="s">
        <v>3771</v>
      </c>
      <c r="E1448" s="187">
        <v>1</v>
      </c>
      <c r="F1448" s="186"/>
      <c r="G1448" s="187">
        <v>33.28781</v>
      </c>
    </row>
    <row r="1449" spans="1:7" ht="18.75">
      <c r="A1449" s="198"/>
      <c r="B1449" s="189" t="s">
        <v>5077</v>
      </c>
      <c r="C1449" s="189">
        <v>2023</v>
      </c>
      <c r="D1449" s="184" t="s">
        <v>3771</v>
      </c>
      <c r="E1449" s="187">
        <v>1</v>
      </c>
      <c r="F1449" s="186"/>
      <c r="G1449" s="187">
        <v>38.817769999999996</v>
      </c>
    </row>
    <row r="1450" spans="1:7" ht="18.75">
      <c r="A1450" s="198"/>
      <c r="B1450" s="189" t="s">
        <v>5077</v>
      </c>
      <c r="C1450" s="189">
        <v>2023</v>
      </c>
      <c r="D1450" s="184" t="s">
        <v>3771</v>
      </c>
      <c r="E1450" s="187">
        <v>1</v>
      </c>
      <c r="F1450" s="186"/>
      <c r="G1450" s="187">
        <v>32.099359999999997</v>
      </c>
    </row>
    <row r="1451" spans="1:7" ht="18.75">
      <c r="A1451" s="198"/>
      <c r="B1451" s="189" t="s">
        <v>5104</v>
      </c>
      <c r="C1451" s="189">
        <v>2023</v>
      </c>
      <c r="D1451" s="184" t="s">
        <v>3771</v>
      </c>
      <c r="E1451" s="187">
        <v>1</v>
      </c>
      <c r="F1451" s="186"/>
      <c r="G1451" s="187">
        <v>36.099789999999999</v>
      </c>
    </row>
    <row r="1452" spans="1:7" ht="18.75">
      <c r="A1452" s="198"/>
      <c r="B1452" s="189" t="s">
        <v>5077</v>
      </c>
      <c r="C1452" s="189">
        <v>2023</v>
      </c>
      <c r="D1452" s="184" t="s">
        <v>3771</v>
      </c>
      <c r="E1452" s="187">
        <v>1</v>
      </c>
      <c r="F1452" s="186"/>
      <c r="G1452" s="187">
        <v>38.824930000000002</v>
      </c>
    </row>
    <row r="1453" spans="1:7" ht="18.75">
      <c r="A1453" s="198"/>
      <c r="B1453" s="189" t="s">
        <v>5078</v>
      </c>
      <c r="C1453" s="189">
        <v>2023</v>
      </c>
      <c r="D1453" s="184" t="s">
        <v>3771</v>
      </c>
      <c r="E1453" s="187">
        <v>1</v>
      </c>
      <c r="F1453" s="186"/>
      <c r="G1453" s="187">
        <v>33.461589999999994</v>
      </c>
    </row>
    <row r="1454" spans="1:7" ht="18.75">
      <c r="A1454" s="198"/>
      <c r="B1454" s="189" t="s">
        <v>5078</v>
      </c>
      <c r="C1454" s="189">
        <v>2023</v>
      </c>
      <c r="D1454" s="184" t="s">
        <v>3771</v>
      </c>
      <c r="E1454" s="187">
        <v>1</v>
      </c>
      <c r="F1454" s="186"/>
      <c r="G1454" s="187">
        <v>36.898900000000005</v>
      </c>
    </row>
    <row r="1455" spans="1:7" ht="18.75">
      <c r="A1455" s="198"/>
      <c r="B1455" s="189" t="s">
        <v>5078</v>
      </c>
      <c r="C1455" s="189">
        <v>2023</v>
      </c>
      <c r="D1455" s="184" t="s">
        <v>3771</v>
      </c>
      <c r="E1455" s="187">
        <v>1</v>
      </c>
      <c r="F1455" s="186"/>
      <c r="G1455" s="187">
        <v>32.030270000000002</v>
      </c>
    </row>
    <row r="1456" spans="1:7" ht="18.75">
      <c r="A1456" s="198"/>
      <c r="B1456" s="189" t="s">
        <v>5078</v>
      </c>
      <c r="C1456" s="189">
        <v>2023</v>
      </c>
      <c r="D1456" s="184" t="s">
        <v>3771</v>
      </c>
      <c r="E1456" s="187">
        <v>1</v>
      </c>
      <c r="F1456" s="186"/>
      <c r="G1456" s="187">
        <v>36.915059999999997</v>
      </c>
    </row>
    <row r="1457" spans="1:7" ht="18.75">
      <c r="A1457" s="198"/>
      <c r="B1457" s="189" t="s">
        <v>5078</v>
      </c>
      <c r="C1457" s="189">
        <v>2023</v>
      </c>
      <c r="D1457" s="184" t="s">
        <v>3771</v>
      </c>
      <c r="E1457" s="187">
        <v>1</v>
      </c>
      <c r="F1457" s="186"/>
      <c r="G1457" s="187">
        <v>36.927990000000001</v>
      </c>
    </row>
    <row r="1458" spans="1:7" ht="18.75">
      <c r="A1458" s="198"/>
      <c r="B1458" s="189" t="s">
        <v>5078</v>
      </c>
      <c r="C1458" s="189">
        <v>2023</v>
      </c>
      <c r="D1458" s="184" t="s">
        <v>3771</v>
      </c>
      <c r="E1458" s="187">
        <v>1</v>
      </c>
      <c r="F1458" s="186"/>
      <c r="G1458" s="187">
        <v>36.881140000000002</v>
      </c>
    </row>
    <row r="1459" spans="1:7" ht="18.75">
      <c r="A1459" s="198"/>
      <c r="B1459" s="189" t="s">
        <v>5078</v>
      </c>
      <c r="C1459" s="189">
        <v>2023</v>
      </c>
      <c r="D1459" s="184" t="s">
        <v>3771</v>
      </c>
      <c r="E1459" s="187">
        <v>1</v>
      </c>
      <c r="F1459" s="186"/>
      <c r="G1459" s="187">
        <v>46.250489999999999</v>
      </c>
    </row>
    <row r="1460" spans="1:7" ht="18.75">
      <c r="A1460" s="198"/>
      <c r="B1460" s="189" t="s">
        <v>5077</v>
      </c>
      <c r="C1460" s="189">
        <v>2023</v>
      </c>
      <c r="D1460" s="184" t="s">
        <v>3771</v>
      </c>
      <c r="E1460" s="187">
        <v>1</v>
      </c>
      <c r="F1460" s="186"/>
      <c r="G1460" s="187">
        <v>38.768699999999995</v>
      </c>
    </row>
    <row r="1461" spans="1:7" ht="18.75">
      <c r="A1461" s="198"/>
      <c r="B1461" s="189" t="s">
        <v>5078</v>
      </c>
      <c r="C1461" s="189">
        <v>2023</v>
      </c>
      <c r="D1461" s="184" t="s">
        <v>3771</v>
      </c>
      <c r="E1461" s="187">
        <v>1</v>
      </c>
      <c r="F1461" s="186"/>
      <c r="G1461" s="187">
        <v>31.437159999999999</v>
      </c>
    </row>
    <row r="1462" spans="1:7" ht="18.75">
      <c r="A1462" s="198"/>
      <c r="B1462" s="189" t="s">
        <v>5078</v>
      </c>
      <c r="C1462" s="189">
        <v>2023</v>
      </c>
      <c r="D1462" s="184" t="s">
        <v>3771</v>
      </c>
      <c r="E1462" s="187">
        <v>1</v>
      </c>
      <c r="F1462" s="186"/>
      <c r="G1462" s="187">
        <v>41.247900000000001</v>
      </c>
    </row>
    <row r="1463" spans="1:7" ht="18.75">
      <c r="A1463" s="198"/>
      <c r="B1463" s="189" t="s">
        <v>5078</v>
      </c>
      <c r="C1463" s="189">
        <v>2023</v>
      </c>
      <c r="D1463" s="184" t="s">
        <v>3771</v>
      </c>
      <c r="E1463" s="187">
        <v>1</v>
      </c>
      <c r="F1463" s="186"/>
      <c r="G1463" s="187">
        <v>30.200400000000002</v>
      </c>
    </row>
    <row r="1464" spans="1:7" ht="18.75">
      <c r="A1464" s="198"/>
      <c r="B1464" s="189" t="s">
        <v>5078</v>
      </c>
      <c r="C1464" s="189">
        <v>2023</v>
      </c>
      <c r="D1464" s="184" t="s">
        <v>3771</v>
      </c>
      <c r="E1464" s="187">
        <v>1</v>
      </c>
      <c r="F1464" s="186"/>
      <c r="G1464" s="187">
        <v>32.149740000000001</v>
      </c>
    </row>
    <row r="1465" spans="1:7" ht="18.75">
      <c r="A1465" s="198"/>
      <c r="B1465" s="189" t="s">
        <v>5078</v>
      </c>
      <c r="C1465" s="189">
        <v>2023</v>
      </c>
      <c r="D1465" s="184" t="s">
        <v>3771</v>
      </c>
      <c r="E1465" s="187">
        <v>1</v>
      </c>
      <c r="F1465" s="186"/>
      <c r="G1465" s="187">
        <v>40.787419999999997</v>
      </c>
    </row>
    <row r="1466" spans="1:7" ht="18.75">
      <c r="A1466" s="198"/>
      <c r="B1466" s="189" t="s">
        <v>5077</v>
      </c>
      <c r="C1466" s="189">
        <v>2023</v>
      </c>
      <c r="D1466" s="184" t="s">
        <v>3771</v>
      </c>
      <c r="E1466" s="187">
        <v>1</v>
      </c>
      <c r="F1466" s="186"/>
      <c r="G1466" s="187">
        <v>40.560220000000001</v>
      </c>
    </row>
    <row r="1467" spans="1:7" ht="18.75">
      <c r="A1467" s="198"/>
      <c r="B1467" s="189" t="s">
        <v>5077</v>
      </c>
      <c r="C1467" s="189">
        <v>2023</v>
      </c>
      <c r="D1467" s="184" t="s">
        <v>3771</v>
      </c>
      <c r="E1467" s="187">
        <v>1</v>
      </c>
      <c r="F1467" s="186"/>
      <c r="G1467" s="187">
        <v>32.072780000000002</v>
      </c>
    </row>
    <row r="1468" spans="1:7" ht="18.75">
      <c r="A1468" s="198"/>
      <c r="B1468" s="189" t="s">
        <v>5077</v>
      </c>
      <c r="C1468" s="189">
        <v>2023</v>
      </c>
      <c r="D1468" s="184" t="s">
        <v>3771</v>
      </c>
      <c r="E1468" s="187">
        <v>1</v>
      </c>
      <c r="F1468" s="186"/>
      <c r="G1468" s="187">
        <v>39.481900000000003</v>
      </c>
    </row>
    <row r="1469" spans="1:7" ht="18.75">
      <c r="A1469" s="198"/>
      <c r="B1469" s="189" t="s">
        <v>5077</v>
      </c>
      <c r="C1469" s="189">
        <v>2023</v>
      </c>
      <c r="D1469" s="184" t="s">
        <v>3771</v>
      </c>
      <c r="E1469" s="187">
        <v>1</v>
      </c>
      <c r="F1469" s="186"/>
      <c r="G1469" s="187">
        <v>40.11054</v>
      </c>
    </row>
    <row r="1470" spans="1:7" ht="18.75">
      <c r="A1470" s="198"/>
      <c r="B1470" s="189" t="s">
        <v>5081</v>
      </c>
      <c r="C1470" s="189">
        <v>2023</v>
      </c>
      <c r="D1470" s="184" t="s">
        <v>3771</v>
      </c>
      <c r="E1470" s="187">
        <v>1</v>
      </c>
      <c r="F1470" s="186"/>
      <c r="G1470" s="187">
        <v>45.524850000000001</v>
      </c>
    </row>
    <row r="1471" spans="1:7" ht="18.75">
      <c r="A1471" s="198"/>
      <c r="B1471" s="189" t="s">
        <v>5078</v>
      </c>
      <c r="C1471" s="189">
        <v>2023</v>
      </c>
      <c r="D1471" s="184" t="s">
        <v>3771</v>
      </c>
      <c r="E1471" s="187">
        <v>1</v>
      </c>
      <c r="F1471" s="186"/>
      <c r="G1471" s="187">
        <v>40.787410000000001</v>
      </c>
    </row>
    <row r="1472" spans="1:7" ht="18.75">
      <c r="A1472" s="198"/>
      <c r="B1472" s="189" t="s">
        <v>5078</v>
      </c>
      <c r="C1472" s="189">
        <v>2023</v>
      </c>
      <c r="D1472" s="184" t="s">
        <v>3771</v>
      </c>
      <c r="E1472" s="187">
        <v>1</v>
      </c>
      <c r="F1472" s="186"/>
      <c r="G1472" s="187">
        <v>22.362880000000001</v>
      </c>
    </row>
    <row r="1473" spans="1:7" ht="18.75">
      <c r="A1473" s="198"/>
      <c r="B1473" s="189" t="s">
        <v>5078</v>
      </c>
      <c r="C1473" s="189">
        <v>2023</v>
      </c>
      <c r="D1473" s="184" t="s">
        <v>3771</v>
      </c>
      <c r="E1473" s="187">
        <v>1</v>
      </c>
      <c r="F1473" s="186"/>
      <c r="G1473" s="187">
        <v>35.203609999999998</v>
      </c>
    </row>
    <row r="1474" spans="1:7" ht="18.75">
      <c r="A1474" s="198"/>
      <c r="B1474" s="189" t="s">
        <v>5077</v>
      </c>
      <c r="C1474" s="189">
        <v>2023</v>
      </c>
      <c r="D1474" s="184" t="s">
        <v>3771</v>
      </c>
      <c r="E1474" s="187">
        <v>1</v>
      </c>
      <c r="F1474" s="186"/>
      <c r="G1474" s="187">
        <v>39.559530000000002</v>
      </c>
    </row>
    <row r="1475" spans="1:7" ht="18.75">
      <c r="A1475" s="198"/>
      <c r="B1475" s="189" t="s">
        <v>5105</v>
      </c>
      <c r="C1475" s="189">
        <v>2023</v>
      </c>
      <c r="D1475" s="184" t="s">
        <v>3771</v>
      </c>
      <c r="E1475" s="187">
        <v>1</v>
      </c>
      <c r="F1475" s="186"/>
      <c r="G1475" s="187">
        <v>40.217280000000002</v>
      </c>
    </row>
    <row r="1476" spans="1:7" ht="18.75">
      <c r="A1476" s="198"/>
      <c r="B1476" s="189" t="s">
        <v>5077</v>
      </c>
      <c r="C1476" s="189">
        <v>2023</v>
      </c>
      <c r="D1476" s="184" t="s">
        <v>3771</v>
      </c>
      <c r="E1476" s="187">
        <v>1</v>
      </c>
      <c r="F1476" s="186"/>
      <c r="G1476" s="187">
        <v>22.38944</v>
      </c>
    </row>
    <row r="1477" spans="1:7" ht="18.75">
      <c r="A1477" s="198"/>
      <c r="B1477" s="189" t="s">
        <v>5081</v>
      </c>
      <c r="C1477" s="189">
        <v>2023</v>
      </c>
      <c r="D1477" s="184" t="s">
        <v>3771</v>
      </c>
      <c r="E1477" s="187">
        <v>1</v>
      </c>
      <c r="F1477" s="186"/>
      <c r="G1477" s="187">
        <v>45.794609999999999</v>
      </c>
    </row>
    <row r="1478" spans="1:7" ht="18.75">
      <c r="A1478" s="198"/>
      <c r="B1478" s="189" t="s">
        <v>5077</v>
      </c>
      <c r="C1478" s="189">
        <v>2023</v>
      </c>
      <c r="D1478" s="184" t="s">
        <v>3771</v>
      </c>
      <c r="E1478" s="187">
        <v>1</v>
      </c>
      <c r="F1478" s="186"/>
      <c r="G1478" s="187">
        <v>39.448929999999997</v>
      </c>
    </row>
    <row r="1479" spans="1:7" ht="18.75">
      <c r="A1479" s="198"/>
      <c r="B1479" s="189" t="s">
        <v>5077</v>
      </c>
      <c r="C1479" s="189">
        <v>2023</v>
      </c>
      <c r="D1479" s="184" t="s">
        <v>3771</v>
      </c>
      <c r="E1479" s="187">
        <v>1</v>
      </c>
      <c r="F1479" s="186"/>
      <c r="G1479" s="187">
        <v>40.119059999999998</v>
      </c>
    </row>
    <row r="1480" spans="1:7" ht="18.75">
      <c r="A1480" s="198"/>
      <c r="B1480" s="189" t="s">
        <v>5078</v>
      </c>
      <c r="C1480" s="189">
        <v>2023</v>
      </c>
      <c r="D1480" s="184" t="s">
        <v>3771</v>
      </c>
      <c r="E1480" s="187">
        <v>1</v>
      </c>
      <c r="F1480" s="186"/>
      <c r="G1480" s="187">
        <v>36.785910000000001</v>
      </c>
    </row>
    <row r="1481" spans="1:7" ht="18.75">
      <c r="A1481" s="198"/>
      <c r="B1481" s="189" t="s">
        <v>5103</v>
      </c>
      <c r="C1481" s="189">
        <v>2023</v>
      </c>
      <c r="D1481" s="184" t="s">
        <v>3771</v>
      </c>
      <c r="E1481" s="187">
        <v>1</v>
      </c>
      <c r="F1481" s="186"/>
      <c r="G1481" s="187">
        <v>42.602499999999999</v>
      </c>
    </row>
    <row r="1482" spans="1:7" ht="18.75">
      <c r="A1482" s="198"/>
      <c r="B1482" s="189" t="s">
        <v>5077</v>
      </c>
      <c r="C1482" s="189">
        <v>2023</v>
      </c>
      <c r="D1482" s="184" t="s">
        <v>3771</v>
      </c>
      <c r="E1482" s="187">
        <v>1</v>
      </c>
      <c r="F1482" s="186"/>
      <c r="G1482" s="187">
        <v>40.110930000000003</v>
      </c>
    </row>
    <row r="1483" spans="1:7" ht="18.75">
      <c r="A1483" s="198"/>
      <c r="B1483" s="189" t="s">
        <v>5105</v>
      </c>
      <c r="C1483" s="189">
        <v>2023</v>
      </c>
      <c r="D1483" s="184" t="s">
        <v>3771</v>
      </c>
      <c r="E1483" s="187">
        <v>1</v>
      </c>
      <c r="F1483" s="186"/>
      <c r="G1483" s="187">
        <v>33.016480000000001</v>
      </c>
    </row>
    <row r="1484" spans="1:7" ht="18.75">
      <c r="A1484" s="198"/>
      <c r="B1484" s="189" t="s">
        <v>5103</v>
      </c>
      <c r="C1484" s="189">
        <v>2023</v>
      </c>
      <c r="D1484" s="184" t="s">
        <v>3771</v>
      </c>
      <c r="E1484" s="187">
        <v>1</v>
      </c>
      <c r="F1484" s="186"/>
      <c r="G1484" s="187">
        <v>41.386800000000001</v>
      </c>
    </row>
    <row r="1485" spans="1:7" ht="18.75">
      <c r="A1485" s="198"/>
      <c r="B1485" s="189" t="s">
        <v>5077</v>
      </c>
      <c r="C1485" s="189">
        <v>2023</v>
      </c>
      <c r="D1485" s="184" t="s">
        <v>3771</v>
      </c>
      <c r="E1485" s="187">
        <v>1</v>
      </c>
      <c r="F1485" s="186"/>
      <c r="G1485" s="187">
        <v>39.481900000000003</v>
      </c>
    </row>
    <row r="1486" spans="1:7" ht="18.75">
      <c r="A1486" s="198"/>
      <c r="B1486" s="189" t="s">
        <v>5077</v>
      </c>
      <c r="C1486" s="189">
        <v>2023</v>
      </c>
      <c r="D1486" s="184" t="s">
        <v>3771</v>
      </c>
      <c r="E1486" s="187">
        <v>1</v>
      </c>
      <c r="F1486" s="186"/>
      <c r="G1486" s="187">
        <v>39.264650000000003</v>
      </c>
    </row>
    <row r="1487" spans="1:7" ht="18.75">
      <c r="A1487" s="198"/>
      <c r="B1487" s="189" t="s">
        <v>5077</v>
      </c>
      <c r="C1487" s="189">
        <v>2023</v>
      </c>
      <c r="D1487" s="184" t="s">
        <v>3771</v>
      </c>
      <c r="E1487" s="187">
        <v>1</v>
      </c>
      <c r="F1487" s="186"/>
      <c r="G1487" s="187">
        <v>39.453690000000002</v>
      </c>
    </row>
    <row r="1488" spans="1:7" ht="18.75">
      <c r="A1488" s="198"/>
      <c r="B1488" s="189" t="s">
        <v>5087</v>
      </c>
      <c r="C1488" s="189">
        <v>2023</v>
      </c>
      <c r="D1488" s="184" t="s">
        <v>3771</v>
      </c>
      <c r="E1488" s="187">
        <v>1</v>
      </c>
      <c r="F1488" s="186"/>
      <c r="G1488" s="187">
        <v>29.295349999999999</v>
      </c>
    </row>
    <row r="1489" spans="1:7" ht="18.75">
      <c r="A1489" s="198"/>
      <c r="B1489" s="189" t="s">
        <v>5078</v>
      </c>
      <c r="C1489" s="189">
        <v>2023</v>
      </c>
      <c r="D1489" s="184" t="s">
        <v>3771</v>
      </c>
      <c r="E1489" s="187">
        <v>1</v>
      </c>
      <c r="F1489" s="186"/>
      <c r="G1489" s="187">
        <v>30.659130000000001</v>
      </c>
    </row>
    <row r="1490" spans="1:7" ht="18.75">
      <c r="A1490" s="198"/>
      <c r="B1490" s="189" t="s">
        <v>5077</v>
      </c>
      <c r="C1490" s="189">
        <v>2023</v>
      </c>
      <c r="D1490" s="184" t="s">
        <v>3771</v>
      </c>
      <c r="E1490" s="187">
        <v>1</v>
      </c>
      <c r="F1490" s="186"/>
      <c r="G1490" s="187">
        <v>21.965509999999998</v>
      </c>
    </row>
    <row r="1491" spans="1:7" ht="18.75">
      <c r="A1491" s="198"/>
      <c r="B1491" s="189" t="s">
        <v>5077</v>
      </c>
      <c r="C1491" s="189">
        <v>2023</v>
      </c>
      <c r="D1491" s="184" t="s">
        <v>3771</v>
      </c>
      <c r="E1491" s="187">
        <v>1</v>
      </c>
      <c r="F1491" s="186"/>
      <c r="G1491" s="187">
        <v>31.66432</v>
      </c>
    </row>
    <row r="1492" spans="1:7" ht="18.75">
      <c r="A1492" s="198"/>
      <c r="B1492" s="189" t="s">
        <v>5078</v>
      </c>
      <c r="C1492" s="189">
        <v>2023</v>
      </c>
      <c r="D1492" s="184" t="s">
        <v>3771</v>
      </c>
      <c r="E1492" s="187">
        <v>1</v>
      </c>
      <c r="F1492" s="186"/>
      <c r="G1492" s="187">
        <v>31.666349999999998</v>
      </c>
    </row>
    <row r="1493" spans="1:7" ht="18.75">
      <c r="A1493" s="198"/>
      <c r="B1493" s="189" t="s">
        <v>5077</v>
      </c>
      <c r="C1493" s="189">
        <v>2023</v>
      </c>
      <c r="D1493" s="184" t="s">
        <v>3771</v>
      </c>
      <c r="E1493" s="187">
        <v>1</v>
      </c>
      <c r="F1493" s="186"/>
      <c r="G1493" s="187">
        <v>20.496359999999999</v>
      </c>
    </row>
    <row r="1494" spans="1:7" ht="18.75">
      <c r="A1494" s="198"/>
      <c r="B1494" s="189" t="s">
        <v>5077</v>
      </c>
      <c r="C1494" s="189">
        <v>2023</v>
      </c>
      <c r="D1494" s="184" t="s">
        <v>3771</v>
      </c>
      <c r="E1494" s="187">
        <v>1</v>
      </c>
      <c r="F1494" s="186"/>
      <c r="G1494" s="187">
        <v>20.289560000000002</v>
      </c>
    </row>
    <row r="1495" spans="1:7" ht="18.75">
      <c r="A1495" s="198"/>
      <c r="B1495" s="189" t="s">
        <v>5077</v>
      </c>
      <c r="C1495" s="189">
        <v>2023</v>
      </c>
      <c r="D1495" s="184" t="s">
        <v>3771</v>
      </c>
      <c r="E1495" s="187">
        <v>1</v>
      </c>
      <c r="F1495" s="186"/>
      <c r="G1495" s="187">
        <v>38.887039999999999</v>
      </c>
    </row>
    <row r="1496" spans="1:7" ht="18.75">
      <c r="A1496" s="198"/>
      <c r="B1496" s="189" t="s">
        <v>5077</v>
      </c>
      <c r="C1496" s="189">
        <v>2023</v>
      </c>
      <c r="D1496" s="184" t="s">
        <v>3771</v>
      </c>
      <c r="E1496" s="187">
        <v>1</v>
      </c>
      <c r="F1496" s="186"/>
      <c r="G1496" s="187">
        <v>38.824930000000002</v>
      </c>
    </row>
    <row r="1497" spans="1:7" ht="18.75">
      <c r="A1497" s="198"/>
      <c r="B1497" s="189" t="s">
        <v>5078</v>
      </c>
      <c r="C1497" s="189">
        <v>2023</v>
      </c>
      <c r="D1497" s="184" t="s">
        <v>3771</v>
      </c>
      <c r="E1497" s="187">
        <v>1</v>
      </c>
      <c r="F1497" s="186"/>
      <c r="G1497" s="187">
        <v>39.088639999999998</v>
      </c>
    </row>
    <row r="1498" spans="1:7" ht="18.75">
      <c r="A1498" s="198"/>
      <c r="B1498" s="189" t="s">
        <v>5077</v>
      </c>
      <c r="C1498" s="189">
        <v>2023</v>
      </c>
      <c r="D1498" s="184" t="s">
        <v>3771</v>
      </c>
      <c r="E1498" s="187">
        <v>1</v>
      </c>
      <c r="F1498" s="186"/>
      <c r="G1498" s="187">
        <v>39.40222</v>
      </c>
    </row>
    <row r="1499" spans="1:7" ht="18.75">
      <c r="A1499" s="198"/>
      <c r="B1499" s="189" t="s">
        <v>5077</v>
      </c>
      <c r="C1499" s="189">
        <v>2023</v>
      </c>
      <c r="D1499" s="184" t="s">
        <v>3771</v>
      </c>
      <c r="E1499" s="187">
        <v>1</v>
      </c>
      <c r="F1499" s="186"/>
      <c r="G1499" s="187">
        <v>40.110250000000001</v>
      </c>
    </row>
    <row r="1500" spans="1:7" ht="18.75">
      <c r="A1500" s="198"/>
      <c r="B1500" s="189" t="s">
        <v>5078</v>
      </c>
      <c r="C1500" s="189">
        <v>2023</v>
      </c>
      <c r="D1500" s="184" t="s">
        <v>3771</v>
      </c>
      <c r="E1500" s="187">
        <v>1</v>
      </c>
      <c r="F1500" s="186"/>
      <c r="G1500" s="187">
        <v>37.622860000000003</v>
      </c>
    </row>
    <row r="1501" spans="1:7" ht="18.75">
      <c r="A1501" s="198"/>
      <c r="B1501" s="189" t="s">
        <v>5077</v>
      </c>
      <c r="C1501" s="189">
        <v>2023</v>
      </c>
      <c r="D1501" s="184" t="s">
        <v>3771</v>
      </c>
      <c r="E1501" s="187">
        <v>1</v>
      </c>
      <c r="F1501" s="186"/>
      <c r="G1501" s="187">
        <v>29.12764</v>
      </c>
    </row>
    <row r="1502" spans="1:7" ht="18.75">
      <c r="A1502" s="198"/>
      <c r="B1502" s="189" t="s">
        <v>5077</v>
      </c>
      <c r="C1502" s="189">
        <v>2023</v>
      </c>
      <c r="D1502" s="184" t="s">
        <v>3771</v>
      </c>
      <c r="E1502" s="187">
        <v>1</v>
      </c>
      <c r="F1502" s="186"/>
      <c r="G1502" s="187">
        <v>29.148009999999999</v>
      </c>
    </row>
    <row r="1503" spans="1:7" ht="18.75">
      <c r="A1503" s="198"/>
      <c r="B1503" s="189" t="s">
        <v>5077</v>
      </c>
      <c r="C1503" s="189">
        <v>2023</v>
      </c>
      <c r="D1503" s="184" t="s">
        <v>3771</v>
      </c>
      <c r="E1503" s="187">
        <v>1</v>
      </c>
      <c r="F1503" s="186"/>
      <c r="G1503" s="187">
        <v>30.438659999999999</v>
      </c>
    </row>
    <row r="1504" spans="1:7" ht="18.75">
      <c r="A1504" s="198"/>
      <c r="B1504" s="189" t="s">
        <v>5078</v>
      </c>
      <c r="C1504" s="189">
        <v>2023</v>
      </c>
      <c r="D1504" s="184" t="s">
        <v>3771</v>
      </c>
      <c r="E1504" s="187">
        <v>1</v>
      </c>
      <c r="F1504" s="186"/>
      <c r="G1504" s="187">
        <v>46.09845</v>
      </c>
    </row>
    <row r="1505" spans="1:7" ht="18.75">
      <c r="A1505" s="198"/>
      <c r="B1505" s="189" t="s">
        <v>5077</v>
      </c>
      <c r="C1505" s="189">
        <v>2023</v>
      </c>
      <c r="D1505" s="184" t="s">
        <v>3771</v>
      </c>
      <c r="E1505" s="187">
        <v>1</v>
      </c>
      <c r="F1505" s="186"/>
      <c r="G1505" s="187">
        <v>34.054190000000006</v>
      </c>
    </row>
    <row r="1506" spans="1:7" ht="18.75">
      <c r="A1506" s="198"/>
      <c r="B1506" s="189" t="s">
        <v>5077</v>
      </c>
      <c r="C1506" s="189">
        <v>2023</v>
      </c>
      <c r="D1506" s="184" t="s">
        <v>3771</v>
      </c>
      <c r="E1506" s="187">
        <v>1</v>
      </c>
      <c r="F1506" s="186"/>
      <c r="G1506" s="187">
        <v>38.80688</v>
      </c>
    </row>
    <row r="1507" spans="1:7" ht="18.75">
      <c r="A1507" s="198"/>
      <c r="B1507" s="189" t="s">
        <v>5078</v>
      </c>
      <c r="C1507" s="189">
        <v>2023</v>
      </c>
      <c r="D1507" s="184" t="s">
        <v>3771</v>
      </c>
      <c r="E1507" s="187">
        <v>1</v>
      </c>
      <c r="F1507" s="186"/>
      <c r="G1507" s="187">
        <v>23.984810000000003</v>
      </c>
    </row>
    <row r="1508" spans="1:7" ht="18.75">
      <c r="A1508" s="198"/>
      <c r="B1508" s="189" t="s">
        <v>5107</v>
      </c>
      <c r="C1508" s="189">
        <v>2023</v>
      </c>
      <c r="D1508" s="184" t="s">
        <v>3771</v>
      </c>
      <c r="E1508" s="187">
        <v>1</v>
      </c>
      <c r="F1508" s="186"/>
      <c r="G1508" s="187">
        <v>37.458550000000002</v>
      </c>
    </row>
    <row r="1509" spans="1:7" ht="18.75">
      <c r="A1509" s="198"/>
      <c r="B1509" s="189" t="s">
        <v>5078</v>
      </c>
      <c r="C1509" s="189">
        <v>2023</v>
      </c>
      <c r="D1509" s="184" t="s">
        <v>3771</v>
      </c>
      <c r="E1509" s="187">
        <v>1</v>
      </c>
      <c r="F1509" s="186"/>
      <c r="G1509" s="187">
        <v>43.017960000000002</v>
      </c>
    </row>
    <row r="1510" spans="1:7" ht="18.75">
      <c r="A1510" s="198"/>
      <c r="B1510" s="189" t="s">
        <v>5077</v>
      </c>
      <c r="C1510" s="189">
        <v>2023</v>
      </c>
      <c r="D1510" s="184" t="s">
        <v>3771</v>
      </c>
      <c r="E1510" s="187">
        <v>1</v>
      </c>
      <c r="F1510" s="186"/>
      <c r="G1510" s="187">
        <v>22.654810000000001</v>
      </c>
    </row>
    <row r="1511" spans="1:7" ht="18.75">
      <c r="A1511" s="198"/>
      <c r="B1511" s="189" t="s">
        <v>5077</v>
      </c>
      <c r="C1511" s="189">
        <v>2023</v>
      </c>
      <c r="D1511" s="184" t="s">
        <v>3771</v>
      </c>
      <c r="E1511" s="187">
        <v>1</v>
      </c>
      <c r="F1511" s="186"/>
      <c r="G1511" s="187">
        <v>42.076949999999997</v>
      </c>
    </row>
    <row r="1512" spans="1:7" ht="18.75">
      <c r="A1512" s="198"/>
      <c r="B1512" s="189" t="s">
        <v>5077</v>
      </c>
      <c r="C1512" s="189">
        <v>2023</v>
      </c>
      <c r="D1512" s="184" t="s">
        <v>3771</v>
      </c>
      <c r="E1512" s="187">
        <v>1</v>
      </c>
      <c r="F1512" s="186"/>
      <c r="G1512" s="187">
        <v>40.281570000000002</v>
      </c>
    </row>
    <row r="1513" spans="1:7" ht="18.75">
      <c r="A1513" s="198"/>
      <c r="B1513" s="189" t="s">
        <v>5078</v>
      </c>
      <c r="C1513" s="189">
        <v>2023</v>
      </c>
      <c r="D1513" s="184" t="s">
        <v>3771</v>
      </c>
      <c r="E1513" s="187">
        <v>1</v>
      </c>
      <c r="F1513" s="186"/>
      <c r="G1513" s="187">
        <v>31.128720000000001</v>
      </c>
    </row>
    <row r="1514" spans="1:7" ht="18.75">
      <c r="A1514" s="198"/>
      <c r="B1514" s="189" t="s">
        <v>5078</v>
      </c>
      <c r="C1514" s="189">
        <v>2023</v>
      </c>
      <c r="D1514" s="184" t="s">
        <v>3771</v>
      </c>
      <c r="E1514" s="187">
        <v>1</v>
      </c>
      <c r="F1514" s="186"/>
      <c r="G1514" s="187">
        <v>39.006440000000005</v>
      </c>
    </row>
    <row r="1515" spans="1:7" ht="18.75">
      <c r="A1515" s="198"/>
      <c r="B1515" s="189" t="s">
        <v>5078</v>
      </c>
      <c r="C1515" s="189">
        <v>2023</v>
      </c>
      <c r="D1515" s="184" t="s">
        <v>3771</v>
      </c>
      <c r="E1515" s="187">
        <v>1</v>
      </c>
      <c r="F1515" s="186"/>
      <c r="G1515" s="187">
        <v>19.350639999999999</v>
      </c>
    </row>
    <row r="1516" spans="1:7" ht="18.75">
      <c r="A1516" s="198"/>
      <c r="B1516" s="189" t="s">
        <v>5078</v>
      </c>
      <c r="C1516" s="189">
        <v>2023</v>
      </c>
      <c r="D1516" s="184" t="s">
        <v>3771</v>
      </c>
      <c r="E1516" s="187">
        <v>1</v>
      </c>
      <c r="F1516" s="186"/>
      <c r="G1516" s="187">
        <v>38.292000000000002</v>
      </c>
    </row>
    <row r="1517" spans="1:7" ht="18.75">
      <c r="A1517" s="198"/>
      <c r="B1517" s="189" t="s">
        <v>5078</v>
      </c>
      <c r="C1517" s="189">
        <v>2023</v>
      </c>
      <c r="D1517" s="184" t="s">
        <v>3771</v>
      </c>
      <c r="E1517" s="187">
        <v>1</v>
      </c>
      <c r="F1517" s="186"/>
      <c r="G1517" s="187">
        <v>41.161160000000002</v>
      </c>
    </row>
    <row r="1518" spans="1:7" ht="18.75">
      <c r="A1518" s="198"/>
      <c r="B1518" s="189" t="s">
        <v>5077</v>
      </c>
      <c r="C1518" s="189">
        <v>2023</v>
      </c>
      <c r="D1518" s="184" t="s">
        <v>3771</v>
      </c>
      <c r="E1518" s="187">
        <v>1</v>
      </c>
      <c r="F1518" s="186"/>
      <c r="G1518" s="187">
        <v>33.110190000000003</v>
      </c>
    </row>
    <row r="1519" spans="1:7" ht="18.75">
      <c r="A1519" s="198"/>
      <c r="B1519" s="189" t="s">
        <v>5078</v>
      </c>
      <c r="C1519" s="189">
        <v>2023</v>
      </c>
      <c r="D1519" s="184" t="s">
        <v>3771</v>
      </c>
      <c r="E1519" s="187">
        <v>1</v>
      </c>
      <c r="F1519" s="186"/>
      <c r="G1519" s="187">
        <v>30.891110000000001</v>
      </c>
    </row>
    <row r="1520" spans="1:7" ht="18.75">
      <c r="A1520" s="198"/>
      <c r="B1520" s="189" t="s">
        <v>5089</v>
      </c>
      <c r="C1520" s="189">
        <v>2023</v>
      </c>
      <c r="D1520" s="184" t="s">
        <v>3771</v>
      </c>
      <c r="E1520" s="187">
        <v>1</v>
      </c>
      <c r="F1520" s="186"/>
      <c r="G1520" s="187">
        <v>26.02216</v>
      </c>
    </row>
    <row r="1521" spans="1:7" ht="18.75">
      <c r="A1521" s="198"/>
      <c r="B1521" s="189" t="s">
        <v>5078</v>
      </c>
      <c r="C1521" s="189">
        <v>2023</v>
      </c>
      <c r="D1521" s="184" t="s">
        <v>3771</v>
      </c>
      <c r="E1521" s="187">
        <v>1</v>
      </c>
      <c r="F1521" s="186"/>
      <c r="G1521" s="187">
        <v>23.340769999999999</v>
      </c>
    </row>
    <row r="1522" spans="1:7" ht="18.75">
      <c r="A1522" s="198"/>
      <c r="B1522" s="189" t="s">
        <v>5078</v>
      </c>
      <c r="C1522" s="189">
        <v>2023</v>
      </c>
      <c r="D1522" s="184" t="s">
        <v>3771</v>
      </c>
      <c r="E1522" s="187">
        <v>1</v>
      </c>
      <c r="F1522" s="186"/>
      <c r="G1522" s="187">
        <v>35.89387</v>
      </c>
    </row>
    <row r="1523" spans="1:7" ht="18.75">
      <c r="A1523" s="198"/>
      <c r="B1523" s="189" t="s">
        <v>5090</v>
      </c>
      <c r="C1523" s="189">
        <v>2023</v>
      </c>
      <c r="D1523" s="184" t="s">
        <v>3771</v>
      </c>
      <c r="E1523" s="187">
        <v>1</v>
      </c>
      <c r="F1523" s="186"/>
      <c r="G1523" s="187">
        <v>40.682900000000004</v>
      </c>
    </row>
    <row r="1524" spans="1:7" ht="18.75">
      <c r="A1524" s="198"/>
      <c r="B1524" s="189" t="s">
        <v>5078</v>
      </c>
      <c r="C1524" s="189">
        <v>2023</v>
      </c>
      <c r="D1524" s="184" t="s">
        <v>3771</v>
      </c>
      <c r="E1524" s="187">
        <v>1</v>
      </c>
      <c r="F1524" s="186"/>
      <c r="G1524" s="187">
        <v>19.504110000000001</v>
      </c>
    </row>
    <row r="1525" spans="1:7" ht="18.75">
      <c r="A1525" s="198"/>
      <c r="B1525" s="189" t="s">
        <v>5104</v>
      </c>
      <c r="C1525" s="189">
        <v>2023</v>
      </c>
      <c r="D1525" s="184" t="s">
        <v>3771</v>
      </c>
      <c r="E1525" s="187">
        <v>1</v>
      </c>
      <c r="F1525" s="186"/>
      <c r="G1525" s="187">
        <v>45.595769999999995</v>
      </c>
    </row>
    <row r="1526" spans="1:7" ht="18.75">
      <c r="A1526" s="198"/>
      <c r="B1526" s="189" t="s">
        <v>5077</v>
      </c>
      <c r="C1526" s="189">
        <v>2023</v>
      </c>
      <c r="D1526" s="184" t="s">
        <v>3771</v>
      </c>
      <c r="E1526" s="187">
        <v>1</v>
      </c>
      <c r="F1526" s="186"/>
      <c r="G1526" s="187">
        <v>40.11092</v>
      </c>
    </row>
    <row r="1527" spans="1:7" ht="18.75">
      <c r="A1527" s="198"/>
      <c r="B1527" s="189" t="s">
        <v>5081</v>
      </c>
      <c r="C1527" s="189">
        <v>2023</v>
      </c>
      <c r="D1527" s="184" t="s">
        <v>3771</v>
      </c>
      <c r="E1527" s="187">
        <v>1</v>
      </c>
      <c r="F1527" s="186"/>
      <c r="G1527" s="187">
        <v>33.944199999999995</v>
      </c>
    </row>
    <row r="1528" spans="1:7" ht="18.75">
      <c r="A1528" s="198"/>
      <c r="B1528" s="189" t="s">
        <v>5081</v>
      </c>
      <c r="C1528" s="189">
        <v>2023</v>
      </c>
      <c r="D1528" s="184" t="s">
        <v>3771</v>
      </c>
      <c r="E1528" s="187">
        <v>1</v>
      </c>
      <c r="F1528" s="186"/>
      <c r="G1528" s="187">
        <v>34.153480000000002</v>
      </c>
    </row>
    <row r="1529" spans="1:7" ht="18.75">
      <c r="A1529" s="198"/>
      <c r="B1529" s="189" t="s">
        <v>5078</v>
      </c>
      <c r="C1529" s="189">
        <v>2023</v>
      </c>
      <c r="D1529" s="184" t="s">
        <v>3771</v>
      </c>
      <c r="E1529" s="187">
        <v>1</v>
      </c>
      <c r="F1529" s="186"/>
      <c r="G1529" s="187">
        <v>43.914449999999995</v>
      </c>
    </row>
    <row r="1530" spans="1:7" ht="18.75">
      <c r="A1530" s="198"/>
      <c r="B1530" s="189" t="s">
        <v>5077</v>
      </c>
      <c r="C1530" s="189">
        <v>2023</v>
      </c>
      <c r="D1530" s="184" t="s">
        <v>3771</v>
      </c>
      <c r="E1530" s="187">
        <v>1</v>
      </c>
      <c r="F1530" s="186"/>
      <c r="G1530" s="187">
        <v>34.513339999999999</v>
      </c>
    </row>
    <row r="1531" spans="1:7" ht="18.75">
      <c r="A1531" s="198"/>
      <c r="B1531" s="189" t="s">
        <v>5078</v>
      </c>
      <c r="C1531" s="189">
        <v>2023</v>
      </c>
      <c r="D1531" s="184" t="s">
        <v>3771</v>
      </c>
      <c r="E1531" s="187">
        <v>1</v>
      </c>
      <c r="F1531" s="186"/>
      <c r="G1531" s="187">
        <v>30.398109999999999</v>
      </c>
    </row>
    <row r="1532" spans="1:7" ht="18.75">
      <c r="A1532" s="198"/>
      <c r="B1532" s="189" t="s">
        <v>5077</v>
      </c>
      <c r="C1532" s="189">
        <v>2023</v>
      </c>
      <c r="D1532" s="184" t="s">
        <v>3771</v>
      </c>
      <c r="E1532" s="187">
        <v>1</v>
      </c>
      <c r="F1532" s="186"/>
      <c r="G1532" s="187">
        <v>31.75752</v>
      </c>
    </row>
    <row r="1533" spans="1:7" ht="18.75">
      <c r="A1533" s="198"/>
      <c r="B1533" s="189" t="s">
        <v>5104</v>
      </c>
      <c r="C1533" s="189">
        <v>2023</v>
      </c>
      <c r="D1533" s="184" t="s">
        <v>3771</v>
      </c>
      <c r="E1533" s="187">
        <v>1</v>
      </c>
      <c r="F1533" s="186"/>
      <c r="G1533" s="187">
        <v>23.751639999999998</v>
      </c>
    </row>
    <row r="1534" spans="1:7" ht="18.75">
      <c r="A1534" s="198"/>
      <c r="B1534" s="189" t="s">
        <v>5080</v>
      </c>
      <c r="C1534" s="189">
        <v>2023</v>
      </c>
      <c r="D1534" s="184" t="s">
        <v>3771</v>
      </c>
      <c r="E1534" s="187">
        <v>1</v>
      </c>
      <c r="F1534" s="186"/>
      <c r="G1534" s="187">
        <v>33.266330000000004</v>
      </c>
    </row>
    <row r="1535" spans="1:7" ht="18.75">
      <c r="A1535" s="198"/>
      <c r="B1535" s="189" t="s">
        <v>5078</v>
      </c>
      <c r="C1535" s="189">
        <v>2023</v>
      </c>
      <c r="D1535" s="184" t="s">
        <v>3771</v>
      </c>
      <c r="E1535" s="187">
        <v>1</v>
      </c>
      <c r="F1535" s="186"/>
      <c r="G1535" s="187">
        <v>36.886400000000002</v>
      </c>
    </row>
    <row r="1536" spans="1:7" ht="18.75">
      <c r="A1536" s="198"/>
      <c r="B1536" s="189" t="s">
        <v>5077</v>
      </c>
      <c r="C1536" s="189">
        <v>2023</v>
      </c>
      <c r="D1536" s="184" t="s">
        <v>3771</v>
      </c>
      <c r="E1536" s="187">
        <v>1</v>
      </c>
      <c r="F1536" s="186"/>
      <c r="G1536" s="187">
        <v>38.812230000000007</v>
      </c>
    </row>
    <row r="1537" spans="1:7" ht="18.75">
      <c r="A1537" s="198"/>
      <c r="B1537" s="189" t="s">
        <v>5078</v>
      </c>
      <c r="C1537" s="189">
        <v>2023</v>
      </c>
      <c r="D1537" s="184" t="s">
        <v>3771</v>
      </c>
      <c r="E1537" s="187">
        <v>1</v>
      </c>
      <c r="F1537" s="186"/>
      <c r="G1537" s="187">
        <v>29.26933</v>
      </c>
    </row>
    <row r="1538" spans="1:7" ht="18.75">
      <c r="A1538" s="198"/>
      <c r="B1538" s="189" t="s">
        <v>5078</v>
      </c>
      <c r="C1538" s="189">
        <v>2023</v>
      </c>
      <c r="D1538" s="184" t="s">
        <v>3771</v>
      </c>
      <c r="E1538" s="187">
        <v>1</v>
      </c>
      <c r="F1538" s="186"/>
      <c r="G1538" s="187">
        <v>29.486000000000001</v>
      </c>
    </row>
    <row r="1539" spans="1:7" ht="18.75">
      <c r="A1539" s="198"/>
      <c r="B1539" s="189" t="s">
        <v>5077</v>
      </c>
      <c r="C1539" s="189">
        <v>2023</v>
      </c>
      <c r="D1539" s="184" t="s">
        <v>3771</v>
      </c>
      <c r="E1539" s="187">
        <v>1</v>
      </c>
      <c r="F1539" s="186"/>
      <c r="G1539" s="187">
        <v>39.45872</v>
      </c>
    </row>
    <row r="1540" spans="1:7" ht="18.75">
      <c r="A1540" s="198"/>
      <c r="B1540" s="189" t="s">
        <v>5077</v>
      </c>
      <c r="C1540" s="189">
        <v>2023</v>
      </c>
      <c r="D1540" s="184" t="s">
        <v>3771</v>
      </c>
      <c r="E1540" s="187">
        <v>1</v>
      </c>
      <c r="F1540" s="186"/>
      <c r="G1540" s="187">
        <v>40.118660000000006</v>
      </c>
    </row>
    <row r="1541" spans="1:7" ht="18.75">
      <c r="A1541" s="198"/>
      <c r="B1541" s="189" t="s">
        <v>5079</v>
      </c>
      <c r="C1541" s="189">
        <v>2023</v>
      </c>
      <c r="D1541" s="184" t="s">
        <v>3771</v>
      </c>
      <c r="E1541" s="187">
        <v>1</v>
      </c>
      <c r="F1541" s="186"/>
      <c r="G1541" s="187">
        <v>30.76369</v>
      </c>
    </row>
    <row r="1542" spans="1:7" ht="18.75">
      <c r="A1542" s="198"/>
      <c r="B1542" s="189" t="s">
        <v>5078</v>
      </c>
      <c r="C1542" s="189">
        <v>2023</v>
      </c>
      <c r="D1542" s="184" t="s">
        <v>3771</v>
      </c>
      <c r="E1542" s="187">
        <v>1</v>
      </c>
      <c r="F1542" s="186"/>
      <c r="G1542" s="187">
        <v>19.476590000000002</v>
      </c>
    </row>
    <row r="1543" spans="1:7" ht="18.75">
      <c r="A1543" s="198"/>
      <c r="B1543" s="189" t="s">
        <v>5077</v>
      </c>
      <c r="C1543" s="189">
        <v>2023</v>
      </c>
      <c r="D1543" s="184" t="s">
        <v>3771</v>
      </c>
      <c r="E1543" s="187">
        <v>1</v>
      </c>
      <c r="F1543" s="186"/>
      <c r="G1543" s="187">
        <v>39.326459999999997</v>
      </c>
    </row>
    <row r="1544" spans="1:7" ht="18.75">
      <c r="A1544" s="198"/>
      <c r="B1544" s="189" t="s">
        <v>5082</v>
      </c>
      <c r="C1544" s="189">
        <v>2023</v>
      </c>
      <c r="D1544" s="184" t="s">
        <v>3771</v>
      </c>
      <c r="E1544" s="187">
        <v>1</v>
      </c>
      <c r="F1544" s="186"/>
      <c r="G1544" s="187">
        <v>32.173189999999998</v>
      </c>
    </row>
    <row r="1545" spans="1:7" ht="18.75">
      <c r="A1545" s="198"/>
      <c r="B1545" s="189" t="s">
        <v>5078</v>
      </c>
      <c r="C1545" s="189">
        <v>2023</v>
      </c>
      <c r="D1545" s="184" t="s">
        <v>3771</v>
      </c>
      <c r="E1545" s="187">
        <v>1</v>
      </c>
      <c r="F1545" s="186"/>
      <c r="G1545" s="187">
        <v>33.24897</v>
      </c>
    </row>
    <row r="1546" spans="1:7" ht="18.75">
      <c r="A1546" s="198"/>
      <c r="B1546" s="189" t="s">
        <v>5078</v>
      </c>
      <c r="C1546" s="189">
        <v>2023</v>
      </c>
      <c r="D1546" s="184" t="s">
        <v>3771</v>
      </c>
      <c r="E1546" s="187">
        <v>1</v>
      </c>
      <c r="F1546" s="186"/>
      <c r="G1546" s="187">
        <v>41.955980000000004</v>
      </c>
    </row>
    <row r="1547" spans="1:7" ht="18.75">
      <c r="A1547" s="198"/>
      <c r="B1547" s="189" t="s">
        <v>5078</v>
      </c>
      <c r="C1547" s="189">
        <v>2023</v>
      </c>
      <c r="D1547" s="184" t="s">
        <v>3771</v>
      </c>
      <c r="E1547" s="187">
        <v>1</v>
      </c>
      <c r="F1547" s="186"/>
      <c r="G1547" s="187">
        <v>31.311019999999999</v>
      </c>
    </row>
    <row r="1548" spans="1:7" ht="18.75">
      <c r="A1548" s="198"/>
      <c r="B1548" s="189" t="s">
        <v>5081</v>
      </c>
      <c r="C1548" s="189">
        <v>2023</v>
      </c>
      <c r="D1548" s="184" t="s">
        <v>3771</v>
      </c>
      <c r="E1548" s="187">
        <v>1</v>
      </c>
      <c r="F1548" s="186"/>
      <c r="G1548" s="187">
        <v>34.465489999999996</v>
      </c>
    </row>
    <row r="1549" spans="1:7" ht="18.75">
      <c r="A1549" s="198"/>
      <c r="B1549" s="189" t="s">
        <v>5105</v>
      </c>
      <c r="C1549" s="189">
        <v>2023</v>
      </c>
      <c r="D1549" s="184" t="s">
        <v>3771</v>
      </c>
      <c r="E1549" s="187">
        <v>1</v>
      </c>
      <c r="F1549" s="186"/>
      <c r="G1549" s="187">
        <v>29.53058</v>
      </c>
    </row>
    <row r="1550" spans="1:7" ht="18.75">
      <c r="A1550" s="198"/>
      <c r="B1550" s="189" t="s">
        <v>5082</v>
      </c>
      <c r="C1550" s="189">
        <v>2023</v>
      </c>
      <c r="D1550" s="184" t="s">
        <v>3771</v>
      </c>
      <c r="E1550" s="187">
        <v>1</v>
      </c>
      <c r="F1550" s="186"/>
      <c r="G1550" s="187">
        <v>40.190570000000001</v>
      </c>
    </row>
    <row r="1551" spans="1:7" ht="18.75">
      <c r="A1551" s="198"/>
      <c r="B1551" s="189" t="s">
        <v>5078</v>
      </c>
      <c r="C1551" s="189">
        <v>2023</v>
      </c>
      <c r="D1551" s="184" t="s">
        <v>3771</v>
      </c>
      <c r="E1551" s="187">
        <v>1</v>
      </c>
      <c r="F1551" s="186"/>
      <c r="G1551" s="187">
        <v>38.020809999999997</v>
      </c>
    </row>
    <row r="1552" spans="1:7" ht="18.75">
      <c r="A1552" s="198"/>
      <c r="B1552" s="189" t="s">
        <v>5078</v>
      </c>
      <c r="C1552" s="189">
        <v>2023</v>
      </c>
      <c r="D1552" s="184" t="s">
        <v>3771</v>
      </c>
      <c r="E1552" s="187">
        <v>1</v>
      </c>
      <c r="F1552" s="186"/>
      <c r="G1552" s="187">
        <v>32.46096</v>
      </c>
    </row>
    <row r="1553" spans="1:7" ht="18.75">
      <c r="A1553" s="198"/>
      <c r="B1553" s="189" t="s">
        <v>5077</v>
      </c>
      <c r="C1553" s="189">
        <v>2023</v>
      </c>
      <c r="D1553" s="184" t="s">
        <v>3771</v>
      </c>
      <c r="E1553" s="187">
        <v>1</v>
      </c>
      <c r="F1553" s="186"/>
      <c r="G1553" s="187">
        <v>39.713010000000004</v>
      </c>
    </row>
    <row r="1554" spans="1:7" ht="18.75">
      <c r="A1554" s="198"/>
      <c r="B1554" s="189" t="s">
        <v>5078</v>
      </c>
      <c r="C1554" s="189">
        <v>2023</v>
      </c>
      <c r="D1554" s="184" t="s">
        <v>3771</v>
      </c>
      <c r="E1554" s="187">
        <v>1</v>
      </c>
      <c r="F1554" s="186"/>
      <c r="G1554" s="187">
        <v>30.261230000000001</v>
      </c>
    </row>
    <row r="1555" spans="1:7" ht="18.75">
      <c r="A1555" s="198"/>
      <c r="B1555" s="189" t="s">
        <v>5077</v>
      </c>
      <c r="C1555" s="189">
        <v>2023</v>
      </c>
      <c r="D1555" s="184" t="s">
        <v>3771</v>
      </c>
      <c r="E1555" s="187">
        <v>1</v>
      </c>
      <c r="F1555" s="186"/>
      <c r="G1555" s="187">
        <v>40.160890000000002</v>
      </c>
    </row>
    <row r="1556" spans="1:7" ht="18.75">
      <c r="A1556" s="198"/>
      <c r="B1556" s="189" t="s">
        <v>5078</v>
      </c>
      <c r="C1556" s="189">
        <v>2023</v>
      </c>
      <c r="D1556" s="184" t="s">
        <v>3771</v>
      </c>
      <c r="E1556" s="187">
        <v>1</v>
      </c>
      <c r="F1556" s="186"/>
      <c r="G1556" s="187">
        <v>42.214460000000003</v>
      </c>
    </row>
    <row r="1557" spans="1:7" ht="18.75">
      <c r="A1557" s="198"/>
      <c r="B1557" s="189" t="s">
        <v>5077</v>
      </c>
      <c r="C1557" s="189">
        <v>2023</v>
      </c>
      <c r="D1557" s="184" t="s">
        <v>3771</v>
      </c>
      <c r="E1557" s="187">
        <v>1</v>
      </c>
      <c r="F1557" s="186"/>
      <c r="G1557" s="187">
        <v>38.812129999999996</v>
      </c>
    </row>
    <row r="1558" spans="1:7" ht="18.75">
      <c r="A1558" s="198"/>
      <c r="B1558" s="189" t="s">
        <v>5077</v>
      </c>
      <c r="C1558" s="189">
        <v>2023</v>
      </c>
      <c r="D1558" s="184" t="s">
        <v>3771</v>
      </c>
      <c r="E1558" s="187">
        <v>1</v>
      </c>
      <c r="F1558" s="186"/>
      <c r="G1558" s="187">
        <v>39.498870000000004</v>
      </c>
    </row>
    <row r="1559" spans="1:7" ht="18.75">
      <c r="A1559" s="198"/>
      <c r="B1559" s="189" t="s">
        <v>5077</v>
      </c>
      <c r="C1559" s="189">
        <v>2023</v>
      </c>
      <c r="D1559" s="184" t="s">
        <v>3771</v>
      </c>
      <c r="E1559" s="187">
        <v>1</v>
      </c>
      <c r="F1559" s="186"/>
      <c r="G1559" s="187">
        <v>38.255099999999999</v>
      </c>
    </row>
    <row r="1560" spans="1:7" ht="18.75">
      <c r="A1560" s="198"/>
      <c r="B1560" s="189" t="s">
        <v>5086</v>
      </c>
      <c r="C1560" s="189">
        <v>2023</v>
      </c>
      <c r="D1560" s="184" t="s">
        <v>3771</v>
      </c>
      <c r="E1560" s="187">
        <v>1</v>
      </c>
      <c r="F1560" s="186"/>
      <c r="G1560" s="187">
        <v>33.621199999999995</v>
      </c>
    </row>
    <row r="1561" spans="1:7" ht="18.75">
      <c r="A1561" s="198"/>
      <c r="B1561" s="189" t="s">
        <v>5077</v>
      </c>
      <c r="C1561" s="189">
        <v>2023</v>
      </c>
      <c r="D1561" s="184" t="s">
        <v>3771</v>
      </c>
      <c r="E1561" s="187">
        <v>1</v>
      </c>
      <c r="F1561" s="186"/>
      <c r="G1561" s="187">
        <v>38.786449999999995</v>
      </c>
    </row>
    <row r="1562" spans="1:7" ht="18.75">
      <c r="A1562" s="198"/>
      <c r="B1562" s="189" t="s">
        <v>5077</v>
      </c>
      <c r="C1562" s="189">
        <v>2023</v>
      </c>
      <c r="D1562" s="184" t="s">
        <v>3771</v>
      </c>
      <c r="E1562" s="187">
        <v>1</v>
      </c>
      <c r="F1562" s="186"/>
      <c r="G1562" s="187">
        <v>27.54175</v>
      </c>
    </row>
    <row r="1563" spans="1:7" ht="18.75">
      <c r="A1563" s="198"/>
      <c r="B1563" s="189" t="s">
        <v>5077</v>
      </c>
      <c r="C1563" s="189">
        <v>2023</v>
      </c>
      <c r="D1563" s="184" t="s">
        <v>3771</v>
      </c>
      <c r="E1563" s="187">
        <v>1</v>
      </c>
      <c r="F1563" s="186"/>
      <c r="G1563" s="187">
        <v>40.160899999999998</v>
      </c>
    </row>
    <row r="1564" spans="1:7" ht="18.75">
      <c r="A1564" s="198"/>
      <c r="B1564" s="189" t="s">
        <v>5077</v>
      </c>
      <c r="C1564" s="189">
        <v>2023</v>
      </c>
      <c r="D1564" s="184" t="s">
        <v>3771</v>
      </c>
      <c r="E1564" s="187">
        <v>1</v>
      </c>
      <c r="F1564" s="186"/>
      <c r="G1564" s="187">
        <v>39.45532</v>
      </c>
    </row>
    <row r="1565" spans="1:7" ht="18.75">
      <c r="A1565" s="198"/>
      <c r="B1565" s="189" t="s">
        <v>5098</v>
      </c>
      <c r="C1565" s="189">
        <v>2023</v>
      </c>
      <c r="D1565" s="184" t="s">
        <v>3771</v>
      </c>
      <c r="E1565" s="187">
        <v>1</v>
      </c>
      <c r="F1565" s="186"/>
      <c r="G1565" s="187">
        <v>21.751740000000002</v>
      </c>
    </row>
    <row r="1566" spans="1:7" ht="18.75">
      <c r="A1566" s="198"/>
      <c r="B1566" s="189" t="s">
        <v>5078</v>
      </c>
      <c r="C1566" s="189">
        <v>2023</v>
      </c>
      <c r="D1566" s="184" t="s">
        <v>3771</v>
      </c>
      <c r="E1566" s="187">
        <v>1</v>
      </c>
      <c r="F1566" s="186"/>
      <c r="G1566" s="187">
        <v>40.866690000000006</v>
      </c>
    </row>
    <row r="1567" spans="1:7" ht="18.75">
      <c r="A1567" s="198"/>
      <c r="B1567" s="189" t="s">
        <v>5077</v>
      </c>
      <c r="C1567" s="189">
        <v>2023</v>
      </c>
      <c r="D1567" s="184" t="s">
        <v>3771</v>
      </c>
      <c r="E1567" s="187">
        <v>1</v>
      </c>
      <c r="F1567" s="186"/>
      <c r="G1567" s="187">
        <v>39.69999</v>
      </c>
    </row>
    <row r="1568" spans="1:7" ht="18.75">
      <c r="A1568" s="198"/>
      <c r="B1568" s="189" t="s">
        <v>5077</v>
      </c>
      <c r="C1568" s="189">
        <v>2023</v>
      </c>
      <c r="D1568" s="184" t="s">
        <v>3771</v>
      </c>
      <c r="E1568" s="187">
        <v>1</v>
      </c>
      <c r="F1568" s="186"/>
      <c r="G1568" s="187">
        <v>39.2667</v>
      </c>
    </row>
    <row r="1569" spans="1:7" ht="18.75">
      <c r="A1569" s="198"/>
      <c r="B1569" s="189" t="s">
        <v>5078</v>
      </c>
      <c r="C1569" s="189">
        <v>2023</v>
      </c>
      <c r="D1569" s="184" t="s">
        <v>3771</v>
      </c>
      <c r="E1569" s="187">
        <v>1</v>
      </c>
      <c r="F1569" s="186"/>
      <c r="G1569" s="187">
        <v>40.31447</v>
      </c>
    </row>
    <row r="1570" spans="1:7" ht="18.75">
      <c r="A1570" s="198"/>
      <c r="B1570" s="189" t="s">
        <v>5078</v>
      </c>
      <c r="C1570" s="189">
        <v>2023</v>
      </c>
      <c r="D1570" s="184" t="s">
        <v>3771</v>
      </c>
      <c r="E1570" s="187">
        <v>1</v>
      </c>
      <c r="F1570" s="186"/>
      <c r="G1570" s="187">
        <v>20.151250000000001</v>
      </c>
    </row>
    <row r="1571" spans="1:7" ht="18.75">
      <c r="A1571" s="198"/>
      <c r="B1571" s="189" t="s">
        <v>5078</v>
      </c>
      <c r="C1571" s="189">
        <v>2023</v>
      </c>
      <c r="D1571" s="184" t="s">
        <v>3771</v>
      </c>
      <c r="E1571" s="187">
        <v>1</v>
      </c>
      <c r="F1571" s="186"/>
      <c r="G1571" s="187">
        <v>29.914810000000003</v>
      </c>
    </row>
    <row r="1572" spans="1:7" ht="18.75">
      <c r="A1572" s="198"/>
      <c r="B1572" s="189" t="s">
        <v>5084</v>
      </c>
      <c r="C1572" s="189">
        <v>2023</v>
      </c>
      <c r="D1572" s="184" t="s">
        <v>3771</v>
      </c>
      <c r="E1572" s="187">
        <v>1</v>
      </c>
      <c r="F1572" s="186"/>
      <c r="G1572" s="187">
        <v>31.992139999999999</v>
      </c>
    </row>
    <row r="1573" spans="1:7" ht="18.75">
      <c r="A1573" s="198"/>
      <c r="B1573" s="189" t="s">
        <v>5078</v>
      </c>
      <c r="C1573" s="189">
        <v>2023</v>
      </c>
      <c r="D1573" s="184" t="s">
        <v>3771</v>
      </c>
      <c r="E1573" s="187">
        <v>1</v>
      </c>
      <c r="F1573" s="186"/>
      <c r="G1573" s="187">
        <v>44.294699999999999</v>
      </c>
    </row>
    <row r="1574" spans="1:7" ht="18.75">
      <c r="A1574" s="198"/>
      <c r="B1574" s="189" t="s">
        <v>5080</v>
      </c>
      <c r="C1574" s="189">
        <v>2023</v>
      </c>
      <c r="D1574" s="184" t="s">
        <v>3771</v>
      </c>
      <c r="E1574" s="187">
        <v>1</v>
      </c>
      <c r="F1574" s="186"/>
      <c r="G1574" s="187">
        <v>28.985330000000001</v>
      </c>
    </row>
    <row r="1575" spans="1:7" ht="18.75">
      <c r="A1575" s="198"/>
      <c r="B1575" s="189" t="s">
        <v>5087</v>
      </c>
      <c r="C1575" s="189">
        <v>2023</v>
      </c>
      <c r="D1575" s="184" t="s">
        <v>3771</v>
      </c>
      <c r="E1575" s="187">
        <v>1</v>
      </c>
      <c r="F1575" s="186"/>
      <c r="G1575" s="187">
        <v>12.67337</v>
      </c>
    </row>
    <row r="1576" spans="1:7" ht="18.75">
      <c r="A1576" s="198"/>
      <c r="B1576" s="189" t="s">
        <v>5077</v>
      </c>
      <c r="C1576" s="189">
        <v>2023</v>
      </c>
      <c r="D1576" s="184" t="s">
        <v>3771</v>
      </c>
      <c r="E1576" s="187">
        <v>1</v>
      </c>
      <c r="F1576" s="186"/>
      <c r="G1576" s="187">
        <v>30.073119999999999</v>
      </c>
    </row>
    <row r="1577" spans="1:7" ht="18.75">
      <c r="A1577" s="198"/>
      <c r="B1577" s="189" t="s">
        <v>5078</v>
      </c>
      <c r="C1577" s="189">
        <v>2023</v>
      </c>
      <c r="D1577" s="184" t="s">
        <v>3771</v>
      </c>
      <c r="E1577" s="187">
        <v>1</v>
      </c>
      <c r="F1577" s="186"/>
      <c r="G1577" s="187">
        <v>33.034910000000004</v>
      </c>
    </row>
    <row r="1578" spans="1:7" ht="18.75">
      <c r="A1578" s="198"/>
      <c r="B1578" s="189" t="s">
        <v>5078</v>
      </c>
      <c r="C1578" s="189">
        <v>2023</v>
      </c>
      <c r="D1578" s="184" t="s">
        <v>3771</v>
      </c>
      <c r="E1578" s="187">
        <v>1</v>
      </c>
      <c r="F1578" s="186"/>
      <c r="G1578" s="187">
        <v>31.642689999999998</v>
      </c>
    </row>
    <row r="1579" spans="1:7" ht="18.75">
      <c r="A1579" s="198"/>
      <c r="B1579" s="189" t="s">
        <v>5077</v>
      </c>
      <c r="C1579" s="189">
        <v>2023</v>
      </c>
      <c r="D1579" s="184" t="s">
        <v>3771</v>
      </c>
      <c r="E1579" s="187">
        <v>1</v>
      </c>
      <c r="F1579" s="186"/>
      <c r="G1579" s="187">
        <v>31.332529999999998</v>
      </c>
    </row>
    <row r="1580" spans="1:7" ht="18.75">
      <c r="A1580" s="198"/>
      <c r="B1580" s="189" t="s">
        <v>5078</v>
      </c>
      <c r="C1580" s="189">
        <v>2023</v>
      </c>
      <c r="D1580" s="184" t="s">
        <v>3771</v>
      </c>
      <c r="E1580" s="187">
        <v>1</v>
      </c>
      <c r="F1580" s="186"/>
      <c r="G1580" s="187">
        <v>41.46407</v>
      </c>
    </row>
    <row r="1581" spans="1:7" ht="18.75">
      <c r="A1581" s="198"/>
      <c r="B1581" s="189" t="s">
        <v>5081</v>
      </c>
      <c r="C1581" s="189">
        <v>2023</v>
      </c>
      <c r="D1581" s="184" t="s">
        <v>3771</v>
      </c>
      <c r="E1581" s="187">
        <v>1</v>
      </c>
      <c r="F1581" s="186"/>
      <c r="G1581" s="187">
        <v>43.893589999999996</v>
      </c>
    </row>
    <row r="1582" spans="1:7" ht="18.75">
      <c r="A1582" s="198"/>
      <c r="B1582" s="189" t="s">
        <v>5078</v>
      </c>
      <c r="C1582" s="189">
        <v>2023</v>
      </c>
      <c r="D1582" s="184" t="s">
        <v>3771</v>
      </c>
      <c r="E1582" s="187">
        <v>1</v>
      </c>
      <c r="F1582" s="186"/>
      <c r="G1582" s="187">
        <v>37.595169999999996</v>
      </c>
    </row>
    <row r="1583" spans="1:7" ht="18.75">
      <c r="A1583" s="198"/>
      <c r="B1583" s="189" t="s">
        <v>5078</v>
      </c>
      <c r="C1583" s="189">
        <v>2023</v>
      </c>
      <c r="D1583" s="184" t="s">
        <v>3771</v>
      </c>
      <c r="E1583" s="187">
        <v>1</v>
      </c>
      <c r="F1583" s="186"/>
      <c r="G1583" s="187">
        <v>33.712650000000004</v>
      </c>
    </row>
    <row r="1584" spans="1:7" ht="18.75">
      <c r="A1584" s="198"/>
      <c r="B1584" s="189" t="s">
        <v>5081</v>
      </c>
      <c r="C1584" s="189">
        <v>2023</v>
      </c>
      <c r="D1584" s="184" t="s">
        <v>3771</v>
      </c>
      <c r="E1584" s="187">
        <v>1</v>
      </c>
      <c r="F1584" s="186"/>
      <c r="G1584" s="187">
        <v>32.865379999999995</v>
      </c>
    </row>
    <row r="1585" spans="1:7" ht="18.75">
      <c r="A1585" s="198"/>
      <c r="B1585" s="189" t="s">
        <v>5085</v>
      </c>
      <c r="C1585" s="189">
        <v>2023</v>
      </c>
      <c r="D1585" s="184" t="s">
        <v>3771</v>
      </c>
      <c r="E1585" s="187">
        <v>1</v>
      </c>
      <c r="F1585" s="186"/>
      <c r="G1585" s="187">
        <v>44.55292</v>
      </c>
    </row>
    <row r="1586" spans="1:7" ht="18.75">
      <c r="A1586" s="198"/>
      <c r="B1586" s="189" t="s">
        <v>5078</v>
      </c>
      <c r="C1586" s="189">
        <v>2023</v>
      </c>
      <c r="D1586" s="184" t="s">
        <v>3771</v>
      </c>
      <c r="E1586" s="187">
        <v>1</v>
      </c>
      <c r="F1586" s="186"/>
      <c r="G1586" s="187">
        <v>40.869210000000002</v>
      </c>
    </row>
    <row r="1587" spans="1:7" ht="18.75">
      <c r="A1587" s="198"/>
      <c r="B1587" s="189" t="s">
        <v>5078</v>
      </c>
      <c r="C1587" s="189">
        <v>2023</v>
      </c>
      <c r="D1587" s="184" t="s">
        <v>3771</v>
      </c>
      <c r="E1587" s="187">
        <v>1</v>
      </c>
      <c r="F1587" s="186"/>
      <c r="G1587" s="187">
        <v>44.341180000000001</v>
      </c>
    </row>
    <row r="1588" spans="1:7" ht="18.75">
      <c r="A1588" s="198"/>
      <c r="B1588" s="189" t="s">
        <v>5077</v>
      </c>
      <c r="C1588" s="189">
        <v>2023</v>
      </c>
      <c r="D1588" s="184" t="s">
        <v>3771</v>
      </c>
      <c r="E1588" s="187">
        <v>1</v>
      </c>
      <c r="F1588" s="186"/>
      <c r="G1588" s="187">
        <v>38.424500000000002</v>
      </c>
    </row>
    <row r="1589" spans="1:7" ht="18.75">
      <c r="A1589" s="198"/>
      <c r="B1589" s="189" t="s">
        <v>5078</v>
      </c>
      <c r="C1589" s="189">
        <v>2023</v>
      </c>
      <c r="D1589" s="184" t="s">
        <v>3771</v>
      </c>
      <c r="E1589" s="187">
        <v>1</v>
      </c>
      <c r="F1589" s="186"/>
      <c r="G1589" s="187">
        <v>48.101889999999997</v>
      </c>
    </row>
    <row r="1590" spans="1:7" ht="18.75">
      <c r="A1590" s="198"/>
      <c r="B1590" s="189" t="s">
        <v>5077</v>
      </c>
      <c r="C1590" s="189">
        <v>2023</v>
      </c>
      <c r="D1590" s="184" t="s">
        <v>3771</v>
      </c>
      <c r="E1590" s="187">
        <v>1</v>
      </c>
      <c r="F1590" s="186"/>
      <c r="G1590" s="187">
        <v>30.418029999999998</v>
      </c>
    </row>
    <row r="1591" spans="1:7" ht="18.75">
      <c r="A1591" s="198"/>
      <c r="B1591" s="189" t="s">
        <v>5077</v>
      </c>
      <c r="C1591" s="189">
        <v>2023</v>
      </c>
      <c r="D1591" s="184" t="s">
        <v>3771</v>
      </c>
      <c r="E1591" s="187">
        <v>1</v>
      </c>
      <c r="F1591" s="186"/>
      <c r="G1591" s="187">
        <v>40.11092</v>
      </c>
    </row>
    <row r="1592" spans="1:7" ht="18.75">
      <c r="A1592" s="198"/>
      <c r="B1592" s="189" t="s">
        <v>5077</v>
      </c>
      <c r="C1592" s="189">
        <v>2023</v>
      </c>
      <c r="D1592" s="184" t="s">
        <v>3771</v>
      </c>
      <c r="E1592" s="187">
        <v>1</v>
      </c>
      <c r="F1592" s="186"/>
      <c r="G1592" s="187">
        <v>30.463229999999999</v>
      </c>
    </row>
    <row r="1593" spans="1:7" ht="18.75">
      <c r="A1593" s="198"/>
      <c r="B1593" s="189" t="s">
        <v>5077</v>
      </c>
      <c r="C1593" s="189">
        <v>2023</v>
      </c>
      <c r="D1593" s="184" t="s">
        <v>3771</v>
      </c>
      <c r="E1593" s="187">
        <v>1</v>
      </c>
      <c r="F1593" s="186"/>
      <c r="G1593" s="187">
        <v>31.029349999999997</v>
      </c>
    </row>
    <row r="1594" spans="1:7" ht="18.75">
      <c r="A1594" s="198"/>
      <c r="B1594" s="189" t="s">
        <v>5078</v>
      </c>
      <c r="C1594" s="189">
        <v>2023</v>
      </c>
      <c r="D1594" s="184" t="s">
        <v>3771</v>
      </c>
      <c r="E1594" s="187">
        <v>1</v>
      </c>
      <c r="F1594" s="186"/>
      <c r="G1594" s="187">
        <v>24.306069999999998</v>
      </c>
    </row>
    <row r="1595" spans="1:7" ht="18.75">
      <c r="A1595" s="198"/>
      <c r="B1595" s="189" t="s">
        <v>5078</v>
      </c>
      <c r="C1595" s="189">
        <v>2023</v>
      </c>
      <c r="D1595" s="184" t="s">
        <v>3771</v>
      </c>
      <c r="E1595" s="187">
        <v>1</v>
      </c>
      <c r="F1595" s="186"/>
      <c r="G1595" s="187">
        <v>30.180209999999999</v>
      </c>
    </row>
    <row r="1596" spans="1:7" ht="18.75">
      <c r="A1596" s="198"/>
      <c r="B1596" s="189" t="s">
        <v>5077</v>
      </c>
      <c r="C1596" s="189">
        <v>2023</v>
      </c>
      <c r="D1596" s="184" t="s">
        <v>3771</v>
      </c>
      <c r="E1596" s="187">
        <v>1</v>
      </c>
      <c r="F1596" s="186"/>
      <c r="G1596" s="187">
        <v>39.425280000000001</v>
      </c>
    </row>
    <row r="1597" spans="1:7" ht="18.75">
      <c r="A1597" s="198"/>
      <c r="B1597" s="189" t="s">
        <v>5077</v>
      </c>
      <c r="C1597" s="189">
        <v>2023</v>
      </c>
      <c r="D1597" s="184" t="s">
        <v>3771</v>
      </c>
      <c r="E1597" s="187">
        <v>1</v>
      </c>
      <c r="F1597" s="186"/>
      <c r="G1597" s="187">
        <v>31.66432</v>
      </c>
    </row>
    <row r="1598" spans="1:7" ht="18.75">
      <c r="A1598" s="198"/>
      <c r="B1598" s="189" t="s">
        <v>5078</v>
      </c>
      <c r="C1598" s="189">
        <v>2023</v>
      </c>
      <c r="D1598" s="184" t="s">
        <v>3771</v>
      </c>
      <c r="E1598" s="187">
        <v>1</v>
      </c>
      <c r="F1598" s="186"/>
      <c r="G1598" s="187">
        <v>29.986369999999997</v>
      </c>
    </row>
    <row r="1599" spans="1:7" ht="18.75">
      <c r="A1599" s="198"/>
      <c r="B1599" s="189" t="s">
        <v>5078</v>
      </c>
      <c r="C1599" s="189">
        <v>2023</v>
      </c>
      <c r="D1599" s="184" t="s">
        <v>3771</v>
      </c>
      <c r="E1599" s="187">
        <v>1</v>
      </c>
      <c r="F1599" s="186"/>
      <c r="G1599" s="187">
        <v>30.038150000000002</v>
      </c>
    </row>
    <row r="1600" spans="1:7" ht="18.75">
      <c r="A1600" s="198"/>
      <c r="B1600" s="189" t="s">
        <v>5077</v>
      </c>
      <c r="C1600" s="189">
        <v>2023</v>
      </c>
      <c r="D1600" s="184" t="s">
        <v>3771</v>
      </c>
      <c r="E1600" s="187">
        <v>1</v>
      </c>
      <c r="F1600" s="186"/>
      <c r="G1600" s="187">
        <v>39.424219999999998</v>
      </c>
    </row>
    <row r="1601" spans="1:7" ht="18.75">
      <c r="A1601" s="198"/>
      <c r="B1601" s="189" t="s">
        <v>5078</v>
      </c>
      <c r="C1601" s="189">
        <v>2023</v>
      </c>
      <c r="D1601" s="184" t="s">
        <v>3771</v>
      </c>
      <c r="E1601" s="187">
        <v>1</v>
      </c>
      <c r="F1601" s="186"/>
      <c r="G1601" s="187">
        <v>32.656729999999996</v>
      </c>
    </row>
    <row r="1602" spans="1:7" ht="18.75">
      <c r="A1602" s="198"/>
      <c r="B1602" s="189" t="s">
        <v>5077</v>
      </c>
      <c r="C1602" s="189">
        <v>2023</v>
      </c>
      <c r="D1602" s="184" t="s">
        <v>3771</v>
      </c>
      <c r="E1602" s="187">
        <v>1</v>
      </c>
      <c r="F1602" s="186"/>
      <c r="G1602" s="187">
        <v>30.555040000000002</v>
      </c>
    </row>
    <row r="1603" spans="1:7" ht="18.75">
      <c r="A1603" s="198"/>
      <c r="B1603" s="189" t="s">
        <v>5077</v>
      </c>
      <c r="C1603" s="189">
        <v>2023</v>
      </c>
      <c r="D1603" s="184" t="s">
        <v>3771</v>
      </c>
      <c r="E1603" s="187">
        <v>1</v>
      </c>
      <c r="F1603" s="186"/>
      <c r="G1603" s="187">
        <v>39.908629999999995</v>
      </c>
    </row>
    <row r="1604" spans="1:7" ht="18.75">
      <c r="A1604" s="198"/>
      <c r="B1604" s="189" t="s">
        <v>5078</v>
      </c>
      <c r="C1604" s="189">
        <v>2023</v>
      </c>
      <c r="D1604" s="184" t="s">
        <v>3771</v>
      </c>
      <c r="E1604" s="187">
        <v>1</v>
      </c>
      <c r="F1604" s="186"/>
      <c r="G1604" s="187">
        <v>31.998810000000002</v>
      </c>
    </row>
    <row r="1605" spans="1:7" ht="18.75">
      <c r="A1605" s="198"/>
      <c r="B1605" s="189" t="s">
        <v>5097</v>
      </c>
      <c r="C1605" s="189">
        <v>2023</v>
      </c>
      <c r="D1605" s="184" t="s">
        <v>3771</v>
      </c>
      <c r="E1605" s="187">
        <v>1</v>
      </c>
      <c r="F1605" s="186"/>
      <c r="G1605" s="187">
        <v>47.220669999999998</v>
      </c>
    </row>
    <row r="1606" spans="1:7" ht="18.75">
      <c r="A1606" s="198"/>
      <c r="B1606" s="189" t="s">
        <v>5094</v>
      </c>
      <c r="C1606" s="189">
        <v>2023</v>
      </c>
      <c r="D1606" s="184" t="s">
        <v>3771</v>
      </c>
      <c r="E1606" s="187">
        <v>1</v>
      </c>
      <c r="F1606" s="186"/>
      <c r="G1606" s="187">
        <v>33.426029999999997</v>
      </c>
    </row>
    <row r="1607" spans="1:7" ht="18.75">
      <c r="A1607" s="198"/>
      <c r="B1607" s="189" t="s">
        <v>5077</v>
      </c>
      <c r="C1607" s="189">
        <v>2023</v>
      </c>
      <c r="D1607" s="184" t="s">
        <v>3771</v>
      </c>
      <c r="E1607" s="187">
        <v>1</v>
      </c>
      <c r="F1607" s="186"/>
      <c r="G1607" s="187">
        <v>22.05509</v>
      </c>
    </row>
    <row r="1608" spans="1:7" ht="18.75">
      <c r="A1608" s="198"/>
      <c r="B1608" s="189" t="s">
        <v>5105</v>
      </c>
      <c r="C1608" s="189">
        <v>2023</v>
      </c>
      <c r="D1608" s="184" t="s">
        <v>3771</v>
      </c>
      <c r="E1608" s="187">
        <v>1</v>
      </c>
      <c r="F1608" s="186"/>
      <c r="G1608" s="187">
        <v>33.023339999999997</v>
      </c>
    </row>
    <row r="1609" spans="1:7" ht="18.75">
      <c r="A1609" s="198"/>
      <c r="B1609" s="189" t="s">
        <v>5078</v>
      </c>
      <c r="C1609" s="189">
        <v>2023</v>
      </c>
      <c r="D1609" s="184" t="s">
        <v>3771</v>
      </c>
      <c r="E1609" s="187">
        <v>1</v>
      </c>
      <c r="F1609" s="186"/>
      <c r="G1609" s="187">
        <v>30.718160000000001</v>
      </c>
    </row>
    <row r="1610" spans="1:7" ht="18.75">
      <c r="A1610" s="198"/>
      <c r="B1610" s="189" t="s">
        <v>5078</v>
      </c>
      <c r="C1610" s="189">
        <v>2023</v>
      </c>
      <c r="D1610" s="184" t="s">
        <v>3771</v>
      </c>
      <c r="E1610" s="187">
        <v>1</v>
      </c>
      <c r="F1610" s="186"/>
      <c r="G1610" s="187">
        <v>22.40249</v>
      </c>
    </row>
    <row r="1611" spans="1:7" ht="18.75">
      <c r="A1611" s="198"/>
      <c r="B1611" s="189" t="s">
        <v>5078</v>
      </c>
      <c r="C1611" s="189">
        <v>2023</v>
      </c>
      <c r="D1611" s="184" t="s">
        <v>3771</v>
      </c>
      <c r="E1611" s="187">
        <v>1</v>
      </c>
      <c r="F1611" s="186"/>
      <c r="G1611" s="187">
        <v>32.507390000000001</v>
      </c>
    </row>
    <row r="1612" spans="1:7" ht="18.75">
      <c r="A1612" s="198"/>
      <c r="B1612" s="189" t="s">
        <v>5078</v>
      </c>
      <c r="C1612" s="189">
        <v>2023</v>
      </c>
      <c r="D1612" s="184" t="s">
        <v>3771</v>
      </c>
      <c r="E1612" s="187">
        <v>1</v>
      </c>
      <c r="F1612" s="186"/>
      <c r="G1612" s="187">
        <v>31.927849999999999</v>
      </c>
    </row>
    <row r="1613" spans="1:7" ht="18.75">
      <c r="A1613" s="198"/>
      <c r="B1613" s="189" t="s">
        <v>5077</v>
      </c>
      <c r="C1613" s="189">
        <v>2023</v>
      </c>
      <c r="D1613" s="184" t="s">
        <v>3771</v>
      </c>
      <c r="E1613" s="187">
        <v>1</v>
      </c>
      <c r="F1613" s="186"/>
      <c r="G1613" s="187">
        <v>20.365279999999998</v>
      </c>
    </row>
    <row r="1614" spans="1:7" ht="18.75">
      <c r="A1614" s="198"/>
      <c r="B1614" s="189" t="s">
        <v>5078</v>
      </c>
      <c r="C1614" s="189">
        <v>2023</v>
      </c>
      <c r="D1614" s="184" t="s">
        <v>3771</v>
      </c>
      <c r="E1614" s="187">
        <v>1</v>
      </c>
      <c r="F1614" s="186"/>
      <c r="G1614" s="187">
        <v>25.10153</v>
      </c>
    </row>
    <row r="1615" spans="1:7" ht="18.75">
      <c r="A1615" s="198"/>
      <c r="B1615" s="189" t="s">
        <v>5079</v>
      </c>
      <c r="C1615" s="189">
        <v>2023</v>
      </c>
      <c r="D1615" s="184" t="s">
        <v>3771</v>
      </c>
      <c r="E1615" s="187">
        <v>1</v>
      </c>
      <c r="F1615" s="186"/>
      <c r="G1615" s="187">
        <v>18.75066</v>
      </c>
    </row>
    <row r="1616" spans="1:7" ht="18.75">
      <c r="A1616" s="198"/>
      <c r="B1616" s="189" t="s">
        <v>5077</v>
      </c>
      <c r="C1616" s="189">
        <v>2023</v>
      </c>
      <c r="D1616" s="184" t="s">
        <v>3771</v>
      </c>
      <c r="E1616" s="187">
        <v>1</v>
      </c>
      <c r="F1616" s="186"/>
      <c r="G1616" s="187">
        <v>31.11645</v>
      </c>
    </row>
    <row r="1617" spans="1:7" ht="18.75">
      <c r="A1617" s="198"/>
      <c r="B1617" s="189" t="s">
        <v>5078</v>
      </c>
      <c r="C1617" s="189">
        <v>2023</v>
      </c>
      <c r="D1617" s="184" t="s">
        <v>3771</v>
      </c>
      <c r="E1617" s="187">
        <v>1</v>
      </c>
      <c r="F1617" s="186"/>
      <c r="G1617" s="187">
        <v>25.74213</v>
      </c>
    </row>
    <row r="1618" spans="1:7" ht="18.75">
      <c r="A1618" s="198"/>
      <c r="B1618" s="189" t="s">
        <v>5077</v>
      </c>
      <c r="C1618" s="189">
        <v>2023</v>
      </c>
      <c r="D1618" s="184" t="s">
        <v>3771</v>
      </c>
      <c r="E1618" s="187">
        <v>1</v>
      </c>
      <c r="F1618" s="186"/>
      <c r="G1618" s="187">
        <v>23.147029999999997</v>
      </c>
    </row>
    <row r="1619" spans="1:7" ht="18.75">
      <c r="A1619" s="198"/>
      <c r="B1619" s="189" t="s">
        <v>5078</v>
      </c>
      <c r="C1619" s="189">
        <v>2023</v>
      </c>
      <c r="D1619" s="184" t="s">
        <v>3771</v>
      </c>
      <c r="E1619" s="187">
        <v>1</v>
      </c>
      <c r="F1619" s="186"/>
      <c r="G1619" s="187">
        <v>32.673859999999998</v>
      </c>
    </row>
    <row r="1620" spans="1:7" ht="18.75">
      <c r="A1620" s="198"/>
      <c r="B1620" s="189" t="s">
        <v>5078</v>
      </c>
      <c r="C1620" s="189">
        <v>2023</v>
      </c>
      <c r="D1620" s="184" t="s">
        <v>3771</v>
      </c>
      <c r="E1620" s="187">
        <v>1</v>
      </c>
      <c r="F1620" s="186"/>
      <c r="G1620" s="187">
        <v>42.869070000000001</v>
      </c>
    </row>
    <row r="1621" spans="1:7" ht="18.75">
      <c r="A1621" s="198"/>
      <c r="B1621" s="189" t="s">
        <v>5078</v>
      </c>
      <c r="C1621" s="189">
        <v>2023</v>
      </c>
      <c r="D1621" s="184" t="s">
        <v>3771</v>
      </c>
      <c r="E1621" s="187">
        <v>1</v>
      </c>
      <c r="F1621" s="186"/>
      <c r="G1621" s="187">
        <v>32.917059999999999</v>
      </c>
    </row>
    <row r="1622" spans="1:7" ht="18.75">
      <c r="A1622" s="198"/>
      <c r="B1622" s="189" t="s">
        <v>5095</v>
      </c>
      <c r="C1622" s="189">
        <v>2023</v>
      </c>
      <c r="D1622" s="184" t="s">
        <v>3771</v>
      </c>
      <c r="E1622" s="187">
        <v>1</v>
      </c>
      <c r="F1622" s="186"/>
      <c r="G1622" s="187">
        <v>19.584990000000001</v>
      </c>
    </row>
    <row r="1623" spans="1:7" ht="18.75">
      <c r="A1623" s="198"/>
      <c r="B1623" s="189" t="s">
        <v>5077</v>
      </c>
      <c r="C1623" s="189">
        <v>2023</v>
      </c>
      <c r="D1623" s="184" t="s">
        <v>3771</v>
      </c>
      <c r="E1623" s="187">
        <v>1</v>
      </c>
      <c r="F1623" s="186"/>
      <c r="G1623" s="187">
        <v>30.67887</v>
      </c>
    </row>
    <row r="1624" spans="1:7" ht="18.75">
      <c r="A1624" s="198"/>
      <c r="B1624" s="189" t="s">
        <v>5078</v>
      </c>
      <c r="C1624" s="189">
        <v>2023</v>
      </c>
      <c r="D1624" s="184" t="s">
        <v>3771</v>
      </c>
      <c r="E1624" s="187">
        <v>1</v>
      </c>
      <c r="F1624" s="186"/>
      <c r="G1624" s="187">
        <v>19.73188</v>
      </c>
    </row>
    <row r="1625" spans="1:7" ht="18.75">
      <c r="A1625" s="198"/>
      <c r="B1625" s="189" t="s">
        <v>5077</v>
      </c>
      <c r="C1625" s="189">
        <v>2023</v>
      </c>
      <c r="D1625" s="184" t="s">
        <v>3771</v>
      </c>
      <c r="E1625" s="187">
        <v>1</v>
      </c>
      <c r="F1625" s="186"/>
      <c r="G1625" s="187">
        <v>22.409849999999999</v>
      </c>
    </row>
    <row r="1626" spans="1:7" ht="18.75">
      <c r="A1626" s="198"/>
      <c r="B1626" s="189" t="s">
        <v>5087</v>
      </c>
      <c r="C1626" s="189">
        <v>2023</v>
      </c>
      <c r="D1626" s="184" t="s">
        <v>3771</v>
      </c>
      <c r="E1626" s="187">
        <v>1</v>
      </c>
      <c r="F1626" s="186"/>
      <c r="G1626" s="187">
        <v>21.24446</v>
      </c>
    </row>
    <row r="1627" spans="1:7" ht="18.75">
      <c r="A1627" s="198"/>
      <c r="B1627" s="189" t="s">
        <v>5078</v>
      </c>
      <c r="C1627" s="189">
        <v>2023</v>
      </c>
      <c r="D1627" s="184" t="s">
        <v>3771</v>
      </c>
      <c r="E1627" s="187">
        <v>1</v>
      </c>
      <c r="F1627" s="186"/>
      <c r="G1627" s="187">
        <v>40.299529999999997</v>
      </c>
    </row>
    <row r="1628" spans="1:7" ht="18.75">
      <c r="A1628" s="198"/>
      <c r="B1628" s="189" t="s">
        <v>5091</v>
      </c>
      <c r="C1628" s="189">
        <v>2023</v>
      </c>
      <c r="D1628" s="184" t="s">
        <v>3771</v>
      </c>
      <c r="E1628" s="187">
        <v>1</v>
      </c>
      <c r="F1628" s="186"/>
      <c r="G1628" s="187">
        <v>26.885400000000001</v>
      </c>
    </row>
    <row r="1629" spans="1:7" ht="18.75">
      <c r="A1629" s="198"/>
      <c r="B1629" s="189" t="s">
        <v>5077</v>
      </c>
      <c r="C1629" s="189">
        <v>2023</v>
      </c>
      <c r="D1629" s="184" t="s">
        <v>3771</v>
      </c>
      <c r="E1629" s="187">
        <v>1</v>
      </c>
      <c r="F1629" s="186"/>
      <c r="G1629" s="187">
        <v>19.32554</v>
      </c>
    </row>
    <row r="1630" spans="1:7" ht="18.75">
      <c r="A1630" s="198"/>
      <c r="B1630" s="189" t="s">
        <v>5087</v>
      </c>
      <c r="C1630" s="189">
        <v>2023</v>
      </c>
      <c r="D1630" s="184" t="s">
        <v>3771</v>
      </c>
      <c r="E1630" s="187">
        <v>1</v>
      </c>
      <c r="F1630" s="186"/>
      <c r="G1630" s="187">
        <v>31.539490000000001</v>
      </c>
    </row>
    <row r="1631" spans="1:7" ht="18.75">
      <c r="A1631" s="198"/>
      <c r="B1631" s="189" t="s">
        <v>5077</v>
      </c>
      <c r="C1631" s="189">
        <v>2023</v>
      </c>
      <c r="D1631" s="184" t="s">
        <v>3771</v>
      </c>
      <c r="E1631" s="187">
        <v>1</v>
      </c>
      <c r="F1631" s="186"/>
      <c r="G1631" s="187">
        <v>21.484569999999998</v>
      </c>
    </row>
    <row r="1632" spans="1:7" ht="18.75">
      <c r="A1632" s="198"/>
      <c r="B1632" s="189" t="s">
        <v>5077</v>
      </c>
      <c r="C1632" s="189">
        <v>2023</v>
      </c>
      <c r="D1632" s="184" t="s">
        <v>3771</v>
      </c>
      <c r="E1632" s="187">
        <v>1</v>
      </c>
      <c r="F1632" s="186"/>
      <c r="G1632" s="187">
        <v>22.302869999999999</v>
      </c>
    </row>
    <row r="1633" spans="1:7" ht="18.75">
      <c r="A1633" s="198"/>
      <c r="B1633" s="189" t="s">
        <v>5101</v>
      </c>
      <c r="C1633" s="189">
        <v>2023</v>
      </c>
      <c r="D1633" s="184" t="s">
        <v>3771</v>
      </c>
      <c r="E1633" s="187">
        <v>1</v>
      </c>
      <c r="F1633" s="186"/>
      <c r="G1633" s="187">
        <v>26.514880000000002</v>
      </c>
    </row>
    <row r="1634" spans="1:7" ht="18.75">
      <c r="A1634" s="198"/>
      <c r="B1634" s="189" t="s">
        <v>5097</v>
      </c>
      <c r="C1634" s="189">
        <v>2023</v>
      </c>
      <c r="D1634" s="184" t="s">
        <v>3771</v>
      </c>
      <c r="E1634" s="187">
        <v>1</v>
      </c>
      <c r="F1634" s="186"/>
      <c r="G1634" s="187">
        <v>25.416869999999999</v>
      </c>
    </row>
    <row r="1635" spans="1:7" ht="18.75">
      <c r="A1635" s="198"/>
      <c r="B1635" s="189" t="s">
        <v>5077</v>
      </c>
      <c r="C1635" s="189">
        <v>2023</v>
      </c>
      <c r="D1635" s="184" t="s">
        <v>3771</v>
      </c>
      <c r="E1635" s="187">
        <v>1</v>
      </c>
      <c r="F1635" s="186"/>
      <c r="G1635" s="187">
        <v>21.583580000000001</v>
      </c>
    </row>
    <row r="1636" spans="1:7" ht="18.75">
      <c r="A1636" s="198"/>
      <c r="B1636" s="189" t="s">
        <v>5077</v>
      </c>
      <c r="C1636" s="189">
        <v>2023</v>
      </c>
      <c r="D1636" s="184" t="s">
        <v>3771</v>
      </c>
      <c r="E1636" s="187">
        <v>1</v>
      </c>
      <c r="F1636" s="186"/>
      <c r="G1636" s="187">
        <v>19.921700000000001</v>
      </c>
    </row>
    <row r="1637" spans="1:7" ht="18.75">
      <c r="A1637" s="198"/>
      <c r="B1637" s="189" t="s">
        <v>5078</v>
      </c>
      <c r="C1637" s="189">
        <v>2023</v>
      </c>
      <c r="D1637" s="184" t="s">
        <v>3771</v>
      </c>
      <c r="E1637" s="187">
        <v>1</v>
      </c>
      <c r="F1637" s="186"/>
      <c r="G1637" s="187">
        <v>34.845639999999996</v>
      </c>
    </row>
    <row r="1638" spans="1:7" ht="18.75">
      <c r="A1638" s="198"/>
      <c r="B1638" s="189" t="s">
        <v>5077</v>
      </c>
      <c r="C1638" s="189">
        <v>2023</v>
      </c>
      <c r="D1638" s="184" t="s">
        <v>3771</v>
      </c>
      <c r="E1638" s="187">
        <v>1</v>
      </c>
      <c r="F1638" s="186"/>
      <c r="G1638" s="187">
        <v>39.921260000000004</v>
      </c>
    </row>
    <row r="1639" spans="1:7" ht="18.75">
      <c r="A1639" s="198"/>
      <c r="B1639" s="189" t="s">
        <v>5078</v>
      </c>
      <c r="C1639" s="189">
        <v>2023</v>
      </c>
      <c r="D1639" s="184" t="s">
        <v>3771</v>
      </c>
      <c r="E1639" s="187">
        <v>1</v>
      </c>
      <c r="F1639" s="186"/>
      <c r="G1639" s="187">
        <v>19.932359999999999</v>
      </c>
    </row>
    <row r="1640" spans="1:7" ht="18.75">
      <c r="A1640" s="198"/>
      <c r="B1640" s="189" t="s">
        <v>5079</v>
      </c>
      <c r="C1640" s="189">
        <v>2023</v>
      </c>
      <c r="D1640" s="184" t="s">
        <v>3771</v>
      </c>
      <c r="E1640" s="187">
        <v>1</v>
      </c>
      <c r="F1640" s="186"/>
      <c r="G1640" s="187">
        <v>29.415710000000001</v>
      </c>
    </row>
    <row r="1641" spans="1:7" ht="18.75">
      <c r="A1641" s="198"/>
      <c r="B1641" s="189" t="s">
        <v>5078</v>
      </c>
      <c r="C1641" s="189">
        <v>2023</v>
      </c>
      <c r="D1641" s="184" t="s">
        <v>3771</v>
      </c>
      <c r="E1641" s="187">
        <v>1</v>
      </c>
      <c r="F1641" s="186"/>
      <c r="G1641" s="187">
        <v>32.576729999999998</v>
      </c>
    </row>
    <row r="1642" spans="1:7" ht="18.75">
      <c r="A1642" s="198"/>
      <c r="B1642" s="189" t="s">
        <v>5077</v>
      </c>
      <c r="C1642" s="189">
        <v>2023</v>
      </c>
      <c r="D1642" s="184" t="s">
        <v>3771</v>
      </c>
      <c r="E1642" s="187">
        <v>1</v>
      </c>
      <c r="F1642" s="186"/>
      <c r="G1642" s="187">
        <v>33.35877</v>
      </c>
    </row>
    <row r="1643" spans="1:7" ht="18.75">
      <c r="A1643" s="198"/>
      <c r="B1643" s="189" t="s">
        <v>5079</v>
      </c>
      <c r="C1643" s="189">
        <v>2023</v>
      </c>
      <c r="D1643" s="184" t="s">
        <v>3771</v>
      </c>
      <c r="E1643" s="187">
        <v>1</v>
      </c>
      <c r="F1643" s="186"/>
      <c r="G1643" s="187">
        <v>29.49043</v>
      </c>
    </row>
    <row r="1644" spans="1:7" ht="18.75">
      <c r="A1644" s="198"/>
      <c r="B1644" s="189" t="s">
        <v>5077</v>
      </c>
      <c r="C1644" s="189">
        <v>2023</v>
      </c>
      <c r="D1644" s="184" t="s">
        <v>3771</v>
      </c>
      <c r="E1644" s="187">
        <v>1</v>
      </c>
      <c r="F1644" s="186"/>
      <c r="G1644" s="187">
        <v>35.360589999999995</v>
      </c>
    </row>
    <row r="1645" spans="1:7" ht="18.75">
      <c r="A1645" s="198"/>
      <c r="B1645" s="189" t="s">
        <v>5098</v>
      </c>
      <c r="C1645" s="189">
        <v>2023</v>
      </c>
      <c r="D1645" s="184" t="s">
        <v>3771</v>
      </c>
      <c r="E1645" s="187">
        <v>1</v>
      </c>
      <c r="F1645" s="186"/>
      <c r="G1645" s="187">
        <v>34.231670000000001</v>
      </c>
    </row>
    <row r="1646" spans="1:7" ht="18.75">
      <c r="A1646" s="198"/>
      <c r="B1646" s="189" t="s">
        <v>5077</v>
      </c>
      <c r="C1646" s="189">
        <v>2023</v>
      </c>
      <c r="D1646" s="184" t="s">
        <v>3771</v>
      </c>
      <c r="E1646" s="187">
        <v>1</v>
      </c>
      <c r="F1646" s="186"/>
      <c r="G1646" s="187">
        <v>32.028280000000002</v>
      </c>
    </row>
    <row r="1647" spans="1:7" ht="18.75">
      <c r="A1647" s="198"/>
      <c r="B1647" s="189" t="s">
        <v>5078</v>
      </c>
      <c r="C1647" s="189">
        <v>2023</v>
      </c>
      <c r="D1647" s="184" t="s">
        <v>3771</v>
      </c>
      <c r="E1647" s="187">
        <v>1</v>
      </c>
      <c r="F1647" s="186"/>
      <c r="G1647" s="187">
        <v>32.037050000000001</v>
      </c>
    </row>
    <row r="1648" spans="1:7" ht="18.75">
      <c r="A1648" s="198"/>
      <c r="B1648" s="189" t="s">
        <v>5078</v>
      </c>
      <c r="C1648" s="189">
        <v>2023</v>
      </c>
      <c r="D1648" s="184" t="s">
        <v>3771</v>
      </c>
      <c r="E1648" s="187">
        <v>1</v>
      </c>
      <c r="F1648" s="186"/>
      <c r="G1648" s="187">
        <v>54.76576</v>
      </c>
    </row>
    <row r="1649" spans="1:7" ht="18.75">
      <c r="A1649" s="198"/>
      <c r="B1649" s="189" t="s">
        <v>5077</v>
      </c>
      <c r="C1649" s="189">
        <v>2023</v>
      </c>
      <c r="D1649" s="184" t="s">
        <v>3771</v>
      </c>
      <c r="E1649" s="187">
        <v>1</v>
      </c>
      <c r="F1649" s="186"/>
      <c r="G1649" s="187">
        <v>32.063450000000003</v>
      </c>
    </row>
    <row r="1650" spans="1:7" ht="18.75">
      <c r="A1650" s="198"/>
      <c r="B1650" s="189" t="s">
        <v>5078</v>
      </c>
      <c r="C1650" s="189">
        <v>2023</v>
      </c>
      <c r="D1650" s="184" t="s">
        <v>3771</v>
      </c>
      <c r="E1650" s="187">
        <v>1</v>
      </c>
      <c r="F1650" s="186"/>
      <c r="G1650" s="187">
        <v>30.906980000000001</v>
      </c>
    </row>
    <row r="1651" spans="1:7" ht="18.75">
      <c r="A1651" s="198"/>
      <c r="B1651" s="189" t="s">
        <v>5077</v>
      </c>
      <c r="C1651" s="189">
        <v>2023</v>
      </c>
      <c r="D1651" s="184" t="s">
        <v>3771</v>
      </c>
      <c r="E1651" s="187">
        <v>1</v>
      </c>
      <c r="F1651" s="186"/>
      <c r="G1651" s="187">
        <v>34.492599999999996</v>
      </c>
    </row>
    <row r="1652" spans="1:7" ht="18.75">
      <c r="A1652" s="198"/>
      <c r="B1652" s="189" t="s">
        <v>5091</v>
      </c>
      <c r="C1652" s="189">
        <v>2023</v>
      </c>
      <c r="D1652" s="184" t="s">
        <v>3771</v>
      </c>
      <c r="E1652" s="187">
        <v>1</v>
      </c>
      <c r="F1652" s="186"/>
      <c r="G1652" s="187">
        <v>32.087290000000003</v>
      </c>
    </row>
    <row r="1653" spans="1:7" ht="18.75">
      <c r="A1653" s="198"/>
      <c r="B1653" s="189" t="s">
        <v>5077</v>
      </c>
      <c r="C1653" s="189">
        <v>2023</v>
      </c>
      <c r="D1653" s="184" t="s">
        <v>3771</v>
      </c>
      <c r="E1653" s="187">
        <v>1</v>
      </c>
      <c r="F1653" s="186"/>
      <c r="G1653" s="187">
        <v>31.275700000000001</v>
      </c>
    </row>
    <row r="1654" spans="1:7" ht="18.75">
      <c r="A1654" s="198"/>
      <c r="B1654" s="189" t="s">
        <v>5077</v>
      </c>
      <c r="C1654" s="189">
        <v>2023</v>
      </c>
      <c r="D1654" s="184" t="s">
        <v>3771</v>
      </c>
      <c r="E1654" s="187">
        <v>1</v>
      </c>
      <c r="F1654" s="186"/>
      <c r="G1654" s="187">
        <v>34.383110000000002</v>
      </c>
    </row>
    <row r="1655" spans="1:7" ht="18.75">
      <c r="A1655" s="198"/>
      <c r="B1655" s="189" t="s">
        <v>5087</v>
      </c>
      <c r="C1655" s="189">
        <v>2023</v>
      </c>
      <c r="D1655" s="184" t="s">
        <v>3771</v>
      </c>
      <c r="E1655" s="187">
        <v>1</v>
      </c>
      <c r="F1655" s="186"/>
      <c r="G1655" s="187">
        <v>32.652389999999997</v>
      </c>
    </row>
    <row r="1656" spans="1:7" ht="18.75">
      <c r="A1656" s="198"/>
      <c r="B1656" s="189" t="s">
        <v>5078</v>
      </c>
      <c r="C1656" s="189">
        <v>2023</v>
      </c>
      <c r="D1656" s="184" t="s">
        <v>3771</v>
      </c>
      <c r="E1656" s="187">
        <v>1</v>
      </c>
      <c r="F1656" s="186"/>
      <c r="G1656" s="187">
        <v>33.615089999999995</v>
      </c>
    </row>
    <row r="1657" spans="1:7" ht="18.75">
      <c r="A1657" s="198"/>
      <c r="B1657" s="189" t="s">
        <v>5077</v>
      </c>
      <c r="C1657" s="189">
        <v>2023</v>
      </c>
      <c r="D1657" s="184" t="s">
        <v>3771</v>
      </c>
      <c r="E1657" s="187">
        <v>1</v>
      </c>
      <c r="F1657" s="186"/>
      <c r="G1657" s="187">
        <v>31.600020000000001</v>
      </c>
    </row>
    <row r="1658" spans="1:7" ht="18.75">
      <c r="A1658" s="198"/>
      <c r="B1658" s="189" t="s">
        <v>5077</v>
      </c>
      <c r="C1658" s="189">
        <v>2023</v>
      </c>
      <c r="D1658" s="184" t="s">
        <v>3771</v>
      </c>
      <c r="E1658" s="187">
        <v>1</v>
      </c>
      <c r="F1658" s="186"/>
      <c r="G1658" s="187">
        <v>31.87885</v>
      </c>
    </row>
    <row r="1659" spans="1:7" ht="18.75">
      <c r="A1659" s="198"/>
      <c r="B1659" s="189" t="s">
        <v>5078</v>
      </c>
      <c r="C1659" s="189">
        <v>2023</v>
      </c>
      <c r="D1659" s="184" t="s">
        <v>3771</v>
      </c>
      <c r="E1659" s="187">
        <v>1</v>
      </c>
      <c r="F1659" s="186"/>
      <c r="G1659" s="187">
        <v>32.865379999999995</v>
      </c>
    </row>
    <row r="1660" spans="1:7" ht="18.75">
      <c r="A1660" s="198"/>
      <c r="B1660" s="189" t="s">
        <v>5078</v>
      </c>
      <c r="C1660" s="189">
        <v>2023</v>
      </c>
      <c r="D1660" s="184" t="s">
        <v>3771</v>
      </c>
      <c r="E1660" s="187">
        <v>1</v>
      </c>
      <c r="F1660" s="186"/>
      <c r="G1660" s="187">
        <v>20.334759999999999</v>
      </c>
    </row>
    <row r="1661" spans="1:7" ht="18.75">
      <c r="A1661" s="198"/>
      <c r="B1661" s="189" t="s">
        <v>5078</v>
      </c>
      <c r="C1661" s="189">
        <v>2023</v>
      </c>
      <c r="D1661" s="184" t="s">
        <v>3771</v>
      </c>
      <c r="E1661" s="187">
        <v>1</v>
      </c>
      <c r="F1661" s="186"/>
      <c r="G1661" s="187">
        <v>32.943820000000002</v>
      </c>
    </row>
    <row r="1662" spans="1:7" ht="18.75">
      <c r="A1662" s="198"/>
      <c r="B1662" s="189" t="s">
        <v>5077</v>
      </c>
      <c r="C1662" s="189">
        <v>2023</v>
      </c>
      <c r="D1662" s="184" t="s">
        <v>3771</v>
      </c>
      <c r="E1662" s="187">
        <v>1</v>
      </c>
      <c r="F1662" s="186"/>
      <c r="G1662" s="187">
        <v>32.22739</v>
      </c>
    </row>
    <row r="1663" spans="1:7" ht="18.75">
      <c r="A1663" s="198"/>
      <c r="B1663" s="189" t="s">
        <v>5077</v>
      </c>
      <c r="C1663" s="189">
        <v>2023</v>
      </c>
      <c r="D1663" s="184" t="s">
        <v>3771</v>
      </c>
      <c r="E1663" s="187">
        <v>1</v>
      </c>
      <c r="F1663" s="186"/>
      <c r="G1663" s="187">
        <v>30.54101</v>
      </c>
    </row>
    <row r="1664" spans="1:7" ht="18.75">
      <c r="A1664" s="198"/>
      <c r="B1664" s="189" t="s">
        <v>5077</v>
      </c>
      <c r="C1664" s="189">
        <v>2023</v>
      </c>
      <c r="D1664" s="184" t="s">
        <v>3771</v>
      </c>
      <c r="E1664" s="187">
        <v>1</v>
      </c>
      <c r="F1664" s="186"/>
      <c r="G1664" s="187">
        <v>35.145569999999999</v>
      </c>
    </row>
    <row r="1665" spans="1:7" ht="18.75">
      <c r="A1665" s="198"/>
      <c r="B1665" s="189" t="s">
        <v>5077</v>
      </c>
      <c r="C1665" s="189">
        <v>2023</v>
      </c>
      <c r="D1665" s="184" t="s">
        <v>3771</v>
      </c>
      <c r="E1665" s="187">
        <v>1</v>
      </c>
      <c r="F1665" s="186"/>
      <c r="G1665" s="187">
        <v>38.334440000000001</v>
      </c>
    </row>
    <row r="1666" spans="1:7" ht="18.75">
      <c r="A1666" s="198"/>
      <c r="B1666" s="189" t="s">
        <v>5097</v>
      </c>
      <c r="C1666" s="189">
        <v>2023</v>
      </c>
      <c r="D1666" s="184" t="s">
        <v>3771</v>
      </c>
      <c r="E1666" s="187">
        <v>1</v>
      </c>
      <c r="F1666" s="186"/>
      <c r="G1666" s="187">
        <v>37.908099999999997</v>
      </c>
    </row>
    <row r="1667" spans="1:7" ht="18.75">
      <c r="A1667" s="198"/>
      <c r="B1667" s="189" t="s">
        <v>5078</v>
      </c>
      <c r="C1667" s="189">
        <v>2023</v>
      </c>
      <c r="D1667" s="184" t="s">
        <v>3771</v>
      </c>
      <c r="E1667" s="187">
        <v>1</v>
      </c>
      <c r="F1667" s="186"/>
      <c r="G1667" s="187">
        <v>32.627699999999997</v>
      </c>
    </row>
    <row r="1668" spans="1:7" ht="18.75">
      <c r="A1668" s="198"/>
      <c r="B1668" s="189" t="s">
        <v>5078</v>
      </c>
      <c r="C1668" s="189">
        <v>2023</v>
      </c>
      <c r="D1668" s="184" t="s">
        <v>3771</v>
      </c>
      <c r="E1668" s="187">
        <v>1</v>
      </c>
      <c r="F1668" s="186"/>
      <c r="G1668" s="187">
        <v>32.751739999999998</v>
      </c>
    </row>
    <row r="1669" spans="1:7" ht="18.75">
      <c r="A1669" s="198"/>
      <c r="B1669" s="189" t="s">
        <v>5078</v>
      </c>
      <c r="C1669" s="189">
        <v>2023</v>
      </c>
      <c r="D1669" s="184" t="s">
        <v>3771</v>
      </c>
      <c r="E1669" s="187">
        <v>1</v>
      </c>
      <c r="F1669" s="186"/>
      <c r="G1669" s="187">
        <v>32.91207</v>
      </c>
    </row>
    <row r="1670" spans="1:7" ht="18.75">
      <c r="A1670" s="198"/>
      <c r="B1670" s="189" t="s">
        <v>5078</v>
      </c>
      <c r="C1670" s="189">
        <v>2023</v>
      </c>
      <c r="D1670" s="184" t="s">
        <v>3771</v>
      </c>
      <c r="E1670" s="187">
        <v>1</v>
      </c>
      <c r="F1670" s="186"/>
      <c r="G1670" s="187">
        <v>32.96537</v>
      </c>
    </row>
    <row r="1671" spans="1:7" ht="18.75">
      <c r="A1671" s="198"/>
      <c r="B1671" s="189" t="s">
        <v>5078</v>
      </c>
      <c r="C1671" s="189">
        <v>2023</v>
      </c>
      <c r="D1671" s="184" t="s">
        <v>3771</v>
      </c>
      <c r="E1671" s="187">
        <v>1</v>
      </c>
      <c r="F1671" s="186"/>
      <c r="G1671" s="187">
        <v>19.301470000000002</v>
      </c>
    </row>
    <row r="1672" spans="1:7" ht="18.75">
      <c r="A1672" s="198"/>
      <c r="B1672" s="189" t="s">
        <v>5107</v>
      </c>
      <c r="C1672" s="189">
        <v>2023</v>
      </c>
      <c r="D1672" s="184" t="s">
        <v>3771</v>
      </c>
      <c r="E1672" s="187">
        <v>1</v>
      </c>
      <c r="F1672" s="186"/>
      <c r="G1672" s="187">
        <v>29.19014</v>
      </c>
    </row>
    <row r="1673" spans="1:7" ht="18.75">
      <c r="A1673" s="198"/>
      <c r="B1673" s="189" t="s">
        <v>5077</v>
      </c>
      <c r="C1673" s="189">
        <v>2023</v>
      </c>
      <c r="D1673" s="184" t="s">
        <v>3771</v>
      </c>
      <c r="E1673" s="187">
        <v>1</v>
      </c>
      <c r="F1673" s="186"/>
      <c r="G1673" s="187">
        <v>30.6995</v>
      </c>
    </row>
    <row r="1674" spans="1:7" ht="18.75">
      <c r="A1674" s="198"/>
      <c r="B1674" s="189" t="s">
        <v>5081</v>
      </c>
      <c r="C1674" s="189">
        <v>2023</v>
      </c>
      <c r="D1674" s="184" t="s">
        <v>3771</v>
      </c>
      <c r="E1674" s="187">
        <v>1</v>
      </c>
      <c r="F1674" s="186"/>
      <c r="G1674" s="187">
        <v>47.129719999999999</v>
      </c>
    </row>
    <row r="1675" spans="1:7" ht="18.75">
      <c r="A1675" s="198"/>
      <c r="B1675" s="189" t="s">
        <v>5081</v>
      </c>
      <c r="C1675" s="189">
        <v>2023</v>
      </c>
      <c r="D1675" s="184" t="s">
        <v>3771</v>
      </c>
      <c r="E1675" s="187">
        <v>1</v>
      </c>
      <c r="F1675" s="186"/>
      <c r="G1675" s="187">
        <v>47.798050000000003</v>
      </c>
    </row>
    <row r="1676" spans="1:7" ht="18.75">
      <c r="A1676" s="198"/>
      <c r="B1676" s="189" t="s">
        <v>5106</v>
      </c>
      <c r="C1676" s="189">
        <v>2023</v>
      </c>
      <c r="D1676" s="184" t="s">
        <v>3771</v>
      </c>
      <c r="E1676" s="187">
        <v>1</v>
      </c>
      <c r="F1676" s="186"/>
      <c r="G1676" s="187">
        <v>30.461779999999997</v>
      </c>
    </row>
    <row r="1677" spans="1:7" ht="18.75">
      <c r="A1677" s="198"/>
      <c r="B1677" s="189" t="s">
        <v>5087</v>
      </c>
      <c r="C1677" s="189">
        <v>2023</v>
      </c>
      <c r="D1677" s="184" t="s">
        <v>3771</v>
      </c>
      <c r="E1677" s="187">
        <v>1</v>
      </c>
      <c r="F1677" s="186"/>
      <c r="G1677" s="187">
        <v>32.652189999999997</v>
      </c>
    </row>
    <row r="1678" spans="1:7" ht="18.75">
      <c r="A1678" s="198"/>
      <c r="B1678" s="189" t="s">
        <v>5078</v>
      </c>
      <c r="C1678" s="189">
        <v>2023</v>
      </c>
      <c r="D1678" s="184" t="s">
        <v>3771</v>
      </c>
      <c r="E1678" s="187">
        <v>1</v>
      </c>
      <c r="F1678" s="186"/>
      <c r="G1678" s="187">
        <v>33.26193</v>
      </c>
    </row>
    <row r="1679" spans="1:7" ht="18.75">
      <c r="A1679" s="198"/>
      <c r="B1679" s="189" t="s">
        <v>5084</v>
      </c>
      <c r="C1679" s="189">
        <v>2023</v>
      </c>
      <c r="D1679" s="184" t="s">
        <v>3771</v>
      </c>
      <c r="E1679" s="187">
        <v>1</v>
      </c>
      <c r="F1679" s="186"/>
      <c r="G1679" s="187">
        <v>31.526759999999999</v>
      </c>
    </row>
    <row r="1680" spans="1:7" ht="18.75">
      <c r="A1680" s="198"/>
      <c r="B1680" s="189" t="s">
        <v>5087</v>
      </c>
      <c r="C1680" s="189">
        <v>2023</v>
      </c>
      <c r="D1680" s="184" t="s">
        <v>3771</v>
      </c>
      <c r="E1680" s="187">
        <v>1</v>
      </c>
      <c r="F1680" s="186"/>
      <c r="G1680" s="187">
        <v>31.86825</v>
      </c>
    </row>
    <row r="1681" spans="1:7" ht="18.75">
      <c r="A1681" s="198"/>
      <c r="B1681" s="189" t="s">
        <v>5087</v>
      </c>
      <c r="C1681" s="189">
        <v>2023</v>
      </c>
      <c r="D1681" s="184" t="s">
        <v>3771</v>
      </c>
      <c r="E1681" s="187">
        <v>1</v>
      </c>
      <c r="F1681" s="186"/>
      <c r="G1681" s="187">
        <v>29.954729999999998</v>
      </c>
    </row>
    <row r="1682" spans="1:7" ht="18.75">
      <c r="A1682" s="198"/>
      <c r="B1682" s="189" t="s">
        <v>5083</v>
      </c>
      <c r="C1682" s="189">
        <v>2023</v>
      </c>
      <c r="D1682" s="184" t="s">
        <v>3771</v>
      </c>
      <c r="E1682" s="187">
        <v>1</v>
      </c>
      <c r="F1682" s="186"/>
      <c r="G1682" s="187">
        <v>31.21021</v>
      </c>
    </row>
    <row r="1683" spans="1:7" ht="18.75">
      <c r="A1683" s="198"/>
      <c r="B1683" s="189" t="s">
        <v>5087</v>
      </c>
      <c r="C1683" s="189">
        <v>2023</v>
      </c>
      <c r="D1683" s="184" t="s">
        <v>3771</v>
      </c>
      <c r="E1683" s="187">
        <v>1</v>
      </c>
      <c r="F1683" s="186"/>
      <c r="G1683" s="187">
        <v>31.54721</v>
      </c>
    </row>
    <row r="1684" spans="1:7" ht="18.75">
      <c r="A1684" s="198"/>
      <c r="B1684" s="189" t="s">
        <v>5078</v>
      </c>
      <c r="C1684" s="189">
        <v>2023</v>
      </c>
      <c r="D1684" s="184" t="s">
        <v>3771</v>
      </c>
      <c r="E1684" s="187">
        <v>1</v>
      </c>
      <c r="F1684" s="186"/>
      <c r="G1684" s="187">
        <v>35.677</v>
      </c>
    </row>
    <row r="1685" spans="1:7" ht="18.75">
      <c r="A1685" s="198"/>
      <c r="B1685" s="189" t="s">
        <v>5078</v>
      </c>
      <c r="C1685" s="189">
        <v>2023</v>
      </c>
      <c r="D1685" s="184" t="s">
        <v>3771</v>
      </c>
      <c r="E1685" s="187">
        <v>1</v>
      </c>
      <c r="F1685" s="186"/>
      <c r="G1685" s="187">
        <v>32.780949999999997</v>
      </c>
    </row>
    <row r="1686" spans="1:7" ht="18.75">
      <c r="A1686" s="198"/>
      <c r="B1686" s="189" t="s">
        <v>5077</v>
      </c>
      <c r="C1686" s="189">
        <v>2023</v>
      </c>
      <c r="D1686" s="184" t="s">
        <v>3771</v>
      </c>
      <c r="E1686" s="187">
        <v>1</v>
      </c>
      <c r="F1686" s="186"/>
      <c r="G1686" s="187">
        <v>21.695070000000001</v>
      </c>
    </row>
    <row r="1687" spans="1:7" ht="18.75">
      <c r="A1687" s="198"/>
      <c r="B1687" s="189" t="s">
        <v>5097</v>
      </c>
      <c r="C1687" s="189">
        <v>2023</v>
      </c>
      <c r="D1687" s="184" t="s">
        <v>3771</v>
      </c>
      <c r="E1687" s="187">
        <v>1</v>
      </c>
      <c r="F1687" s="186"/>
      <c r="G1687" s="187">
        <v>17.927689999999998</v>
      </c>
    </row>
    <row r="1688" spans="1:7" ht="18.75">
      <c r="A1688" s="198"/>
      <c r="B1688" s="189" t="s">
        <v>5079</v>
      </c>
      <c r="C1688" s="189">
        <v>2023</v>
      </c>
      <c r="D1688" s="184" t="s">
        <v>3771</v>
      </c>
      <c r="E1688" s="187">
        <v>1</v>
      </c>
      <c r="F1688" s="186"/>
      <c r="G1688" s="187">
        <v>29.469799999999999</v>
      </c>
    </row>
    <row r="1689" spans="1:7" ht="18.75">
      <c r="A1689" s="198"/>
      <c r="B1689" s="189" t="s">
        <v>5078</v>
      </c>
      <c r="C1689" s="189">
        <v>2023</v>
      </c>
      <c r="D1689" s="184" t="s">
        <v>3771</v>
      </c>
      <c r="E1689" s="187">
        <v>1</v>
      </c>
      <c r="F1689" s="186"/>
      <c r="G1689" s="187">
        <v>33.538650000000004</v>
      </c>
    </row>
    <row r="1690" spans="1:7" ht="18.75">
      <c r="A1690" s="198"/>
      <c r="B1690" s="189" t="s">
        <v>5077</v>
      </c>
      <c r="C1690" s="189">
        <v>2023</v>
      </c>
      <c r="D1690" s="184" t="s">
        <v>3771</v>
      </c>
      <c r="E1690" s="187">
        <v>1</v>
      </c>
      <c r="F1690" s="186"/>
      <c r="G1690" s="187">
        <v>30.284569999999999</v>
      </c>
    </row>
    <row r="1691" spans="1:7" ht="18.75">
      <c r="A1691" s="198"/>
      <c r="B1691" s="189" t="s">
        <v>5077</v>
      </c>
      <c r="C1691" s="189">
        <v>2023</v>
      </c>
      <c r="D1691" s="184" t="s">
        <v>3771</v>
      </c>
      <c r="E1691" s="187">
        <v>1</v>
      </c>
      <c r="F1691" s="186"/>
      <c r="G1691" s="187">
        <v>30.68751</v>
      </c>
    </row>
    <row r="1692" spans="1:7" ht="18.75">
      <c r="A1692" s="198"/>
      <c r="B1692" s="189" t="s">
        <v>5077</v>
      </c>
      <c r="C1692" s="189">
        <v>2023</v>
      </c>
      <c r="D1692" s="184" t="s">
        <v>3771</v>
      </c>
      <c r="E1692" s="187">
        <v>1</v>
      </c>
      <c r="F1692" s="186"/>
      <c r="G1692" s="187">
        <v>53.695819999999998</v>
      </c>
    </row>
    <row r="1693" spans="1:7" ht="18.75">
      <c r="A1693" s="198"/>
      <c r="B1693" s="189" t="s">
        <v>5077</v>
      </c>
      <c r="C1693" s="189">
        <v>2023</v>
      </c>
      <c r="D1693" s="184" t="s">
        <v>3771</v>
      </c>
      <c r="E1693" s="187">
        <v>1</v>
      </c>
      <c r="F1693" s="186"/>
      <c r="G1693" s="187">
        <v>31.95214</v>
      </c>
    </row>
    <row r="1694" spans="1:7" ht="18.75">
      <c r="A1694" s="198"/>
      <c r="B1694" s="189" t="s">
        <v>5078</v>
      </c>
      <c r="C1694" s="189">
        <v>2023</v>
      </c>
      <c r="D1694" s="184" t="s">
        <v>3771</v>
      </c>
      <c r="E1694" s="187">
        <v>1</v>
      </c>
      <c r="F1694" s="186"/>
      <c r="G1694" s="187">
        <v>32.776859999999999</v>
      </c>
    </row>
    <row r="1695" spans="1:7" ht="18.75">
      <c r="A1695" s="198"/>
      <c r="B1695" s="189" t="s">
        <v>5078</v>
      </c>
      <c r="C1695" s="189">
        <v>2023</v>
      </c>
      <c r="D1695" s="184" t="s">
        <v>3771</v>
      </c>
      <c r="E1695" s="187">
        <v>1</v>
      </c>
      <c r="F1695" s="186"/>
      <c r="G1695" s="187">
        <v>32.746679999999998</v>
      </c>
    </row>
    <row r="1696" spans="1:7" ht="18.75">
      <c r="A1696" s="198"/>
      <c r="B1696" s="189" t="s">
        <v>5078</v>
      </c>
      <c r="C1696" s="189">
        <v>2023</v>
      </c>
      <c r="D1696" s="184" t="s">
        <v>3771</v>
      </c>
      <c r="E1696" s="187">
        <v>1</v>
      </c>
      <c r="F1696" s="186"/>
      <c r="G1696" s="187">
        <v>33.153640000000003</v>
      </c>
    </row>
    <row r="1697" spans="1:7" ht="18.75">
      <c r="A1697" s="198"/>
      <c r="B1697" s="189" t="s">
        <v>5077</v>
      </c>
      <c r="C1697" s="189">
        <v>2023</v>
      </c>
      <c r="D1697" s="184" t="s">
        <v>3771</v>
      </c>
      <c r="E1697" s="187">
        <v>1</v>
      </c>
      <c r="F1697" s="186"/>
      <c r="G1697" s="187">
        <v>30.549679999999999</v>
      </c>
    </row>
    <row r="1698" spans="1:7" ht="18.75">
      <c r="A1698" s="198"/>
      <c r="B1698" s="189" t="s">
        <v>5078</v>
      </c>
      <c r="C1698" s="189">
        <v>2023</v>
      </c>
      <c r="D1698" s="184" t="s">
        <v>3771</v>
      </c>
      <c r="E1698" s="187">
        <v>1</v>
      </c>
      <c r="F1698" s="186"/>
      <c r="G1698" s="187">
        <v>27.364369999999997</v>
      </c>
    </row>
    <row r="1699" spans="1:7" ht="18.75">
      <c r="A1699" s="198"/>
      <c r="B1699" s="189" t="s">
        <v>5091</v>
      </c>
      <c r="C1699" s="189">
        <v>2023</v>
      </c>
      <c r="D1699" s="184" t="s">
        <v>3771</v>
      </c>
      <c r="E1699" s="187">
        <v>1</v>
      </c>
      <c r="F1699" s="186"/>
      <c r="G1699" s="187">
        <v>19.480360000000001</v>
      </c>
    </row>
    <row r="1700" spans="1:7" ht="18.75">
      <c r="A1700" s="198"/>
      <c r="B1700" s="189" t="s">
        <v>5089</v>
      </c>
      <c r="C1700" s="189">
        <v>2023</v>
      </c>
      <c r="D1700" s="184" t="s">
        <v>3771</v>
      </c>
      <c r="E1700" s="187">
        <v>1</v>
      </c>
      <c r="F1700" s="186"/>
      <c r="G1700" s="187">
        <v>32.33052</v>
      </c>
    </row>
    <row r="1701" spans="1:7" ht="18.75">
      <c r="A1701" s="198"/>
      <c r="B1701" s="189" t="s">
        <v>5090</v>
      </c>
      <c r="C1701" s="189">
        <v>2023</v>
      </c>
      <c r="D1701" s="184" t="s">
        <v>3771</v>
      </c>
      <c r="E1701" s="187">
        <v>1</v>
      </c>
      <c r="F1701" s="186"/>
      <c r="G1701" s="187">
        <v>44.284680000000002</v>
      </c>
    </row>
    <row r="1702" spans="1:7" ht="18.75">
      <c r="A1702" s="198"/>
      <c r="B1702" s="189" t="s">
        <v>5090</v>
      </c>
      <c r="C1702" s="189">
        <v>2023</v>
      </c>
      <c r="D1702" s="184" t="s">
        <v>3771</v>
      </c>
      <c r="E1702" s="187">
        <v>1</v>
      </c>
      <c r="F1702" s="186"/>
      <c r="G1702" s="187">
        <v>40.765129999999999</v>
      </c>
    </row>
    <row r="1703" spans="1:7" ht="18.75">
      <c r="A1703" s="198"/>
      <c r="B1703" s="189" t="s">
        <v>5109</v>
      </c>
      <c r="C1703" s="189">
        <v>2023</v>
      </c>
      <c r="D1703" s="184" t="s">
        <v>3771</v>
      </c>
      <c r="E1703" s="187">
        <v>1</v>
      </c>
      <c r="F1703" s="186"/>
      <c r="G1703" s="187">
        <v>31.561360000000001</v>
      </c>
    </row>
    <row r="1704" spans="1:7" ht="18.75">
      <c r="A1704" s="198"/>
      <c r="B1704" s="189" t="s">
        <v>5077</v>
      </c>
      <c r="C1704" s="189">
        <v>2023</v>
      </c>
      <c r="D1704" s="184" t="s">
        <v>3771</v>
      </c>
      <c r="E1704" s="187">
        <v>1</v>
      </c>
      <c r="F1704" s="186"/>
      <c r="G1704" s="187">
        <v>38.581660000000007</v>
      </c>
    </row>
    <row r="1705" spans="1:7" ht="18.75">
      <c r="A1705" s="198"/>
      <c r="B1705" s="189" t="s">
        <v>5094</v>
      </c>
      <c r="C1705" s="189">
        <v>2023</v>
      </c>
      <c r="D1705" s="184" t="s">
        <v>3771</v>
      </c>
      <c r="E1705" s="187">
        <v>1</v>
      </c>
      <c r="F1705" s="186"/>
      <c r="G1705" s="187">
        <v>39.088339999999995</v>
      </c>
    </row>
    <row r="1706" spans="1:7" ht="18.75">
      <c r="A1706" s="198"/>
      <c r="B1706" s="189" t="s">
        <v>5078</v>
      </c>
      <c r="C1706" s="189">
        <v>2023</v>
      </c>
      <c r="D1706" s="184" t="s">
        <v>3771</v>
      </c>
      <c r="E1706" s="187">
        <v>1</v>
      </c>
      <c r="F1706" s="186"/>
      <c r="G1706" s="187">
        <v>48.76746</v>
      </c>
    </row>
    <row r="1707" spans="1:7" ht="18.75">
      <c r="A1707" s="198"/>
      <c r="B1707" s="189" t="s">
        <v>5078</v>
      </c>
      <c r="C1707" s="189">
        <v>2023</v>
      </c>
      <c r="D1707" s="184" t="s">
        <v>3771</v>
      </c>
      <c r="E1707" s="187">
        <v>1</v>
      </c>
      <c r="F1707" s="186"/>
      <c r="G1707" s="187">
        <v>33.542550000000006</v>
      </c>
    </row>
    <row r="1708" spans="1:7" ht="18.75">
      <c r="A1708" s="198"/>
      <c r="B1708" s="189" t="s">
        <v>5077</v>
      </c>
      <c r="C1708" s="189">
        <v>2023</v>
      </c>
      <c r="D1708" s="184" t="s">
        <v>3771</v>
      </c>
      <c r="E1708" s="187">
        <v>1</v>
      </c>
      <c r="F1708" s="186"/>
      <c r="G1708" s="187">
        <v>38.854279999999996</v>
      </c>
    </row>
    <row r="1709" spans="1:7" ht="18.75">
      <c r="A1709" s="198"/>
      <c r="B1709" s="189" t="s">
        <v>5087</v>
      </c>
      <c r="C1709" s="189">
        <v>2023</v>
      </c>
      <c r="D1709" s="184" t="s">
        <v>3771</v>
      </c>
      <c r="E1709" s="187">
        <v>1</v>
      </c>
      <c r="F1709" s="186"/>
      <c r="G1709" s="187">
        <v>31.779349999999997</v>
      </c>
    </row>
    <row r="1710" spans="1:7" ht="18.75">
      <c r="A1710" s="198"/>
      <c r="B1710" s="189" t="s">
        <v>5095</v>
      </c>
      <c r="C1710" s="189">
        <v>2023</v>
      </c>
      <c r="D1710" s="184" t="s">
        <v>3771</v>
      </c>
      <c r="E1710" s="187">
        <v>1</v>
      </c>
      <c r="F1710" s="186"/>
      <c r="G1710" s="187">
        <v>33.293320000000001</v>
      </c>
    </row>
    <row r="1711" spans="1:7" ht="18.75">
      <c r="A1711" s="198"/>
      <c r="B1711" s="189" t="s">
        <v>5095</v>
      </c>
      <c r="C1711" s="189">
        <v>2023</v>
      </c>
      <c r="D1711" s="184" t="s">
        <v>3771</v>
      </c>
      <c r="E1711" s="187">
        <v>1</v>
      </c>
      <c r="F1711" s="186"/>
      <c r="G1711" s="187">
        <v>42.640250000000002</v>
      </c>
    </row>
    <row r="1712" spans="1:7" ht="18.75">
      <c r="A1712" s="198"/>
      <c r="B1712" s="189" t="s">
        <v>5085</v>
      </c>
      <c r="C1712" s="189">
        <v>2023</v>
      </c>
      <c r="D1712" s="184" t="s">
        <v>3771</v>
      </c>
      <c r="E1712" s="187">
        <v>1</v>
      </c>
      <c r="F1712" s="186"/>
      <c r="G1712" s="187">
        <v>38.939749999999997</v>
      </c>
    </row>
    <row r="1713" spans="1:7" ht="18.75">
      <c r="A1713" s="198"/>
      <c r="B1713" s="189" t="s">
        <v>5077</v>
      </c>
      <c r="C1713" s="189">
        <v>2023</v>
      </c>
      <c r="D1713" s="184" t="s">
        <v>3771</v>
      </c>
      <c r="E1713" s="187">
        <v>1</v>
      </c>
      <c r="F1713" s="186"/>
      <c r="G1713" s="187">
        <v>39.444699999999997</v>
      </c>
    </row>
    <row r="1714" spans="1:7" ht="18.75">
      <c r="A1714" s="198"/>
      <c r="B1714" s="189" t="s">
        <v>5077</v>
      </c>
      <c r="C1714" s="189">
        <v>2023</v>
      </c>
      <c r="D1714" s="184" t="s">
        <v>3771</v>
      </c>
      <c r="E1714" s="187">
        <v>1</v>
      </c>
      <c r="F1714" s="186"/>
      <c r="G1714" s="187">
        <v>38.312510000000003</v>
      </c>
    </row>
    <row r="1715" spans="1:7" ht="18.75">
      <c r="A1715" s="198"/>
      <c r="B1715" s="189" t="s">
        <v>5078</v>
      </c>
      <c r="C1715" s="189">
        <v>2023</v>
      </c>
      <c r="D1715" s="184" t="s">
        <v>3771</v>
      </c>
      <c r="E1715" s="187">
        <v>1</v>
      </c>
      <c r="F1715" s="186"/>
      <c r="G1715" s="187">
        <v>32.463189999999997</v>
      </c>
    </row>
    <row r="1716" spans="1:7" ht="18.75">
      <c r="A1716" s="198"/>
      <c r="B1716" s="189" t="s">
        <v>5078</v>
      </c>
      <c r="C1716" s="189">
        <v>2023</v>
      </c>
      <c r="D1716" s="184" t="s">
        <v>3771</v>
      </c>
      <c r="E1716" s="187">
        <v>1</v>
      </c>
      <c r="F1716" s="186"/>
      <c r="G1716" s="187">
        <v>32.677369999999996</v>
      </c>
    </row>
    <row r="1717" spans="1:7" ht="18.75">
      <c r="A1717" s="198"/>
      <c r="B1717" s="189" t="s">
        <v>5109</v>
      </c>
      <c r="C1717" s="189">
        <v>2023</v>
      </c>
      <c r="D1717" s="184" t="s">
        <v>3771</v>
      </c>
      <c r="E1717" s="187">
        <v>1</v>
      </c>
      <c r="F1717" s="186"/>
      <c r="G1717" s="187">
        <v>41.401069999999997</v>
      </c>
    </row>
    <row r="1718" spans="1:7" ht="18.75">
      <c r="A1718" s="198"/>
      <c r="B1718" s="189" t="s">
        <v>5088</v>
      </c>
      <c r="C1718" s="189">
        <v>2023</v>
      </c>
      <c r="D1718" s="184" t="s">
        <v>3771</v>
      </c>
      <c r="E1718" s="187">
        <v>1</v>
      </c>
      <c r="F1718" s="186"/>
      <c r="G1718" s="187">
        <v>37.421260000000004</v>
      </c>
    </row>
    <row r="1719" spans="1:7" ht="18.75">
      <c r="A1719" s="198"/>
      <c r="B1719" s="189" t="s">
        <v>5077</v>
      </c>
      <c r="C1719" s="189">
        <v>2023</v>
      </c>
      <c r="D1719" s="184" t="s">
        <v>3771</v>
      </c>
      <c r="E1719" s="187">
        <v>1</v>
      </c>
      <c r="F1719" s="186"/>
      <c r="G1719" s="187">
        <v>38.817099999999996</v>
      </c>
    </row>
    <row r="1720" spans="1:7" ht="18.75">
      <c r="A1720" s="198"/>
      <c r="B1720" s="189" t="s">
        <v>5077</v>
      </c>
      <c r="C1720" s="189">
        <v>2023</v>
      </c>
      <c r="D1720" s="184" t="s">
        <v>3771</v>
      </c>
      <c r="E1720" s="187">
        <v>1</v>
      </c>
      <c r="F1720" s="186"/>
      <c r="G1720" s="187">
        <v>39.945269999999994</v>
      </c>
    </row>
    <row r="1721" spans="1:7" ht="18.75">
      <c r="A1721" s="198"/>
      <c r="B1721" s="189" t="s">
        <v>5077</v>
      </c>
      <c r="C1721" s="189">
        <v>2023</v>
      </c>
      <c r="D1721" s="184" t="s">
        <v>3771</v>
      </c>
      <c r="E1721" s="187">
        <v>1</v>
      </c>
      <c r="F1721" s="186"/>
      <c r="G1721" s="187">
        <v>32.594839999999998</v>
      </c>
    </row>
    <row r="1722" spans="1:7" ht="18.75">
      <c r="A1722" s="198"/>
      <c r="B1722" s="189" t="s">
        <v>5078</v>
      </c>
      <c r="C1722" s="189">
        <v>2023</v>
      </c>
      <c r="D1722" s="184" t="s">
        <v>3771</v>
      </c>
      <c r="E1722" s="187">
        <v>1</v>
      </c>
      <c r="F1722" s="186"/>
      <c r="G1722" s="187">
        <v>36.163690000000003</v>
      </c>
    </row>
    <row r="1723" spans="1:7" ht="18.75">
      <c r="A1723" s="198"/>
      <c r="B1723" s="189" t="s">
        <v>5078</v>
      </c>
      <c r="C1723" s="189">
        <v>2023</v>
      </c>
      <c r="D1723" s="184" t="s">
        <v>3771</v>
      </c>
      <c r="E1723" s="187">
        <v>1</v>
      </c>
      <c r="F1723" s="186"/>
      <c r="G1723" s="187">
        <v>35.664470000000001</v>
      </c>
    </row>
    <row r="1724" spans="1:7" ht="18.75">
      <c r="A1724" s="198"/>
      <c r="B1724" s="189" t="s">
        <v>5077</v>
      </c>
      <c r="C1724" s="189">
        <v>2023</v>
      </c>
      <c r="D1724" s="184" t="s">
        <v>3771</v>
      </c>
      <c r="E1724" s="187">
        <v>1</v>
      </c>
      <c r="F1724" s="186"/>
      <c r="G1724" s="187">
        <v>39.46255</v>
      </c>
    </row>
    <row r="1725" spans="1:7" ht="18.75">
      <c r="A1725" s="198"/>
      <c r="B1725" s="189" t="s">
        <v>5106</v>
      </c>
      <c r="C1725" s="189">
        <v>2023</v>
      </c>
      <c r="D1725" s="184" t="s">
        <v>3771</v>
      </c>
      <c r="E1725" s="187">
        <v>1</v>
      </c>
      <c r="F1725" s="186"/>
      <c r="G1725" s="187">
        <v>36.943519999999999</v>
      </c>
    </row>
    <row r="1726" spans="1:7" ht="18.75">
      <c r="A1726" s="198"/>
      <c r="B1726" s="189" t="s">
        <v>5077</v>
      </c>
      <c r="C1726" s="189">
        <v>2023</v>
      </c>
      <c r="D1726" s="184" t="s">
        <v>3771</v>
      </c>
      <c r="E1726" s="187">
        <v>1</v>
      </c>
      <c r="F1726" s="186"/>
      <c r="G1726" s="187">
        <v>38.840900000000005</v>
      </c>
    </row>
    <row r="1727" spans="1:7" ht="18.75">
      <c r="A1727" s="198"/>
      <c r="B1727" s="189" t="s">
        <v>5078</v>
      </c>
      <c r="C1727" s="189">
        <v>2023</v>
      </c>
      <c r="D1727" s="184" t="s">
        <v>3771</v>
      </c>
      <c r="E1727" s="187">
        <v>1</v>
      </c>
      <c r="F1727" s="186"/>
      <c r="G1727" s="187">
        <v>32.857250000000001</v>
      </c>
    </row>
    <row r="1728" spans="1:7" ht="18.75">
      <c r="A1728" s="198"/>
      <c r="B1728" s="189" t="s">
        <v>5096</v>
      </c>
      <c r="C1728" s="189">
        <v>2023</v>
      </c>
      <c r="D1728" s="184" t="s">
        <v>3771</v>
      </c>
      <c r="E1728" s="187">
        <v>1</v>
      </c>
      <c r="F1728" s="186"/>
      <c r="G1728" s="187">
        <v>31.555569999999999</v>
      </c>
    </row>
    <row r="1729" spans="1:7" ht="18.75">
      <c r="A1729" s="198"/>
      <c r="B1729" s="189" t="s">
        <v>5077</v>
      </c>
      <c r="C1729" s="189">
        <v>2023</v>
      </c>
      <c r="D1729" s="184" t="s">
        <v>3771</v>
      </c>
      <c r="E1729" s="187">
        <v>1</v>
      </c>
      <c r="F1729" s="186"/>
      <c r="G1729" s="187">
        <v>39.369349999999997</v>
      </c>
    </row>
    <row r="1730" spans="1:7" ht="18.75">
      <c r="A1730" s="198"/>
      <c r="B1730" s="189" t="s">
        <v>5077</v>
      </c>
      <c r="C1730" s="189">
        <v>2023</v>
      </c>
      <c r="D1730" s="184" t="s">
        <v>3771</v>
      </c>
      <c r="E1730" s="187">
        <v>1</v>
      </c>
      <c r="F1730" s="186"/>
      <c r="G1730" s="187">
        <v>39.19482</v>
      </c>
    </row>
    <row r="1731" spans="1:7" ht="18.75">
      <c r="A1731" s="198"/>
      <c r="B1731" s="189" t="s">
        <v>5077</v>
      </c>
      <c r="C1731" s="189">
        <v>2023</v>
      </c>
      <c r="D1731" s="184" t="s">
        <v>3771</v>
      </c>
      <c r="E1731" s="187">
        <v>1</v>
      </c>
      <c r="F1731" s="186"/>
      <c r="G1731" s="187">
        <v>39.185420000000001</v>
      </c>
    </row>
    <row r="1732" spans="1:7" ht="18.75">
      <c r="A1732" s="198"/>
      <c r="B1732" s="189" t="s">
        <v>5079</v>
      </c>
      <c r="C1732" s="189">
        <v>2023</v>
      </c>
      <c r="D1732" s="184" t="s">
        <v>3771</v>
      </c>
      <c r="E1732" s="187">
        <v>1</v>
      </c>
      <c r="F1732" s="186"/>
      <c r="G1732" s="187">
        <v>34.777569999999997</v>
      </c>
    </row>
    <row r="1733" spans="1:7" ht="18.75">
      <c r="A1733" s="198"/>
      <c r="B1733" s="189" t="s">
        <v>5078</v>
      </c>
      <c r="C1733" s="189">
        <v>2023</v>
      </c>
      <c r="D1733" s="184" t="s">
        <v>3771</v>
      </c>
      <c r="E1733" s="187">
        <v>1</v>
      </c>
      <c r="F1733" s="186"/>
      <c r="G1733" s="187">
        <v>29.063279999999999</v>
      </c>
    </row>
    <row r="1734" spans="1:7" ht="18.75">
      <c r="A1734" s="198"/>
      <c r="B1734" s="189" t="s">
        <v>5078</v>
      </c>
      <c r="C1734" s="189">
        <v>2023</v>
      </c>
      <c r="D1734" s="184" t="s">
        <v>3771</v>
      </c>
      <c r="E1734" s="187">
        <v>1</v>
      </c>
      <c r="F1734" s="186"/>
      <c r="G1734" s="187">
        <v>30.788779999999999</v>
      </c>
    </row>
    <row r="1735" spans="1:7" ht="18.75">
      <c r="A1735" s="198"/>
      <c r="B1735" s="189" t="s">
        <v>5077</v>
      </c>
      <c r="C1735" s="189">
        <v>2023</v>
      </c>
      <c r="D1735" s="184" t="s">
        <v>3771</v>
      </c>
      <c r="E1735" s="187">
        <v>1</v>
      </c>
      <c r="F1735" s="186"/>
      <c r="G1735" s="187">
        <v>30.854740000000003</v>
      </c>
    </row>
    <row r="1736" spans="1:7" ht="18.75">
      <c r="A1736" s="198"/>
      <c r="B1736" s="189" t="s">
        <v>5078</v>
      </c>
      <c r="C1736" s="189">
        <v>2023</v>
      </c>
      <c r="D1736" s="184" t="s">
        <v>3771</v>
      </c>
      <c r="E1736" s="187">
        <v>1</v>
      </c>
      <c r="F1736" s="186"/>
      <c r="G1736" s="187">
        <v>36.749139999999997</v>
      </c>
    </row>
    <row r="1737" spans="1:7" ht="18.75">
      <c r="A1737" s="198"/>
      <c r="B1737" s="189" t="s">
        <v>5090</v>
      </c>
      <c r="C1737" s="189">
        <v>2023</v>
      </c>
      <c r="D1737" s="184" t="s">
        <v>3771</v>
      </c>
      <c r="E1737" s="187">
        <v>1</v>
      </c>
      <c r="F1737" s="186"/>
      <c r="G1737" s="187">
        <v>30.10848</v>
      </c>
    </row>
    <row r="1738" spans="1:7" ht="18.75">
      <c r="A1738" s="198"/>
      <c r="B1738" s="189" t="s">
        <v>5105</v>
      </c>
      <c r="C1738" s="189">
        <v>2023</v>
      </c>
      <c r="D1738" s="184" t="s">
        <v>3771</v>
      </c>
      <c r="E1738" s="187">
        <v>1</v>
      </c>
      <c r="F1738" s="186"/>
      <c r="G1738" s="187">
        <v>61.255589999999998</v>
      </c>
    </row>
    <row r="1739" spans="1:7" ht="18.75">
      <c r="A1739" s="198"/>
      <c r="B1739" s="189" t="s">
        <v>5095</v>
      </c>
      <c r="C1739" s="189">
        <v>2023</v>
      </c>
      <c r="D1739" s="184" t="s">
        <v>3771</v>
      </c>
      <c r="E1739" s="187">
        <v>1</v>
      </c>
      <c r="F1739" s="186"/>
      <c r="G1739" s="187">
        <v>43.80453</v>
      </c>
    </row>
    <row r="1740" spans="1:7" ht="18.75">
      <c r="A1740" s="198"/>
      <c r="B1740" s="189" t="s">
        <v>5082</v>
      </c>
      <c r="C1740" s="189">
        <v>2023</v>
      </c>
      <c r="D1740" s="184" t="s">
        <v>3771</v>
      </c>
      <c r="E1740" s="187">
        <v>1</v>
      </c>
      <c r="F1740" s="186"/>
      <c r="G1740" s="187">
        <v>31.580939999999998</v>
      </c>
    </row>
    <row r="1741" spans="1:7" ht="18.75">
      <c r="A1741" s="198"/>
      <c r="B1741" s="189" t="s">
        <v>5081</v>
      </c>
      <c r="C1741" s="189">
        <v>2023</v>
      </c>
      <c r="D1741" s="184" t="s">
        <v>3771</v>
      </c>
      <c r="E1741" s="187">
        <v>1</v>
      </c>
      <c r="F1741" s="186"/>
      <c r="G1741" s="187">
        <v>38.737470000000002</v>
      </c>
    </row>
    <row r="1742" spans="1:7" ht="18.75">
      <c r="A1742" s="198"/>
      <c r="B1742" s="189" t="s">
        <v>5077</v>
      </c>
      <c r="C1742" s="189">
        <v>2023</v>
      </c>
      <c r="D1742" s="184" t="s">
        <v>3771</v>
      </c>
      <c r="E1742" s="187">
        <v>1</v>
      </c>
      <c r="F1742" s="186"/>
      <c r="G1742" s="187">
        <v>52.825849999999996</v>
      </c>
    </row>
    <row r="1743" spans="1:7" ht="18.75">
      <c r="A1743" s="198"/>
      <c r="B1743" s="189" t="s">
        <v>5094</v>
      </c>
      <c r="C1743" s="189">
        <v>2023</v>
      </c>
      <c r="D1743" s="184" t="s">
        <v>3771</v>
      </c>
      <c r="E1743" s="187">
        <v>1</v>
      </c>
      <c r="F1743" s="186"/>
      <c r="G1743" s="187">
        <v>34.014859999999999</v>
      </c>
    </row>
    <row r="1744" spans="1:7" ht="18.75">
      <c r="A1744" s="198"/>
      <c r="B1744" s="189" t="s">
        <v>5077</v>
      </c>
      <c r="C1744" s="189">
        <v>2023</v>
      </c>
      <c r="D1744" s="184" t="s">
        <v>3771</v>
      </c>
      <c r="E1744" s="187">
        <v>1</v>
      </c>
      <c r="F1744" s="186"/>
      <c r="G1744" s="187">
        <v>32.137819999999998</v>
      </c>
    </row>
    <row r="1745" spans="1:7" ht="18.75">
      <c r="A1745" s="198"/>
      <c r="B1745" s="189" t="s">
        <v>5094</v>
      </c>
      <c r="C1745" s="189">
        <v>2023</v>
      </c>
      <c r="D1745" s="184" t="s">
        <v>3771</v>
      </c>
      <c r="E1745" s="187">
        <v>1</v>
      </c>
      <c r="F1745" s="186"/>
      <c r="G1745" s="187">
        <v>30.12341</v>
      </c>
    </row>
    <row r="1746" spans="1:7" ht="18.75">
      <c r="A1746" s="198"/>
      <c r="B1746" s="189" t="s">
        <v>5077</v>
      </c>
      <c r="C1746" s="189">
        <v>2023</v>
      </c>
      <c r="D1746" s="184" t="s">
        <v>3771</v>
      </c>
      <c r="E1746" s="187">
        <v>1</v>
      </c>
      <c r="F1746" s="186"/>
      <c r="G1746" s="187">
        <v>38.438929999999999</v>
      </c>
    </row>
    <row r="1747" spans="1:7" ht="18.75">
      <c r="A1747" s="198"/>
      <c r="B1747" s="189" t="s">
        <v>5085</v>
      </c>
      <c r="C1747" s="189">
        <v>2023</v>
      </c>
      <c r="D1747" s="184" t="s">
        <v>3771</v>
      </c>
      <c r="E1747" s="187">
        <v>1</v>
      </c>
      <c r="F1747" s="186"/>
      <c r="G1747" s="187">
        <v>43.10651</v>
      </c>
    </row>
    <row r="1748" spans="1:7" ht="18.75">
      <c r="A1748" s="198"/>
      <c r="B1748" s="189" t="s">
        <v>5077</v>
      </c>
      <c r="C1748" s="189">
        <v>2023</v>
      </c>
      <c r="D1748" s="184" t="s">
        <v>3771</v>
      </c>
      <c r="E1748" s="187">
        <v>1</v>
      </c>
      <c r="F1748" s="186"/>
      <c r="G1748" s="187">
        <v>39.161010000000005</v>
      </c>
    </row>
    <row r="1749" spans="1:7" ht="18.75">
      <c r="A1749" s="198"/>
      <c r="B1749" s="189" t="s">
        <v>5077</v>
      </c>
      <c r="C1749" s="189">
        <v>2023</v>
      </c>
      <c r="D1749" s="184" t="s">
        <v>3771</v>
      </c>
      <c r="E1749" s="187">
        <v>1</v>
      </c>
      <c r="F1749" s="186"/>
      <c r="G1749" s="187">
        <v>37.844389999999997</v>
      </c>
    </row>
    <row r="1750" spans="1:7" ht="18.75">
      <c r="A1750" s="198"/>
      <c r="B1750" s="189" t="s">
        <v>5077</v>
      </c>
      <c r="C1750" s="189">
        <v>2023</v>
      </c>
      <c r="D1750" s="184" t="s">
        <v>3771</v>
      </c>
      <c r="E1750" s="187">
        <v>1</v>
      </c>
      <c r="F1750" s="186"/>
      <c r="G1750" s="187">
        <v>38.787649999999999</v>
      </c>
    </row>
    <row r="1751" spans="1:7" ht="18.75">
      <c r="A1751" s="198"/>
      <c r="B1751" s="189" t="s">
        <v>5078</v>
      </c>
      <c r="C1751" s="189">
        <v>2023</v>
      </c>
      <c r="D1751" s="184" t="s">
        <v>3771</v>
      </c>
      <c r="E1751" s="187">
        <v>1</v>
      </c>
      <c r="F1751" s="186"/>
      <c r="G1751" s="187">
        <v>34.951709999999999</v>
      </c>
    </row>
    <row r="1752" spans="1:7" ht="18.75">
      <c r="A1752" s="198"/>
      <c r="B1752" s="189" t="s">
        <v>5077</v>
      </c>
      <c r="C1752" s="189">
        <v>2023</v>
      </c>
      <c r="D1752" s="184" t="s">
        <v>3771</v>
      </c>
      <c r="E1752" s="187">
        <v>1</v>
      </c>
      <c r="F1752" s="186"/>
      <c r="G1752" s="187">
        <v>32.212919999999997</v>
      </c>
    </row>
    <row r="1753" spans="1:7" ht="18.75">
      <c r="A1753" s="198"/>
      <c r="B1753" s="189" t="s">
        <v>5077</v>
      </c>
      <c r="C1753" s="189">
        <v>2023</v>
      </c>
      <c r="D1753" s="184" t="s">
        <v>3771</v>
      </c>
      <c r="E1753" s="187">
        <v>1</v>
      </c>
      <c r="F1753" s="186"/>
      <c r="G1753" s="187">
        <v>39.807449999999996</v>
      </c>
    </row>
    <row r="1754" spans="1:7" ht="18.75">
      <c r="A1754" s="198"/>
      <c r="B1754" s="189" t="s">
        <v>5077</v>
      </c>
      <c r="C1754" s="189">
        <v>2023</v>
      </c>
      <c r="D1754" s="184" t="s">
        <v>3771</v>
      </c>
      <c r="E1754" s="187">
        <v>1</v>
      </c>
      <c r="F1754" s="186"/>
      <c r="G1754" s="187">
        <v>30.430310000000002</v>
      </c>
    </row>
    <row r="1755" spans="1:7" ht="18.75">
      <c r="A1755" s="198"/>
      <c r="B1755" s="189" t="s">
        <v>5078</v>
      </c>
      <c r="C1755" s="189">
        <v>2023</v>
      </c>
      <c r="D1755" s="184" t="s">
        <v>3771</v>
      </c>
      <c r="E1755" s="187">
        <v>1</v>
      </c>
      <c r="F1755" s="186"/>
      <c r="G1755" s="187">
        <v>32.962910000000001</v>
      </c>
    </row>
    <row r="1756" spans="1:7" ht="18.75">
      <c r="A1756" s="198"/>
      <c r="B1756" s="189" t="s">
        <v>5077</v>
      </c>
      <c r="C1756" s="189">
        <v>2023</v>
      </c>
      <c r="D1756" s="184" t="s">
        <v>3771</v>
      </c>
      <c r="E1756" s="187">
        <v>1</v>
      </c>
      <c r="F1756" s="186"/>
      <c r="G1756" s="187">
        <v>34.504269999999998</v>
      </c>
    </row>
    <row r="1757" spans="1:7" ht="18.75">
      <c r="A1757" s="198"/>
      <c r="B1757" s="189" t="s">
        <v>5094</v>
      </c>
      <c r="C1757" s="189">
        <v>2023</v>
      </c>
      <c r="D1757" s="184" t="s">
        <v>3771</v>
      </c>
      <c r="E1757" s="187">
        <v>1</v>
      </c>
      <c r="F1757" s="186"/>
      <c r="G1757" s="187">
        <v>30.063700000000001</v>
      </c>
    </row>
    <row r="1758" spans="1:7" ht="18.75">
      <c r="A1758" s="198"/>
      <c r="B1758" s="189" t="s">
        <v>5104</v>
      </c>
      <c r="C1758" s="189">
        <v>2023</v>
      </c>
      <c r="D1758" s="184" t="s">
        <v>3771</v>
      </c>
      <c r="E1758" s="187">
        <v>1</v>
      </c>
      <c r="F1758" s="186"/>
      <c r="G1758" s="187">
        <v>43.621760000000002</v>
      </c>
    </row>
    <row r="1759" spans="1:7" ht="18.75">
      <c r="A1759" s="198"/>
      <c r="B1759" s="189" t="s">
        <v>5078</v>
      </c>
      <c r="C1759" s="189">
        <v>2023</v>
      </c>
      <c r="D1759" s="184" t="s">
        <v>3771</v>
      </c>
      <c r="E1759" s="187">
        <v>1</v>
      </c>
      <c r="F1759" s="186"/>
      <c r="G1759" s="187">
        <v>35.42333</v>
      </c>
    </row>
    <row r="1760" spans="1:7" ht="18.75">
      <c r="A1760" s="198"/>
      <c r="B1760" s="189" t="s">
        <v>5077</v>
      </c>
      <c r="C1760" s="189">
        <v>2023</v>
      </c>
      <c r="D1760" s="184" t="s">
        <v>3771</v>
      </c>
      <c r="E1760" s="187">
        <v>1</v>
      </c>
      <c r="F1760" s="186"/>
      <c r="G1760" s="187">
        <v>40.06176</v>
      </c>
    </row>
    <row r="1761" spans="1:7" ht="18.75">
      <c r="A1761" s="198"/>
      <c r="B1761" s="189" t="s">
        <v>5078</v>
      </c>
      <c r="C1761" s="189">
        <v>2023</v>
      </c>
      <c r="D1761" s="184" t="s">
        <v>3771</v>
      </c>
      <c r="E1761" s="187">
        <v>1</v>
      </c>
      <c r="F1761" s="186"/>
      <c r="G1761" s="187">
        <v>29.984500000000001</v>
      </c>
    </row>
    <row r="1762" spans="1:7" ht="18.75">
      <c r="A1762" s="198"/>
      <c r="B1762" s="189" t="s">
        <v>5078</v>
      </c>
      <c r="C1762" s="189">
        <v>2023</v>
      </c>
      <c r="D1762" s="184" t="s">
        <v>3771</v>
      </c>
      <c r="E1762" s="187">
        <v>1</v>
      </c>
      <c r="F1762" s="186"/>
      <c r="G1762" s="187">
        <v>36.315849999999998</v>
      </c>
    </row>
    <row r="1763" spans="1:7" ht="18.75">
      <c r="A1763" s="198"/>
      <c r="B1763" s="189" t="s">
        <v>5077</v>
      </c>
      <c r="C1763" s="189">
        <v>2023</v>
      </c>
      <c r="D1763" s="184" t="s">
        <v>3771</v>
      </c>
      <c r="E1763" s="187">
        <v>1</v>
      </c>
      <c r="F1763" s="186"/>
      <c r="G1763" s="187">
        <v>38.585089999999994</v>
      </c>
    </row>
    <row r="1764" spans="1:7" ht="18.75">
      <c r="A1764" s="198"/>
      <c r="B1764" s="189" t="s">
        <v>5077</v>
      </c>
      <c r="C1764" s="189">
        <v>2023</v>
      </c>
      <c r="D1764" s="184" t="s">
        <v>3771</v>
      </c>
      <c r="E1764" s="187">
        <v>1</v>
      </c>
      <c r="F1764" s="186"/>
      <c r="G1764" s="187">
        <v>38.572780000000002</v>
      </c>
    </row>
    <row r="1765" spans="1:7" ht="18.75">
      <c r="A1765" s="198"/>
      <c r="B1765" s="189" t="s">
        <v>5078</v>
      </c>
      <c r="C1765" s="189">
        <v>2023</v>
      </c>
      <c r="D1765" s="184" t="s">
        <v>3771</v>
      </c>
      <c r="E1765" s="187">
        <v>1</v>
      </c>
      <c r="F1765" s="186"/>
      <c r="G1765" s="187">
        <v>33.849989999999998</v>
      </c>
    </row>
    <row r="1766" spans="1:7" ht="18.75">
      <c r="A1766" s="198"/>
      <c r="B1766" s="189" t="s">
        <v>5079</v>
      </c>
      <c r="C1766" s="189">
        <v>2023</v>
      </c>
      <c r="D1766" s="184" t="s">
        <v>3771</v>
      </c>
      <c r="E1766" s="187">
        <v>1</v>
      </c>
      <c r="F1766" s="186"/>
      <c r="G1766" s="187">
        <v>34.385829999999999</v>
      </c>
    </row>
    <row r="1767" spans="1:7" ht="18.75">
      <c r="A1767" s="198"/>
      <c r="B1767" s="189" t="s">
        <v>5109</v>
      </c>
      <c r="C1767" s="189">
        <v>2023</v>
      </c>
      <c r="D1767" s="184" t="s">
        <v>3771</v>
      </c>
      <c r="E1767" s="187">
        <v>1</v>
      </c>
      <c r="F1767" s="186"/>
      <c r="G1767" s="187">
        <v>39.912709999999997</v>
      </c>
    </row>
    <row r="1768" spans="1:7" ht="18.75">
      <c r="A1768" s="198"/>
      <c r="B1768" s="189" t="s">
        <v>5077</v>
      </c>
      <c r="C1768" s="189">
        <v>2023</v>
      </c>
      <c r="D1768" s="184" t="s">
        <v>3771</v>
      </c>
      <c r="E1768" s="187">
        <v>1</v>
      </c>
      <c r="F1768" s="186"/>
      <c r="G1768" s="187">
        <v>37.865859999999998</v>
      </c>
    </row>
    <row r="1769" spans="1:7" ht="18.75">
      <c r="A1769" s="198"/>
      <c r="B1769" s="189" t="s">
        <v>5077</v>
      </c>
      <c r="C1769" s="189">
        <v>2023</v>
      </c>
      <c r="D1769" s="184" t="s">
        <v>3771</v>
      </c>
      <c r="E1769" s="187">
        <v>1</v>
      </c>
      <c r="F1769" s="186"/>
      <c r="G1769" s="187">
        <v>40.434559999999998</v>
      </c>
    </row>
    <row r="1770" spans="1:7" ht="18.75">
      <c r="A1770" s="198"/>
      <c r="B1770" s="189" t="s">
        <v>5078</v>
      </c>
      <c r="C1770" s="189">
        <v>2023</v>
      </c>
      <c r="D1770" s="184" t="s">
        <v>3771</v>
      </c>
      <c r="E1770" s="187">
        <v>1</v>
      </c>
      <c r="F1770" s="186"/>
      <c r="G1770" s="187">
        <v>31.45438</v>
      </c>
    </row>
    <row r="1771" spans="1:7" ht="18.75">
      <c r="A1771" s="198"/>
      <c r="B1771" s="189" t="s">
        <v>5078</v>
      </c>
      <c r="C1771" s="189">
        <v>2023</v>
      </c>
      <c r="D1771" s="184" t="s">
        <v>3771</v>
      </c>
      <c r="E1771" s="187">
        <v>1</v>
      </c>
      <c r="F1771" s="186"/>
      <c r="G1771" s="187">
        <v>38.373650000000005</v>
      </c>
    </row>
    <row r="1772" spans="1:7" ht="18.75">
      <c r="A1772" s="198"/>
      <c r="B1772" s="189" t="s">
        <v>5078</v>
      </c>
      <c r="C1772" s="189">
        <v>2023</v>
      </c>
      <c r="D1772" s="184" t="s">
        <v>3771</v>
      </c>
      <c r="E1772" s="187">
        <v>1</v>
      </c>
      <c r="F1772" s="186"/>
      <c r="G1772" s="187">
        <v>49.905019999999993</v>
      </c>
    </row>
    <row r="1773" spans="1:7" ht="18.75">
      <c r="A1773" s="198"/>
      <c r="B1773" s="189" t="s">
        <v>5078</v>
      </c>
      <c r="C1773" s="189">
        <v>2023</v>
      </c>
      <c r="D1773" s="184" t="s">
        <v>3771</v>
      </c>
      <c r="E1773" s="187">
        <v>1</v>
      </c>
      <c r="F1773" s="186"/>
      <c r="G1773" s="187">
        <v>38.38897</v>
      </c>
    </row>
    <row r="1774" spans="1:7" ht="18.75">
      <c r="A1774" s="198"/>
      <c r="B1774" s="189" t="s">
        <v>5077</v>
      </c>
      <c r="C1774" s="189">
        <v>2023</v>
      </c>
      <c r="D1774" s="184" t="s">
        <v>3771</v>
      </c>
      <c r="E1774" s="187">
        <v>1</v>
      </c>
      <c r="F1774" s="186"/>
      <c r="G1774" s="187">
        <v>37.015219999999999</v>
      </c>
    </row>
    <row r="1775" spans="1:7" ht="18.75">
      <c r="A1775" s="198"/>
      <c r="B1775" s="189" t="s">
        <v>5077</v>
      </c>
      <c r="C1775" s="189">
        <v>2023</v>
      </c>
      <c r="D1775" s="184" t="s">
        <v>3771</v>
      </c>
      <c r="E1775" s="187">
        <v>1</v>
      </c>
      <c r="F1775" s="186"/>
      <c r="G1775" s="187">
        <v>40.90607</v>
      </c>
    </row>
    <row r="1776" spans="1:7" ht="18.75">
      <c r="A1776" s="198"/>
      <c r="B1776" s="189" t="s">
        <v>5077</v>
      </c>
      <c r="C1776" s="189">
        <v>2023</v>
      </c>
      <c r="D1776" s="184" t="s">
        <v>3771</v>
      </c>
      <c r="E1776" s="187">
        <v>1</v>
      </c>
      <c r="F1776" s="186"/>
      <c r="G1776" s="187">
        <v>36.766239999999996</v>
      </c>
    </row>
    <row r="1777" spans="1:7" ht="18.75">
      <c r="A1777" s="198"/>
      <c r="B1777" s="189" t="s">
        <v>5077</v>
      </c>
      <c r="C1777" s="189">
        <v>2023</v>
      </c>
      <c r="D1777" s="184" t="s">
        <v>3771</v>
      </c>
      <c r="E1777" s="187">
        <v>1</v>
      </c>
      <c r="F1777" s="186"/>
      <c r="G1777" s="187">
        <v>37.13073</v>
      </c>
    </row>
    <row r="1778" spans="1:7" ht="18.75">
      <c r="A1778" s="198"/>
      <c r="B1778" s="189" t="s">
        <v>5078</v>
      </c>
      <c r="C1778" s="189">
        <v>2023</v>
      </c>
      <c r="D1778" s="184" t="s">
        <v>3771</v>
      </c>
      <c r="E1778" s="187">
        <v>1</v>
      </c>
      <c r="F1778" s="186"/>
      <c r="G1778" s="187">
        <v>38.389129999999994</v>
      </c>
    </row>
    <row r="1779" spans="1:7" ht="18.75">
      <c r="A1779" s="198"/>
      <c r="B1779" s="189" t="s">
        <v>5078</v>
      </c>
      <c r="C1779" s="189">
        <v>2023</v>
      </c>
      <c r="D1779" s="184" t="s">
        <v>3771</v>
      </c>
      <c r="E1779" s="187">
        <v>1</v>
      </c>
      <c r="F1779" s="186"/>
      <c r="G1779" s="187">
        <v>49.335629999999995</v>
      </c>
    </row>
    <row r="1780" spans="1:7" ht="18.75">
      <c r="A1780" s="198"/>
      <c r="B1780" s="189" t="s">
        <v>5081</v>
      </c>
      <c r="C1780" s="189">
        <v>2023</v>
      </c>
      <c r="D1780" s="184" t="s">
        <v>3771</v>
      </c>
      <c r="E1780" s="187">
        <v>1</v>
      </c>
      <c r="F1780" s="186"/>
      <c r="G1780" s="187">
        <v>41.402500000000003</v>
      </c>
    </row>
    <row r="1781" spans="1:7" ht="18.75">
      <c r="A1781" s="198"/>
      <c r="B1781" s="189" t="s">
        <v>5078</v>
      </c>
      <c r="C1781" s="189">
        <v>2023</v>
      </c>
      <c r="D1781" s="184" t="s">
        <v>3771</v>
      </c>
      <c r="E1781" s="187">
        <v>1</v>
      </c>
      <c r="F1781" s="186"/>
      <c r="G1781" s="187">
        <v>40.500190000000003</v>
      </c>
    </row>
    <row r="1782" spans="1:7" ht="18.75">
      <c r="A1782" s="198"/>
      <c r="B1782" s="189" t="s">
        <v>5077</v>
      </c>
      <c r="C1782" s="189">
        <v>2023</v>
      </c>
      <c r="D1782" s="184" t="s">
        <v>3771</v>
      </c>
      <c r="E1782" s="187">
        <v>1</v>
      </c>
      <c r="F1782" s="186"/>
      <c r="G1782" s="187">
        <v>39.891019999999997</v>
      </c>
    </row>
    <row r="1783" spans="1:7" ht="18.75">
      <c r="A1783" s="198"/>
      <c r="B1783" s="189" t="s">
        <v>5077</v>
      </c>
      <c r="C1783" s="189">
        <v>2023</v>
      </c>
      <c r="D1783" s="184" t="s">
        <v>3771</v>
      </c>
      <c r="E1783" s="187">
        <v>1</v>
      </c>
      <c r="F1783" s="186"/>
      <c r="G1783" s="187">
        <v>36.960149999999999</v>
      </c>
    </row>
    <row r="1784" spans="1:7" ht="18.75">
      <c r="A1784" s="198"/>
      <c r="B1784" s="189" t="s">
        <v>5103</v>
      </c>
      <c r="C1784" s="189">
        <v>2023</v>
      </c>
      <c r="D1784" s="184" t="s">
        <v>3771</v>
      </c>
      <c r="E1784" s="187">
        <v>1</v>
      </c>
      <c r="F1784" s="186"/>
      <c r="G1784" s="187">
        <v>42.194189999999999</v>
      </c>
    </row>
    <row r="1785" spans="1:7" ht="18.75">
      <c r="A1785" s="198"/>
      <c r="B1785" s="189" t="s">
        <v>5104</v>
      </c>
      <c r="C1785" s="189">
        <v>2023</v>
      </c>
      <c r="D1785" s="184" t="s">
        <v>3771</v>
      </c>
      <c r="E1785" s="187">
        <v>1</v>
      </c>
      <c r="F1785" s="186"/>
      <c r="G1785" s="187">
        <v>46.89461</v>
      </c>
    </row>
    <row r="1786" spans="1:7" ht="18.75">
      <c r="A1786" s="198"/>
      <c r="B1786" s="189" t="s">
        <v>5078</v>
      </c>
      <c r="C1786" s="189">
        <v>2023</v>
      </c>
      <c r="D1786" s="184" t="s">
        <v>3771</v>
      </c>
      <c r="E1786" s="187">
        <v>1</v>
      </c>
      <c r="F1786" s="186"/>
      <c r="G1786" s="187">
        <v>37.703300000000006</v>
      </c>
    </row>
    <row r="1787" spans="1:7" ht="18.75">
      <c r="A1787" s="198"/>
      <c r="B1787" s="189" t="s">
        <v>5098</v>
      </c>
      <c r="C1787" s="189">
        <v>2023</v>
      </c>
      <c r="D1787" s="184" t="s">
        <v>3771</v>
      </c>
      <c r="E1787" s="187">
        <v>1</v>
      </c>
      <c r="F1787" s="186"/>
      <c r="G1787" s="187">
        <v>46.124190000000006</v>
      </c>
    </row>
    <row r="1788" spans="1:7" ht="18.75">
      <c r="A1788" s="198"/>
      <c r="B1788" s="189" t="s">
        <v>5107</v>
      </c>
      <c r="C1788" s="189">
        <v>2023</v>
      </c>
      <c r="D1788" s="184" t="s">
        <v>3771</v>
      </c>
      <c r="E1788" s="187">
        <v>1</v>
      </c>
      <c r="F1788" s="186"/>
      <c r="G1788" s="187">
        <v>34.177709999999998</v>
      </c>
    </row>
    <row r="1789" spans="1:7" ht="18.75">
      <c r="A1789" s="198"/>
      <c r="B1789" s="189" t="s">
        <v>5109</v>
      </c>
      <c r="C1789" s="189">
        <v>2023</v>
      </c>
      <c r="D1789" s="184" t="s">
        <v>3771</v>
      </c>
      <c r="E1789" s="187">
        <v>1</v>
      </c>
      <c r="F1789" s="186"/>
      <c r="G1789" s="187">
        <v>29.214509999999997</v>
      </c>
    </row>
    <row r="1790" spans="1:7" ht="18.75">
      <c r="A1790" s="198"/>
      <c r="B1790" s="189" t="s">
        <v>5109</v>
      </c>
      <c r="C1790" s="189">
        <v>2023</v>
      </c>
      <c r="D1790" s="184" t="s">
        <v>3771</v>
      </c>
      <c r="E1790" s="187">
        <v>1</v>
      </c>
      <c r="F1790" s="186"/>
      <c r="G1790" s="187">
        <v>29.853240000000003</v>
      </c>
    </row>
    <row r="1791" spans="1:7" ht="18.75">
      <c r="A1791" s="198"/>
      <c r="B1791" s="189" t="s">
        <v>5078</v>
      </c>
      <c r="C1791" s="189">
        <v>2023</v>
      </c>
      <c r="D1791" s="184" t="s">
        <v>3771</v>
      </c>
      <c r="E1791" s="187">
        <v>1</v>
      </c>
      <c r="F1791" s="186"/>
      <c r="G1791" s="187">
        <v>31.549199999999999</v>
      </c>
    </row>
    <row r="1792" spans="1:7" ht="18.75">
      <c r="A1792" s="198"/>
      <c r="B1792" s="189" t="s">
        <v>5097</v>
      </c>
      <c r="C1792" s="189">
        <v>2023</v>
      </c>
      <c r="D1792" s="184" t="s">
        <v>3771</v>
      </c>
      <c r="E1792" s="187">
        <v>1</v>
      </c>
      <c r="F1792" s="186"/>
      <c r="G1792" s="187">
        <v>32.946100000000001</v>
      </c>
    </row>
    <row r="1793" spans="1:7" ht="18.75">
      <c r="A1793" s="198"/>
      <c r="B1793" s="189" t="s">
        <v>5078</v>
      </c>
      <c r="C1793" s="189">
        <v>2023</v>
      </c>
      <c r="D1793" s="184" t="s">
        <v>3771</v>
      </c>
      <c r="E1793" s="187">
        <v>1</v>
      </c>
      <c r="F1793" s="186"/>
      <c r="G1793" s="187">
        <v>40.934809999999999</v>
      </c>
    </row>
    <row r="1794" spans="1:7" ht="18.75">
      <c r="A1794" s="198"/>
      <c r="B1794" s="189" t="s">
        <v>5077</v>
      </c>
      <c r="C1794" s="189">
        <v>2023</v>
      </c>
      <c r="D1794" s="184" t="s">
        <v>3771</v>
      </c>
      <c r="E1794" s="187">
        <v>1</v>
      </c>
      <c r="F1794" s="186"/>
      <c r="G1794" s="187">
        <v>32.760529999999996</v>
      </c>
    </row>
    <row r="1795" spans="1:7" ht="18.75">
      <c r="A1795" s="198"/>
      <c r="B1795" s="189" t="s">
        <v>5089</v>
      </c>
      <c r="C1795" s="189">
        <v>2023</v>
      </c>
      <c r="D1795" s="184" t="s">
        <v>3771</v>
      </c>
      <c r="E1795" s="187">
        <v>1</v>
      </c>
      <c r="F1795" s="186"/>
      <c r="G1795" s="187">
        <v>29.225570000000001</v>
      </c>
    </row>
    <row r="1796" spans="1:7" ht="18.75">
      <c r="A1796" s="198"/>
      <c r="B1796" s="189" t="s">
        <v>5097</v>
      </c>
      <c r="C1796" s="189">
        <v>2023</v>
      </c>
      <c r="D1796" s="184" t="s">
        <v>3771</v>
      </c>
      <c r="E1796" s="187">
        <v>1</v>
      </c>
      <c r="F1796" s="186"/>
      <c r="G1796" s="187">
        <v>47.031459999999996</v>
      </c>
    </row>
    <row r="1797" spans="1:7" ht="18.75">
      <c r="A1797" s="198"/>
      <c r="B1797" s="189" t="s">
        <v>5078</v>
      </c>
      <c r="C1797" s="189">
        <v>2023</v>
      </c>
      <c r="D1797" s="184" t="s">
        <v>3771</v>
      </c>
      <c r="E1797" s="187">
        <v>1</v>
      </c>
      <c r="F1797" s="186"/>
      <c r="G1797" s="187">
        <v>28.279810000000001</v>
      </c>
    </row>
    <row r="1798" spans="1:7" ht="18.75">
      <c r="A1798" s="198"/>
      <c r="B1798" s="189" t="s">
        <v>5077</v>
      </c>
      <c r="C1798" s="189">
        <v>2023</v>
      </c>
      <c r="D1798" s="184" t="s">
        <v>3771</v>
      </c>
      <c r="E1798" s="187">
        <v>1</v>
      </c>
      <c r="F1798" s="186"/>
      <c r="G1798" s="187">
        <v>28.535900000000002</v>
      </c>
    </row>
    <row r="1799" spans="1:7" ht="18.75">
      <c r="A1799" s="198"/>
      <c r="B1799" s="189" t="s">
        <v>5089</v>
      </c>
      <c r="C1799" s="189">
        <v>2023</v>
      </c>
      <c r="D1799" s="184" t="s">
        <v>3771</v>
      </c>
      <c r="E1799" s="187">
        <v>1</v>
      </c>
      <c r="F1799" s="186"/>
      <c r="G1799" s="187">
        <v>31.860669999999999</v>
      </c>
    </row>
    <row r="1800" spans="1:7" ht="18.75">
      <c r="A1800" s="198"/>
      <c r="B1800" s="189" t="s">
        <v>5077</v>
      </c>
      <c r="C1800" s="189">
        <v>2023</v>
      </c>
      <c r="D1800" s="184" t="s">
        <v>3771</v>
      </c>
      <c r="E1800" s="187">
        <v>1</v>
      </c>
      <c r="F1800" s="186"/>
      <c r="G1800" s="187">
        <v>37.812989999999999</v>
      </c>
    </row>
    <row r="1801" spans="1:7" ht="18.75">
      <c r="A1801" s="198"/>
      <c r="B1801" s="189" t="s">
        <v>5081</v>
      </c>
      <c r="C1801" s="189">
        <v>2023</v>
      </c>
      <c r="D1801" s="184" t="s">
        <v>3771</v>
      </c>
      <c r="E1801" s="187">
        <v>1</v>
      </c>
      <c r="F1801" s="186"/>
      <c r="G1801" s="187">
        <v>34.590120000000006</v>
      </c>
    </row>
    <row r="1802" spans="1:7" ht="18.75">
      <c r="A1802" s="198"/>
      <c r="B1802" s="189" t="s">
        <v>5095</v>
      </c>
      <c r="C1802" s="189">
        <v>2023</v>
      </c>
      <c r="D1802" s="184" t="s">
        <v>3771</v>
      </c>
      <c r="E1802" s="187">
        <v>1</v>
      </c>
      <c r="F1802" s="186"/>
      <c r="G1802" s="187">
        <v>42.153100000000002</v>
      </c>
    </row>
    <row r="1803" spans="1:7" ht="18.75">
      <c r="A1803" s="198"/>
      <c r="B1803" s="189" t="s">
        <v>5105</v>
      </c>
      <c r="C1803" s="189">
        <v>2023</v>
      </c>
      <c r="D1803" s="184" t="s">
        <v>3771</v>
      </c>
      <c r="E1803" s="187">
        <v>1</v>
      </c>
      <c r="F1803" s="186"/>
      <c r="G1803" s="187">
        <v>49.805059999999997</v>
      </c>
    </row>
    <row r="1804" spans="1:7" ht="18.75">
      <c r="A1804" s="198"/>
      <c r="B1804" s="189" t="s">
        <v>5087</v>
      </c>
      <c r="C1804" s="189">
        <v>2023</v>
      </c>
      <c r="D1804" s="184" t="s">
        <v>3771</v>
      </c>
      <c r="E1804" s="187">
        <v>1</v>
      </c>
      <c r="F1804" s="186"/>
      <c r="G1804" s="187">
        <v>24.106439999999999</v>
      </c>
    </row>
    <row r="1805" spans="1:7" ht="18.75">
      <c r="A1805" s="198"/>
      <c r="B1805" s="189" t="s">
        <v>5097</v>
      </c>
      <c r="C1805" s="189">
        <v>2023</v>
      </c>
      <c r="D1805" s="184" t="s">
        <v>3771</v>
      </c>
      <c r="E1805" s="187">
        <v>1</v>
      </c>
      <c r="F1805" s="186"/>
      <c r="G1805" s="187">
        <v>14.91799</v>
      </c>
    </row>
    <row r="1806" spans="1:7" ht="18.75">
      <c r="A1806" s="198"/>
      <c r="B1806" s="189" t="s">
        <v>5077</v>
      </c>
      <c r="C1806" s="189">
        <v>2023</v>
      </c>
      <c r="D1806" s="184" t="s">
        <v>3771</v>
      </c>
      <c r="E1806" s="187">
        <v>1</v>
      </c>
      <c r="F1806" s="186"/>
      <c r="G1806" s="187">
        <v>38.416110000000003</v>
      </c>
    </row>
    <row r="1807" spans="1:7" ht="18.75">
      <c r="A1807" s="198"/>
      <c r="B1807" s="189" t="s">
        <v>5077</v>
      </c>
      <c r="C1807" s="189">
        <v>2023</v>
      </c>
      <c r="D1807" s="184" t="s">
        <v>3771</v>
      </c>
      <c r="E1807" s="187">
        <v>1</v>
      </c>
      <c r="F1807" s="186"/>
      <c r="G1807" s="187">
        <v>38.416119999999999</v>
      </c>
    </row>
    <row r="1808" spans="1:7" ht="18.75">
      <c r="A1808" s="198"/>
      <c r="B1808" s="189" t="s">
        <v>5078</v>
      </c>
      <c r="C1808" s="189">
        <v>2023</v>
      </c>
      <c r="D1808" s="184" t="s">
        <v>3771</v>
      </c>
      <c r="E1808" s="187">
        <v>1</v>
      </c>
      <c r="F1808" s="186"/>
      <c r="G1808" s="187">
        <v>25.42512</v>
      </c>
    </row>
    <row r="1809" spans="1:7" ht="18.75">
      <c r="A1809" s="198"/>
      <c r="B1809" s="189" t="s">
        <v>5103</v>
      </c>
      <c r="C1809" s="189">
        <v>2023</v>
      </c>
      <c r="D1809" s="184" t="s">
        <v>3771</v>
      </c>
      <c r="E1809" s="187">
        <v>1</v>
      </c>
      <c r="F1809" s="186"/>
      <c r="G1809" s="187">
        <v>37.493540000000003</v>
      </c>
    </row>
    <row r="1810" spans="1:7" ht="18.75">
      <c r="A1810" s="198"/>
      <c r="B1810" s="189" t="s">
        <v>5103</v>
      </c>
      <c r="C1810" s="189">
        <v>2023</v>
      </c>
      <c r="D1810" s="184" t="s">
        <v>3771</v>
      </c>
      <c r="E1810" s="187">
        <v>1</v>
      </c>
      <c r="F1810" s="186"/>
      <c r="G1810" s="187">
        <v>39.456040000000002</v>
      </c>
    </row>
    <row r="1811" spans="1:7" ht="18.75">
      <c r="A1811" s="198"/>
      <c r="B1811" s="189" t="s">
        <v>5078</v>
      </c>
      <c r="C1811" s="189">
        <v>2023</v>
      </c>
      <c r="D1811" s="184" t="s">
        <v>3771</v>
      </c>
      <c r="E1811" s="187">
        <v>1</v>
      </c>
      <c r="F1811" s="186"/>
      <c r="G1811" s="187">
        <v>40.301970000000004</v>
      </c>
    </row>
    <row r="1812" spans="1:7" ht="18.75">
      <c r="A1812" s="198"/>
      <c r="B1812" s="189" t="s">
        <v>5078</v>
      </c>
      <c r="C1812" s="189">
        <v>2023</v>
      </c>
      <c r="D1812" s="184" t="s">
        <v>3771</v>
      </c>
      <c r="E1812" s="187">
        <v>1</v>
      </c>
      <c r="F1812" s="186"/>
      <c r="G1812" s="187">
        <v>37.884440000000005</v>
      </c>
    </row>
    <row r="1813" spans="1:7" ht="18.75">
      <c r="A1813" s="198"/>
      <c r="B1813" s="189" t="s">
        <v>5077</v>
      </c>
      <c r="C1813" s="189">
        <v>2023</v>
      </c>
      <c r="D1813" s="184" t="s">
        <v>3771</v>
      </c>
      <c r="E1813" s="187">
        <v>1</v>
      </c>
      <c r="F1813" s="186"/>
      <c r="G1813" s="187">
        <v>33.177219999999998</v>
      </c>
    </row>
    <row r="1814" spans="1:7" ht="18.75">
      <c r="A1814" s="198"/>
      <c r="B1814" s="189" t="s">
        <v>5077</v>
      </c>
      <c r="C1814" s="189">
        <v>2023</v>
      </c>
      <c r="D1814" s="184" t="s">
        <v>3771</v>
      </c>
      <c r="E1814" s="187">
        <v>1</v>
      </c>
      <c r="F1814" s="186"/>
      <c r="G1814" s="187">
        <v>37.003509999999999</v>
      </c>
    </row>
    <row r="1815" spans="1:7" ht="18.75">
      <c r="A1815" s="198"/>
      <c r="B1815" s="189" t="s">
        <v>5078</v>
      </c>
      <c r="C1815" s="189">
        <v>2023</v>
      </c>
      <c r="D1815" s="184" t="s">
        <v>3771</v>
      </c>
      <c r="E1815" s="187">
        <v>1</v>
      </c>
      <c r="F1815" s="186"/>
      <c r="G1815" s="187">
        <v>38.081679999999999</v>
      </c>
    </row>
    <row r="1816" spans="1:7" ht="18.75">
      <c r="A1816" s="198"/>
      <c r="B1816" s="189" t="s">
        <v>5096</v>
      </c>
      <c r="C1816" s="189">
        <v>2023</v>
      </c>
      <c r="D1816" s="184" t="s">
        <v>3771</v>
      </c>
      <c r="E1816" s="187">
        <v>1</v>
      </c>
      <c r="F1816" s="186"/>
      <c r="G1816" s="187">
        <v>29.777889999999999</v>
      </c>
    </row>
    <row r="1817" spans="1:7" ht="18.75">
      <c r="A1817" s="198"/>
      <c r="B1817" s="189" t="s">
        <v>5090</v>
      </c>
      <c r="C1817" s="189">
        <v>2023</v>
      </c>
      <c r="D1817" s="184" t="s">
        <v>3771</v>
      </c>
      <c r="E1817" s="187">
        <v>1</v>
      </c>
      <c r="F1817" s="186"/>
      <c r="G1817" s="187">
        <v>40.125680000000003</v>
      </c>
    </row>
    <row r="1818" spans="1:7" ht="18.75">
      <c r="A1818" s="198"/>
      <c r="B1818" s="189" t="s">
        <v>5087</v>
      </c>
      <c r="C1818" s="189">
        <v>2023</v>
      </c>
      <c r="D1818" s="184" t="s">
        <v>3771</v>
      </c>
      <c r="E1818" s="187">
        <v>1</v>
      </c>
      <c r="F1818" s="186"/>
      <c r="G1818" s="187">
        <v>21.313569999999999</v>
      </c>
    </row>
    <row r="1819" spans="1:7" ht="18.75">
      <c r="A1819" s="198"/>
      <c r="B1819" s="189" t="s">
        <v>5078</v>
      </c>
      <c r="C1819" s="189">
        <v>2023</v>
      </c>
      <c r="D1819" s="184" t="s">
        <v>3771</v>
      </c>
      <c r="E1819" s="187">
        <v>1</v>
      </c>
      <c r="F1819" s="186"/>
      <c r="G1819" s="187">
        <v>32.510190000000001</v>
      </c>
    </row>
    <row r="1820" spans="1:7" ht="18.75">
      <c r="A1820" s="198"/>
      <c r="B1820" s="189" t="s">
        <v>5077</v>
      </c>
      <c r="C1820" s="189">
        <v>2023</v>
      </c>
      <c r="D1820" s="184" t="s">
        <v>3771</v>
      </c>
      <c r="E1820" s="187">
        <v>1</v>
      </c>
      <c r="F1820" s="186"/>
      <c r="G1820" s="187">
        <v>37.995069999999998</v>
      </c>
    </row>
    <row r="1821" spans="1:7" ht="18.75">
      <c r="A1821" s="198"/>
      <c r="B1821" s="189" t="s">
        <v>5077</v>
      </c>
      <c r="C1821" s="189">
        <v>2023</v>
      </c>
      <c r="D1821" s="184" t="s">
        <v>3771</v>
      </c>
      <c r="E1821" s="187">
        <v>1</v>
      </c>
      <c r="F1821" s="186"/>
      <c r="G1821" s="187">
        <v>40.418140000000001</v>
      </c>
    </row>
    <row r="1822" spans="1:7" ht="18.75">
      <c r="A1822" s="198"/>
      <c r="B1822" s="189" t="s">
        <v>5087</v>
      </c>
      <c r="C1822" s="189">
        <v>2023</v>
      </c>
      <c r="D1822" s="184" t="s">
        <v>3771</v>
      </c>
      <c r="E1822" s="187">
        <v>1</v>
      </c>
      <c r="F1822" s="186"/>
      <c r="G1822" s="187">
        <v>31.10285</v>
      </c>
    </row>
    <row r="1823" spans="1:7" ht="18.75">
      <c r="A1823" s="198"/>
      <c r="B1823" s="189" t="s">
        <v>5077</v>
      </c>
      <c r="C1823" s="189">
        <v>2023</v>
      </c>
      <c r="D1823" s="184" t="s">
        <v>3771</v>
      </c>
      <c r="E1823" s="187">
        <v>1</v>
      </c>
      <c r="F1823" s="186"/>
      <c r="G1823" s="187">
        <v>41.293279999999996</v>
      </c>
    </row>
    <row r="1824" spans="1:7" ht="18.75">
      <c r="A1824" s="198"/>
      <c r="B1824" s="189" t="s">
        <v>5077</v>
      </c>
      <c r="C1824" s="189">
        <v>2023</v>
      </c>
      <c r="D1824" s="184" t="s">
        <v>3771</v>
      </c>
      <c r="E1824" s="187">
        <v>1</v>
      </c>
      <c r="F1824" s="186"/>
      <c r="G1824" s="187">
        <v>38.272280000000002</v>
      </c>
    </row>
    <row r="1825" spans="1:7" ht="18.75">
      <c r="A1825" s="198"/>
      <c r="B1825" s="189" t="s">
        <v>5077</v>
      </c>
      <c r="C1825" s="189">
        <v>2023</v>
      </c>
      <c r="D1825" s="184" t="s">
        <v>3771</v>
      </c>
      <c r="E1825" s="187">
        <v>1</v>
      </c>
      <c r="F1825" s="186"/>
      <c r="G1825" s="187">
        <v>42.092690000000005</v>
      </c>
    </row>
    <row r="1826" spans="1:7" ht="18.75">
      <c r="A1826" s="198"/>
      <c r="B1826" s="189" t="s">
        <v>5077</v>
      </c>
      <c r="C1826" s="189">
        <v>2023</v>
      </c>
      <c r="D1826" s="184" t="s">
        <v>3771</v>
      </c>
      <c r="E1826" s="187">
        <v>1</v>
      </c>
      <c r="F1826" s="186"/>
      <c r="G1826" s="187">
        <v>40.027760000000001</v>
      </c>
    </row>
    <row r="1827" spans="1:7" ht="18.75">
      <c r="A1827" s="198"/>
      <c r="B1827" s="189" t="s">
        <v>5077</v>
      </c>
      <c r="C1827" s="189">
        <v>2023</v>
      </c>
      <c r="D1827" s="184" t="s">
        <v>3771</v>
      </c>
      <c r="E1827" s="187">
        <v>1</v>
      </c>
      <c r="F1827" s="186"/>
      <c r="G1827" s="187">
        <v>40.027749999999997</v>
      </c>
    </row>
    <row r="1828" spans="1:7" ht="18.75">
      <c r="A1828" s="198"/>
      <c r="B1828" s="189" t="s">
        <v>5103</v>
      </c>
      <c r="C1828" s="189">
        <v>2023</v>
      </c>
      <c r="D1828" s="184" t="s">
        <v>3771</v>
      </c>
      <c r="E1828" s="187">
        <v>1</v>
      </c>
      <c r="F1828" s="186"/>
      <c r="G1828" s="187">
        <v>42.437570000000001</v>
      </c>
    </row>
    <row r="1829" spans="1:7" ht="18.75">
      <c r="A1829" s="198"/>
      <c r="B1829" s="189" t="s">
        <v>5078</v>
      </c>
      <c r="C1829" s="189">
        <v>2023</v>
      </c>
      <c r="D1829" s="184" t="s">
        <v>3771</v>
      </c>
      <c r="E1829" s="187">
        <v>1</v>
      </c>
      <c r="F1829" s="186"/>
      <c r="G1829" s="187">
        <v>40.24436</v>
      </c>
    </row>
    <row r="1830" spans="1:7" ht="18.75">
      <c r="A1830" s="198"/>
      <c r="B1830" s="189" t="s">
        <v>5084</v>
      </c>
      <c r="C1830" s="189">
        <v>2023</v>
      </c>
      <c r="D1830" s="184" t="s">
        <v>3771</v>
      </c>
      <c r="E1830" s="187">
        <v>1</v>
      </c>
      <c r="F1830" s="186"/>
      <c r="G1830" s="187">
        <v>23.957919999999998</v>
      </c>
    </row>
    <row r="1831" spans="1:7" ht="18.75">
      <c r="A1831" s="198"/>
      <c r="B1831" s="189" t="s">
        <v>5078</v>
      </c>
      <c r="C1831" s="189">
        <v>2023</v>
      </c>
      <c r="D1831" s="184" t="s">
        <v>3771</v>
      </c>
      <c r="E1831" s="187">
        <v>1</v>
      </c>
      <c r="F1831" s="186"/>
      <c r="G1831" s="187">
        <v>44.136009999999999</v>
      </c>
    </row>
    <row r="1832" spans="1:7" ht="18.75">
      <c r="A1832" s="198"/>
      <c r="B1832" s="189" t="s">
        <v>5078</v>
      </c>
      <c r="C1832" s="189">
        <v>2023</v>
      </c>
      <c r="D1832" s="184" t="s">
        <v>3771</v>
      </c>
      <c r="E1832" s="187">
        <v>1</v>
      </c>
      <c r="F1832" s="186"/>
      <c r="G1832" s="187">
        <v>36.670319999999997</v>
      </c>
    </row>
    <row r="1833" spans="1:7" ht="18.75">
      <c r="A1833" s="198"/>
      <c r="B1833" s="189" t="s">
        <v>5078</v>
      </c>
      <c r="C1833" s="189">
        <v>2023</v>
      </c>
      <c r="D1833" s="184" t="s">
        <v>3771</v>
      </c>
      <c r="E1833" s="187">
        <v>1</v>
      </c>
      <c r="F1833" s="186"/>
      <c r="G1833" s="187">
        <v>34.143540000000002</v>
      </c>
    </row>
    <row r="1834" spans="1:7" ht="18.75">
      <c r="A1834" s="198"/>
      <c r="B1834" s="189" t="s">
        <v>5078</v>
      </c>
      <c r="C1834" s="189">
        <v>2023</v>
      </c>
      <c r="D1834" s="184" t="s">
        <v>3771</v>
      </c>
      <c r="E1834" s="187">
        <v>1</v>
      </c>
      <c r="F1834" s="186"/>
      <c r="G1834" s="187">
        <v>41.045550000000006</v>
      </c>
    </row>
    <row r="1835" spans="1:7" ht="18.75">
      <c r="A1835" s="198"/>
      <c r="B1835" s="189" t="s">
        <v>5077</v>
      </c>
      <c r="C1835" s="189">
        <v>2023</v>
      </c>
      <c r="D1835" s="184" t="s">
        <v>3771</v>
      </c>
      <c r="E1835" s="187">
        <v>1</v>
      </c>
      <c r="F1835" s="186"/>
      <c r="G1835" s="187">
        <v>31.098290000000002</v>
      </c>
    </row>
    <row r="1836" spans="1:7" ht="18.75">
      <c r="A1836" s="198"/>
      <c r="B1836" s="189" t="s">
        <v>5078</v>
      </c>
      <c r="C1836" s="189">
        <v>2023</v>
      </c>
      <c r="D1836" s="184" t="s">
        <v>3771</v>
      </c>
      <c r="E1836" s="187">
        <v>1</v>
      </c>
      <c r="F1836" s="186"/>
      <c r="G1836" s="187">
        <v>23.31729</v>
      </c>
    </row>
    <row r="1837" spans="1:7" ht="18.75">
      <c r="A1837" s="198"/>
      <c r="B1837" s="189" t="s">
        <v>5097</v>
      </c>
      <c r="C1837" s="189">
        <v>2023</v>
      </c>
      <c r="D1837" s="184" t="s">
        <v>3771</v>
      </c>
      <c r="E1837" s="187">
        <v>1</v>
      </c>
      <c r="F1837" s="186"/>
      <c r="G1837" s="187">
        <v>45.942050000000002</v>
      </c>
    </row>
    <row r="1838" spans="1:7" ht="18.75">
      <c r="A1838" s="198"/>
      <c r="B1838" s="189" t="s">
        <v>5077</v>
      </c>
      <c r="C1838" s="189">
        <v>2023</v>
      </c>
      <c r="D1838" s="184" t="s">
        <v>3771</v>
      </c>
      <c r="E1838" s="187">
        <v>1</v>
      </c>
      <c r="F1838" s="186"/>
      <c r="G1838" s="187">
        <v>32.670259999999999</v>
      </c>
    </row>
    <row r="1839" spans="1:7" ht="18.75">
      <c r="A1839" s="198"/>
      <c r="B1839" s="189" t="s">
        <v>5078</v>
      </c>
      <c r="C1839" s="189">
        <v>2023</v>
      </c>
      <c r="D1839" s="184" t="s">
        <v>3771</v>
      </c>
      <c r="E1839" s="187">
        <v>1</v>
      </c>
      <c r="F1839" s="186"/>
      <c r="G1839" s="187">
        <v>37.533720000000002</v>
      </c>
    </row>
    <row r="1840" spans="1:7" ht="18.75">
      <c r="A1840" s="198"/>
      <c r="B1840" s="189" t="s">
        <v>5077</v>
      </c>
      <c r="C1840" s="189">
        <v>2023</v>
      </c>
      <c r="D1840" s="184" t="s">
        <v>3771</v>
      </c>
      <c r="E1840" s="187">
        <v>1</v>
      </c>
      <c r="F1840" s="186"/>
      <c r="G1840" s="187">
        <v>42.13138</v>
      </c>
    </row>
    <row r="1841" spans="1:7" ht="18.75">
      <c r="A1841" s="198"/>
      <c r="B1841" s="189" t="s">
        <v>5078</v>
      </c>
      <c r="C1841" s="189">
        <v>2023</v>
      </c>
      <c r="D1841" s="184" t="s">
        <v>3771</v>
      </c>
      <c r="E1841" s="187">
        <v>1</v>
      </c>
      <c r="F1841" s="186"/>
      <c r="G1841" s="187">
        <v>28.935400000000001</v>
      </c>
    </row>
    <row r="1842" spans="1:7" ht="18.75">
      <c r="A1842" s="198"/>
      <c r="B1842" s="189" t="s">
        <v>5077</v>
      </c>
      <c r="C1842" s="189">
        <v>2023</v>
      </c>
      <c r="D1842" s="184" t="s">
        <v>3771</v>
      </c>
      <c r="E1842" s="187">
        <v>1</v>
      </c>
      <c r="F1842" s="186"/>
      <c r="G1842" s="187">
        <v>40.577069999999999</v>
      </c>
    </row>
    <row r="1843" spans="1:7" ht="18.75">
      <c r="A1843" s="198"/>
      <c r="B1843" s="189" t="s">
        <v>5077</v>
      </c>
      <c r="C1843" s="189">
        <v>2023</v>
      </c>
      <c r="D1843" s="184" t="s">
        <v>3771</v>
      </c>
      <c r="E1843" s="187">
        <v>1</v>
      </c>
      <c r="F1843" s="186"/>
      <c r="G1843" s="187">
        <v>40.207320000000003</v>
      </c>
    </row>
    <row r="1844" spans="1:7" ht="18.75">
      <c r="A1844" s="198"/>
      <c r="B1844" s="189" t="s">
        <v>5078</v>
      </c>
      <c r="C1844" s="189">
        <v>2023</v>
      </c>
      <c r="D1844" s="184" t="s">
        <v>3771</v>
      </c>
      <c r="E1844" s="187">
        <v>1</v>
      </c>
      <c r="F1844" s="186"/>
      <c r="G1844" s="187">
        <v>38.493830000000003</v>
      </c>
    </row>
    <row r="1845" spans="1:7" ht="18.75">
      <c r="A1845" s="198"/>
      <c r="B1845" s="189" t="s">
        <v>5096</v>
      </c>
      <c r="C1845" s="189">
        <v>2023</v>
      </c>
      <c r="D1845" s="184" t="s">
        <v>3771</v>
      </c>
      <c r="E1845" s="187">
        <v>1</v>
      </c>
      <c r="F1845" s="186"/>
      <c r="G1845" s="187">
        <v>37.945809999999994</v>
      </c>
    </row>
    <row r="1846" spans="1:7" ht="18.75">
      <c r="A1846" s="198"/>
      <c r="B1846" s="189" t="s">
        <v>5087</v>
      </c>
      <c r="C1846" s="189">
        <v>2023</v>
      </c>
      <c r="D1846" s="184" t="s">
        <v>3771</v>
      </c>
      <c r="E1846" s="187">
        <v>1</v>
      </c>
      <c r="F1846" s="186"/>
      <c r="G1846" s="187">
        <v>26.491900000000001</v>
      </c>
    </row>
    <row r="1847" spans="1:7" ht="18.75">
      <c r="A1847" s="198"/>
      <c r="B1847" s="189" t="s">
        <v>5077</v>
      </c>
      <c r="C1847" s="189">
        <v>2023</v>
      </c>
      <c r="D1847" s="184" t="s">
        <v>3771</v>
      </c>
      <c r="E1847" s="187">
        <v>1</v>
      </c>
      <c r="F1847" s="186"/>
      <c r="G1847" s="187">
        <v>31.097000000000001</v>
      </c>
    </row>
    <row r="1848" spans="1:7" ht="18.75">
      <c r="A1848" s="198"/>
      <c r="B1848" s="189" t="s">
        <v>5077</v>
      </c>
      <c r="C1848" s="189">
        <v>2023</v>
      </c>
      <c r="D1848" s="184" t="s">
        <v>3771</v>
      </c>
      <c r="E1848" s="187">
        <v>1</v>
      </c>
      <c r="F1848" s="186"/>
      <c r="G1848" s="187">
        <v>32.766640000000002</v>
      </c>
    </row>
    <row r="1849" spans="1:7" ht="18.75">
      <c r="A1849" s="198"/>
      <c r="B1849" s="189" t="s">
        <v>5081</v>
      </c>
      <c r="C1849" s="189">
        <v>2023</v>
      </c>
      <c r="D1849" s="184" t="s">
        <v>3771</v>
      </c>
      <c r="E1849" s="187">
        <v>1</v>
      </c>
      <c r="F1849" s="186"/>
      <c r="G1849" s="187">
        <v>33.625999999999998</v>
      </c>
    </row>
    <row r="1850" spans="1:7" ht="18.75">
      <c r="A1850" s="198"/>
      <c r="B1850" s="189" t="s">
        <v>5078</v>
      </c>
      <c r="C1850" s="189">
        <v>2023</v>
      </c>
      <c r="D1850" s="184" t="s">
        <v>3771</v>
      </c>
      <c r="E1850" s="187">
        <v>1</v>
      </c>
      <c r="F1850" s="186"/>
      <c r="G1850" s="187">
        <v>29.699939999999998</v>
      </c>
    </row>
    <row r="1851" spans="1:7" ht="18.75">
      <c r="A1851" s="198"/>
      <c r="B1851" s="189" t="s">
        <v>5078</v>
      </c>
      <c r="C1851" s="189">
        <v>2023</v>
      </c>
      <c r="D1851" s="184" t="s">
        <v>3771</v>
      </c>
      <c r="E1851" s="187">
        <v>1</v>
      </c>
      <c r="F1851" s="186"/>
      <c r="G1851" s="187">
        <v>21.794830000000001</v>
      </c>
    </row>
    <row r="1852" spans="1:7" ht="18.75">
      <c r="A1852" s="198"/>
      <c r="B1852" s="189" t="s">
        <v>5078</v>
      </c>
      <c r="C1852" s="189">
        <v>2023</v>
      </c>
      <c r="D1852" s="184" t="s">
        <v>3771</v>
      </c>
      <c r="E1852" s="187">
        <v>1</v>
      </c>
      <c r="F1852" s="186"/>
      <c r="G1852" s="187">
        <v>30.278970000000001</v>
      </c>
    </row>
    <row r="1853" spans="1:7" ht="18.75">
      <c r="A1853" s="198"/>
      <c r="B1853" s="189" t="s">
        <v>5098</v>
      </c>
      <c r="C1853" s="189">
        <v>2023</v>
      </c>
      <c r="D1853" s="184" t="s">
        <v>3771</v>
      </c>
      <c r="E1853" s="187">
        <v>1</v>
      </c>
      <c r="F1853" s="186"/>
      <c r="G1853" s="187">
        <v>30.423069999999999</v>
      </c>
    </row>
    <row r="1854" spans="1:7" ht="18.75">
      <c r="A1854" s="198"/>
      <c r="B1854" s="189" t="s">
        <v>5077</v>
      </c>
      <c r="C1854" s="189">
        <v>2023</v>
      </c>
      <c r="D1854" s="184" t="s">
        <v>3771</v>
      </c>
      <c r="E1854" s="187">
        <v>1</v>
      </c>
      <c r="F1854" s="186"/>
      <c r="G1854" s="187">
        <v>30.259220000000003</v>
      </c>
    </row>
    <row r="1855" spans="1:7" ht="18.75">
      <c r="A1855" s="198"/>
      <c r="B1855" s="189" t="s">
        <v>5078</v>
      </c>
      <c r="C1855" s="189">
        <v>2023</v>
      </c>
      <c r="D1855" s="184" t="s">
        <v>3771</v>
      </c>
      <c r="E1855" s="187">
        <v>1</v>
      </c>
      <c r="F1855" s="186"/>
      <c r="G1855" s="187">
        <v>30.196930000000002</v>
      </c>
    </row>
    <row r="1856" spans="1:7" ht="18.75">
      <c r="A1856" s="198"/>
      <c r="B1856" s="189" t="s">
        <v>5077</v>
      </c>
      <c r="C1856" s="189">
        <v>2023</v>
      </c>
      <c r="D1856" s="184" t="s">
        <v>3771</v>
      </c>
      <c r="E1856" s="187">
        <v>1</v>
      </c>
      <c r="F1856" s="186"/>
      <c r="G1856" s="187">
        <v>33.231780000000001</v>
      </c>
    </row>
    <row r="1857" spans="1:7" ht="18.75">
      <c r="A1857" s="198"/>
      <c r="B1857" s="189" t="s">
        <v>5081</v>
      </c>
      <c r="C1857" s="189">
        <v>2023</v>
      </c>
      <c r="D1857" s="184" t="s">
        <v>3771</v>
      </c>
      <c r="E1857" s="187">
        <v>1</v>
      </c>
      <c r="F1857" s="186"/>
      <c r="G1857" s="187">
        <v>31.287230000000001</v>
      </c>
    </row>
    <row r="1858" spans="1:7" ht="18.75">
      <c r="A1858" s="198"/>
      <c r="B1858" s="189" t="s">
        <v>5078</v>
      </c>
      <c r="C1858" s="189">
        <v>2023</v>
      </c>
      <c r="D1858" s="184" t="s">
        <v>3771</v>
      </c>
      <c r="E1858" s="187">
        <v>1</v>
      </c>
      <c r="F1858" s="186"/>
      <c r="G1858" s="187">
        <v>29.443210000000001</v>
      </c>
    </row>
    <row r="1859" spans="1:7" ht="18.75">
      <c r="A1859" s="198"/>
      <c r="B1859" s="189" t="s">
        <v>5093</v>
      </c>
      <c r="C1859" s="189">
        <v>2023</v>
      </c>
      <c r="D1859" s="184" t="s">
        <v>3771</v>
      </c>
      <c r="E1859" s="187">
        <v>1</v>
      </c>
      <c r="F1859" s="186"/>
      <c r="G1859" s="187">
        <v>44.917519999999996</v>
      </c>
    </row>
    <row r="1860" spans="1:7" ht="18.75">
      <c r="A1860" s="198"/>
      <c r="B1860" s="189" t="s">
        <v>5092</v>
      </c>
      <c r="C1860" s="189">
        <v>2023</v>
      </c>
      <c r="D1860" s="184" t="s">
        <v>3771</v>
      </c>
      <c r="E1860" s="187">
        <v>1</v>
      </c>
      <c r="F1860" s="186"/>
      <c r="G1860" s="187">
        <v>30.56325</v>
      </c>
    </row>
    <row r="1861" spans="1:7" ht="18.75">
      <c r="A1861" s="198"/>
      <c r="B1861" s="189" t="s">
        <v>5078</v>
      </c>
      <c r="C1861" s="189">
        <v>2023</v>
      </c>
      <c r="D1861" s="184" t="s">
        <v>3771</v>
      </c>
      <c r="E1861" s="187">
        <v>1</v>
      </c>
      <c r="F1861" s="186"/>
      <c r="G1861" s="187">
        <v>25.343340000000001</v>
      </c>
    </row>
    <row r="1862" spans="1:7" ht="18.75">
      <c r="A1862" s="198"/>
      <c r="B1862" s="189" t="s">
        <v>5086</v>
      </c>
      <c r="C1862" s="189">
        <v>2023</v>
      </c>
      <c r="D1862" s="184" t="s">
        <v>3771</v>
      </c>
      <c r="E1862" s="187">
        <v>1</v>
      </c>
      <c r="F1862" s="186"/>
      <c r="G1862" s="187">
        <v>24.228650000000002</v>
      </c>
    </row>
    <row r="1863" spans="1:7" ht="18.75">
      <c r="A1863" s="198"/>
      <c r="B1863" s="189" t="s">
        <v>5077</v>
      </c>
      <c r="C1863" s="189">
        <v>2023</v>
      </c>
      <c r="D1863" s="184" t="s">
        <v>3771</v>
      </c>
      <c r="E1863" s="187">
        <v>1</v>
      </c>
      <c r="F1863" s="186"/>
      <c r="G1863" s="187">
        <v>37.168050000000001</v>
      </c>
    </row>
    <row r="1864" spans="1:7" ht="18.75">
      <c r="A1864" s="198"/>
      <c r="B1864" s="189" t="s">
        <v>5084</v>
      </c>
      <c r="C1864" s="189">
        <v>2023</v>
      </c>
      <c r="D1864" s="184" t="s">
        <v>3771</v>
      </c>
      <c r="E1864" s="187">
        <v>1</v>
      </c>
      <c r="F1864" s="186"/>
      <c r="G1864" s="187">
        <v>23.976040000000001</v>
      </c>
    </row>
    <row r="1865" spans="1:7" ht="18.75">
      <c r="A1865" s="198"/>
      <c r="B1865" s="189" t="s">
        <v>5094</v>
      </c>
      <c r="C1865" s="189">
        <v>2023</v>
      </c>
      <c r="D1865" s="184" t="s">
        <v>3771</v>
      </c>
      <c r="E1865" s="187">
        <v>1</v>
      </c>
      <c r="F1865" s="186"/>
      <c r="G1865" s="187">
        <v>28.857599999999998</v>
      </c>
    </row>
    <row r="1866" spans="1:7" ht="18.75">
      <c r="A1866" s="198"/>
      <c r="B1866" s="189" t="s">
        <v>5077</v>
      </c>
      <c r="C1866" s="189">
        <v>2023</v>
      </c>
      <c r="D1866" s="184" t="s">
        <v>3771</v>
      </c>
      <c r="E1866" s="187">
        <v>1</v>
      </c>
      <c r="F1866" s="186"/>
      <c r="G1866" s="187">
        <v>30.618659999999998</v>
      </c>
    </row>
    <row r="1867" spans="1:7" ht="18.75">
      <c r="A1867" s="198"/>
      <c r="B1867" s="189" t="s">
        <v>5078</v>
      </c>
      <c r="C1867" s="189">
        <v>2023</v>
      </c>
      <c r="D1867" s="184" t="s">
        <v>3771</v>
      </c>
      <c r="E1867" s="187">
        <v>1</v>
      </c>
      <c r="F1867" s="186"/>
      <c r="G1867" s="187">
        <v>19.298080000000002</v>
      </c>
    </row>
    <row r="1868" spans="1:7" ht="18.75">
      <c r="A1868" s="198"/>
      <c r="B1868" s="189" t="s">
        <v>5077</v>
      </c>
      <c r="C1868" s="189">
        <v>2023</v>
      </c>
      <c r="D1868" s="184" t="s">
        <v>3771</v>
      </c>
      <c r="E1868" s="187">
        <v>1</v>
      </c>
      <c r="F1868" s="186"/>
      <c r="G1868" s="187">
        <v>33.092460000000003</v>
      </c>
    </row>
    <row r="1869" spans="1:7" ht="18.75">
      <c r="A1869" s="198"/>
      <c r="B1869" s="189" t="s">
        <v>5079</v>
      </c>
      <c r="C1869" s="189">
        <v>2023</v>
      </c>
      <c r="D1869" s="184" t="s">
        <v>3771</v>
      </c>
      <c r="E1869" s="187">
        <v>1</v>
      </c>
      <c r="F1869" s="186"/>
      <c r="G1869" s="187">
        <v>38.442219999999999</v>
      </c>
    </row>
    <row r="1870" spans="1:7" ht="18.75">
      <c r="A1870" s="198"/>
      <c r="B1870" s="189" t="s">
        <v>5077</v>
      </c>
      <c r="C1870" s="189">
        <v>2023</v>
      </c>
      <c r="D1870" s="184" t="s">
        <v>3771</v>
      </c>
      <c r="E1870" s="187">
        <v>1</v>
      </c>
      <c r="F1870" s="186"/>
      <c r="G1870" s="187">
        <v>28.792750000000002</v>
      </c>
    </row>
    <row r="1871" spans="1:7" ht="18.75">
      <c r="A1871" s="198"/>
      <c r="B1871" s="189" t="s">
        <v>5079</v>
      </c>
      <c r="C1871" s="189">
        <v>2023</v>
      </c>
      <c r="D1871" s="184" t="s">
        <v>3771</v>
      </c>
      <c r="E1871" s="187">
        <v>1</v>
      </c>
      <c r="F1871" s="186"/>
      <c r="G1871" s="187">
        <v>38.170610000000003</v>
      </c>
    </row>
    <row r="1872" spans="1:7" ht="18.75">
      <c r="A1872" s="198"/>
      <c r="B1872" s="189" t="s">
        <v>5090</v>
      </c>
      <c r="C1872" s="189">
        <v>2023</v>
      </c>
      <c r="D1872" s="184" t="s">
        <v>3771</v>
      </c>
      <c r="E1872" s="187">
        <v>1</v>
      </c>
      <c r="F1872" s="186"/>
      <c r="G1872" s="187">
        <v>33.833820000000003</v>
      </c>
    </row>
    <row r="1873" spans="1:7" ht="18.75">
      <c r="A1873" s="198"/>
      <c r="B1873" s="189" t="s">
        <v>5078</v>
      </c>
      <c r="C1873" s="189">
        <v>2023</v>
      </c>
      <c r="D1873" s="184" t="s">
        <v>3771</v>
      </c>
      <c r="E1873" s="187">
        <v>1</v>
      </c>
      <c r="F1873" s="186"/>
      <c r="G1873" s="187">
        <v>31.448689999999999</v>
      </c>
    </row>
    <row r="1874" spans="1:7" ht="18.75">
      <c r="A1874" s="198"/>
      <c r="B1874" s="189" t="s">
        <v>5078</v>
      </c>
      <c r="C1874" s="189">
        <v>2023</v>
      </c>
      <c r="D1874" s="184" t="s">
        <v>3771</v>
      </c>
      <c r="E1874" s="187">
        <v>1</v>
      </c>
      <c r="F1874" s="186"/>
      <c r="G1874" s="187">
        <v>21.81062</v>
      </c>
    </row>
    <row r="1875" spans="1:7" ht="18.75">
      <c r="A1875" s="198"/>
      <c r="B1875" s="189" t="s">
        <v>5078</v>
      </c>
      <c r="C1875" s="189">
        <v>2023</v>
      </c>
      <c r="D1875" s="184" t="s">
        <v>3771</v>
      </c>
      <c r="E1875" s="187">
        <v>1</v>
      </c>
      <c r="F1875" s="186"/>
      <c r="G1875" s="187">
        <v>31.81024</v>
      </c>
    </row>
    <row r="1876" spans="1:7" ht="18.75">
      <c r="A1876" s="198"/>
      <c r="B1876" s="189" t="s">
        <v>5097</v>
      </c>
      <c r="C1876" s="189">
        <v>2023</v>
      </c>
      <c r="D1876" s="184" t="s">
        <v>3771</v>
      </c>
      <c r="E1876" s="187">
        <v>1</v>
      </c>
      <c r="F1876" s="186"/>
      <c r="G1876" s="187">
        <v>22.651409999999998</v>
      </c>
    </row>
    <row r="1877" spans="1:7" ht="18.75">
      <c r="A1877" s="198"/>
      <c r="B1877" s="189" t="s">
        <v>5087</v>
      </c>
      <c r="C1877" s="189">
        <v>2023</v>
      </c>
      <c r="D1877" s="184" t="s">
        <v>3771</v>
      </c>
      <c r="E1877" s="187">
        <v>1</v>
      </c>
      <c r="F1877" s="186"/>
      <c r="G1877" s="187">
        <v>26.13241</v>
      </c>
    </row>
    <row r="1878" spans="1:7" ht="18.75">
      <c r="A1878" s="198"/>
      <c r="B1878" s="189" t="s">
        <v>5088</v>
      </c>
      <c r="C1878" s="189">
        <v>2023</v>
      </c>
      <c r="D1878" s="184" t="s">
        <v>3771</v>
      </c>
      <c r="E1878" s="187">
        <v>1</v>
      </c>
      <c r="F1878" s="186"/>
      <c r="G1878" s="187">
        <v>37.912230000000001</v>
      </c>
    </row>
    <row r="1879" spans="1:7" ht="18.75">
      <c r="A1879" s="198"/>
      <c r="B1879" s="189" t="s">
        <v>5078</v>
      </c>
      <c r="C1879" s="189">
        <v>2023</v>
      </c>
      <c r="D1879" s="184" t="s">
        <v>3771</v>
      </c>
      <c r="E1879" s="187">
        <v>1</v>
      </c>
      <c r="F1879" s="186"/>
      <c r="G1879" s="187">
        <v>37.536569999999998</v>
      </c>
    </row>
    <row r="1880" spans="1:7" ht="18.75">
      <c r="A1880" s="198"/>
      <c r="B1880" s="189" t="s">
        <v>5077</v>
      </c>
      <c r="C1880" s="189">
        <v>2023</v>
      </c>
      <c r="D1880" s="184" t="s">
        <v>3771</v>
      </c>
      <c r="E1880" s="187">
        <v>1</v>
      </c>
      <c r="F1880" s="186"/>
      <c r="G1880" s="187">
        <v>32.888539999999999</v>
      </c>
    </row>
    <row r="1881" spans="1:7" ht="18.75">
      <c r="A1881" s="198"/>
      <c r="B1881" s="189" t="s">
        <v>5077</v>
      </c>
      <c r="C1881" s="189">
        <v>2023</v>
      </c>
      <c r="D1881" s="184" t="s">
        <v>3771</v>
      </c>
      <c r="E1881" s="187">
        <v>1</v>
      </c>
      <c r="F1881" s="186"/>
      <c r="G1881" s="187">
        <v>34.924330000000005</v>
      </c>
    </row>
    <row r="1882" spans="1:7" ht="18.75">
      <c r="A1882" s="198"/>
      <c r="B1882" s="189" t="s">
        <v>5078</v>
      </c>
      <c r="C1882" s="189">
        <v>2023</v>
      </c>
      <c r="D1882" s="184" t="s">
        <v>3771</v>
      </c>
      <c r="E1882" s="187">
        <v>1</v>
      </c>
      <c r="F1882" s="186"/>
      <c r="G1882" s="187">
        <v>30.317119999999999</v>
      </c>
    </row>
    <row r="1883" spans="1:7" ht="18.75">
      <c r="A1883" s="198"/>
      <c r="B1883" s="189" t="s">
        <v>5077</v>
      </c>
      <c r="C1883" s="189">
        <v>2023</v>
      </c>
      <c r="D1883" s="184" t="s">
        <v>3771</v>
      </c>
      <c r="E1883" s="187">
        <v>1</v>
      </c>
      <c r="F1883" s="186"/>
      <c r="G1883" s="187">
        <v>30.66845</v>
      </c>
    </row>
    <row r="1884" spans="1:7" ht="18.75">
      <c r="A1884" s="198"/>
      <c r="B1884" s="189" t="s">
        <v>5077</v>
      </c>
      <c r="C1884" s="189">
        <v>2023</v>
      </c>
      <c r="D1884" s="184" t="s">
        <v>3771</v>
      </c>
      <c r="E1884" s="187">
        <v>1</v>
      </c>
      <c r="F1884" s="186"/>
      <c r="G1884" s="187">
        <v>37.968470000000003</v>
      </c>
    </row>
    <row r="1885" spans="1:7" ht="18.75">
      <c r="A1885" s="198"/>
      <c r="B1885" s="189" t="s">
        <v>5077</v>
      </c>
      <c r="C1885" s="189">
        <v>2023</v>
      </c>
      <c r="D1885" s="184" t="s">
        <v>3771</v>
      </c>
      <c r="E1885" s="187">
        <v>1</v>
      </c>
      <c r="F1885" s="186"/>
      <c r="G1885" s="187">
        <v>34.46134</v>
      </c>
    </row>
    <row r="1886" spans="1:7" ht="18.75">
      <c r="A1886" s="198"/>
      <c r="B1886" s="189" t="s">
        <v>5077</v>
      </c>
      <c r="C1886" s="189">
        <v>2023</v>
      </c>
      <c r="D1886" s="184" t="s">
        <v>3771</v>
      </c>
      <c r="E1886" s="187">
        <v>1</v>
      </c>
      <c r="F1886" s="186"/>
      <c r="G1886" s="187">
        <v>36.406089999999999</v>
      </c>
    </row>
    <row r="1887" spans="1:7" ht="18.75">
      <c r="A1887" s="198"/>
      <c r="B1887" s="189" t="s">
        <v>5078</v>
      </c>
      <c r="C1887" s="189">
        <v>2023</v>
      </c>
      <c r="D1887" s="184" t="s">
        <v>3771</v>
      </c>
      <c r="E1887" s="187">
        <v>1</v>
      </c>
      <c r="F1887" s="186"/>
      <c r="G1887" s="187">
        <v>22.724080000000001</v>
      </c>
    </row>
    <row r="1888" spans="1:7" ht="18.75">
      <c r="A1888" s="198"/>
      <c r="B1888" s="189" t="s">
        <v>5078</v>
      </c>
      <c r="C1888" s="189">
        <v>2023</v>
      </c>
      <c r="D1888" s="184" t="s">
        <v>3771</v>
      </c>
      <c r="E1888" s="187">
        <v>1</v>
      </c>
      <c r="F1888" s="186"/>
      <c r="G1888" s="187">
        <v>24.340619999999998</v>
      </c>
    </row>
    <row r="1889" spans="1:7" ht="18.75">
      <c r="A1889" s="198"/>
      <c r="B1889" s="189" t="s">
        <v>5077</v>
      </c>
      <c r="C1889" s="189">
        <v>2023</v>
      </c>
      <c r="D1889" s="184" t="s">
        <v>3771</v>
      </c>
      <c r="E1889" s="187">
        <v>1</v>
      </c>
      <c r="F1889" s="186"/>
      <c r="G1889" s="187">
        <v>37.782319999999999</v>
      </c>
    </row>
    <row r="1890" spans="1:7" ht="18.75">
      <c r="A1890" s="198"/>
      <c r="B1890" s="189" t="s">
        <v>5078</v>
      </c>
      <c r="C1890" s="189">
        <v>2023</v>
      </c>
      <c r="D1890" s="184" t="s">
        <v>3771</v>
      </c>
      <c r="E1890" s="187">
        <v>1</v>
      </c>
      <c r="F1890" s="186"/>
      <c r="G1890" s="187">
        <v>31.810230000000001</v>
      </c>
    </row>
    <row r="1891" spans="1:7" ht="18.75">
      <c r="A1891" s="198"/>
      <c r="B1891" s="189" t="s">
        <v>5099</v>
      </c>
      <c r="C1891" s="189">
        <v>2023</v>
      </c>
      <c r="D1891" s="184" t="s">
        <v>3771</v>
      </c>
      <c r="E1891" s="187">
        <v>1</v>
      </c>
      <c r="F1891" s="186"/>
      <c r="G1891" s="187">
        <v>32.957230000000003</v>
      </c>
    </row>
    <row r="1892" spans="1:7" ht="18.75">
      <c r="A1892" s="198"/>
      <c r="B1892" s="189" t="s">
        <v>5078</v>
      </c>
      <c r="C1892" s="189">
        <v>2023</v>
      </c>
      <c r="D1892" s="184" t="s">
        <v>3771</v>
      </c>
      <c r="E1892" s="187">
        <v>1</v>
      </c>
      <c r="F1892" s="186"/>
      <c r="G1892" s="187">
        <v>32.106490000000001</v>
      </c>
    </row>
    <row r="1893" spans="1:7" ht="18.75">
      <c r="A1893" s="198"/>
      <c r="B1893" s="189" t="s">
        <v>5084</v>
      </c>
      <c r="C1893" s="189">
        <v>2023</v>
      </c>
      <c r="D1893" s="184" t="s">
        <v>3771</v>
      </c>
      <c r="E1893" s="187">
        <v>1</v>
      </c>
      <c r="F1893" s="186"/>
      <c r="G1893" s="187">
        <v>32.320450000000001</v>
      </c>
    </row>
    <row r="1894" spans="1:7" ht="18.75">
      <c r="A1894" s="198"/>
      <c r="B1894" s="189" t="s">
        <v>5077</v>
      </c>
      <c r="C1894" s="189">
        <v>2023</v>
      </c>
      <c r="D1894" s="184" t="s">
        <v>3771</v>
      </c>
      <c r="E1894" s="187">
        <v>1</v>
      </c>
      <c r="F1894" s="186"/>
      <c r="G1894" s="187">
        <v>32.481949999999998</v>
      </c>
    </row>
    <row r="1895" spans="1:7" ht="18.75">
      <c r="A1895" s="198"/>
      <c r="B1895" s="189" t="s">
        <v>5077</v>
      </c>
      <c r="C1895" s="189">
        <v>2023</v>
      </c>
      <c r="D1895" s="184" t="s">
        <v>3771</v>
      </c>
      <c r="E1895" s="187">
        <v>1</v>
      </c>
      <c r="F1895" s="186"/>
      <c r="G1895" s="187">
        <v>40.115379999999995</v>
      </c>
    </row>
    <row r="1896" spans="1:7" ht="18.75">
      <c r="A1896" s="198"/>
      <c r="B1896" s="189" t="s">
        <v>5078</v>
      </c>
      <c r="C1896" s="189">
        <v>2023</v>
      </c>
      <c r="D1896" s="184" t="s">
        <v>3771</v>
      </c>
      <c r="E1896" s="187">
        <v>1</v>
      </c>
      <c r="F1896" s="186"/>
      <c r="G1896" s="187">
        <v>30.22542</v>
      </c>
    </row>
    <row r="1897" spans="1:7" ht="18.75">
      <c r="A1897" s="198"/>
      <c r="B1897" s="189" t="s">
        <v>5078</v>
      </c>
      <c r="C1897" s="189">
        <v>2023</v>
      </c>
      <c r="D1897" s="184" t="s">
        <v>3771</v>
      </c>
      <c r="E1897" s="187">
        <v>1</v>
      </c>
      <c r="F1897" s="186"/>
      <c r="G1897" s="187">
        <v>32.664720000000003</v>
      </c>
    </row>
    <row r="1898" spans="1:7" ht="18.75">
      <c r="A1898" s="198"/>
      <c r="B1898" s="189" t="s">
        <v>5093</v>
      </c>
      <c r="C1898" s="189">
        <v>2023</v>
      </c>
      <c r="D1898" s="184" t="s">
        <v>3771</v>
      </c>
      <c r="E1898" s="187">
        <v>1</v>
      </c>
      <c r="F1898" s="186"/>
      <c r="G1898" s="187">
        <v>30.44781</v>
      </c>
    </row>
    <row r="1899" spans="1:7" ht="18.75">
      <c r="A1899" s="198"/>
      <c r="B1899" s="189" t="s">
        <v>5078</v>
      </c>
      <c r="C1899" s="189">
        <v>2023</v>
      </c>
      <c r="D1899" s="184" t="s">
        <v>3771</v>
      </c>
      <c r="E1899" s="187">
        <v>1</v>
      </c>
      <c r="F1899" s="186"/>
      <c r="G1899" s="187">
        <v>33.388949999999994</v>
      </c>
    </row>
    <row r="1900" spans="1:7" ht="18.75">
      <c r="A1900" s="198"/>
      <c r="B1900" s="189" t="s">
        <v>5078</v>
      </c>
      <c r="C1900" s="189">
        <v>2023</v>
      </c>
      <c r="D1900" s="184" t="s">
        <v>3771</v>
      </c>
      <c r="E1900" s="187">
        <v>1</v>
      </c>
      <c r="F1900" s="186"/>
      <c r="G1900" s="187">
        <v>22.532880000000002</v>
      </c>
    </row>
    <row r="1901" spans="1:7" ht="18.75">
      <c r="A1901" s="198"/>
      <c r="B1901" s="189" t="s">
        <v>5077</v>
      </c>
      <c r="C1901" s="189">
        <v>2023</v>
      </c>
      <c r="D1901" s="184" t="s">
        <v>3771</v>
      </c>
      <c r="E1901" s="187">
        <v>1</v>
      </c>
      <c r="F1901" s="186"/>
      <c r="G1901" s="187">
        <v>31.057599999999997</v>
      </c>
    </row>
    <row r="1902" spans="1:7" ht="18.75">
      <c r="A1902" s="198"/>
      <c r="B1902" s="189" t="s">
        <v>5106</v>
      </c>
      <c r="C1902" s="189">
        <v>2023</v>
      </c>
      <c r="D1902" s="184" t="s">
        <v>3771</v>
      </c>
      <c r="E1902" s="187">
        <v>1</v>
      </c>
      <c r="F1902" s="186"/>
      <c r="G1902" s="187">
        <v>52.89669</v>
      </c>
    </row>
    <row r="1903" spans="1:7" ht="18.75">
      <c r="A1903" s="198"/>
      <c r="B1903" s="189" t="s">
        <v>5078</v>
      </c>
      <c r="C1903" s="189">
        <v>2023</v>
      </c>
      <c r="D1903" s="184" t="s">
        <v>3771</v>
      </c>
      <c r="E1903" s="187">
        <v>1</v>
      </c>
      <c r="F1903" s="186"/>
      <c r="G1903" s="187">
        <v>33.100120000000004</v>
      </c>
    </row>
    <row r="1904" spans="1:7" ht="18.75">
      <c r="A1904" s="198"/>
      <c r="B1904" s="189" t="s">
        <v>5092</v>
      </c>
      <c r="C1904" s="189">
        <v>2023</v>
      </c>
      <c r="D1904" s="184" t="s">
        <v>3771</v>
      </c>
      <c r="E1904" s="187">
        <v>1</v>
      </c>
      <c r="F1904" s="186"/>
      <c r="G1904" s="187">
        <v>15.89607</v>
      </c>
    </row>
    <row r="1905" spans="1:7" ht="18.75">
      <c r="A1905" s="198"/>
      <c r="B1905" s="189" t="s">
        <v>5077</v>
      </c>
      <c r="C1905" s="189">
        <v>2023</v>
      </c>
      <c r="D1905" s="184" t="s">
        <v>3771</v>
      </c>
      <c r="E1905" s="187">
        <v>1</v>
      </c>
      <c r="F1905" s="186"/>
      <c r="G1905" s="187">
        <v>32.209919999999997</v>
      </c>
    </row>
    <row r="1906" spans="1:7" ht="18.75">
      <c r="A1906" s="198"/>
      <c r="B1906" s="189" t="s">
        <v>5077</v>
      </c>
      <c r="C1906" s="189">
        <v>2023</v>
      </c>
      <c r="D1906" s="184" t="s">
        <v>3771</v>
      </c>
      <c r="E1906" s="187">
        <v>1</v>
      </c>
      <c r="F1906" s="186"/>
      <c r="G1906" s="187">
        <v>19.16835</v>
      </c>
    </row>
    <row r="1907" spans="1:7" ht="18.75">
      <c r="A1907" s="198"/>
      <c r="B1907" s="189" t="s">
        <v>5078</v>
      </c>
      <c r="C1907" s="189">
        <v>2023</v>
      </c>
      <c r="D1907" s="184" t="s">
        <v>3771</v>
      </c>
      <c r="E1907" s="187">
        <v>1</v>
      </c>
      <c r="F1907" s="186"/>
      <c r="G1907" s="187">
        <v>32.583959999999998</v>
      </c>
    </row>
    <row r="1908" spans="1:7" ht="18.75">
      <c r="A1908" s="198"/>
      <c r="B1908" s="189" t="s">
        <v>5078</v>
      </c>
      <c r="C1908" s="189">
        <v>2023</v>
      </c>
      <c r="D1908" s="184" t="s">
        <v>3771</v>
      </c>
      <c r="E1908" s="187">
        <v>1</v>
      </c>
      <c r="F1908" s="186"/>
      <c r="G1908" s="187">
        <v>20.924049999999998</v>
      </c>
    </row>
    <row r="1909" spans="1:7" ht="18.75">
      <c r="A1909" s="198"/>
      <c r="B1909" s="189" t="s">
        <v>5105</v>
      </c>
      <c r="C1909" s="189">
        <v>2023</v>
      </c>
      <c r="D1909" s="184" t="s">
        <v>3771</v>
      </c>
      <c r="E1909" s="187">
        <v>1</v>
      </c>
      <c r="F1909" s="186"/>
      <c r="G1909" s="187">
        <v>19.063140000000001</v>
      </c>
    </row>
    <row r="1910" spans="1:7" ht="18.75">
      <c r="A1910" s="198"/>
      <c r="B1910" s="189" t="s">
        <v>5105</v>
      </c>
      <c r="C1910" s="189">
        <v>2023</v>
      </c>
      <c r="D1910" s="184" t="s">
        <v>3771</v>
      </c>
      <c r="E1910" s="187">
        <v>1</v>
      </c>
      <c r="F1910" s="186"/>
      <c r="G1910" s="187">
        <v>33.990650000000002</v>
      </c>
    </row>
    <row r="1911" spans="1:7" ht="18.75">
      <c r="A1911" s="198"/>
      <c r="B1911" s="189" t="s">
        <v>5077</v>
      </c>
      <c r="C1911" s="189">
        <v>2023</v>
      </c>
      <c r="D1911" s="184" t="s">
        <v>3771</v>
      </c>
      <c r="E1911" s="187">
        <v>1</v>
      </c>
      <c r="F1911" s="186"/>
      <c r="G1911" s="187">
        <v>31.01407</v>
      </c>
    </row>
    <row r="1912" spans="1:7" ht="18.75">
      <c r="A1912" s="198"/>
      <c r="B1912" s="189" t="s">
        <v>5078</v>
      </c>
      <c r="C1912" s="189">
        <v>2023</v>
      </c>
      <c r="D1912" s="184" t="s">
        <v>3771</v>
      </c>
      <c r="E1912" s="187">
        <v>1</v>
      </c>
      <c r="F1912" s="186"/>
      <c r="G1912" s="187">
        <v>23.43563</v>
      </c>
    </row>
    <row r="1913" spans="1:7" ht="18.75">
      <c r="A1913" s="198"/>
      <c r="B1913" s="189" t="s">
        <v>5078</v>
      </c>
      <c r="C1913" s="189">
        <v>2023</v>
      </c>
      <c r="D1913" s="184" t="s">
        <v>3771</v>
      </c>
      <c r="E1913" s="187">
        <v>1</v>
      </c>
      <c r="F1913" s="186"/>
      <c r="G1913" s="187">
        <v>42.478139999999996</v>
      </c>
    </row>
    <row r="1914" spans="1:7" ht="18.75">
      <c r="A1914" s="198"/>
      <c r="B1914" s="189" t="s">
        <v>5078</v>
      </c>
      <c r="C1914" s="189">
        <v>2023</v>
      </c>
      <c r="D1914" s="184" t="s">
        <v>3771</v>
      </c>
      <c r="E1914" s="187">
        <v>1</v>
      </c>
      <c r="F1914" s="186"/>
      <c r="G1914" s="187">
        <v>23.43412</v>
      </c>
    </row>
    <row r="1915" spans="1:7" ht="18.75">
      <c r="A1915" s="198"/>
      <c r="B1915" s="189" t="s">
        <v>5077</v>
      </c>
      <c r="C1915" s="189">
        <v>2023</v>
      </c>
      <c r="D1915" s="184" t="s">
        <v>3771</v>
      </c>
      <c r="E1915" s="187">
        <v>1</v>
      </c>
      <c r="F1915" s="186"/>
      <c r="G1915" s="187">
        <v>30.919259999999998</v>
      </c>
    </row>
    <row r="1916" spans="1:7" ht="18.75">
      <c r="A1916" s="198"/>
      <c r="B1916" s="189" t="s">
        <v>5077</v>
      </c>
      <c r="C1916" s="189">
        <v>2023</v>
      </c>
      <c r="D1916" s="184" t="s">
        <v>3771</v>
      </c>
      <c r="E1916" s="187">
        <v>1</v>
      </c>
      <c r="F1916" s="186"/>
      <c r="G1916" s="187">
        <v>33.476410000000001</v>
      </c>
    </row>
    <row r="1917" spans="1:7" ht="18.75">
      <c r="A1917" s="198"/>
      <c r="B1917" s="189" t="s">
        <v>5106</v>
      </c>
      <c r="C1917" s="189">
        <v>2023</v>
      </c>
      <c r="D1917" s="184" t="s">
        <v>3771</v>
      </c>
      <c r="E1917" s="187">
        <v>1</v>
      </c>
      <c r="F1917" s="186"/>
      <c r="G1917" s="187">
        <v>32.101230000000001</v>
      </c>
    </row>
    <row r="1918" spans="1:7" ht="18.75">
      <c r="A1918" s="198"/>
      <c r="B1918" s="189" t="s">
        <v>5090</v>
      </c>
      <c r="C1918" s="189">
        <v>2023</v>
      </c>
      <c r="D1918" s="184" t="s">
        <v>3771</v>
      </c>
      <c r="E1918" s="187">
        <v>1</v>
      </c>
      <c r="F1918" s="186"/>
      <c r="G1918" s="187">
        <v>34.686230000000002</v>
      </c>
    </row>
    <row r="1919" spans="1:7" ht="18.75">
      <c r="A1919" s="198"/>
      <c r="B1919" s="189" t="s">
        <v>5093</v>
      </c>
      <c r="C1919" s="189">
        <v>2023</v>
      </c>
      <c r="D1919" s="184" t="s">
        <v>3771</v>
      </c>
      <c r="E1919" s="187">
        <v>1</v>
      </c>
      <c r="F1919" s="186"/>
      <c r="G1919" s="187">
        <v>48.18094</v>
      </c>
    </row>
    <row r="1920" spans="1:7" ht="18.75">
      <c r="A1920" s="198"/>
      <c r="B1920" s="189" t="s">
        <v>5097</v>
      </c>
      <c r="C1920" s="189">
        <v>2023</v>
      </c>
      <c r="D1920" s="184" t="s">
        <v>3771</v>
      </c>
      <c r="E1920" s="187">
        <v>1</v>
      </c>
      <c r="F1920" s="186"/>
      <c r="G1920" s="187">
        <v>20.91347</v>
      </c>
    </row>
    <row r="1921" spans="1:7" ht="18.75">
      <c r="A1921" s="198"/>
      <c r="B1921" s="189" t="s">
        <v>5077</v>
      </c>
      <c r="C1921" s="189">
        <v>2023</v>
      </c>
      <c r="D1921" s="184" t="s">
        <v>3771</v>
      </c>
      <c r="E1921" s="187">
        <v>1</v>
      </c>
      <c r="F1921" s="186"/>
      <c r="G1921" s="187">
        <v>32.422190000000001</v>
      </c>
    </row>
    <row r="1922" spans="1:7" ht="18.75">
      <c r="A1922" s="198"/>
      <c r="B1922" s="189" t="s">
        <v>5077</v>
      </c>
      <c r="C1922" s="189">
        <v>2023</v>
      </c>
      <c r="D1922" s="184" t="s">
        <v>3771</v>
      </c>
      <c r="E1922" s="187">
        <v>1</v>
      </c>
      <c r="F1922" s="186"/>
      <c r="G1922" s="187">
        <v>32.701639999999998</v>
      </c>
    </row>
    <row r="1923" spans="1:7" ht="18.75">
      <c r="A1923" s="198"/>
      <c r="B1923" s="189" t="s">
        <v>5078</v>
      </c>
      <c r="C1923" s="189">
        <v>2023</v>
      </c>
      <c r="D1923" s="184" t="s">
        <v>3771</v>
      </c>
      <c r="E1923" s="187">
        <v>1</v>
      </c>
      <c r="F1923" s="186"/>
      <c r="G1923" s="187">
        <v>22.537310000000002</v>
      </c>
    </row>
    <row r="1924" spans="1:7" ht="18.75">
      <c r="A1924" s="198"/>
      <c r="B1924" s="189" t="s">
        <v>5078</v>
      </c>
      <c r="C1924" s="189">
        <v>2023</v>
      </c>
      <c r="D1924" s="184" t="s">
        <v>3771</v>
      </c>
      <c r="E1924" s="187">
        <v>1</v>
      </c>
      <c r="F1924" s="186"/>
      <c r="G1924" s="187">
        <v>29.94013</v>
      </c>
    </row>
    <row r="1925" spans="1:7" ht="18.75">
      <c r="A1925" s="198"/>
      <c r="B1925" s="189" t="s">
        <v>5077</v>
      </c>
      <c r="C1925" s="189">
        <v>2023</v>
      </c>
      <c r="D1925" s="184" t="s">
        <v>3771</v>
      </c>
      <c r="E1925" s="187">
        <v>1</v>
      </c>
      <c r="F1925" s="186"/>
      <c r="G1925" s="187">
        <v>29.608730000000001</v>
      </c>
    </row>
    <row r="1926" spans="1:7" ht="18.75">
      <c r="A1926" s="198"/>
      <c r="B1926" s="189" t="s">
        <v>5106</v>
      </c>
      <c r="C1926" s="189">
        <v>2023</v>
      </c>
      <c r="D1926" s="184" t="s">
        <v>3771</v>
      </c>
      <c r="E1926" s="187">
        <v>1</v>
      </c>
      <c r="F1926" s="186"/>
      <c r="G1926" s="187">
        <v>44.912219999999998</v>
      </c>
    </row>
    <row r="1927" spans="1:7" ht="18.75">
      <c r="A1927" s="198"/>
      <c r="B1927" s="189" t="s">
        <v>5078</v>
      </c>
      <c r="C1927" s="189">
        <v>2023</v>
      </c>
      <c r="D1927" s="184" t="s">
        <v>3771</v>
      </c>
      <c r="E1927" s="187">
        <v>1</v>
      </c>
      <c r="F1927" s="186"/>
      <c r="G1927" s="187">
        <v>30.28397</v>
      </c>
    </row>
    <row r="1928" spans="1:7" ht="18.75">
      <c r="A1928" s="198"/>
      <c r="B1928" s="189" t="s">
        <v>5079</v>
      </c>
      <c r="C1928" s="189">
        <v>2023</v>
      </c>
      <c r="D1928" s="184" t="s">
        <v>3771</v>
      </c>
      <c r="E1928" s="187">
        <v>1</v>
      </c>
      <c r="F1928" s="186"/>
      <c r="G1928" s="187">
        <v>22.129049999999999</v>
      </c>
    </row>
    <row r="1929" spans="1:7" ht="18.75">
      <c r="A1929" s="198"/>
      <c r="B1929" s="189" t="s">
        <v>5096</v>
      </c>
      <c r="C1929" s="189">
        <v>2023</v>
      </c>
      <c r="D1929" s="184" t="s">
        <v>3771</v>
      </c>
      <c r="E1929" s="187">
        <v>1</v>
      </c>
      <c r="F1929" s="186"/>
      <c r="G1929" s="187">
        <v>27.872040000000002</v>
      </c>
    </row>
    <row r="1930" spans="1:7" ht="18.75">
      <c r="A1930" s="198"/>
      <c r="B1930" s="189" t="s">
        <v>5078</v>
      </c>
      <c r="C1930" s="189">
        <v>2023</v>
      </c>
      <c r="D1930" s="184" t="s">
        <v>3771</v>
      </c>
      <c r="E1930" s="187">
        <v>1</v>
      </c>
      <c r="F1930" s="186"/>
      <c r="G1930" s="187">
        <v>30.999590000000001</v>
      </c>
    </row>
    <row r="1931" spans="1:7" ht="18.75">
      <c r="A1931" s="198"/>
      <c r="B1931" s="189" t="s">
        <v>5107</v>
      </c>
      <c r="C1931" s="189">
        <v>2023</v>
      </c>
      <c r="D1931" s="184" t="s">
        <v>3771</v>
      </c>
      <c r="E1931" s="187">
        <v>1</v>
      </c>
      <c r="F1931" s="186"/>
      <c r="G1931" s="187">
        <v>26.318270000000002</v>
      </c>
    </row>
    <row r="1932" spans="1:7" ht="18.75">
      <c r="A1932" s="198"/>
      <c r="B1932" s="189" t="s">
        <v>5084</v>
      </c>
      <c r="C1932" s="189">
        <v>2023</v>
      </c>
      <c r="D1932" s="184" t="s">
        <v>3771</v>
      </c>
      <c r="E1932" s="187">
        <v>1</v>
      </c>
      <c r="F1932" s="186"/>
      <c r="G1932" s="187">
        <v>26.45729</v>
      </c>
    </row>
    <row r="1933" spans="1:7" ht="18.75">
      <c r="A1933" s="198"/>
      <c r="B1933" s="189" t="s">
        <v>5078</v>
      </c>
      <c r="C1933" s="189">
        <v>2023</v>
      </c>
      <c r="D1933" s="184" t="s">
        <v>3771</v>
      </c>
      <c r="E1933" s="187">
        <v>1</v>
      </c>
      <c r="F1933" s="186"/>
      <c r="G1933" s="187">
        <v>22.53398</v>
      </c>
    </row>
    <row r="1934" spans="1:7" ht="18.75">
      <c r="A1934" s="198"/>
      <c r="B1934" s="189" t="s">
        <v>5079</v>
      </c>
      <c r="C1934" s="189">
        <v>2023</v>
      </c>
      <c r="D1934" s="184" t="s">
        <v>3771</v>
      </c>
      <c r="E1934" s="187">
        <v>1</v>
      </c>
      <c r="F1934" s="186"/>
      <c r="G1934" s="187">
        <v>31.63044</v>
      </c>
    </row>
    <row r="1935" spans="1:7" ht="18.75">
      <c r="A1935" s="198"/>
      <c r="B1935" s="189" t="s">
        <v>5105</v>
      </c>
      <c r="C1935" s="189">
        <v>2023</v>
      </c>
      <c r="D1935" s="184" t="s">
        <v>3771</v>
      </c>
      <c r="E1935" s="187">
        <v>1</v>
      </c>
      <c r="F1935" s="186"/>
      <c r="G1935" s="187">
        <v>34.221260000000001</v>
      </c>
    </row>
    <row r="1936" spans="1:7" ht="18.75">
      <c r="A1936" s="198"/>
      <c r="B1936" s="189" t="s">
        <v>5077</v>
      </c>
      <c r="C1936" s="189">
        <v>2023</v>
      </c>
      <c r="D1936" s="184" t="s">
        <v>3771</v>
      </c>
      <c r="E1936" s="187">
        <v>1</v>
      </c>
      <c r="F1936" s="186"/>
      <c r="G1936" s="187">
        <v>40.029150000000001</v>
      </c>
    </row>
    <row r="1937" spans="1:7" ht="18.75">
      <c r="A1937" s="198"/>
      <c r="B1937" s="189" t="s">
        <v>5077</v>
      </c>
      <c r="C1937" s="189">
        <v>2023</v>
      </c>
      <c r="D1937" s="184" t="s">
        <v>3771</v>
      </c>
      <c r="E1937" s="187">
        <v>1</v>
      </c>
      <c r="F1937" s="186"/>
      <c r="G1937" s="187">
        <v>37.046980000000005</v>
      </c>
    </row>
    <row r="1938" spans="1:7" ht="18.75">
      <c r="A1938" s="198"/>
      <c r="B1938" s="189" t="s">
        <v>5089</v>
      </c>
      <c r="C1938" s="189">
        <v>2023</v>
      </c>
      <c r="D1938" s="184" t="s">
        <v>3771</v>
      </c>
      <c r="E1938" s="187">
        <v>1</v>
      </c>
      <c r="F1938" s="186"/>
      <c r="G1938" s="187">
        <v>27.718730000000001</v>
      </c>
    </row>
    <row r="1939" spans="1:7" ht="18.75">
      <c r="A1939" s="198"/>
      <c r="B1939" s="189" t="s">
        <v>5096</v>
      </c>
      <c r="C1939" s="189">
        <v>2023</v>
      </c>
      <c r="D1939" s="184" t="s">
        <v>3771</v>
      </c>
      <c r="E1939" s="187">
        <v>1</v>
      </c>
      <c r="F1939" s="186"/>
      <c r="G1939" s="187">
        <v>26.0215</v>
      </c>
    </row>
    <row r="1940" spans="1:7" ht="18.75">
      <c r="A1940" s="198"/>
      <c r="B1940" s="189" t="s">
        <v>5096</v>
      </c>
      <c r="C1940" s="189">
        <v>2023</v>
      </c>
      <c r="D1940" s="184" t="s">
        <v>3771</v>
      </c>
      <c r="E1940" s="187">
        <v>1</v>
      </c>
      <c r="F1940" s="186"/>
      <c r="G1940" s="187">
        <v>27.692119999999999</v>
      </c>
    </row>
    <row r="1941" spans="1:7" ht="18.75">
      <c r="A1941" s="198"/>
      <c r="B1941" s="189" t="s">
        <v>5096</v>
      </c>
      <c r="C1941" s="189">
        <v>2023</v>
      </c>
      <c r="D1941" s="184" t="s">
        <v>3771</v>
      </c>
      <c r="E1941" s="187">
        <v>1</v>
      </c>
      <c r="F1941" s="186"/>
      <c r="G1941" s="187">
        <v>26.08024</v>
      </c>
    </row>
    <row r="1942" spans="1:7" ht="18.75">
      <c r="A1942" s="198"/>
      <c r="B1942" s="189" t="s">
        <v>5077</v>
      </c>
      <c r="C1942" s="189">
        <v>2023</v>
      </c>
      <c r="D1942" s="184" t="s">
        <v>3771</v>
      </c>
      <c r="E1942" s="187">
        <v>1</v>
      </c>
      <c r="F1942" s="186"/>
      <c r="G1942" s="187">
        <v>36.182120000000005</v>
      </c>
    </row>
    <row r="1943" spans="1:7" ht="18.75">
      <c r="A1943" s="198"/>
      <c r="B1943" s="189" t="s">
        <v>5107</v>
      </c>
      <c r="C1943" s="189">
        <v>2023</v>
      </c>
      <c r="D1943" s="184" t="s">
        <v>3771</v>
      </c>
      <c r="E1943" s="187">
        <v>1</v>
      </c>
      <c r="F1943" s="186"/>
      <c r="G1943" s="187">
        <v>29.272259999999999</v>
      </c>
    </row>
    <row r="1944" spans="1:7" ht="18.75">
      <c r="A1944" s="198"/>
      <c r="B1944" s="189" t="s">
        <v>5082</v>
      </c>
      <c r="C1944" s="189">
        <v>2023</v>
      </c>
      <c r="D1944" s="184" t="s">
        <v>3771</v>
      </c>
      <c r="E1944" s="187">
        <v>1</v>
      </c>
      <c r="F1944" s="186"/>
      <c r="G1944" s="187">
        <v>42.852839999999993</v>
      </c>
    </row>
    <row r="1945" spans="1:7" ht="18.75">
      <c r="A1945" s="198"/>
      <c r="B1945" s="189" t="s">
        <v>5077</v>
      </c>
      <c r="C1945" s="189">
        <v>2023</v>
      </c>
      <c r="D1945" s="184" t="s">
        <v>3771</v>
      </c>
      <c r="E1945" s="187">
        <v>1</v>
      </c>
      <c r="F1945" s="186"/>
      <c r="G1945" s="187">
        <v>30.885529999999999</v>
      </c>
    </row>
    <row r="1946" spans="1:7" ht="18.75">
      <c r="A1946" s="198"/>
      <c r="B1946" s="189" t="s">
        <v>5078</v>
      </c>
      <c r="C1946" s="189">
        <v>2023</v>
      </c>
      <c r="D1946" s="184" t="s">
        <v>3771</v>
      </c>
      <c r="E1946" s="187">
        <v>1</v>
      </c>
      <c r="F1946" s="186"/>
      <c r="G1946" s="187">
        <v>39.474629999999998</v>
      </c>
    </row>
    <row r="1947" spans="1:7" ht="18.75">
      <c r="A1947" s="198"/>
      <c r="B1947" s="189" t="s">
        <v>5078</v>
      </c>
      <c r="C1947" s="189">
        <v>2023</v>
      </c>
      <c r="D1947" s="184" t="s">
        <v>3771</v>
      </c>
      <c r="E1947" s="187">
        <v>1</v>
      </c>
      <c r="F1947" s="186"/>
      <c r="G1947" s="187">
        <v>20.998889999999999</v>
      </c>
    </row>
    <row r="1948" spans="1:7" ht="18.75">
      <c r="A1948" s="198"/>
      <c r="B1948" s="189" t="s">
        <v>5081</v>
      </c>
      <c r="C1948" s="189">
        <v>2023</v>
      </c>
      <c r="D1948" s="184" t="s">
        <v>3771</v>
      </c>
      <c r="E1948" s="187">
        <v>1</v>
      </c>
      <c r="F1948" s="186"/>
      <c r="G1948" s="187">
        <v>26.544900000000002</v>
      </c>
    </row>
    <row r="1949" spans="1:7" ht="18.75">
      <c r="A1949" s="198"/>
      <c r="B1949" s="189" t="s">
        <v>5077</v>
      </c>
      <c r="C1949" s="189">
        <v>2023</v>
      </c>
      <c r="D1949" s="184" t="s">
        <v>3771</v>
      </c>
      <c r="E1949" s="187">
        <v>1</v>
      </c>
      <c r="F1949" s="186"/>
      <c r="G1949" s="187">
        <v>31.520349999999997</v>
      </c>
    </row>
    <row r="1950" spans="1:7" ht="18.75">
      <c r="A1950" s="198"/>
      <c r="B1950" s="189" t="s">
        <v>5078</v>
      </c>
      <c r="C1950" s="189">
        <v>2023</v>
      </c>
      <c r="D1950" s="184" t="s">
        <v>3771</v>
      </c>
      <c r="E1950" s="187">
        <v>1</v>
      </c>
      <c r="F1950" s="186"/>
      <c r="G1950" s="187">
        <v>32.291170000000001</v>
      </c>
    </row>
    <row r="1951" spans="1:7" ht="18.75">
      <c r="A1951" s="198"/>
      <c r="B1951" s="189" t="s">
        <v>5077</v>
      </c>
      <c r="C1951" s="189">
        <v>2023</v>
      </c>
      <c r="D1951" s="184" t="s">
        <v>3771</v>
      </c>
      <c r="E1951" s="187">
        <v>1</v>
      </c>
      <c r="F1951" s="186"/>
      <c r="G1951" s="187">
        <v>29.599740000000001</v>
      </c>
    </row>
    <row r="1952" spans="1:7" ht="18.75">
      <c r="A1952" s="198"/>
      <c r="B1952" s="189" t="s">
        <v>5092</v>
      </c>
      <c r="C1952" s="189">
        <v>2023</v>
      </c>
      <c r="D1952" s="184" t="s">
        <v>3771</v>
      </c>
      <c r="E1952" s="187">
        <v>1</v>
      </c>
      <c r="F1952" s="186"/>
      <c r="G1952" s="187">
        <v>20.265169999999998</v>
      </c>
    </row>
    <row r="1953" spans="1:7" ht="18.75">
      <c r="A1953" s="198"/>
      <c r="B1953" s="189" t="s">
        <v>5078</v>
      </c>
      <c r="C1953" s="189">
        <v>2023</v>
      </c>
      <c r="D1953" s="184" t="s">
        <v>3771</v>
      </c>
      <c r="E1953" s="187">
        <v>1</v>
      </c>
      <c r="F1953" s="186"/>
      <c r="G1953" s="187">
        <v>33.671250000000001</v>
      </c>
    </row>
    <row r="1954" spans="1:7" ht="18.75">
      <c r="A1954" s="198"/>
      <c r="B1954" s="189" t="s">
        <v>5077</v>
      </c>
      <c r="C1954" s="189">
        <v>2023</v>
      </c>
      <c r="D1954" s="184" t="s">
        <v>3771</v>
      </c>
      <c r="E1954" s="187">
        <v>1</v>
      </c>
      <c r="F1954" s="186"/>
      <c r="G1954" s="187">
        <v>31.13353</v>
      </c>
    </row>
    <row r="1955" spans="1:7" ht="18.75">
      <c r="A1955" s="198"/>
      <c r="B1955" s="189" t="s">
        <v>5105</v>
      </c>
      <c r="C1955" s="189">
        <v>2023</v>
      </c>
      <c r="D1955" s="184" t="s">
        <v>3771</v>
      </c>
      <c r="E1955" s="187">
        <v>1</v>
      </c>
      <c r="F1955" s="186"/>
      <c r="G1955" s="187">
        <v>38.2956</v>
      </c>
    </row>
    <row r="1956" spans="1:7" ht="18.75">
      <c r="A1956" s="198"/>
      <c r="B1956" s="189" t="s">
        <v>5078</v>
      </c>
      <c r="C1956" s="189">
        <v>2023</v>
      </c>
      <c r="D1956" s="184" t="s">
        <v>3771</v>
      </c>
      <c r="E1956" s="187">
        <v>1</v>
      </c>
      <c r="F1956" s="186"/>
      <c r="G1956" s="187">
        <v>22.185650000000003</v>
      </c>
    </row>
    <row r="1957" spans="1:7" ht="18.75">
      <c r="A1957" s="198"/>
      <c r="B1957" s="189" t="s">
        <v>5092</v>
      </c>
      <c r="C1957" s="189">
        <v>2023</v>
      </c>
      <c r="D1957" s="184" t="s">
        <v>3771</v>
      </c>
      <c r="E1957" s="187">
        <v>1</v>
      </c>
      <c r="F1957" s="186"/>
      <c r="G1957" s="187">
        <v>12.649659999999999</v>
      </c>
    </row>
    <row r="1958" spans="1:7" ht="18.75">
      <c r="A1958" s="198"/>
      <c r="B1958" s="189" t="s">
        <v>5094</v>
      </c>
      <c r="C1958" s="189">
        <v>2023</v>
      </c>
      <c r="D1958" s="184" t="s">
        <v>3771</v>
      </c>
      <c r="E1958" s="187">
        <v>1</v>
      </c>
      <c r="F1958" s="186"/>
      <c r="G1958" s="187">
        <v>33.823910000000005</v>
      </c>
    </row>
    <row r="1959" spans="1:7" ht="18.75">
      <c r="A1959" s="198"/>
      <c r="B1959" s="189" t="s">
        <v>5078</v>
      </c>
      <c r="C1959" s="189">
        <v>2023</v>
      </c>
      <c r="D1959" s="184" t="s">
        <v>3771</v>
      </c>
      <c r="E1959" s="187">
        <v>1</v>
      </c>
      <c r="F1959" s="186"/>
      <c r="G1959" s="187">
        <v>21.414909999999999</v>
      </c>
    </row>
    <row r="1960" spans="1:7" ht="18.75">
      <c r="A1960" s="198"/>
      <c r="B1960" s="189" t="s">
        <v>5077</v>
      </c>
      <c r="C1960" s="189">
        <v>2023</v>
      </c>
      <c r="D1960" s="184" t="s">
        <v>3771</v>
      </c>
      <c r="E1960" s="187">
        <v>1</v>
      </c>
      <c r="F1960" s="186"/>
      <c r="G1960" s="187">
        <v>32.099339999999998</v>
      </c>
    </row>
    <row r="1961" spans="1:7" ht="18.75">
      <c r="A1961" s="198"/>
      <c r="B1961" s="189" t="s">
        <v>5105</v>
      </c>
      <c r="C1961" s="189">
        <v>2023</v>
      </c>
      <c r="D1961" s="184" t="s">
        <v>3771</v>
      </c>
      <c r="E1961" s="187">
        <v>1</v>
      </c>
      <c r="F1961" s="186"/>
      <c r="G1961" s="187">
        <v>38.68553</v>
      </c>
    </row>
    <row r="1962" spans="1:7" ht="18.75">
      <c r="A1962" s="198"/>
      <c r="B1962" s="189" t="s">
        <v>5078</v>
      </c>
      <c r="C1962" s="189">
        <v>2023</v>
      </c>
      <c r="D1962" s="184" t="s">
        <v>3771</v>
      </c>
      <c r="E1962" s="187">
        <v>1</v>
      </c>
      <c r="F1962" s="186"/>
      <c r="G1962" s="187">
        <v>32.985489999999999</v>
      </c>
    </row>
    <row r="1963" spans="1:7" ht="18.75">
      <c r="A1963" s="198"/>
      <c r="B1963" s="189" t="s">
        <v>5078</v>
      </c>
      <c r="C1963" s="189">
        <v>2023</v>
      </c>
      <c r="D1963" s="184" t="s">
        <v>3771</v>
      </c>
      <c r="E1963" s="187">
        <v>1</v>
      </c>
      <c r="F1963" s="186"/>
      <c r="G1963" s="187">
        <v>29.961410000000001</v>
      </c>
    </row>
    <row r="1964" spans="1:7" ht="18.75">
      <c r="A1964" s="198"/>
      <c r="B1964" s="189" t="s">
        <v>5077</v>
      </c>
      <c r="C1964" s="189">
        <v>2023</v>
      </c>
      <c r="D1964" s="184" t="s">
        <v>3771</v>
      </c>
      <c r="E1964" s="187">
        <v>1</v>
      </c>
      <c r="F1964" s="186"/>
      <c r="G1964" s="187">
        <v>32.010349999999995</v>
      </c>
    </row>
    <row r="1965" spans="1:7" ht="18.75">
      <c r="A1965" s="198"/>
      <c r="B1965" s="189" t="s">
        <v>5078</v>
      </c>
      <c r="C1965" s="189">
        <v>2023</v>
      </c>
      <c r="D1965" s="184" t="s">
        <v>3771</v>
      </c>
      <c r="E1965" s="187">
        <v>1</v>
      </c>
      <c r="F1965" s="186"/>
      <c r="G1965" s="187">
        <v>23.663259999999998</v>
      </c>
    </row>
    <row r="1966" spans="1:7" ht="18.75">
      <c r="A1966" s="198"/>
      <c r="B1966" s="189" t="s">
        <v>5094</v>
      </c>
      <c r="C1966" s="189">
        <v>2023</v>
      </c>
      <c r="D1966" s="184" t="s">
        <v>3771</v>
      </c>
      <c r="E1966" s="187">
        <v>1</v>
      </c>
      <c r="F1966" s="186"/>
      <c r="G1966" s="187">
        <v>25.955869999999997</v>
      </c>
    </row>
    <row r="1967" spans="1:7" ht="18.75">
      <c r="A1967" s="198"/>
      <c r="B1967" s="189" t="s">
        <v>5088</v>
      </c>
      <c r="C1967" s="189">
        <v>2023</v>
      </c>
      <c r="D1967" s="184" t="s">
        <v>3771</v>
      </c>
      <c r="E1967" s="187">
        <v>1</v>
      </c>
      <c r="F1967" s="186"/>
      <c r="G1967" s="187">
        <v>22.150279999999999</v>
      </c>
    </row>
    <row r="1968" spans="1:7" ht="18.75">
      <c r="A1968" s="198"/>
      <c r="B1968" s="189" t="s">
        <v>5081</v>
      </c>
      <c r="C1968" s="189">
        <v>2023</v>
      </c>
      <c r="D1968" s="184" t="s">
        <v>3771</v>
      </c>
      <c r="E1968" s="187">
        <v>1</v>
      </c>
      <c r="F1968" s="186"/>
      <c r="G1968" s="187">
        <v>43.528489999999998</v>
      </c>
    </row>
    <row r="1969" spans="1:7" ht="18.75">
      <c r="A1969" s="198"/>
      <c r="B1969" s="189" t="s">
        <v>5081</v>
      </c>
      <c r="C1969" s="189">
        <v>2023</v>
      </c>
      <c r="D1969" s="184" t="s">
        <v>3771</v>
      </c>
      <c r="E1969" s="187">
        <v>1</v>
      </c>
      <c r="F1969" s="186"/>
      <c r="G1969" s="187">
        <v>31.610880000000002</v>
      </c>
    </row>
    <row r="1970" spans="1:7" ht="18.75">
      <c r="A1970" s="198"/>
      <c r="B1970" s="189" t="s">
        <v>5108</v>
      </c>
      <c r="C1970" s="189">
        <v>2023</v>
      </c>
      <c r="D1970" s="184" t="s">
        <v>3771</v>
      </c>
      <c r="E1970" s="187">
        <v>1</v>
      </c>
      <c r="F1970" s="186"/>
      <c r="G1970" s="187">
        <v>20.236049999999999</v>
      </c>
    </row>
    <row r="1971" spans="1:7" ht="18.75">
      <c r="A1971" s="198"/>
      <c r="B1971" s="189" t="s">
        <v>5108</v>
      </c>
      <c r="C1971" s="189">
        <v>2023</v>
      </c>
      <c r="D1971" s="184" t="s">
        <v>3771</v>
      </c>
      <c r="E1971" s="187">
        <v>1</v>
      </c>
      <c r="F1971" s="186"/>
      <c r="G1971" s="187">
        <v>28.320400000000003</v>
      </c>
    </row>
    <row r="1972" spans="1:7" ht="18.75">
      <c r="A1972" s="198"/>
      <c r="B1972" s="189" t="s">
        <v>5090</v>
      </c>
      <c r="C1972" s="189">
        <v>2023</v>
      </c>
      <c r="D1972" s="184" t="s">
        <v>3771</v>
      </c>
      <c r="E1972" s="187">
        <v>1</v>
      </c>
      <c r="F1972" s="186"/>
      <c r="G1972" s="187">
        <v>32.495100000000001</v>
      </c>
    </row>
    <row r="1973" spans="1:7" ht="18.75">
      <c r="A1973" s="198"/>
      <c r="B1973" s="189" t="s">
        <v>5078</v>
      </c>
      <c r="C1973" s="189">
        <v>2023</v>
      </c>
      <c r="D1973" s="184" t="s">
        <v>3771</v>
      </c>
      <c r="E1973" s="187">
        <v>1</v>
      </c>
      <c r="F1973" s="186"/>
      <c r="G1973" s="187">
        <v>21.817150000000002</v>
      </c>
    </row>
    <row r="1974" spans="1:7" ht="18.75">
      <c r="A1974" s="198"/>
      <c r="B1974" s="189" t="s">
        <v>5077</v>
      </c>
      <c r="C1974" s="189">
        <v>2023</v>
      </c>
      <c r="D1974" s="184" t="s">
        <v>3771</v>
      </c>
      <c r="E1974" s="187">
        <v>1</v>
      </c>
      <c r="F1974" s="186"/>
      <c r="G1974" s="187">
        <v>32.20993</v>
      </c>
    </row>
    <row r="1975" spans="1:7" ht="18.75">
      <c r="A1975" s="198"/>
      <c r="B1975" s="189" t="s">
        <v>5084</v>
      </c>
      <c r="C1975" s="189">
        <v>2023</v>
      </c>
      <c r="D1975" s="184" t="s">
        <v>3771</v>
      </c>
      <c r="E1975" s="187">
        <v>1</v>
      </c>
      <c r="F1975" s="186"/>
      <c r="G1975" s="187">
        <v>27.899090000000001</v>
      </c>
    </row>
    <row r="1976" spans="1:7" ht="18.75">
      <c r="A1976" s="198"/>
      <c r="B1976" s="189" t="s">
        <v>5078</v>
      </c>
      <c r="C1976" s="189">
        <v>2023</v>
      </c>
      <c r="D1976" s="184" t="s">
        <v>3771</v>
      </c>
      <c r="E1976" s="187">
        <v>1</v>
      </c>
      <c r="F1976" s="186"/>
      <c r="G1976" s="187">
        <v>32.20984</v>
      </c>
    </row>
    <row r="1977" spans="1:7" ht="18.75">
      <c r="A1977" s="198"/>
      <c r="B1977" s="189" t="s">
        <v>5078</v>
      </c>
      <c r="C1977" s="189">
        <v>2023</v>
      </c>
      <c r="D1977" s="184" t="s">
        <v>3771</v>
      </c>
      <c r="E1977" s="187">
        <v>1</v>
      </c>
      <c r="F1977" s="186"/>
      <c r="G1977" s="187">
        <v>22.076049999999999</v>
      </c>
    </row>
    <row r="1978" spans="1:7" ht="18.75">
      <c r="A1978" s="198"/>
      <c r="B1978" s="189" t="s">
        <v>5078</v>
      </c>
      <c r="C1978" s="189">
        <v>2023</v>
      </c>
      <c r="D1978" s="184" t="s">
        <v>3771</v>
      </c>
      <c r="E1978" s="187">
        <v>1</v>
      </c>
      <c r="F1978" s="186"/>
      <c r="G1978" s="187">
        <v>21.52168</v>
      </c>
    </row>
    <row r="1979" spans="1:7" ht="18.75">
      <c r="A1979" s="198"/>
      <c r="B1979" s="189" t="s">
        <v>5078</v>
      </c>
      <c r="C1979" s="189">
        <v>2023</v>
      </c>
      <c r="D1979" s="184" t="s">
        <v>3771</v>
      </c>
      <c r="E1979" s="187">
        <v>1</v>
      </c>
      <c r="F1979" s="186"/>
      <c r="G1979" s="187">
        <v>31.401769999999999</v>
      </c>
    </row>
    <row r="1980" spans="1:7" ht="18.75">
      <c r="A1980" s="198"/>
      <c r="B1980" s="189" t="s">
        <v>5097</v>
      </c>
      <c r="C1980" s="189">
        <v>2023</v>
      </c>
      <c r="D1980" s="184" t="s">
        <v>3771</v>
      </c>
      <c r="E1980" s="187">
        <v>1</v>
      </c>
      <c r="F1980" s="186"/>
      <c r="G1980" s="187">
        <v>27.12481</v>
      </c>
    </row>
    <row r="1981" spans="1:7" ht="18.75">
      <c r="A1981" s="198"/>
      <c r="B1981" s="189" t="s">
        <v>5088</v>
      </c>
      <c r="C1981" s="189">
        <v>2023</v>
      </c>
      <c r="D1981" s="184" t="s">
        <v>3771</v>
      </c>
      <c r="E1981" s="187">
        <v>1</v>
      </c>
      <c r="F1981" s="186"/>
      <c r="G1981" s="187">
        <v>33.295519999999996</v>
      </c>
    </row>
    <row r="1982" spans="1:7" ht="18.75">
      <c r="A1982" s="198"/>
      <c r="B1982" s="189" t="s">
        <v>5077</v>
      </c>
      <c r="C1982" s="189">
        <v>2023</v>
      </c>
      <c r="D1982" s="184" t="s">
        <v>3771</v>
      </c>
      <c r="E1982" s="187">
        <v>1</v>
      </c>
      <c r="F1982" s="186"/>
      <c r="G1982" s="187">
        <v>21.624479999999998</v>
      </c>
    </row>
    <row r="1983" spans="1:7" ht="18.75">
      <c r="A1983" s="198"/>
      <c r="B1983" s="189" t="s">
        <v>5078</v>
      </c>
      <c r="C1983" s="189">
        <v>2023</v>
      </c>
      <c r="D1983" s="184" t="s">
        <v>3771</v>
      </c>
      <c r="E1983" s="187">
        <v>1</v>
      </c>
      <c r="F1983" s="186"/>
      <c r="G1983" s="187">
        <v>21.258330000000001</v>
      </c>
    </row>
    <row r="1984" spans="1:7" ht="18.75">
      <c r="A1984" s="198"/>
      <c r="B1984" s="189" t="s">
        <v>5077</v>
      </c>
      <c r="C1984" s="189">
        <v>2023</v>
      </c>
      <c r="D1984" s="184" t="s">
        <v>3771</v>
      </c>
      <c r="E1984" s="187">
        <v>1</v>
      </c>
      <c r="F1984" s="186"/>
      <c r="G1984" s="187">
        <v>31.658709999999999</v>
      </c>
    </row>
    <row r="1985" spans="1:7" ht="18.75">
      <c r="A1985" s="198"/>
      <c r="B1985" s="189" t="s">
        <v>5095</v>
      </c>
      <c r="C1985" s="189">
        <v>2023</v>
      </c>
      <c r="D1985" s="184" t="s">
        <v>3771</v>
      </c>
      <c r="E1985" s="187">
        <v>1</v>
      </c>
      <c r="F1985" s="186"/>
      <c r="G1985" s="187">
        <v>28.00751</v>
      </c>
    </row>
    <row r="1986" spans="1:7" ht="18.75">
      <c r="A1986" s="198"/>
      <c r="B1986" s="189" t="s">
        <v>5077</v>
      </c>
      <c r="C1986" s="189">
        <v>2023</v>
      </c>
      <c r="D1986" s="184" t="s">
        <v>3771</v>
      </c>
      <c r="E1986" s="187">
        <v>1</v>
      </c>
      <c r="F1986" s="186"/>
      <c r="G1986" s="187">
        <v>31.859770000000001</v>
      </c>
    </row>
    <row r="1987" spans="1:7" ht="18.75">
      <c r="A1987" s="198"/>
      <c r="B1987" s="189" t="s">
        <v>5104</v>
      </c>
      <c r="C1987" s="189">
        <v>2023</v>
      </c>
      <c r="D1987" s="184" t="s">
        <v>3771</v>
      </c>
      <c r="E1987" s="187">
        <v>1</v>
      </c>
      <c r="F1987" s="186"/>
      <c r="G1987" s="187">
        <v>31.735250000000001</v>
      </c>
    </row>
    <row r="1988" spans="1:7" ht="18.75">
      <c r="A1988" s="198"/>
      <c r="B1988" s="189" t="s">
        <v>5082</v>
      </c>
      <c r="C1988" s="189">
        <v>2023</v>
      </c>
      <c r="D1988" s="184" t="s">
        <v>3771</v>
      </c>
      <c r="E1988" s="187">
        <v>1</v>
      </c>
      <c r="F1988" s="186"/>
      <c r="G1988" s="187">
        <v>35.233719999999998</v>
      </c>
    </row>
    <row r="1989" spans="1:7" ht="18.75">
      <c r="A1989" s="198"/>
      <c r="B1989" s="189" t="s">
        <v>5084</v>
      </c>
      <c r="C1989" s="189">
        <v>2023</v>
      </c>
      <c r="D1989" s="184" t="s">
        <v>3771</v>
      </c>
      <c r="E1989" s="187">
        <v>1</v>
      </c>
      <c r="F1989" s="186"/>
      <c r="G1989" s="187">
        <v>23.487209999999997</v>
      </c>
    </row>
    <row r="1990" spans="1:7" ht="18.75">
      <c r="A1990" s="198"/>
      <c r="B1990" s="189" t="s">
        <v>5099</v>
      </c>
      <c r="C1990" s="189">
        <v>2023</v>
      </c>
      <c r="D1990" s="184" t="s">
        <v>3771</v>
      </c>
      <c r="E1990" s="187">
        <v>1</v>
      </c>
      <c r="F1990" s="186"/>
      <c r="G1990" s="187">
        <v>18.38692</v>
      </c>
    </row>
    <row r="1991" spans="1:7" ht="18.75">
      <c r="A1991" s="198"/>
      <c r="B1991" s="189" t="s">
        <v>5087</v>
      </c>
      <c r="C1991" s="189">
        <v>2023</v>
      </c>
      <c r="D1991" s="184" t="s">
        <v>3771</v>
      </c>
      <c r="E1991" s="187">
        <v>1</v>
      </c>
      <c r="F1991" s="186"/>
      <c r="G1991" s="187">
        <v>29.631550000000001</v>
      </c>
    </row>
    <row r="1992" spans="1:7" ht="18.75">
      <c r="A1992" s="198"/>
      <c r="B1992" s="189" t="s">
        <v>5109</v>
      </c>
      <c r="C1992" s="189">
        <v>2023</v>
      </c>
      <c r="D1992" s="184" t="s">
        <v>3771</v>
      </c>
      <c r="E1992" s="187">
        <v>1</v>
      </c>
      <c r="F1992" s="186"/>
      <c r="G1992" s="187">
        <v>17.757580000000001</v>
      </c>
    </row>
    <row r="1993" spans="1:7" ht="18.75">
      <c r="A1993" s="198"/>
      <c r="B1993" s="189" t="s">
        <v>5077</v>
      </c>
      <c r="C1993" s="189">
        <v>2023</v>
      </c>
      <c r="D1993" s="184" t="s">
        <v>3771</v>
      </c>
      <c r="E1993" s="187">
        <v>1</v>
      </c>
      <c r="F1993" s="186"/>
      <c r="G1993" s="187">
        <v>18.906220000000001</v>
      </c>
    </row>
    <row r="1994" spans="1:7" ht="18.75">
      <c r="A1994" s="198"/>
      <c r="B1994" s="189" t="s">
        <v>5088</v>
      </c>
      <c r="C1994" s="189">
        <v>2023</v>
      </c>
      <c r="D1994" s="184" t="s">
        <v>3771</v>
      </c>
      <c r="E1994" s="187">
        <v>1</v>
      </c>
      <c r="F1994" s="186"/>
      <c r="G1994" s="187">
        <v>49.808330000000005</v>
      </c>
    </row>
    <row r="1995" spans="1:7" ht="18.75">
      <c r="A1995" s="198"/>
      <c r="B1995" s="189" t="s">
        <v>5077</v>
      </c>
      <c r="C1995" s="189">
        <v>2023</v>
      </c>
      <c r="D1995" s="184" t="s">
        <v>3771</v>
      </c>
      <c r="E1995" s="187">
        <v>1</v>
      </c>
      <c r="F1995" s="186"/>
      <c r="G1995" s="187">
        <v>35.686989999999994</v>
      </c>
    </row>
    <row r="1996" spans="1:7" ht="18.75">
      <c r="A1996" s="198"/>
      <c r="B1996" s="189" t="s">
        <v>5101</v>
      </c>
      <c r="C1996" s="189">
        <v>2023</v>
      </c>
      <c r="D1996" s="184" t="s">
        <v>3771</v>
      </c>
      <c r="E1996" s="187">
        <v>1</v>
      </c>
      <c r="F1996" s="186"/>
      <c r="G1996" s="187">
        <v>45.735469999999999</v>
      </c>
    </row>
    <row r="1997" spans="1:7" ht="18.75">
      <c r="A1997" s="198"/>
      <c r="B1997" s="189" t="s">
        <v>5105</v>
      </c>
      <c r="C1997" s="189">
        <v>2023</v>
      </c>
      <c r="D1997" s="184" t="s">
        <v>3771</v>
      </c>
      <c r="E1997" s="187">
        <v>1</v>
      </c>
      <c r="F1997" s="186"/>
      <c r="G1997" s="187">
        <v>36.357660000000003</v>
      </c>
    </row>
    <row r="1998" spans="1:7" ht="18.75">
      <c r="A1998" s="198"/>
      <c r="B1998" s="189" t="s">
        <v>5098</v>
      </c>
      <c r="C1998" s="189">
        <v>2023</v>
      </c>
      <c r="D1998" s="184" t="s">
        <v>3771</v>
      </c>
      <c r="E1998" s="187">
        <v>1</v>
      </c>
      <c r="F1998" s="186"/>
      <c r="G1998" s="187">
        <v>21.6067</v>
      </c>
    </row>
    <row r="1999" spans="1:7" ht="18.75">
      <c r="A1999" s="198"/>
      <c r="B1999" s="189" t="s">
        <v>5077</v>
      </c>
      <c r="C1999" s="189">
        <v>2023</v>
      </c>
      <c r="D1999" s="184" t="s">
        <v>3771</v>
      </c>
      <c r="E1999" s="187">
        <v>1</v>
      </c>
      <c r="F1999" s="186"/>
      <c r="G1999" s="187">
        <v>21.761209999999998</v>
      </c>
    </row>
    <row r="2000" spans="1:7" ht="18.75">
      <c r="A2000" s="198"/>
      <c r="B2000" s="189" t="s">
        <v>5097</v>
      </c>
      <c r="C2000" s="189">
        <v>2023</v>
      </c>
      <c r="D2000" s="184" t="s">
        <v>3771</v>
      </c>
      <c r="E2000" s="187">
        <v>1</v>
      </c>
      <c r="F2000" s="186"/>
      <c r="G2000" s="187">
        <v>29.518969999999999</v>
      </c>
    </row>
    <row r="2001" spans="1:7" ht="18.75">
      <c r="A2001" s="198"/>
      <c r="B2001" s="189" t="s">
        <v>5078</v>
      </c>
      <c r="C2001" s="189">
        <v>2023</v>
      </c>
      <c r="D2001" s="184" t="s">
        <v>3771</v>
      </c>
      <c r="E2001" s="187">
        <v>1</v>
      </c>
      <c r="F2001" s="186"/>
      <c r="G2001" s="187">
        <v>32.85727</v>
      </c>
    </row>
    <row r="2002" spans="1:7" ht="18.75">
      <c r="A2002" s="198"/>
      <c r="B2002" s="189" t="s">
        <v>5078</v>
      </c>
      <c r="C2002" s="189">
        <v>2023</v>
      </c>
      <c r="D2002" s="184" t="s">
        <v>3771</v>
      </c>
      <c r="E2002" s="187">
        <v>1</v>
      </c>
      <c r="F2002" s="186"/>
      <c r="G2002" s="187">
        <v>20.167660000000001</v>
      </c>
    </row>
    <row r="2003" spans="1:7" ht="18.75">
      <c r="A2003" s="198"/>
      <c r="B2003" s="189" t="s">
        <v>5089</v>
      </c>
      <c r="C2003" s="189">
        <v>2023</v>
      </c>
      <c r="D2003" s="184" t="s">
        <v>3771</v>
      </c>
      <c r="E2003" s="187">
        <v>1</v>
      </c>
      <c r="F2003" s="186"/>
      <c r="G2003" s="187">
        <v>71.121780000000001</v>
      </c>
    </row>
    <row r="2004" spans="1:7" ht="18.75">
      <c r="A2004" s="198"/>
      <c r="B2004" s="189" t="s">
        <v>5089</v>
      </c>
      <c r="C2004" s="189">
        <v>2023</v>
      </c>
      <c r="D2004" s="184" t="s">
        <v>3771</v>
      </c>
      <c r="E2004" s="187">
        <v>1</v>
      </c>
      <c r="F2004" s="186"/>
      <c r="G2004" s="187">
        <v>34.069669999999995</v>
      </c>
    </row>
    <row r="2005" spans="1:7" ht="18.75">
      <c r="A2005" s="198"/>
      <c r="B2005" s="189" t="s">
        <v>5077</v>
      </c>
      <c r="C2005" s="189">
        <v>2023</v>
      </c>
      <c r="D2005" s="184" t="s">
        <v>3771</v>
      </c>
      <c r="E2005" s="187">
        <v>1</v>
      </c>
      <c r="F2005" s="186"/>
      <c r="G2005" s="187">
        <v>32.608509999999995</v>
      </c>
    </row>
    <row r="2006" spans="1:7" ht="18.75">
      <c r="A2006" s="198"/>
      <c r="B2006" s="189" t="s">
        <v>5080</v>
      </c>
      <c r="C2006" s="189">
        <v>2023</v>
      </c>
      <c r="D2006" s="184" t="s">
        <v>3771</v>
      </c>
      <c r="E2006" s="187">
        <v>1</v>
      </c>
      <c r="F2006" s="186"/>
      <c r="G2006" s="187">
        <v>30.193990000000003</v>
      </c>
    </row>
    <row r="2007" spans="1:7" ht="18.75">
      <c r="A2007" s="198"/>
      <c r="B2007" s="189" t="s">
        <v>5078</v>
      </c>
      <c r="C2007" s="189">
        <v>2023</v>
      </c>
      <c r="D2007" s="184" t="s">
        <v>3771</v>
      </c>
      <c r="E2007" s="187">
        <v>1</v>
      </c>
      <c r="F2007" s="186"/>
      <c r="G2007" s="187">
        <v>31.352900000000002</v>
      </c>
    </row>
    <row r="2008" spans="1:7" ht="18.75">
      <c r="A2008" s="198"/>
      <c r="B2008" s="189" t="s">
        <v>5078</v>
      </c>
      <c r="C2008" s="189">
        <v>2023</v>
      </c>
      <c r="D2008" s="184" t="s">
        <v>3771</v>
      </c>
      <c r="E2008" s="187">
        <v>1</v>
      </c>
      <c r="F2008" s="186"/>
      <c r="G2008" s="187">
        <v>23.403599999999997</v>
      </c>
    </row>
    <row r="2009" spans="1:7" ht="18.75">
      <c r="A2009" s="198"/>
      <c r="B2009" s="189" t="s">
        <v>5078</v>
      </c>
      <c r="C2009" s="189">
        <v>2023</v>
      </c>
      <c r="D2009" s="184" t="s">
        <v>3771</v>
      </c>
      <c r="E2009" s="187">
        <v>1</v>
      </c>
      <c r="F2009" s="186"/>
      <c r="G2009" s="187">
        <v>23.546669999999999</v>
      </c>
    </row>
    <row r="2010" spans="1:7" ht="18.75">
      <c r="A2010" s="198"/>
      <c r="B2010" s="189" t="s">
        <v>5078</v>
      </c>
      <c r="C2010" s="189">
        <v>2023</v>
      </c>
      <c r="D2010" s="184" t="s">
        <v>3771</v>
      </c>
      <c r="E2010" s="187">
        <v>1</v>
      </c>
      <c r="F2010" s="186"/>
      <c r="G2010" s="187">
        <v>37.254959999999997</v>
      </c>
    </row>
    <row r="2011" spans="1:7" ht="18.75">
      <c r="A2011" s="198"/>
      <c r="B2011" s="189" t="s">
        <v>5107</v>
      </c>
      <c r="C2011" s="189">
        <v>2023</v>
      </c>
      <c r="D2011" s="184" t="s">
        <v>3771</v>
      </c>
      <c r="E2011" s="187">
        <v>1</v>
      </c>
      <c r="F2011" s="186"/>
      <c r="G2011" s="187">
        <v>39.56617</v>
      </c>
    </row>
    <row r="2012" spans="1:7" ht="18.75">
      <c r="A2012" s="198"/>
      <c r="B2012" s="189" t="s">
        <v>5078</v>
      </c>
      <c r="C2012" s="189">
        <v>2023</v>
      </c>
      <c r="D2012" s="184" t="s">
        <v>3771</v>
      </c>
      <c r="E2012" s="187">
        <v>1</v>
      </c>
      <c r="F2012" s="186"/>
      <c r="G2012" s="187">
        <v>31.221550000000001</v>
      </c>
    </row>
    <row r="2013" spans="1:7" ht="18.75">
      <c r="A2013" s="198"/>
      <c r="B2013" s="189" t="s">
        <v>5078</v>
      </c>
      <c r="C2013" s="189">
        <v>2023</v>
      </c>
      <c r="D2013" s="184" t="s">
        <v>3771</v>
      </c>
      <c r="E2013" s="187">
        <v>1</v>
      </c>
      <c r="F2013" s="186"/>
      <c r="G2013" s="187">
        <v>19.362459999999999</v>
      </c>
    </row>
    <row r="2014" spans="1:7" ht="18.75">
      <c r="A2014" s="198"/>
      <c r="B2014" s="189" t="s">
        <v>5084</v>
      </c>
      <c r="C2014" s="189">
        <v>2023</v>
      </c>
      <c r="D2014" s="184" t="s">
        <v>3771</v>
      </c>
      <c r="E2014" s="187">
        <v>1</v>
      </c>
      <c r="F2014" s="186"/>
      <c r="G2014" s="187">
        <v>23.049859999999999</v>
      </c>
    </row>
    <row r="2015" spans="1:7" ht="18.75">
      <c r="A2015" s="198"/>
      <c r="B2015" s="189" t="s">
        <v>5087</v>
      </c>
      <c r="C2015" s="189">
        <v>2023</v>
      </c>
      <c r="D2015" s="184" t="s">
        <v>3771</v>
      </c>
      <c r="E2015" s="187">
        <v>1</v>
      </c>
      <c r="F2015" s="186"/>
      <c r="G2015" s="187">
        <v>31.138590000000001</v>
      </c>
    </row>
    <row r="2016" spans="1:7" ht="18.75">
      <c r="A2016" s="198"/>
      <c r="B2016" s="189" t="s">
        <v>5078</v>
      </c>
      <c r="C2016" s="189">
        <v>2023</v>
      </c>
      <c r="D2016" s="184" t="s">
        <v>3771</v>
      </c>
      <c r="E2016" s="187">
        <v>1</v>
      </c>
      <c r="F2016" s="186"/>
      <c r="G2016" s="187">
        <v>33.261060000000001</v>
      </c>
    </row>
    <row r="2017" spans="1:7" ht="18.75">
      <c r="A2017" s="198"/>
      <c r="B2017" s="189" t="s">
        <v>5077</v>
      </c>
      <c r="C2017" s="189">
        <v>2023</v>
      </c>
      <c r="D2017" s="184" t="s">
        <v>3771</v>
      </c>
      <c r="E2017" s="187">
        <v>1</v>
      </c>
      <c r="F2017" s="186"/>
      <c r="G2017" s="187">
        <v>33.736809999999998</v>
      </c>
    </row>
    <row r="2018" spans="1:7" ht="18.75">
      <c r="A2018" s="198"/>
      <c r="B2018" s="189" t="s">
        <v>5077</v>
      </c>
      <c r="C2018" s="189">
        <v>2023</v>
      </c>
      <c r="D2018" s="184" t="s">
        <v>3771</v>
      </c>
      <c r="E2018" s="187">
        <v>1</v>
      </c>
      <c r="F2018" s="186"/>
      <c r="G2018" s="187">
        <v>31.958659999999998</v>
      </c>
    </row>
    <row r="2019" spans="1:7" ht="18.75">
      <c r="A2019" s="198"/>
      <c r="B2019" s="189" t="s">
        <v>5078</v>
      </c>
      <c r="C2019" s="189">
        <v>2023</v>
      </c>
      <c r="D2019" s="184" t="s">
        <v>3771</v>
      </c>
      <c r="E2019" s="187">
        <v>1</v>
      </c>
      <c r="F2019" s="186"/>
      <c r="G2019" s="187">
        <v>23.556919999999998</v>
      </c>
    </row>
    <row r="2020" spans="1:7" ht="18.75">
      <c r="A2020" s="198"/>
      <c r="B2020" s="189" t="s">
        <v>5077</v>
      </c>
      <c r="C2020" s="189">
        <v>2023</v>
      </c>
      <c r="D2020" s="184" t="s">
        <v>3771</v>
      </c>
      <c r="E2020" s="187">
        <v>1</v>
      </c>
      <c r="F2020" s="186"/>
      <c r="G2020" s="187">
        <v>23.326430000000002</v>
      </c>
    </row>
    <row r="2021" spans="1:7" ht="18.75">
      <c r="A2021" s="198"/>
      <c r="B2021" s="189" t="s">
        <v>5087</v>
      </c>
      <c r="C2021" s="189">
        <v>2023</v>
      </c>
      <c r="D2021" s="184" t="s">
        <v>3771</v>
      </c>
      <c r="E2021" s="187">
        <v>1</v>
      </c>
      <c r="F2021" s="186"/>
      <c r="G2021" s="187">
        <v>30.401529999999998</v>
      </c>
    </row>
    <row r="2022" spans="1:7" ht="18.75">
      <c r="A2022" s="198"/>
      <c r="B2022" s="189" t="s">
        <v>5104</v>
      </c>
      <c r="C2022" s="189">
        <v>2023</v>
      </c>
      <c r="D2022" s="184" t="s">
        <v>3771</v>
      </c>
      <c r="E2022" s="187">
        <v>1</v>
      </c>
      <c r="F2022" s="186"/>
      <c r="G2022" s="187">
        <v>26.185209999999998</v>
      </c>
    </row>
    <row r="2023" spans="1:7" ht="18.75">
      <c r="A2023" s="198"/>
      <c r="B2023" s="189" t="s">
        <v>5088</v>
      </c>
      <c r="C2023" s="189">
        <v>2023</v>
      </c>
      <c r="D2023" s="184" t="s">
        <v>3771</v>
      </c>
      <c r="E2023" s="187">
        <v>1</v>
      </c>
      <c r="F2023" s="186"/>
      <c r="G2023" s="187">
        <v>24.83034</v>
      </c>
    </row>
    <row r="2024" spans="1:7" ht="18.75">
      <c r="A2024" s="198"/>
      <c r="B2024" s="189" t="s">
        <v>5077</v>
      </c>
      <c r="C2024" s="189">
        <v>2023</v>
      </c>
      <c r="D2024" s="184" t="s">
        <v>3771</v>
      </c>
      <c r="E2024" s="187">
        <v>1</v>
      </c>
      <c r="F2024" s="186"/>
      <c r="G2024" s="187">
        <v>23.36647</v>
      </c>
    </row>
    <row r="2025" spans="1:7" ht="18.75">
      <c r="A2025" s="198"/>
      <c r="B2025" s="189" t="s">
        <v>5077</v>
      </c>
      <c r="C2025" s="189">
        <v>2023</v>
      </c>
      <c r="D2025" s="184" t="s">
        <v>3771</v>
      </c>
      <c r="E2025" s="187">
        <v>1</v>
      </c>
      <c r="F2025" s="186"/>
      <c r="G2025" s="187">
        <v>23.663319999999999</v>
      </c>
    </row>
    <row r="2026" spans="1:7" ht="18.75">
      <c r="A2026" s="198"/>
      <c r="B2026" s="189" t="s">
        <v>5077</v>
      </c>
      <c r="C2026" s="189">
        <v>2023</v>
      </c>
      <c r="D2026" s="184" t="s">
        <v>3771</v>
      </c>
      <c r="E2026" s="187">
        <v>1</v>
      </c>
      <c r="F2026" s="186"/>
      <c r="G2026" s="187">
        <v>21.760909999999999</v>
      </c>
    </row>
    <row r="2027" spans="1:7" ht="18.75">
      <c r="A2027" s="198"/>
      <c r="B2027" s="189" t="s">
        <v>5078</v>
      </c>
      <c r="C2027" s="189">
        <v>2023</v>
      </c>
      <c r="D2027" s="184" t="s">
        <v>3771</v>
      </c>
      <c r="E2027" s="187">
        <v>1</v>
      </c>
      <c r="F2027" s="186"/>
      <c r="G2027" s="187">
        <v>32.534590000000001</v>
      </c>
    </row>
    <row r="2028" spans="1:7" ht="18.75">
      <c r="A2028" s="198"/>
      <c r="B2028" s="189" t="s">
        <v>5088</v>
      </c>
      <c r="C2028" s="189">
        <v>2023</v>
      </c>
      <c r="D2028" s="184" t="s">
        <v>3771</v>
      </c>
      <c r="E2028" s="187">
        <v>1</v>
      </c>
      <c r="F2028" s="186"/>
      <c r="G2028" s="187">
        <v>33.250639999999997</v>
      </c>
    </row>
    <row r="2029" spans="1:7" ht="18.75">
      <c r="A2029" s="198"/>
      <c r="B2029" s="189" t="s">
        <v>5077</v>
      </c>
      <c r="C2029" s="189">
        <v>2023</v>
      </c>
      <c r="D2029" s="184" t="s">
        <v>3771</v>
      </c>
      <c r="E2029" s="187">
        <v>1</v>
      </c>
      <c r="F2029" s="186"/>
      <c r="G2029" s="187">
        <v>31.017319999999998</v>
      </c>
    </row>
    <row r="2030" spans="1:7" ht="18.75">
      <c r="A2030" s="198"/>
      <c r="B2030" s="189" t="s">
        <v>5078</v>
      </c>
      <c r="C2030" s="189">
        <v>2023</v>
      </c>
      <c r="D2030" s="184" t="s">
        <v>3771</v>
      </c>
      <c r="E2030" s="187">
        <v>1</v>
      </c>
      <c r="F2030" s="186"/>
      <c r="G2030" s="187">
        <v>20.50159</v>
      </c>
    </row>
    <row r="2031" spans="1:7" ht="18.75">
      <c r="A2031" s="198"/>
      <c r="B2031" s="189" t="s">
        <v>5077</v>
      </c>
      <c r="C2031" s="189">
        <v>2023</v>
      </c>
      <c r="D2031" s="184" t="s">
        <v>3771</v>
      </c>
      <c r="E2031" s="187">
        <v>1</v>
      </c>
      <c r="F2031" s="186"/>
      <c r="G2031" s="187">
        <v>32.161700000000003</v>
      </c>
    </row>
    <row r="2032" spans="1:7" ht="18.75">
      <c r="A2032" s="198"/>
      <c r="B2032" s="189" t="s">
        <v>5077</v>
      </c>
      <c r="C2032" s="189">
        <v>2023</v>
      </c>
      <c r="D2032" s="184" t="s">
        <v>3771</v>
      </c>
      <c r="E2032" s="187">
        <v>1</v>
      </c>
      <c r="F2032" s="186"/>
      <c r="G2032" s="187">
        <v>21.625340000000001</v>
      </c>
    </row>
    <row r="2033" spans="1:7" ht="18.75">
      <c r="A2033" s="198"/>
      <c r="B2033" s="189" t="s">
        <v>5078</v>
      </c>
      <c r="C2033" s="189">
        <v>2023</v>
      </c>
      <c r="D2033" s="184" t="s">
        <v>3771</v>
      </c>
      <c r="E2033" s="187">
        <v>1</v>
      </c>
      <c r="F2033" s="186"/>
      <c r="G2033" s="187">
        <v>31.551439999999999</v>
      </c>
    </row>
    <row r="2034" spans="1:7" ht="18.75">
      <c r="A2034" s="198"/>
      <c r="B2034" s="189" t="s">
        <v>5077</v>
      </c>
      <c r="C2034" s="189">
        <v>2023</v>
      </c>
      <c r="D2034" s="184" t="s">
        <v>3771</v>
      </c>
      <c r="E2034" s="187">
        <v>1</v>
      </c>
      <c r="F2034" s="186"/>
      <c r="G2034" s="187">
        <v>19.790500000000002</v>
      </c>
    </row>
    <row r="2035" spans="1:7" ht="18.75">
      <c r="A2035" s="198"/>
      <c r="B2035" s="189" t="s">
        <v>5078</v>
      </c>
      <c r="C2035" s="189">
        <v>2023</v>
      </c>
      <c r="D2035" s="184" t="s">
        <v>3771</v>
      </c>
      <c r="E2035" s="187">
        <v>1</v>
      </c>
      <c r="F2035" s="186"/>
      <c r="G2035" s="187">
        <v>21.0304</v>
      </c>
    </row>
    <row r="2036" spans="1:7" ht="18.75">
      <c r="A2036" s="198"/>
      <c r="B2036" s="189" t="s">
        <v>5077</v>
      </c>
      <c r="C2036" s="189">
        <v>2023</v>
      </c>
      <c r="D2036" s="184" t="s">
        <v>3771</v>
      </c>
      <c r="E2036" s="187">
        <v>1</v>
      </c>
      <c r="F2036" s="186"/>
      <c r="G2036" s="187">
        <v>20.93957</v>
      </c>
    </row>
    <row r="2037" spans="1:7" ht="18.75">
      <c r="A2037" s="198"/>
      <c r="B2037" s="189" t="s">
        <v>5078</v>
      </c>
      <c r="C2037" s="189">
        <v>2023</v>
      </c>
      <c r="D2037" s="184" t="s">
        <v>3771</v>
      </c>
      <c r="E2037" s="187">
        <v>1</v>
      </c>
      <c r="F2037" s="186"/>
      <c r="G2037" s="187">
        <v>31.283339999999999</v>
      </c>
    </row>
    <row r="2038" spans="1:7" ht="18.75">
      <c r="A2038" s="198"/>
      <c r="B2038" s="189" t="s">
        <v>5096</v>
      </c>
      <c r="C2038" s="189">
        <v>2023</v>
      </c>
      <c r="D2038" s="184" t="s">
        <v>3771</v>
      </c>
      <c r="E2038" s="187">
        <v>1</v>
      </c>
      <c r="F2038" s="186"/>
      <c r="G2038" s="187">
        <v>29.38513</v>
      </c>
    </row>
    <row r="2039" spans="1:7" ht="18.75">
      <c r="A2039" s="198"/>
      <c r="B2039" s="189" t="s">
        <v>5084</v>
      </c>
      <c r="C2039" s="189">
        <v>2023</v>
      </c>
      <c r="D2039" s="184" t="s">
        <v>3771</v>
      </c>
      <c r="E2039" s="187">
        <v>1</v>
      </c>
      <c r="F2039" s="186"/>
      <c r="G2039" s="187">
        <v>25.812480000000001</v>
      </c>
    </row>
    <row r="2040" spans="1:7" ht="18.75">
      <c r="A2040" s="198"/>
      <c r="B2040" s="189" t="s">
        <v>5077</v>
      </c>
      <c r="C2040" s="189">
        <v>2023</v>
      </c>
      <c r="D2040" s="184" t="s">
        <v>3771</v>
      </c>
      <c r="E2040" s="187">
        <v>1</v>
      </c>
      <c r="F2040" s="186"/>
      <c r="G2040" s="187">
        <v>18.926830000000002</v>
      </c>
    </row>
    <row r="2041" spans="1:7" ht="18.75">
      <c r="A2041" s="198"/>
      <c r="B2041" s="189" t="s">
        <v>5078</v>
      </c>
      <c r="C2041" s="189">
        <v>2023</v>
      </c>
      <c r="D2041" s="184" t="s">
        <v>3771</v>
      </c>
      <c r="E2041" s="187">
        <v>1</v>
      </c>
      <c r="F2041" s="186"/>
      <c r="G2041" s="187">
        <v>33.172370000000001</v>
      </c>
    </row>
    <row r="2042" spans="1:7" ht="18.75">
      <c r="A2042" s="198"/>
      <c r="B2042" s="189" t="s">
        <v>5077</v>
      </c>
      <c r="C2042" s="189">
        <v>2023</v>
      </c>
      <c r="D2042" s="184" t="s">
        <v>3771</v>
      </c>
      <c r="E2042" s="187">
        <v>1</v>
      </c>
      <c r="F2042" s="186"/>
      <c r="G2042" s="187">
        <v>30.196200000000001</v>
      </c>
    </row>
    <row r="2043" spans="1:7" ht="18.75">
      <c r="A2043" s="198"/>
      <c r="B2043" s="189" t="s">
        <v>5104</v>
      </c>
      <c r="C2043" s="189">
        <v>2023</v>
      </c>
      <c r="D2043" s="184" t="s">
        <v>3771</v>
      </c>
      <c r="E2043" s="187">
        <v>1</v>
      </c>
      <c r="F2043" s="186"/>
      <c r="G2043" s="187">
        <v>22.797540000000001</v>
      </c>
    </row>
    <row r="2044" spans="1:7" ht="18.75">
      <c r="A2044" s="198"/>
      <c r="B2044" s="189" t="s">
        <v>5077</v>
      </c>
      <c r="C2044" s="189">
        <v>2023</v>
      </c>
      <c r="D2044" s="184" t="s">
        <v>3771</v>
      </c>
      <c r="E2044" s="187">
        <v>1</v>
      </c>
      <c r="F2044" s="186"/>
      <c r="G2044" s="187">
        <v>23.29448</v>
      </c>
    </row>
    <row r="2045" spans="1:7" ht="18.75">
      <c r="A2045" s="198"/>
      <c r="B2045" s="189" t="s">
        <v>5078</v>
      </c>
      <c r="C2045" s="189">
        <v>2023</v>
      </c>
      <c r="D2045" s="184" t="s">
        <v>3771</v>
      </c>
      <c r="E2045" s="187">
        <v>1</v>
      </c>
      <c r="F2045" s="186"/>
      <c r="G2045" s="187">
        <v>32.176360000000003</v>
      </c>
    </row>
    <row r="2046" spans="1:7" ht="18.75">
      <c r="A2046" s="198"/>
      <c r="B2046" s="189" t="s">
        <v>5079</v>
      </c>
      <c r="C2046" s="189">
        <v>2023</v>
      </c>
      <c r="D2046" s="184" t="s">
        <v>3771</v>
      </c>
      <c r="E2046" s="187">
        <v>1</v>
      </c>
      <c r="F2046" s="186"/>
      <c r="G2046" s="187">
        <v>20.522590000000001</v>
      </c>
    </row>
    <row r="2047" spans="1:7" ht="18.75">
      <c r="A2047" s="198"/>
      <c r="B2047" s="189" t="s">
        <v>5078</v>
      </c>
      <c r="C2047" s="189">
        <v>2023</v>
      </c>
      <c r="D2047" s="184" t="s">
        <v>3771</v>
      </c>
      <c r="E2047" s="187">
        <v>1</v>
      </c>
      <c r="F2047" s="186"/>
      <c r="G2047" s="187">
        <v>31.607580000000002</v>
      </c>
    </row>
    <row r="2048" spans="1:7" ht="18.75">
      <c r="A2048" s="198"/>
      <c r="B2048" s="189" t="s">
        <v>5078</v>
      </c>
      <c r="C2048" s="189">
        <v>2023</v>
      </c>
      <c r="D2048" s="184" t="s">
        <v>3771</v>
      </c>
      <c r="E2048" s="187">
        <v>1</v>
      </c>
      <c r="F2048" s="186"/>
      <c r="G2048" s="187">
        <v>29.685220000000001</v>
      </c>
    </row>
    <row r="2049" spans="1:7" ht="18.75">
      <c r="A2049" s="198"/>
      <c r="B2049" s="189" t="s">
        <v>5078</v>
      </c>
      <c r="C2049" s="189">
        <v>2023</v>
      </c>
      <c r="D2049" s="184" t="s">
        <v>3771</v>
      </c>
      <c r="E2049" s="187">
        <v>1</v>
      </c>
      <c r="F2049" s="186"/>
      <c r="G2049" s="187">
        <v>31.75309</v>
      </c>
    </row>
    <row r="2050" spans="1:7" ht="18.75">
      <c r="A2050" s="198"/>
      <c r="B2050" s="189" t="s">
        <v>5078</v>
      </c>
      <c r="C2050" s="189">
        <v>2023</v>
      </c>
      <c r="D2050" s="184" t="s">
        <v>3771</v>
      </c>
      <c r="E2050" s="187">
        <v>1</v>
      </c>
      <c r="F2050" s="186"/>
      <c r="G2050" s="187">
        <v>28.496929999999999</v>
      </c>
    </row>
    <row r="2051" spans="1:7" ht="18.75">
      <c r="A2051" s="198"/>
      <c r="B2051" s="189" t="s">
        <v>5077</v>
      </c>
      <c r="C2051" s="189">
        <v>2023</v>
      </c>
      <c r="D2051" s="184" t="s">
        <v>3771</v>
      </c>
      <c r="E2051" s="187">
        <v>1</v>
      </c>
      <c r="F2051" s="186"/>
      <c r="G2051" s="187">
        <v>20.93957</v>
      </c>
    </row>
    <row r="2052" spans="1:7" ht="18.75">
      <c r="A2052" s="198"/>
      <c r="B2052" s="189" t="s">
        <v>5088</v>
      </c>
      <c r="C2052" s="189">
        <v>2023</v>
      </c>
      <c r="D2052" s="184" t="s">
        <v>3771</v>
      </c>
      <c r="E2052" s="187">
        <v>1</v>
      </c>
      <c r="F2052" s="186"/>
      <c r="G2052" s="187">
        <v>30.82394</v>
      </c>
    </row>
    <row r="2053" spans="1:7" ht="18.75">
      <c r="A2053" s="198"/>
      <c r="B2053" s="189" t="s">
        <v>5078</v>
      </c>
      <c r="C2053" s="189">
        <v>2023</v>
      </c>
      <c r="D2053" s="184" t="s">
        <v>3771</v>
      </c>
      <c r="E2053" s="187">
        <v>1</v>
      </c>
      <c r="F2053" s="186"/>
      <c r="G2053" s="187">
        <v>31.128730000000001</v>
      </c>
    </row>
    <row r="2054" spans="1:7" ht="18.75">
      <c r="A2054" s="198"/>
      <c r="B2054" s="189" t="s">
        <v>5078</v>
      </c>
      <c r="C2054" s="189">
        <v>2023</v>
      </c>
      <c r="D2054" s="184" t="s">
        <v>3771</v>
      </c>
      <c r="E2054" s="187">
        <v>1</v>
      </c>
      <c r="F2054" s="186"/>
      <c r="G2054" s="187">
        <v>21.555289999999999</v>
      </c>
    </row>
    <row r="2055" spans="1:7" ht="18.75">
      <c r="A2055" s="198"/>
      <c r="B2055" s="189" t="s">
        <v>5078</v>
      </c>
      <c r="C2055" s="189">
        <v>2023</v>
      </c>
      <c r="D2055" s="184" t="s">
        <v>3771</v>
      </c>
      <c r="E2055" s="187">
        <v>1</v>
      </c>
      <c r="F2055" s="186"/>
      <c r="G2055" s="187">
        <v>31.454369999999997</v>
      </c>
    </row>
    <row r="2056" spans="1:7" ht="18.75">
      <c r="A2056" s="198"/>
      <c r="B2056" s="189" t="s">
        <v>5077</v>
      </c>
      <c r="C2056" s="189">
        <v>2023</v>
      </c>
      <c r="D2056" s="184" t="s">
        <v>3771</v>
      </c>
      <c r="E2056" s="187">
        <v>1</v>
      </c>
      <c r="F2056" s="186"/>
      <c r="G2056" s="187">
        <v>31.593919999999997</v>
      </c>
    </row>
    <row r="2057" spans="1:7" ht="18.75">
      <c r="A2057" s="198"/>
      <c r="B2057" s="189" t="s">
        <v>5077</v>
      </c>
      <c r="C2057" s="189">
        <v>2023</v>
      </c>
      <c r="D2057" s="184" t="s">
        <v>3771</v>
      </c>
      <c r="E2057" s="187">
        <v>1</v>
      </c>
      <c r="F2057" s="186"/>
      <c r="G2057" s="187">
        <v>31.63025</v>
      </c>
    </row>
    <row r="2058" spans="1:7" ht="18.75">
      <c r="A2058" s="198"/>
      <c r="B2058" s="189" t="s">
        <v>5084</v>
      </c>
      <c r="C2058" s="189">
        <v>2023</v>
      </c>
      <c r="D2058" s="184" t="s">
        <v>3771</v>
      </c>
      <c r="E2058" s="187">
        <v>1</v>
      </c>
      <c r="F2058" s="186"/>
      <c r="G2058" s="187">
        <v>22.071069999999999</v>
      </c>
    </row>
    <row r="2059" spans="1:7" ht="18.75">
      <c r="A2059" s="198"/>
      <c r="B2059" s="189" t="s">
        <v>5081</v>
      </c>
      <c r="C2059" s="189">
        <v>2023</v>
      </c>
      <c r="D2059" s="184" t="s">
        <v>3771</v>
      </c>
      <c r="E2059" s="187">
        <v>1</v>
      </c>
      <c r="F2059" s="186"/>
      <c r="G2059" s="187">
        <v>32.611740000000005</v>
      </c>
    </row>
    <row r="2060" spans="1:7" ht="18.75">
      <c r="A2060" s="198"/>
      <c r="B2060" s="189" t="s">
        <v>5078</v>
      </c>
      <c r="C2060" s="189">
        <v>2023</v>
      </c>
      <c r="D2060" s="184" t="s">
        <v>3771</v>
      </c>
      <c r="E2060" s="187">
        <v>1</v>
      </c>
      <c r="F2060" s="186"/>
      <c r="G2060" s="187">
        <v>20.675459999999998</v>
      </c>
    </row>
    <row r="2061" spans="1:7" ht="18.75">
      <c r="A2061" s="198"/>
      <c r="B2061" s="189" t="s">
        <v>5079</v>
      </c>
      <c r="C2061" s="189">
        <v>2023</v>
      </c>
      <c r="D2061" s="184" t="s">
        <v>3771</v>
      </c>
      <c r="E2061" s="187">
        <v>1</v>
      </c>
      <c r="F2061" s="186"/>
      <c r="G2061" s="187">
        <v>28.290050000000001</v>
      </c>
    </row>
    <row r="2062" spans="1:7" ht="18.75">
      <c r="A2062" s="198"/>
      <c r="B2062" s="189" t="s">
        <v>5088</v>
      </c>
      <c r="C2062" s="189">
        <v>2023</v>
      </c>
      <c r="D2062" s="184" t="s">
        <v>3771</v>
      </c>
      <c r="E2062" s="187">
        <v>1</v>
      </c>
      <c r="F2062" s="186"/>
      <c r="G2062" s="187">
        <v>35.051670000000001</v>
      </c>
    </row>
    <row r="2063" spans="1:7" ht="18.75">
      <c r="A2063" s="198"/>
      <c r="B2063" s="189" t="s">
        <v>5079</v>
      </c>
      <c r="C2063" s="189">
        <v>2023</v>
      </c>
      <c r="D2063" s="184" t="s">
        <v>3771</v>
      </c>
      <c r="E2063" s="187">
        <v>1</v>
      </c>
      <c r="F2063" s="186"/>
      <c r="G2063" s="187">
        <v>29.516719999999999</v>
      </c>
    </row>
    <row r="2064" spans="1:7" ht="18.75">
      <c r="A2064" s="198"/>
      <c r="B2064" s="189" t="s">
        <v>5077</v>
      </c>
      <c r="C2064" s="189">
        <v>2023</v>
      </c>
      <c r="D2064" s="184" t="s">
        <v>3771</v>
      </c>
      <c r="E2064" s="187">
        <v>1</v>
      </c>
      <c r="F2064" s="186"/>
      <c r="G2064" s="187">
        <v>32.021500000000003</v>
      </c>
    </row>
    <row r="2065" spans="1:7" ht="18.75">
      <c r="A2065" s="198"/>
      <c r="B2065" s="189" t="s">
        <v>5082</v>
      </c>
      <c r="C2065" s="189">
        <v>2023</v>
      </c>
      <c r="D2065" s="184" t="s">
        <v>3771</v>
      </c>
      <c r="E2065" s="187">
        <v>1</v>
      </c>
      <c r="F2065" s="186"/>
      <c r="G2065" s="187">
        <v>23.852370000000001</v>
      </c>
    </row>
    <row r="2066" spans="1:7" ht="18.75">
      <c r="A2066" s="198"/>
      <c r="B2066" s="189" t="s">
        <v>5078</v>
      </c>
      <c r="C2066" s="189">
        <v>2023</v>
      </c>
      <c r="D2066" s="184" t="s">
        <v>3771</v>
      </c>
      <c r="E2066" s="187">
        <v>1</v>
      </c>
      <c r="F2066" s="186"/>
      <c r="G2066" s="187">
        <v>32.03145</v>
      </c>
    </row>
    <row r="2067" spans="1:7" ht="18.75">
      <c r="A2067" s="198"/>
      <c r="B2067" s="189" t="s">
        <v>5087</v>
      </c>
      <c r="C2067" s="189">
        <v>2023</v>
      </c>
      <c r="D2067" s="184" t="s">
        <v>3771</v>
      </c>
      <c r="E2067" s="187">
        <v>1</v>
      </c>
      <c r="F2067" s="186"/>
      <c r="G2067" s="187">
        <v>21.243929999999999</v>
      </c>
    </row>
    <row r="2068" spans="1:7" ht="18.75">
      <c r="A2068" s="198"/>
      <c r="B2068" s="189" t="s">
        <v>5079</v>
      </c>
      <c r="C2068" s="189">
        <v>2023</v>
      </c>
      <c r="D2068" s="184" t="s">
        <v>3771</v>
      </c>
      <c r="E2068" s="187">
        <v>1</v>
      </c>
      <c r="F2068" s="186"/>
      <c r="G2068" s="187">
        <v>30.937889999999999</v>
      </c>
    </row>
    <row r="2069" spans="1:7" ht="18.75">
      <c r="A2069" s="198"/>
      <c r="B2069" s="189" t="s">
        <v>5077</v>
      </c>
      <c r="C2069" s="189">
        <v>2023</v>
      </c>
      <c r="D2069" s="184" t="s">
        <v>3771</v>
      </c>
      <c r="E2069" s="187">
        <v>1</v>
      </c>
      <c r="F2069" s="186"/>
      <c r="G2069" s="187">
        <v>31.830909999999999</v>
      </c>
    </row>
    <row r="2070" spans="1:7" ht="18.75">
      <c r="A2070" s="198"/>
      <c r="B2070" s="189" t="s">
        <v>5077</v>
      </c>
      <c r="C2070" s="189">
        <v>2023</v>
      </c>
      <c r="D2070" s="184" t="s">
        <v>3771</v>
      </c>
      <c r="E2070" s="187">
        <v>1</v>
      </c>
      <c r="F2070" s="186"/>
      <c r="G2070" s="187">
        <v>30.855090000000001</v>
      </c>
    </row>
    <row r="2071" spans="1:7" ht="18.75">
      <c r="A2071" s="198"/>
      <c r="B2071" s="189" t="s">
        <v>5078</v>
      </c>
      <c r="C2071" s="189">
        <v>2023</v>
      </c>
      <c r="D2071" s="184" t="s">
        <v>3771</v>
      </c>
      <c r="E2071" s="187">
        <v>1</v>
      </c>
      <c r="F2071" s="186"/>
      <c r="G2071" s="187">
        <v>32.617669999999997</v>
      </c>
    </row>
    <row r="2072" spans="1:7" ht="18.75">
      <c r="A2072" s="198"/>
      <c r="B2072" s="189" t="s">
        <v>5077</v>
      </c>
      <c r="C2072" s="189">
        <v>2023</v>
      </c>
      <c r="D2072" s="184" t="s">
        <v>3771</v>
      </c>
      <c r="E2072" s="187">
        <v>1</v>
      </c>
      <c r="F2072" s="186"/>
      <c r="G2072" s="187">
        <v>20.821470000000001</v>
      </c>
    </row>
    <row r="2073" spans="1:7" ht="18.75">
      <c r="A2073" s="198"/>
      <c r="B2073" s="189" t="s">
        <v>5087</v>
      </c>
      <c r="C2073" s="189">
        <v>2023</v>
      </c>
      <c r="D2073" s="184" t="s">
        <v>3771</v>
      </c>
      <c r="E2073" s="187">
        <v>1</v>
      </c>
      <c r="F2073" s="186"/>
      <c r="G2073" s="187">
        <v>18.792919999999999</v>
      </c>
    </row>
    <row r="2074" spans="1:7" ht="18.75">
      <c r="A2074" s="198"/>
      <c r="B2074" s="189" t="s">
        <v>5087</v>
      </c>
      <c r="C2074" s="189">
        <v>2023</v>
      </c>
      <c r="D2074" s="184" t="s">
        <v>3771</v>
      </c>
      <c r="E2074" s="187">
        <v>1</v>
      </c>
      <c r="F2074" s="186"/>
      <c r="G2074" s="187">
        <v>19.572839999999999</v>
      </c>
    </row>
    <row r="2075" spans="1:7" ht="18.75">
      <c r="A2075" s="198"/>
      <c r="B2075" s="189" t="s">
        <v>5081</v>
      </c>
      <c r="C2075" s="189">
        <v>2023</v>
      </c>
      <c r="D2075" s="184" t="s">
        <v>3771</v>
      </c>
      <c r="E2075" s="187">
        <v>1</v>
      </c>
      <c r="F2075" s="186"/>
      <c r="G2075" s="187">
        <v>28.20739</v>
      </c>
    </row>
    <row r="2076" spans="1:7" ht="18.75">
      <c r="A2076" s="198"/>
      <c r="B2076" s="189" t="s">
        <v>5078</v>
      </c>
      <c r="C2076" s="189">
        <v>2023</v>
      </c>
      <c r="D2076" s="184" t="s">
        <v>3771</v>
      </c>
      <c r="E2076" s="187">
        <v>1</v>
      </c>
      <c r="F2076" s="186"/>
      <c r="G2076" s="187">
        <v>32.525880000000001</v>
      </c>
    </row>
    <row r="2077" spans="1:7" ht="18.75">
      <c r="A2077" s="198"/>
      <c r="B2077" s="189" t="s">
        <v>5078</v>
      </c>
      <c r="C2077" s="189">
        <v>2023</v>
      </c>
      <c r="D2077" s="184" t="s">
        <v>3771</v>
      </c>
      <c r="E2077" s="187">
        <v>1</v>
      </c>
      <c r="F2077" s="186"/>
      <c r="G2077" s="187">
        <v>30.578799999999998</v>
      </c>
    </row>
    <row r="2078" spans="1:7" ht="18.75">
      <c r="A2078" s="198"/>
      <c r="B2078" s="189" t="s">
        <v>5078</v>
      </c>
      <c r="C2078" s="189">
        <v>2023</v>
      </c>
      <c r="D2078" s="184" t="s">
        <v>3771</v>
      </c>
      <c r="E2078" s="187">
        <v>1</v>
      </c>
      <c r="F2078" s="186"/>
      <c r="G2078" s="187">
        <v>32.631790000000002</v>
      </c>
    </row>
    <row r="2079" spans="1:7" ht="18.75">
      <c r="A2079" s="198"/>
      <c r="B2079" s="189" t="s">
        <v>5078</v>
      </c>
      <c r="C2079" s="189">
        <v>2023</v>
      </c>
      <c r="D2079" s="184" t="s">
        <v>3771</v>
      </c>
      <c r="E2079" s="187">
        <v>1</v>
      </c>
      <c r="F2079" s="186"/>
      <c r="G2079" s="187">
        <v>32.668509999999998</v>
      </c>
    </row>
    <row r="2080" spans="1:7" ht="18.75">
      <c r="A2080" s="198"/>
      <c r="B2080" s="189" t="s">
        <v>5078</v>
      </c>
      <c r="C2080" s="189">
        <v>2023</v>
      </c>
      <c r="D2080" s="184" t="s">
        <v>3771</v>
      </c>
      <c r="E2080" s="187">
        <v>1</v>
      </c>
      <c r="F2080" s="186"/>
      <c r="G2080" s="187">
        <v>32.113660000000003</v>
      </c>
    </row>
    <row r="2081" spans="1:7" ht="18.75">
      <c r="A2081" s="198"/>
      <c r="B2081" s="189" t="s">
        <v>5077</v>
      </c>
      <c r="C2081" s="189">
        <v>2023</v>
      </c>
      <c r="D2081" s="184" t="s">
        <v>3771</v>
      </c>
      <c r="E2081" s="187">
        <v>1</v>
      </c>
      <c r="F2081" s="186"/>
      <c r="G2081" s="187">
        <v>21.326810000000002</v>
      </c>
    </row>
    <row r="2082" spans="1:7" ht="18.75">
      <c r="A2082" s="198"/>
      <c r="B2082" s="189" t="s">
        <v>5089</v>
      </c>
      <c r="C2082" s="189">
        <v>2023</v>
      </c>
      <c r="D2082" s="184" t="s">
        <v>3771</v>
      </c>
      <c r="E2082" s="187">
        <v>1</v>
      </c>
      <c r="F2082" s="186"/>
      <c r="G2082" s="187">
        <v>28.09272</v>
      </c>
    </row>
    <row r="2083" spans="1:7" ht="18.75">
      <c r="A2083" s="198"/>
      <c r="B2083" s="189" t="s">
        <v>5097</v>
      </c>
      <c r="C2083" s="189">
        <v>2023</v>
      </c>
      <c r="D2083" s="184" t="s">
        <v>3771</v>
      </c>
      <c r="E2083" s="187">
        <v>1</v>
      </c>
      <c r="F2083" s="186"/>
      <c r="G2083" s="187">
        <v>21.864549999999998</v>
      </c>
    </row>
    <row r="2084" spans="1:7" ht="18.75">
      <c r="A2084" s="198"/>
      <c r="B2084" s="189" t="s">
        <v>5097</v>
      </c>
      <c r="C2084" s="189">
        <v>2023</v>
      </c>
      <c r="D2084" s="184" t="s">
        <v>3771</v>
      </c>
      <c r="E2084" s="187">
        <v>1</v>
      </c>
      <c r="F2084" s="186"/>
      <c r="G2084" s="187">
        <v>21.83052</v>
      </c>
    </row>
    <row r="2085" spans="1:7" ht="18.75">
      <c r="A2085" s="198"/>
      <c r="B2085" s="189" t="s">
        <v>5097</v>
      </c>
      <c r="C2085" s="189">
        <v>2023</v>
      </c>
      <c r="D2085" s="184" t="s">
        <v>3771</v>
      </c>
      <c r="E2085" s="187">
        <v>1</v>
      </c>
      <c r="F2085" s="186"/>
      <c r="G2085" s="187">
        <v>31.273970000000002</v>
      </c>
    </row>
    <row r="2086" spans="1:7" ht="18.75">
      <c r="A2086" s="198"/>
      <c r="B2086" s="189" t="s">
        <v>5078</v>
      </c>
      <c r="C2086" s="189">
        <v>2023</v>
      </c>
      <c r="D2086" s="184" t="s">
        <v>3771</v>
      </c>
      <c r="E2086" s="187">
        <v>1</v>
      </c>
      <c r="F2086" s="186"/>
      <c r="G2086" s="187">
        <v>31.929349999999999</v>
      </c>
    </row>
    <row r="2087" spans="1:7" ht="18.75">
      <c r="A2087" s="198"/>
      <c r="B2087" s="189" t="s">
        <v>5078</v>
      </c>
      <c r="C2087" s="189">
        <v>2023</v>
      </c>
      <c r="D2087" s="184" t="s">
        <v>3771</v>
      </c>
      <c r="E2087" s="187">
        <v>1</v>
      </c>
      <c r="F2087" s="186"/>
      <c r="G2087" s="187">
        <v>32.897349999999996</v>
      </c>
    </row>
    <row r="2088" spans="1:7" ht="18.75">
      <c r="A2088" s="198"/>
      <c r="B2088" s="189" t="s">
        <v>5077</v>
      </c>
      <c r="C2088" s="189">
        <v>2023</v>
      </c>
      <c r="D2088" s="184" t="s">
        <v>3771</v>
      </c>
      <c r="E2088" s="187">
        <v>1</v>
      </c>
      <c r="F2088" s="186"/>
      <c r="G2088" s="187">
        <v>40.081890000000001</v>
      </c>
    </row>
    <row r="2089" spans="1:7" ht="18.75">
      <c r="A2089" s="198"/>
      <c r="B2089" s="189" t="s">
        <v>5078</v>
      </c>
      <c r="C2089" s="189">
        <v>2023</v>
      </c>
      <c r="D2089" s="184" t="s">
        <v>3771</v>
      </c>
      <c r="E2089" s="187">
        <v>1</v>
      </c>
      <c r="F2089" s="186"/>
      <c r="G2089" s="187">
        <v>30.115539999999999</v>
      </c>
    </row>
    <row r="2090" spans="1:7" ht="18.75">
      <c r="A2090" s="198"/>
      <c r="B2090" s="189" t="s">
        <v>5078</v>
      </c>
      <c r="C2090" s="189">
        <v>2023</v>
      </c>
      <c r="D2090" s="184" t="s">
        <v>3771</v>
      </c>
      <c r="E2090" s="187">
        <v>1</v>
      </c>
      <c r="F2090" s="186"/>
      <c r="G2090" s="187">
        <v>20.429779999999997</v>
      </c>
    </row>
    <row r="2091" spans="1:7" ht="18.75">
      <c r="A2091" s="198"/>
      <c r="B2091" s="189" t="s">
        <v>5077</v>
      </c>
      <c r="C2091" s="189">
        <v>2023</v>
      </c>
      <c r="D2091" s="184" t="s">
        <v>3771</v>
      </c>
      <c r="E2091" s="187">
        <v>1</v>
      </c>
      <c r="F2091" s="186"/>
      <c r="G2091" s="187">
        <v>21.375910000000001</v>
      </c>
    </row>
    <row r="2092" spans="1:7" ht="18.75">
      <c r="A2092" s="198"/>
      <c r="B2092" s="189" t="s">
        <v>5077</v>
      </c>
      <c r="C2092" s="189">
        <v>2023</v>
      </c>
      <c r="D2092" s="184" t="s">
        <v>3771</v>
      </c>
      <c r="E2092" s="187">
        <v>1</v>
      </c>
      <c r="F2092" s="186"/>
      <c r="G2092" s="187">
        <v>21.418009999999999</v>
      </c>
    </row>
    <row r="2093" spans="1:7" ht="18.75">
      <c r="A2093" s="198"/>
      <c r="B2093" s="189" t="s">
        <v>5078</v>
      </c>
      <c r="C2093" s="189">
        <v>2023</v>
      </c>
      <c r="D2093" s="184" t="s">
        <v>3771</v>
      </c>
      <c r="E2093" s="187">
        <v>1</v>
      </c>
      <c r="F2093" s="186"/>
      <c r="G2093" s="187">
        <v>32.04795</v>
      </c>
    </row>
    <row r="2094" spans="1:7" ht="18.75">
      <c r="A2094" s="198"/>
      <c r="B2094" s="189" t="s">
        <v>5094</v>
      </c>
      <c r="C2094" s="189">
        <v>2023</v>
      </c>
      <c r="D2094" s="184" t="s">
        <v>3771</v>
      </c>
      <c r="E2094" s="187">
        <v>1</v>
      </c>
      <c r="F2094" s="186"/>
      <c r="G2094" s="187">
        <v>29.209880000000002</v>
      </c>
    </row>
    <row r="2095" spans="1:7" ht="18.75">
      <c r="A2095" s="198"/>
      <c r="B2095" s="189" t="s">
        <v>5109</v>
      </c>
      <c r="C2095" s="189">
        <v>2023</v>
      </c>
      <c r="D2095" s="184" t="s">
        <v>3771</v>
      </c>
      <c r="E2095" s="187">
        <v>1</v>
      </c>
      <c r="F2095" s="186"/>
      <c r="G2095" s="187">
        <v>29.366869999999999</v>
      </c>
    </row>
    <row r="2096" spans="1:7" ht="18.75">
      <c r="A2096" s="198"/>
      <c r="B2096" s="189" t="s">
        <v>5078</v>
      </c>
      <c r="C2096" s="189">
        <v>2023</v>
      </c>
      <c r="D2096" s="184" t="s">
        <v>3771</v>
      </c>
      <c r="E2096" s="187">
        <v>1</v>
      </c>
      <c r="F2096" s="186"/>
      <c r="G2096" s="187">
        <v>20.1312</v>
      </c>
    </row>
    <row r="2097" spans="1:7" ht="18.75">
      <c r="A2097" s="198"/>
      <c r="B2097" s="189" t="s">
        <v>5077</v>
      </c>
      <c r="C2097" s="189">
        <v>2023</v>
      </c>
      <c r="D2097" s="184" t="s">
        <v>3771</v>
      </c>
      <c r="E2097" s="187">
        <v>1</v>
      </c>
      <c r="F2097" s="186"/>
      <c r="G2097" s="187">
        <v>17.701240000000002</v>
      </c>
    </row>
    <row r="2098" spans="1:7" ht="18.75">
      <c r="A2098" s="198"/>
      <c r="B2098" s="189" t="s">
        <v>5077</v>
      </c>
      <c r="C2098" s="189">
        <v>2023</v>
      </c>
      <c r="D2098" s="184" t="s">
        <v>3771</v>
      </c>
      <c r="E2098" s="187">
        <v>1</v>
      </c>
      <c r="F2098" s="186"/>
      <c r="G2098" s="187">
        <v>30.401229999999998</v>
      </c>
    </row>
    <row r="2099" spans="1:7" ht="18.75">
      <c r="A2099" s="198"/>
      <c r="B2099" s="189" t="s">
        <v>5078</v>
      </c>
      <c r="C2099" s="189">
        <v>2023</v>
      </c>
      <c r="D2099" s="184" t="s">
        <v>3771</v>
      </c>
      <c r="E2099" s="187">
        <v>1</v>
      </c>
      <c r="F2099" s="186"/>
      <c r="G2099" s="187">
        <v>19.280049999999999</v>
      </c>
    </row>
    <row r="2100" spans="1:7" ht="18.75">
      <c r="A2100" s="198"/>
      <c r="B2100" s="189" t="s">
        <v>5077</v>
      </c>
      <c r="C2100" s="189">
        <v>2023</v>
      </c>
      <c r="D2100" s="184" t="s">
        <v>3771</v>
      </c>
      <c r="E2100" s="187">
        <v>1</v>
      </c>
      <c r="F2100" s="186"/>
      <c r="G2100" s="187">
        <v>30.40579</v>
      </c>
    </row>
    <row r="2101" spans="1:7" ht="18.75">
      <c r="A2101" s="198"/>
      <c r="B2101" s="189" t="s">
        <v>5078</v>
      </c>
      <c r="C2101" s="189">
        <v>2023</v>
      </c>
      <c r="D2101" s="184" t="s">
        <v>3771</v>
      </c>
      <c r="E2101" s="187">
        <v>1</v>
      </c>
      <c r="F2101" s="186"/>
      <c r="G2101" s="187">
        <v>30.976080000000003</v>
      </c>
    </row>
    <row r="2102" spans="1:7" ht="18.75">
      <c r="A2102" s="198"/>
      <c r="B2102" s="189" t="s">
        <v>5077</v>
      </c>
      <c r="C2102" s="189">
        <v>2023</v>
      </c>
      <c r="D2102" s="184" t="s">
        <v>3771</v>
      </c>
      <c r="E2102" s="187">
        <v>1</v>
      </c>
      <c r="F2102" s="186"/>
      <c r="G2102" s="187">
        <v>31.51192</v>
      </c>
    </row>
    <row r="2103" spans="1:7" ht="18.75">
      <c r="A2103" s="198"/>
      <c r="B2103" s="189" t="s">
        <v>5077</v>
      </c>
      <c r="C2103" s="189">
        <v>2023</v>
      </c>
      <c r="D2103" s="184" t="s">
        <v>3771</v>
      </c>
      <c r="E2103" s="187">
        <v>1</v>
      </c>
      <c r="F2103" s="186"/>
      <c r="G2103" s="187">
        <v>31.32056</v>
      </c>
    </row>
    <row r="2104" spans="1:7" ht="18.75">
      <c r="A2104" s="198"/>
      <c r="B2104" s="189" t="s">
        <v>5078</v>
      </c>
      <c r="C2104" s="189">
        <v>2023</v>
      </c>
      <c r="D2104" s="184" t="s">
        <v>3771</v>
      </c>
      <c r="E2104" s="187">
        <v>1</v>
      </c>
      <c r="F2104" s="186"/>
      <c r="G2104" s="187">
        <v>32.956150000000001</v>
      </c>
    </row>
    <row r="2105" spans="1:7" ht="18.75">
      <c r="A2105" s="198"/>
      <c r="B2105" s="189" t="s">
        <v>5107</v>
      </c>
      <c r="C2105" s="189">
        <v>2023</v>
      </c>
      <c r="D2105" s="184" t="s">
        <v>3771</v>
      </c>
      <c r="E2105" s="187">
        <v>1</v>
      </c>
      <c r="F2105" s="186"/>
      <c r="G2105" s="187">
        <v>15.88574</v>
      </c>
    </row>
    <row r="2106" spans="1:7" ht="18.75">
      <c r="A2106" s="198"/>
      <c r="B2106" s="189" t="s">
        <v>5077</v>
      </c>
      <c r="C2106" s="189">
        <v>2023</v>
      </c>
      <c r="D2106" s="184" t="s">
        <v>3771</v>
      </c>
      <c r="E2106" s="187">
        <v>1</v>
      </c>
      <c r="F2106" s="186"/>
      <c r="G2106" s="187">
        <v>32.921120000000002</v>
      </c>
    </row>
    <row r="2107" spans="1:7" ht="18.75">
      <c r="A2107" s="198"/>
      <c r="B2107" s="189" t="s">
        <v>5103</v>
      </c>
      <c r="C2107" s="189">
        <v>2023</v>
      </c>
      <c r="D2107" s="184" t="s">
        <v>3771</v>
      </c>
      <c r="E2107" s="187">
        <v>1</v>
      </c>
      <c r="F2107" s="186"/>
      <c r="G2107" s="187">
        <v>35.563859999999998</v>
      </c>
    </row>
    <row r="2108" spans="1:7" ht="18.75">
      <c r="A2108" s="198"/>
      <c r="B2108" s="189" t="s">
        <v>5081</v>
      </c>
      <c r="C2108" s="189">
        <v>2023</v>
      </c>
      <c r="D2108" s="184" t="s">
        <v>3771</v>
      </c>
      <c r="E2108" s="187">
        <v>1</v>
      </c>
      <c r="F2108" s="186"/>
      <c r="G2108" s="187">
        <v>27.803930000000001</v>
      </c>
    </row>
    <row r="2109" spans="1:7" ht="18.75">
      <c r="A2109" s="198"/>
      <c r="B2109" s="189" t="s">
        <v>5078</v>
      </c>
      <c r="C2109" s="189">
        <v>2023</v>
      </c>
      <c r="D2109" s="184" t="s">
        <v>3771</v>
      </c>
      <c r="E2109" s="187">
        <v>1</v>
      </c>
      <c r="F2109" s="186"/>
      <c r="G2109" s="187">
        <v>32.680520000000001</v>
      </c>
    </row>
    <row r="2110" spans="1:7" ht="18.75">
      <c r="A2110" s="198"/>
      <c r="B2110" s="189" t="s">
        <v>5077</v>
      </c>
      <c r="C2110" s="189">
        <v>2023</v>
      </c>
      <c r="D2110" s="184" t="s">
        <v>3771</v>
      </c>
      <c r="E2110" s="187">
        <v>1</v>
      </c>
      <c r="F2110" s="186"/>
      <c r="G2110" s="187">
        <v>30.88231</v>
      </c>
    </row>
    <row r="2111" spans="1:7" ht="18.75">
      <c r="A2111" s="198"/>
      <c r="B2111" s="189" t="s">
        <v>5095</v>
      </c>
      <c r="C2111" s="189">
        <v>2023</v>
      </c>
      <c r="D2111" s="184" t="s">
        <v>3771</v>
      </c>
      <c r="E2111" s="187">
        <v>1</v>
      </c>
      <c r="F2111" s="186"/>
      <c r="G2111" s="187">
        <v>31.373810000000002</v>
      </c>
    </row>
    <row r="2112" spans="1:7" ht="18.75">
      <c r="A2112" s="198"/>
      <c r="B2112" s="189" t="s">
        <v>5077</v>
      </c>
      <c r="C2112" s="189">
        <v>2023</v>
      </c>
      <c r="D2112" s="184" t="s">
        <v>3771</v>
      </c>
      <c r="E2112" s="187">
        <v>1</v>
      </c>
      <c r="F2112" s="186"/>
      <c r="G2112" s="187">
        <v>34.284349999999996</v>
      </c>
    </row>
    <row r="2113" spans="1:7" ht="18.75">
      <c r="A2113" s="198"/>
      <c r="B2113" s="189" t="s">
        <v>5077</v>
      </c>
      <c r="C2113" s="189">
        <v>2023</v>
      </c>
      <c r="D2113" s="184" t="s">
        <v>3771</v>
      </c>
      <c r="E2113" s="187">
        <v>1</v>
      </c>
      <c r="F2113" s="186"/>
      <c r="G2113" s="187">
        <v>23.107810000000001</v>
      </c>
    </row>
    <row r="2114" spans="1:7" ht="18.75">
      <c r="A2114" s="198"/>
      <c r="B2114" s="189" t="s">
        <v>5077</v>
      </c>
      <c r="C2114" s="189">
        <v>2023</v>
      </c>
      <c r="D2114" s="184" t="s">
        <v>3771</v>
      </c>
      <c r="E2114" s="187">
        <v>1</v>
      </c>
      <c r="F2114" s="186"/>
      <c r="G2114" s="187">
        <v>22.982740000000003</v>
      </c>
    </row>
    <row r="2115" spans="1:7" ht="18.75">
      <c r="A2115" s="198"/>
      <c r="B2115" s="189" t="s">
        <v>5078</v>
      </c>
      <c r="C2115" s="189">
        <v>2023</v>
      </c>
      <c r="D2115" s="184" t="s">
        <v>3771</v>
      </c>
      <c r="E2115" s="187">
        <v>1</v>
      </c>
      <c r="F2115" s="186"/>
      <c r="G2115" s="187">
        <v>25.3369</v>
      </c>
    </row>
    <row r="2116" spans="1:7" ht="18.75">
      <c r="A2116" s="198"/>
      <c r="B2116" s="189" t="s">
        <v>5106</v>
      </c>
      <c r="C2116" s="189">
        <v>2023</v>
      </c>
      <c r="D2116" s="184" t="s">
        <v>3771</v>
      </c>
      <c r="E2116" s="187">
        <v>1</v>
      </c>
      <c r="F2116" s="186"/>
      <c r="G2116" s="187">
        <v>27.56223</v>
      </c>
    </row>
    <row r="2117" spans="1:7" ht="18.75">
      <c r="A2117" s="198"/>
      <c r="B2117" s="189" t="s">
        <v>5078</v>
      </c>
      <c r="C2117" s="189">
        <v>2023</v>
      </c>
      <c r="D2117" s="184" t="s">
        <v>3771</v>
      </c>
      <c r="E2117" s="187">
        <v>1</v>
      </c>
      <c r="F2117" s="186"/>
      <c r="G2117" s="187">
        <v>32.036259999999999</v>
      </c>
    </row>
    <row r="2118" spans="1:7" ht="18.75">
      <c r="A2118" s="198"/>
      <c r="B2118" s="189" t="s">
        <v>5077</v>
      </c>
      <c r="C2118" s="189">
        <v>2023</v>
      </c>
      <c r="D2118" s="184" t="s">
        <v>3771</v>
      </c>
      <c r="E2118" s="187">
        <v>1</v>
      </c>
      <c r="F2118" s="186"/>
      <c r="G2118" s="187">
        <v>32.26361</v>
      </c>
    </row>
    <row r="2119" spans="1:7" ht="18.75">
      <c r="A2119" s="198"/>
      <c r="B2119" s="189" t="s">
        <v>5077</v>
      </c>
      <c r="C2119" s="189">
        <v>2023</v>
      </c>
      <c r="D2119" s="184" t="s">
        <v>3771</v>
      </c>
      <c r="E2119" s="187">
        <v>1</v>
      </c>
      <c r="F2119" s="186"/>
      <c r="G2119" s="187">
        <v>30.396750000000001</v>
      </c>
    </row>
    <row r="2120" spans="1:7" ht="18.75">
      <c r="A2120" s="198"/>
      <c r="B2120" s="189" t="s">
        <v>5078</v>
      </c>
      <c r="C2120" s="189">
        <v>2023</v>
      </c>
      <c r="D2120" s="184" t="s">
        <v>3771</v>
      </c>
      <c r="E2120" s="187">
        <v>1</v>
      </c>
      <c r="F2120" s="186"/>
      <c r="G2120" s="187">
        <v>32.113660000000003</v>
      </c>
    </row>
    <row r="2121" spans="1:7" ht="18.75">
      <c r="A2121" s="198"/>
      <c r="B2121" s="189" t="s">
        <v>5078</v>
      </c>
      <c r="C2121" s="189">
        <v>2023</v>
      </c>
      <c r="D2121" s="184" t="s">
        <v>3771</v>
      </c>
      <c r="E2121" s="187">
        <v>1</v>
      </c>
      <c r="F2121" s="186"/>
      <c r="G2121" s="187">
        <v>32.795370000000005</v>
      </c>
    </row>
    <row r="2122" spans="1:7" ht="18.75">
      <c r="A2122" s="198"/>
      <c r="B2122" s="189" t="s">
        <v>5077</v>
      </c>
      <c r="C2122" s="189">
        <v>2023</v>
      </c>
      <c r="D2122" s="184" t="s">
        <v>3771</v>
      </c>
      <c r="E2122" s="187">
        <v>1</v>
      </c>
      <c r="F2122" s="186"/>
      <c r="G2122" s="187">
        <v>33.299489999999999</v>
      </c>
    </row>
    <row r="2123" spans="1:7" ht="18.75">
      <c r="A2123" s="198"/>
      <c r="B2123" s="189" t="s">
        <v>5093</v>
      </c>
      <c r="C2123" s="189">
        <v>2023</v>
      </c>
      <c r="D2123" s="184" t="s">
        <v>3771</v>
      </c>
      <c r="E2123" s="187">
        <v>1</v>
      </c>
      <c r="F2123" s="186"/>
      <c r="G2123" s="187">
        <v>33.984459999999999</v>
      </c>
    </row>
    <row r="2124" spans="1:7" ht="18.75">
      <c r="A2124" s="198"/>
      <c r="B2124" s="189" t="s">
        <v>5078</v>
      </c>
      <c r="C2124" s="189">
        <v>2023</v>
      </c>
      <c r="D2124" s="184" t="s">
        <v>3771</v>
      </c>
      <c r="E2124" s="187">
        <v>1</v>
      </c>
      <c r="F2124" s="186"/>
      <c r="G2124" s="187">
        <v>32.333410000000001</v>
      </c>
    </row>
    <row r="2125" spans="1:7" ht="18.75">
      <c r="A2125" s="198"/>
      <c r="B2125" s="189" t="s">
        <v>5077</v>
      </c>
      <c r="C2125" s="189">
        <v>2023</v>
      </c>
      <c r="D2125" s="184" t="s">
        <v>3771</v>
      </c>
      <c r="E2125" s="187">
        <v>1</v>
      </c>
      <c r="F2125" s="186"/>
      <c r="G2125" s="187">
        <v>30.444419999999997</v>
      </c>
    </row>
    <row r="2126" spans="1:7" ht="18.75">
      <c r="A2126" s="198"/>
      <c r="B2126" s="189" t="s">
        <v>5096</v>
      </c>
      <c r="C2126" s="189">
        <v>2023</v>
      </c>
      <c r="D2126" s="184" t="s">
        <v>3771</v>
      </c>
      <c r="E2126" s="187">
        <v>1</v>
      </c>
      <c r="F2126" s="186"/>
      <c r="G2126" s="187">
        <v>31.463139999999999</v>
      </c>
    </row>
    <row r="2127" spans="1:7" ht="18.75">
      <c r="A2127" s="198"/>
      <c r="B2127" s="189" t="s">
        <v>5077</v>
      </c>
      <c r="C2127" s="189">
        <v>2023</v>
      </c>
      <c r="D2127" s="184" t="s">
        <v>3771</v>
      </c>
      <c r="E2127" s="187">
        <v>1</v>
      </c>
      <c r="F2127" s="186"/>
      <c r="G2127" s="187">
        <v>31.75722</v>
      </c>
    </row>
    <row r="2128" spans="1:7" ht="18.75">
      <c r="A2128" s="198"/>
      <c r="B2128" s="189" t="s">
        <v>5078</v>
      </c>
      <c r="C2128" s="189">
        <v>2023</v>
      </c>
      <c r="D2128" s="184" t="s">
        <v>3771</v>
      </c>
      <c r="E2128" s="187">
        <v>1</v>
      </c>
      <c r="F2128" s="186"/>
      <c r="G2128" s="187">
        <v>32.306509999999996</v>
      </c>
    </row>
    <row r="2129" spans="1:7" ht="18.75">
      <c r="A2129" s="198"/>
      <c r="B2129" s="189" t="s">
        <v>5078</v>
      </c>
      <c r="C2129" s="189">
        <v>2023</v>
      </c>
      <c r="D2129" s="184" t="s">
        <v>3771</v>
      </c>
      <c r="E2129" s="187">
        <v>1</v>
      </c>
      <c r="F2129" s="186"/>
      <c r="G2129" s="187">
        <v>20.67436</v>
      </c>
    </row>
    <row r="2130" spans="1:7" ht="18.75">
      <c r="A2130" s="198"/>
      <c r="B2130" s="189" t="s">
        <v>5077</v>
      </c>
      <c r="C2130" s="189">
        <v>2023</v>
      </c>
      <c r="D2130" s="184" t="s">
        <v>3771</v>
      </c>
      <c r="E2130" s="187">
        <v>1</v>
      </c>
      <c r="F2130" s="186"/>
      <c r="G2130" s="187">
        <v>30.912130000000001</v>
      </c>
    </row>
    <row r="2131" spans="1:7" ht="18.75">
      <c r="A2131" s="198"/>
      <c r="B2131" s="189" t="s">
        <v>5077</v>
      </c>
      <c r="C2131" s="189">
        <v>2023</v>
      </c>
      <c r="D2131" s="184" t="s">
        <v>3771</v>
      </c>
      <c r="E2131" s="187">
        <v>1</v>
      </c>
      <c r="F2131" s="186"/>
      <c r="G2131" s="187">
        <v>19.107740000000003</v>
      </c>
    </row>
    <row r="2132" spans="1:7" ht="18.75">
      <c r="A2132" s="198"/>
      <c r="B2132" s="189" t="s">
        <v>5082</v>
      </c>
      <c r="C2132" s="189">
        <v>2023</v>
      </c>
      <c r="D2132" s="184" t="s">
        <v>3771</v>
      </c>
      <c r="E2132" s="187">
        <v>1</v>
      </c>
      <c r="F2132" s="186"/>
      <c r="G2132" s="187">
        <v>37.21622</v>
      </c>
    </row>
    <row r="2133" spans="1:7" ht="18.75">
      <c r="A2133" s="198"/>
      <c r="B2133" s="189" t="s">
        <v>5082</v>
      </c>
      <c r="C2133" s="189">
        <v>2023</v>
      </c>
      <c r="D2133" s="184" t="s">
        <v>3771</v>
      </c>
      <c r="E2133" s="187">
        <v>1</v>
      </c>
      <c r="F2133" s="186"/>
      <c r="G2133" s="187">
        <v>35.448900000000002</v>
      </c>
    </row>
    <row r="2134" spans="1:7" ht="18.75">
      <c r="A2134" s="198"/>
      <c r="B2134" s="189" t="s">
        <v>5077</v>
      </c>
      <c r="C2134" s="189">
        <v>2023</v>
      </c>
      <c r="D2134" s="184" t="s">
        <v>3771</v>
      </c>
      <c r="E2134" s="187">
        <v>1</v>
      </c>
      <c r="F2134" s="186"/>
      <c r="G2134" s="187">
        <v>24.67822</v>
      </c>
    </row>
    <row r="2135" spans="1:7" ht="18.75">
      <c r="A2135" s="198"/>
      <c r="B2135" s="189" t="s">
        <v>5077</v>
      </c>
      <c r="C2135" s="189">
        <v>2023</v>
      </c>
      <c r="D2135" s="184" t="s">
        <v>3771</v>
      </c>
      <c r="E2135" s="187">
        <v>1</v>
      </c>
      <c r="F2135" s="186"/>
      <c r="G2135" s="187">
        <v>32.139749999999999</v>
      </c>
    </row>
    <row r="2136" spans="1:7" ht="18.75">
      <c r="A2136" s="198"/>
      <c r="B2136" s="189" t="s">
        <v>5078</v>
      </c>
      <c r="C2136" s="189">
        <v>2023</v>
      </c>
      <c r="D2136" s="184" t="s">
        <v>3771</v>
      </c>
      <c r="E2136" s="187">
        <v>1</v>
      </c>
      <c r="F2136" s="186"/>
      <c r="G2136" s="187">
        <v>30.161159999999999</v>
      </c>
    </row>
    <row r="2137" spans="1:7" ht="18.75">
      <c r="A2137" s="198"/>
      <c r="B2137" s="189" t="s">
        <v>5077</v>
      </c>
      <c r="C2137" s="189">
        <v>2023</v>
      </c>
      <c r="D2137" s="184" t="s">
        <v>3771</v>
      </c>
      <c r="E2137" s="187">
        <v>1</v>
      </c>
      <c r="F2137" s="186"/>
      <c r="G2137" s="187">
        <v>30.64931</v>
      </c>
    </row>
    <row r="2138" spans="1:7" ht="18.75">
      <c r="A2138" s="198"/>
      <c r="B2138" s="189" t="s">
        <v>5078</v>
      </c>
      <c r="C2138" s="189">
        <v>2023</v>
      </c>
      <c r="D2138" s="184" t="s">
        <v>3771</v>
      </c>
      <c r="E2138" s="187">
        <v>1</v>
      </c>
      <c r="F2138" s="186"/>
      <c r="G2138" s="187">
        <v>25.275470000000002</v>
      </c>
    </row>
    <row r="2139" spans="1:7" ht="18.75">
      <c r="A2139" s="198"/>
      <c r="B2139" s="189" t="s">
        <v>5078</v>
      </c>
      <c r="C2139" s="189">
        <v>2023</v>
      </c>
      <c r="D2139" s="184" t="s">
        <v>3771</v>
      </c>
      <c r="E2139" s="187">
        <v>1</v>
      </c>
      <c r="F2139" s="186"/>
      <c r="G2139" s="187">
        <v>31.692979999999999</v>
      </c>
    </row>
    <row r="2140" spans="1:7" ht="18.75">
      <c r="A2140" s="198"/>
      <c r="B2140" s="189" t="s">
        <v>5079</v>
      </c>
      <c r="C2140" s="189">
        <v>2023</v>
      </c>
      <c r="D2140" s="184" t="s">
        <v>3771</v>
      </c>
      <c r="E2140" s="187">
        <v>1</v>
      </c>
      <c r="F2140" s="186"/>
      <c r="G2140" s="187">
        <v>29.516719999999999</v>
      </c>
    </row>
    <row r="2141" spans="1:7" ht="18.75">
      <c r="A2141" s="198"/>
      <c r="B2141" s="189" t="s">
        <v>5078</v>
      </c>
      <c r="C2141" s="189">
        <v>2023</v>
      </c>
      <c r="D2141" s="184" t="s">
        <v>3771</v>
      </c>
      <c r="E2141" s="187">
        <v>1</v>
      </c>
      <c r="F2141" s="186"/>
      <c r="G2141" s="187">
        <v>32.898350000000001</v>
      </c>
    </row>
    <row r="2142" spans="1:7" ht="18.75">
      <c r="A2142" s="198"/>
      <c r="B2142" s="189" t="s">
        <v>5077</v>
      </c>
      <c r="C2142" s="189">
        <v>2023</v>
      </c>
      <c r="D2142" s="184" t="s">
        <v>3771</v>
      </c>
      <c r="E2142" s="187">
        <v>1</v>
      </c>
      <c r="F2142" s="186"/>
      <c r="G2142" s="187">
        <v>20.38204</v>
      </c>
    </row>
    <row r="2143" spans="1:7" ht="18.75">
      <c r="A2143" s="198"/>
      <c r="B2143" s="189" t="s">
        <v>5078</v>
      </c>
      <c r="C2143" s="189">
        <v>2023</v>
      </c>
      <c r="D2143" s="184" t="s">
        <v>3771</v>
      </c>
      <c r="E2143" s="187">
        <v>1</v>
      </c>
      <c r="F2143" s="186"/>
      <c r="G2143" s="187">
        <v>27.858580000000003</v>
      </c>
    </row>
    <row r="2144" spans="1:7" ht="18.75">
      <c r="A2144" s="198"/>
      <c r="B2144" s="189" t="s">
        <v>5106</v>
      </c>
      <c r="C2144" s="189">
        <v>2023</v>
      </c>
      <c r="D2144" s="184" t="s">
        <v>3771</v>
      </c>
      <c r="E2144" s="187">
        <v>1</v>
      </c>
      <c r="F2144" s="186"/>
      <c r="G2144" s="187">
        <v>27.49691</v>
      </c>
    </row>
    <row r="2145" spans="1:7" ht="18.75">
      <c r="A2145" s="198"/>
      <c r="B2145" s="189" t="s">
        <v>5078</v>
      </c>
      <c r="C2145" s="189">
        <v>2023</v>
      </c>
      <c r="D2145" s="184" t="s">
        <v>3771</v>
      </c>
      <c r="E2145" s="187">
        <v>1</v>
      </c>
      <c r="F2145" s="186"/>
      <c r="G2145" s="187">
        <v>20.51275</v>
      </c>
    </row>
    <row r="2146" spans="1:7" ht="18.75">
      <c r="A2146" s="198"/>
      <c r="B2146" s="189" t="s">
        <v>5077</v>
      </c>
      <c r="C2146" s="189">
        <v>2023</v>
      </c>
      <c r="D2146" s="184" t="s">
        <v>3771</v>
      </c>
      <c r="E2146" s="187">
        <v>1</v>
      </c>
      <c r="F2146" s="186"/>
      <c r="G2146" s="187">
        <v>32.728119999999997</v>
      </c>
    </row>
    <row r="2147" spans="1:7" ht="18.75">
      <c r="A2147" s="198"/>
      <c r="B2147" s="189" t="s">
        <v>5078</v>
      </c>
      <c r="C2147" s="189">
        <v>2023</v>
      </c>
      <c r="D2147" s="184" t="s">
        <v>3771</v>
      </c>
      <c r="E2147" s="187">
        <v>1</v>
      </c>
      <c r="F2147" s="186"/>
      <c r="G2147" s="187">
        <v>19.964189999999999</v>
      </c>
    </row>
    <row r="2148" spans="1:7" ht="18.75">
      <c r="A2148" s="198"/>
      <c r="B2148" s="189" t="s">
        <v>5077</v>
      </c>
      <c r="C2148" s="189">
        <v>2023</v>
      </c>
      <c r="D2148" s="184" t="s">
        <v>3771</v>
      </c>
      <c r="E2148" s="187">
        <v>1</v>
      </c>
      <c r="F2148" s="186"/>
      <c r="G2148" s="187">
        <v>32.405799999999999</v>
      </c>
    </row>
    <row r="2149" spans="1:7" ht="18.75">
      <c r="A2149" s="198"/>
      <c r="B2149" s="189" t="s">
        <v>5088</v>
      </c>
      <c r="C2149" s="189">
        <v>2023</v>
      </c>
      <c r="D2149" s="184" t="s">
        <v>3771</v>
      </c>
      <c r="E2149" s="187">
        <v>1</v>
      </c>
      <c r="F2149" s="186"/>
      <c r="G2149" s="187">
        <v>40.696660000000001</v>
      </c>
    </row>
    <row r="2150" spans="1:7" ht="18.75">
      <c r="A2150" s="198"/>
      <c r="B2150" s="189" t="s">
        <v>5078</v>
      </c>
      <c r="C2150" s="189">
        <v>2023</v>
      </c>
      <c r="D2150" s="184" t="s">
        <v>3771</v>
      </c>
      <c r="E2150" s="187">
        <v>1</v>
      </c>
      <c r="F2150" s="186"/>
      <c r="G2150" s="187">
        <v>25.33173</v>
      </c>
    </row>
    <row r="2151" spans="1:7" ht="18.75">
      <c r="A2151" s="198"/>
      <c r="B2151" s="189" t="s">
        <v>5078</v>
      </c>
      <c r="C2151" s="189">
        <v>2023</v>
      </c>
      <c r="D2151" s="184" t="s">
        <v>3771</v>
      </c>
      <c r="E2151" s="187">
        <v>1</v>
      </c>
      <c r="F2151" s="186"/>
      <c r="G2151" s="187">
        <v>20.15391</v>
      </c>
    </row>
    <row r="2152" spans="1:7" ht="18.75">
      <c r="A2152" s="198"/>
      <c r="B2152" s="189" t="s">
        <v>5095</v>
      </c>
      <c r="C2152" s="189">
        <v>2023</v>
      </c>
      <c r="D2152" s="184" t="s">
        <v>3771</v>
      </c>
      <c r="E2152" s="187">
        <v>1</v>
      </c>
      <c r="F2152" s="186"/>
      <c r="G2152" s="187">
        <v>37.970440000000004</v>
      </c>
    </row>
    <row r="2153" spans="1:7" ht="18.75">
      <c r="A2153" s="198"/>
      <c r="B2153" s="189" t="s">
        <v>5077</v>
      </c>
      <c r="C2153" s="189">
        <v>2023</v>
      </c>
      <c r="D2153" s="184" t="s">
        <v>3771</v>
      </c>
      <c r="E2153" s="187">
        <v>1</v>
      </c>
      <c r="F2153" s="186"/>
      <c r="G2153" s="187">
        <v>30.532360000000001</v>
      </c>
    </row>
    <row r="2154" spans="1:7" ht="18.75">
      <c r="A2154" s="198"/>
      <c r="B2154" s="189" t="s">
        <v>5077</v>
      </c>
      <c r="C2154" s="189">
        <v>2023</v>
      </c>
      <c r="D2154" s="184" t="s">
        <v>3771</v>
      </c>
      <c r="E2154" s="187">
        <v>1</v>
      </c>
      <c r="F2154" s="186"/>
      <c r="G2154" s="187">
        <v>30.820540000000001</v>
      </c>
    </row>
    <row r="2155" spans="1:7" ht="18.75">
      <c r="A2155" s="198"/>
      <c r="B2155" s="189" t="s">
        <v>5083</v>
      </c>
      <c r="C2155" s="189">
        <v>2023</v>
      </c>
      <c r="D2155" s="184" t="s">
        <v>3771</v>
      </c>
      <c r="E2155" s="187">
        <v>1</v>
      </c>
      <c r="F2155" s="186"/>
      <c r="G2155" s="187">
        <v>30.897749999999998</v>
      </c>
    </row>
    <row r="2156" spans="1:7" ht="18.75">
      <c r="A2156" s="198"/>
      <c r="B2156" s="189" t="s">
        <v>5077</v>
      </c>
      <c r="C2156" s="189">
        <v>2023</v>
      </c>
      <c r="D2156" s="184" t="s">
        <v>3771</v>
      </c>
      <c r="E2156" s="187">
        <v>1</v>
      </c>
      <c r="F2156" s="186"/>
      <c r="G2156" s="187">
        <v>32.862269999999995</v>
      </c>
    </row>
    <row r="2157" spans="1:7" ht="18.75">
      <c r="A2157" s="198"/>
      <c r="B2157" s="189" t="s">
        <v>5077</v>
      </c>
      <c r="C2157" s="189">
        <v>2023</v>
      </c>
      <c r="D2157" s="184" t="s">
        <v>3771</v>
      </c>
      <c r="E2157" s="187">
        <v>1</v>
      </c>
      <c r="F2157" s="186"/>
      <c r="G2157" s="187">
        <v>32.404720000000005</v>
      </c>
    </row>
    <row r="2158" spans="1:7" ht="18.75">
      <c r="A2158" s="198"/>
      <c r="B2158" s="189" t="s">
        <v>5079</v>
      </c>
      <c r="C2158" s="189">
        <v>2023</v>
      </c>
      <c r="D2158" s="184" t="s">
        <v>3771</v>
      </c>
      <c r="E2158" s="187">
        <v>1</v>
      </c>
      <c r="F2158" s="186"/>
      <c r="G2158" s="187">
        <v>29.64752</v>
      </c>
    </row>
    <row r="2159" spans="1:7" ht="18.75">
      <c r="A2159" s="198"/>
      <c r="B2159" s="189" t="s">
        <v>5085</v>
      </c>
      <c r="C2159" s="189">
        <v>2023</v>
      </c>
      <c r="D2159" s="184" t="s">
        <v>3771</v>
      </c>
      <c r="E2159" s="187">
        <v>1</v>
      </c>
      <c r="F2159" s="186"/>
      <c r="G2159" s="187">
        <v>35.232210000000002</v>
      </c>
    </row>
    <row r="2160" spans="1:7" ht="18.75">
      <c r="A2160" s="198"/>
      <c r="B2160" s="189" t="s">
        <v>5095</v>
      </c>
      <c r="C2160" s="189">
        <v>2023</v>
      </c>
      <c r="D2160" s="184" t="s">
        <v>3771</v>
      </c>
      <c r="E2160" s="187">
        <v>1</v>
      </c>
      <c r="F2160" s="186"/>
      <c r="G2160" s="187">
        <v>18.871410000000001</v>
      </c>
    </row>
    <row r="2161" spans="1:7" ht="18.75">
      <c r="A2161" s="198"/>
      <c r="B2161" s="189" t="s">
        <v>5078</v>
      </c>
      <c r="C2161" s="189">
        <v>2023</v>
      </c>
      <c r="D2161" s="184" t="s">
        <v>3771</v>
      </c>
      <c r="E2161" s="187">
        <v>1</v>
      </c>
      <c r="F2161" s="186"/>
      <c r="G2161" s="187">
        <v>32.506709999999998</v>
      </c>
    </row>
    <row r="2162" spans="1:7" ht="18.75">
      <c r="A2162" s="198"/>
      <c r="B2162" s="189" t="s">
        <v>5078</v>
      </c>
      <c r="C2162" s="189">
        <v>2023</v>
      </c>
      <c r="D2162" s="184" t="s">
        <v>3771</v>
      </c>
      <c r="E2162" s="187">
        <v>1</v>
      </c>
      <c r="F2162" s="186"/>
      <c r="G2162" s="187">
        <v>31.018919999999998</v>
      </c>
    </row>
    <row r="2163" spans="1:7" ht="18.75">
      <c r="A2163" s="198"/>
      <c r="B2163" s="189" t="s">
        <v>5077</v>
      </c>
      <c r="C2163" s="189">
        <v>2023</v>
      </c>
      <c r="D2163" s="184" t="s">
        <v>3771</v>
      </c>
      <c r="E2163" s="187">
        <v>1</v>
      </c>
      <c r="F2163" s="186"/>
      <c r="G2163" s="187">
        <v>20.796720000000001</v>
      </c>
    </row>
    <row r="2164" spans="1:7" ht="18.75">
      <c r="A2164" s="198"/>
      <c r="B2164" s="189" t="s">
        <v>5109</v>
      </c>
      <c r="C2164" s="189">
        <v>2023</v>
      </c>
      <c r="D2164" s="184" t="s">
        <v>3771</v>
      </c>
      <c r="E2164" s="187">
        <v>1</v>
      </c>
      <c r="F2164" s="186"/>
      <c r="G2164" s="187">
        <v>28.08615</v>
      </c>
    </row>
    <row r="2165" spans="1:7" ht="18.75">
      <c r="A2165" s="198"/>
      <c r="B2165" s="189" t="s">
        <v>5097</v>
      </c>
      <c r="C2165" s="189">
        <v>2023</v>
      </c>
      <c r="D2165" s="184" t="s">
        <v>3771</v>
      </c>
      <c r="E2165" s="187">
        <v>1</v>
      </c>
      <c r="F2165" s="186"/>
      <c r="G2165" s="187">
        <v>23.005509999999997</v>
      </c>
    </row>
    <row r="2166" spans="1:7" ht="18.75">
      <c r="A2166" s="198"/>
      <c r="B2166" s="189" t="s">
        <v>5105</v>
      </c>
      <c r="C2166" s="189">
        <v>2023</v>
      </c>
      <c r="D2166" s="184" t="s">
        <v>3771</v>
      </c>
      <c r="E2166" s="187">
        <v>1</v>
      </c>
      <c r="F2166" s="186"/>
      <c r="G2166" s="187">
        <v>33.420730000000006</v>
      </c>
    </row>
    <row r="2167" spans="1:7" ht="18.75">
      <c r="A2167" s="198"/>
      <c r="B2167" s="189" t="s">
        <v>5077</v>
      </c>
      <c r="C2167" s="189">
        <v>2023</v>
      </c>
      <c r="D2167" s="184" t="s">
        <v>3771</v>
      </c>
      <c r="E2167" s="187">
        <v>1</v>
      </c>
      <c r="F2167" s="186"/>
      <c r="G2167" s="187">
        <v>33.614899999999999</v>
      </c>
    </row>
    <row r="2168" spans="1:7" ht="18.75">
      <c r="A2168" s="198"/>
      <c r="B2168" s="189" t="s">
        <v>5094</v>
      </c>
      <c r="C2168" s="189">
        <v>2023</v>
      </c>
      <c r="D2168" s="184" t="s">
        <v>3771</v>
      </c>
      <c r="E2168" s="187">
        <v>1</v>
      </c>
      <c r="F2168" s="186"/>
      <c r="G2168" s="187">
        <v>29.192540000000001</v>
      </c>
    </row>
    <row r="2169" spans="1:7" ht="18.75">
      <c r="A2169" s="198"/>
      <c r="B2169" s="189" t="s">
        <v>5092</v>
      </c>
      <c r="C2169" s="189">
        <v>2023</v>
      </c>
      <c r="D2169" s="184" t="s">
        <v>3771</v>
      </c>
      <c r="E2169" s="187">
        <v>1</v>
      </c>
      <c r="F2169" s="186"/>
      <c r="G2169" s="187">
        <v>14.071389999999999</v>
      </c>
    </row>
    <row r="2170" spans="1:7" ht="18.75">
      <c r="A2170" s="198"/>
      <c r="B2170" s="189" t="s">
        <v>5102</v>
      </c>
      <c r="C2170" s="189">
        <v>2023</v>
      </c>
      <c r="D2170" s="184" t="s">
        <v>3771</v>
      </c>
      <c r="E2170" s="187">
        <v>1</v>
      </c>
      <c r="F2170" s="186"/>
      <c r="G2170" s="187">
        <v>26.432700000000001</v>
      </c>
    </row>
    <row r="2171" spans="1:7" ht="18.75">
      <c r="A2171" s="198"/>
      <c r="B2171" s="189" t="s">
        <v>5077</v>
      </c>
      <c r="C2171" s="189">
        <v>2023</v>
      </c>
      <c r="D2171" s="184" t="s">
        <v>3771</v>
      </c>
      <c r="E2171" s="187">
        <v>1</v>
      </c>
      <c r="F2171" s="186"/>
      <c r="G2171" s="187">
        <v>33.26417</v>
      </c>
    </row>
    <row r="2172" spans="1:7" ht="18.75">
      <c r="A2172" s="198"/>
      <c r="B2172" s="189" t="s">
        <v>5087</v>
      </c>
      <c r="C2172" s="189">
        <v>2023</v>
      </c>
      <c r="D2172" s="184" t="s">
        <v>3771</v>
      </c>
      <c r="E2172" s="187">
        <v>1</v>
      </c>
      <c r="F2172" s="186"/>
      <c r="G2172" s="187">
        <v>18.869119999999999</v>
      </c>
    </row>
    <row r="2173" spans="1:7" ht="18.75">
      <c r="A2173" s="198"/>
      <c r="B2173" s="189" t="s">
        <v>5094</v>
      </c>
      <c r="C2173" s="189">
        <v>2023</v>
      </c>
      <c r="D2173" s="184" t="s">
        <v>3771</v>
      </c>
      <c r="E2173" s="187">
        <v>1</v>
      </c>
      <c r="F2173" s="186"/>
      <c r="G2173" s="187">
        <v>35.179629999999996</v>
      </c>
    </row>
    <row r="2174" spans="1:7" ht="18.75">
      <c r="A2174" s="198"/>
      <c r="B2174" s="189" t="s">
        <v>5077</v>
      </c>
      <c r="C2174" s="189">
        <v>2023</v>
      </c>
      <c r="D2174" s="184" t="s">
        <v>3771</v>
      </c>
      <c r="E2174" s="187">
        <v>1</v>
      </c>
      <c r="F2174" s="186"/>
      <c r="G2174" s="187">
        <v>21.7746</v>
      </c>
    </row>
    <row r="2175" spans="1:7" ht="18.75">
      <c r="A2175" s="198"/>
      <c r="B2175" s="189" t="s">
        <v>5077</v>
      </c>
      <c r="C2175" s="189">
        <v>2023</v>
      </c>
      <c r="D2175" s="184" t="s">
        <v>3771</v>
      </c>
      <c r="E2175" s="187">
        <v>1</v>
      </c>
      <c r="F2175" s="186"/>
      <c r="G2175" s="187">
        <v>21.746400000000001</v>
      </c>
    </row>
    <row r="2176" spans="1:7" ht="18.75">
      <c r="A2176" s="198"/>
      <c r="B2176" s="189" t="s">
        <v>5090</v>
      </c>
      <c r="C2176" s="189">
        <v>2023</v>
      </c>
      <c r="D2176" s="184" t="s">
        <v>3771</v>
      </c>
      <c r="E2176" s="187">
        <v>1</v>
      </c>
      <c r="F2176" s="186"/>
      <c r="G2176" s="187">
        <v>15.419090000000001</v>
      </c>
    </row>
    <row r="2177" spans="1:7" ht="18.75">
      <c r="A2177" s="198"/>
      <c r="B2177" s="189" t="s">
        <v>5084</v>
      </c>
      <c r="C2177" s="189">
        <v>2023</v>
      </c>
      <c r="D2177" s="184" t="s">
        <v>3771</v>
      </c>
      <c r="E2177" s="187">
        <v>1</v>
      </c>
      <c r="F2177" s="186"/>
      <c r="G2177" s="187">
        <v>22.124669999999998</v>
      </c>
    </row>
    <row r="2178" spans="1:7" ht="18.75">
      <c r="A2178" s="198"/>
      <c r="B2178" s="189" t="s">
        <v>5078</v>
      </c>
      <c r="C2178" s="189">
        <v>2023</v>
      </c>
      <c r="D2178" s="184" t="s">
        <v>3771</v>
      </c>
      <c r="E2178" s="187">
        <v>1</v>
      </c>
      <c r="F2178" s="186"/>
      <c r="G2178" s="187">
        <v>19.277439999999999</v>
      </c>
    </row>
    <row r="2179" spans="1:7" ht="18.75">
      <c r="A2179" s="198"/>
      <c r="B2179" s="189" t="s">
        <v>5078</v>
      </c>
      <c r="C2179" s="189">
        <v>2023</v>
      </c>
      <c r="D2179" s="184" t="s">
        <v>3771</v>
      </c>
      <c r="E2179" s="187">
        <v>1</v>
      </c>
      <c r="F2179" s="186"/>
      <c r="G2179" s="187">
        <v>33.073269999999994</v>
      </c>
    </row>
    <row r="2180" spans="1:7" ht="18.75">
      <c r="A2180" s="198"/>
      <c r="B2180" s="189" t="s">
        <v>5097</v>
      </c>
      <c r="C2180" s="189">
        <v>2023</v>
      </c>
      <c r="D2180" s="184" t="s">
        <v>3771</v>
      </c>
      <c r="E2180" s="187">
        <v>1</v>
      </c>
      <c r="F2180" s="186"/>
      <c r="G2180" s="187">
        <v>28.515360000000001</v>
      </c>
    </row>
    <row r="2181" spans="1:7" ht="18.75">
      <c r="A2181" s="198"/>
      <c r="B2181" s="189" t="s">
        <v>5078</v>
      </c>
      <c r="C2181" s="189">
        <v>2023</v>
      </c>
      <c r="D2181" s="184" t="s">
        <v>3771</v>
      </c>
      <c r="E2181" s="187">
        <v>1</v>
      </c>
      <c r="F2181" s="186"/>
      <c r="G2181" s="187">
        <v>30.846029999999999</v>
      </c>
    </row>
    <row r="2182" spans="1:7" ht="18.75">
      <c r="A2182" s="198"/>
      <c r="B2182" s="189" t="s">
        <v>5084</v>
      </c>
      <c r="C2182" s="189">
        <v>2023</v>
      </c>
      <c r="D2182" s="184" t="s">
        <v>3771</v>
      </c>
      <c r="E2182" s="187">
        <v>1</v>
      </c>
      <c r="F2182" s="186"/>
      <c r="G2182" s="187">
        <v>20.136890000000001</v>
      </c>
    </row>
    <row r="2183" spans="1:7" ht="18.75">
      <c r="A2183" s="198"/>
      <c r="B2183" s="189" t="s">
        <v>5079</v>
      </c>
      <c r="C2183" s="189">
        <v>2023</v>
      </c>
      <c r="D2183" s="184" t="s">
        <v>3771</v>
      </c>
      <c r="E2183" s="187">
        <v>1</v>
      </c>
      <c r="F2183" s="186"/>
      <c r="G2183" s="187">
        <v>20.99813</v>
      </c>
    </row>
    <row r="2184" spans="1:7" ht="18.75">
      <c r="A2184" s="198"/>
      <c r="B2184" s="189" t="s">
        <v>5079</v>
      </c>
      <c r="C2184" s="189">
        <v>2023</v>
      </c>
      <c r="D2184" s="184" t="s">
        <v>3771</v>
      </c>
      <c r="E2184" s="187">
        <v>1</v>
      </c>
      <c r="F2184" s="186"/>
      <c r="G2184" s="187">
        <v>20.998339999999999</v>
      </c>
    </row>
    <row r="2185" spans="1:7" ht="18.75">
      <c r="A2185" s="198"/>
      <c r="B2185" s="189" t="s">
        <v>5079</v>
      </c>
      <c r="C2185" s="189">
        <v>2023</v>
      </c>
      <c r="D2185" s="184" t="s">
        <v>3771</v>
      </c>
      <c r="E2185" s="187">
        <v>1</v>
      </c>
      <c r="F2185" s="186"/>
      <c r="G2185" s="187">
        <v>20.99803</v>
      </c>
    </row>
    <row r="2186" spans="1:7" ht="18.75">
      <c r="A2186" s="198"/>
      <c r="B2186" s="189" t="s">
        <v>5079</v>
      </c>
      <c r="C2186" s="189">
        <v>2023</v>
      </c>
      <c r="D2186" s="184" t="s">
        <v>3771</v>
      </c>
      <c r="E2186" s="187">
        <v>1</v>
      </c>
      <c r="F2186" s="186"/>
      <c r="G2186" s="187">
        <v>20.99804</v>
      </c>
    </row>
    <row r="2187" spans="1:7" ht="18.75">
      <c r="A2187" s="198"/>
      <c r="B2187" s="189" t="s">
        <v>5079</v>
      </c>
      <c r="C2187" s="189">
        <v>2023</v>
      </c>
      <c r="D2187" s="184" t="s">
        <v>3771</v>
      </c>
      <c r="E2187" s="187">
        <v>1</v>
      </c>
      <c r="F2187" s="186"/>
      <c r="G2187" s="187">
        <v>21.063029999999998</v>
      </c>
    </row>
    <row r="2188" spans="1:7" ht="18.75">
      <c r="A2188" s="198"/>
      <c r="B2188" s="189" t="s">
        <v>5079</v>
      </c>
      <c r="C2188" s="189">
        <v>2023</v>
      </c>
      <c r="D2188" s="184" t="s">
        <v>3771</v>
      </c>
      <c r="E2188" s="187">
        <v>1</v>
      </c>
      <c r="F2188" s="186"/>
      <c r="G2188" s="187">
        <v>21.120979999999999</v>
      </c>
    </row>
    <row r="2189" spans="1:7" ht="18.75">
      <c r="A2189" s="198"/>
      <c r="B2189" s="189" t="s">
        <v>5078</v>
      </c>
      <c r="C2189" s="189">
        <v>2023</v>
      </c>
      <c r="D2189" s="184" t="s">
        <v>3771</v>
      </c>
      <c r="E2189" s="187">
        <v>1</v>
      </c>
      <c r="F2189" s="186"/>
      <c r="G2189" s="187">
        <v>32.322569999999999</v>
      </c>
    </row>
    <row r="2190" spans="1:7" ht="18.75">
      <c r="A2190" s="198"/>
      <c r="B2190" s="189" t="s">
        <v>5107</v>
      </c>
      <c r="C2190" s="189">
        <v>2023</v>
      </c>
      <c r="D2190" s="184" t="s">
        <v>3771</v>
      </c>
      <c r="E2190" s="187">
        <v>1</v>
      </c>
      <c r="F2190" s="186"/>
      <c r="G2190" s="187">
        <v>15.8545</v>
      </c>
    </row>
    <row r="2191" spans="1:7" ht="18.75">
      <c r="A2191" s="198"/>
      <c r="B2191" s="189" t="s">
        <v>5105</v>
      </c>
      <c r="C2191" s="189">
        <v>2023</v>
      </c>
      <c r="D2191" s="184" t="s">
        <v>3771</v>
      </c>
      <c r="E2191" s="187">
        <v>1</v>
      </c>
      <c r="F2191" s="186"/>
      <c r="G2191" s="187">
        <v>20.25253</v>
      </c>
    </row>
    <row r="2192" spans="1:7" ht="18.75">
      <c r="A2192" s="198"/>
      <c r="B2192" s="189" t="s">
        <v>5077</v>
      </c>
      <c r="C2192" s="189">
        <v>2023</v>
      </c>
      <c r="D2192" s="184" t="s">
        <v>3771</v>
      </c>
      <c r="E2192" s="187">
        <v>1</v>
      </c>
      <c r="F2192" s="186"/>
      <c r="G2192" s="187">
        <v>31.668369999999999</v>
      </c>
    </row>
    <row r="2193" spans="1:7" ht="18.75">
      <c r="A2193" s="198"/>
      <c r="B2193" s="189" t="s">
        <v>5077</v>
      </c>
      <c r="C2193" s="189">
        <v>2023</v>
      </c>
      <c r="D2193" s="184" t="s">
        <v>3771</v>
      </c>
      <c r="E2193" s="187">
        <v>1</v>
      </c>
      <c r="F2193" s="186"/>
      <c r="G2193" s="187">
        <v>32.547339999999998</v>
      </c>
    </row>
    <row r="2194" spans="1:7" ht="18.75">
      <c r="A2194" s="198"/>
      <c r="B2194" s="189" t="s">
        <v>5078</v>
      </c>
      <c r="C2194" s="189">
        <v>2023</v>
      </c>
      <c r="D2194" s="184" t="s">
        <v>3771</v>
      </c>
      <c r="E2194" s="187">
        <v>1</v>
      </c>
      <c r="F2194" s="186"/>
      <c r="G2194" s="187">
        <v>31.981360000000002</v>
      </c>
    </row>
    <row r="2195" spans="1:7" ht="18.75">
      <c r="A2195" s="198"/>
      <c r="B2195" s="189" t="s">
        <v>5077</v>
      </c>
      <c r="C2195" s="189">
        <v>2023</v>
      </c>
      <c r="D2195" s="184" t="s">
        <v>3771</v>
      </c>
      <c r="E2195" s="187">
        <v>1</v>
      </c>
      <c r="F2195" s="186"/>
      <c r="G2195" s="187">
        <v>21.534500000000001</v>
      </c>
    </row>
    <row r="2196" spans="1:7" ht="18.75">
      <c r="A2196" s="198"/>
      <c r="B2196" s="189" t="s">
        <v>5097</v>
      </c>
      <c r="C2196" s="189">
        <v>2023</v>
      </c>
      <c r="D2196" s="184" t="s">
        <v>3771</v>
      </c>
      <c r="E2196" s="187">
        <v>1</v>
      </c>
      <c r="F2196" s="186"/>
      <c r="G2196" s="187">
        <v>26.711590000000001</v>
      </c>
    </row>
    <row r="2197" spans="1:7" ht="18.75">
      <c r="A2197" s="198"/>
      <c r="B2197" s="189" t="s">
        <v>5078</v>
      </c>
      <c r="C2197" s="189">
        <v>2023</v>
      </c>
      <c r="D2197" s="184" t="s">
        <v>3771</v>
      </c>
      <c r="E2197" s="187">
        <v>1</v>
      </c>
      <c r="F2197" s="186"/>
      <c r="G2197" s="187">
        <v>31.12642</v>
      </c>
    </row>
    <row r="2198" spans="1:7" ht="18.75">
      <c r="A2198" s="198"/>
      <c r="B2198" s="189" t="s">
        <v>5078</v>
      </c>
      <c r="C2198" s="189">
        <v>2023</v>
      </c>
      <c r="D2198" s="184" t="s">
        <v>3771</v>
      </c>
      <c r="E2198" s="187">
        <v>1</v>
      </c>
      <c r="F2198" s="186"/>
      <c r="G2198" s="187">
        <v>32.912059999999997</v>
      </c>
    </row>
    <row r="2199" spans="1:7" ht="18.75">
      <c r="A2199" s="198"/>
      <c r="B2199" s="189" t="s">
        <v>5091</v>
      </c>
      <c r="C2199" s="189">
        <v>2023</v>
      </c>
      <c r="D2199" s="184" t="s">
        <v>3771</v>
      </c>
      <c r="E2199" s="187">
        <v>1</v>
      </c>
      <c r="F2199" s="186"/>
      <c r="G2199" s="187">
        <v>30.1127</v>
      </c>
    </row>
    <row r="2200" spans="1:7" ht="18.75">
      <c r="A2200" s="198"/>
      <c r="B2200" s="189" t="s">
        <v>5077</v>
      </c>
      <c r="C2200" s="189">
        <v>2023</v>
      </c>
      <c r="D2200" s="184" t="s">
        <v>3771</v>
      </c>
      <c r="E2200" s="187">
        <v>1</v>
      </c>
      <c r="F2200" s="186"/>
      <c r="G2200" s="187">
        <v>21.338150000000002</v>
      </c>
    </row>
    <row r="2201" spans="1:7" ht="18.75">
      <c r="A2201" s="198"/>
      <c r="B2201" s="189" t="s">
        <v>5086</v>
      </c>
      <c r="C2201" s="189">
        <v>2023</v>
      </c>
      <c r="D2201" s="184" t="s">
        <v>3771</v>
      </c>
      <c r="E2201" s="187">
        <v>1</v>
      </c>
      <c r="F2201" s="186"/>
      <c r="G2201" s="187">
        <v>24.564319999999999</v>
      </c>
    </row>
    <row r="2202" spans="1:7" ht="18.75">
      <c r="A2202" s="198"/>
      <c r="B2202" s="189" t="s">
        <v>5077</v>
      </c>
      <c r="C2202" s="189">
        <v>2023</v>
      </c>
      <c r="D2202" s="184" t="s">
        <v>3771</v>
      </c>
      <c r="E2202" s="187">
        <v>1</v>
      </c>
      <c r="F2202" s="186"/>
      <c r="G2202" s="187">
        <v>23.60913</v>
      </c>
    </row>
    <row r="2203" spans="1:7" ht="18.75">
      <c r="A2203" s="198"/>
      <c r="B2203" s="189" t="s">
        <v>5078</v>
      </c>
      <c r="C2203" s="189">
        <v>2023</v>
      </c>
      <c r="D2203" s="184" t="s">
        <v>3771</v>
      </c>
      <c r="E2203" s="187">
        <v>1</v>
      </c>
      <c r="F2203" s="186"/>
      <c r="G2203" s="187">
        <v>31.21312</v>
      </c>
    </row>
    <row r="2204" spans="1:7" ht="18.75">
      <c r="A2204" s="198"/>
      <c r="B2204" s="189" t="s">
        <v>5078</v>
      </c>
      <c r="C2204" s="189">
        <v>2023</v>
      </c>
      <c r="D2204" s="184" t="s">
        <v>3771</v>
      </c>
      <c r="E2204" s="187">
        <v>1</v>
      </c>
      <c r="F2204" s="186"/>
      <c r="G2204" s="187">
        <v>30.963240000000003</v>
      </c>
    </row>
    <row r="2205" spans="1:7" ht="18.75">
      <c r="A2205" s="198"/>
      <c r="B2205" s="189" t="s">
        <v>5077</v>
      </c>
      <c r="C2205" s="189">
        <v>2023</v>
      </c>
      <c r="D2205" s="184" t="s">
        <v>3771</v>
      </c>
      <c r="E2205" s="187">
        <v>1</v>
      </c>
      <c r="F2205" s="186"/>
      <c r="G2205" s="187">
        <v>32.868389999999998</v>
      </c>
    </row>
    <row r="2206" spans="1:7" ht="18.75">
      <c r="A2206" s="198"/>
      <c r="B2206" s="189" t="s">
        <v>5081</v>
      </c>
      <c r="C2206" s="189">
        <v>2023</v>
      </c>
      <c r="D2206" s="184" t="s">
        <v>3771</v>
      </c>
      <c r="E2206" s="187">
        <v>1</v>
      </c>
      <c r="F2206" s="186"/>
      <c r="G2206" s="187">
        <v>35.155629999999995</v>
      </c>
    </row>
    <row r="2207" spans="1:7" ht="18.75">
      <c r="A2207" s="198"/>
      <c r="B2207" s="189" t="s">
        <v>5109</v>
      </c>
      <c r="C2207" s="189">
        <v>2023</v>
      </c>
      <c r="D2207" s="184" t="s">
        <v>3771</v>
      </c>
      <c r="E2207" s="187">
        <v>1</v>
      </c>
      <c r="F2207" s="186"/>
      <c r="G2207" s="187">
        <v>28.373709999999999</v>
      </c>
    </row>
    <row r="2208" spans="1:7" ht="18.75">
      <c r="A2208" s="198"/>
      <c r="B2208" s="189" t="s">
        <v>5077</v>
      </c>
      <c r="C2208" s="189">
        <v>2023</v>
      </c>
      <c r="D2208" s="184" t="s">
        <v>3771</v>
      </c>
      <c r="E2208" s="187">
        <v>1</v>
      </c>
      <c r="F2208" s="186"/>
      <c r="G2208" s="187">
        <v>33.061320000000002</v>
      </c>
    </row>
    <row r="2209" spans="1:7" ht="18.75">
      <c r="A2209" s="198"/>
      <c r="B2209" s="189" t="s">
        <v>5077</v>
      </c>
      <c r="C2209" s="189">
        <v>2023</v>
      </c>
      <c r="D2209" s="184" t="s">
        <v>3771</v>
      </c>
      <c r="E2209" s="187">
        <v>1</v>
      </c>
      <c r="F2209" s="186"/>
      <c r="G2209" s="187">
        <v>19.663340000000002</v>
      </c>
    </row>
    <row r="2210" spans="1:7" ht="18.75">
      <c r="A2210" s="198"/>
      <c r="B2210" s="189" t="s">
        <v>5077</v>
      </c>
      <c r="C2210" s="189">
        <v>2023</v>
      </c>
      <c r="D2210" s="184" t="s">
        <v>3771</v>
      </c>
      <c r="E2210" s="187">
        <v>1</v>
      </c>
      <c r="F2210" s="186"/>
      <c r="G2210" s="187">
        <v>30.912130000000001</v>
      </c>
    </row>
    <row r="2211" spans="1:7" ht="18.75">
      <c r="A2211" s="198"/>
      <c r="B2211" s="189" t="s">
        <v>5090</v>
      </c>
      <c r="C2211" s="189">
        <v>2023</v>
      </c>
      <c r="D2211" s="184" t="s">
        <v>3771</v>
      </c>
      <c r="E2211" s="187">
        <v>1</v>
      </c>
      <c r="F2211" s="186"/>
      <c r="G2211" s="187">
        <v>20.829930000000001</v>
      </c>
    </row>
    <row r="2212" spans="1:7" ht="18.75">
      <c r="A2212" s="198"/>
      <c r="B2212" s="189" t="s">
        <v>5078</v>
      </c>
      <c r="C2212" s="189">
        <v>2023</v>
      </c>
      <c r="D2212" s="184" t="s">
        <v>3771</v>
      </c>
      <c r="E2212" s="187">
        <v>1</v>
      </c>
      <c r="F2212" s="186"/>
      <c r="G2212" s="187">
        <v>29.944569999999999</v>
      </c>
    </row>
    <row r="2213" spans="1:7" ht="18.75">
      <c r="A2213" s="198"/>
      <c r="B2213" s="189" t="s">
        <v>5081</v>
      </c>
      <c r="C2213" s="189">
        <v>2023</v>
      </c>
      <c r="D2213" s="184" t="s">
        <v>3771</v>
      </c>
      <c r="E2213" s="187">
        <v>1</v>
      </c>
      <c r="F2213" s="186"/>
      <c r="G2213" s="187">
        <v>32.498759999999997</v>
      </c>
    </row>
    <row r="2214" spans="1:7" ht="18.75">
      <c r="A2214" s="198"/>
      <c r="B2214" s="189" t="s">
        <v>5077</v>
      </c>
      <c r="C2214" s="189">
        <v>2023</v>
      </c>
      <c r="D2214" s="184" t="s">
        <v>3771</v>
      </c>
      <c r="E2214" s="187">
        <v>1</v>
      </c>
      <c r="F2214" s="186"/>
      <c r="G2214" s="187">
        <v>19.438419999999997</v>
      </c>
    </row>
    <row r="2215" spans="1:7" ht="18.75">
      <c r="A2215" s="198"/>
      <c r="B2215" s="189" t="s">
        <v>5077</v>
      </c>
      <c r="C2215" s="189">
        <v>2023</v>
      </c>
      <c r="D2215" s="184" t="s">
        <v>3771</v>
      </c>
      <c r="E2215" s="187">
        <v>1</v>
      </c>
      <c r="F2215" s="186"/>
      <c r="G2215" s="187">
        <v>23.300330000000002</v>
      </c>
    </row>
    <row r="2216" spans="1:7" ht="18.75">
      <c r="A2216" s="198"/>
      <c r="B2216" s="189" t="s">
        <v>5078</v>
      </c>
      <c r="C2216" s="189">
        <v>2023</v>
      </c>
      <c r="D2216" s="184" t="s">
        <v>3771</v>
      </c>
      <c r="E2216" s="187">
        <v>1</v>
      </c>
      <c r="F2216" s="186"/>
      <c r="G2216" s="187">
        <v>32.64087</v>
      </c>
    </row>
    <row r="2217" spans="1:7" ht="18.75">
      <c r="A2217" s="198"/>
      <c r="B2217" s="189" t="s">
        <v>5077</v>
      </c>
      <c r="C2217" s="189">
        <v>2023</v>
      </c>
      <c r="D2217" s="184" t="s">
        <v>3771</v>
      </c>
      <c r="E2217" s="187">
        <v>1</v>
      </c>
      <c r="F2217" s="186"/>
      <c r="G2217" s="187">
        <v>21.707049999999999</v>
      </c>
    </row>
    <row r="2218" spans="1:7" ht="18.75">
      <c r="A2218" s="198"/>
      <c r="B2218" s="189" t="s">
        <v>5077</v>
      </c>
      <c r="C2218" s="189">
        <v>2023</v>
      </c>
      <c r="D2218" s="184" t="s">
        <v>3771</v>
      </c>
      <c r="E2218" s="187">
        <v>1</v>
      </c>
      <c r="F2218" s="186"/>
      <c r="G2218" s="187">
        <v>33.879519999999999</v>
      </c>
    </row>
    <row r="2219" spans="1:7" ht="18.75">
      <c r="A2219" s="198"/>
      <c r="B2219" s="189" t="s">
        <v>5078</v>
      </c>
      <c r="C2219" s="189">
        <v>2023</v>
      </c>
      <c r="D2219" s="184" t="s">
        <v>3771</v>
      </c>
      <c r="E2219" s="187">
        <v>1</v>
      </c>
      <c r="F2219" s="186"/>
      <c r="G2219" s="187">
        <v>30.46631</v>
      </c>
    </row>
    <row r="2220" spans="1:7" ht="18.75">
      <c r="A2220" s="198"/>
      <c r="B2220" s="189" t="s">
        <v>5077</v>
      </c>
      <c r="C2220" s="189">
        <v>2023</v>
      </c>
      <c r="D2220" s="184" t="s">
        <v>3771</v>
      </c>
      <c r="E2220" s="187">
        <v>1</v>
      </c>
      <c r="F2220" s="186"/>
      <c r="G2220" s="187">
        <v>30.25339</v>
      </c>
    </row>
    <row r="2221" spans="1:7" ht="18.75">
      <c r="A2221" s="198"/>
      <c r="B2221" s="189" t="s">
        <v>5078</v>
      </c>
      <c r="C2221" s="189">
        <v>2023</v>
      </c>
      <c r="D2221" s="184" t="s">
        <v>3771</v>
      </c>
      <c r="E2221" s="187">
        <v>1</v>
      </c>
      <c r="F2221" s="186"/>
      <c r="G2221" s="187">
        <v>31.9422</v>
      </c>
    </row>
    <row r="2222" spans="1:7" ht="18.75">
      <c r="A2222" s="198"/>
      <c r="B2222" s="189" t="s">
        <v>5090</v>
      </c>
      <c r="C2222" s="189">
        <v>2023</v>
      </c>
      <c r="D2222" s="184" t="s">
        <v>3771</v>
      </c>
      <c r="E2222" s="187">
        <v>1</v>
      </c>
      <c r="F2222" s="186"/>
      <c r="G2222" s="187">
        <v>32.632480000000001</v>
      </c>
    </row>
    <row r="2223" spans="1:7" ht="18.75">
      <c r="A2223" s="198"/>
      <c r="B2223" s="189" t="s">
        <v>5078</v>
      </c>
      <c r="C2223" s="189">
        <v>2023</v>
      </c>
      <c r="D2223" s="184" t="s">
        <v>3771</v>
      </c>
      <c r="E2223" s="187">
        <v>1</v>
      </c>
      <c r="F2223" s="186"/>
      <c r="G2223" s="187">
        <v>31.395289999999999</v>
      </c>
    </row>
    <row r="2224" spans="1:7" ht="18.75">
      <c r="A2224" s="198"/>
      <c r="B2224" s="189" t="s">
        <v>5077</v>
      </c>
      <c r="C2224" s="189">
        <v>2023</v>
      </c>
      <c r="D2224" s="184" t="s">
        <v>3771</v>
      </c>
      <c r="E2224" s="187">
        <v>1</v>
      </c>
      <c r="F2224" s="186"/>
      <c r="G2224" s="187">
        <v>32.900959999999998</v>
      </c>
    </row>
    <row r="2225" spans="1:7" ht="18.75">
      <c r="A2225" s="198"/>
      <c r="B2225" s="189" t="s">
        <v>5078</v>
      </c>
      <c r="C2225" s="189">
        <v>2023</v>
      </c>
      <c r="D2225" s="184" t="s">
        <v>3771</v>
      </c>
      <c r="E2225" s="187">
        <v>1</v>
      </c>
      <c r="F2225" s="186"/>
      <c r="G2225" s="187">
        <v>31.408330000000003</v>
      </c>
    </row>
    <row r="2226" spans="1:7" ht="18.75">
      <c r="A2226" s="198"/>
      <c r="B2226" s="189" t="s">
        <v>5077</v>
      </c>
      <c r="C2226" s="189">
        <v>2023</v>
      </c>
      <c r="D2226" s="184" t="s">
        <v>3771</v>
      </c>
      <c r="E2226" s="187">
        <v>1</v>
      </c>
      <c r="F2226" s="186"/>
      <c r="G2226" s="187">
        <v>32.474679999999999</v>
      </c>
    </row>
    <row r="2227" spans="1:7" ht="18.75">
      <c r="A2227" s="198"/>
      <c r="B2227" s="189" t="s">
        <v>5077</v>
      </c>
      <c r="C2227" s="189">
        <v>2023</v>
      </c>
      <c r="D2227" s="184" t="s">
        <v>3771</v>
      </c>
      <c r="E2227" s="187">
        <v>1</v>
      </c>
      <c r="F2227" s="186"/>
      <c r="G2227" s="187">
        <v>32.402340000000002</v>
      </c>
    </row>
    <row r="2228" spans="1:7" ht="18.75">
      <c r="A2228" s="198"/>
      <c r="B2228" s="189" t="s">
        <v>5078</v>
      </c>
      <c r="C2228" s="189">
        <v>2023</v>
      </c>
      <c r="D2228" s="184" t="s">
        <v>3771</v>
      </c>
      <c r="E2228" s="187">
        <v>1</v>
      </c>
      <c r="F2228" s="186"/>
      <c r="G2228" s="187">
        <v>25.32103</v>
      </c>
    </row>
    <row r="2229" spans="1:7" ht="18.75">
      <c r="A2229" s="198"/>
      <c r="B2229" s="189" t="s">
        <v>5077</v>
      </c>
      <c r="C2229" s="189">
        <v>2023</v>
      </c>
      <c r="D2229" s="184" t="s">
        <v>3771</v>
      </c>
      <c r="E2229" s="187">
        <v>1</v>
      </c>
      <c r="F2229" s="186"/>
      <c r="G2229" s="187">
        <v>31.87285</v>
      </c>
    </row>
    <row r="2230" spans="1:7" ht="18.75">
      <c r="A2230" s="198"/>
      <c r="B2230" s="189" t="s">
        <v>5083</v>
      </c>
      <c r="C2230" s="189">
        <v>2023</v>
      </c>
      <c r="D2230" s="184" t="s">
        <v>3771</v>
      </c>
      <c r="E2230" s="187">
        <v>1</v>
      </c>
      <c r="F2230" s="186"/>
      <c r="G2230" s="187">
        <v>33.665649999999999</v>
      </c>
    </row>
    <row r="2231" spans="1:7" ht="18.75">
      <c r="A2231" s="198"/>
      <c r="B2231" s="189" t="s">
        <v>5104</v>
      </c>
      <c r="C2231" s="189">
        <v>2023</v>
      </c>
      <c r="D2231" s="184" t="s">
        <v>3771</v>
      </c>
      <c r="E2231" s="187">
        <v>1</v>
      </c>
      <c r="F2231" s="186"/>
      <c r="G2231" s="187">
        <v>30.84609</v>
      </c>
    </row>
    <row r="2232" spans="1:7" ht="18.75">
      <c r="A2232" s="198"/>
      <c r="B2232" s="189" t="s">
        <v>5104</v>
      </c>
      <c r="C2232" s="189">
        <v>2023</v>
      </c>
      <c r="D2232" s="184" t="s">
        <v>3771</v>
      </c>
      <c r="E2232" s="187">
        <v>1</v>
      </c>
      <c r="F2232" s="186"/>
      <c r="G2232" s="187">
        <v>31.713439999999999</v>
      </c>
    </row>
    <row r="2233" spans="1:7" ht="18.75">
      <c r="A2233" s="198"/>
      <c r="B2233" s="189" t="s">
        <v>5097</v>
      </c>
      <c r="C2233" s="189">
        <v>2023</v>
      </c>
      <c r="D2233" s="184" t="s">
        <v>3771</v>
      </c>
      <c r="E2233" s="187">
        <v>1</v>
      </c>
      <c r="F2233" s="186"/>
      <c r="G2233" s="187">
        <v>32.751939999999998</v>
      </c>
    </row>
    <row r="2234" spans="1:7" ht="18.75">
      <c r="A2234" s="198"/>
      <c r="B2234" s="189" t="s">
        <v>5081</v>
      </c>
      <c r="C2234" s="189">
        <v>2023</v>
      </c>
      <c r="D2234" s="184" t="s">
        <v>3771</v>
      </c>
      <c r="E2234" s="187">
        <v>1</v>
      </c>
      <c r="F2234" s="186"/>
      <c r="G2234" s="187">
        <v>33.640949999999997</v>
      </c>
    </row>
    <row r="2235" spans="1:7" ht="18.75">
      <c r="A2235" s="198"/>
      <c r="B2235" s="189" t="s">
        <v>5081</v>
      </c>
      <c r="C2235" s="189">
        <v>2023</v>
      </c>
      <c r="D2235" s="184" t="s">
        <v>3771</v>
      </c>
      <c r="E2235" s="187">
        <v>1</v>
      </c>
      <c r="F2235" s="186"/>
      <c r="G2235" s="187">
        <v>33.051439999999999</v>
      </c>
    </row>
    <row r="2236" spans="1:7" ht="18.75">
      <c r="A2236" s="198"/>
      <c r="B2236" s="189" t="s">
        <v>5077</v>
      </c>
      <c r="C2236" s="189">
        <v>2023</v>
      </c>
      <c r="D2236" s="184" t="s">
        <v>3771</v>
      </c>
      <c r="E2236" s="187">
        <v>1</v>
      </c>
      <c r="F2236" s="186"/>
      <c r="G2236" s="187">
        <v>34.498919999999998</v>
      </c>
    </row>
    <row r="2237" spans="1:7" ht="18.75">
      <c r="A2237" s="198"/>
      <c r="B2237" s="189" t="s">
        <v>5081</v>
      </c>
      <c r="C2237" s="189">
        <v>2023</v>
      </c>
      <c r="D2237" s="184" t="s">
        <v>3771</v>
      </c>
      <c r="E2237" s="187">
        <v>1</v>
      </c>
      <c r="F2237" s="186"/>
      <c r="G2237" s="187">
        <v>36.296150000000004</v>
      </c>
    </row>
    <row r="2238" spans="1:7" ht="18.75">
      <c r="A2238" s="198"/>
      <c r="B2238" s="189" t="s">
        <v>5085</v>
      </c>
      <c r="C2238" s="189">
        <v>2023</v>
      </c>
      <c r="D2238" s="184" t="s">
        <v>3771</v>
      </c>
      <c r="E2238" s="187">
        <v>1</v>
      </c>
      <c r="F2238" s="186"/>
      <c r="G2238" s="187">
        <v>33.545059999999999</v>
      </c>
    </row>
    <row r="2239" spans="1:7" ht="18.75">
      <c r="A2239" s="198"/>
      <c r="B2239" s="189" t="s">
        <v>5085</v>
      </c>
      <c r="C2239" s="189">
        <v>2023</v>
      </c>
      <c r="D2239" s="184" t="s">
        <v>3771</v>
      </c>
      <c r="E2239" s="187">
        <v>1</v>
      </c>
      <c r="F2239" s="186"/>
      <c r="G2239" s="187">
        <v>33.098570000000002</v>
      </c>
    </row>
    <row r="2240" spans="1:7" ht="18.75">
      <c r="A2240" s="198"/>
      <c r="B2240" s="189" t="s">
        <v>5078</v>
      </c>
      <c r="C2240" s="189">
        <v>2023</v>
      </c>
      <c r="D2240" s="184" t="s">
        <v>3771</v>
      </c>
      <c r="E2240" s="187">
        <v>1</v>
      </c>
      <c r="F2240" s="186"/>
      <c r="G2240" s="187">
        <v>30.072009999999999</v>
      </c>
    </row>
    <row r="2241" spans="1:7" ht="18.75">
      <c r="A2241" s="198"/>
      <c r="B2241" s="189" t="s">
        <v>5083</v>
      </c>
      <c r="C2241" s="189">
        <v>2023</v>
      </c>
      <c r="D2241" s="184" t="s">
        <v>3771</v>
      </c>
      <c r="E2241" s="187">
        <v>1</v>
      </c>
      <c r="F2241" s="186"/>
      <c r="G2241" s="187">
        <v>32.563040000000001</v>
      </c>
    </row>
    <row r="2242" spans="1:7" ht="18.75">
      <c r="A2242" s="198"/>
      <c r="B2242" s="189" t="s">
        <v>5077</v>
      </c>
      <c r="C2242" s="189">
        <v>2023</v>
      </c>
      <c r="D2242" s="184" t="s">
        <v>3771</v>
      </c>
      <c r="E2242" s="187">
        <v>1</v>
      </c>
      <c r="F2242" s="186"/>
      <c r="G2242" s="187">
        <v>30.36148</v>
      </c>
    </row>
    <row r="2243" spans="1:7" ht="18.75">
      <c r="A2243" s="198"/>
      <c r="B2243" s="189" t="s">
        <v>5087</v>
      </c>
      <c r="C2243" s="189">
        <v>2023</v>
      </c>
      <c r="D2243" s="184" t="s">
        <v>3771</v>
      </c>
      <c r="E2243" s="187">
        <v>1</v>
      </c>
      <c r="F2243" s="186"/>
      <c r="G2243" s="187">
        <v>14.877549999999999</v>
      </c>
    </row>
    <row r="2244" spans="1:7" ht="18.75">
      <c r="A2244" s="198"/>
      <c r="B2244" s="189" t="s">
        <v>5078</v>
      </c>
      <c r="C2244" s="189">
        <v>2023</v>
      </c>
      <c r="D2244" s="184" t="s">
        <v>3771</v>
      </c>
      <c r="E2244" s="187">
        <v>1</v>
      </c>
      <c r="F2244" s="186"/>
      <c r="G2244" s="187">
        <v>30.786210000000001</v>
      </c>
    </row>
    <row r="2245" spans="1:7" ht="18.75">
      <c r="A2245" s="198"/>
      <c r="B2245" s="189" t="s">
        <v>5077</v>
      </c>
      <c r="C2245" s="189">
        <v>2023</v>
      </c>
      <c r="D2245" s="184" t="s">
        <v>3771</v>
      </c>
      <c r="E2245" s="187">
        <v>1</v>
      </c>
      <c r="F2245" s="186"/>
      <c r="G2245" s="187">
        <v>34.389900000000004</v>
      </c>
    </row>
    <row r="2246" spans="1:7" ht="18.75">
      <c r="A2246" s="198"/>
      <c r="B2246" s="189" t="s">
        <v>5077</v>
      </c>
      <c r="C2246" s="189">
        <v>2023</v>
      </c>
      <c r="D2246" s="184" t="s">
        <v>3771</v>
      </c>
      <c r="E2246" s="187">
        <v>1</v>
      </c>
      <c r="F2246" s="186"/>
      <c r="G2246" s="187">
        <v>30.207529999999998</v>
      </c>
    </row>
    <row r="2247" spans="1:7" ht="18.75">
      <c r="A2247" s="198"/>
      <c r="B2247" s="189" t="s">
        <v>5078</v>
      </c>
      <c r="C2247" s="189">
        <v>2023</v>
      </c>
      <c r="D2247" s="184" t="s">
        <v>3771</v>
      </c>
      <c r="E2247" s="187">
        <v>1</v>
      </c>
      <c r="F2247" s="186"/>
      <c r="G2247" s="187">
        <v>32.688220000000001</v>
      </c>
    </row>
    <row r="2248" spans="1:7" ht="18.75">
      <c r="A2248" s="198"/>
      <c r="B2248" s="189" t="s">
        <v>5078</v>
      </c>
      <c r="C2248" s="189">
        <v>2023</v>
      </c>
      <c r="D2248" s="184" t="s">
        <v>3771</v>
      </c>
      <c r="E2248" s="187">
        <v>1</v>
      </c>
      <c r="F2248" s="186"/>
      <c r="G2248" s="187">
        <v>32.690849999999998</v>
      </c>
    </row>
    <row r="2249" spans="1:7" ht="18.75">
      <c r="A2249" s="198"/>
      <c r="B2249" s="189" t="s">
        <v>5078</v>
      </c>
      <c r="C2249" s="189">
        <v>2023</v>
      </c>
      <c r="D2249" s="184" t="s">
        <v>3771</v>
      </c>
      <c r="E2249" s="187">
        <v>1</v>
      </c>
      <c r="F2249" s="186"/>
      <c r="G2249" s="187">
        <v>32.868029999999997</v>
      </c>
    </row>
    <row r="2250" spans="1:7" ht="18.75">
      <c r="A2250" s="198"/>
      <c r="B2250" s="189" t="s">
        <v>5077</v>
      </c>
      <c r="C2250" s="189">
        <v>2023</v>
      </c>
      <c r="D2250" s="184" t="s">
        <v>3771</v>
      </c>
      <c r="E2250" s="187">
        <v>1</v>
      </c>
      <c r="F2250" s="186"/>
      <c r="G2250" s="187">
        <v>32.469919999999995</v>
      </c>
    </row>
    <row r="2251" spans="1:7" ht="18.75">
      <c r="A2251" s="198"/>
      <c r="B2251" s="189" t="s">
        <v>5077</v>
      </c>
      <c r="C2251" s="189">
        <v>2023</v>
      </c>
      <c r="D2251" s="184" t="s">
        <v>3771</v>
      </c>
      <c r="E2251" s="187">
        <v>1</v>
      </c>
      <c r="F2251" s="186"/>
      <c r="G2251" s="187">
        <v>32.388580000000005</v>
      </c>
    </row>
    <row r="2252" spans="1:7" ht="18.75">
      <c r="A2252" s="198"/>
      <c r="B2252" s="189" t="s">
        <v>5078</v>
      </c>
      <c r="C2252" s="189">
        <v>2023</v>
      </c>
      <c r="D2252" s="184" t="s">
        <v>3771</v>
      </c>
      <c r="E2252" s="187">
        <v>1</v>
      </c>
      <c r="F2252" s="186"/>
      <c r="G2252" s="187">
        <v>33.378099999999996</v>
      </c>
    </row>
    <row r="2253" spans="1:7" ht="18.75">
      <c r="A2253" s="198"/>
      <c r="B2253" s="189" t="s">
        <v>5097</v>
      </c>
      <c r="C2253" s="189">
        <v>2023</v>
      </c>
      <c r="D2253" s="184" t="s">
        <v>3771</v>
      </c>
      <c r="E2253" s="187">
        <v>1</v>
      </c>
      <c r="F2253" s="186"/>
      <c r="G2253" s="187">
        <v>20.541160000000001</v>
      </c>
    </row>
    <row r="2254" spans="1:7" ht="18.75">
      <c r="A2254" s="198"/>
      <c r="B2254" s="189" t="s">
        <v>5078</v>
      </c>
      <c r="C2254" s="189">
        <v>2023</v>
      </c>
      <c r="D2254" s="184" t="s">
        <v>3771</v>
      </c>
      <c r="E2254" s="187">
        <v>1</v>
      </c>
      <c r="F2254" s="186"/>
      <c r="G2254" s="187">
        <v>32.772559999999999</v>
      </c>
    </row>
    <row r="2255" spans="1:7" ht="18.75">
      <c r="A2255" s="198"/>
      <c r="B2255" s="189" t="s">
        <v>5077</v>
      </c>
      <c r="C2255" s="189">
        <v>2023</v>
      </c>
      <c r="D2255" s="184" t="s">
        <v>3771</v>
      </c>
      <c r="E2255" s="187">
        <v>1</v>
      </c>
      <c r="F2255" s="186"/>
      <c r="G2255" s="187">
        <v>34.0854</v>
      </c>
    </row>
    <row r="2256" spans="1:7" ht="18.75">
      <c r="A2256" s="198"/>
      <c r="B2256" s="189" t="s">
        <v>5093</v>
      </c>
      <c r="C2256" s="189">
        <v>2023</v>
      </c>
      <c r="D2256" s="184" t="s">
        <v>3771</v>
      </c>
      <c r="E2256" s="187">
        <v>1</v>
      </c>
      <c r="F2256" s="186"/>
      <c r="G2256" s="187">
        <v>36.654410000000006</v>
      </c>
    </row>
    <row r="2257" spans="1:7" ht="18.75">
      <c r="A2257" s="198"/>
      <c r="B2257" s="189" t="s">
        <v>5078</v>
      </c>
      <c r="C2257" s="189">
        <v>2023</v>
      </c>
      <c r="D2257" s="184" t="s">
        <v>3771</v>
      </c>
      <c r="E2257" s="187">
        <v>1</v>
      </c>
      <c r="F2257" s="186"/>
      <c r="G2257" s="187">
        <v>31.17877</v>
      </c>
    </row>
    <row r="2258" spans="1:7" ht="18.75">
      <c r="A2258" s="198"/>
      <c r="B2258" s="189" t="s">
        <v>5077</v>
      </c>
      <c r="C2258" s="189">
        <v>2023</v>
      </c>
      <c r="D2258" s="184" t="s">
        <v>3771</v>
      </c>
      <c r="E2258" s="187">
        <v>1</v>
      </c>
      <c r="F2258" s="186"/>
      <c r="G2258" s="187">
        <v>15.09191</v>
      </c>
    </row>
    <row r="2259" spans="1:7" ht="18.75">
      <c r="A2259" s="198"/>
      <c r="B2259" s="189" t="s">
        <v>5085</v>
      </c>
      <c r="C2259" s="189">
        <v>2023</v>
      </c>
      <c r="D2259" s="184" t="s">
        <v>3771</v>
      </c>
      <c r="E2259" s="187">
        <v>1</v>
      </c>
      <c r="F2259" s="186"/>
      <c r="G2259" s="187">
        <v>36.868639999999999</v>
      </c>
    </row>
    <row r="2260" spans="1:7" ht="18.75">
      <c r="A2260" s="198"/>
      <c r="B2260" s="189" t="s">
        <v>5097</v>
      </c>
      <c r="C2260" s="189">
        <v>2023</v>
      </c>
      <c r="D2260" s="184" t="s">
        <v>3771</v>
      </c>
      <c r="E2260" s="187">
        <v>1</v>
      </c>
      <c r="F2260" s="186"/>
      <c r="G2260" s="187">
        <v>21.548169999999999</v>
      </c>
    </row>
    <row r="2261" spans="1:7" ht="18.75">
      <c r="A2261" s="198"/>
      <c r="B2261" s="189" t="s">
        <v>5107</v>
      </c>
      <c r="C2261" s="189">
        <v>2023</v>
      </c>
      <c r="D2261" s="184" t="s">
        <v>3771</v>
      </c>
      <c r="E2261" s="187">
        <v>1</v>
      </c>
      <c r="F2261" s="186"/>
      <c r="G2261" s="187">
        <v>29.05931</v>
      </c>
    </row>
    <row r="2262" spans="1:7" ht="18.75">
      <c r="A2262" s="198"/>
      <c r="B2262" s="189" t="s">
        <v>5097</v>
      </c>
      <c r="C2262" s="189">
        <v>2023</v>
      </c>
      <c r="D2262" s="184" t="s">
        <v>3771</v>
      </c>
      <c r="E2262" s="187">
        <v>1</v>
      </c>
      <c r="F2262" s="186"/>
      <c r="G2262" s="187">
        <v>23.451270000000001</v>
      </c>
    </row>
    <row r="2263" spans="1:7" ht="18.75">
      <c r="A2263" s="198"/>
      <c r="B2263" s="189" t="s">
        <v>5078</v>
      </c>
      <c r="C2263" s="189">
        <v>2023</v>
      </c>
      <c r="D2263" s="184" t="s">
        <v>3771</v>
      </c>
      <c r="E2263" s="187">
        <v>1</v>
      </c>
      <c r="F2263" s="186"/>
      <c r="G2263" s="187">
        <v>40.438160000000003</v>
      </c>
    </row>
    <row r="2264" spans="1:7" ht="18.75">
      <c r="A2264" s="198"/>
      <c r="B2264" s="189" t="s">
        <v>5078</v>
      </c>
      <c r="C2264" s="189">
        <v>2023</v>
      </c>
      <c r="D2264" s="184" t="s">
        <v>3771</v>
      </c>
      <c r="E2264" s="187">
        <v>1</v>
      </c>
      <c r="F2264" s="186"/>
      <c r="G2264" s="187">
        <v>33.360469999999999</v>
      </c>
    </row>
    <row r="2265" spans="1:7" ht="18.75">
      <c r="A2265" s="198"/>
      <c r="B2265" s="189" t="s">
        <v>5078</v>
      </c>
      <c r="C2265" s="189">
        <v>2023</v>
      </c>
      <c r="D2265" s="184" t="s">
        <v>3771</v>
      </c>
      <c r="E2265" s="187">
        <v>1</v>
      </c>
      <c r="F2265" s="186"/>
      <c r="G2265" s="187">
        <v>33.276730000000001</v>
      </c>
    </row>
    <row r="2266" spans="1:7" ht="18.75">
      <c r="A2266" s="198"/>
      <c r="B2266" s="189" t="s">
        <v>5095</v>
      </c>
      <c r="C2266" s="189">
        <v>2023</v>
      </c>
      <c r="D2266" s="184" t="s">
        <v>3771</v>
      </c>
      <c r="E2266" s="187">
        <v>1</v>
      </c>
      <c r="F2266" s="186"/>
      <c r="G2266" s="187">
        <v>29.179830000000003</v>
      </c>
    </row>
    <row r="2267" spans="1:7" ht="18.75">
      <c r="A2267" s="198"/>
      <c r="B2267" s="189" t="s">
        <v>5079</v>
      </c>
      <c r="C2267" s="189">
        <v>2023</v>
      </c>
      <c r="D2267" s="184" t="s">
        <v>3771</v>
      </c>
      <c r="E2267" s="187">
        <v>1</v>
      </c>
      <c r="F2267" s="186"/>
      <c r="G2267" s="187">
        <v>30.12875</v>
      </c>
    </row>
    <row r="2268" spans="1:7" ht="18.75">
      <c r="A2268" s="198"/>
      <c r="B2268" s="189" t="s">
        <v>5099</v>
      </c>
      <c r="C2268" s="189">
        <v>2023</v>
      </c>
      <c r="D2268" s="184" t="s">
        <v>3771</v>
      </c>
      <c r="E2268" s="187">
        <v>1</v>
      </c>
      <c r="F2268" s="186"/>
      <c r="G2268" s="187">
        <v>30.321270000000002</v>
      </c>
    </row>
    <row r="2269" spans="1:7" ht="18.75">
      <c r="A2269" s="198"/>
      <c r="B2269" s="189" t="s">
        <v>5083</v>
      </c>
      <c r="C2269" s="189">
        <v>2023</v>
      </c>
      <c r="D2269" s="184" t="s">
        <v>3771</v>
      </c>
      <c r="E2269" s="187">
        <v>1</v>
      </c>
      <c r="F2269" s="186"/>
      <c r="G2269" s="187">
        <v>32.74324</v>
      </c>
    </row>
    <row r="2270" spans="1:7" ht="18.75">
      <c r="A2270" s="198"/>
      <c r="B2270" s="189" t="s">
        <v>5083</v>
      </c>
      <c r="C2270" s="189">
        <v>2023</v>
      </c>
      <c r="D2270" s="184" t="s">
        <v>3771</v>
      </c>
      <c r="E2270" s="187">
        <v>1</v>
      </c>
      <c r="F2270" s="186"/>
      <c r="G2270" s="187">
        <v>30.069939999999999</v>
      </c>
    </row>
    <row r="2271" spans="1:7" ht="18.75">
      <c r="A2271" s="198"/>
      <c r="B2271" s="189" t="s">
        <v>5084</v>
      </c>
      <c r="C2271" s="189">
        <v>2023</v>
      </c>
      <c r="D2271" s="184" t="s">
        <v>3771</v>
      </c>
      <c r="E2271" s="187">
        <v>1</v>
      </c>
      <c r="F2271" s="186"/>
      <c r="G2271" s="187">
        <v>32.052500000000002</v>
      </c>
    </row>
    <row r="2272" spans="1:7" ht="18.75">
      <c r="A2272" s="198"/>
      <c r="B2272" s="189" t="s">
        <v>5077</v>
      </c>
      <c r="C2272" s="189">
        <v>2023</v>
      </c>
      <c r="D2272" s="184" t="s">
        <v>3771</v>
      </c>
      <c r="E2272" s="187">
        <v>1</v>
      </c>
      <c r="F2272" s="186"/>
      <c r="G2272" s="187">
        <v>33.831669999999995</v>
      </c>
    </row>
    <row r="2273" spans="1:7" ht="18.75">
      <c r="A2273" s="198"/>
      <c r="B2273" s="189" t="s">
        <v>5089</v>
      </c>
      <c r="C2273" s="189">
        <v>2023</v>
      </c>
      <c r="D2273" s="184" t="s">
        <v>3771</v>
      </c>
      <c r="E2273" s="187">
        <v>1</v>
      </c>
      <c r="F2273" s="186"/>
      <c r="G2273" s="187">
        <v>35.091589999999997</v>
      </c>
    </row>
    <row r="2274" spans="1:7" ht="18.75">
      <c r="A2274" s="198"/>
      <c r="B2274" s="189" t="s">
        <v>5078</v>
      </c>
      <c r="C2274" s="189">
        <v>2023</v>
      </c>
      <c r="D2274" s="184" t="s">
        <v>3771</v>
      </c>
      <c r="E2274" s="187">
        <v>1</v>
      </c>
      <c r="F2274" s="186"/>
      <c r="G2274" s="187">
        <v>33.642330000000001</v>
      </c>
    </row>
    <row r="2275" spans="1:7" ht="18.75">
      <c r="A2275" s="198"/>
      <c r="B2275" s="189" t="s">
        <v>5077</v>
      </c>
      <c r="C2275" s="189">
        <v>2023</v>
      </c>
      <c r="D2275" s="184" t="s">
        <v>3771</v>
      </c>
      <c r="E2275" s="187">
        <v>1</v>
      </c>
      <c r="F2275" s="186"/>
      <c r="G2275" s="187">
        <v>32.574439999999996</v>
      </c>
    </row>
    <row r="2276" spans="1:7" ht="18.75">
      <c r="A2276" s="198"/>
      <c r="B2276" s="189" t="s">
        <v>5094</v>
      </c>
      <c r="C2276" s="189">
        <v>2023</v>
      </c>
      <c r="D2276" s="184" t="s">
        <v>3771</v>
      </c>
      <c r="E2276" s="187">
        <v>1</v>
      </c>
      <c r="F2276" s="186"/>
      <c r="G2276" s="187">
        <v>33.96461</v>
      </c>
    </row>
    <row r="2277" spans="1:7" ht="18.75">
      <c r="A2277" s="198"/>
      <c r="B2277" s="189" t="s">
        <v>5094</v>
      </c>
      <c r="C2277" s="189">
        <v>2023</v>
      </c>
      <c r="D2277" s="184" t="s">
        <v>3771</v>
      </c>
      <c r="E2277" s="187">
        <v>1</v>
      </c>
      <c r="F2277" s="186"/>
      <c r="G2277" s="187">
        <v>28.75779</v>
      </c>
    </row>
    <row r="2278" spans="1:7" ht="18.75">
      <c r="A2278" s="198"/>
      <c r="B2278" s="189" t="s">
        <v>5095</v>
      </c>
      <c r="C2278" s="189">
        <v>2023</v>
      </c>
      <c r="D2278" s="184" t="s">
        <v>3771</v>
      </c>
      <c r="E2278" s="187">
        <v>1</v>
      </c>
      <c r="F2278" s="186"/>
      <c r="G2278" s="187">
        <v>28.634869999999999</v>
      </c>
    </row>
    <row r="2279" spans="1:7" ht="18.75">
      <c r="A2279" s="198"/>
      <c r="B2279" s="189" t="s">
        <v>5077</v>
      </c>
      <c r="C2279" s="189">
        <v>2023</v>
      </c>
      <c r="D2279" s="184" t="s">
        <v>3771</v>
      </c>
      <c r="E2279" s="187">
        <v>1</v>
      </c>
      <c r="F2279" s="186"/>
      <c r="G2279" s="187">
        <v>34.355870000000003</v>
      </c>
    </row>
    <row r="2280" spans="1:7" ht="18.75">
      <c r="A2280" s="198"/>
      <c r="B2280" s="189" t="s">
        <v>5077</v>
      </c>
      <c r="C2280" s="189">
        <v>2023</v>
      </c>
      <c r="D2280" s="184" t="s">
        <v>3771</v>
      </c>
      <c r="E2280" s="187">
        <v>1</v>
      </c>
      <c r="F2280" s="186"/>
      <c r="G2280" s="187">
        <v>28.65325</v>
      </c>
    </row>
    <row r="2281" spans="1:7" ht="18.75">
      <c r="A2281" s="198"/>
      <c r="B2281" s="189" t="s">
        <v>5078</v>
      </c>
      <c r="C2281" s="189">
        <v>2023</v>
      </c>
      <c r="D2281" s="184" t="s">
        <v>3771</v>
      </c>
      <c r="E2281" s="187">
        <v>1</v>
      </c>
      <c r="F2281" s="186"/>
      <c r="G2281" s="187">
        <v>33.575040000000001</v>
      </c>
    </row>
    <row r="2282" spans="1:7" ht="18.75">
      <c r="A2282" s="198"/>
      <c r="B2282" s="189" t="s">
        <v>5078</v>
      </c>
      <c r="C2282" s="189">
        <v>2023</v>
      </c>
      <c r="D2282" s="184" t="s">
        <v>3771</v>
      </c>
      <c r="E2282" s="187">
        <v>1</v>
      </c>
      <c r="F2282" s="186"/>
      <c r="G2282" s="187">
        <v>32.63138</v>
      </c>
    </row>
    <row r="2283" spans="1:7" ht="18.75">
      <c r="A2283" s="198"/>
      <c r="B2283" s="189" t="s">
        <v>5077</v>
      </c>
      <c r="C2283" s="189">
        <v>2023</v>
      </c>
      <c r="D2283" s="184" t="s">
        <v>3771</v>
      </c>
      <c r="E2283" s="187">
        <v>1</v>
      </c>
      <c r="F2283" s="186"/>
      <c r="G2283" s="187">
        <v>35.852269999999997</v>
      </c>
    </row>
    <row r="2284" spans="1:7" ht="18.75">
      <c r="A2284" s="198"/>
      <c r="B2284" s="189" t="s">
        <v>5109</v>
      </c>
      <c r="C2284" s="189">
        <v>2023</v>
      </c>
      <c r="D2284" s="184" t="s">
        <v>3771</v>
      </c>
      <c r="E2284" s="187">
        <v>1</v>
      </c>
      <c r="F2284" s="186"/>
      <c r="G2284" s="187">
        <v>28.236689999999999</v>
      </c>
    </row>
    <row r="2285" spans="1:7" ht="18.75">
      <c r="A2285" s="198"/>
      <c r="B2285" s="189" t="s">
        <v>5099</v>
      </c>
      <c r="C2285" s="189">
        <v>2023</v>
      </c>
      <c r="D2285" s="184" t="s">
        <v>3771</v>
      </c>
      <c r="E2285" s="187">
        <v>1</v>
      </c>
      <c r="F2285" s="186"/>
      <c r="G2285" s="187">
        <v>29.355610000000002</v>
      </c>
    </row>
    <row r="2286" spans="1:7" ht="18.75">
      <c r="A2286" s="198"/>
      <c r="B2286" s="189" t="s">
        <v>5091</v>
      </c>
      <c r="C2286" s="189">
        <v>2023</v>
      </c>
      <c r="D2286" s="184" t="s">
        <v>3771</v>
      </c>
      <c r="E2286" s="187">
        <v>1</v>
      </c>
      <c r="F2286" s="186"/>
      <c r="G2286" s="187">
        <v>37.910959999999996</v>
      </c>
    </row>
    <row r="2287" spans="1:7" ht="18.75">
      <c r="A2287" s="198"/>
      <c r="B2287" s="189" t="s">
        <v>5091</v>
      </c>
      <c r="C2287" s="189">
        <v>2023</v>
      </c>
      <c r="D2287" s="184" t="s">
        <v>3771</v>
      </c>
      <c r="E2287" s="187">
        <v>1</v>
      </c>
      <c r="F2287" s="186"/>
      <c r="G2287" s="187">
        <v>37.100010000000005</v>
      </c>
    </row>
    <row r="2288" spans="1:7" ht="18.75">
      <c r="A2288" s="198"/>
      <c r="B2288" s="189" t="s">
        <v>5088</v>
      </c>
      <c r="C2288" s="189">
        <v>2023</v>
      </c>
      <c r="D2288" s="184" t="s">
        <v>3771</v>
      </c>
      <c r="E2288" s="187">
        <v>1</v>
      </c>
      <c r="F2288" s="186"/>
      <c r="G2288" s="187">
        <v>35.482010000000002</v>
      </c>
    </row>
    <row r="2289" spans="1:7" ht="18.75">
      <c r="A2289" s="198"/>
      <c r="B2289" s="189" t="s">
        <v>5088</v>
      </c>
      <c r="C2289" s="189">
        <v>2023</v>
      </c>
      <c r="D2289" s="184" t="s">
        <v>3771</v>
      </c>
      <c r="E2289" s="187">
        <v>1</v>
      </c>
      <c r="F2289" s="186"/>
      <c r="G2289" s="187">
        <v>39.063960000000002</v>
      </c>
    </row>
    <row r="2290" spans="1:7" ht="18.75">
      <c r="A2290" s="198"/>
      <c r="B2290" s="189" t="s">
        <v>5088</v>
      </c>
      <c r="C2290" s="189">
        <v>2023</v>
      </c>
      <c r="D2290" s="184" t="s">
        <v>3771</v>
      </c>
      <c r="E2290" s="187">
        <v>1</v>
      </c>
      <c r="F2290" s="186"/>
      <c r="G2290" s="187">
        <v>38.040260000000004</v>
      </c>
    </row>
    <row r="2291" spans="1:7" ht="18.75">
      <c r="A2291" s="198"/>
      <c r="B2291" s="189" t="s">
        <v>5108</v>
      </c>
      <c r="C2291" s="189">
        <v>2023</v>
      </c>
      <c r="D2291" s="184" t="s">
        <v>3771</v>
      </c>
      <c r="E2291" s="187">
        <v>1</v>
      </c>
      <c r="F2291" s="186"/>
      <c r="G2291" s="187">
        <v>38.54833</v>
      </c>
    </row>
    <row r="2292" spans="1:7" ht="18.75">
      <c r="A2292" s="198"/>
      <c r="B2292" s="189" t="s">
        <v>5108</v>
      </c>
      <c r="C2292" s="189">
        <v>2023</v>
      </c>
      <c r="D2292" s="184" t="s">
        <v>3771</v>
      </c>
      <c r="E2292" s="187">
        <v>1</v>
      </c>
      <c r="F2292" s="186"/>
      <c r="G2292" s="187">
        <v>35.24342</v>
      </c>
    </row>
    <row r="2293" spans="1:7" ht="18.75">
      <c r="A2293" s="198"/>
      <c r="B2293" s="189" t="s">
        <v>5083</v>
      </c>
      <c r="C2293" s="189">
        <v>2023</v>
      </c>
      <c r="D2293" s="184" t="s">
        <v>3771</v>
      </c>
      <c r="E2293" s="187">
        <v>1</v>
      </c>
      <c r="F2293" s="186"/>
      <c r="G2293" s="187">
        <v>33.134550000000004</v>
      </c>
    </row>
    <row r="2294" spans="1:7" ht="18.75">
      <c r="A2294" s="198"/>
      <c r="B2294" s="189" t="s">
        <v>5091</v>
      </c>
      <c r="C2294" s="189">
        <v>2023</v>
      </c>
      <c r="D2294" s="184" t="s">
        <v>3771</v>
      </c>
      <c r="E2294" s="187">
        <v>1</v>
      </c>
      <c r="F2294" s="186"/>
      <c r="G2294" s="187">
        <v>37.212660000000007</v>
      </c>
    </row>
    <row r="2295" spans="1:7" ht="18.75">
      <c r="A2295" s="198"/>
      <c r="B2295" s="189" t="s">
        <v>5083</v>
      </c>
      <c r="C2295" s="189">
        <v>2023</v>
      </c>
      <c r="D2295" s="184" t="s">
        <v>3771</v>
      </c>
      <c r="E2295" s="187">
        <v>1</v>
      </c>
      <c r="F2295" s="186"/>
      <c r="G2295" s="187">
        <v>30.87332</v>
      </c>
    </row>
    <row r="2296" spans="1:7" ht="18.75">
      <c r="A2296" s="198"/>
      <c r="B2296" s="189" t="s">
        <v>5108</v>
      </c>
      <c r="C2296" s="189">
        <v>2023</v>
      </c>
      <c r="D2296" s="184" t="s">
        <v>3771</v>
      </c>
      <c r="E2296" s="187">
        <v>1</v>
      </c>
      <c r="F2296" s="186"/>
      <c r="G2296" s="187">
        <v>41.809100000000001</v>
      </c>
    </row>
    <row r="2297" spans="1:7" ht="18.75">
      <c r="A2297" s="198"/>
      <c r="B2297" s="189" t="s">
        <v>5083</v>
      </c>
      <c r="C2297" s="189">
        <v>2023</v>
      </c>
      <c r="D2297" s="184" t="s">
        <v>3771</v>
      </c>
      <c r="E2297" s="187">
        <v>1</v>
      </c>
      <c r="F2297" s="186"/>
      <c r="G2297" s="187">
        <v>33.891849999999998</v>
      </c>
    </row>
    <row r="2298" spans="1:7" ht="18.75">
      <c r="A2298" s="198"/>
      <c r="B2298" s="189" t="s">
        <v>5083</v>
      </c>
      <c r="C2298" s="189">
        <v>2023</v>
      </c>
      <c r="D2298" s="184" t="s">
        <v>3771</v>
      </c>
      <c r="E2298" s="187">
        <v>1</v>
      </c>
      <c r="F2298" s="186"/>
      <c r="G2298" s="187">
        <v>32.30641</v>
      </c>
    </row>
    <row r="2299" spans="1:7" ht="18.75">
      <c r="A2299" s="198"/>
      <c r="B2299" s="189" t="s">
        <v>5090</v>
      </c>
      <c r="C2299" s="189">
        <v>2023</v>
      </c>
      <c r="D2299" s="184" t="s">
        <v>3771</v>
      </c>
      <c r="E2299" s="187">
        <v>1</v>
      </c>
      <c r="F2299" s="186"/>
      <c r="G2299" s="187">
        <v>32.260220000000004</v>
      </c>
    </row>
    <row r="2300" spans="1:7" ht="18.75">
      <c r="A2300" s="198"/>
      <c r="B2300" s="189" t="s">
        <v>5095</v>
      </c>
      <c r="C2300" s="189">
        <v>2023</v>
      </c>
      <c r="D2300" s="184" t="s">
        <v>3771</v>
      </c>
      <c r="E2300" s="187">
        <v>1</v>
      </c>
      <c r="F2300" s="186"/>
      <c r="G2300" s="187">
        <v>30.59986</v>
      </c>
    </row>
    <row r="2301" spans="1:7" ht="18.75">
      <c r="A2301" s="198"/>
      <c r="B2301" s="189" t="s">
        <v>5095</v>
      </c>
      <c r="C2301" s="189">
        <v>2023</v>
      </c>
      <c r="D2301" s="184" t="s">
        <v>3771</v>
      </c>
      <c r="E2301" s="187">
        <v>1</v>
      </c>
      <c r="F2301" s="186"/>
      <c r="G2301" s="187">
        <v>29.90475</v>
      </c>
    </row>
    <row r="2302" spans="1:7" ht="18.75">
      <c r="A2302" s="198"/>
      <c r="B2302" s="189" t="s">
        <v>5092</v>
      </c>
      <c r="C2302" s="189">
        <v>2023</v>
      </c>
      <c r="D2302" s="184" t="s">
        <v>3771</v>
      </c>
      <c r="E2302" s="187">
        <v>1</v>
      </c>
      <c r="F2302" s="186"/>
      <c r="G2302" s="187">
        <v>28.07743</v>
      </c>
    </row>
    <row r="2303" spans="1:7" ht="18.75">
      <c r="A2303" s="198"/>
      <c r="B2303" s="189" t="s">
        <v>5092</v>
      </c>
      <c r="C2303" s="189">
        <v>2023</v>
      </c>
      <c r="D2303" s="184" t="s">
        <v>3771</v>
      </c>
      <c r="E2303" s="187">
        <v>1</v>
      </c>
      <c r="F2303" s="186"/>
      <c r="G2303" s="187">
        <v>27.937819999999999</v>
      </c>
    </row>
    <row r="2304" spans="1:7" ht="18.75">
      <c r="A2304" s="198"/>
      <c r="B2304" s="189" t="s">
        <v>5106</v>
      </c>
      <c r="C2304" s="189">
        <v>2023</v>
      </c>
      <c r="D2304" s="184" t="s">
        <v>3771</v>
      </c>
      <c r="E2304" s="187">
        <v>1</v>
      </c>
      <c r="F2304" s="186"/>
      <c r="G2304" s="187">
        <v>33.6402</v>
      </c>
    </row>
    <row r="2305" spans="1:7" ht="18.75">
      <c r="A2305" s="198"/>
      <c r="B2305" s="189" t="s">
        <v>5102</v>
      </c>
      <c r="C2305" s="189">
        <v>2023</v>
      </c>
      <c r="D2305" s="184" t="s">
        <v>3771</v>
      </c>
      <c r="E2305" s="187">
        <v>1</v>
      </c>
      <c r="F2305" s="186"/>
      <c r="G2305" s="187">
        <v>32.757649999999998</v>
      </c>
    </row>
    <row r="2306" spans="1:7" ht="18.75">
      <c r="A2306" s="198"/>
      <c r="B2306" s="189" t="s">
        <v>5084</v>
      </c>
      <c r="C2306" s="189">
        <v>2023</v>
      </c>
      <c r="D2306" s="184" t="s">
        <v>3771</v>
      </c>
      <c r="E2306" s="187">
        <v>1</v>
      </c>
      <c r="F2306" s="186"/>
      <c r="G2306" s="187">
        <v>31.447980000000001</v>
      </c>
    </row>
    <row r="2307" spans="1:7" ht="18.75">
      <c r="A2307" s="198"/>
      <c r="B2307" s="189" t="s">
        <v>5100</v>
      </c>
      <c r="C2307" s="189">
        <v>2023</v>
      </c>
      <c r="D2307" s="184" t="s">
        <v>3771</v>
      </c>
      <c r="E2307" s="187">
        <v>1</v>
      </c>
      <c r="F2307" s="186"/>
      <c r="G2307" s="187">
        <v>36.279330000000002</v>
      </c>
    </row>
    <row r="2308" spans="1:7" ht="18.75">
      <c r="A2308" s="198"/>
      <c r="B2308" s="189" t="s">
        <v>5087</v>
      </c>
      <c r="C2308" s="189">
        <v>2023</v>
      </c>
      <c r="D2308" s="184" t="s">
        <v>3771</v>
      </c>
      <c r="E2308" s="187">
        <v>1</v>
      </c>
      <c r="F2308" s="186"/>
      <c r="G2308" s="187">
        <v>29.63156</v>
      </c>
    </row>
    <row r="2309" spans="1:7" ht="18.75">
      <c r="A2309" s="198"/>
      <c r="B2309" s="189" t="s">
        <v>5084</v>
      </c>
      <c r="C2309" s="189">
        <v>2023</v>
      </c>
      <c r="D2309" s="184" t="s">
        <v>3771</v>
      </c>
      <c r="E2309" s="187">
        <v>1</v>
      </c>
      <c r="F2309" s="186"/>
      <c r="G2309" s="187">
        <v>31.52786</v>
      </c>
    </row>
    <row r="2310" spans="1:7" ht="18.75">
      <c r="A2310" s="198"/>
      <c r="B2310" s="189" t="s">
        <v>5084</v>
      </c>
      <c r="C2310" s="189">
        <v>2023</v>
      </c>
      <c r="D2310" s="184" t="s">
        <v>3771</v>
      </c>
      <c r="E2310" s="187">
        <v>1</v>
      </c>
      <c r="F2310" s="186"/>
      <c r="G2310" s="187">
        <v>31.987909999999999</v>
      </c>
    </row>
    <row r="2311" spans="1:7" ht="18.75">
      <c r="A2311" s="198"/>
      <c r="B2311" s="189" t="s">
        <v>5101</v>
      </c>
      <c r="C2311" s="189">
        <v>2023</v>
      </c>
      <c r="D2311" s="184" t="s">
        <v>3771</v>
      </c>
      <c r="E2311" s="187">
        <v>1</v>
      </c>
      <c r="F2311" s="186"/>
      <c r="G2311" s="187">
        <v>37.58081</v>
      </c>
    </row>
    <row r="2312" spans="1:7" ht="18.75">
      <c r="A2312" s="198"/>
      <c r="B2312" s="189" t="s">
        <v>5082</v>
      </c>
      <c r="C2312" s="189">
        <v>2023</v>
      </c>
      <c r="D2312" s="184" t="s">
        <v>3771</v>
      </c>
      <c r="E2312" s="187">
        <v>1</v>
      </c>
      <c r="F2312" s="186"/>
      <c r="G2312" s="187">
        <v>37.212519999999998</v>
      </c>
    </row>
    <row r="2313" spans="1:7" ht="18.75">
      <c r="A2313" s="198"/>
      <c r="B2313" s="189" t="s">
        <v>5082</v>
      </c>
      <c r="C2313" s="189">
        <v>2023</v>
      </c>
      <c r="D2313" s="184" t="s">
        <v>3771</v>
      </c>
      <c r="E2313" s="187">
        <v>1</v>
      </c>
      <c r="F2313" s="186"/>
      <c r="G2313" s="187">
        <v>38.177959999999999</v>
      </c>
    </row>
    <row r="2314" spans="1:7" ht="18.75">
      <c r="A2314" s="198"/>
      <c r="B2314" s="189" t="s">
        <v>5090</v>
      </c>
      <c r="C2314" s="189">
        <v>2023</v>
      </c>
      <c r="D2314" s="184" t="s">
        <v>3771</v>
      </c>
      <c r="E2314" s="187">
        <v>1</v>
      </c>
      <c r="F2314" s="186"/>
      <c r="G2314" s="187">
        <v>32.296639999999996</v>
      </c>
    </row>
    <row r="2315" spans="1:7" ht="18.75">
      <c r="A2315" s="198"/>
      <c r="B2315" s="189" t="s">
        <v>5097</v>
      </c>
      <c r="C2315" s="189">
        <v>2023</v>
      </c>
      <c r="D2315" s="184" t="s">
        <v>3771</v>
      </c>
      <c r="E2315" s="187">
        <v>1</v>
      </c>
      <c r="F2315" s="186"/>
      <c r="G2315" s="187">
        <v>26.07</v>
      </c>
    </row>
    <row r="2316" spans="1:7" ht="18.75">
      <c r="A2316" s="198"/>
      <c r="B2316" s="189" t="s">
        <v>5105</v>
      </c>
      <c r="C2316" s="189">
        <v>2023</v>
      </c>
      <c r="D2316" s="184" t="s">
        <v>3771</v>
      </c>
      <c r="E2316" s="187">
        <v>1</v>
      </c>
      <c r="F2316" s="186"/>
      <c r="G2316" s="187">
        <v>32.0764</v>
      </c>
    </row>
    <row r="2317" spans="1:7" ht="18.75">
      <c r="A2317" s="198"/>
      <c r="B2317" s="189" t="s">
        <v>5107</v>
      </c>
      <c r="C2317" s="189">
        <v>2023</v>
      </c>
      <c r="D2317" s="184" t="s">
        <v>3771</v>
      </c>
      <c r="E2317" s="187">
        <v>1</v>
      </c>
      <c r="F2317" s="186"/>
      <c r="G2317" s="187">
        <v>28.479599999999998</v>
      </c>
    </row>
    <row r="2318" spans="1:7" ht="18.75">
      <c r="A2318" s="198"/>
      <c r="B2318" s="189" t="s">
        <v>5107</v>
      </c>
      <c r="C2318" s="189">
        <v>2023</v>
      </c>
      <c r="D2318" s="184" t="s">
        <v>3771</v>
      </c>
      <c r="E2318" s="187">
        <v>1</v>
      </c>
      <c r="F2318" s="186"/>
      <c r="G2318" s="187">
        <v>28.279330000000002</v>
      </c>
    </row>
    <row r="2319" spans="1:7" ht="18.75">
      <c r="A2319" s="198"/>
      <c r="B2319" s="189" t="s">
        <v>5106</v>
      </c>
      <c r="C2319" s="189">
        <v>2023</v>
      </c>
      <c r="D2319" s="184" t="s">
        <v>3771</v>
      </c>
      <c r="E2319" s="187">
        <v>1</v>
      </c>
      <c r="F2319" s="186"/>
      <c r="G2319" s="187">
        <v>34.90157</v>
      </c>
    </row>
    <row r="2320" spans="1:7" ht="18.75">
      <c r="A2320" s="198"/>
      <c r="B2320" s="189" t="s">
        <v>5099</v>
      </c>
      <c r="C2320" s="189">
        <v>2023</v>
      </c>
      <c r="D2320" s="184" t="s">
        <v>3771</v>
      </c>
      <c r="E2320" s="187">
        <v>1</v>
      </c>
      <c r="F2320" s="186"/>
      <c r="G2320" s="187">
        <v>29.380209999999998</v>
      </c>
    </row>
    <row r="2321" spans="1:7" ht="18.75">
      <c r="A2321" s="198"/>
      <c r="B2321" s="189" t="s">
        <v>5099</v>
      </c>
      <c r="C2321" s="189">
        <v>2023</v>
      </c>
      <c r="D2321" s="184" t="s">
        <v>3771</v>
      </c>
      <c r="E2321" s="187">
        <v>1</v>
      </c>
      <c r="F2321" s="186"/>
      <c r="G2321" s="187">
        <v>29.321860000000001</v>
      </c>
    </row>
    <row r="2322" spans="1:7" ht="18.75">
      <c r="A2322" s="198"/>
      <c r="B2322" s="189" t="s">
        <v>5077</v>
      </c>
      <c r="C2322" s="189">
        <v>2023</v>
      </c>
      <c r="D2322" s="184" t="s">
        <v>3771</v>
      </c>
      <c r="E2322" s="187">
        <v>1</v>
      </c>
      <c r="F2322" s="186"/>
      <c r="G2322" s="187">
        <v>38.17286</v>
      </c>
    </row>
    <row r="2323" spans="1:7" ht="18.75">
      <c r="A2323" s="198"/>
      <c r="B2323" s="189" t="s">
        <v>5078</v>
      </c>
      <c r="C2323" s="189">
        <v>2023</v>
      </c>
      <c r="D2323" s="184" t="s">
        <v>3771</v>
      </c>
      <c r="E2323" s="187">
        <v>1</v>
      </c>
      <c r="F2323" s="186"/>
      <c r="G2323" s="187">
        <v>20.283729999999998</v>
      </c>
    </row>
    <row r="2324" spans="1:7" ht="18.75">
      <c r="A2324" s="198"/>
      <c r="B2324" s="189" t="s">
        <v>5077</v>
      </c>
      <c r="C2324" s="189">
        <v>2023</v>
      </c>
      <c r="D2324" s="184" t="s">
        <v>3771</v>
      </c>
      <c r="E2324" s="187">
        <v>1</v>
      </c>
      <c r="F2324" s="186"/>
      <c r="G2324" s="187">
        <v>33.610169999999997</v>
      </c>
    </row>
    <row r="2325" spans="1:7" ht="18.75">
      <c r="A2325" s="198"/>
      <c r="B2325" s="189" t="s">
        <v>5077</v>
      </c>
      <c r="C2325" s="189">
        <v>2023</v>
      </c>
      <c r="D2325" s="184" t="s">
        <v>3771</v>
      </c>
      <c r="E2325" s="187">
        <v>1</v>
      </c>
      <c r="F2325" s="186"/>
      <c r="G2325" s="187">
        <v>43.318339999999999</v>
      </c>
    </row>
    <row r="2326" spans="1:7" ht="18.75">
      <c r="A2326" s="198"/>
      <c r="B2326" s="189" t="s">
        <v>5085</v>
      </c>
      <c r="C2326" s="189">
        <v>2023</v>
      </c>
      <c r="D2326" s="184" t="s">
        <v>3771</v>
      </c>
      <c r="E2326" s="187">
        <v>1</v>
      </c>
      <c r="F2326" s="186"/>
      <c r="G2326" s="187">
        <v>33.560910000000007</v>
      </c>
    </row>
    <row r="2327" spans="1:7" ht="18.75">
      <c r="A2327" s="198"/>
      <c r="B2327" s="189" t="s">
        <v>5078</v>
      </c>
      <c r="C2327" s="189">
        <v>2023</v>
      </c>
      <c r="D2327" s="184" t="s">
        <v>3771</v>
      </c>
      <c r="E2327" s="187">
        <v>1</v>
      </c>
      <c r="F2327" s="186"/>
      <c r="G2327" s="187">
        <v>33.975650000000002</v>
      </c>
    </row>
    <row r="2328" spans="1:7" ht="18.75">
      <c r="A2328" s="198"/>
      <c r="B2328" s="189" t="s">
        <v>5078</v>
      </c>
      <c r="C2328" s="189">
        <v>2023</v>
      </c>
      <c r="D2328" s="184" t="s">
        <v>3771</v>
      </c>
      <c r="E2328" s="187">
        <v>1</v>
      </c>
      <c r="F2328" s="186"/>
      <c r="G2328" s="187">
        <v>44.6006</v>
      </c>
    </row>
    <row r="2329" spans="1:7" ht="18.75">
      <c r="A2329" s="198"/>
      <c r="B2329" s="189" t="s">
        <v>5077</v>
      </c>
      <c r="C2329" s="189">
        <v>2023</v>
      </c>
      <c r="D2329" s="184" t="s">
        <v>3771</v>
      </c>
      <c r="E2329" s="187">
        <v>1</v>
      </c>
      <c r="F2329" s="186"/>
      <c r="G2329" s="187">
        <v>45.727179999999997</v>
      </c>
    </row>
    <row r="2330" spans="1:7" ht="18.75">
      <c r="A2330" s="198"/>
      <c r="B2330" s="189" t="s">
        <v>5077</v>
      </c>
      <c r="C2330" s="189">
        <v>2023</v>
      </c>
      <c r="D2330" s="184" t="s">
        <v>3771</v>
      </c>
      <c r="E2330" s="187">
        <v>1</v>
      </c>
      <c r="F2330" s="186"/>
      <c r="G2330" s="187">
        <v>33.378660000000004</v>
      </c>
    </row>
    <row r="2331" spans="1:7" ht="18.75">
      <c r="A2331" s="198"/>
      <c r="B2331" s="189" t="s">
        <v>5077</v>
      </c>
      <c r="C2331" s="189">
        <v>2023</v>
      </c>
      <c r="D2331" s="184" t="s">
        <v>3771</v>
      </c>
      <c r="E2331" s="187">
        <v>1</v>
      </c>
      <c r="F2331" s="186"/>
      <c r="G2331" s="187">
        <v>41.834150000000001</v>
      </c>
    </row>
    <row r="2332" spans="1:7" ht="18.75">
      <c r="A2332" s="198"/>
      <c r="B2332" s="189" t="s">
        <v>5078</v>
      </c>
      <c r="C2332" s="189">
        <v>2023</v>
      </c>
      <c r="D2332" s="184" t="s">
        <v>3771</v>
      </c>
      <c r="E2332" s="187">
        <v>1</v>
      </c>
      <c r="F2332" s="186"/>
      <c r="G2332" s="187">
        <v>33.402999999999999</v>
      </c>
    </row>
    <row r="2333" spans="1:7" ht="18.75">
      <c r="A2333" s="198"/>
      <c r="B2333" s="189" t="s">
        <v>5078</v>
      </c>
      <c r="C2333" s="189">
        <v>2023</v>
      </c>
      <c r="D2333" s="184" t="s">
        <v>3771</v>
      </c>
      <c r="E2333" s="187">
        <v>1</v>
      </c>
      <c r="F2333" s="186"/>
      <c r="G2333" s="187">
        <v>33.2438</v>
      </c>
    </row>
    <row r="2334" spans="1:7" ht="18.75">
      <c r="A2334" s="198"/>
      <c r="B2334" s="189" t="s">
        <v>5077</v>
      </c>
      <c r="C2334" s="189">
        <v>2023</v>
      </c>
      <c r="D2334" s="184" t="s">
        <v>3771</v>
      </c>
      <c r="E2334" s="187">
        <v>1</v>
      </c>
      <c r="F2334" s="186"/>
      <c r="G2334" s="187">
        <v>30.220659999999999</v>
      </c>
    </row>
    <row r="2335" spans="1:7" ht="18.75">
      <c r="A2335" s="198"/>
      <c r="B2335" s="189" t="s">
        <v>5078</v>
      </c>
      <c r="C2335" s="189">
        <v>2023</v>
      </c>
      <c r="D2335" s="184" t="s">
        <v>3771</v>
      </c>
      <c r="E2335" s="187">
        <v>1</v>
      </c>
      <c r="F2335" s="186"/>
      <c r="G2335" s="187">
        <v>41.742110000000004</v>
      </c>
    </row>
    <row r="2336" spans="1:7" ht="18.75">
      <c r="A2336" s="198"/>
      <c r="B2336" s="189" t="s">
        <v>5078</v>
      </c>
      <c r="C2336" s="189">
        <v>2023</v>
      </c>
      <c r="D2336" s="184" t="s">
        <v>3771</v>
      </c>
      <c r="E2336" s="187">
        <v>1</v>
      </c>
      <c r="F2336" s="186"/>
      <c r="G2336" s="187">
        <v>32.799489999999999</v>
      </c>
    </row>
    <row r="2337" spans="1:7" ht="18.75">
      <c r="A2337" s="198"/>
      <c r="B2337" s="189" t="s">
        <v>5098</v>
      </c>
      <c r="C2337" s="189">
        <v>2023</v>
      </c>
      <c r="D2337" s="184" t="s">
        <v>3771</v>
      </c>
      <c r="E2337" s="187">
        <v>1</v>
      </c>
      <c r="F2337" s="186"/>
      <c r="G2337" s="187">
        <v>31.752330000000001</v>
      </c>
    </row>
    <row r="2338" spans="1:7" ht="18.75">
      <c r="A2338" s="198"/>
      <c r="B2338" s="189" t="s">
        <v>5077</v>
      </c>
      <c r="C2338" s="189">
        <v>2023</v>
      </c>
      <c r="D2338" s="184" t="s">
        <v>3771</v>
      </c>
      <c r="E2338" s="187">
        <v>1</v>
      </c>
      <c r="F2338" s="186"/>
      <c r="G2338" s="187">
        <v>33.755069999999996</v>
      </c>
    </row>
    <row r="2339" spans="1:7" ht="18.75">
      <c r="A2339" s="198"/>
      <c r="B2339" s="189" t="s">
        <v>5078</v>
      </c>
      <c r="C2339" s="189">
        <v>2023</v>
      </c>
      <c r="D2339" s="184" t="s">
        <v>3771</v>
      </c>
      <c r="E2339" s="187">
        <v>1</v>
      </c>
      <c r="F2339" s="186"/>
      <c r="G2339" s="187">
        <v>32.628299999999996</v>
      </c>
    </row>
    <row r="2340" spans="1:7" ht="18.75">
      <c r="A2340" s="198"/>
      <c r="B2340" s="189" t="s">
        <v>5078</v>
      </c>
      <c r="C2340" s="189">
        <v>2023</v>
      </c>
      <c r="D2340" s="184" t="s">
        <v>3771</v>
      </c>
      <c r="E2340" s="187">
        <v>1</v>
      </c>
      <c r="F2340" s="186"/>
      <c r="G2340" s="187">
        <v>32.64179</v>
      </c>
    </row>
    <row r="2341" spans="1:7" ht="18.75">
      <c r="A2341" s="198"/>
      <c r="B2341" s="189" t="s">
        <v>5081</v>
      </c>
      <c r="C2341" s="189">
        <v>2023</v>
      </c>
      <c r="D2341" s="184" t="s">
        <v>3771</v>
      </c>
      <c r="E2341" s="187">
        <v>1</v>
      </c>
      <c r="F2341" s="186"/>
      <c r="G2341" s="187">
        <v>34.62274</v>
      </c>
    </row>
    <row r="2342" spans="1:7" ht="18.75">
      <c r="A2342" s="198"/>
      <c r="B2342" s="189" t="s">
        <v>5109</v>
      </c>
      <c r="C2342" s="189">
        <v>2023</v>
      </c>
      <c r="D2342" s="184" t="s">
        <v>3771</v>
      </c>
      <c r="E2342" s="187">
        <v>1</v>
      </c>
      <c r="F2342" s="186"/>
      <c r="G2342" s="187">
        <v>28.370069999999998</v>
      </c>
    </row>
    <row r="2343" spans="1:7" ht="18.75">
      <c r="A2343" s="198"/>
      <c r="B2343" s="189" t="s">
        <v>5077</v>
      </c>
      <c r="C2343" s="189">
        <v>2023</v>
      </c>
      <c r="D2343" s="184" t="s">
        <v>3771</v>
      </c>
      <c r="E2343" s="187">
        <v>1</v>
      </c>
      <c r="F2343" s="186"/>
      <c r="G2343" s="187">
        <v>38.463910000000006</v>
      </c>
    </row>
    <row r="2344" spans="1:7" ht="18.75">
      <c r="A2344" s="198"/>
      <c r="B2344" s="189" t="s">
        <v>5077</v>
      </c>
      <c r="C2344" s="189">
        <v>2023</v>
      </c>
      <c r="D2344" s="184" t="s">
        <v>3771</v>
      </c>
      <c r="E2344" s="187">
        <v>1</v>
      </c>
      <c r="F2344" s="186"/>
      <c r="G2344" s="187">
        <v>34.228300000000004</v>
      </c>
    </row>
    <row r="2345" spans="1:7" ht="18.75">
      <c r="A2345" s="198"/>
      <c r="B2345" s="189" t="s">
        <v>5078</v>
      </c>
      <c r="C2345" s="189">
        <v>2023</v>
      </c>
      <c r="D2345" s="184" t="s">
        <v>3771</v>
      </c>
      <c r="E2345" s="187">
        <v>1</v>
      </c>
      <c r="F2345" s="186"/>
      <c r="G2345" s="187">
        <v>32.773569999999999</v>
      </c>
    </row>
    <row r="2346" spans="1:7" ht="18.75">
      <c r="A2346" s="198"/>
      <c r="B2346" s="189" t="s">
        <v>5083</v>
      </c>
      <c r="C2346" s="189">
        <v>2023</v>
      </c>
      <c r="D2346" s="184" t="s">
        <v>3771</v>
      </c>
      <c r="E2346" s="187">
        <v>1</v>
      </c>
      <c r="F2346" s="186"/>
      <c r="G2346" s="187">
        <v>29.405830000000002</v>
      </c>
    </row>
    <row r="2347" spans="1:7" ht="18.75">
      <c r="A2347" s="198"/>
      <c r="B2347" s="189" t="s">
        <v>5096</v>
      </c>
      <c r="C2347" s="189">
        <v>2023</v>
      </c>
      <c r="D2347" s="184" t="s">
        <v>3771</v>
      </c>
      <c r="E2347" s="187">
        <v>1</v>
      </c>
      <c r="F2347" s="186"/>
      <c r="G2347" s="187">
        <v>34.201449999999994</v>
      </c>
    </row>
    <row r="2348" spans="1:7" ht="18.75">
      <c r="A2348" s="198"/>
      <c r="B2348" s="189" t="s">
        <v>5107</v>
      </c>
      <c r="C2348" s="189">
        <v>2023</v>
      </c>
      <c r="D2348" s="184" t="s">
        <v>3771</v>
      </c>
      <c r="E2348" s="187">
        <v>1</v>
      </c>
      <c r="F2348" s="186"/>
      <c r="G2348" s="187">
        <v>28.736810000000002</v>
      </c>
    </row>
    <row r="2349" spans="1:7" ht="18.75">
      <c r="A2349" s="198"/>
      <c r="B2349" s="189" t="s">
        <v>5083</v>
      </c>
      <c r="C2349" s="189">
        <v>2023</v>
      </c>
      <c r="D2349" s="184" t="s">
        <v>3771</v>
      </c>
      <c r="E2349" s="187">
        <v>1</v>
      </c>
      <c r="F2349" s="186"/>
      <c r="G2349" s="187">
        <v>36.992559999999997</v>
      </c>
    </row>
    <row r="2350" spans="1:7" ht="18.75">
      <c r="A2350" s="198"/>
      <c r="B2350" s="189" t="s">
        <v>5095</v>
      </c>
      <c r="C2350" s="189">
        <v>2023</v>
      </c>
      <c r="D2350" s="184" t="s">
        <v>3771</v>
      </c>
      <c r="E2350" s="187">
        <v>1</v>
      </c>
      <c r="F2350" s="186"/>
      <c r="G2350" s="187">
        <v>31.95363</v>
      </c>
    </row>
    <row r="2351" spans="1:7" ht="18.75">
      <c r="A2351" s="198"/>
      <c r="B2351" s="189" t="s">
        <v>5092</v>
      </c>
      <c r="C2351" s="189">
        <v>2023</v>
      </c>
      <c r="D2351" s="184" t="s">
        <v>3771</v>
      </c>
      <c r="E2351" s="187">
        <v>1</v>
      </c>
      <c r="F2351" s="186"/>
      <c r="G2351" s="187">
        <v>28.68797</v>
      </c>
    </row>
    <row r="2352" spans="1:7" ht="18.75">
      <c r="A2352" s="198"/>
      <c r="B2352" s="189" t="s">
        <v>5089</v>
      </c>
      <c r="C2352" s="189">
        <v>2023</v>
      </c>
      <c r="D2352" s="184" t="s">
        <v>3771</v>
      </c>
      <c r="E2352" s="187">
        <v>1</v>
      </c>
      <c r="F2352" s="186"/>
      <c r="G2352" s="187">
        <v>33.17313</v>
      </c>
    </row>
    <row r="2353" spans="1:7" ht="18.75">
      <c r="A2353" s="198"/>
      <c r="B2353" s="189" t="s">
        <v>5100</v>
      </c>
      <c r="C2353" s="189">
        <v>2023</v>
      </c>
      <c r="D2353" s="184" t="s">
        <v>3771</v>
      </c>
      <c r="E2353" s="187">
        <v>1</v>
      </c>
      <c r="F2353" s="186"/>
      <c r="G2353" s="187">
        <v>35.811080000000004</v>
      </c>
    </row>
    <row r="2354" spans="1:7" ht="18.75">
      <c r="A2354" s="198"/>
      <c r="B2354" s="189" t="s">
        <v>5084</v>
      </c>
      <c r="C2354" s="189">
        <v>2023</v>
      </c>
      <c r="D2354" s="184" t="s">
        <v>3771</v>
      </c>
      <c r="E2354" s="187">
        <v>1</v>
      </c>
      <c r="F2354" s="186"/>
      <c r="G2354" s="187">
        <v>32.772419999999997</v>
      </c>
    </row>
    <row r="2355" spans="1:7" ht="18.75">
      <c r="A2355" s="198"/>
      <c r="B2355" s="189" t="s">
        <v>5078</v>
      </c>
      <c r="C2355" s="189">
        <v>2023</v>
      </c>
      <c r="D2355" s="184" t="s">
        <v>3771</v>
      </c>
      <c r="E2355" s="187">
        <v>1</v>
      </c>
      <c r="F2355" s="186"/>
      <c r="G2355" s="187">
        <v>30.906959999999998</v>
      </c>
    </row>
    <row r="2356" spans="1:7" ht="18.75">
      <c r="A2356" s="198"/>
      <c r="B2356" s="189" t="s">
        <v>5107</v>
      </c>
      <c r="C2356" s="189">
        <v>2023</v>
      </c>
      <c r="D2356" s="184" t="s">
        <v>3771</v>
      </c>
      <c r="E2356" s="187">
        <v>1</v>
      </c>
      <c r="F2356" s="186"/>
      <c r="G2356" s="187">
        <v>28.641310000000001</v>
      </c>
    </row>
    <row r="2357" spans="1:7" ht="18.75">
      <c r="A2357" s="198"/>
      <c r="B2357" s="189" t="s">
        <v>5096</v>
      </c>
      <c r="C2357" s="189">
        <v>2023</v>
      </c>
      <c r="D2357" s="184" t="s">
        <v>3771</v>
      </c>
      <c r="E2357" s="187">
        <v>1</v>
      </c>
      <c r="F2357" s="186"/>
      <c r="G2357" s="187">
        <v>39.340170000000001</v>
      </c>
    </row>
    <row r="2358" spans="1:7" ht="18.75">
      <c r="A2358" s="198"/>
      <c r="B2358" s="189" t="s">
        <v>5078</v>
      </c>
      <c r="C2358" s="189">
        <v>2023</v>
      </c>
      <c r="D2358" s="184" t="s">
        <v>3771</v>
      </c>
      <c r="E2358" s="187">
        <v>1</v>
      </c>
      <c r="F2358" s="186"/>
      <c r="G2358" s="187">
        <v>32.673430000000003</v>
      </c>
    </row>
    <row r="2359" spans="1:7" ht="18.75">
      <c r="A2359" s="198"/>
      <c r="B2359" s="189" t="s">
        <v>5078</v>
      </c>
      <c r="C2359" s="189">
        <v>2023</v>
      </c>
      <c r="D2359" s="184" t="s">
        <v>3771</v>
      </c>
      <c r="E2359" s="187">
        <v>1</v>
      </c>
      <c r="F2359" s="186"/>
      <c r="G2359" s="187">
        <v>33.031190000000002</v>
      </c>
    </row>
    <row r="2360" spans="1:7" ht="18.75">
      <c r="A2360" s="198"/>
      <c r="B2360" s="189" t="s">
        <v>5105</v>
      </c>
      <c r="C2360" s="189">
        <v>2023</v>
      </c>
      <c r="D2360" s="184" t="s">
        <v>3771</v>
      </c>
      <c r="E2360" s="187">
        <v>1</v>
      </c>
      <c r="F2360" s="186"/>
      <c r="G2360" s="187">
        <v>37.006070000000001</v>
      </c>
    </row>
    <row r="2361" spans="1:7" ht="18.75">
      <c r="A2361" s="198"/>
      <c r="B2361" s="189" t="s">
        <v>5078</v>
      </c>
      <c r="C2361" s="189">
        <v>2023</v>
      </c>
      <c r="D2361" s="184" t="s">
        <v>3771</v>
      </c>
      <c r="E2361" s="187">
        <v>1</v>
      </c>
      <c r="F2361" s="186"/>
      <c r="G2361" s="187">
        <v>40.365739999999995</v>
      </c>
    </row>
    <row r="2362" spans="1:7" ht="18.75">
      <c r="A2362" s="198"/>
      <c r="B2362" s="189" t="s">
        <v>5078</v>
      </c>
      <c r="C2362" s="189">
        <v>2023</v>
      </c>
      <c r="D2362" s="184" t="s">
        <v>3771</v>
      </c>
      <c r="E2362" s="187">
        <v>1</v>
      </c>
      <c r="F2362" s="186"/>
      <c r="G2362" s="187">
        <v>38.846299999999999</v>
      </c>
    </row>
    <row r="2363" spans="1:7" ht="18.75">
      <c r="A2363" s="198"/>
      <c r="B2363" s="189" t="s">
        <v>5079</v>
      </c>
      <c r="C2363" s="189">
        <v>2023</v>
      </c>
      <c r="D2363" s="184" t="s">
        <v>3771</v>
      </c>
      <c r="E2363" s="187">
        <v>1</v>
      </c>
      <c r="F2363" s="186"/>
      <c r="G2363" s="187">
        <v>28.112860000000001</v>
      </c>
    </row>
    <row r="2364" spans="1:7" ht="18.75">
      <c r="A2364" s="198"/>
      <c r="B2364" s="189" t="s">
        <v>5105</v>
      </c>
      <c r="C2364" s="189">
        <v>2023</v>
      </c>
      <c r="D2364" s="184" t="s">
        <v>3771</v>
      </c>
      <c r="E2364" s="187">
        <v>1</v>
      </c>
      <c r="F2364" s="186"/>
      <c r="G2364" s="187">
        <v>33.17015</v>
      </c>
    </row>
    <row r="2365" spans="1:7" ht="18.75">
      <c r="A2365" s="198"/>
      <c r="B2365" s="189" t="s">
        <v>5077</v>
      </c>
      <c r="C2365" s="189">
        <v>2023</v>
      </c>
      <c r="D2365" s="184" t="s">
        <v>3771</v>
      </c>
      <c r="E2365" s="187">
        <v>1</v>
      </c>
      <c r="F2365" s="186"/>
      <c r="G2365" s="187">
        <v>45.61045</v>
      </c>
    </row>
    <row r="2366" spans="1:7" ht="18.75">
      <c r="A2366" s="198"/>
      <c r="B2366" s="189" t="s">
        <v>5105</v>
      </c>
      <c r="C2366" s="189">
        <v>2023</v>
      </c>
      <c r="D2366" s="184" t="s">
        <v>3771</v>
      </c>
      <c r="E2366" s="187">
        <v>1</v>
      </c>
      <c r="F2366" s="186"/>
      <c r="G2366" s="187">
        <v>42.536410000000004</v>
      </c>
    </row>
    <row r="2367" spans="1:7" ht="18.75">
      <c r="A2367" s="198"/>
      <c r="B2367" s="189" t="s">
        <v>5078</v>
      </c>
      <c r="C2367" s="189">
        <v>2023</v>
      </c>
      <c r="D2367" s="184" t="s">
        <v>3771</v>
      </c>
      <c r="E2367" s="187">
        <v>1</v>
      </c>
      <c r="F2367" s="186"/>
      <c r="G2367" s="187">
        <v>52.253070000000001</v>
      </c>
    </row>
    <row r="2368" spans="1:7" ht="18.75">
      <c r="A2368" s="198"/>
      <c r="B2368" s="189" t="s">
        <v>5078</v>
      </c>
      <c r="C2368" s="189">
        <v>2023</v>
      </c>
      <c r="D2368" s="184" t="s">
        <v>3771</v>
      </c>
      <c r="E2368" s="187">
        <v>1</v>
      </c>
      <c r="F2368" s="186"/>
      <c r="G2368" s="187">
        <v>31.662209999999998</v>
      </c>
    </row>
    <row r="2369" spans="1:7" ht="18.75">
      <c r="A2369" s="198"/>
      <c r="B2369" s="189" t="s">
        <v>5077</v>
      </c>
      <c r="C2369" s="189">
        <v>2023</v>
      </c>
      <c r="D2369" s="184" t="s">
        <v>3771</v>
      </c>
      <c r="E2369" s="187">
        <v>1</v>
      </c>
      <c r="F2369" s="186"/>
      <c r="G2369" s="187">
        <v>34.621559999999995</v>
      </c>
    </row>
    <row r="2370" spans="1:7" ht="18.75">
      <c r="A2370" s="198"/>
      <c r="B2370" s="189" t="s">
        <v>5077</v>
      </c>
      <c r="C2370" s="189">
        <v>2023</v>
      </c>
      <c r="D2370" s="184" t="s">
        <v>3771</v>
      </c>
      <c r="E2370" s="187">
        <v>1</v>
      </c>
      <c r="F2370" s="186"/>
      <c r="G2370" s="187">
        <v>29.02468</v>
      </c>
    </row>
    <row r="2371" spans="1:7" ht="18.75">
      <c r="A2371" s="198"/>
      <c r="B2371" s="189" t="s">
        <v>5078</v>
      </c>
      <c r="C2371" s="189">
        <v>2023</v>
      </c>
      <c r="D2371" s="184" t="s">
        <v>3771</v>
      </c>
      <c r="E2371" s="187">
        <v>1</v>
      </c>
      <c r="F2371" s="186"/>
      <c r="G2371" s="187">
        <v>46.129260000000002</v>
      </c>
    </row>
    <row r="2372" spans="1:7" ht="18.75">
      <c r="A2372" s="198"/>
      <c r="B2372" s="189" t="s">
        <v>5078</v>
      </c>
      <c r="C2372" s="189">
        <v>2023</v>
      </c>
      <c r="D2372" s="184" t="s">
        <v>3771</v>
      </c>
      <c r="E2372" s="187">
        <v>1</v>
      </c>
      <c r="F2372" s="186"/>
      <c r="G2372" s="187">
        <v>77.260270000000006</v>
      </c>
    </row>
    <row r="2373" spans="1:7" ht="18.75">
      <c r="A2373" s="198"/>
      <c r="B2373" s="189" t="s">
        <v>5090</v>
      </c>
      <c r="C2373" s="189">
        <v>2023</v>
      </c>
      <c r="D2373" s="184" t="s">
        <v>3771</v>
      </c>
      <c r="E2373" s="187">
        <v>1</v>
      </c>
      <c r="F2373" s="186"/>
      <c r="G2373" s="187">
        <v>34.407350000000001</v>
      </c>
    </row>
    <row r="2374" spans="1:7" ht="18.75">
      <c r="A2374" s="198"/>
      <c r="B2374" s="189" t="s">
        <v>5078</v>
      </c>
      <c r="C2374" s="189">
        <v>2023</v>
      </c>
      <c r="D2374" s="184" t="s">
        <v>3771</v>
      </c>
      <c r="E2374" s="187">
        <v>1</v>
      </c>
      <c r="F2374" s="186"/>
      <c r="G2374" s="187">
        <v>32.665840000000003</v>
      </c>
    </row>
    <row r="2375" spans="1:7" ht="18.75">
      <c r="A2375" s="198"/>
      <c r="B2375" s="189" t="s">
        <v>5087</v>
      </c>
      <c r="C2375" s="189">
        <v>2023</v>
      </c>
      <c r="D2375" s="184" t="s">
        <v>3771</v>
      </c>
      <c r="E2375" s="187">
        <v>1</v>
      </c>
      <c r="F2375" s="186"/>
      <c r="G2375" s="187">
        <v>35.45608</v>
      </c>
    </row>
    <row r="2376" spans="1:7" ht="18.75">
      <c r="A2376" s="198"/>
      <c r="B2376" s="189" t="s">
        <v>5077</v>
      </c>
      <c r="C2376" s="189">
        <v>2023</v>
      </c>
      <c r="D2376" s="184" t="s">
        <v>3771</v>
      </c>
      <c r="E2376" s="187">
        <v>1</v>
      </c>
      <c r="F2376" s="186"/>
      <c r="G2376" s="187">
        <v>34.7102</v>
      </c>
    </row>
    <row r="2377" spans="1:7" ht="18.75">
      <c r="A2377" s="198"/>
      <c r="B2377" s="189" t="s">
        <v>5077</v>
      </c>
      <c r="C2377" s="189">
        <v>2023</v>
      </c>
      <c r="D2377" s="184" t="s">
        <v>3771</v>
      </c>
      <c r="E2377" s="187">
        <v>1</v>
      </c>
      <c r="F2377" s="186"/>
      <c r="G2377" s="187">
        <v>45.486710000000002</v>
      </c>
    </row>
    <row r="2378" spans="1:7" ht="18.75">
      <c r="A2378" s="198"/>
      <c r="B2378" s="189" t="s">
        <v>5077</v>
      </c>
      <c r="C2378" s="189">
        <v>2023</v>
      </c>
      <c r="D2378" s="184" t="s">
        <v>3771</v>
      </c>
      <c r="E2378" s="187">
        <v>1</v>
      </c>
      <c r="F2378" s="186"/>
      <c r="G2378" s="187">
        <v>37.512639999999998</v>
      </c>
    </row>
    <row r="2379" spans="1:7" ht="18.75">
      <c r="A2379" s="198"/>
      <c r="B2379" s="189" t="s">
        <v>5085</v>
      </c>
      <c r="C2379" s="189">
        <v>2023</v>
      </c>
      <c r="D2379" s="184" t="s">
        <v>3771</v>
      </c>
      <c r="E2379" s="187">
        <v>1</v>
      </c>
      <c r="F2379" s="186"/>
      <c r="G2379" s="187">
        <v>32.99971</v>
      </c>
    </row>
    <row r="2380" spans="1:7" ht="18.75">
      <c r="A2380" s="198"/>
      <c r="B2380" s="189" t="s">
        <v>5097</v>
      </c>
      <c r="C2380" s="189">
        <v>2023</v>
      </c>
      <c r="D2380" s="184" t="s">
        <v>3771</v>
      </c>
      <c r="E2380" s="187">
        <v>1</v>
      </c>
      <c r="F2380" s="186"/>
      <c r="G2380" s="187">
        <v>23.624669999999998</v>
      </c>
    </row>
    <row r="2381" spans="1:7" ht="18.75">
      <c r="A2381" s="198"/>
      <c r="B2381" s="189" t="s">
        <v>5078</v>
      </c>
      <c r="C2381" s="189">
        <v>2023</v>
      </c>
      <c r="D2381" s="184" t="s">
        <v>3771</v>
      </c>
      <c r="E2381" s="187">
        <v>1</v>
      </c>
      <c r="F2381" s="186"/>
      <c r="G2381" s="187">
        <v>31.757939999999998</v>
      </c>
    </row>
    <row r="2382" spans="1:7" ht="18.75">
      <c r="A2382" s="198"/>
      <c r="B2382" s="189" t="s">
        <v>5087</v>
      </c>
      <c r="C2382" s="189">
        <v>2023</v>
      </c>
      <c r="D2382" s="184" t="s">
        <v>3771</v>
      </c>
      <c r="E2382" s="187">
        <v>1</v>
      </c>
      <c r="F2382" s="186"/>
      <c r="G2382" s="187">
        <v>33.948419999999999</v>
      </c>
    </row>
    <row r="2383" spans="1:7" ht="18.75">
      <c r="A2383" s="198"/>
      <c r="B2383" s="189" t="s">
        <v>5088</v>
      </c>
      <c r="C2383" s="189">
        <v>2023</v>
      </c>
      <c r="D2383" s="184" t="s">
        <v>3771</v>
      </c>
      <c r="E2383" s="187">
        <v>1</v>
      </c>
      <c r="F2383" s="186"/>
      <c r="G2383" s="187">
        <v>35.066800000000001</v>
      </c>
    </row>
    <row r="2384" spans="1:7" ht="18.75">
      <c r="A2384" s="198"/>
      <c r="B2384" s="189" t="s">
        <v>5077</v>
      </c>
      <c r="C2384" s="189">
        <v>2023</v>
      </c>
      <c r="D2384" s="184" t="s">
        <v>3771</v>
      </c>
      <c r="E2384" s="187">
        <v>1</v>
      </c>
      <c r="F2384" s="186"/>
      <c r="G2384" s="187">
        <v>44.984410000000004</v>
      </c>
    </row>
    <row r="2385" spans="1:7" ht="18.75">
      <c r="A2385" s="198"/>
      <c r="B2385" s="189" t="s">
        <v>5087</v>
      </c>
      <c r="C2385" s="189">
        <v>2023</v>
      </c>
      <c r="D2385" s="184" t="s">
        <v>3771</v>
      </c>
      <c r="E2385" s="187">
        <v>1</v>
      </c>
      <c r="F2385" s="186"/>
      <c r="G2385" s="187">
        <v>33.792310000000001</v>
      </c>
    </row>
    <row r="2386" spans="1:7" ht="18.75">
      <c r="A2386" s="198"/>
      <c r="B2386" s="189" t="s">
        <v>5078</v>
      </c>
      <c r="C2386" s="189">
        <v>2023</v>
      </c>
      <c r="D2386" s="184" t="s">
        <v>3771</v>
      </c>
      <c r="E2386" s="187">
        <v>1</v>
      </c>
      <c r="F2386" s="186"/>
      <c r="G2386" s="187">
        <v>32.632770000000001</v>
      </c>
    </row>
    <row r="2387" spans="1:7" ht="18.75">
      <c r="A2387" s="198"/>
      <c r="B2387" s="189" t="s">
        <v>5077</v>
      </c>
      <c r="C2387" s="189">
        <v>2023</v>
      </c>
      <c r="D2387" s="184" t="s">
        <v>3771</v>
      </c>
      <c r="E2387" s="187">
        <v>1</v>
      </c>
      <c r="F2387" s="186"/>
      <c r="G2387" s="187">
        <v>41.719679999999997</v>
      </c>
    </row>
    <row r="2388" spans="1:7" ht="18.75">
      <c r="A2388" s="198"/>
      <c r="B2388" s="189" t="s">
        <v>5078</v>
      </c>
      <c r="C2388" s="189">
        <v>2023</v>
      </c>
      <c r="D2388" s="184" t="s">
        <v>3771</v>
      </c>
      <c r="E2388" s="187">
        <v>1</v>
      </c>
      <c r="F2388" s="186"/>
      <c r="G2388" s="187">
        <v>33.518910000000005</v>
      </c>
    </row>
    <row r="2389" spans="1:7" ht="18.75">
      <c r="A2389" s="198"/>
      <c r="B2389" s="189" t="s">
        <v>5081</v>
      </c>
      <c r="C2389" s="189">
        <v>2023</v>
      </c>
      <c r="D2389" s="184" t="s">
        <v>3771</v>
      </c>
      <c r="E2389" s="187">
        <v>1</v>
      </c>
      <c r="F2389" s="186"/>
      <c r="G2389" s="187">
        <v>35.790309999999998</v>
      </c>
    </row>
    <row r="2390" spans="1:7" ht="18.75">
      <c r="A2390" s="198"/>
      <c r="B2390" s="189" t="s">
        <v>5077</v>
      </c>
      <c r="C2390" s="189">
        <v>2023</v>
      </c>
      <c r="D2390" s="184" t="s">
        <v>3771</v>
      </c>
      <c r="E2390" s="187">
        <v>1</v>
      </c>
      <c r="F2390" s="186"/>
      <c r="G2390" s="187">
        <v>33.122410000000002</v>
      </c>
    </row>
    <row r="2391" spans="1:7" ht="18.75">
      <c r="A2391" s="198"/>
      <c r="B2391" s="189" t="s">
        <v>5091</v>
      </c>
      <c r="C2391" s="189">
        <v>2023</v>
      </c>
      <c r="D2391" s="184" t="s">
        <v>3771</v>
      </c>
      <c r="E2391" s="187">
        <v>1</v>
      </c>
      <c r="F2391" s="186"/>
      <c r="G2391" s="187">
        <v>30.185119999999998</v>
      </c>
    </row>
    <row r="2392" spans="1:7" ht="18.75">
      <c r="A2392" s="198"/>
      <c r="B2392" s="189" t="s">
        <v>5078</v>
      </c>
      <c r="C2392" s="189">
        <v>2023</v>
      </c>
      <c r="D2392" s="184" t="s">
        <v>3771</v>
      </c>
      <c r="E2392" s="187">
        <v>1</v>
      </c>
      <c r="F2392" s="186"/>
      <c r="G2392" s="187">
        <v>32.722529999999999</v>
      </c>
    </row>
    <row r="2393" spans="1:7" ht="18.75">
      <c r="A2393" s="198"/>
      <c r="B2393" s="189" t="s">
        <v>5078</v>
      </c>
      <c r="C2393" s="189">
        <v>2023</v>
      </c>
      <c r="D2393" s="184" t="s">
        <v>3771</v>
      </c>
      <c r="E2393" s="187">
        <v>1</v>
      </c>
      <c r="F2393" s="186"/>
      <c r="G2393" s="187">
        <v>32.701119999999996</v>
      </c>
    </row>
    <row r="2394" spans="1:7" ht="18.75">
      <c r="A2394" s="198"/>
      <c r="B2394" s="189" t="s">
        <v>5078</v>
      </c>
      <c r="C2394" s="189">
        <v>2023</v>
      </c>
      <c r="D2394" s="184" t="s">
        <v>3771</v>
      </c>
      <c r="E2394" s="187">
        <v>1</v>
      </c>
      <c r="F2394" s="186"/>
      <c r="G2394" s="187">
        <v>32.633939999999996</v>
      </c>
    </row>
    <row r="2395" spans="1:7" ht="18.75">
      <c r="A2395" s="198"/>
      <c r="B2395" s="189" t="s">
        <v>5078</v>
      </c>
      <c r="C2395" s="189">
        <v>2023</v>
      </c>
      <c r="D2395" s="184" t="s">
        <v>3771</v>
      </c>
      <c r="E2395" s="187">
        <v>1</v>
      </c>
      <c r="F2395" s="186"/>
      <c r="G2395" s="187">
        <v>32.770209999999999</v>
      </c>
    </row>
    <row r="2396" spans="1:7" ht="18.75">
      <c r="A2396" s="198"/>
      <c r="B2396" s="189" t="s">
        <v>5078</v>
      </c>
      <c r="C2396" s="189">
        <v>2023</v>
      </c>
      <c r="D2396" s="184" t="s">
        <v>3771</v>
      </c>
      <c r="E2396" s="187">
        <v>1</v>
      </c>
      <c r="F2396" s="186"/>
      <c r="G2396" s="187">
        <v>32.803239999999995</v>
      </c>
    </row>
    <row r="2397" spans="1:7" ht="18.75">
      <c r="A2397" s="198"/>
      <c r="B2397" s="189" t="s">
        <v>5078</v>
      </c>
      <c r="C2397" s="189">
        <v>2023</v>
      </c>
      <c r="D2397" s="184" t="s">
        <v>3771</v>
      </c>
      <c r="E2397" s="187">
        <v>1</v>
      </c>
      <c r="F2397" s="186"/>
      <c r="G2397" s="187">
        <v>32.754439999999995</v>
      </c>
    </row>
    <row r="2398" spans="1:7" ht="18.75">
      <c r="A2398" s="198"/>
      <c r="B2398" s="189" t="s">
        <v>5093</v>
      </c>
      <c r="C2398" s="189">
        <v>2023</v>
      </c>
      <c r="D2398" s="184" t="s">
        <v>3771</v>
      </c>
      <c r="E2398" s="187">
        <v>1</v>
      </c>
      <c r="F2398" s="186"/>
      <c r="G2398" s="187">
        <v>32.150199999999998</v>
      </c>
    </row>
    <row r="2399" spans="1:7" ht="18.75">
      <c r="A2399" s="198"/>
      <c r="B2399" s="189" t="s">
        <v>5092</v>
      </c>
      <c r="C2399" s="189">
        <v>2023</v>
      </c>
      <c r="D2399" s="184" t="s">
        <v>3771</v>
      </c>
      <c r="E2399" s="187">
        <v>1</v>
      </c>
      <c r="F2399" s="186"/>
      <c r="G2399" s="187">
        <v>28.224330000000002</v>
      </c>
    </row>
    <row r="2400" spans="1:7" ht="18.75">
      <c r="A2400" s="198"/>
      <c r="B2400" s="189" t="s">
        <v>5077</v>
      </c>
      <c r="C2400" s="189">
        <v>2023</v>
      </c>
      <c r="D2400" s="184" t="s">
        <v>3771</v>
      </c>
      <c r="E2400" s="187">
        <v>1</v>
      </c>
      <c r="F2400" s="186"/>
      <c r="G2400" s="187">
        <v>34.478559999999995</v>
      </c>
    </row>
    <row r="2401" spans="1:7" ht="18.75">
      <c r="A2401" s="198"/>
      <c r="B2401" s="189" t="s">
        <v>5078</v>
      </c>
      <c r="C2401" s="189">
        <v>2023</v>
      </c>
      <c r="D2401" s="184" t="s">
        <v>3771</v>
      </c>
      <c r="E2401" s="187">
        <v>1</v>
      </c>
      <c r="F2401" s="186"/>
      <c r="G2401" s="187">
        <v>41.989470000000004</v>
      </c>
    </row>
    <row r="2402" spans="1:7" ht="18.75">
      <c r="A2402" s="198"/>
      <c r="B2402" s="189" t="s">
        <v>5084</v>
      </c>
      <c r="C2402" s="189">
        <v>2023</v>
      </c>
      <c r="D2402" s="184" t="s">
        <v>3771</v>
      </c>
      <c r="E2402" s="187">
        <v>1</v>
      </c>
      <c r="F2402" s="186"/>
      <c r="G2402" s="187">
        <v>32.541939999999997</v>
      </c>
    </row>
    <row r="2403" spans="1:7" ht="18.75">
      <c r="A2403" s="198"/>
      <c r="B2403" s="189" t="s">
        <v>5078</v>
      </c>
      <c r="C2403" s="189">
        <v>2023</v>
      </c>
      <c r="D2403" s="184" t="s">
        <v>3771</v>
      </c>
      <c r="E2403" s="187">
        <v>1</v>
      </c>
      <c r="F2403" s="186"/>
      <c r="G2403" s="187">
        <v>43.25047</v>
      </c>
    </row>
    <row r="2404" spans="1:7" ht="18.75">
      <c r="A2404" s="198"/>
      <c r="B2404" s="189" t="s">
        <v>5077</v>
      </c>
      <c r="C2404" s="189">
        <v>2023</v>
      </c>
      <c r="D2404" s="184" t="s">
        <v>3771</v>
      </c>
      <c r="E2404" s="187">
        <v>1</v>
      </c>
      <c r="F2404" s="186"/>
      <c r="G2404" s="187">
        <v>42.17624</v>
      </c>
    </row>
    <row r="2405" spans="1:7" ht="18.75">
      <c r="A2405" s="198"/>
      <c r="B2405" s="189" t="s">
        <v>5077</v>
      </c>
      <c r="C2405" s="189">
        <v>2023</v>
      </c>
      <c r="D2405" s="184" t="s">
        <v>3771</v>
      </c>
      <c r="E2405" s="187">
        <v>1</v>
      </c>
      <c r="F2405" s="186"/>
      <c r="G2405" s="187">
        <v>45.153700000000001</v>
      </c>
    </row>
    <row r="2406" spans="1:7" ht="18.75">
      <c r="A2406" s="198"/>
      <c r="B2406" s="189" t="s">
        <v>5077</v>
      </c>
      <c r="C2406" s="189">
        <v>2023</v>
      </c>
      <c r="D2406" s="184" t="s">
        <v>3771</v>
      </c>
      <c r="E2406" s="187">
        <v>1</v>
      </c>
      <c r="F2406" s="186"/>
      <c r="G2406" s="187">
        <v>45.156220000000005</v>
      </c>
    </row>
    <row r="2407" spans="1:7" ht="18.75">
      <c r="A2407" s="198"/>
      <c r="B2407" s="189" t="s">
        <v>5077</v>
      </c>
      <c r="C2407" s="189">
        <v>2023</v>
      </c>
      <c r="D2407" s="184" t="s">
        <v>3771</v>
      </c>
      <c r="E2407" s="187">
        <v>1</v>
      </c>
      <c r="F2407" s="186"/>
      <c r="G2407" s="187">
        <v>45.156410000000001</v>
      </c>
    </row>
    <row r="2408" spans="1:7" ht="18.75">
      <c r="A2408" s="198"/>
      <c r="B2408" s="189" t="s">
        <v>5077</v>
      </c>
      <c r="C2408" s="189">
        <v>2023</v>
      </c>
      <c r="D2408" s="184" t="s">
        <v>3771</v>
      </c>
      <c r="E2408" s="187">
        <v>1</v>
      </c>
      <c r="F2408" s="186"/>
      <c r="G2408" s="187">
        <v>45.74474</v>
      </c>
    </row>
    <row r="2409" spans="1:7" ht="18.75">
      <c r="A2409" s="198"/>
      <c r="B2409" s="189" t="s">
        <v>5077</v>
      </c>
      <c r="C2409" s="189">
        <v>2023</v>
      </c>
      <c r="D2409" s="184" t="s">
        <v>3771</v>
      </c>
      <c r="E2409" s="187">
        <v>1</v>
      </c>
      <c r="F2409" s="186"/>
      <c r="G2409" s="187">
        <v>45.799320000000002</v>
      </c>
    </row>
    <row r="2410" spans="1:7" ht="18.75">
      <c r="A2410" s="198"/>
      <c r="B2410" s="189" t="s">
        <v>5077</v>
      </c>
      <c r="C2410" s="189">
        <v>2023</v>
      </c>
      <c r="D2410" s="184" t="s">
        <v>3771</v>
      </c>
      <c r="E2410" s="187">
        <v>1</v>
      </c>
      <c r="F2410" s="186"/>
      <c r="G2410" s="187">
        <v>44.772379999999998</v>
      </c>
    </row>
    <row r="2411" spans="1:7" ht="18.75">
      <c r="A2411" s="198"/>
      <c r="B2411" s="189" t="s">
        <v>5077</v>
      </c>
      <c r="C2411" s="189">
        <v>2023</v>
      </c>
      <c r="D2411" s="184" t="s">
        <v>3771</v>
      </c>
      <c r="E2411" s="187">
        <v>1</v>
      </c>
      <c r="F2411" s="186"/>
      <c r="G2411" s="187">
        <v>32.305750000000003</v>
      </c>
    </row>
    <row r="2412" spans="1:7" ht="18.75">
      <c r="A2412" s="198"/>
      <c r="B2412" s="189" t="s">
        <v>5077</v>
      </c>
      <c r="C2412" s="189">
        <v>2023</v>
      </c>
      <c r="D2412" s="184" t="s">
        <v>3771</v>
      </c>
      <c r="E2412" s="187">
        <v>1</v>
      </c>
      <c r="F2412" s="186"/>
      <c r="G2412" s="187">
        <v>31.949120000000001</v>
      </c>
    </row>
    <row r="2413" spans="1:7" ht="18.75">
      <c r="A2413" s="198"/>
      <c r="B2413" s="189" t="s">
        <v>5077</v>
      </c>
      <c r="C2413" s="189">
        <v>2023</v>
      </c>
      <c r="D2413" s="184" t="s">
        <v>3771</v>
      </c>
      <c r="E2413" s="187">
        <v>1</v>
      </c>
      <c r="F2413" s="186"/>
      <c r="G2413" s="187">
        <v>38.469620000000006</v>
      </c>
    </row>
    <row r="2414" spans="1:7" ht="18.75">
      <c r="A2414" s="198"/>
      <c r="B2414" s="189" t="s">
        <v>5094</v>
      </c>
      <c r="C2414" s="189">
        <v>2023</v>
      </c>
      <c r="D2414" s="184" t="s">
        <v>3771</v>
      </c>
      <c r="E2414" s="187">
        <v>1</v>
      </c>
      <c r="F2414" s="186"/>
      <c r="G2414" s="187">
        <v>32.210940000000001</v>
      </c>
    </row>
    <row r="2415" spans="1:7" ht="18.75">
      <c r="A2415" s="198"/>
      <c r="B2415" s="189" t="s">
        <v>5078</v>
      </c>
      <c r="C2415" s="189">
        <v>2023</v>
      </c>
      <c r="D2415" s="184" t="s">
        <v>3771</v>
      </c>
      <c r="E2415" s="187">
        <v>1</v>
      </c>
      <c r="F2415" s="186"/>
      <c r="G2415" s="187">
        <v>33.377379999999995</v>
      </c>
    </row>
    <row r="2416" spans="1:7" ht="18.75">
      <c r="A2416" s="198"/>
      <c r="B2416" s="189" t="s">
        <v>5078</v>
      </c>
      <c r="C2416" s="189">
        <v>2023</v>
      </c>
      <c r="D2416" s="184" t="s">
        <v>3771</v>
      </c>
      <c r="E2416" s="187">
        <v>1</v>
      </c>
      <c r="F2416" s="186"/>
      <c r="G2416" s="187">
        <v>46.992350000000002</v>
      </c>
    </row>
    <row r="2417" spans="1:7" ht="18.75">
      <c r="A2417" s="198"/>
      <c r="B2417" s="189" t="s">
        <v>5077</v>
      </c>
      <c r="C2417" s="189">
        <v>2023</v>
      </c>
      <c r="D2417" s="184" t="s">
        <v>3771</v>
      </c>
      <c r="E2417" s="187">
        <v>1</v>
      </c>
      <c r="F2417" s="186"/>
      <c r="G2417" s="187">
        <v>45.745480000000001</v>
      </c>
    </row>
    <row r="2418" spans="1:7" ht="18.75">
      <c r="A2418" s="198"/>
      <c r="B2418" s="189" t="s">
        <v>5078</v>
      </c>
      <c r="C2418" s="189">
        <v>2023</v>
      </c>
      <c r="D2418" s="184" t="s">
        <v>3771</v>
      </c>
      <c r="E2418" s="187">
        <v>1</v>
      </c>
      <c r="F2418" s="186"/>
      <c r="G2418" s="187">
        <v>32.320329999999998</v>
      </c>
    </row>
    <row r="2419" spans="1:7" ht="18.75">
      <c r="A2419" s="198"/>
      <c r="B2419" s="189" t="s">
        <v>5078</v>
      </c>
      <c r="C2419" s="189">
        <v>2023</v>
      </c>
      <c r="D2419" s="184" t="s">
        <v>3771</v>
      </c>
      <c r="E2419" s="187">
        <v>1</v>
      </c>
      <c r="F2419" s="186"/>
      <c r="G2419" s="187">
        <v>39.034949999999995</v>
      </c>
    </row>
    <row r="2420" spans="1:7" ht="18.75">
      <c r="A2420" s="198"/>
      <c r="B2420" s="189" t="s">
        <v>5078</v>
      </c>
      <c r="C2420" s="189">
        <v>2023</v>
      </c>
      <c r="D2420" s="184" t="s">
        <v>3771</v>
      </c>
      <c r="E2420" s="187">
        <v>1</v>
      </c>
      <c r="F2420" s="186"/>
      <c r="G2420" s="187">
        <v>30.682880000000001</v>
      </c>
    </row>
    <row r="2421" spans="1:7" ht="18.75">
      <c r="A2421" s="198"/>
      <c r="B2421" s="189" t="s">
        <v>5077</v>
      </c>
      <c r="C2421" s="189">
        <v>2023</v>
      </c>
      <c r="D2421" s="184" t="s">
        <v>3771</v>
      </c>
      <c r="E2421" s="187">
        <v>1</v>
      </c>
      <c r="F2421" s="186"/>
      <c r="G2421" s="187">
        <v>31.662089999999999</v>
      </c>
    </row>
    <row r="2422" spans="1:7" ht="18.75">
      <c r="A2422" s="198"/>
      <c r="B2422" s="189" t="s">
        <v>5077</v>
      </c>
      <c r="C2422" s="189">
        <v>2023</v>
      </c>
      <c r="D2422" s="184" t="s">
        <v>3771</v>
      </c>
      <c r="E2422" s="187">
        <v>1</v>
      </c>
      <c r="F2422" s="186"/>
      <c r="G2422" s="187">
        <v>32.836089999999999</v>
      </c>
    </row>
    <row r="2423" spans="1:7" ht="18.75">
      <c r="A2423" s="198"/>
      <c r="B2423" s="189" t="s">
        <v>5077</v>
      </c>
      <c r="C2423" s="189">
        <v>2023</v>
      </c>
      <c r="D2423" s="184" t="s">
        <v>3771</v>
      </c>
      <c r="E2423" s="187">
        <v>1</v>
      </c>
      <c r="F2423" s="186"/>
      <c r="G2423" s="187">
        <v>38.357169999999996</v>
      </c>
    </row>
    <row r="2424" spans="1:7" ht="18.75">
      <c r="A2424" s="198"/>
      <c r="B2424" s="189" t="s">
        <v>5077</v>
      </c>
      <c r="C2424" s="189">
        <v>2023</v>
      </c>
      <c r="D2424" s="184" t="s">
        <v>3771</v>
      </c>
      <c r="E2424" s="187">
        <v>1</v>
      </c>
      <c r="F2424" s="186"/>
      <c r="G2424" s="187">
        <v>33.205629999999999</v>
      </c>
    </row>
    <row r="2425" spans="1:7" ht="18.75">
      <c r="A2425" s="198"/>
      <c r="B2425" s="189" t="s">
        <v>5081</v>
      </c>
      <c r="C2425" s="189">
        <v>2023</v>
      </c>
      <c r="D2425" s="184" t="s">
        <v>3771</v>
      </c>
      <c r="E2425" s="187">
        <v>1</v>
      </c>
      <c r="F2425" s="186"/>
      <c r="G2425" s="187">
        <v>42.846679999999999</v>
      </c>
    </row>
    <row r="2426" spans="1:7" ht="18.75">
      <c r="A2426" s="198"/>
      <c r="B2426" s="189" t="s">
        <v>5093</v>
      </c>
      <c r="C2426" s="189">
        <v>2023</v>
      </c>
      <c r="D2426" s="184" t="s">
        <v>3771</v>
      </c>
      <c r="E2426" s="187">
        <v>1</v>
      </c>
      <c r="F2426" s="186"/>
      <c r="G2426" s="187">
        <v>32.171199999999999</v>
      </c>
    </row>
    <row r="2427" spans="1:7" ht="18.75">
      <c r="A2427" s="198"/>
      <c r="B2427" s="189" t="s">
        <v>5078</v>
      </c>
      <c r="C2427" s="189">
        <v>2023</v>
      </c>
      <c r="D2427" s="184" t="s">
        <v>3771</v>
      </c>
      <c r="E2427" s="187">
        <v>1</v>
      </c>
      <c r="F2427" s="186"/>
      <c r="G2427" s="187">
        <v>32.857239999999997</v>
      </c>
    </row>
    <row r="2428" spans="1:7" ht="18.75">
      <c r="A2428" s="198"/>
      <c r="B2428" s="189" t="s">
        <v>5097</v>
      </c>
      <c r="C2428" s="189">
        <v>2023</v>
      </c>
      <c r="D2428" s="184" t="s">
        <v>3771</v>
      </c>
      <c r="E2428" s="187">
        <v>1</v>
      </c>
      <c r="F2428" s="186"/>
      <c r="G2428" s="187">
        <v>23.581509999999998</v>
      </c>
    </row>
    <row r="2429" spans="1:7" ht="18.75">
      <c r="A2429" s="198"/>
      <c r="B2429" s="189" t="s">
        <v>5109</v>
      </c>
      <c r="C2429" s="189">
        <v>2023</v>
      </c>
      <c r="D2429" s="184" t="s">
        <v>3771</v>
      </c>
      <c r="E2429" s="187">
        <v>1</v>
      </c>
      <c r="F2429" s="186"/>
      <c r="G2429" s="187">
        <v>37.667910000000006</v>
      </c>
    </row>
    <row r="2430" spans="1:7" ht="18.75">
      <c r="A2430" s="198"/>
      <c r="B2430" s="189" t="s">
        <v>5078</v>
      </c>
      <c r="C2430" s="189">
        <v>2023</v>
      </c>
      <c r="D2430" s="184" t="s">
        <v>3771</v>
      </c>
      <c r="E2430" s="187">
        <v>1</v>
      </c>
      <c r="F2430" s="186"/>
      <c r="G2430" s="187">
        <v>31.191080000000003</v>
      </c>
    </row>
    <row r="2431" spans="1:7" ht="18.75">
      <c r="A2431" s="198"/>
      <c r="B2431" s="189" t="s">
        <v>5094</v>
      </c>
      <c r="C2431" s="189">
        <v>2023</v>
      </c>
      <c r="D2431" s="184" t="s">
        <v>3771</v>
      </c>
      <c r="E2431" s="187">
        <v>1</v>
      </c>
      <c r="F2431" s="186"/>
      <c r="G2431" s="187">
        <v>30.299029999999998</v>
      </c>
    </row>
    <row r="2432" spans="1:7" ht="18.75">
      <c r="A2432" s="198"/>
      <c r="B2432" s="189" t="s">
        <v>5109</v>
      </c>
      <c r="C2432" s="189">
        <v>2023</v>
      </c>
      <c r="D2432" s="184" t="s">
        <v>3771</v>
      </c>
      <c r="E2432" s="187">
        <v>1</v>
      </c>
      <c r="F2432" s="186"/>
      <c r="G2432" s="187">
        <v>28.778099999999998</v>
      </c>
    </row>
    <row r="2433" spans="1:7" ht="18.75">
      <c r="A2433" s="198"/>
      <c r="B2433" s="189" t="s">
        <v>5100</v>
      </c>
      <c r="C2433" s="189">
        <v>2023</v>
      </c>
      <c r="D2433" s="184" t="s">
        <v>3771</v>
      </c>
      <c r="E2433" s="187">
        <v>1</v>
      </c>
      <c r="F2433" s="186"/>
      <c r="G2433" s="187">
        <v>35.129069999999999</v>
      </c>
    </row>
    <row r="2434" spans="1:7" ht="18.75">
      <c r="A2434" s="198"/>
      <c r="B2434" s="189" t="s">
        <v>5077</v>
      </c>
      <c r="C2434" s="189">
        <v>2023</v>
      </c>
      <c r="D2434" s="184" t="s">
        <v>3771</v>
      </c>
      <c r="E2434" s="187">
        <v>1</v>
      </c>
      <c r="F2434" s="186"/>
      <c r="G2434" s="187">
        <v>30.897970000000001</v>
      </c>
    </row>
    <row r="2435" spans="1:7" ht="18.75">
      <c r="A2435" s="198"/>
      <c r="B2435" s="189" t="s">
        <v>5087</v>
      </c>
      <c r="C2435" s="189">
        <v>2023</v>
      </c>
      <c r="D2435" s="184" t="s">
        <v>3771</v>
      </c>
      <c r="E2435" s="187">
        <v>1</v>
      </c>
      <c r="F2435" s="186"/>
      <c r="G2435" s="187">
        <v>32.258270000000003</v>
      </c>
    </row>
    <row r="2436" spans="1:7" ht="18.75">
      <c r="A2436" s="198"/>
      <c r="B2436" s="189" t="s">
        <v>5079</v>
      </c>
      <c r="C2436" s="189">
        <v>2023</v>
      </c>
      <c r="D2436" s="184" t="s">
        <v>3771</v>
      </c>
      <c r="E2436" s="187">
        <v>1</v>
      </c>
      <c r="F2436" s="186"/>
      <c r="G2436" s="187">
        <v>30.407259999999997</v>
      </c>
    </row>
    <row r="2437" spans="1:7" ht="18.75">
      <c r="A2437" s="198"/>
      <c r="B2437" s="189" t="s">
        <v>5077</v>
      </c>
      <c r="C2437" s="189">
        <v>2023</v>
      </c>
      <c r="D2437" s="184" t="s">
        <v>3771</v>
      </c>
      <c r="E2437" s="187">
        <v>1</v>
      </c>
      <c r="F2437" s="186"/>
      <c r="G2437" s="187">
        <v>37.922629999999998</v>
      </c>
    </row>
    <row r="2438" spans="1:7" ht="18.75">
      <c r="A2438" s="198"/>
      <c r="B2438" s="189" t="s">
        <v>5077</v>
      </c>
      <c r="C2438" s="189">
        <v>2023</v>
      </c>
      <c r="D2438" s="184" t="s">
        <v>3771</v>
      </c>
      <c r="E2438" s="187">
        <v>1</v>
      </c>
      <c r="F2438" s="186"/>
      <c r="G2438" s="187">
        <v>31.281419999999997</v>
      </c>
    </row>
    <row r="2439" spans="1:7" ht="18.75">
      <c r="A2439" s="198"/>
      <c r="B2439" s="189" t="s">
        <v>5078</v>
      </c>
      <c r="C2439" s="189">
        <v>2023</v>
      </c>
      <c r="D2439" s="184" t="s">
        <v>3771</v>
      </c>
      <c r="E2439" s="187">
        <v>1</v>
      </c>
      <c r="F2439" s="186"/>
      <c r="G2439" s="187">
        <v>32.818349999999995</v>
      </c>
    </row>
    <row r="2440" spans="1:7" ht="18.75">
      <c r="A2440" s="198"/>
      <c r="B2440" s="189" t="s">
        <v>5077</v>
      </c>
      <c r="C2440" s="189">
        <v>2023</v>
      </c>
      <c r="D2440" s="184" t="s">
        <v>3771</v>
      </c>
      <c r="E2440" s="187">
        <v>1</v>
      </c>
      <c r="F2440" s="186"/>
      <c r="G2440" s="187">
        <v>38.209009999999999</v>
      </c>
    </row>
    <row r="2441" spans="1:7" ht="18.75">
      <c r="A2441" s="198"/>
      <c r="B2441" s="189" t="s">
        <v>5078</v>
      </c>
      <c r="C2441" s="189">
        <v>2023</v>
      </c>
      <c r="D2441" s="184" t="s">
        <v>3771</v>
      </c>
      <c r="E2441" s="187">
        <v>1</v>
      </c>
      <c r="F2441" s="186"/>
      <c r="G2441" s="187">
        <v>31.296200000000002</v>
      </c>
    </row>
    <row r="2442" spans="1:7" ht="18.75">
      <c r="A2442" s="198"/>
      <c r="B2442" s="189" t="s">
        <v>5084</v>
      </c>
      <c r="C2442" s="189">
        <v>2023</v>
      </c>
      <c r="D2442" s="184" t="s">
        <v>3771</v>
      </c>
      <c r="E2442" s="187">
        <v>1</v>
      </c>
      <c r="F2442" s="186"/>
      <c r="G2442" s="187">
        <v>32.053330000000003</v>
      </c>
    </row>
    <row r="2443" spans="1:7" ht="18.75">
      <c r="A2443" s="198"/>
      <c r="B2443" s="189" t="s">
        <v>5097</v>
      </c>
      <c r="C2443" s="189">
        <v>2023</v>
      </c>
      <c r="D2443" s="184" t="s">
        <v>3771</v>
      </c>
      <c r="E2443" s="187">
        <v>1</v>
      </c>
      <c r="F2443" s="186"/>
      <c r="G2443" s="187">
        <v>4.8491599999999995</v>
      </c>
    </row>
    <row r="2444" spans="1:7" ht="18.75">
      <c r="A2444" s="198"/>
      <c r="B2444" s="189" t="s">
        <v>5097</v>
      </c>
      <c r="C2444" s="189">
        <v>2023</v>
      </c>
      <c r="D2444" s="184" t="s">
        <v>3771</v>
      </c>
      <c r="E2444" s="187">
        <v>1</v>
      </c>
      <c r="F2444" s="186"/>
      <c r="G2444" s="187">
        <v>7.8200799999999999</v>
      </c>
    </row>
    <row r="2445" spans="1:7" ht="18.75">
      <c r="A2445" s="198"/>
      <c r="B2445" s="189" t="s">
        <v>5096</v>
      </c>
      <c r="C2445" s="189">
        <v>2023</v>
      </c>
      <c r="D2445" s="184" t="s">
        <v>3771</v>
      </c>
      <c r="E2445" s="187">
        <v>1</v>
      </c>
      <c r="F2445" s="186"/>
      <c r="G2445" s="187">
        <v>32.192340000000002</v>
      </c>
    </row>
    <row r="2446" spans="1:7" ht="18.75">
      <c r="A2446" s="198"/>
      <c r="B2446" s="189" t="s">
        <v>5096</v>
      </c>
      <c r="C2446" s="189">
        <v>2023</v>
      </c>
      <c r="D2446" s="184" t="s">
        <v>3771</v>
      </c>
      <c r="E2446" s="187">
        <v>1</v>
      </c>
      <c r="F2446" s="186"/>
      <c r="G2446" s="187">
        <v>31.844540000000002</v>
      </c>
    </row>
    <row r="2447" spans="1:7" ht="18.75">
      <c r="A2447" s="198"/>
      <c r="B2447" s="189" t="s">
        <v>5096</v>
      </c>
      <c r="C2447" s="189">
        <v>2023</v>
      </c>
      <c r="D2447" s="184" t="s">
        <v>3771</v>
      </c>
      <c r="E2447" s="187">
        <v>1</v>
      </c>
      <c r="F2447" s="186"/>
      <c r="G2447" s="187">
        <v>32.714379999999998</v>
      </c>
    </row>
    <row r="2448" spans="1:7" ht="18.75">
      <c r="A2448" s="198"/>
      <c r="B2448" s="189" t="s">
        <v>5096</v>
      </c>
      <c r="C2448" s="189">
        <v>2023</v>
      </c>
      <c r="D2448" s="184" t="s">
        <v>3771</v>
      </c>
      <c r="E2448" s="187">
        <v>1</v>
      </c>
      <c r="F2448" s="186"/>
      <c r="G2448" s="187">
        <v>32.988239999999998</v>
      </c>
    </row>
    <row r="2449" spans="1:7" ht="18.75">
      <c r="A2449" s="198"/>
      <c r="B2449" s="189" t="s">
        <v>5096</v>
      </c>
      <c r="C2449" s="189">
        <v>2023</v>
      </c>
      <c r="D2449" s="184" t="s">
        <v>3771</v>
      </c>
      <c r="E2449" s="187">
        <v>1</v>
      </c>
      <c r="F2449" s="186"/>
      <c r="G2449" s="187">
        <v>32.692979999999999</v>
      </c>
    </row>
    <row r="2450" spans="1:7" ht="18.75">
      <c r="A2450" s="198"/>
      <c r="B2450" s="189" t="s">
        <v>5096</v>
      </c>
      <c r="C2450" s="189">
        <v>2023</v>
      </c>
      <c r="D2450" s="184" t="s">
        <v>3771</v>
      </c>
      <c r="E2450" s="187">
        <v>1</v>
      </c>
      <c r="F2450" s="186"/>
      <c r="G2450" s="187">
        <v>32.714379999999998</v>
      </c>
    </row>
    <row r="2451" spans="1:7" ht="18.75">
      <c r="A2451" s="198"/>
      <c r="B2451" s="189" t="s">
        <v>5081</v>
      </c>
      <c r="C2451" s="189">
        <v>2023</v>
      </c>
      <c r="D2451" s="184" t="s">
        <v>3771</v>
      </c>
      <c r="E2451" s="187">
        <v>1</v>
      </c>
      <c r="F2451" s="186"/>
      <c r="G2451" s="187">
        <v>42.766570000000002</v>
      </c>
    </row>
    <row r="2452" spans="1:7" ht="18.75">
      <c r="A2452" s="198"/>
      <c r="B2452" s="189" t="s">
        <v>5091</v>
      </c>
      <c r="C2452" s="189">
        <v>2023</v>
      </c>
      <c r="D2452" s="184" t="s">
        <v>3771</v>
      </c>
      <c r="E2452" s="187">
        <v>1</v>
      </c>
      <c r="F2452" s="186"/>
      <c r="G2452" s="187">
        <v>28.610900000000001</v>
      </c>
    </row>
    <row r="2453" spans="1:7" ht="18.75">
      <c r="A2453" s="198"/>
      <c r="B2453" s="189" t="s">
        <v>5091</v>
      </c>
      <c r="C2453" s="189">
        <v>2023</v>
      </c>
      <c r="D2453" s="184" t="s">
        <v>3771</v>
      </c>
      <c r="E2453" s="187">
        <v>1</v>
      </c>
      <c r="F2453" s="186"/>
      <c r="G2453" s="187">
        <v>28.610900000000001</v>
      </c>
    </row>
    <row r="2454" spans="1:7" ht="18.75">
      <c r="A2454" s="198"/>
      <c r="B2454" s="189" t="s">
        <v>5107</v>
      </c>
      <c r="C2454" s="189">
        <v>2023</v>
      </c>
      <c r="D2454" s="184" t="s">
        <v>3771</v>
      </c>
      <c r="E2454" s="187">
        <v>1</v>
      </c>
      <c r="F2454" s="186"/>
      <c r="G2454" s="187">
        <v>29.566369999999999</v>
      </c>
    </row>
    <row r="2455" spans="1:7" ht="18.75">
      <c r="A2455" s="198"/>
      <c r="B2455" s="189" t="s">
        <v>5086</v>
      </c>
      <c r="C2455" s="189">
        <v>2023</v>
      </c>
      <c r="D2455" s="184" t="s">
        <v>3771</v>
      </c>
      <c r="E2455" s="187">
        <v>1</v>
      </c>
      <c r="F2455" s="186"/>
      <c r="G2455" s="187">
        <v>38.590800000000002</v>
      </c>
    </row>
    <row r="2456" spans="1:7" ht="18.75">
      <c r="A2456" s="198"/>
      <c r="B2456" s="189" t="s">
        <v>5091</v>
      </c>
      <c r="C2456" s="189">
        <v>2023</v>
      </c>
      <c r="D2456" s="184" t="s">
        <v>3771</v>
      </c>
      <c r="E2456" s="187">
        <v>1</v>
      </c>
      <c r="F2456" s="186"/>
      <c r="G2456" s="187">
        <v>28.610900000000001</v>
      </c>
    </row>
    <row r="2457" spans="1:7" ht="18.75">
      <c r="A2457" s="198"/>
      <c r="B2457" s="189" t="s">
        <v>5107</v>
      </c>
      <c r="C2457" s="189">
        <v>2023</v>
      </c>
      <c r="D2457" s="184" t="s">
        <v>3771</v>
      </c>
      <c r="E2457" s="187">
        <v>1</v>
      </c>
      <c r="F2457" s="186"/>
      <c r="G2457" s="187">
        <v>30.992450000000002</v>
      </c>
    </row>
    <row r="2458" spans="1:7" ht="18.75">
      <c r="A2458" s="198"/>
      <c r="B2458" s="189" t="s">
        <v>5087</v>
      </c>
      <c r="C2458" s="189">
        <v>2023</v>
      </c>
      <c r="D2458" s="184" t="s">
        <v>3771</v>
      </c>
      <c r="E2458" s="187">
        <v>1</v>
      </c>
      <c r="F2458" s="186"/>
      <c r="G2458" s="187">
        <v>31.199200000000001</v>
      </c>
    </row>
    <row r="2459" spans="1:7" ht="18.75">
      <c r="A2459" s="198"/>
      <c r="B2459" s="189" t="s">
        <v>5086</v>
      </c>
      <c r="C2459" s="189">
        <v>2023</v>
      </c>
      <c r="D2459" s="184" t="s">
        <v>3771</v>
      </c>
      <c r="E2459" s="187">
        <v>1</v>
      </c>
      <c r="F2459" s="186"/>
      <c r="G2459" s="187">
        <v>36.103029999999997</v>
      </c>
    </row>
    <row r="2460" spans="1:7" ht="18.75">
      <c r="A2460" s="198"/>
      <c r="B2460" s="189" t="s">
        <v>5079</v>
      </c>
      <c r="C2460" s="189">
        <v>2023</v>
      </c>
      <c r="D2460" s="184" t="s">
        <v>3771</v>
      </c>
      <c r="E2460" s="187">
        <v>1</v>
      </c>
      <c r="F2460" s="186"/>
      <c r="G2460" s="187">
        <v>33.31682</v>
      </c>
    </row>
    <row r="2461" spans="1:7" ht="18.75">
      <c r="A2461" s="198"/>
      <c r="B2461" s="189" t="s">
        <v>5077</v>
      </c>
      <c r="C2461" s="189">
        <v>2023</v>
      </c>
      <c r="D2461" s="184" t="s">
        <v>3771</v>
      </c>
      <c r="E2461" s="187">
        <v>1</v>
      </c>
      <c r="F2461" s="186"/>
      <c r="G2461" s="187">
        <v>36.005000000000003</v>
      </c>
    </row>
    <row r="2462" spans="1:7" ht="18.75">
      <c r="A2462" s="198"/>
      <c r="B2462" s="189" t="s">
        <v>5078</v>
      </c>
      <c r="C2462" s="189">
        <v>2023</v>
      </c>
      <c r="D2462" s="184" t="s">
        <v>3771</v>
      </c>
      <c r="E2462" s="187">
        <v>1</v>
      </c>
      <c r="F2462" s="186"/>
      <c r="G2462" s="187">
        <v>31.453979999999998</v>
      </c>
    </row>
    <row r="2463" spans="1:7" ht="18.75">
      <c r="A2463" s="198"/>
      <c r="B2463" s="189" t="s">
        <v>5078</v>
      </c>
      <c r="C2463" s="189">
        <v>2023</v>
      </c>
      <c r="D2463" s="184" t="s">
        <v>3771</v>
      </c>
      <c r="E2463" s="187">
        <v>1</v>
      </c>
      <c r="F2463" s="186"/>
      <c r="G2463" s="187">
        <v>39.608719999999998</v>
      </c>
    </row>
    <row r="2464" spans="1:7" ht="18.75">
      <c r="A2464" s="198"/>
      <c r="B2464" s="189" t="s">
        <v>5077</v>
      </c>
      <c r="C2464" s="189">
        <v>2023</v>
      </c>
      <c r="D2464" s="184" t="s">
        <v>3771</v>
      </c>
      <c r="E2464" s="187">
        <v>1</v>
      </c>
      <c r="F2464" s="186"/>
      <c r="G2464" s="187">
        <v>31.97804</v>
      </c>
    </row>
    <row r="2465" spans="1:7" ht="18.75">
      <c r="A2465" s="198"/>
      <c r="B2465" s="189" t="s">
        <v>5078</v>
      </c>
      <c r="C2465" s="189">
        <v>2023</v>
      </c>
      <c r="D2465" s="184" t="s">
        <v>3771</v>
      </c>
      <c r="E2465" s="187">
        <v>1</v>
      </c>
      <c r="F2465" s="186"/>
      <c r="G2465" s="187">
        <v>32.857250000000001</v>
      </c>
    </row>
    <row r="2466" spans="1:7" ht="18.75">
      <c r="A2466" s="198"/>
      <c r="B2466" s="189" t="s">
        <v>5078</v>
      </c>
      <c r="C2466" s="189">
        <v>2023</v>
      </c>
      <c r="D2466" s="184" t="s">
        <v>3771</v>
      </c>
      <c r="E2466" s="187">
        <v>1</v>
      </c>
      <c r="F2466" s="186"/>
      <c r="G2466" s="187">
        <v>31.453990000000001</v>
      </c>
    </row>
    <row r="2467" spans="1:7" ht="18.75">
      <c r="A2467" s="198"/>
      <c r="B2467" s="189" t="s">
        <v>5078</v>
      </c>
      <c r="C2467" s="189">
        <v>2023</v>
      </c>
      <c r="D2467" s="184" t="s">
        <v>3771</v>
      </c>
      <c r="E2467" s="187">
        <v>1</v>
      </c>
      <c r="F2467" s="186"/>
      <c r="G2467" s="187">
        <v>31.453990000000001</v>
      </c>
    </row>
    <row r="2468" spans="1:7" ht="18.75">
      <c r="A2468" s="198"/>
      <c r="B2468" s="189" t="s">
        <v>5084</v>
      </c>
      <c r="C2468" s="189">
        <v>2023</v>
      </c>
      <c r="D2468" s="184" t="s">
        <v>3771</v>
      </c>
      <c r="E2468" s="187">
        <v>1</v>
      </c>
      <c r="F2468" s="186"/>
      <c r="G2468" s="187">
        <v>32.08878</v>
      </c>
    </row>
    <row r="2469" spans="1:7" ht="18.75">
      <c r="A2469" s="198"/>
      <c r="B2469" s="189" t="s">
        <v>5078</v>
      </c>
      <c r="C2469" s="189">
        <v>2023</v>
      </c>
      <c r="D2469" s="184" t="s">
        <v>3771</v>
      </c>
      <c r="E2469" s="187">
        <v>1</v>
      </c>
      <c r="F2469" s="186"/>
      <c r="G2469" s="187">
        <v>53.331969999999998</v>
      </c>
    </row>
    <row r="2470" spans="1:7" ht="18.75">
      <c r="A2470" s="198"/>
      <c r="B2470" s="189" t="s">
        <v>5077</v>
      </c>
      <c r="C2470" s="189">
        <v>2023</v>
      </c>
      <c r="D2470" s="184" t="s">
        <v>3771</v>
      </c>
      <c r="E2470" s="187">
        <v>1</v>
      </c>
      <c r="F2470" s="186"/>
      <c r="G2470" s="187">
        <v>35.638030000000001</v>
      </c>
    </row>
    <row r="2471" spans="1:7" ht="18.75">
      <c r="A2471" s="198"/>
      <c r="B2471" s="189" t="s">
        <v>5077</v>
      </c>
      <c r="C2471" s="189">
        <v>2023</v>
      </c>
      <c r="D2471" s="184" t="s">
        <v>3771</v>
      </c>
      <c r="E2471" s="187">
        <v>1</v>
      </c>
      <c r="F2471" s="186"/>
      <c r="G2471" s="187">
        <v>32.397370000000002</v>
      </c>
    </row>
    <row r="2472" spans="1:7" ht="18.75">
      <c r="A2472" s="198"/>
      <c r="B2472" s="189" t="s">
        <v>5077</v>
      </c>
      <c r="C2472" s="189">
        <v>2023</v>
      </c>
      <c r="D2472" s="184" t="s">
        <v>3771</v>
      </c>
      <c r="E2472" s="187">
        <v>1</v>
      </c>
      <c r="F2472" s="186"/>
      <c r="G2472" s="187">
        <v>31.51257</v>
      </c>
    </row>
    <row r="2473" spans="1:7" ht="18.75">
      <c r="A2473" s="198"/>
      <c r="B2473" s="189" t="s">
        <v>5099</v>
      </c>
      <c r="C2473" s="189">
        <v>2023</v>
      </c>
      <c r="D2473" s="184" t="s">
        <v>3771</v>
      </c>
      <c r="E2473" s="187">
        <v>1</v>
      </c>
      <c r="F2473" s="186"/>
      <c r="G2473" s="187">
        <v>38.03163</v>
      </c>
    </row>
    <row r="2474" spans="1:7" ht="18.75">
      <c r="A2474" s="198"/>
      <c r="B2474" s="189" t="s">
        <v>5102</v>
      </c>
      <c r="C2474" s="189">
        <v>2023</v>
      </c>
      <c r="D2474" s="184" t="s">
        <v>3771</v>
      </c>
      <c r="E2474" s="187">
        <v>1</v>
      </c>
      <c r="F2474" s="186"/>
      <c r="G2474" s="187">
        <v>32.581589999999998</v>
      </c>
    </row>
    <row r="2475" spans="1:7" ht="18.75">
      <c r="A2475" s="198"/>
      <c r="B2475" s="189" t="s">
        <v>5077</v>
      </c>
      <c r="C2475" s="189">
        <v>2023</v>
      </c>
      <c r="D2475" s="184" t="s">
        <v>3771</v>
      </c>
      <c r="E2475" s="187">
        <v>1</v>
      </c>
      <c r="F2475" s="186"/>
      <c r="G2475" s="187">
        <v>33.452469999999998</v>
      </c>
    </row>
    <row r="2476" spans="1:7" ht="18.75">
      <c r="A2476" s="198"/>
      <c r="B2476" s="189" t="s">
        <v>5093</v>
      </c>
      <c r="C2476" s="189">
        <v>2023</v>
      </c>
      <c r="D2476" s="184" t="s">
        <v>3771</v>
      </c>
      <c r="E2476" s="187">
        <v>1</v>
      </c>
      <c r="F2476" s="186"/>
      <c r="G2476" s="187">
        <v>29.02459</v>
      </c>
    </row>
    <row r="2477" spans="1:7" ht="18.75">
      <c r="A2477" s="198"/>
      <c r="B2477" s="189" t="s">
        <v>5078</v>
      </c>
      <c r="C2477" s="189">
        <v>2023</v>
      </c>
      <c r="D2477" s="184" t="s">
        <v>3771</v>
      </c>
      <c r="E2477" s="187">
        <v>1</v>
      </c>
      <c r="F2477" s="186"/>
      <c r="G2477" s="187">
        <v>46.777120000000004</v>
      </c>
    </row>
    <row r="2478" spans="1:7" ht="18.75">
      <c r="A2478" s="198"/>
      <c r="B2478" s="189" t="s">
        <v>5078</v>
      </c>
      <c r="C2478" s="189">
        <v>2023</v>
      </c>
      <c r="D2478" s="184" t="s">
        <v>3771</v>
      </c>
      <c r="E2478" s="187">
        <v>1</v>
      </c>
      <c r="F2478" s="186"/>
      <c r="G2478" s="187">
        <v>31.102490000000003</v>
      </c>
    </row>
    <row r="2479" spans="1:7" ht="18.75">
      <c r="A2479" s="198"/>
      <c r="B2479" s="189" t="s">
        <v>5078</v>
      </c>
      <c r="C2479" s="189">
        <v>2023</v>
      </c>
      <c r="D2479" s="184" t="s">
        <v>3771</v>
      </c>
      <c r="E2479" s="187">
        <v>1</v>
      </c>
      <c r="F2479" s="186"/>
      <c r="G2479" s="187">
        <v>32.629570000000001</v>
      </c>
    </row>
    <row r="2480" spans="1:7" ht="18.75">
      <c r="A2480" s="198"/>
      <c r="B2480" s="189" t="s">
        <v>5109</v>
      </c>
      <c r="C2480" s="189">
        <v>2023</v>
      </c>
      <c r="D2480" s="184" t="s">
        <v>3771</v>
      </c>
      <c r="E2480" s="187">
        <v>1</v>
      </c>
      <c r="F2480" s="186"/>
      <c r="G2480" s="187">
        <v>36.646720000000002</v>
      </c>
    </row>
    <row r="2481" spans="1:7" ht="18.75">
      <c r="A2481" s="198"/>
      <c r="B2481" s="189" t="s">
        <v>5077</v>
      </c>
      <c r="C2481" s="189">
        <v>2023</v>
      </c>
      <c r="D2481" s="184" t="s">
        <v>3771</v>
      </c>
      <c r="E2481" s="187">
        <v>1</v>
      </c>
      <c r="F2481" s="186"/>
      <c r="G2481" s="187">
        <v>31.65879</v>
      </c>
    </row>
    <row r="2482" spans="1:7" ht="18.75">
      <c r="A2482" s="198"/>
      <c r="B2482" s="189" t="s">
        <v>5091</v>
      </c>
      <c r="C2482" s="189">
        <v>2023</v>
      </c>
      <c r="D2482" s="184" t="s">
        <v>3771</v>
      </c>
      <c r="E2482" s="187">
        <v>1</v>
      </c>
      <c r="F2482" s="186"/>
      <c r="G2482" s="187">
        <v>34.00526</v>
      </c>
    </row>
    <row r="2483" spans="1:7" ht="18.75">
      <c r="A2483" s="198"/>
      <c r="B2483" s="189" t="s">
        <v>5078</v>
      </c>
      <c r="C2483" s="189">
        <v>2023</v>
      </c>
      <c r="D2483" s="184" t="s">
        <v>3771</v>
      </c>
      <c r="E2483" s="187">
        <v>1</v>
      </c>
      <c r="F2483" s="186"/>
      <c r="G2483" s="187">
        <v>41.69171</v>
      </c>
    </row>
    <row r="2484" spans="1:7" ht="18.75">
      <c r="A2484" s="198"/>
      <c r="B2484" s="189" t="s">
        <v>5077</v>
      </c>
      <c r="C2484" s="189">
        <v>2023</v>
      </c>
      <c r="D2484" s="184" t="s">
        <v>3771</v>
      </c>
      <c r="E2484" s="187">
        <v>1</v>
      </c>
      <c r="F2484" s="186"/>
      <c r="G2484" s="187">
        <v>32.76052</v>
      </c>
    </row>
    <row r="2485" spans="1:7" ht="18.75">
      <c r="A2485" s="198"/>
      <c r="B2485" s="189" t="s">
        <v>5103</v>
      </c>
      <c r="C2485" s="189">
        <v>2023</v>
      </c>
      <c r="D2485" s="184" t="s">
        <v>3771</v>
      </c>
      <c r="E2485" s="187">
        <v>1</v>
      </c>
      <c r="F2485" s="186"/>
      <c r="G2485" s="187">
        <v>43.608739999999997</v>
      </c>
    </row>
    <row r="2486" spans="1:7" ht="18.75">
      <c r="A2486" s="198"/>
      <c r="B2486" s="189" t="s">
        <v>5077</v>
      </c>
      <c r="C2486" s="189">
        <v>2023</v>
      </c>
      <c r="D2486" s="184" t="s">
        <v>3771</v>
      </c>
      <c r="E2486" s="187">
        <v>1</v>
      </c>
      <c r="F2486" s="186"/>
      <c r="G2486" s="187">
        <v>36.744219999999999</v>
      </c>
    </row>
    <row r="2487" spans="1:7" ht="18.75">
      <c r="A2487" s="198"/>
      <c r="B2487" s="189" t="s">
        <v>5078</v>
      </c>
      <c r="C2487" s="189">
        <v>2023</v>
      </c>
      <c r="D2487" s="184" t="s">
        <v>3771</v>
      </c>
      <c r="E2487" s="187">
        <v>1</v>
      </c>
      <c r="F2487" s="186"/>
      <c r="G2487" s="187">
        <v>34.640920000000001</v>
      </c>
    </row>
    <row r="2488" spans="1:7" ht="18.75">
      <c r="A2488" s="198"/>
      <c r="B2488" s="189" t="s">
        <v>5078</v>
      </c>
      <c r="C2488" s="189">
        <v>2023</v>
      </c>
      <c r="D2488" s="184" t="s">
        <v>3771</v>
      </c>
      <c r="E2488" s="187">
        <v>1</v>
      </c>
      <c r="F2488" s="186"/>
      <c r="G2488" s="187">
        <v>32.818359999999998</v>
      </c>
    </row>
    <row r="2489" spans="1:7" ht="18.75">
      <c r="A2489" s="198"/>
      <c r="B2489" s="189" t="s">
        <v>5078</v>
      </c>
      <c r="C2489" s="189">
        <v>2023</v>
      </c>
      <c r="D2489" s="184" t="s">
        <v>3771</v>
      </c>
      <c r="E2489" s="187">
        <v>1</v>
      </c>
      <c r="F2489" s="186"/>
      <c r="G2489" s="187">
        <v>32.629559999999998</v>
      </c>
    </row>
    <row r="2490" spans="1:7" ht="18.75">
      <c r="A2490" s="198"/>
      <c r="B2490" s="189" t="s">
        <v>5081</v>
      </c>
      <c r="C2490" s="189">
        <v>2023</v>
      </c>
      <c r="D2490" s="184" t="s">
        <v>3771</v>
      </c>
      <c r="E2490" s="187">
        <v>1</v>
      </c>
      <c r="F2490" s="186"/>
      <c r="G2490" s="187">
        <v>42.865300000000005</v>
      </c>
    </row>
    <row r="2491" spans="1:7" ht="18.75">
      <c r="A2491" s="198"/>
      <c r="B2491" s="189" t="s">
        <v>5084</v>
      </c>
      <c r="C2491" s="189">
        <v>2023</v>
      </c>
      <c r="D2491" s="184" t="s">
        <v>3771</v>
      </c>
      <c r="E2491" s="187">
        <v>1</v>
      </c>
      <c r="F2491" s="186"/>
      <c r="G2491" s="187">
        <v>31.806290000000001</v>
      </c>
    </row>
    <row r="2492" spans="1:7" ht="18.75">
      <c r="A2492" s="198"/>
      <c r="B2492" s="189" t="s">
        <v>5078</v>
      </c>
      <c r="C2492" s="189">
        <v>2023</v>
      </c>
      <c r="D2492" s="184" t="s">
        <v>3771</v>
      </c>
      <c r="E2492" s="187">
        <v>1</v>
      </c>
      <c r="F2492" s="186"/>
      <c r="G2492" s="187">
        <v>31.102499999999999</v>
      </c>
    </row>
    <row r="2493" spans="1:7" ht="18.75">
      <c r="A2493" s="198"/>
      <c r="B2493" s="189" t="s">
        <v>5077</v>
      </c>
      <c r="C2493" s="189">
        <v>2023</v>
      </c>
      <c r="D2493" s="184" t="s">
        <v>3771</v>
      </c>
      <c r="E2493" s="187">
        <v>1</v>
      </c>
      <c r="F2493" s="186"/>
      <c r="G2493" s="187">
        <v>44.773559999999996</v>
      </c>
    </row>
    <row r="2494" spans="1:7" ht="18.75">
      <c r="A2494" s="198"/>
      <c r="B2494" s="189" t="s">
        <v>5081</v>
      </c>
      <c r="C2494" s="189">
        <v>2023</v>
      </c>
      <c r="D2494" s="184" t="s">
        <v>3771</v>
      </c>
      <c r="E2494" s="187">
        <v>1</v>
      </c>
      <c r="F2494" s="186"/>
      <c r="G2494" s="187">
        <v>35.242170000000002</v>
      </c>
    </row>
    <row r="2495" spans="1:7" ht="18.75">
      <c r="A2495" s="198"/>
      <c r="B2495" s="189" t="s">
        <v>5092</v>
      </c>
      <c r="C2495" s="189">
        <v>2023</v>
      </c>
      <c r="D2495" s="184" t="s">
        <v>3771</v>
      </c>
      <c r="E2495" s="187">
        <v>1</v>
      </c>
      <c r="F2495" s="186"/>
      <c r="G2495" s="187">
        <v>28.656200000000002</v>
      </c>
    </row>
    <row r="2496" spans="1:7" ht="18.75">
      <c r="A2496" s="198"/>
      <c r="B2496" s="189" t="s">
        <v>5085</v>
      </c>
      <c r="C2496" s="189">
        <v>2023</v>
      </c>
      <c r="D2496" s="184" t="s">
        <v>3771</v>
      </c>
      <c r="E2496" s="187">
        <v>1</v>
      </c>
      <c r="F2496" s="186"/>
      <c r="G2496" s="187">
        <v>32.085149999999999</v>
      </c>
    </row>
    <row r="2497" spans="1:7" ht="18.75">
      <c r="A2497" s="198"/>
      <c r="B2497" s="189" t="s">
        <v>5107</v>
      </c>
      <c r="C2497" s="189">
        <v>2023</v>
      </c>
      <c r="D2497" s="184" t="s">
        <v>3771</v>
      </c>
      <c r="E2497" s="187">
        <v>1</v>
      </c>
      <c r="F2497" s="186"/>
      <c r="G2497" s="187">
        <v>31.2332</v>
      </c>
    </row>
    <row r="2498" spans="1:7" ht="18.75">
      <c r="A2498" s="198"/>
      <c r="B2498" s="189" t="s">
        <v>5086</v>
      </c>
      <c r="C2498" s="189">
        <v>2023</v>
      </c>
      <c r="D2498" s="184" t="s">
        <v>3771</v>
      </c>
      <c r="E2498" s="187">
        <v>1</v>
      </c>
      <c r="F2498" s="186"/>
      <c r="G2498" s="187">
        <v>37.807720000000003</v>
      </c>
    </row>
    <row r="2499" spans="1:7" ht="18.75">
      <c r="A2499" s="198"/>
      <c r="B2499" s="189" t="s">
        <v>5088</v>
      </c>
      <c r="C2499" s="189">
        <v>2023</v>
      </c>
      <c r="D2499" s="184" t="s">
        <v>3771</v>
      </c>
      <c r="E2499" s="187">
        <v>1</v>
      </c>
      <c r="F2499" s="186"/>
      <c r="G2499" s="187">
        <v>36.334739999999996</v>
      </c>
    </row>
    <row r="2500" spans="1:7" ht="18.75">
      <c r="A2500" s="198"/>
      <c r="B2500" s="189" t="s">
        <v>5093</v>
      </c>
      <c r="C2500" s="189">
        <v>2023</v>
      </c>
      <c r="D2500" s="184" t="s">
        <v>3771</v>
      </c>
      <c r="E2500" s="187">
        <v>1</v>
      </c>
      <c r="F2500" s="186"/>
      <c r="G2500" s="187">
        <v>36.248899999999999</v>
      </c>
    </row>
    <row r="2501" spans="1:7" ht="18.75">
      <c r="A2501" s="198"/>
      <c r="B2501" s="189" t="s">
        <v>5083</v>
      </c>
      <c r="C2501" s="189">
        <v>2023</v>
      </c>
      <c r="D2501" s="184" t="s">
        <v>3771</v>
      </c>
      <c r="E2501" s="187">
        <v>1</v>
      </c>
      <c r="F2501" s="186"/>
      <c r="G2501" s="187">
        <v>33.136240000000001</v>
      </c>
    </row>
    <row r="2502" spans="1:7" ht="18.75">
      <c r="A2502" s="198"/>
      <c r="B2502" s="189" t="s">
        <v>5078</v>
      </c>
      <c r="C2502" s="189">
        <v>2023</v>
      </c>
      <c r="D2502" s="184" t="s">
        <v>3771</v>
      </c>
      <c r="E2502" s="187">
        <v>1</v>
      </c>
      <c r="F2502" s="186"/>
      <c r="G2502" s="187">
        <v>32.818349999999995</v>
      </c>
    </row>
    <row r="2503" spans="1:7" ht="18.75">
      <c r="A2503" s="198"/>
      <c r="B2503" s="189" t="s">
        <v>5077</v>
      </c>
      <c r="C2503" s="189">
        <v>2023</v>
      </c>
      <c r="D2503" s="184" t="s">
        <v>3771</v>
      </c>
      <c r="E2503" s="187">
        <v>1</v>
      </c>
      <c r="F2503" s="186"/>
      <c r="G2503" s="187">
        <v>38.31447</v>
      </c>
    </row>
    <row r="2504" spans="1:7" ht="18.75">
      <c r="A2504" s="198"/>
      <c r="B2504" s="189" t="s">
        <v>5077</v>
      </c>
      <c r="C2504" s="189">
        <v>2023</v>
      </c>
      <c r="D2504" s="184" t="s">
        <v>3771</v>
      </c>
      <c r="E2504" s="187">
        <v>1</v>
      </c>
      <c r="F2504" s="186"/>
      <c r="G2504" s="187">
        <v>31.053180000000001</v>
      </c>
    </row>
    <row r="2505" spans="1:7" ht="18.75">
      <c r="A2505" s="198"/>
      <c r="B2505" s="189" t="s">
        <v>5078</v>
      </c>
      <c r="C2505" s="189">
        <v>2023</v>
      </c>
      <c r="D2505" s="184" t="s">
        <v>3771</v>
      </c>
      <c r="E2505" s="187">
        <v>1</v>
      </c>
      <c r="F2505" s="186"/>
      <c r="G2505" s="187">
        <v>32.677390000000003</v>
      </c>
    </row>
    <row r="2506" spans="1:7" ht="18.75">
      <c r="A2506" s="198"/>
      <c r="B2506" s="189" t="s">
        <v>5078</v>
      </c>
      <c r="C2506" s="189">
        <v>2023</v>
      </c>
      <c r="D2506" s="184" t="s">
        <v>3771</v>
      </c>
      <c r="E2506" s="187">
        <v>1</v>
      </c>
      <c r="F2506" s="186"/>
      <c r="G2506" s="187">
        <v>41.271830000000001</v>
      </c>
    </row>
    <row r="2507" spans="1:7" ht="18.75">
      <c r="A2507" s="198"/>
      <c r="B2507" s="189" t="s">
        <v>5078</v>
      </c>
      <c r="C2507" s="189">
        <v>2023</v>
      </c>
      <c r="D2507" s="184" t="s">
        <v>3771</v>
      </c>
      <c r="E2507" s="187">
        <v>1</v>
      </c>
      <c r="F2507" s="186"/>
      <c r="G2507" s="187">
        <v>31.77543</v>
      </c>
    </row>
    <row r="2508" spans="1:7" ht="18.75">
      <c r="A2508" s="198"/>
      <c r="B2508" s="189" t="s">
        <v>5078</v>
      </c>
      <c r="C2508" s="189">
        <v>2023</v>
      </c>
      <c r="D2508" s="184" t="s">
        <v>3771</v>
      </c>
      <c r="E2508" s="187">
        <v>1</v>
      </c>
      <c r="F2508" s="186"/>
      <c r="G2508" s="187">
        <v>32.455469999999998</v>
      </c>
    </row>
    <row r="2509" spans="1:7" ht="18.75">
      <c r="A2509" s="198"/>
      <c r="B2509" s="189" t="s">
        <v>5078</v>
      </c>
      <c r="C2509" s="189">
        <v>2023</v>
      </c>
      <c r="D2509" s="184" t="s">
        <v>3771</v>
      </c>
      <c r="E2509" s="187">
        <v>1</v>
      </c>
      <c r="F2509" s="186"/>
      <c r="G2509" s="187">
        <v>34.247920000000001</v>
      </c>
    </row>
    <row r="2510" spans="1:7" ht="18.75">
      <c r="A2510" s="198"/>
      <c r="B2510" s="189" t="s">
        <v>5078</v>
      </c>
      <c r="C2510" s="189">
        <v>2023</v>
      </c>
      <c r="D2510" s="184" t="s">
        <v>3771</v>
      </c>
      <c r="E2510" s="187">
        <v>1</v>
      </c>
      <c r="F2510" s="186"/>
      <c r="G2510" s="187">
        <v>32.796190000000003</v>
      </c>
    </row>
    <row r="2511" spans="1:7" ht="18.75">
      <c r="A2511" s="198"/>
      <c r="B2511" s="189" t="s">
        <v>5087</v>
      </c>
      <c r="C2511" s="189">
        <v>2023</v>
      </c>
      <c r="D2511" s="184" t="s">
        <v>3771</v>
      </c>
      <c r="E2511" s="187">
        <v>1</v>
      </c>
      <c r="F2511" s="186"/>
      <c r="G2511" s="187">
        <v>33.947519999999997</v>
      </c>
    </row>
    <row r="2512" spans="1:7" ht="18.75">
      <c r="A2512" s="198"/>
      <c r="B2512" s="189" t="s">
        <v>5077</v>
      </c>
      <c r="C2512" s="189">
        <v>2023</v>
      </c>
      <c r="D2512" s="184" t="s">
        <v>3771</v>
      </c>
      <c r="E2512" s="187">
        <v>1</v>
      </c>
      <c r="F2512" s="186"/>
      <c r="G2512" s="187">
        <v>34.377760000000002</v>
      </c>
    </row>
    <row r="2513" spans="1:7" ht="18.75">
      <c r="A2513" s="198"/>
      <c r="B2513" s="189" t="s">
        <v>5077</v>
      </c>
      <c r="C2513" s="189">
        <v>2023</v>
      </c>
      <c r="D2513" s="184" t="s">
        <v>3771</v>
      </c>
      <c r="E2513" s="187">
        <v>1</v>
      </c>
      <c r="F2513" s="186"/>
      <c r="G2513" s="187">
        <v>34.377749999999999</v>
      </c>
    </row>
    <row r="2514" spans="1:7" ht="18.75">
      <c r="A2514" s="198"/>
      <c r="B2514" s="189" t="s">
        <v>5077</v>
      </c>
      <c r="C2514" s="189">
        <v>2023</v>
      </c>
      <c r="D2514" s="184" t="s">
        <v>3771</v>
      </c>
      <c r="E2514" s="187">
        <v>1</v>
      </c>
      <c r="F2514" s="186"/>
      <c r="G2514" s="187">
        <v>32.88926</v>
      </c>
    </row>
    <row r="2515" spans="1:7" ht="18.75">
      <c r="A2515" s="198"/>
      <c r="B2515" s="189" t="s">
        <v>5078</v>
      </c>
      <c r="C2515" s="189">
        <v>2023</v>
      </c>
      <c r="D2515" s="184" t="s">
        <v>3771</v>
      </c>
      <c r="E2515" s="187">
        <v>1</v>
      </c>
      <c r="F2515" s="186"/>
      <c r="G2515" s="187">
        <v>33.258120000000005</v>
      </c>
    </row>
    <row r="2516" spans="1:7" ht="18.75">
      <c r="A2516" s="198"/>
      <c r="B2516" s="189" t="s">
        <v>5077</v>
      </c>
      <c r="C2516" s="189">
        <v>2023</v>
      </c>
      <c r="D2516" s="184" t="s">
        <v>3771</v>
      </c>
      <c r="E2516" s="187">
        <v>1</v>
      </c>
      <c r="F2516" s="186"/>
      <c r="G2516" s="187">
        <v>31.512560000000001</v>
      </c>
    </row>
    <row r="2517" spans="1:7" ht="18.75">
      <c r="A2517" s="198"/>
      <c r="B2517" s="189" t="s">
        <v>5077</v>
      </c>
      <c r="C2517" s="189">
        <v>2023</v>
      </c>
      <c r="D2517" s="184" t="s">
        <v>3771</v>
      </c>
      <c r="E2517" s="187">
        <v>1</v>
      </c>
      <c r="F2517" s="186"/>
      <c r="G2517" s="187">
        <v>33.631519999999995</v>
      </c>
    </row>
    <row r="2518" spans="1:7" ht="18.75">
      <c r="A2518" s="198"/>
      <c r="B2518" s="189" t="s">
        <v>5084</v>
      </c>
      <c r="C2518" s="189">
        <v>2023</v>
      </c>
      <c r="D2518" s="184" t="s">
        <v>3771</v>
      </c>
      <c r="E2518" s="187">
        <v>1</v>
      </c>
      <c r="F2518" s="186"/>
      <c r="G2518" s="187">
        <v>32.23959</v>
      </c>
    </row>
    <row r="2519" spans="1:7" ht="18.75">
      <c r="A2519" s="198"/>
      <c r="B2519" s="189" t="s">
        <v>5097</v>
      </c>
      <c r="C2519" s="189">
        <v>2023</v>
      </c>
      <c r="D2519" s="184" t="s">
        <v>3771</v>
      </c>
      <c r="E2519" s="187">
        <v>1</v>
      </c>
      <c r="F2519" s="186"/>
      <c r="G2519" s="187">
        <v>21.701229999999999</v>
      </c>
    </row>
    <row r="2520" spans="1:7" ht="18.75">
      <c r="A2520" s="198"/>
      <c r="B2520" s="189" t="s">
        <v>5077</v>
      </c>
      <c r="C2520" s="189">
        <v>2023</v>
      </c>
      <c r="D2520" s="184" t="s">
        <v>3771</v>
      </c>
      <c r="E2520" s="187">
        <v>1</v>
      </c>
      <c r="F2520" s="186"/>
      <c r="G2520" s="187">
        <v>31.664110000000001</v>
      </c>
    </row>
    <row r="2521" spans="1:7" ht="18.75">
      <c r="A2521" s="198"/>
      <c r="B2521" s="189" t="s">
        <v>5078</v>
      </c>
      <c r="C2521" s="189">
        <v>2023</v>
      </c>
      <c r="D2521" s="184" t="s">
        <v>3771</v>
      </c>
      <c r="E2521" s="187">
        <v>1</v>
      </c>
      <c r="F2521" s="186"/>
      <c r="G2521" s="187">
        <v>31.49841</v>
      </c>
    </row>
    <row r="2522" spans="1:7" ht="18.75">
      <c r="A2522" s="198"/>
      <c r="B2522" s="189" t="s">
        <v>5087</v>
      </c>
      <c r="C2522" s="189">
        <v>2023</v>
      </c>
      <c r="D2522" s="184" t="s">
        <v>3771</v>
      </c>
      <c r="E2522" s="187">
        <v>1</v>
      </c>
      <c r="F2522" s="186"/>
      <c r="G2522" s="187">
        <v>37.3508</v>
      </c>
    </row>
    <row r="2523" spans="1:7" ht="18.75">
      <c r="A2523" s="198"/>
      <c r="B2523" s="189" t="s">
        <v>5077</v>
      </c>
      <c r="C2523" s="189">
        <v>2023</v>
      </c>
      <c r="D2523" s="184" t="s">
        <v>3771</v>
      </c>
      <c r="E2523" s="187">
        <v>1</v>
      </c>
      <c r="F2523" s="186"/>
      <c r="G2523" s="187">
        <v>31.37829</v>
      </c>
    </row>
    <row r="2524" spans="1:7" ht="18.75">
      <c r="A2524" s="198"/>
      <c r="B2524" s="189" t="s">
        <v>5078</v>
      </c>
      <c r="C2524" s="189">
        <v>2023</v>
      </c>
      <c r="D2524" s="184" t="s">
        <v>3771</v>
      </c>
      <c r="E2524" s="187">
        <v>1</v>
      </c>
      <c r="F2524" s="186"/>
      <c r="G2524" s="187">
        <v>33.596239999999995</v>
      </c>
    </row>
    <row r="2525" spans="1:7" ht="18.75">
      <c r="A2525" s="198"/>
      <c r="B2525" s="189" t="s">
        <v>5078</v>
      </c>
      <c r="C2525" s="189">
        <v>2023</v>
      </c>
      <c r="D2525" s="184" t="s">
        <v>3771</v>
      </c>
      <c r="E2525" s="187">
        <v>1</v>
      </c>
      <c r="F2525" s="186"/>
      <c r="G2525" s="187">
        <v>32.656320000000001</v>
      </c>
    </row>
    <row r="2526" spans="1:7" ht="18.75">
      <c r="A2526" s="198"/>
      <c r="B2526" s="189" t="s">
        <v>5078</v>
      </c>
      <c r="C2526" s="189">
        <v>2023</v>
      </c>
      <c r="D2526" s="184" t="s">
        <v>3771</v>
      </c>
      <c r="E2526" s="187">
        <v>1</v>
      </c>
      <c r="F2526" s="186"/>
      <c r="G2526" s="187">
        <v>31.775419999999997</v>
      </c>
    </row>
    <row r="2527" spans="1:7" ht="18.75">
      <c r="A2527" s="198"/>
      <c r="B2527" s="189" t="s">
        <v>5089</v>
      </c>
      <c r="C2527" s="189">
        <v>2023</v>
      </c>
      <c r="D2527" s="184" t="s">
        <v>3771</v>
      </c>
      <c r="E2527" s="187">
        <v>1</v>
      </c>
      <c r="F2527" s="186"/>
      <c r="G2527" s="187">
        <v>40.189260000000004</v>
      </c>
    </row>
    <row r="2528" spans="1:7" ht="18.75">
      <c r="A2528" s="198"/>
      <c r="B2528" s="189" t="s">
        <v>5077</v>
      </c>
      <c r="C2528" s="189">
        <v>2023</v>
      </c>
      <c r="D2528" s="184" t="s">
        <v>3771</v>
      </c>
      <c r="E2528" s="187">
        <v>1</v>
      </c>
      <c r="F2528" s="186"/>
      <c r="G2528" s="187">
        <v>31.18411</v>
      </c>
    </row>
    <row r="2529" spans="1:7" ht="18.75">
      <c r="A2529" s="198"/>
      <c r="B2529" s="189" t="s">
        <v>5087</v>
      </c>
      <c r="C2529" s="189">
        <v>2023</v>
      </c>
      <c r="D2529" s="184" t="s">
        <v>3771</v>
      </c>
      <c r="E2529" s="187">
        <v>1</v>
      </c>
      <c r="F2529" s="186"/>
      <c r="G2529" s="187">
        <v>31.419310000000003</v>
      </c>
    </row>
    <row r="2530" spans="1:7" ht="18.75">
      <c r="A2530" s="198"/>
      <c r="B2530" s="189" t="s">
        <v>5078</v>
      </c>
      <c r="C2530" s="189">
        <v>2023</v>
      </c>
      <c r="D2530" s="184" t="s">
        <v>3771</v>
      </c>
      <c r="E2530" s="187">
        <v>1</v>
      </c>
      <c r="F2530" s="186"/>
      <c r="G2530" s="187">
        <v>30.727610000000002</v>
      </c>
    </row>
    <row r="2531" spans="1:7" ht="18.75">
      <c r="A2531" s="198"/>
      <c r="B2531" s="189" t="s">
        <v>5078</v>
      </c>
      <c r="C2531" s="189">
        <v>2023</v>
      </c>
      <c r="D2531" s="184" t="s">
        <v>3771</v>
      </c>
      <c r="E2531" s="187">
        <v>1</v>
      </c>
      <c r="F2531" s="186"/>
      <c r="G2531" s="187">
        <v>32.530560000000001</v>
      </c>
    </row>
    <row r="2532" spans="1:7" ht="18.75">
      <c r="A2532" s="198"/>
      <c r="B2532" s="189" t="s">
        <v>5078</v>
      </c>
      <c r="C2532" s="189">
        <v>2023</v>
      </c>
      <c r="D2532" s="184" t="s">
        <v>3771</v>
      </c>
      <c r="E2532" s="187">
        <v>1</v>
      </c>
      <c r="F2532" s="186"/>
      <c r="G2532" s="187">
        <v>33.469499999999996</v>
      </c>
    </row>
    <row r="2533" spans="1:7" ht="18.75">
      <c r="A2533" s="198"/>
      <c r="B2533" s="189" t="s">
        <v>5078</v>
      </c>
      <c r="C2533" s="189">
        <v>2023</v>
      </c>
      <c r="D2533" s="184" t="s">
        <v>3771</v>
      </c>
      <c r="E2533" s="187">
        <v>1</v>
      </c>
      <c r="F2533" s="186"/>
      <c r="G2533" s="187">
        <v>34.822519999999997</v>
      </c>
    </row>
    <row r="2534" spans="1:7" ht="18.75">
      <c r="A2534" s="198"/>
      <c r="B2534" s="189" t="s">
        <v>5077</v>
      </c>
      <c r="C2534" s="189">
        <v>2023</v>
      </c>
      <c r="D2534" s="184" t="s">
        <v>3771</v>
      </c>
      <c r="E2534" s="187">
        <v>1</v>
      </c>
      <c r="F2534" s="186"/>
      <c r="G2534" s="187">
        <v>32.76052</v>
      </c>
    </row>
    <row r="2535" spans="1:7" ht="18.75">
      <c r="A2535" s="198"/>
      <c r="B2535" s="189" t="s">
        <v>5078</v>
      </c>
      <c r="C2535" s="189">
        <v>2023</v>
      </c>
      <c r="D2535" s="184" t="s">
        <v>3771</v>
      </c>
      <c r="E2535" s="187">
        <v>1</v>
      </c>
      <c r="F2535" s="186"/>
      <c r="G2535" s="187">
        <v>32.738160000000001</v>
      </c>
    </row>
    <row r="2536" spans="1:7" ht="18.75">
      <c r="A2536" s="198"/>
      <c r="B2536" s="189" t="s">
        <v>5078</v>
      </c>
      <c r="C2536" s="189">
        <v>2023</v>
      </c>
      <c r="D2536" s="184" t="s">
        <v>3771</v>
      </c>
      <c r="E2536" s="187">
        <v>1</v>
      </c>
      <c r="F2536" s="186"/>
      <c r="G2536" s="187">
        <v>31.29364</v>
      </c>
    </row>
    <row r="2537" spans="1:7" ht="18.75">
      <c r="A2537" s="198"/>
      <c r="B2537" s="189" t="s">
        <v>5078</v>
      </c>
      <c r="C2537" s="189">
        <v>2023</v>
      </c>
      <c r="D2537" s="184" t="s">
        <v>3771</v>
      </c>
      <c r="E2537" s="187">
        <v>1</v>
      </c>
      <c r="F2537" s="186"/>
      <c r="G2537" s="187">
        <v>32.575949999999999</v>
      </c>
    </row>
    <row r="2538" spans="1:7" ht="18.75">
      <c r="A2538" s="198"/>
      <c r="B2538" s="189" t="s">
        <v>5077</v>
      </c>
      <c r="C2538" s="189">
        <v>2023</v>
      </c>
      <c r="D2538" s="184" t="s">
        <v>3771</v>
      </c>
      <c r="E2538" s="187">
        <v>1</v>
      </c>
      <c r="F2538" s="186"/>
      <c r="G2538" s="187">
        <v>30.897959999999998</v>
      </c>
    </row>
    <row r="2539" spans="1:7" ht="18.75">
      <c r="A2539" s="198"/>
      <c r="B2539" s="189" t="s">
        <v>5077</v>
      </c>
      <c r="C2539" s="189">
        <v>2023</v>
      </c>
      <c r="D2539" s="184" t="s">
        <v>3771</v>
      </c>
      <c r="E2539" s="187">
        <v>1</v>
      </c>
      <c r="F2539" s="186"/>
      <c r="G2539" s="187">
        <v>34.577019999999997</v>
      </c>
    </row>
    <row r="2540" spans="1:7" ht="18.75">
      <c r="A2540" s="198"/>
      <c r="B2540" s="189" t="s">
        <v>5080</v>
      </c>
      <c r="C2540" s="189">
        <v>2023</v>
      </c>
      <c r="D2540" s="184" t="s">
        <v>3771</v>
      </c>
      <c r="E2540" s="187">
        <v>1</v>
      </c>
      <c r="F2540" s="186"/>
      <c r="G2540" s="187">
        <v>34.129860000000001</v>
      </c>
    </row>
    <row r="2541" spans="1:7" ht="18.75">
      <c r="A2541" s="198"/>
      <c r="B2541" s="189" t="s">
        <v>5078</v>
      </c>
      <c r="C2541" s="189">
        <v>2023</v>
      </c>
      <c r="D2541" s="184" t="s">
        <v>3771</v>
      </c>
      <c r="E2541" s="187">
        <v>1</v>
      </c>
      <c r="F2541" s="186"/>
      <c r="G2541" s="187">
        <v>32.738160000000001</v>
      </c>
    </row>
    <row r="2542" spans="1:7" ht="18.75">
      <c r="A2542" s="198"/>
      <c r="B2542" s="189" t="s">
        <v>5077</v>
      </c>
      <c r="C2542" s="189">
        <v>2023</v>
      </c>
      <c r="D2542" s="184" t="s">
        <v>3771</v>
      </c>
      <c r="E2542" s="187">
        <v>1</v>
      </c>
      <c r="F2542" s="186"/>
      <c r="G2542" s="187">
        <v>32.760930000000002</v>
      </c>
    </row>
    <row r="2543" spans="1:7" ht="18.75">
      <c r="A2543" s="198"/>
      <c r="B2543" s="189" t="s">
        <v>5077</v>
      </c>
      <c r="C2543" s="189">
        <v>2023</v>
      </c>
      <c r="D2543" s="184" t="s">
        <v>3771</v>
      </c>
      <c r="E2543" s="187">
        <v>1</v>
      </c>
      <c r="F2543" s="186"/>
      <c r="G2543" s="187">
        <v>32.689659999999996</v>
      </c>
    </row>
    <row r="2544" spans="1:7" ht="18.75">
      <c r="A2544" s="198"/>
      <c r="B2544" s="189" t="s">
        <v>5078</v>
      </c>
      <c r="C2544" s="189">
        <v>2023</v>
      </c>
      <c r="D2544" s="184" t="s">
        <v>3771</v>
      </c>
      <c r="E2544" s="187">
        <v>1</v>
      </c>
      <c r="F2544" s="186"/>
      <c r="G2544" s="187">
        <v>33.968679999999999</v>
      </c>
    </row>
    <row r="2545" spans="1:7" ht="18.75">
      <c r="A2545" s="198"/>
      <c r="B2545" s="189" t="s">
        <v>5095</v>
      </c>
      <c r="C2545" s="189">
        <v>2023</v>
      </c>
      <c r="D2545" s="184" t="s">
        <v>3771</v>
      </c>
      <c r="E2545" s="187">
        <v>1</v>
      </c>
      <c r="F2545" s="186"/>
      <c r="G2545" s="187">
        <v>28.551410000000001</v>
      </c>
    </row>
    <row r="2546" spans="1:7" ht="18.75">
      <c r="A2546" s="198"/>
      <c r="B2546" s="189" t="s">
        <v>5094</v>
      </c>
      <c r="C2546" s="189">
        <v>2023</v>
      </c>
      <c r="D2546" s="184" t="s">
        <v>3771</v>
      </c>
      <c r="E2546" s="187">
        <v>1</v>
      </c>
      <c r="F2546" s="186"/>
      <c r="G2546" s="187">
        <v>52.856029999999997</v>
      </c>
    </row>
    <row r="2547" spans="1:7" ht="18.75">
      <c r="A2547" s="198"/>
      <c r="B2547" s="189" t="s">
        <v>5077</v>
      </c>
      <c r="C2547" s="189">
        <v>2023</v>
      </c>
      <c r="D2547" s="184" t="s">
        <v>3771</v>
      </c>
      <c r="E2547" s="187">
        <v>1</v>
      </c>
      <c r="F2547" s="186"/>
      <c r="G2547" s="187">
        <v>30.89798</v>
      </c>
    </row>
    <row r="2548" spans="1:7" ht="18.75">
      <c r="A2548" s="198"/>
      <c r="B2548" s="189" t="s">
        <v>5090</v>
      </c>
      <c r="C2548" s="189">
        <v>2023</v>
      </c>
      <c r="D2548" s="184" t="s">
        <v>3771</v>
      </c>
      <c r="E2548" s="187">
        <v>1</v>
      </c>
      <c r="F2548" s="186"/>
      <c r="G2548" s="187">
        <v>27.92596</v>
      </c>
    </row>
    <row r="2549" spans="1:7" ht="18.75">
      <c r="A2549" s="198"/>
      <c r="B2549" s="189" t="s">
        <v>5093</v>
      </c>
      <c r="C2549" s="189">
        <v>2023</v>
      </c>
      <c r="D2549" s="184" t="s">
        <v>3771</v>
      </c>
      <c r="E2549" s="187">
        <v>1</v>
      </c>
      <c r="F2549" s="186"/>
      <c r="G2549" s="187">
        <v>34.835929999999998</v>
      </c>
    </row>
    <row r="2550" spans="1:7" ht="18.75">
      <c r="A2550" s="198"/>
      <c r="B2550" s="189" t="s">
        <v>5090</v>
      </c>
      <c r="C2550" s="189">
        <v>2023</v>
      </c>
      <c r="D2550" s="184" t="s">
        <v>3771</v>
      </c>
      <c r="E2550" s="187">
        <v>1</v>
      </c>
      <c r="F2550" s="186"/>
      <c r="G2550" s="187">
        <v>30.094810000000003</v>
      </c>
    </row>
    <row r="2551" spans="1:7" ht="18.75">
      <c r="A2551" s="198"/>
      <c r="B2551" s="189" t="s">
        <v>5107</v>
      </c>
      <c r="C2551" s="189">
        <v>2023</v>
      </c>
      <c r="D2551" s="184" t="s">
        <v>3771</v>
      </c>
      <c r="E2551" s="187">
        <v>1</v>
      </c>
      <c r="F2551" s="186"/>
      <c r="G2551" s="187">
        <v>31.2332</v>
      </c>
    </row>
    <row r="2552" spans="1:7" ht="18.75">
      <c r="A2552" s="198"/>
      <c r="B2552" s="189" t="s">
        <v>5084</v>
      </c>
      <c r="C2552" s="189">
        <v>2023</v>
      </c>
      <c r="D2552" s="184" t="s">
        <v>3771</v>
      </c>
      <c r="E2552" s="187">
        <v>1</v>
      </c>
      <c r="F2552" s="186"/>
      <c r="G2552" s="187">
        <v>31.83924</v>
      </c>
    </row>
    <row r="2553" spans="1:7" ht="18.75">
      <c r="A2553" s="198"/>
      <c r="B2553" s="189" t="s">
        <v>5093</v>
      </c>
      <c r="C2553" s="189">
        <v>2023</v>
      </c>
      <c r="D2553" s="184" t="s">
        <v>3771</v>
      </c>
      <c r="E2553" s="187">
        <v>1</v>
      </c>
      <c r="F2553" s="186"/>
      <c r="G2553" s="187">
        <v>31.299529999999997</v>
      </c>
    </row>
    <row r="2554" spans="1:7" ht="18.75">
      <c r="A2554" s="198"/>
      <c r="B2554" s="189" t="s">
        <v>5078</v>
      </c>
      <c r="C2554" s="189">
        <v>2023</v>
      </c>
      <c r="D2554" s="184" t="s">
        <v>3771</v>
      </c>
      <c r="E2554" s="187">
        <v>1</v>
      </c>
      <c r="F2554" s="186"/>
      <c r="G2554" s="187">
        <v>31.775419999999997</v>
      </c>
    </row>
    <row r="2555" spans="1:7" ht="18.75">
      <c r="A2555" s="198"/>
      <c r="B2555" s="189" t="s">
        <v>5077</v>
      </c>
      <c r="C2555" s="189">
        <v>2023</v>
      </c>
      <c r="D2555" s="184" t="s">
        <v>3771</v>
      </c>
      <c r="E2555" s="187">
        <v>1</v>
      </c>
      <c r="F2555" s="186"/>
      <c r="G2555" s="187">
        <v>31.091380000000001</v>
      </c>
    </row>
    <row r="2556" spans="1:7" ht="18.75">
      <c r="A2556" s="198"/>
      <c r="B2556" s="189" t="s">
        <v>5078</v>
      </c>
      <c r="C2556" s="189">
        <v>2023</v>
      </c>
      <c r="D2556" s="184" t="s">
        <v>3771</v>
      </c>
      <c r="E2556" s="187">
        <v>1</v>
      </c>
      <c r="F2556" s="186"/>
      <c r="G2556" s="187">
        <v>34.122860000000003</v>
      </c>
    </row>
    <row r="2557" spans="1:7" ht="18.75">
      <c r="A2557" s="198"/>
      <c r="B2557" s="189" t="s">
        <v>5104</v>
      </c>
      <c r="C2557" s="189">
        <v>2023</v>
      </c>
      <c r="D2557" s="184" t="s">
        <v>3771</v>
      </c>
      <c r="E2557" s="187">
        <v>1</v>
      </c>
      <c r="F2557" s="186"/>
      <c r="G2557" s="187">
        <v>36.372699999999995</v>
      </c>
    </row>
    <row r="2558" spans="1:7" ht="18.75">
      <c r="A2558" s="198"/>
      <c r="B2558" s="189" t="s">
        <v>5078</v>
      </c>
      <c r="C2558" s="189">
        <v>2023</v>
      </c>
      <c r="D2558" s="184" t="s">
        <v>3771</v>
      </c>
      <c r="E2558" s="187">
        <v>1</v>
      </c>
      <c r="F2558" s="186"/>
      <c r="G2558" s="187">
        <v>52.981010000000005</v>
      </c>
    </row>
    <row r="2559" spans="1:7" ht="18.75">
      <c r="A2559" s="198"/>
      <c r="B2559" s="189" t="s">
        <v>5095</v>
      </c>
      <c r="C2559" s="189">
        <v>2023</v>
      </c>
      <c r="D2559" s="184" t="s">
        <v>3771</v>
      </c>
      <c r="E2559" s="187">
        <v>1</v>
      </c>
      <c r="F2559" s="186"/>
      <c r="G2559" s="187">
        <v>28.34873</v>
      </c>
    </row>
    <row r="2560" spans="1:7" ht="18.75">
      <c r="A2560" s="198"/>
      <c r="B2560" s="189" t="s">
        <v>5109</v>
      </c>
      <c r="C2560" s="189">
        <v>2023</v>
      </c>
      <c r="D2560" s="184" t="s">
        <v>3771</v>
      </c>
      <c r="E2560" s="187">
        <v>1</v>
      </c>
      <c r="F2560" s="186"/>
      <c r="G2560" s="187">
        <v>39.842959999999998</v>
      </c>
    </row>
    <row r="2561" spans="1:7" ht="18.75">
      <c r="A2561" s="198"/>
      <c r="B2561" s="189" t="s">
        <v>5079</v>
      </c>
      <c r="C2561" s="189">
        <v>2023</v>
      </c>
      <c r="D2561" s="184" t="s">
        <v>3771</v>
      </c>
      <c r="E2561" s="187">
        <v>1</v>
      </c>
      <c r="F2561" s="186"/>
      <c r="G2561" s="187">
        <v>30.33961</v>
      </c>
    </row>
    <row r="2562" spans="1:7" ht="18.75">
      <c r="A2562" s="198"/>
      <c r="B2562" s="189" t="s">
        <v>5103</v>
      </c>
      <c r="C2562" s="189">
        <v>2023</v>
      </c>
      <c r="D2562" s="184" t="s">
        <v>3771</v>
      </c>
      <c r="E2562" s="187">
        <v>1</v>
      </c>
      <c r="F2562" s="186"/>
      <c r="G2562" s="187">
        <v>42.708739999999999</v>
      </c>
    </row>
    <row r="2563" spans="1:7" ht="18.75">
      <c r="A2563" s="198"/>
      <c r="B2563" s="189" t="s">
        <v>5091</v>
      </c>
      <c r="C2563" s="189">
        <v>2023</v>
      </c>
      <c r="D2563" s="184" t="s">
        <v>3771</v>
      </c>
      <c r="E2563" s="187">
        <v>1</v>
      </c>
      <c r="F2563" s="186"/>
      <c r="G2563" s="187">
        <v>24.805109999999999</v>
      </c>
    </row>
    <row r="2564" spans="1:7" ht="18.75">
      <c r="A2564" s="198"/>
      <c r="B2564" s="189" t="s">
        <v>5077</v>
      </c>
      <c r="C2564" s="189">
        <v>2023</v>
      </c>
      <c r="D2564" s="184" t="s">
        <v>3771</v>
      </c>
      <c r="E2564" s="187">
        <v>1</v>
      </c>
      <c r="F2564" s="186"/>
      <c r="G2564" s="187">
        <v>31.777360000000002</v>
      </c>
    </row>
    <row r="2565" spans="1:7" ht="18.75">
      <c r="A2565" s="198"/>
      <c r="B2565" s="189" t="s">
        <v>5078</v>
      </c>
      <c r="C2565" s="189">
        <v>2023</v>
      </c>
      <c r="D2565" s="184" t="s">
        <v>3771</v>
      </c>
      <c r="E2565" s="187">
        <v>1</v>
      </c>
      <c r="F2565" s="186"/>
      <c r="G2565" s="187">
        <v>32.656320000000001</v>
      </c>
    </row>
    <row r="2566" spans="1:7" ht="18.75">
      <c r="A2566" s="198"/>
      <c r="B2566" s="189" t="s">
        <v>5091</v>
      </c>
      <c r="C2566" s="189">
        <v>2023</v>
      </c>
      <c r="D2566" s="184" t="s">
        <v>3771</v>
      </c>
      <c r="E2566" s="187">
        <v>1</v>
      </c>
      <c r="F2566" s="186"/>
      <c r="G2566" s="187">
        <v>32.964289999999998</v>
      </c>
    </row>
    <row r="2567" spans="1:7" ht="18.75">
      <c r="A2567" s="198"/>
      <c r="B2567" s="189" t="s">
        <v>5081</v>
      </c>
      <c r="C2567" s="189">
        <v>2023</v>
      </c>
      <c r="D2567" s="184" t="s">
        <v>3771</v>
      </c>
      <c r="E2567" s="187">
        <v>1</v>
      </c>
      <c r="F2567" s="186"/>
      <c r="G2567" s="187">
        <v>40.268529999999998</v>
      </c>
    </row>
    <row r="2568" spans="1:7" ht="18.75">
      <c r="A2568" s="198"/>
      <c r="B2568" s="189" t="s">
        <v>5077</v>
      </c>
      <c r="C2568" s="189">
        <v>2023</v>
      </c>
      <c r="D2568" s="184" t="s">
        <v>3771</v>
      </c>
      <c r="E2568" s="187">
        <v>1</v>
      </c>
      <c r="F2568" s="186"/>
      <c r="G2568" s="187">
        <v>33.10333</v>
      </c>
    </row>
    <row r="2569" spans="1:7" ht="18.75">
      <c r="A2569" s="198"/>
      <c r="B2569" s="189" t="s">
        <v>5078</v>
      </c>
      <c r="C2569" s="189">
        <v>2023</v>
      </c>
      <c r="D2569" s="184" t="s">
        <v>3771</v>
      </c>
      <c r="E2569" s="187">
        <v>1</v>
      </c>
      <c r="F2569" s="186"/>
      <c r="G2569" s="187">
        <v>29.53698</v>
      </c>
    </row>
    <row r="2570" spans="1:7" ht="18.75">
      <c r="A2570" s="198"/>
      <c r="B2570" s="189" t="s">
        <v>5077</v>
      </c>
      <c r="C2570" s="189">
        <v>2023</v>
      </c>
      <c r="D2570" s="184" t="s">
        <v>3771</v>
      </c>
      <c r="E2570" s="187">
        <v>1</v>
      </c>
      <c r="F2570" s="186"/>
      <c r="G2570" s="187">
        <v>35.166550000000001</v>
      </c>
    </row>
    <row r="2571" spans="1:7" ht="18.75">
      <c r="A2571" s="198"/>
      <c r="B2571" s="189" t="s">
        <v>5077</v>
      </c>
      <c r="C2571" s="189">
        <v>2023</v>
      </c>
      <c r="D2571" s="184" t="s">
        <v>3771</v>
      </c>
      <c r="E2571" s="187">
        <v>1</v>
      </c>
      <c r="F2571" s="186"/>
      <c r="G2571" s="187">
        <v>34.618830000000003</v>
      </c>
    </row>
    <row r="2572" spans="1:7" ht="18.75">
      <c r="A2572" s="198"/>
      <c r="B2572" s="189" t="s">
        <v>5077</v>
      </c>
      <c r="C2572" s="189">
        <v>2023</v>
      </c>
      <c r="D2572" s="184" t="s">
        <v>3771</v>
      </c>
      <c r="E2572" s="187">
        <v>1</v>
      </c>
      <c r="F2572" s="186"/>
      <c r="G2572" s="187">
        <v>34.43674</v>
      </c>
    </row>
    <row r="2573" spans="1:7" ht="18.75">
      <c r="A2573" s="198"/>
      <c r="B2573" s="189" t="s">
        <v>5081</v>
      </c>
      <c r="C2573" s="189">
        <v>2023</v>
      </c>
      <c r="D2573" s="184" t="s">
        <v>3771</v>
      </c>
      <c r="E2573" s="187">
        <v>1</v>
      </c>
      <c r="F2573" s="186"/>
      <c r="G2573" s="187">
        <v>33.722300000000004</v>
      </c>
    </row>
    <row r="2574" spans="1:7" ht="18.75">
      <c r="A2574" s="198"/>
      <c r="B2574" s="189" t="s">
        <v>5077</v>
      </c>
      <c r="C2574" s="189">
        <v>2023</v>
      </c>
      <c r="D2574" s="184" t="s">
        <v>3771</v>
      </c>
      <c r="E2574" s="187">
        <v>1</v>
      </c>
      <c r="F2574" s="186"/>
      <c r="G2574" s="187">
        <v>31.958749999999998</v>
      </c>
    </row>
    <row r="2575" spans="1:7" ht="18.75">
      <c r="A2575" s="198"/>
      <c r="B2575" s="189" t="s">
        <v>5078</v>
      </c>
      <c r="C2575" s="189">
        <v>2023</v>
      </c>
      <c r="D2575" s="184" t="s">
        <v>3771</v>
      </c>
      <c r="E2575" s="187">
        <v>1</v>
      </c>
      <c r="F2575" s="186"/>
      <c r="G2575" s="187">
        <v>28.245830000000002</v>
      </c>
    </row>
    <row r="2576" spans="1:7" ht="18.75">
      <c r="A2576" s="198"/>
      <c r="B2576" s="189" t="s">
        <v>5078</v>
      </c>
      <c r="C2576" s="189">
        <v>2023</v>
      </c>
      <c r="D2576" s="184" t="s">
        <v>3771</v>
      </c>
      <c r="E2576" s="187">
        <v>1</v>
      </c>
      <c r="F2576" s="186"/>
      <c r="G2576" s="187">
        <v>34.333510000000004</v>
      </c>
    </row>
    <row r="2577" spans="1:7" ht="18.75">
      <c r="A2577" s="198"/>
      <c r="B2577" s="189" t="s">
        <v>5078</v>
      </c>
      <c r="C2577" s="189">
        <v>2023</v>
      </c>
      <c r="D2577" s="184" t="s">
        <v>3771</v>
      </c>
      <c r="E2577" s="187">
        <v>1</v>
      </c>
      <c r="F2577" s="186"/>
      <c r="G2577" s="187">
        <v>33.892629999999997</v>
      </c>
    </row>
    <row r="2578" spans="1:7" ht="18.75">
      <c r="A2578" s="198"/>
      <c r="B2578" s="189" t="s">
        <v>5078</v>
      </c>
      <c r="C2578" s="189">
        <v>2023</v>
      </c>
      <c r="D2578" s="184" t="s">
        <v>3771</v>
      </c>
      <c r="E2578" s="187">
        <v>1</v>
      </c>
      <c r="F2578" s="186"/>
      <c r="G2578" s="187">
        <v>33.859339999999996</v>
      </c>
    </row>
    <row r="2579" spans="1:7" ht="18.75">
      <c r="A2579" s="198"/>
      <c r="B2579" s="189" t="s">
        <v>5078</v>
      </c>
      <c r="C2579" s="189">
        <v>2023</v>
      </c>
      <c r="D2579" s="184" t="s">
        <v>3771</v>
      </c>
      <c r="E2579" s="187">
        <v>1</v>
      </c>
      <c r="F2579" s="186"/>
      <c r="G2579" s="187">
        <v>30.256169999999997</v>
      </c>
    </row>
    <row r="2580" spans="1:7" ht="18.75">
      <c r="A2580" s="198"/>
      <c r="B2580" s="189" t="s">
        <v>5077</v>
      </c>
      <c r="C2580" s="189">
        <v>2023</v>
      </c>
      <c r="D2580" s="184" t="s">
        <v>3771</v>
      </c>
      <c r="E2580" s="187">
        <v>1</v>
      </c>
      <c r="F2580" s="186"/>
      <c r="G2580" s="187">
        <v>30.97926</v>
      </c>
    </row>
    <row r="2581" spans="1:7" ht="18.75">
      <c r="A2581" s="198"/>
      <c r="B2581" s="189" t="s">
        <v>5078</v>
      </c>
      <c r="C2581" s="189">
        <v>2023</v>
      </c>
      <c r="D2581" s="184" t="s">
        <v>3771</v>
      </c>
      <c r="E2581" s="187">
        <v>1</v>
      </c>
      <c r="F2581" s="186"/>
      <c r="G2581" s="187">
        <v>28.523540000000001</v>
      </c>
    </row>
    <row r="2582" spans="1:7" ht="18.75">
      <c r="A2582" s="198"/>
      <c r="B2582" s="189" t="s">
        <v>5087</v>
      </c>
      <c r="C2582" s="189">
        <v>2023</v>
      </c>
      <c r="D2582" s="184" t="s">
        <v>3771</v>
      </c>
      <c r="E2582" s="187">
        <v>1</v>
      </c>
      <c r="F2582" s="186"/>
      <c r="G2582" s="187">
        <v>32.338369999999998</v>
      </c>
    </row>
    <row r="2583" spans="1:7" ht="18.75">
      <c r="A2583" s="198"/>
      <c r="B2583" s="189" t="s">
        <v>5077</v>
      </c>
      <c r="C2583" s="189">
        <v>2023</v>
      </c>
      <c r="D2583" s="184" t="s">
        <v>3771</v>
      </c>
      <c r="E2583" s="187">
        <v>1</v>
      </c>
      <c r="F2583" s="186"/>
      <c r="G2583" s="187">
        <v>33.671669999999999</v>
      </c>
    </row>
    <row r="2584" spans="1:7" ht="18.75">
      <c r="A2584" s="198"/>
      <c r="B2584" s="189" t="s">
        <v>5077</v>
      </c>
      <c r="C2584" s="189">
        <v>2023</v>
      </c>
      <c r="D2584" s="184" t="s">
        <v>3771</v>
      </c>
      <c r="E2584" s="187">
        <v>1</v>
      </c>
      <c r="F2584" s="186"/>
      <c r="G2584" s="187">
        <v>34.447000000000003</v>
      </c>
    </row>
    <row r="2585" spans="1:7" ht="18.75">
      <c r="A2585" s="198"/>
      <c r="B2585" s="189" t="s">
        <v>5077</v>
      </c>
      <c r="C2585" s="189">
        <v>2023</v>
      </c>
      <c r="D2585" s="184" t="s">
        <v>3771</v>
      </c>
      <c r="E2585" s="187">
        <v>1</v>
      </c>
      <c r="F2585" s="186"/>
      <c r="G2585" s="187">
        <v>34.447019999999995</v>
      </c>
    </row>
    <row r="2586" spans="1:7" ht="18.75">
      <c r="A2586" s="198"/>
      <c r="B2586" s="189" t="s">
        <v>5078</v>
      </c>
      <c r="C2586" s="189">
        <v>2023</v>
      </c>
      <c r="D2586" s="184" t="s">
        <v>3771</v>
      </c>
      <c r="E2586" s="187">
        <v>1</v>
      </c>
      <c r="F2586" s="186"/>
      <c r="G2586" s="187">
        <v>31.613419999999998</v>
      </c>
    </row>
    <row r="2587" spans="1:7" ht="18.75">
      <c r="A2587" s="198"/>
      <c r="B2587" s="189" t="s">
        <v>5081</v>
      </c>
      <c r="C2587" s="189">
        <v>2023</v>
      </c>
      <c r="D2587" s="184" t="s">
        <v>3771</v>
      </c>
      <c r="E2587" s="187">
        <v>1</v>
      </c>
      <c r="F2587" s="186"/>
      <c r="G2587" s="187">
        <v>40.118949999999998</v>
      </c>
    </row>
    <row r="2588" spans="1:7" ht="18.75">
      <c r="A2588" s="198"/>
      <c r="B2588" s="189" t="s">
        <v>5078</v>
      </c>
      <c r="C2588" s="189">
        <v>2023</v>
      </c>
      <c r="D2588" s="184" t="s">
        <v>3771</v>
      </c>
      <c r="E2588" s="187">
        <v>1</v>
      </c>
      <c r="F2588" s="186"/>
      <c r="G2588" s="187">
        <v>31.332830000000001</v>
      </c>
    </row>
    <row r="2589" spans="1:7" ht="18.75">
      <c r="A2589" s="198"/>
      <c r="B2589" s="189" t="s">
        <v>5078</v>
      </c>
      <c r="C2589" s="189">
        <v>2023</v>
      </c>
      <c r="D2589" s="184" t="s">
        <v>3771</v>
      </c>
      <c r="E2589" s="187">
        <v>1</v>
      </c>
      <c r="F2589" s="186"/>
      <c r="G2589" s="187">
        <v>33.736510000000003</v>
      </c>
    </row>
    <row r="2590" spans="1:7" ht="18.75">
      <c r="A2590" s="198"/>
      <c r="B2590" s="189" t="s">
        <v>5078</v>
      </c>
      <c r="C2590" s="189">
        <v>2023</v>
      </c>
      <c r="D2590" s="184" t="s">
        <v>3771</v>
      </c>
      <c r="E2590" s="187">
        <v>1</v>
      </c>
      <c r="F2590" s="186"/>
      <c r="G2590" s="187">
        <v>30.129529999999999</v>
      </c>
    </row>
    <row r="2591" spans="1:7" ht="18.75">
      <c r="A2591" s="198"/>
      <c r="B2591" s="189" t="s">
        <v>5077</v>
      </c>
      <c r="C2591" s="189">
        <v>2023</v>
      </c>
      <c r="D2591" s="184" t="s">
        <v>3771</v>
      </c>
      <c r="E2591" s="187">
        <v>1</v>
      </c>
      <c r="F2591" s="186"/>
      <c r="G2591" s="187">
        <v>28.405069999999998</v>
      </c>
    </row>
    <row r="2592" spans="1:7" ht="18.75">
      <c r="A2592" s="198"/>
      <c r="B2592" s="189" t="s">
        <v>5078</v>
      </c>
      <c r="C2592" s="189">
        <v>2023</v>
      </c>
      <c r="D2592" s="184" t="s">
        <v>3771</v>
      </c>
      <c r="E2592" s="187">
        <v>1</v>
      </c>
      <c r="F2592" s="186"/>
      <c r="G2592" s="187">
        <v>27.40099</v>
      </c>
    </row>
    <row r="2593" spans="1:7" ht="18.75">
      <c r="A2593" s="198"/>
      <c r="B2593" s="189" t="s">
        <v>5085</v>
      </c>
      <c r="C2593" s="189">
        <v>2023</v>
      </c>
      <c r="D2593" s="184" t="s">
        <v>3771</v>
      </c>
      <c r="E2593" s="187">
        <v>1</v>
      </c>
      <c r="F2593" s="186"/>
      <c r="G2593" s="187">
        <v>29.13616</v>
      </c>
    </row>
    <row r="2594" spans="1:7" ht="18.75">
      <c r="A2594" s="198"/>
      <c r="B2594" s="189" t="s">
        <v>5078</v>
      </c>
      <c r="C2594" s="189">
        <v>2023</v>
      </c>
      <c r="D2594" s="184" t="s">
        <v>3771</v>
      </c>
      <c r="E2594" s="187">
        <v>1</v>
      </c>
      <c r="F2594" s="186"/>
      <c r="G2594" s="187">
        <v>34.361499999999999</v>
      </c>
    </row>
    <row r="2595" spans="1:7" ht="18.75">
      <c r="A2595" s="198"/>
      <c r="B2595" s="189" t="s">
        <v>5077</v>
      </c>
      <c r="C2595" s="189">
        <v>2023</v>
      </c>
      <c r="D2595" s="184" t="s">
        <v>3771</v>
      </c>
      <c r="E2595" s="187">
        <v>1</v>
      </c>
      <c r="F2595" s="186"/>
      <c r="G2595" s="187">
        <v>30.09346</v>
      </c>
    </row>
    <row r="2596" spans="1:7" ht="18.75">
      <c r="A2596" s="198"/>
      <c r="B2596" s="189" t="s">
        <v>5078</v>
      </c>
      <c r="C2596" s="189">
        <v>2023</v>
      </c>
      <c r="D2596" s="184" t="s">
        <v>3771</v>
      </c>
      <c r="E2596" s="187">
        <v>1</v>
      </c>
      <c r="F2596" s="186"/>
      <c r="G2596" s="187">
        <v>34.506730000000005</v>
      </c>
    </row>
    <row r="2597" spans="1:7" ht="18.75">
      <c r="A2597" s="198"/>
      <c r="B2597" s="189" t="s">
        <v>5078</v>
      </c>
      <c r="C2597" s="189">
        <v>2023</v>
      </c>
      <c r="D2597" s="184" t="s">
        <v>3771</v>
      </c>
      <c r="E2597" s="187">
        <v>1</v>
      </c>
      <c r="F2597" s="186"/>
      <c r="G2597" s="187">
        <v>31.775419999999997</v>
      </c>
    </row>
    <row r="2598" spans="1:7" ht="18.75">
      <c r="A2598" s="198"/>
      <c r="B2598" s="189" t="s">
        <v>5078</v>
      </c>
      <c r="C2598" s="189">
        <v>2023</v>
      </c>
      <c r="D2598" s="184" t="s">
        <v>3771</v>
      </c>
      <c r="E2598" s="187">
        <v>1</v>
      </c>
      <c r="F2598" s="186"/>
      <c r="G2598" s="187">
        <v>34.362690000000001</v>
      </c>
    </row>
    <row r="2599" spans="1:7" ht="18.75">
      <c r="A2599" s="198"/>
      <c r="B2599" s="189" t="s">
        <v>5078</v>
      </c>
      <c r="C2599" s="189">
        <v>2023</v>
      </c>
      <c r="D2599" s="184" t="s">
        <v>3771</v>
      </c>
      <c r="E2599" s="187">
        <v>1</v>
      </c>
      <c r="F2599" s="186"/>
      <c r="G2599" s="187">
        <v>30.985799999999998</v>
      </c>
    </row>
    <row r="2600" spans="1:7" ht="18.75">
      <c r="A2600" s="198"/>
      <c r="B2600" s="189" t="s">
        <v>5079</v>
      </c>
      <c r="C2600" s="189">
        <v>2023</v>
      </c>
      <c r="D2600" s="184" t="s">
        <v>3771</v>
      </c>
      <c r="E2600" s="187">
        <v>1</v>
      </c>
      <c r="F2600" s="186"/>
      <c r="G2600" s="187">
        <v>27.72541</v>
      </c>
    </row>
    <row r="2601" spans="1:7" ht="18.75">
      <c r="A2601" s="198"/>
      <c r="B2601" s="189" t="s">
        <v>5079</v>
      </c>
      <c r="C2601" s="189">
        <v>2023</v>
      </c>
      <c r="D2601" s="184" t="s">
        <v>3771</v>
      </c>
      <c r="E2601" s="187">
        <v>1</v>
      </c>
      <c r="F2601" s="186"/>
      <c r="G2601" s="187">
        <v>27.88916</v>
      </c>
    </row>
    <row r="2602" spans="1:7" ht="18.75">
      <c r="A2602" s="198"/>
      <c r="B2602" s="189" t="s">
        <v>5078</v>
      </c>
      <c r="C2602" s="189">
        <v>2023</v>
      </c>
      <c r="D2602" s="184" t="s">
        <v>3771</v>
      </c>
      <c r="E2602" s="187">
        <v>1</v>
      </c>
      <c r="F2602" s="186"/>
      <c r="G2602" s="187">
        <v>33.620080000000002</v>
      </c>
    </row>
    <row r="2603" spans="1:7" ht="18.75">
      <c r="A2603" s="198"/>
      <c r="B2603" s="189" t="s">
        <v>5078</v>
      </c>
      <c r="C2603" s="189">
        <v>2023</v>
      </c>
      <c r="D2603" s="184" t="s">
        <v>3771</v>
      </c>
      <c r="E2603" s="187">
        <v>1</v>
      </c>
      <c r="F2603" s="186"/>
      <c r="G2603" s="187">
        <v>28.157330000000002</v>
      </c>
    </row>
    <row r="2604" spans="1:7" ht="18.75">
      <c r="A2604" s="198"/>
      <c r="B2604" s="189" t="s">
        <v>5104</v>
      </c>
      <c r="C2604" s="189">
        <v>2023</v>
      </c>
      <c r="D2604" s="184" t="s">
        <v>3771</v>
      </c>
      <c r="E2604" s="187">
        <v>1</v>
      </c>
      <c r="F2604" s="186"/>
      <c r="G2604" s="187">
        <v>33.421120000000002</v>
      </c>
    </row>
    <row r="2605" spans="1:7" ht="18.75">
      <c r="A2605" s="198"/>
      <c r="B2605" s="189" t="s">
        <v>5077</v>
      </c>
      <c r="C2605" s="189">
        <v>2023</v>
      </c>
      <c r="D2605" s="184" t="s">
        <v>3771</v>
      </c>
      <c r="E2605" s="187">
        <v>1</v>
      </c>
      <c r="F2605" s="186"/>
      <c r="G2605" s="187">
        <v>30.007630000000002</v>
      </c>
    </row>
    <row r="2606" spans="1:7" ht="18.75">
      <c r="A2606" s="198"/>
      <c r="B2606" s="189" t="s">
        <v>5078</v>
      </c>
      <c r="C2606" s="189">
        <v>2023</v>
      </c>
      <c r="D2606" s="184" t="s">
        <v>3771</v>
      </c>
      <c r="E2606" s="187">
        <v>1</v>
      </c>
      <c r="F2606" s="186"/>
      <c r="G2606" s="187">
        <v>28.871729999999999</v>
      </c>
    </row>
    <row r="2607" spans="1:7" ht="18.75">
      <c r="A2607" s="198"/>
      <c r="B2607" s="189" t="s">
        <v>5077</v>
      </c>
      <c r="C2607" s="189">
        <v>2023</v>
      </c>
      <c r="D2607" s="184" t="s">
        <v>3771</v>
      </c>
      <c r="E2607" s="187">
        <v>1</v>
      </c>
      <c r="F2607" s="186"/>
      <c r="G2607" s="187">
        <v>33.669870000000003</v>
      </c>
    </row>
    <row r="2608" spans="1:7" ht="18.75">
      <c r="A2608" s="198"/>
      <c r="B2608" s="189" t="s">
        <v>5077</v>
      </c>
      <c r="C2608" s="189">
        <v>2023</v>
      </c>
      <c r="D2608" s="184" t="s">
        <v>3771</v>
      </c>
      <c r="E2608" s="187">
        <v>1</v>
      </c>
      <c r="F2608" s="186"/>
      <c r="G2608" s="187">
        <v>36.386919999999996</v>
      </c>
    </row>
    <row r="2609" spans="1:7" ht="18.75">
      <c r="A2609" s="198"/>
      <c r="B2609" s="189" t="s">
        <v>5094</v>
      </c>
      <c r="C2609" s="189">
        <v>2023</v>
      </c>
      <c r="D2609" s="184" t="s">
        <v>3771</v>
      </c>
      <c r="E2609" s="187">
        <v>1</v>
      </c>
      <c r="F2609" s="186"/>
      <c r="G2609" s="187">
        <v>27.31419</v>
      </c>
    </row>
    <row r="2610" spans="1:7" ht="18.75">
      <c r="A2610" s="198"/>
      <c r="B2610" s="189" t="s">
        <v>5077</v>
      </c>
      <c r="C2610" s="189">
        <v>2023</v>
      </c>
      <c r="D2610" s="184" t="s">
        <v>3771</v>
      </c>
      <c r="E2610" s="187">
        <v>1</v>
      </c>
      <c r="F2610" s="186"/>
      <c r="G2610" s="187">
        <v>28.811959999999999</v>
      </c>
    </row>
    <row r="2611" spans="1:7" ht="18.75">
      <c r="A2611" s="198"/>
      <c r="B2611" s="189" t="s">
        <v>5077</v>
      </c>
      <c r="C2611" s="189">
        <v>2023</v>
      </c>
      <c r="D2611" s="184" t="s">
        <v>3771</v>
      </c>
      <c r="E2611" s="187">
        <v>1</v>
      </c>
      <c r="F2611" s="186"/>
      <c r="G2611" s="187">
        <v>31.89873</v>
      </c>
    </row>
    <row r="2612" spans="1:7" ht="18.75">
      <c r="A2612" s="198"/>
      <c r="B2612" s="189" t="s">
        <v>5093</v>
      </c>
      <c r="C2612" s="189">
        <v>2023</v>
      </c>
      <c r="D2612" s="184" t="s">
        <v>3771</v>
      </c>
      <c r="E2612" s="187">
        <v>1</v>
      </c>
      <c r="F2612" s="186"/>
      <c r="G2612" s="187">
        <v>33.211640000000003</v>
      </c>
    </row>
    <row r="2613" spans="1:7" ht="18.75">
      <c r="A2613" s="198"/>
      <c r="B2613" s="189" t="s">
        <v>5094</v>
      </c>
      <c r="C2613" s="189">
        <v>2023</v>
      </c>
      <c r="D2613" s="184" t="s">
        <v>3771</v>
      </c>
      <c r="E2613" s="187">
        <v>1</v>
      </c>
      <c r="F2613" s="186"/>
      <c r="G2613" s="187">
        <v>29.442139999999998</v>
      </c>
    </row>
    <row r="2614" spans="1:7" ht="18.75">
      <c r="A2614" s="198"/>
      <c r="B2614" s="189" t="s">
        <v>5077</v>
      </c>
      <c r="C2614" s="189">
        <v>2023</v>
      </c>
      <c r="D2614" s="184" t="s">
        <v>3771</v>
      </c>
      <c r="E2614" s="187">
        <v>1</v>
      </c>
      <c r="F2614" s="186"/>
      <c r="G2614" s="187">
        <v>29.394449999999999</v>
      </c>
    </row>
    <row r="2615" spans="1:7" ht="18.75">
      <c r="A2615" s="198"/>
      <c r="B2615" s="189" t="s">
        <v>5078</v>
      </c>
      <c r="C2615" s="189">
        <v>2023</v>
      </c>
      <c r="D2615" s="184" t="s">
        <v>3771</v>
      </c>
      <c r="E2615" s="187">
        <v>1</v>
      </c>
      <c r="F2615" s="186"/>
      <c r="G2615" s="187">
        <v>28.809889999999999</v>
      </c>
    </row>
    <row r="2616" spans="1:7" ht="18.75">
      <c r="A2616" s="198"/>
      <c r="B2616" s="189" t="s">
        <v>5077</v>
      </c>
      <c r="C2616" s="189">
        <v>2023</v>
      </c>
      <c r="D2616" s="184" t="s">
        <v>3771</v>
      </c>
      <c r="E2616" s="187">
        <v>1</v>
      </c>
      <c r="F2616" s="186"/>
      <c r="G2616" s="187">
        <v>30.09346</v>
      </c>
    </row>
    <row r="2617" spans="1:7" ht="18.75">
      <c r="A2617" s="198"/>
      <c r="B2617" s="189" t="s">
        <v>5087</v>
      </c>
      <c r="C2617" s="189">
        <v>2023</v>
      </c>
      <c r="D2617" s="184" t="s">
        <v>3771</v>
      </c>
      <c r="E2617" s="187">
        <v>1</v>
      </c>
      <c r="F2617" s="186"/>
      <c r="G2617" s="187">
        <v>27.67191</v>
      </c>
    </row>
    <row r="2618" spans="1:7" ht="18.75">
      <c r="A2618" s="198"/>
      <c r="B2618" s="189" t="s">
        <v>5077</v>
      </c>
      <c r="C2618" s="189">
        <v>2023</v>
      </c>
      <c r="D2618" s="184" t="s">
        <v>3771</v>
      </c>
      <c r="E2618" s="187">
        <v>1</v>
      </c>
      <c r="F2618" s="186"/>
      <c r="G2618" s="187">
        <v>35.261809999999997</v>
      </c>
    </row>
    <row r="2619" spans="1:7" ht="18.75">
      <c r="A2619" s="198"/>
      <c r="B2619" s="189" t="s">
        <v>5079</v>
      </c>
      <c r="C2619" s="189">
        <v>2023</v>
      </c>
      <c r="D2619" s="184" t="s">
        <v>3771</v>
      </c>
      <c r="E2619" s="187">
        <v>1</v>
      </c>
      <c r="F2619" s="186"/>
      <c r="G2619" s="187">
        <v>38.552779999999998</v>
      </c>
    </row>
    <row r="2620" spans="1:7" ht="18.75">
      <c r="A2620" s="198"/>
      <c r="B2620" s="189" t="s">
        <v>5080</v>
      </c>
      <c r="C2620" s="189">
        <v>2023</v>
      </c>
      <c r="D2620" s="184" t="s">
        <v>3771</v>
      </c>
      <c r="E2620" s="187">
        <v>1</v>
      </c>
      <c r="F2620" s="186"/>
      <c r="G2620" s="187">
        <v>33.075800000000001</v>
      </c>
    </row>
    <row r="2621" spans="1:7" ht="18.75">
      <c r="A2621" s="198"/>
      <c r="B2621" s="189" t="s">
        <v>5098</v>
      </c>
      <c r="C2621" s="189">
        <v>2023</v>
      </c>
      <c r="D2621" s="184" t="s">
        <v>3771</v>
      </c>
      <c r="E2621" s="187">
        <v>1</v>
      </c>
      <c r="F2621" s="186"/>
      <c r="G2621" s="187">
        <v>29.643740000000001</v>
      </c>
    </row>
    <row r="2622" spans="1:7" ht="18.75">
      <c r="A2622" s="198"/>
      <c r="B2622" s="189" t="s">
        <v>5079</v>
      </c>
      <c r="C2622" s="189">
        <v>2023</v>
      </c>
      <c r="D2622" s="184" t="s">
        <v>3771</v>
      </c>
      <c r="E2622" s="187">
        <v>1</v>
      </c>
      <c r="F2622" s="186"/>
      <c r="G2622" s="187">
        <v>28.085259999999998</v>
      </c>
    </row>
    <row r="2623" spans="1:7" ht="18.75">
      <c r="A2623" s="198"/>
      <c r="B2623" s="189" t="s">
        <v>5099</v>
      </c>
      <c r="C2623" s="189">
        <v>2023</v>
      </c>
      <c r="D2623" s="184" t="s">
        <v>3771</v>
      </c>
      <c r="E2623" s="187">
        <v>1</v>
      </c>
      <c r="F2623" s="186"/>
      <c r="G2623" s="187">
        <v>26.12959</v>
      </c>
    </row>
    <row r="2624" spans="1:7" ht="18.75">
      <c r="A2624" s="198"/>
      <c r="B2624" s="189" t="s">
        <v>5099</v>
      </c>
      <c r="C2624" s="189">
        <v>2023</v>
      </c>
      <c r="D2624" s="184" t="s">
        <v>3771</v>
      </c>
      <c r="E2624" s="187">
        <v>1</v>
      </c>
      <c r="F2624" s="186"/>
      <c r="G2624" s="187">
        <v>27.10586</v>
      </c>
    </row>
    <row r="2625" spans="1:7" ht="18.75">
      <c r="A2625" s="198"/>
      <c r="B2625" s="189" t="s">
        <v>5099</v>
      </c>
      <c r="C2625" s="189">
        <v>2023</v>
      </c>
      <c r="D2625" s="184" t="s">
        <v>3771</v>
      </c>
      <c r="E2625" s="187">
        <v>1</v>
      </c>
      <c r="F2625" s="186"/>
      <c r="G2625" s="187">
        <v>26.83455</v>
      </c>
    </row>
    <row r="2626" spans="1:7" ht="18.75">
      <c r="A2626" s="198"/>
      <c r="B2626" s="189" t="s">
        <v>5080</v>
      </c>
      <c r="C2626" s="189">
        <v>2023</v>
      </c>
      <c r="D2626" s="184" t="s">
        <v>3771</v>
      </c>
      <c r="E2626" s="187">
        <v>1</v>
      </c>
      <c r="F2626" s="186"/>
      <c r="G2626" s="187">
        <v>31.870979999999999</v>
      </c>
    </row>
    <row r="2627" spans="1:7" ht="18.75">
      <c r="A2627" s="198"/>
      <c r="B2627" s="189" t="s">
        <v>5105</v>
      </c>
      <c r="C2627" s="189">
        <v>2023</v>
      </c>
      <c r="D2627" s="184" t="s">
        <v>3771</v>
      </c>
      <c r="E2627" s="187">
        <v>1</v>
      </c>
      <c r="F2627" s="186"/>
      <c r="G2627" s="187">
        <v>29.56259</v>
      </c>
    </row>
    <row r="2628" spans="1:7" ht="18.75">
      <c r="A2628" s="198"/>
      <c r="B2628" s="189" t="s">
        <v>5077</v>
      </c>
      <c r="C2628" s="189">
        <v>2023</v>
      </c>
      <c r="D2628" s="184" t="s">
        <v>3771</v>
      </c>
      <c r="E2628" s="187">
        <v>1</v>
      </c>
      <c r="F2628" s="186"/>
      <c r="G2628" s="187">
        <v>30.906389999999998</v>
      </c>
    </row>
    <row r="2629" spans="1:7" ht="18.75">
      <c r="A2629" s="198"/>
      <c r="B2629" s="189" t="s">
        <v>5081</v>
      </c>
      <c r="C2629" s="189">
        <v>2023</v>
      </c>
      <c r="D2629" s="184" t="s">
        <v>3771</v>
      </c>
      <c r="E2629" s="187">
        <v>1</v>
      </c>
      <c r="F2629" s="186"/>
      <c r="G2629" s="187">
        <v>31.221450000000001</v>
      </c>
    </row>
    <row r="2630" spans="1:7" ht="18.75">
      <c r="A2630" s="198"/>
      <c r="B2630" s="189" t="s">
        <v>5078</v>
      </c>
      <c r="C2630" s="189">
        <v>2023</v>
      </c>
      <c r="D2630" s="184" t="s">
        <v>3771</v>
      </c>
      <c r="E2630" s="187">
        <v>1</v>
      </c>
      <c r="F2630" s="186"/>
      <c r="G2630" s="187">
        <v>31.547810000000002</v>
      </c>
    </row>
    <row r="2631" spans="1:7" ht="18.75">
      <c r="A2631" s="198"/>
      <c r="B2631" s="189" t="s">
        <v>5077</v>
      </c>
      <c r="C2631" s="189">
        <v>2023</v>
      </c>
      <c r="D2631" s="184" t="s">
        <v>3771</v>
      </c>
      <c r="E2631" s="187">
        <v>1</v>
      </c>
      <c r="F2631" s="186"/>
      <c r="G2631" s="187">
        <v>37.969569999999997</v>
      </c>
    </row>
    <row r="2632" spans="1:7" ht="18.75">
      <c r="A2632" s="198"/>
      <c r="B2632" s="189" t="s">
        <v>5078</v>
      </c>
      <c r="C2632" s="189">
        <v>2023</v>
      </c>
      <c r="D2632" s="184" t="s">
        <v>3771</v>
      </c>
      <c r="E2632" s="187">
        <v>1</v>
      </c>
      <c r="F2632" s="186"/>
      <c r="G2632" s="187">
        <v>28.165209999999998</v>
      </c>
    </row>
    <row r="2633" spans="1:7" ht="18.75">
      <c r="A2633" s="198"/>
      <c r="B2633" s="189" t="s">
        <v>5078</v>
      </c>
      <c r="C2633" s="189">
        <v>2023</v>
      </c>
      <c r="D2633" s="184" t="s">
        <v>3771</v>
      </c>
      <c r="E2633" s="187">
        <v>1</v>
      </c>
      <c r="F2633" s="186"/>
      <c r="G2633" s="187">
        <v>34.233419999999995</v>
      </c>
    </row>
    <row r="2634" spans="1:7" ht="18.75">
      <c r="A2634" s="198"/>
      <c r="B2634" s="189" t="s">
        <v>5077</v>
      </c>
      <c r="C2634" s="189">
        <v>2023</v>
      </c>
      <c r="D2634" s="184" t="s">
        <v>3771</v>
      </c>
      <c r="E2634" s="187">
        <v>1</v>
      </c>
      <c r="F2634" s="186"/>
      <c r="G2634" s="187">
        <v>29.065519999999999</v>
      </c>
    </row>
    <row r="2635" spans="1:7" ht="18.75">
      <c r="A2635" s="198"/>
      <c r="B2635" s="189" t="s">
        <v>5078</v>
      </c>
      <c r="C2635" s="189">
        <v>2023</v>
      </c>
      <c r="D2635" s="184" t="s">
        <v>3771</v>
      </c>
      <c r="E2635" s="187">
        <v>1</v>
      </c>
      <c r="F2635" s="186"/>
      <c r="G2635" s="187">
        <v>33.301079999999999</v>
      </c>
    </row>
    <row r="2636" spans="1:7" ht="18.75">
      <c r="A2636" s="198"/>
      <c r="B2636" s="189" t="s">
        <v>5084</v>
      </c>
      <c r="C2636" s="189">
        <v>2023</v>
      </c>
      <c r="D2636" s="184" t="s">
        <v>3771</v>
      </c>
      <c r="E2636" s="187">
        <v>1</v>
      </c>
      <c r="F2636" s="186"/>
      <c r="G2636" s="187">
        <v>36.243410000000004</v>
      </c>
    </row>
    <row r="2637" spans="1:7" ht="18.75">
      <c r="A2637" s="198"/>
      <c r="B2637" s="189" t="s">
        <v>5104</v>
      </c>
      <c r="C2637" s="189">
        <v>2023</v>
      </c>
      <c r="D2637" s="184" t="s">
        <v>3771</v>
      </c>
      <c r="E2637" s="187">
        <v>1</v>
      </c>
      <c r="F2637" s="186"/>
      <c r="G2637" s="187">
        <v>43.485690000000005</v>
      </c>
    </row>
    <row r="2638" spans="1:7" ht="18.75">
      <c r="A2638" s="198"/>
      <c r="B2638" s="189" t="s">
        <v>5077</v>
      </c>
      <c r="C2638" s="189">
        <v>2023</v>
      </c>
      <c r="D2638" s="184" t="s">
        <v>3771</v>
      </c>
      <c r="E2638" s="187">
        <v>1</v>
      </c>
      <c r="F2638" s="186"/>
      <c r="G2638" s="187">
        <v>28.989000000000001</v>
      </c>
    </row>
    <row r="2639" spans="1:7" ht="18.75">
      <c r="A2639" s="198"/>
      <c r="B2639" s="189" t="s">
        <v>5078</v>
      </c>
      <c r="C2639" s="189">
        <v>2023</v>
      </c>
      <c r="D2639" s="184" t="s">
        <v>3771</v>
      </c>
      <c r="E2639" s="187">
        <v>1</v>
      </c>
      <c r="F2639" s="186"/>
      <c r="G2639" s="187">
        <v>34.464019999999998</v>
      </c>
    </row>
    <row r="2640" spans="1:7" ht="18.75">
      <c r="A2640" s="198"/>
      <c r="B2640" s="189" t="s">
        <v>5077</v>
      </c>
      <c r="C2640" s="189">
        <v>2023</v>
      </c>
      <c r="D2640" s="184" t="s">
        <v>3771</v>
      </c>
      <c r="E2640" s="187">
        <v>1</v>
      </c>
      <c r="F2640" s="186"/>
      <c r="G2640" s="187">
        <v>30.7178</v>
      </c>
    </row>
    <row r="2641" spans="1:7" ht="18.75">
      <c r="A2641" s="198"/>
      <c r="B2641" s="189" t="s">
        <v>5089</v>
      </c>
      <c r="C2641" s="189">
        <v>2023</v>
      </c>
      <c r="D2641" s="184" t="s">
        <v>3771</v>
      </c>
      <c r="E2641" s="187">
        <v>1</v>
      </c>
      <c r="F2641" s="186"/>
      <c r="G2641" s="187">
        <v>36.344910000000006</v>
      </c>
    </row>
    <row r="2642" spans="1:7" ht="18.75">
      <c r="A2642" s="198"/>
      <c r="B2642" s="189" t="s">
        <v>5078</v>
      </c>
      <c r="C2642" s="189">
        <v>2023</v>
      </c>
      <c r="D2642" s="184" t="s">
        <v>3771</v>
      </c>
      <c r="E2642" s="187">
        <v>1</v>
      </c>
      <c r="F2642" s="186"/>
      <c r="G2642" s="187">
        <v>33.307000000000002</v>
      </c>
    </row>
    <row r="2643" spans="1:7" ht="18.75">
      <c r="A2643" s="198"/>
      <c r="B2643" s="189" t="s">
        <v>5090</v>
      </c>
      <c r="C2643" s="189">
        <v>2023</v>
      </c>
      <c r="D2643" s="184" t="s">
        <v>3771</v>
      </c>
      <c r="E2643" s="187">
        <v>1</v>
      </c>
      <c r="F2643" s="186"/>
      <c r="G2643" s="187">
        <v>26.68066</v>
      </c>
    </row>
    <row r="2644" spans="1:7" ht="18.75">
      <c r="A2644" s="198"/>
      <c r="B2644" s="189" t="s">
        <v>5077</v>
      </c>
      <c r="C2644" s="189">
        <v>2023</v>
      </c>
      <c r="D2644" s="184" t="s">
        <v>3771</v>
      </c>
      <c r="E2644" s="187">
        <v>1</v>
      </c>
      <c r="F2644" s="186"/>
      <c r="G2644" s="187">
        <v>28.971349999999997</v>
      </c>
    </row>
    <row r="2645" spans="1:7" ht="18.75">
      <c r="A2645" s="198"/>
      <c r="B2645" s="189" t="s">
        <v>5078</v>
      </c>
      <c r="C2645" s="189">
        <v>2023</v>
      </c>
      <c r="D2645" s="184" t="s">
        <v>3771</v>
      </c>
      <c r="E2645" s="187">
        <v>1</v>
      </c>
      <c r="F2645" s="186"/>
      <c r="G2645" s="187">
        <v>33.603720000000003</v>
      </c>
    </row>
    <row r="2646" spans="1:7" ht="18.75">
      <c r="A2646" s="198"/>
      <c r="B2646" s="189" t="s">
        <v>5091</v>
      </c>
      <c r="C2646" s="189">
        <v>2023</v>
      </c>
      <c r="D2646" s="184" t="s">
        <v>3771</v>
      </c>
      <c r="E2646" s="187">
        <v>1</v>
      </c>
      <c r="F2646" s="186"/>
      <c r="G2646" s="187">
        <v>29.239650000000001</v>
      </c>
    </row>
    <row r="2647" spans="1:7" ht="18.75">
      <c r="A2647" s="198"/>
      <c r="B2647" s="189" t="s">
        <v>5078</v>
      </c>
      <c r="C2647" s="189">
        <v>2023</v>
      </c>
      <c r="D2647" s="184" t="s">
        <v>3771</v>
      </c>
      <c r="E2647" s="187">
        <v>1</v>
      </c>
      <c r="F2647" s="186"/>
      <c r="G2647" s="187">
        <v>28.461020000000001</v>
      </c>
    </row>
    <row r="2648" spans="1:7" ht="18.75">
      <c r="A2648" s="198"/>
      <c r="B2648" s="189" t="s">
        <v>5077</v>
      </c>
      <c r="C2648" s="189">
        <v>2023</v>
      </c>
      <c r="D2648" s="184" t="s">
        <v>3771</v>
      </c>
      <c r="E2648" s="187">
        <v>1</v>
      </c>
      <c r="F2648" s="186"/>
      <c r="G2648" s="187">
        <v>31.296560000000003</v>
      </c>
    </row>
    <row r="2649" spans="1:7" ht="18.75">
      <c r="A2649" s="198"/>
      <c r="B2649" s="189" t="s">
        <v>5077</v>
      </c>
      <c r="C2649" s="189">
        <v>2023</v>
      </c>
      <c r="D2649" s="184" t="s">
        <v>3771</v>
      </c>
      <c r="E2649" s="187">
        <v>1</v>
      </c>
      <c r="F2649" s="186"/>
      <c r="G2649" s="187">
        <v>32.142630000000004</v>
      </c>
    </row>
    <row r="2650" spans="1:7" ht="18.75">
      <c r="A2650" s="198"/>
      <c r="B2650" s="189" t="s">
        <v>5089</v>
      </c>
      <c r="C2650" s="189">
        <v>2023</v>
      </c>
      <c r="D2650" s="184" t="s">
        <v>3771</v>
      </c>
      <c r="E2650" s="187">
        <v>1</v>
      </c>
      <c r="F2650" s="186"/>
      <c r="G2650" s="187">
        <v>35.314970000000002</v>
      </c>
    </row>
    <row r="2651" spans="1:7" ht="18.75">
      <c r="A2651" s="198"/>
      <c r="B2651" s="189" t="s">
        <v>5089</v>
      </c>
      <c r="C2651" s="189">
        <v>2023</v>
      </c>
      <c r="D2651" s="184" t="s">
        <v>3771</v>
      </c>
      <c r="E2651" s="187">
        <v>1</v>
      </c>
      <c r="F2651" s="186"/>
      <c r="G2651" s="187">
        <v>42.487859999999998</v>
      </c>
    </row>
    <row r="2652" spans="1:7" ht="18.75">
      <c r="A2652" s="198"/>
      <c r="B2652" s="189" t="s">
        <v>5077</v>
      </c>
      <c r="C2652" s="189">
        <v>2023</v>
      </c>
      <c r="D2652" s="184" t="s">
        <v>3771</v>
      </c>
      <c r="E2652" s="187">
        <v>1</v>
      </c>
      <c r="F2652" s="186"/>
      <c r="G2652" s="187">
        <v>35.206849999999996</v>
      </c>
    </row>
    <row r="2653" spans="1:7" ht="18.75">
      <c r="A2653" s="198"/>
      <c r="B2653" s="189" t="s">
        <v>5084</v>
      </c>
      <c r="C2653" s="189">
        <v>2023</v>
      </c>
      <c r="D2653" s="184" t="s">
        <v>3771</v>
      </c>
      <c r="E2653" s="187">
        <v>1</v>
      </c>
      <c r="F2653" s="186"/>
      <c r="G2653" s="187">
        <v>32.346130000000002</v>
      </c>
    </row>
    <row r="2654" spans="1:7" ht="18.75">
      <c r="A2654" s="198"/>
      <c r="B2654" s="189" t="s">
        <v>5078</v>
      </c>
      <c r="C2654" s="189">
        <v>2023</v>
      </c>
      <c r="D2654" s="184" t="s">
        <v>3771</v>
      </c>
      <c r="E2654" s="187">
        <v>1</v>
      </c>
      <c r="F2654" s="186"/>
      <c r="G2654" s="187">
        <v>33.934890000000003</v>
      </c>
    </row>
    <row r="2655" spans="1:7" ht="18.75">
      <c r="A2655" s="198"/>
      <c r="B2655" s="189" t="s">
        <v>5077</v>
      </c>
      <c r="C2655" s="189">
        <v>2023</v>
      </c>
      <c r="D2655" s="184" t="s">
        <v>3771</v>
      </c>
      <c r="E2655" s="187">
        <v>1</v>
      </c>
      <c r="F2655" s="186"/>
      <c r="G2655" s="187">
        <v>32.882989999999999</v>
      </c>
    </row>
    <row r="2656" spans="1:7" ht="18.75">
      <c r="A2656" s="198"/>
      <c r="B2656" s="189" t="s">
        <v>5077</v>
      </c>
      <c r="C2656" s="189">
        <v>2023</v>
      </c>
      <c r="D2656" s="184" t="s">
        <v>3771</v>
      </c>
      <c r="E2656" s="187">
        <v>1</v>
      </c>
      <c r="F2656" s="186"/>
      <c r="G2656" s="187">
        <v>28.729810000000001</v>
      </c>
    </row>
    <row r="2657" spans="1:7" ht="18.75">
      <c r="A2657" s="198"/>
      <c r="B2657" s="189" t="s">
        <v>5077</v>
      </c>
      <c r="C2657" s="189">
        <v>2023</v>
      </c>
      <c r="D2657" s="184" t="s">
        <v>3771</v>
      </c>
      <c r="E2657" s="187">
        <v>1</v>
      </c>
      <c r="F2657" s="186"/>
      <c r="G2657" s="187">
        <v>29.950490000000002</v>
      </c>
    </row>
    <row r="2658" spans="1:7" ht="18.75">
      <c r="A2658" s="198"/>
      <c r="B2658" s="189" t="s">
        <v>5078</v>
      </c>
      <c r="C2658" s="189">
        <v>2023</v>
      </c>
      <c r="D2658" s="184" t="s">
        <v>3771</v>
      </c>
      <c r="E2658" s="187">
        <v>1</v>
      </c>
      <c r="F2658" s="186"/>
      <c r="G2658" s="187">
        <v>33.985489999999999</v>
      </c>
    </row>
    <row r="2659" spans="1:7" ht="18.75">
      <c r="A2659" s="198"/>
      <c r="B2659" s="189" t="s">
        <v>5077</v>
      </c>
      <c r="C2659" s="189">
        <v>2023</v>
      </c>
      <c r="D2659" s="184" t="s">
        <v>3771</v>
      </c>
      <c r="E2659" s="187">
        <v>1</v>
      </c>
      <c r="F2659" s="186"/>
      <c r="G2659" s="187">
        <v>28.724709999999998</v>
      </c>
    </row>
    <row r="2660" spans="1:7" ht="18.75">
      <c r="A2660" s="198"/>
      <c r="B2660" s="189" t="s">
        <v>5077</v>
      </c>
      <c r="C2660" s="189">
        <v>2023</v>
      </c>
      <c r="D2660" s="184" t="s">
        <v>3771</v>
      </c>
      <c r="E2660" s="187">
        <v>1</v>
      </c>
      <c r="F2660" s="186"/>
      <c r="G2660" s="187">
        <v>30.09346</v>
      </c>
    </row>
    <row r="2661" spans="1:7" ht="18.75">
      <c r="A2661" s="198"/>
      <c r="B2661" s="189" t="s">
        <v>5077</v>
      </c>
      <c r="C2661" s="189">
        <v>2023</v>
      </c>
      <c r="D2661" s="184" t="s">
        <v>3771</v>
      </c>
      <c r="E2661" s="187">
        <v>1</v>
      </c>
      <c r="F2661" s="186"/>
      <c r="G2661" s="187">
        <v>30.15926</v>
      </c>
    </row>
    <row r="2662" spans="1:7" ht="18.75">
      <c r="A2662" s="198"/>
      <c r="B2662" s="189" t="s">
        <v>5078</v>
      </c>
      <c r="C2662" s="189">
        <v>2023</v>
      </c>
      <c r="D2662" s="184" t="s">
        <v>3771</v>
      </c>
      <c r="E2662" s="187">
        <v>1</v>
      </c>
      <c r="F2662" s="186"/>
      <c r="G2662" s="187">
        <v>49.342649999999999</v>
      </c>
    </row>
    <row r="2663" spans="1:7" ht="18.75">
      <c r="A2663" s="198"/>
      <c r="B2663" s="189" t="s">
        <v>5077</v>
      </c>
      <c r="C2663" s="189">
        <v>2023</v>
      </c>
      <c r="D2663" s="184" t="s">
        <v>3771</v>
      </c>
      <c r="E2663" s="187">
        <v>1</v>
      </c>
      <c r="F2663" s="186"/>
      <c r="G2663" s="187">
        <v>33.724330000000002</v>
      </c>
    </row>
    <row r="2664" spans="1:7" ht="18.75">
      <c r="A2664" s="198"/>
      <c r="B2664" s="189" t="s">
        <v>5091</v>
      </c>
      <c r="C2664" s="189">
        <v>2023</v>
      </c>
      <c r="D2664" s="184" t="s">
        <v>3771</v>
      </c>
      <c r="E2664" s="187">
        <v>1</v>
      </c>
      <c r="F2664" s="186"/>
      <c r="G2664" s="187">
        <v>27.651499999999999</v>
      </c>
    </row>
    <row r="2665" spans="1:7" ht="18.75">
      <c r="A2665" s="198"/>
      <c r="B2665" s="189" t="s">
        <v>5077</v>
      </c>
      <c r="C2665" s="189">
        <v>2023</v>
      </c>
      <c r="D2665" s="184" t="s">
        <v>3771</v>
      </c>
      <c r="E2665" s="187">
        <v>1</v>
      </c>
      <c r="F2665" s="186"/>
      <c r="G2665" s="187">
        <v>32.882959999999997</v>
      </c>
    </row>
    <row r="2666" spans="1:7" ht="18.75">
      <c r="A2666" s="198"/>
      <c r="B2666" s="189" t="s">
        <v>5078</v>
      </c>
      <c r="C2666" s="189">
        <v>2023</v>
      </c>
      <c r="D2666" s="184" t="s">
        <v>3771</v>
      </c>
      <c r="E2666" s="187">
        <v>1</v>
      </c>
      <c r="F2666" s="186"/>
      <c r="G2666" s="187">
        <v>32.907089999999997</v>
      </c>
    </row>
    <row r="2667" spans="1:7" ht="18.75">
      <c r="A2667" s="198"/>
      <c r="B2667" s="189" t="s">
        <v>5077</v>
      </c>
      <c r="C2667" s="189">
        <v>2023</v>
      </c>
      <c r="D2667" s="184" t="s">
        <v>3771</v>
      </c>
      <c r="E2667" s="187">
        <v>1</v>
      </c>
      <c r="F2667" s="186"/>
      <c r="G2667" s="187">
        <v>53.4739</v>
      </c>
    </row>
    <row r="2668" spans="1:7" ht="18.75">
      <c r="A2668" s="198"/>
      <c r="B2668" s="189" t="s">
        <v>5077</v>
      </c>
      <c r="C2668" s="189">
        <v>2023</v>
      </c>
      <c r="D2668" s="184" t="s">
        <v>3771</v>
      </c>
      <c r="E2668" s="187">
        <v>1</v>
      </c>
      <c r="F2668" s="186"/>
      <c r="G2668" s="187">
        <v>30.369160000000001</v>
      </c>
    </row>
    <row r="2669" spans="1:7" ht="18.75">
      <c r="A2669" s="198"/>
      <c r="B2669" s="189" t="s">
        <v>5077</v>
      </c>
      <c r="C2669" s="189">
        <v>2023</v>
      </c>
      <c r="D2669" s="184" t="s">
        <v>3771</v>
      </c>
      <c r="E2669" s="187">
        <v>1</v>
      </c>
      <c r="F2669" s="186"/>
      <c r="G2669" s="187">
        <v>29.631499999999999</v>
      </c>
    </row>
    <row r="2670" spans="1:7" ht="18.75">
      <c r="A2670" s="198"/>
      <c r="B2670" s="189" t="s">
        <v>5077</v>
      </c>
      <c r="C2670" s="189">
        <v>2023</v>
      </c>
      <c r="D2670" s="184" t="s">
        <v>3771</v>
      </c>
      <c r="E2670" s="187">
        <v>1</v>
      </c>
      <c r="F2670" s="186"/>
      <c r="G2670" s="187">
        <v>29.718169999999997</v>
      </c>
    </row>
    <row r="2671" spans="1:7" ht="18.75">
      <c r="A2671" s="198"/>
      <c r="B2671" s="189" t="s">
        <v>5078</v>
      </c>
      <c r="C2671" s="189">
        <v>2023</v>
      </c>
      <c r="D2671" s="184" t="s">
        <v>3771</v>
      </c>
      <c r="E2671" s="187">
        <v>1</v>
      </c>
      <c r="F2671" s="186"/>
      <c r="G2671" s="187">
        <v>29.768789999999999</v>
      </c>
    </row>
    <row r="2672" spans="1:7" ht="18.75">
      <c r="A2672" s="198"/>
      <c r="B2672" s="189" t="s">
        <v>5077</v>
      </c>
      <c r="C2672" s="189">
        <v>2023</v>
      </c>
      <c r="D2672" s="184" t="s">
        <v>3771</v>
      </c>
      <c r="E2672" s="187">
        <v>1</v>
      </c>
      <c r="F2672" s="186"/>
      <c r="G2672" s="187">
        <v>30.765419999999999</v>
      </c>
    </row>
    <row r="2673" spans="1:7" ht="18.75">
      <c r="A2673" s="198"/>
      <c r="B2673" s="189" t="s">
        <v>5078</v>
      </c>
      <c r="C2673" s="189">
        <v>2023</v>
      </c>
      <c r="D2673" s="184" t="s">
        <v>3771</v>
      </c>
      <c r="E2673" s="187">
        <v>1</v>
      </c>
      <c r="F2673" s="186"/>
      <c r="G2673" s="187">
        <v>31.941290000000002</v>
      </c>
    </row>
    <row r="2674" spans="1:7" ht="18.75">
      <c r="A2674" s="198"/>
      <c r="B2674" s="189" t="s">
        <v>5077</v>
      </c>
      <c r="C2674" s="189">
        <v>2023</v>
      </c>
      <c r="D2674" s="184" t="s">
        <v>3771</v>
      </c>
      <c r="E2674" s="187">
        <v>1</v>
      </c>
      <c r="F2674" s="186"/>
      <c r="G2674" s="187">
        <v>31.0502</v>
      </c>
    </row>
    <row r="2675" spans="1:7" ht="18.75">
      <c r="A2675" s="198"/>
      <c r="B2675" s="189" t="s">
        <v>5077</v>
      </c>
      <c r="C2675" s="189">
        <v>2023</v>
      </c>
      <c r="D2675" s="184" t="s">
        <v>3771</v>
      </c>
      <c r="E2675" s="187">
        <v>1</v>
      </c>
      <c r="F2675" s="186"/>
      <c r="G2675" s="187">
        <v>35.279980000000002</v>
      </c>
    </row>
    <row r="2676" spans="1:7" ht="18.75">
      <c r="A2676" s="198"/>
      <c r="B2676" s="189" t="s">
        <v>5087</v>
      </c>
      <c r="C2676" s="189">
        <v>2023</v>
      </c>
      <c r="D2676" s="184" t="s">
        <v>3771</v>
      </c>
      <c r="E2676" s="187">
        <v>1</v>
      </c>
      <c r="F2676" s="186"/>
      <c r="G2676" s="187">
        <v>30.067610000000002</v>
      </c>
    </row>
    <row r="2677" spans="1:7" ht="18.75">
      <c r="A2677" s="198"/>
      <c r="B2677" s="189" t="s">
        <v>5084</v>
      </c>
      <c r="C2677" s="189">
        <v>2023</v>
      </c>
      <c r="D2677" s="184" t="s">
        <v>3771</v>
      </c>
      <c r="E2677" s="187">
        <v>1</v>
      </c>
      <c r="F2677" s="186"/>
      <c r="G2677" s="187">
        <v>32.626550000000002</v>
      </c>
    </row>
    <row r="2678" spans="1:7" ht="18.75">
      <c r="A2678" s="198"/>
      <c r="B2678" s="189" t="s">
        <v>5078</v>
      </c>
      <c r="C2678" s="189">
        <v>2023</v>
      </c>
      <c r="D2678" s="184" t="s">
        <v>3771</v>
      </c>
      <c r="E2678" s="187">
        <v>1</v>
      </c>
      <c r="F2678" s="186"/>
      <c r="G2678" s="187">
        <v>31.290509999999998</v>
      </c>
    </row>
    <row r="2679" spans="1:7" ht="18.75">
      <c r="A2679" s="198"/>
      <c r="B2679" s="189" t="s">
        <v>5084</v>
      </c>
      <c r="C2679" s="189">
        <v>2023</v>
      </c>
      <c r="D2679" s="184" t="s">
        <v>3771</v>
      </c>
      <c r="E2679" s="187">
        <v>1</v>
      </c>
      <c r="F2679" s="186"/>
      <c r="G2679" s="187">
        <v>31.704599999999999</v>
      </c>
    </row>
    <row r="2680" spans="1:7" ht="18.75">
      <c r="A2680" s="198"/>
      <c r="B2680" s="189" t="s">
        <v>5077</v>
      </c>
      <c r="C2680" s="189">
        <v>2023</v>
      </c>
      <c r="D2680" s="184" t="s">
        <v>3771</v>
      </c>
      <c r="E2680" s="187">
        <v>1</v>
      </c>
      <c r="F2680" s="186"/>
      <c r="G2680" s="187">
        <v>30.629570000000001</v>
      </c>
    </row>
    <row r="2681" spans="1:7" ht="18.75">
      <c r="A2681" s="198"/>
      <c r="B2681" s="189" t="s">
        <v>5078</v>
      </c>
      <c r="C2681" s="189">
        <v>2023</v>
      </c>
      <c r="D2681" s="184" t="s">
        <v>3771</v>
      </c>
      <c r="E2681" s="187">
        <v>1</v>
      </c>
      <c r="F2681" s="186"/>
      <c r="G2681" s="187">
        <v>34.298139999999997</v>
      </c>
    </row>
    <row r="2682" spans="1:7" ht="18.75">
      <c r="A2682" s="198"/>
      <c r="B2682" s="189" t="s">
        <v>5077</v>
      </c>
      <c r="C2682" s="189">
        <v>2023</v>
      </c>
      <c r="D2682" s="184" t="s">
        <v>3771</v>
      </c>
      <c r="E2682" s="187">
        <v>1</v>
      </c>
      <c r="F2682" s="186"/>
      <c r="G2682" s="187">
        <v>35.260820000000002</v>
      </c>
    </row>
    <row r="2683" spans="1:7" ht="18.75">
      <c r="A2683" s="198"/>
      <c r="B2683" s="189" t="s">
        <v>5078</v>
      </c>
      <c r="C2683" s="189">
        <v>2023</v>
      </c>
      <c r="D2683" s="184" t="s">
        <v>3771</v>
      </c>
      <c r="E2683" s="187">
        <v>1</v>
      </c>
      <c r="F2683" s="186"/>
      <c r="G2683" s="187">
        <v>29.932659999999998</v>
      </c>
    </row>
    <row r="2684" spans="1:7" ht="18.75">
      <c r="A2684" s="198"/>
      <c r="B2684" s="189" t="s">
        <v>5077</v>
      </c>
      <c r="C2684" s="189">
        <v>2023</v>
      </c>
      <c r="D2684" s="184" t="s">
        <v>3771</v>
      </c>
      <c r="E2684" s="187">
        <v>1</v>
      </c>
      <c r="F2684" s="186"/>
      <c r="G2684" s="187">
        <v>30.988910000000001</v>
      </c>
    </row>
    <row r="2685" spans="1:7" ht="18.75">
      <c r="A2685" s="198"/>
      <c r="B2685" s="189" t="s">
        <v>5078</v>
      </c>
      <c r="C2685" s="189">
        <v>2023</v>
      </c>
      <c r="D2685" s="184" t="s">
        <v>3771</v>
      </c>
      <c r="E2685" s="187">
        <v>1</v>
      </c>
      <c r="F2685" s="186"/>
      <c r="G2685" s="187">
        <v>33.952949999999994</v>
      </c>
    </row>
    <row r="2686" spans="1:7" ht="18.75">
      <c r="A2686" s="198"/>
      <c r="B2686" s="189" t="s">
        <v>5079</v>
      </c>
      <c r="C2686" s="189">
        <v>2023</v>
      </c>
      <c r="D2686" s="184" t="s">
        <v>3771</v>
      </c>
      <c r="E2686" s="187">
        <v>1</v>
      </c>
      <c r="F2686" s="186"/>
      <c r="G2686" s="187">
        <v>27.858029999999999</v>
      </c>
    </row>
    <row r="2687" spans="1:7" ht="18.75">
      <c r="A2687" s="198"/>
      <c r="B2687" s="189" t="s">
        <v>5078</v>
      </c>
      <c r="C2687" s="189">
        <v>2023</v>
      </c>
      <c r="D2687" s="184" t="s">
        <v>3771</v>
      </c>
      <c r="E2687" s="187">
        <v>1</v>
      </c>
      <c r="F2687" s="186"/>
      <c r="G2687" s="187">
        <v>27.34216</v>
      </c>
    </row>
    <row r="2688" spans="1:7" ht="18.75">
      <c r="A2688" s="198"/>
      <c r="B2688" s="189" t="s">
        <v>5078</v>
      </c>
      <c r="C2688" s="189">
        <v>2023</v>
      </c>
      <c r="D2688" s="184" t="s">
        <v>3771</v>
      </c>
      <c r="E2688" s="187">
        <v>1</v>
      </c>
      <c r="F2688" s="186"/>
      <c r="G2688" s="187">
        <v>27.34205</v>
      </c>
    </row>
    <row r="2689" spans="1:7" ht="18.75">
      <c r="A2689" s="198"/>
      <c r="B2689" s="189" t="s">
        <v>5099</v>
      </c>
      <c r="C2689" s="189">
        <v>2023</v>
      </c>
      <c r="D2689" s="184" t="s">
        <v>3771</v>
      </c>
      <c r="E2689" s="187">
        <v>1</v>
      </c>
      <c r="F2689" s="186"/>
      <c r="G2689" s="187">
        <v>30.335519999999999</v>
      </c>
    </row>
    <row r="2690" spans="1:7" ht="18.75">
      <c r="A2690" s="198"/>
      <c r="B2690" s="189" t="s">
        <v>5077</v>
      </c>
      <c r="C2690" s="189">
        <v>2023</v>
      </c>
      <c r="D2690" s="184" t="s">
        <v>3771</v>
      </c>
      <c r="E2690" s="187">
        <v>1</v>
      </c>
      <c r="F2690" s="186"/>
      <c r="G2690" s="187">
        <v>28.157040000000002</v>
      </c>
    </row>
    <row r="2691" spans="1:7" ht="18.75">
      <c r="A2691" s="198"/>
      <c r="B2691" s="189" t="s">
        <v>5089</v>
      </c>
      <c r="C2691" s="189">
        <v>2023</v>
      </c>
      <c r="D2691" s="184" t="s">
        <v>3771</v>
      </c>
      <c r="E2691" s="187">
        <v>1</v>
      </c>
      <c r="F2691" s="186"/>
      <c r="G2691" s="187">
        <v>32.366790000000002</v>
      </c>
    </row>
    <row r="2692" spans="1:7" ht="18.75">
      <c r="A2692" s="198"/>
      <c r="B2692" s="189" t="s">
        <v>5078</v>
      </c>
      <c r="C2692" s="189">
        <v>2023</v>
      </c>
      <c r="D2692" s="184" t="s">
        <v>3771</v>
      </c>
      <c r="E2692" s="187">
        <v>1</v>
      </c>
      <c r="F2692" s="186"/>
      <c r="G2692" s="187">
        <v>33.846669999999996</v>
      </c>
    </row>
    <row r="2693" spans="1:7" ht="18.75">
      <c r="A2693" s="198"/>
      <c r="B2693" s="189" t="s">
        <v>5078</v>
      </c>
      <c r="C2693" s="189">
        <v>2023</v>
      </c>
      <c r="D2693" s="184" t="s">
        <v>3771</v>
      </c>
      <c r="E2693" s="187">
        <v>1</v>
      </c>
      <c r="F2693" s="186"/>
      <c r="G2693" s="187">
        <v>32.809530000000002</v>
      </c>
    </row>
    <row r="2694" spans="1:7" ht="18.75">
      <c r="A2694" s="198"/>
      <c r="B2694" s="189" t="s">
        <v>5077</v>
      </c>
      <c r="C2694" s="189">
        <v>2023</v>
      </c>
      <c r="D2694" s="184" t="s">
        <v>3771</v>
      </c>
      <c r="E2694" s="187">
        <v>1</v>
      </c>
      <c r="F2694" s="186"/>
      <c r="G2694" s="187">
        <v>30.570130000000002</v>
      </c>
    </row>
    <row r="2695" spans="1:7" ht="18.75">
      <c r="A2695" s="198"/>
      <c r="B2695" s="189" t="s">
        <v>5098</v>
      </c>
      <c r="C2695" s="189">
        <v>2023</v>
      </c>
      <c r="D2695" s="184" t="s">
        <v>3771</v>
      </c>
      <c r="E2695" s="187">
        <v>1</v>
      </c>
      <c r="F2695" s="186"/>
      <c r="G2695" s="187">
        <v>28.498729999999998</v>
      </c>
    </row>
    <row r="2696" spans="1:7" ht="18.75">
      <c r="A2696" s="198"/>
      <c r="B2696" s="189" t="s">
        <v>5078</v>
      </c>
      <c r="C2696" s="189">
        <v>2023</v>
      </c>
      <c r="D2696" s="184" t="s">
        <v>3771</v>
      </c>
      <c r="E2696" s="187">
        <v>1</v>
      </c>
      <c r="F2696" s="186"/>
      <c r="G2696" s="187">
        <v>30.54523</v>
      </c>
    </row>
    <row r="2697" spans="1:7" ht="18.75">
      <c r="A2697" s="198"/>
      <c r="B2697" s="189" t="s">
        <v>5078</v>
      </c>
      <c r="C2697" s="189">
        <v>2023</v>
      </c>
      <c r="D2697" s="184" t="s">
        <v>3771</v>
      </c>
      <c r="E2697" s="187">
        <v>1</v>
      </c>
      <c r="F2697" s="186"/>
      <c r="G2697" s="187">
        <v>34.183330000000005</v>
      </c>
    </row>
    <row r="2698" spans="1:7" ht="18.75">
      <c r="A2698" s="198"/>
      <c r="B2698" s="189" t="s">
        <v>5077</v>
      </c>
      <c r="C2698" s="189">
        <v>2023</v>
      </c>
      <c r="D2698" s="184" t="s">
        <v>3771</v>
      </c>
      <c r="E2698" s="187">
        <v>1</v>
      </c>
      <c r="F2698" s="186"/>
      <c r="G2698" s="187">
        <v>29.195730000000001</v>
      </c>
    </row>
    <row r="2699" spans="1:7" ht="18.75">
      <c r="A2699" s="198"/>
      <c r="B2699" s="189" t="s">
        <v>5087</v>
      </c>
      <c r="C2699" s="189">
        <v>2023</v>
      </c>
      <c r="D2699" s="184" t="s">
        <v>3771</v>
      </c>
      <c r="E2699" s="187">
        <v>1</v>
      </c>
      <c r="F2699" s="186"/>
      <c r="G2699" s="187">
        <v>10.602069999999999</v>
      </c>
    </row>
    <row r="2700" spans="1:7" ht="18.75">
      <c r="A2700" s="198"/>
      <c r="B2700" s="189" t="s">
        <v>5077</v>
      </c>
      <c r="C2700" s="189">
        <v>2023</v>
      </c>
      <c r="D2700" s="184" t="s">
        <v>3771</v>
      </c>
      <c r="E2700" s="187">
        <v>1</v>
      </c>
      <c r="F2700" s="186"/>
      <c r="G2700" s="187">
        <v>52.853629999999995</v>
      </c>
    </row>
    <row r="2701" spans="1:7" ht="18.75">
      <c r="A2701" s="198"/>
      <c r="B2701" s="189" t="s">
        <v>5077</v>
      </c>
      <c r="C2701" s="189">
        <v>2023</v>
      </c>
      <c r="D2701" s="184" t="s">
        <v>3771</v>
      </c>
      <c r="E2701" s="187">
        <v>1</v>
      </c>
      <c r="F2701" s="186"/>
      <c r="G2701" s="187">
        <v>32.810769999999998</v>
      </c>
    </row>
    <row r="2702" spans="1:7" ht="18.75">
      <c r="A2702" s="198"/>
      <c r="B2702" s="189" t="s">
        <v>5077</v>
      </c>
      <c r="C2702" s="189">
        <v>2023</v>
      </c>
      <c r="D2702" s="184" t="s">
        <v>3771</v>
      </c>
      <c r="E2702" s="187">
        <v>1</v>
      </c>
      <c r="F2702" s="186"/>
      <c r="G2702" s="187">
        <v>29.775459999999999</v>
      </c>
    </row>
    <row r="2703" spans="1:7" ht="18.75">
      <c r="A2703" s="198"/>
      <c r="B2703" s="189" t="s">
        <v>5077</v>
      </c>
      <c r="C2703" s="189">
        <v>2023</v>
      </c>
      <c r="D2703" s="184" t="s">
        <v>3771</v>
      </c>
      <c r="E2703" s="187">
        <v>1</v>
      </c>
      <c r="F2703" s="186"/>
      <c r="G2703" s="187">
        <v>30.544799999999999</v>
      </c>
    </row>
    <row r="2704" spans="1:7" ht="18.75">
      <c r="A2704" s="198"/>
      <c r="B2704" s="189" t="s">
        <v>5078</v>
      </c>
      <c r="C2704" s="189">
        <v>2023</v>
      </c>
      <c r="D2704" s="184" t="s">
        <v>3771</v>
      </c>
      <c r="E2704" s="187">
        <v>1</v>
      </c>
      <c r="F2704" s="186"/>
      <c r="G2704" s="187">
        <v>28.44509</v>
      </c>
    </row>
    <row r="2705" spans="1:7" ht="18.75">
      <c r="A2705" s="198"/>
      <c r="B2705" s="189" t="s">
        <v>5078</v>
      </c>
      <c r="C2705" s="189">
        <v>2023</v>
      </c>
      <c r="D2705" s="184" t="s">
        <v>3771</v>
      </c>
      <c r="E2705" s="187">
        <v>1</v>
      </c>
      <c r="F2705" s="186"/>
      <c r="G2705" s="187">
        <v>28.63635</v>
      </c>
    </row>
    <row r="2706" spans="1:7" ht="18.75">
      <c r="A2706" s="198"/>
      <c r="B2706" s="189" t="s">
        <v>5077</v>
      </c>
      <c r="C2706" s="189">
        <v>2023</v>
      </c>
      <c r="D2706" s="184" t="s">
        <v>3771</v>
      </c>
      <c r="E2706" s="187">
        <v>1</v>
      </c>
      <c r="F2706" s="186"/>
      <c r="G2706" s="187">
        <v>31.09629</v>
      </c>
    </row>
    <row r="2707" spans="1:7" ht="18.75">
      <c r="A2707" s="198"/>
      <c r="B2707" s="189" t="s">
        <v>5077</v>
      </c>
      <c r="C2707" s="189">
        <v>2023</v>
      </c>
      <c r="D2707" s="184" t="s">
        <v>3771</v>
      </c>
      <c r="E2707" s="187">
        <v>1</v>
      </c>
      <c r="F2707" s="186"/>
      <c r="G2707" s="187">
        <v>29.569700000000001</v>
      </c>
    </row>
    <row r="2708" spans="1:7" ht="18.75">
      <c r="A2708" s="198"/>
      <c r="B2708" s="189" t="s">
        <v>5095</v>
      </c>
      <c r="C2708" s="189">
        <v>2023</v>
      </c>
      <c r="D2708" s="184" t="s">
        <v>3771</v>
      </c>
      <c r="E2708" s="187">
        <v>1</v>
      </c>
      <c r="F2708" s="186"/>
      <c r="G2708" s="187">
        <v>29.88861</v>
      </c>
    </row>
    <row r="2709" spans="1:7" ht="18.75">
      <c r="A2709" s="198"/>
      <c r="B2709" s="189" t="s">
        <v>5078</v>
      </c>
      <c r="C2709" s="189">
        <v>2023</v>
      </c>
      <c r="D2709" s="184" t="s">
        <v>3771</v>
      </c>
      <c r="E2709" s="187">
        <v>1</v>
      </c>
      <c r="F2709" s="186"/>
      <c r="G2709" s="187">
        <v>29.942439999999998</v>
      </c>
    </row>
    <row r="2710" spans="1:7" ht="18.75">
      <c r="A2710" s="198"/>
      <c r="B2710" s="189" t="s">
        <v>5078</v>
      </c>
      <c r="C2710" s="189">
        <v>2023</v>
      </c>
      <c r="D2710" s="184" t="s">
        <v>3771</v>
      </c>
      <c r="E2710" s="187">
        <v>1</v>
      </c>
      <c r="F2710" s="186"/>
      <c r="G2710" s="187">
        <v>33.062440000000002</v>
      </c>
    </row>
    <row r="2711" spans="1:7" ht="18.75">
      <c r="A2711" s="198"/>
      <c r="B2711" s="189" t="s">
        <v>5077</v>
      </c>
      <c r="C2711" s="189">
        <v>2023</v>
      </c>
      <c r="D2711" s="184" t="s">
        <v>3771</v>
      </c>
      <c r="E2711" s="187">
        <v>1</v>
      </c>
      <c r="F2711" s="186"/>
      <c r="G2711" s="187">
        <v>30.421419999999998</v>
      </c>
    </row>
    <row r="2712" spans="1:7" ht="18.75">
      <c r="A2712" s="198"/>
      <c r="B2712" s="189" t="s">
        <v>5078</v>
      </c>
      <c r="C2712" s="189">
        <v>2023</v>
      </c>
      <c r="D2712" s="184" t="s">
        <v>3771</v>
      </c>
      <c r="E2712" s="187">
        <v>1</v>
      </c>
      <c r="F2712" s="186"/>
      <c r="G2712" s="187">
        <v>29.881139999999998</v>
      </c>
    </row>
    <row r="2713" spans="1:7" ht="18.75">
      <c r="A2713" s="198"/>
      <c r="B2713" s="189" t="s">
        <v>5077</v>
      </c>
      <c r="C2713" s="189">
        <v>2023</v>
      </c>
      <c r="D2713" s="184" t="s">
        <v>3771</v>
      </c>
      <c r="E2713" s="187">
        <v>1</v>
      </c>
      <c r="F2713" s="186"/>
      <c r="G2713" s="187">
        <v>28.461959999999998</v>
      </c>
    </row>
    <row r="2714" spans="1:7" ht="18.75">
      <c r="A2714" s="198"/>
      <c r="B2714" s="189" t="s">
        <v>5078</v>
      </c>
      <c r="C2714" s="189">
        <v>2023</v>
      </c>
      <c r="D2714" s="184" t="s">
        <v>3771</v>
      </c>
      <c r="E2714" s="187">
        <v>1</v>
      </c>
      <c r="F2714" s="186"/>
      <c r="G2714" s="187">
        <v>28.663360000000001</v>
      </c>
    </row>
    <row r="2715" spans="1:7" ht="18.75">
      <c r="A2715" s="198"/>
      <c r="B2715" s="189" t="s">
        <v>5077</v>
      </c>
      <c r="C2715" s="189">
        <v>2023</v>
      </c>
      <c r="D2715" s="184" t="s">
        <v>3771</v>
      </c>
      <c r="E2715" s="187">
        <v>1</v>
      </c>
      <c r="F2715" s="186"/>
      <c r="G2715" s="187">
        <v>31.833950000000002</v>
      </c>
    </row>
    <row r="2716" spans="1:7" ht="18.75">
      <c r="A2716" s="198"/>
      <c r="B2716" s="189" t="s">
        <v>5078</v>
      </c>
      <c r="C2716" s="189">
        <v>2023</v>
      </c>
      <c r="D2716" s="184" t="s">
        <v>3771</v>
      </c>
      <c r="E2716" s="187">
        <v>1</v>
      </c>
      <c r="F2716" s="186"/>
      <c r="G2716" s="187">
        <v>33.598589999999994</v>
      </c>
    </row>
    <row r="2717" spans="1:7" ht="18.75">
      <c r="A2717" s="198"/>
      <c r="B2717" s="189" t="s">
        <v>5078</v>
      </c>
      <c r="C2717" s="189">
        <v>2023</v>
      </c>
      <c r="D2717" s="184" t="s">
        <v>3771</v>
      </c>
      <c r="E2717" s="187">
        <v>1</v>
      </c>
      <c r="F2717" s="186"/>
      <c r="G2717" s="187">
        <v>33.540140000000001</v>
      </c>
    </row>
    <row r="2718" spans="1:7" ht="18.75">
      <c r="A2718" s="198"/>
      <c r="B2718" s="189" t="s">
        <v>5092</v>
      </c>
      <c r="C2718" s="189">
        <v>2023</v>
      </c>
      <c r="D2718" s="184" t="s">
        <v>3771</v>
      </c>
      <c r="E2718" s="187">
        <v>1</v>
      </c>
      <c r="F2718" s="186"/>
      <c r="G2718" s="187">
        <v>24.965049999999998</v>
      </c>
    </row>
    <row r="2719" spans="1:7" ht="18.75">
      <c r="A2719" s="198"/>
      <c r="B2719" s="189" t="s">
        <v>5077</v>
      </c>
      <c r="C2719" s="189">
        <v>2023</v>
      </c>
      <c r="D2719" s="184" t="s">
        <v>3771</v>
      </c>
      <c r="E2719" s="187">
        <v>1</v>
      </c>
      <c r="F2719" s="186"/>
      <c r="G2719" s="187">
        <v>33.652529999999999</v>
      </c>
    </row>
    <row r="2720" spans="1:7" ht="18.75">
      <c r="A2720" s="198"/>
      <c r="B2720" s="189" t="s">
        <v>5104</v>
      </c>
      <c r="C2720" s="189">
        <v>2023</v>
      </c>
      <c r="D2720" s="184" t="s">
        <v>3771</v>
      </c>
      <c r="E2720" s="187">
        <v>1</v>
      </c>
      <c r="F2720" s="186"/>
      <c r="G2720" s="187">
        <v>34.839669999999998</v>
      </c>
    </row>
    <row r="2721" spans="1:7" ht="18.75">
      <c r="A2721" s="198"/>
      <c r="B2721" s="189" t="s">
        <v>5077</v>
      </c>
      <c r="C2721" s="189">
        <v>2023</v>
      </c>
      <c r="D2721" s="184" t="s">
        <v>3771</v>
      </c>
      <c r="E2721" s="187">
        <v>1</v>
      </c>
      <c r="F2721" s="186"/>
      <c r="G2721" s="187">
        <v>30.923629999999999</v>
      </c>
    </row>
    <row r="2722" spans="1:7" ht="18.75">
      <c r="A2722" s="198"/>
      <c r="B2722" s="189" t="s">
        <v>5078</v>
      </c>
      <c r="C2722" s="189">
        <v>2023</v>
      </c>
      <c r="D2722" s="184" t="s">
        <v>3771</v>
      </c>
      <c r="E2722" s="187">
        <v>1</v>
      </c>
      <c r="F2722" s="186"/>
      <c r="G2722" s="187">
        <v>30.545240000000003</v>
      </c>
    </row>
    <row r="2723" spans="1:7" ht="18.75">
      <c r="A2723" s="198"/>
      <c r="B2723" s="189" t="s">
        <v>5078</v>
      </c>
      <c r="C2723" s="189">
        <v>2023</v>
      </c>
      <c r="D2723" s="184" t="s">
        <v>3771</v>
      </c>
      <c r="E2723" s="187">
        <v>1</v>
      </c>
      <c r="F2723" s="186"/>
      <c r="G2723" s="187">
        <v>23.882549999999998</v>
      </c>
    </row>
    <row r="2724" spans="1:7" ht="18.75">
      <c r="A2724" s="198"/>
      <c r="B2724" s="189" t="s">
        <v>5078</v>
      </c>
      <c r="C2724" s="189">
        <v>2023</v>
      </c>
      <c r="D2724" s="184" t="s">
        <v>3771</v>
      </c>
      <c r="E2724" s="187">
        <v>1</v>
      </c>
      <c r="F2724" s="186"/>
      <c r="G2724" s="187">
        <v>31.140240000000002</v>
      </c>
    </row>
    <row r="2725" spans="1:7" ht="18.75">
      <c r="A2725" s="198"/>
      <c r="B2725" s="189" t="s">
        <v>5109</v>
      </c>
      <c r="C2725" s="189">
        <v>2023</v>
      </c>
      <c r="D2725" s="184" t="s">
        <v>3771</v>
      </c>
      <c r="E2725" s="187">
        <v>1</v>
      </c>
      <c r="F2725" s="186"/>
      <c r="G2725" s="187">
        <v>28.811709999999998</v>
      </c>
    </row>
    <row r="2726" spans="1:7" ht="18.75">
      <c r="A2726" s="198"/>
      <c r="B2726" s="189" t="s">
        <v>5077</v>
      </c>
      <c r="C2726" s="189">
        <v>2023</v>
      </c>
      <c r="D2726" s="184" t="s">
        <v>3771</v>
      </c>
      <c r="E2726" s="187">
        <v>1</v>
      </c>
      <c r="F2726" s="186"/>
      <c r="G2726" s="187">
        <v>29.743980000000001</v>
      </c>
    </row>
    <row r="2727" spans="1:7" ht="18.75">
      <c r="A2727" s="198"/>
      <c r="B2727" s="189" t="s">
        <v>5077</v>
      </c>
      <c r="C2727" s="189">
        <v>2023</v>
      </c>
      <c r="D2727" s="184" t="s">
        <v>3771</v>
      </c>
      <c r="E2727" s="187">
        <v>1</v>
      </c>
      <c r="F2727" s="186"/>
      <c r="G2727" s="187">
        <v>31.13025</v>
      </c>
    </row>
    <row r="2728" spans="1:7" ht="18.75">
      <c r="A2728" s="198"/>
      <c r="B2728" s="189" t="s">
        <v>5077</v>
      </c>
      <c r="C2728" s="189">
        <v>2023</v>
      </c>
      <c r="D2728" s="184" t="s">
        <v>3771</v>
      </c>
      <c r="E2728" s="187">
        <v>1</v>
      </c>
      <c r="F2728" s="186"/>
      <c r="G2728" s="187">
        <v>31.11177</v>
      </c>
    </row>
    <row r="2729" spans="1:7" ht="18.75">
      <c r="A2729" s="198"/>
      <c r="B2729" s="189" t="s">
        <v>5077</v>
      </c>
      <c r="C2729" s="189">
        <v>2023</v>
      </c>
      <c r="D2729" s="184" t="s">
        <v>3771</v>
      </c>
      <c r="E2729" s="187">
        <v>1</v>
      </c>
      <c r="F2729" s="186"/>
      <c r="G2729" s="187">
        <v>29.690369999999998</v>
      </c>
    </row>
    <row r="2730" spans="1:7" ht="18.75">
      <c r="A2730" s="198"/>
      <c r="B2730" s="189" t="s">
        <v>5078</v>
      </c>
      <c r="C2730" s="189">
        <v>2023</v>
      </c>
      <c r="D2730" s="184" t="s">
        <v>3771</v>
      </c>
      <c r="E2730" s="187">
        <v>1</v>
      </c>
      <c r="F2730" s="186"/>
      <c r="G2730" s="187">
        <v>30.02525</v>
      </c>
    </row>
    <row r="2731" spans="1:7" ht="18.75">
      <c r="A2731" s="198"/>
      <c r="B2731" s="189" t="s">
        <v>5077</v>
      </c>
      <c r="C2731" s="189">
        <v>2023</v>
      </c>
      <c r="D2731" s="184" t="s">
        <v>3771</v>
      </c>
      <c r="E2731" s="187">
        <v>1</v>
      </c>
      <c r="F2731" s="186"/>
      <c r="G2731" s="187">
        <v>28.803349999999998</v>
      </c>
    </row>
    <row r="2732" spans="1:7" ht="18.75">
      <c r="A2732" s="198"/>
      <c r="B2732" s="189" t="s">
        <v>5077</v>
      </c>
      <c r="C2732" s="189">
        <v>2023</v>
      </c>
      <c r="D2732" s="184" t="s">
        <v>3771</v>
      </c>
      <c r="E2732" s="187">
        <v>1</v>
      </c>
      <c r="F2732" s="186"/>
      <c r="G2732" s="187">
        <v>31.667549999999999</v>
      </c>
    </row>
    <row r="2733" spans="1:7" ht="18.75">
      <c r="A2733" s="198"/>
      <c r="B2733" s="189" t="s">
        <v>5078</v>
      </c>
      <c r="C2733" s="189">
        <v>2023</v>
      </c>
      <c r="D2733" s="184" t="s">
        <v>3771</v>
      </c>
      <c r="E2733" s="187">
        <v>1</v>
      </c>
      <c r="F2733" s="186"/>
      <c r="G2733" s="187">
        <v>30.618639999999999</v>
      </c>
    </row>
    <row r="2734" spans="1:7" ht="18.75">
      <c r="A2734" s="198"/>
      <c r="B2734" s="189" t="s">
        <v>5077</v>
      </c>
      <c r="C2734" s="189">
        <v>2023</v>
      </c>
      <c r="D2734" s="184" t="s">
        <v>3771</v>
      </c>
      <c r="E2734" s="187">
        <v>1</v>
      </c>
      <c r="F2734" s="186"/>
      <c r="G2734" s="187">
        <v>31.677150000000001</v>
      </c>
    </row>
    <row r="2735" spans="1:7" ht="18.75">
      <c r="A2735" s="198"/>
      <c r="B2735" s="189" t="s">
        <v>5077</v>
      </c>
      <c r="C2735" s="189">
        <v>2023</v>
      </c>
      <c r="D2735" s="184" t="s">
        <v>3771</v>
      </c>
      <c r="E2735" s="187">
        <v>1</v>
      </c>
      <c r="F2735" s="186"/>
      <c r="G2735" s="187">
        <v>32.300539999999998</v>
      </c>
    </row>
    <row r="2736" spans="1:7" ht="18.75">
      <c r="A2736" s="198"/>
      <c r="B2736" s="189" t="s">
        <v>5081</v>
      </c>
      <c r="C2736" s="189">
        <v>2023</v>
      </c>
      <c r="D2736" s="184" t="s">
        <v>3771</v>
      </c>
      <c r="E2736" s="187">
        <v>1</v>
      </c>
      <c r="F2736" s="186"/>
      <c r="G2736" s="187">
        <v>30.764740000000003</v>
      </c>
    </row>
    <row r="2737" spans="1:7" ht="18.75">
      <c r="A2737" s="198"/>
      <c r="B2737" s="189" t="s">
        <v>5077</v>
      </c>
      <c r="C2737" s="189">
        <v>2023</v>
      </c>
      <c r="D2737" s="184" t="s">
        <v>3771</v>
      </c>
      <c r="E2737" s="187">
        <v>1</v>
      </c>
      <c r="F2737" s="186"/>
      <c r="G2737" s="187">
        <v>29.80753</v>
      </c>
    </row>
    <row r="2738" spans="1:7" ht="18.75">
      <c r="A2738" s="198"/>
      <c r="B2738" s="189" t="s">
        <v>5077</v>
      </c>
      <c r="C2738" s="189">
        <v>2023</v>
      </c>
      <c r="D2738" s="184" t="s">
        <v>3771</v>
      </c>
      <c r="E2738" s="187">
        <v>1</v>
      </c>
      <c r="F2738" s="186"/>
      <c r="G2738" s="187">
        <v>30.642389999999999</v>
      </c>
    </row>
    <row r="2739" spans="1:7" ht="18.75">
      <c r="A2739" s="198"/>
      <c r="B2739" s="189" t="s">
        <v>5077</v>
      </c>
      <c r="C2739" s="189">
        <v>2023</v>
      </c>
      <c r="D2739" s="184" t="s">
        <v>3771</v>
      </c>
      <c r="E2739" s="187">
        <v>1</v>
      </c>
      <c r="F2739" s="186"/>
      <c r="G2739" s="187">
        <v>30.534650000000003</v>
      </c>
    </row>
    <row r="2740" spans="1:7" ht="18.75">
      <c r="A2740" s="198"/>
      <c r="B2740" s="189" t="s">
        <v>5078</v>
      </c>
      <c r="C2740" s="189">
        <v>2023</v>
      </c>
      <c r="D2740" s="184" t="s">
        <v>3771</v>
      </c>
      <c r="E2740" s="187">
        <v>1</v>
      </c>
      <c r="F2740" s="186"/>
      <c r="G2740" s="187">
        <v>31.692979999999999</v>
      </c>
    </row>
    <row r="2741" spans="1:7" ht="18.75">
      <c r="A2741" s="198"/>
      <c r="B2741" s="189" t="s">
        <v>5078</v>
      </c>
      <c r="C2741" s="189">
        <v>2023</v>
      </c>
      <c r="D2741" s="184" t="s">
        <v>3771</v>
      </c>
      <c r="E2741" s="187">
        <v>1</v>
      </c>
      <c r="F2741" s="186"/>
      <c r="G2741" s="187">
        <v>32.9099</v>
      </c>
    </row>
    <row r="2742" spans="1:7" ht="18.75">
      <c r="A2742" s="198"/>
      <c r="B2742" s="189" t="s">
        <v>5077</v>
      </c>
      <c r="C2742" s="189">
        <v>2023</v>
      </c>
      <c r="D2742" s="184" t="s">
        <v>3771</v>
      </c>
      <c r="E2742" s="187">
        <v>1</v>
      </c>
      <c r="F2742" s="186"/>
      <c r="G2742" s="187">
        <v>29.172419999999999</v>
      </c>
    </row>
    <row r="2743" spans="1:7" ht="18.75">
      <c r="A2743" s="198"/>
      <c r="B2743" s="189" t="s">
        <v>5078</v>
      </c>
      <c r="C2743" s="189">
        <v>2023</v>
      </c>
      <c r="D2743" s="184" t="s">
        <v>3771</v>
      </c>
      <c r="E2743" s="187">
        <v>1</v>
      </c>
      <c r="F2743" s="186"/>
      <c r="G2743" s="187">
        <v>32.920730000000006</v>
      </c>
    </row>
    <row r="2744" spans="1:7" ht="18.75">
      <c r="A2744" s="198"/>
      <c r="B2744" s="189" t="s">
        <v>5078</v>
      </c>
      <c r="C2744" s="189">
        <v>2023</v>
      </c>
      <c r="D2744" s="184" t="s">
        <v>3771</v>
      </c>
      <c r="E2744" s="187">
        <v>1</v>
      </c>
      <c r="F2744" s="186"/>
      <c r="G2744" s="187">
        <v>30.183610000000002</v>
      </c>
    </row>
    <row r="2745" spans="1:7" ht="18.75">
      <c r="A2745" s="198"/>
      <c r="B2745" s="189" t="s">
        <v>5084</v>
      </c>
      <c r="C2745" s="189">
        <v>2023</v>
      </c>
      <c r="D2745" s="184" t="s">
        <v>3771</v>
      </c>
      <c r="E2745" s="187">
        <v>1</v>
      </c>
      <c r="F2745" s="186"/>
      <c r="G2745" s="187">
        <v>36.17062</v>
      </c>
    </row>
    <row r="2746" spans="1:7" ht="18.75">
      <c r="A2746" s="198"/>
      <c r="B2746" s="189" t="s">
        <v>5077</v>
      </c>
      <c r="C2746" s="189">
        <v>2023</v>
      </c>
      <c r="D2746" s="184" t="s">
        <v>3771</v>
      </c>
      <c r="E2746" s="187">
        <v>1</v>
      </c>
      <c r="F2746" s="186"/>
      <c r="G2746" s="187">
        <v>34.443690000000004</v>
      </c>
    </row>
    <row r="2747" spans="1:7" ht="18.75">
      <c r="A2747" s="198"/>
      <c r="B2747" s="189" t="s">
        <v>5099</v>
      </c>
      <c r="C2747" s="189">
        <v>2023</v>
      </c>
      <c r="D2747" s="184" t="s">
        <v>3771</v>
      </c>
      <c r="E2747" s="187">
        <v>1</v>
      </c>
      <c r="F2747" s="186"/>
      <c r="G2747" s="187">
        <v>34.281930000000003</v>
      </c>
    </row>
    <row r="2748" spans="1:7" ht="18.75">
      <c r="A2748" s="198"/>
      <c r="B2748" s="189" t="s">
        <v>5077</v>
      </c>
      <c r="C2748" s="189">
        <v>2023</v>
      </c>
      <c r="D2748" s="184" t="s">
        <v>3771</v>
      </c>
      <c r="E2748" s="187">
        <v>1</v>
      </c>
      <c r="F2748" s="186"/>
      <c r="G2748" s="187">
        <v>36.400790000000001</v>
      </c>
    </row>
    <row r="2749" spans="1:7" ht="18.75">
      <c r="A2749" s="198"/>
      <c r="B2749" s="189" t="s">
        <v>5078</v>
      </c>
      <c r="C2749" s="189">
        <v>2023</v>
      </c>
      <c r="D2749" s="184" t="s">
        <v>3771</v>
      </c>
      <c r="E2749" s="187">
        <v>1</v>
      </c>
      <c r="F2749" s="186"/>
      <c r="G2749" s="187">
        <v>28.632360000000002</v>
      </c>
    </row>
    <row r="2750" spans="1:7" ht="18.75">
      <c r="A2750" s="198"/>
      <c r="B2750" s="189" t="s">
        <v>5078</v>
      </c>
      <c r="C2750" s="189">
        <v>2023</v>
      </c>
      <c r="D2750" s="184" t="s">
        <v>3771</v>
      </c>
      <c r="E2750" s="187">
        <v>1</v>
      </c>
      <c r="F2750" s="186"/>
      <c r="G2750" s="187">
        <v>33.95373</v>
      </c>
    </row>
    <row r="2751" spans="1:7" ht="18.75">
      <c r="A2751" s="198"/>
      <c r="B2751" s="189" t="s">
        <v>5078</v>
      </c>
      <c r="C2751" s="189">
        <v>2023</v>
      </c>
      <c r="D2751" s="184" t="s">
        <v>3771</v>
      </c>
      <c r="E2751" s="187">
        <v>1</v>
      </c>
      <c r="F2751" s="186"/>
      <c r="G2751" s="187">
        <v>31.09703</v>
      </c>
    </row>
    <row r="2752" spans="1:7" ht="18.75">
      <c r="A2752" s="198"/>
      <c r="B2752" s="189" t="s">
        <v>5078</v>
      </c>
      <c r="C2752" s="189">
        <v>2023</v>
      </c>
      <c r="D2752" s="184" t="s">
        <v>3771</v>
      </c>
      <c r="E2752" s="187">
        <v>1</v>
      </c>
      <c r="F2752" s="186"/>
      <c r="G2752" s="187">
        <v>28.961459999999999</v>
      </c>
    </row>
    <row r="2753" spans="1:7" ht="18.75">
      <c r="A2753" s="198"/>
      <c r="B2753" s="189" t="s">
        <v>5077</v>
      </c>
      <c r="C2753" s="189">
        <v>2023</v>
      </c>
      <c r="D2753" s="184" t="s">
        <v>3771</v>
      </c>
      <c r="E2753" s="187">
        <v>1</v>
      </c>
      <c r="F2753" s="186"/>
      <c r="G2753" s="187">
        <v>29.635339999999999</v>
      </c>
    </row>
    <row r="2754" spans="1:7" ht="18.75">
      <c r="A2754" s="198"/>
      <c r="B2754" s="189" t="s">
        <v>5077</v>
      </c>
      <c r="C2754" s="189">
        <v>2023</v>
      </c>
      <c r="D2754" s="184" t="s">
        <v>3771</v>
      </c>
      <c r="E2754" s="187">
        <v>1</v>
      </c>
      <c r="F2754" s="186"/>
      <c r="G2754" s="187">
        <v>29.579069999999998</v>
      </c>
    </row>
    <row r="2755" spans="1:7" ht="18.75">
      <c r="A2755" s="198"/>
      <c r="B2755" s="189" t="s">
        <v>5078</v>
      </c>
      <c r="C2755" s="189">
        <v>2023</v>
      </c>
      <c r="D2755" s="184" t="s">
        <v>3771</v>
      </c>
      <c r="E2755" s="187">
        <v>1</v>
      </c>
      <c r="F2755" s="186"/>
      <c r="G2755" s="187">
        <v>30.015080000000001</v>
      </c>
    </row>
    <row r="2756" spans="1:7" ht="18.75">
      <c r="A2756" s="198"/>
      <c r="B2756" s="189" t="s">
        <v>5084</v>
      </c>
      <c r="C2756" s="189">
        <v>2023</v>
      </c>
      <c r="D2756" s="184" t="s">
        <v>3771</v>
      </c>
      <c r="E2756" s="187">
        <v>1</v>
      </c>
      <c r="F2756" s="186"/>
      <c r="G2756" s="187">
        <v>28.913959999999999</v>
      </c>
    </row>
    <row r="2757" spans="1:7" ht="18.75">
      <c r="A2757" s="198"/>
      <c r="B2757" s="189" t="s">
        <v>5078</v>
      </c>
      <c r="C2757" s="189">
        <v>2023</v>
      </c>
      <c r="D2757" s="184" t="s">
        <v>3771</v>
      </c>
      <c r="E2757" s="187">
        <v>1</v>
      </c>
      <c r="F2757" s="186"/>
      <c r="G2757" s="187">
        <v>33.286459999999998</v>
      </c>
    </row>
    <row r="2758" spans="1:7" ht="18.75">
      <c r="A2758" s="198"/>
      <c r="B2758" s="189" t="s">
        <v>5077</v>
      </c>
      <c r="C2758" s="189">
        <v>2023</v>
      </c>
      <c r="D2758" s="184" t="s">
        <v>3771</v>
      </c>
      <c r="E2758" s="187">
        <v>1</v>
      </c>
      <c r="F2758" s="186"/>
      <c r="G2758" s="187">
        <v>32.672350000000002</v>
      </c>
    </row>
    <row r="2759" spans="1:7" ht="18.75">
      <c r="A2759" s="198"/>
      <c r="B2759" s="189" t="s">
        <v>5077</v>
      </c>
      <c r="C2759" s="189">
        <v>2023</v>
      </c>
      <c r="D2759" s="184" t="s">
        <v>3771</v>
      </c>
      <c r="E2759" s="187">
        <v>1</v>
      </c>
      <c r="F2759" s="186"/>
      <c r="G2759" s="187">
        <v>30.195409999999999</v>
      </c>
    </row>
    <row r="2760" spans="1:7" ht="18.75">
      <c r="A2760" s="198"/>
      <c r="B2760" s="189" t="s">
        <v>5078</v>
      </c>
      <c r="C2760" s="189">
        <v>2023</v>
      </c>
      <c r="D2760" s="184" t="s">
        <v>3771</v>
      </c>
      <c r="E2760" s="187">
        <v>1</v>
      </c>
      <c r="F2760" s="186"/>
      <c r="G2760" s="187">
        <v>28.632099999999998</v>
      </c>
    </row>
    <row r="2761" spans="1:7" ht="18.75">
      <c r="A2761" s="198"/>
      <c r="B2761" s="189" t="s">
        <v>5077</v>
      </c>
      <c r="C2761" s="189">
        <v>2023</v>
      </c>
      <c r="D2761" s="184" t="s">
        <v>3771</v>
      </c>
      <c r="E2761" s="187">
        <v>1</v>
      </c>
      <c r="F2761" s="186"/>
      <c r="G2761" s="187">
        <v>33.221139999999998</v>
      </c>
    </row>
    <row r="2762" spans="1:7" ht="18.75">
      <c r="A2762" s="198"/>
      <c r="B2762" s="189" t="s">
        <v>5078</v>
      </c>
      <c r="C2762" s="189">
        <v>2023</v>
      </c>
      <c r="D2762" s="184" t="s">
        <v>3771</v>
      </c>
      <c r="E2762" s="187">
        <v>1</v>
      </c>
      <c r="F2762" s="186"/>
      <c r="G2762" s="187">
        <v>28.767869999999998</v>
      </c>
    </row>
    <row r="2763" spans="1:7" ht="18.75">
      <c r="A2763" s="198"/>
      <c r="B2763" s="189" t="s">
        <v>5077</v>
      </c>
      <c r="C2763" s="189">
        <v>2023</v>
      </c>
      <c r="D2763" s="184" t="s">
        <v>3771</v>
      </c>
      <c r="E2763" s="187">
        <v>1</v>
      </c>
      <c r="F2763" s="186"/>
      <c r="G2763" s="187">
        <v>29.607860000000002</v>
      </c>
    </row>
    <row r="2764" spans="1:7" ht="18.75">
      <c r="A2764" s="198"/>
      <c r="B2764" s="189" t="s">
        <v>5087</v>
      </c>
      <c r="C2764" s="189">
        <v>2023</v>
      </c>
      <c r="D2764" s="184" t="s">
        <v>3771</v>
      </c>
      <c r="E2764" s="187">
        <v>1</v>
      </c>
      <c r="F2764" s="186"/>
      <c r="G2764" s="187">
        <v>40.419539999999998</v>
      </c>
    </row>
    <row r="2765" spans="1:7" ht="18.75">
      <c r="A2765" s="198"/>
      <c r="B2765" s="189" t="s">
        <v>5077</v>
      </c>
      <c r="C2765" s="189">
        <v>2023</v>
      </c>
      <c r="D2765" s="184" t="s">
        <v>3771</v>
      </c>
      <c r="E2765" s="187">
        <v>1</v>
      </c>
      <c r="F2765" s="186"/>
      <c r="G2765" s="187">
        <v>36.771989999999995</v>
      </c>
    </row>
    <row r="2766" spans="1:7" ht="18.75">
      <c r="A2766" s="198"/>
      <c r="B2766" s="189" t="s">
        <v>5078</v>
      </c>
      <c r="C2766" s="189">
        <v>2023</v>
      </c>
      <c r="D2766" s="184" t="s">
        <v>3771</v>
      </c>
      <c r="E2766" s="187">
        <v>1</v>
      </c>
      <c r="F2766" s="186"/>
      <c r="G2766" s="187">
        <v>32.575200000000002</v>
      </c>
    </row>
    <row r="2767" spans="1:7" ht="18.75">
      <c r="A2767" s="198"/>
      <c r="B2767" s="189" t="s">
        <v>5078</v>
      </c>
      <c r="C2767" s="189">
        <v>2023</v>
      </c>
      <c r="D2767" s="184" t="s">
        <v>3771</v>
      </c>
      <c r="E2767" s="187">
        <v>1</v>
      </c>
      <c r="F2767" s="186"/>
      <c r="G2767" s="187">
        <v>29.982389999999999</v>
      </c>
    </row>
    <row r="2768" spans="1:7" ht="18.75">
      <c r="A2768" s="198"/>
      <c r="B2768" s="189" t="s">
        <v>5077</v>
      </c>
      <c r="C2768" s="189">
        <v>2023</v>
      </c>
      <c r="D2768" s="184" t="s">
        <v>3771</v>
      </c>
      <c r="E2768" s="187">
        <v>1</v>
      </c>
      <c r="F2768" s="186"/>
      <c r="G2768" s="187">
        <v>32.446799999999996</v>
      </c>
    </row>
    <row r="2769" spans="1:7" ht="18.75">
      <c r="A2769" s="198"/>
      <c r="B2769" s="189" t="s">
        <v>5077</v>
      </c>
      <c r="C2769" s="189">
        <v>2023</v>
      </c>
      <c r="D2769" s="184" t="s">
        <v>3771</v>
      </c>
      <c r="E2769" s="187">
        <v>1</v>
      </c>
      <c r="F2769" s="186"/>
      <c r="G2769" s="187">
        <v>30.953979999999998</v>
      </c>
    </row>
    <row r="2770" spans="1:7" ht="18.75">
      <c r="A2770" s="198"/>
      <c r="B2770" s="189" t="s">
        <v>5078</v>
      </c>
      <c r="C2770" s="189">
        <v>2023</v>
      </c>
      <c r="D2770" s="184" t="s">
        <v>3771</v>
      </c>
      <c r="E2770" s="187">
        <v>1</v>
      </c>
      <c r="F2770" s="186"/>
      <c r="G2770" s="187">
        <v>31.55612</v>
      </c>
    </row>
    <row r="2771" spans="1:7" ht="18.75">
      <c r="A2771" s="198"/>
      <c r="B2771" s="189" t="s">
        <v>5107</v>
      </c>
      <c r="C2771" s="189">
        <v>2023</v>
      </c>
      <c r="D2771" s="184" t="s">
        <v>3771</v>
      </c>
      <c r="E2771" s="187">
        <v>1</v>
      </c>
      <c r="F2771" s="186"/>
      <c r="G2771" s="187">
        <v>29.327090000000002</v>
      </c>
    </row>
    <row r="2772" spans="1:7" ht="18.75">
      <c r="A2772" s="198"/>
      <c r="B2772" s="189" t="s">
        <v>5077</v>
      </c>
      <c r="C2772" s="189">
        <v>2023</v>
      </c>
      <c r="D2772" s="184" t="s">
        <v>3771</v>
      </c>
      <c r="E2772" s="187">
        <v>1</v>
      </c>
      <c r="F2772" s="186"/>
      <c r="G2772" s="187">
        <v>31.169779999999999</v>
      </c>
    </row>
    <row r="2773" spans="1:7" ht="18.75">
      <c r="A2773" s="198"/>
      <c r="B2773" s="189" t="s">
        <v>5077</v>
      </c>
      <c r="C2773" s="189">
        <v>2023</v>
      </c>
      <c r="D2773" s="184" t="s">
        <v>3771</v>
      </c>
      <c r="E2773" s="187">
        <v>1</v>
      </c>
      <c r="F2773" s="186"/>
      <c r="G2773" s="187">
        <v>30.602619999999998</v>
      </c>
    </row>
    <row r="2774" spans="1:7" ht="18.75">
      <c r="A2774" s="198"/>
      <c r="B2774" s="189" t="s">
        <v>5077</v>
      </c>
      <c r="C2774" s="189">
        <v>2023</v>
      </c>
      <c r="D2774" s="184" t="s">
        <v>3771</v>
      </c>
      <c r="E2774" s="187">
        <v>1</v>
      </c>
      <c r="F2774" s="186"/>
      <c r="G2774" s="187">
        <v>34.28877</v>
      </c>
    </row>
    <row r="2775" spans="1:7" ht="18.75">
      <c r="A2775" s="198"/>
      <c r="B2775" s="189" t="s">
        <v>5077</v>
      </c>
      <c r="C2775" s="189">
        <v>2023</v>
      </c>
      <c r="D2775" s="184" t="s">
        <v>3771</v>
      </c>
      <c r="E2775" s="187">
        <v>1</v>
      </c>
      <c r="F2775" s="186"/>
      <c r="G2775" s="187">
        <v>31.628040000000002</v>
      </c>
    </row>
    <row r="2776" spans="1:7" ht="18.75">
      <c r="A2776" s="198"/>
      <c r="B2776" s="189" t="s">
        <v>5078</v>
      </c>
      <c r="C2776" s="189">
        <v>2023</v>
      </c>
      <c r="D2776" s="184" t="s">
        <v>3771</v>
      </c>
      <c r="E2776" s="187">
        <v>1</v>
      </c>
      <c r="F2776" s="186"/>
      <c r="G2776" s="187">
        <v>31.498729999999998</v>
      </c>
    </row>
    <row r="2777" spans="1:7" ht="18.75">
      <c r="A2777" s="198"/>
      <c r="B2777" s="189" t="s">
        <v>5078</v>
      </c>
      <c r="C2777" s="189">
        <v>2023</v>
      </c>
      <c r="D2777" s="184" t="s">
        <v>3771</v>
      </c>
      <c r="E2777" s="187">
        <v>1</v>
      </c>
      <c r="F2777" s="186"/>
      <c r="G2777" s="187">
        <v>32.512119999999996</v>
      </c>
    </row>
    <row r="2778" spans="1:7" ht="18.75">
      <c r="A2778" s="198"/>
      <c r="B2778" s="189" t="s">
        <v>5077</v>
      </c>
      <c r="C2778" s="189">
        <v>2023</v>
      </c>
      <c r="D2778" s="184" t="s">
        <v>3771</v>
      </c>
      <c r="E2778" s="187">
        <v>1</v>
      </c>
      <c r="F2778" s="186"/>
      <c r="G2778" s="187">
        <v>31.213990000000003</v>
      </c>
    </row>
    <row r="2779" spans="1:7" ht="18.75">
      <c r="A2779" s="198"/>
      <c r="B2779" s="189" t="s">
        <v>5078</v>
      </c>
      <c r="C2779" s="189">
        <v>2023</v>
      </c>
      <c r="D2779" s="184" t="s">
        <v>3771</v>
      </c>
      <c r="E2779" s="187">
        <v>1</v>
      </c>
      <c r="F2779" s="186"/>
      <c r="G2779" s="187">
        <v>31.72071</v>
      </c>
    </row>
    <row r="2780" spans="1:7" ht="18.75">
      <c r="A2780" s="198"/>
      <c r="B2780" s="189" t="s">
        <v>5077</v>
      </c>
      <c r="C2780" s="189">
        <v>2023</v>
      </c>
      <c r="D2780" s="184" t="s">
        <v>3771</v>
      </c>
      <c r="E2780" s="187">
        <v>1</v>
      </c>
      <c r="F2780" s="186"/>
      <c r="G2780" s="187">
        <v>31.430599999999998</v>
      </c>
    </row>
    <row r="2781" spans="1:7" ht="18.75">
      <c r="A2781" s="198"/>
      <c r="B2781" s="189" t="s">
        <v>5078</v>
      </c>
      <c r="C2781" s="189">
        <v>2023</v>
      </c>
      <c r="D2781" s="184" t="s">
        <v>3771</v>
      </c>
      <c r="E2781" s="187">
        <v>1</v>
      </c>
      <c r="F2781" s="186"/>
      <c r="G2781" s="187">
        <v>20.266099999999998</v>
      </c>
    </row>
    <row r="2782" spans="1:7" ht="18.75">
      <c r="A2782" s="198"/>
      <c r="B2782" s="189" t="s">
        <v>5077</v>
      </c>
      <c r="C2782" s="189">
        <v>2023</v>
      </c>
      <c r="D2782" s="184" t="s">
        <v>3771</v>
      </c>
      <c r="E2782" s="187">
        <v>1</v>
      </c>
      <c r="F2782" s="186"/>
      <c r="G2782" s="187">
        <v>33.17201</v>
      </c>
    </row>
    <row r="2783" spans="1:7" ht="18.75">
      <c r="A2783" s="198"/>
      <c r="B2783" s="189" t="s">
        <v>5078</v>
      </c>
      <c r="C2783" s="189">
        <v>2023</v>
      </c>
      <c r="D2783" s="184" t="s">
        <v>3771</v>
      </c>
      <c r="E2783" s="187">
        <v>1</v>
      </c>
      <c r="F2783" s="186"/>
      <c r="G2783" s="187">
        <v>31.461459999999999</v>
      </c>
    </row>
    <row r="2784" spans="1:7" ht="18.75">
      <c r="A2784" s="198"/>
      <c r="B2784" s="189" t="s">
        <v>5077</v>
      </c>
      <c r="C2784" s="189">
        <v>2023</v>
      </c>
      <c r="D2784" s="184" t="s">
        <v>3771</v>
      </c>
      <c r="E2784" s="187">
        <v>1</v>
      </c>
      <c r="F2784" s="186"/>
      <c r="G2784" s="187">
        <v>40.230199999999996</v>
      </c>
    </row>
    <row r="2785" spans="1:7" ht="18.75">
      <c r="A2785" s="198"/>
      <c r="B2785" s="189" t="s">
        <v>5078</v>
      </c>
      <c r="C2785" s="189">
        <v>2023</v>
      </c>
      <c r="D2785" s="184" t="s">
        <v>3771</v>
      </c>
      <c r="E2785" s="187">
        <v>1</v>
      </c>
      <c r="F2785" s="186"/>
      <c r="G2785" s="187">
        <v>47.078629999999997</v>
      </c>
    </row>
    <row r="2786" spans="1:7" ht="18.75">
      <c r="A2786" s="198"/>
      <c r="B2786" s="189" t="s">
        <v>5078</v>
      </c>
      <c r="C2786" s="189">
        <v>2023</v>
      </c>
      <c r="D2786" s="184" t="s">
        <v>3771</v>
      </c>
      <c r="E2786" s="187">
        <v>1</v>
      </c>
      <c r="F2786" s="186"/>
      <c r="G2786" s="187">
        <v>30.010099999999998</v>
      </c>
    </row>
    <row r="2787" spans="1:7" ht="18.75">
      <c r="A2787" s="198"/>
      <c r="B2787" s="189" t="s">
        <v>5078</v>
      </c>
      <c r="C2787" s="189">
        <v>2023</v>
      </c>
      <c r="D2787" s="184" t="s">
        <v>3771</v>
      </c>
      <c r="E2787" s="187">
        <v>1</v>
      </c>
      <c r="F2787" s="186"/>
      <c r="G2787" s="187">
        <v>34.53293</v>
      </c>
    </row>
    <row r="2788" spans="1:7" ht="18.75">
      <c r="A2788" s="198"/>
      <c r="B2788" s="189" t="s">
        <v>5083</v>
      </c>
      <c r="C2788" s="189">
        <v>2023</v>
      </c>
      <c r="D2788" s="184" t="s">
        <v>3771</v>
      </c>
      <c r="E2788" s="187">
        <v>1</v>
      </c>
      <c r="F2788" s="186"/>
      <c r="G2788" s="187">
        <v>35.667199999999994</v>
      </c>
    </row>
    <row r="2789" spans="1:7" ht="18.75">
      <c r="A2789" s="198"/>
      <c r="B2789" s="189" t="s">
        <v>5077</v>
      </c>
      <c r="C2789" s="189">
        <v>2023</v>
      </c>
      <c r="D2789" s="184" t="s">
        <v>3771</v>
      </c>
      <c r="E2789" s="187">
        <v>1</v>
      </c>
      <c r="F2789" s="186"/>
      <c r="G2789" s="187">
        <v>31.478009999999998</v>
      </c>
    </row>
    <row r="2790" spans="1:7" ht="18.75">
      <c r="A2790" s="198"/>
      <c r="B2790" s="189" t="s">
        <v>5096</v>
      </c>
      <c r="C2790" s="189">
        <v>2023</v>
      </c>
      <c r="D2790" s="184" t="s">
        <v>3771</v>
      </c>
      <c r="E2790" s="187">
        <v>1</v>
      </c>
      <c r="F2790" s="186"/>
      <c r="G2790" s="187">
        <v>29.76915</v>
      </c>
    </row>
    <row r="2791" spans="1:7" ht="18.75">
      <c r="A2791" s="198"/>
      <c r="B2791" s="189" t="s">
        <v>5077</v>
      </c>
      <c r="C2791" s="189">
        <v>2023</v>
      </c>
      <c r="D2791" s="184" t="s">
        <v>3771</v>
      </c>
      <c r="E2791" s="187">
        <v>1</v>
      </c>
      <c r="F2791" s="186"/>
      <c r="G2791" s="187">
        <v>32.411169999999998</v>
      </c>
    </row>
    <row r="2792" spans="1:7" ht="18.75">
      <c r="A2792" s="198"/>
      <c r="B2792" s="189" t="s">
        <v>5077</v>
      </c>
      <c r="C2792" s="189">
        <v>2023</v>
      </c>
      <c r="D2792" s="184" t="s">
        <v>3771</v>
      </c>
      <c r="E2792" s="187">
        <v>1</v>
      </c>
      <c r="F2792" s="186"/>
      <c r="G2792" s="187">
        <v>31.859749999999998</v>
      </c>
    </row>
    <row r="2793" spans="1:7" ht="18.75">
      <c r="A2793" s="198"/>
      <c r="B2793" s="189" t="s">
        <v>5078</v>
      </c>
      <c r="C2793" s="189">
        <v>2023</v>
      </c>
      <c r="D2793" s="184" t="s">
        <v>3771</v>
      </c>
      <c r="E2793" s="187">
        <v>1</v>
      </c>
      <c r="F2793" s="186"/>
      <c r="G2793" s="187">
        <v>31.65954</v>
      </c>
    </row>
    <row r="2794" spans="1:7" ht="18.75">
      <c r="A2794" s="198"/>
      <c r="B2794" s="189" t="s">
        <v>5102</v>
      </c>
      <c r="C2794" s="189">
        <v>2023</v>
      </c>
      <c r="D2794" s="184" t="s">
        <v>3771</v>
      </c>
      <c r="E2794" s="187">
        <v>1</v>
      </c>
      <c r="F2794" s="186"/>
      <c r="G2794" s="187">
        <v>36.156860000000002</v>
      </c>
    </row>
    <row r="2795" spans="1:7" ht="18.75">
      <c r="A2795" s="198"/>
      <c r="B2795" s="189" t="s">
        <v>5097</v>
      </c>
      <c r="C2795" s="189">
        <v>2023</v>
      </c>
      <c r="D2795" s="184" t="s">
        <v>3771</v>
      </c>
      <c r="E2795" s="187">
        <v>1</v>
      </c>
      <c r="F2795" s="186"/>
      <c r="G2795" s="187">
        <v>22.149229999999999</v>
      </c>
    </row>
    <row r="2796" spans="1:7" ht="18.75">
      <c r="A2796" s="198"/>
      <c r="B2796" s="189" t="s">
        <v>5078</v>
      </c>
      <c r="C2796" s="189">
        <v>2023</v>
      </c>
      <c r="D2796" s="184" t="s">
        <v>3771</v>
      </c>
      <c r="E2796" s="187">
        <v>1</v>
      </c>
      <c r="F2796" s="186"/>
      <c r="G2796" s="187">
        <v>31.207380000000001</v>
      </c>
    </row>
    <row r="2797" spans="1:7" ht="18.75">
      <c r="A2797" s="198"/>
      <c r="B2797" s="189" t="s">
        <v>5077</v>
      </c>
      <c r="C2797" s="189">
        <v>2023</v>
      </c>
      <c r="D2797" s="184" t="s">
        <v>3771</v>
      </c>
      <c r="E2797" s="187">
        <v>1</v>
      </c>
      <c r="F2797" s="186"/>
      <c r="G2797" s="187">
        <v>40.750449999999994</v>
      </c>
    </row>
    <row r="2798" spans="1:7" ht="18.75">
      <c r="A2798" s="198"/>
      <c r="B2798" s="189" t="s">
        <v>5077</v>
      </c>
      <c r="C2798" s="189">
        <v>2023</v>
      </c>
      <c r="D2798" s="184" t="s">
        <v>3771</v>
      </c>
      <c r="E2798" s="187">
        <v>1</v>
      </c>
      <c r="F2798" s="186"/>
      <c r="G2798" s="187">
        <v>30.478380000000001</v>
      </c>
    </row>
    <row r="2799" spans="1:7" ht="18.75">
      <c r="A2799" s="198"/>
      <c r="B2799" s="189" t="s">
        <v>5078</v>
      </c>
      <c r="C2799" s="189">
        <v>2023</v>
      </c>
      <c r="D2799" s="184" t="s">
        <v>3771</v>
      </c>
      <c r="E2799" s="187">
        <v>1</v>
      </c>
      <c r="F2799" s="186"/>
      <c r="G2799" s="187">
        <v>31.987759999999998</v>
      </c>
    </row>
    <row r="2800" spans="1:7" ht="18.75">
      <c r="A2800" s="198"/>
      <c r="B2800" s="189" t="s">
        <v>5103</v>
      </c>
      <c r="C2800" s="189">
        <v>2023</v>
      </c>
      <c r="D2800" s="184" t="s">
        <v>3771</v>
      </c>
      <c r="E2800" s="187">
        <v>1</v>
      </c>
      <c r="F2800" s="186"/>
      <c r="G2800" s="187">
        <v>39.301790000000004</v>
      </c>
    </row>
    <row r="2801" spans="1:7" ht="18.75">
      <c r="A2801" s="198"/>
      <c r="B2801" s="189" t="s">
        <v>5089</v>
      </c>
      <c r="C2801" s="189">
        <v>2023</v>
      </c>
      <c r="D2801" s="184" t="s">
        <v>3771</v>
      </c>
      <c r="E2801" s="187">
        <v>1</v>
      </c>
      <c r="F2801" s="186"/>
      <c r="G2801" s="187">
        <v>43.782820000000001</v>
      </c>
    </row>
    <row r="2802" spans="1:7" ht="18.75">
      <c r="A2802" s="198"/>
      <c r="B2802" s="189" t="s">
        <v>5077</v>
      </c>
      <c r="C2802" s="189">
        <v>2023</v>
      </c>
      <c r="D2802" s="184" t="s">
        <v>3771</v>
      </c>
      <c r="E2802" s="187">
        <v>1</v>
      </c>
      <c r="F2802" s="186"/>
      <c r="G2802" s="187">
        <v>32.618139999999997</v>
      </c>
    </row>
    <row r="2803" spans="1:7" ht="18.75">
      <c r="A2803" s="198"/>
      <c r="B2803" s="189" t="s">
        <v>5077</v>
      </c>
      <c r="C2803" s="189">
        <v>2023</v>
      </c>
      <c r="D2803" s="184" t="s">
        <v>3771</v>
      </c>
      <c r="E2803" s="187">
        <v>1</v>
      </c>
      <c r="F2803" s="186"/>
      <c r="G2803" s="187">
        <v>31.600020000000001</v>
      </c>
    </row>
    <row r="2804" spans="1:7" ht="18.75">
      <c r="A2804" s="198"/>
      <c r="B2804" s="189" t="s">
        <v>5077</v>
      </c>
      <c r="C2804" s="189">
        <v>2023</v>
      </c>
      <c r="D2804" s="184" t="s">
        <v>3771</v>
      </c>
      <c r="E2804" s="187">
        <v>1</v>
      </c>
      <c r="F2804" s="186"/>
      <c r="G2804" s="187">
        <v>30.21866</v>
      </c>
    </row>
    <row r="2805" spans="1:7" ht="18.75">
      <c r="A2805" s="198"/>
      <c r="B2805" s="189" t="s">
        <v>5077</v>
      </c>
      <c r="C2805" s="189">
        <v>2023</v>
      </c>
      <c r="D2805" s="184" t="s">
        <v>3771</v>
      </c>
      <c r="E2805" s="187">
        <v>1</v>
      </c>
      <c r="F2805" s="186"/>
      <c r="G2805" s="187">
        <v>34.286059999999999</v>
      </c>
    </row>
    <row r="2806" spans="1:7" ht="18.75">
      <c r="A2806" s="198"/>
      <c r="B2806" s="189" t="s">
        <v>5077</v>
      </c>
      <c r="C2806" s="189">
        <v>2023</v>
      </c>
      <c r="D2806" s="184" t="s">
        <v>3771</v>
      </c>
      <c r="E2806" s="187">
        <v>1</v>
      </c>
      <c r="F2806" s="186"/>
      <c r="G2806" s="187">
        <v>31.949960000000001</v>
      </c>
    </row>
    <row r="2807" spans="1:7" ht="18.75">
      <c r="A2807" s="198"/>
      <c r="B2807" s="189" t="s">
        <v>5079</v>
      </c>
      <c r="C2807" s="189">
        <v>2023</v>
      </c>
      <c r="D2807" s="184" t="s">
        <v>3771</v>
      </c>
      <c r="E2807" s="187">
        <v>1</v>
      </c>
      <c r="F2807" s="186"/>
      <c r="G2807" s="187">
        <v>28.952509999999997</v>
      </c>
    </row>
    <row r="2808" spans="1:7" ht="18.75">
      <c r="A2808" s="198"/>
      <c r="B2808" s="189" t="s">
        <v>5077</v>
      </c>
      <c r="C2808" s="189">
        <v>2023</v>
      </c>
      <c r="D2808" s="184" t="s">
        <v>3771</v>
      </c>
      <c r="E2808" s="187">
        <v>1</v>
      </c>
      <c r="F2808" s="186"/>
      <c r="G2808" s="187">
        <v>31.267709999999997</v>
      </c>
    </row>
    <row r="2809" spans="1:7" ht="18.75">
      <c r="A2809" s="198"/>
      <c r="B2809" s="189" t="s">
        <v>5087</v>
      </c>
      <c r="C2809" s="189">
        <v>2023</v>
      </c>
      <c r="D2809" s="184" t="s">
        <v>3771</v>
      </c>
      <c r="E2809" s="187">
        <v>1</v>
      </c>
      <c r="F2809" s="186"/>
      <c r="G2809" s="187">
        <v>38.72343</v>
      </c>
    </row>
    <row r="2810" spans="1:7" ht="18.75">
      <c r="A2810" s="198"/>
      <c r="B2810" s="189" t="s">
        <v>5084</v>
      </c>
      <c r="C2810" s="189">
        <v>2023</v>
      </c>
      <c r="D2810" s="184" t="s">
        <v>3771</v>
      </c>
      <c r="E2810" s="187">
        <v>1</v>
      </c>
      <c r="F2810" s="186"/>
      <c r="G2810" s="187">
        <v>29.579330000000002</v>
      </c>
    </row>
    <row r="2811" spans="1:7" ht="18.75">
      <c r="A2811" s="198"/>
      <c r="B2811" s="189" t="s">
        <v>5077</v>
      </c>
      <c r="C2811" s="189">
        <v>2023</v>
      </c>
      <c r="D2811" s="184" t="s">
        <v>3771</v>
      </c>
      <c r="E2811" s="187">
        <v>1</v>
      </c>
      <c r="F2811" s="186"/>
      <c r="G2811" s="187">
        <v>32.908279999999998</v>
      </c>
    </row>
    <row r="2812" spans="1:7" ht="18.75">
      <c r="A2812" s="198"/>
      <c r="B2812" s="189" t="s">
        <v>5077</v>
      </c>
      <c r="C2812" s="189">
        <v>2023</v>
      </c>
      <c r="D2812" s="184" t="s">
        <v>3771</v>
      </c>
      <c r="E2812" s="187">
        <v>1</v>
      </c>
      <c r="F2812" s="186"/>
      <c r="G2812" s="187">
        <v>31.692049999999998</v>
      </c>
    </row>
    <row r="2813" spans="1:7" ht="18.75">
      <c r="A2813" s="198"/>
      <c r="B2813" s="189" t="s">
        <v>5078</v>
      </c>
      <c r="C2813" s="189">
        <v>2023</v>
      </c>
      <c r="D2813" s="184" t="s">
        <v>3771</v>
      </c>
      <c r="E2813" s="187">
        <v>1</v>
      </c>
      <c r="F2813" s="186"/>
      <c r="G2813" s="187">
        <v>31.20589</v>
      </c>
    </row>
    <row r="2814" spans="1:7" ht="18.75">
      <c r="A2814" s="198"/>
      <c r="B2814" s="189" t="s">
        <v>5078</v>
      </c>
      <c r="C2814" s="189">
        <v>2023</v>
      </c>
      <c r="D2814" s="184" t="s">
        <v>3771</v>
      </c>
      <c r="E2814" s="187">
        <v>1</v>
      </c>
      <c r="F2814" s="186"/>
      <c r="G2814" s="187">
        <v>31.793599999999998</v>
      </c>
    </row>
    <row r="2815" spans="1:7" ht="18.75">
      <c r="A2815" s="198"/>
      <c r="B2815" s="189" t="s">
        <v>5087</v>
      </c>
      <c r="C2815" s="189">
        <v>2023</v>
      </c>
      <c r="D2815" s="184" t="s">
        <v>3771</v>
      </c>
      <c r="E2815" s="187">
        <v>1</v>
      </c>
      <c r="F2815" s="186"/>
      <c r="G2815" s="187">
        <v>30.328439999999997</v>
      </c>
    </row>
    <row r="2816" spans="1:7" ht="18.75">
      <c r="A2816" s="198"/>
      <c r="B2816" s="189" t="s">
        <v>5077</v>
      </c>
      <c r="C2816" s="189">
        <v>2023</v>
      </c>
      <c r="D2816" s="184" t="s">
        <v>3771</v>
      </c>
      <c r="E2816" s="187">
        <v>1</v>
      </c>
      <c r="F2816" s="186"/>
      <c r="G2816" s="187">
        <v>20.171509999999998</v>
      </c>
    </row>
    <row r="2817" spans="1:7" ht="18.75">
      <c r="A2817" s="198"/>
      <c r="B2817" s="189" t="s">
        <v>5078</v>
      </c>
      <c r="C2817" s="189">
        <v>2023</v>
      </c>
      <c r="D2817" s="184" t="s">
        <v>3771</v>
      </c>
      <c r="E2817" s="187">
        <v>1</v>
      </c>
      <c r="F2817" s="186"/>
      <c r="G2817" s="187">
        <v>31.222259999999999</v>
      </c>
    </row>
    <row r="2818" spans="1:7" ht="18.75">
      <c r="A2818" s="198"/>
      <c r="B2818" s="189" t="s">
        <v>5077</v>
      </c>
      <c r="C2818" s="189">
        <v>2023</v>
      </c>
      <c r="D2818" s="184" t="s">
        <v>3771</v>
      </c>
      <c r="E2818" s="187">
        <v>1</v>
      </c>
      <c r="F2818" s="186"/>
      <c r="G2818" s="187">
        <v>20.850840000000002</v>
      </c>
    </row>
    <row r="2819" spans="1:7" ht="18.75">
      <c r="A2819" s="198"/>
      <c r="B2819" s="189" t="s">
        <v>5078</v>
      </c>
      <c r="C2819" s="189">
        <v>2023</v>
      </c>
      <c r="D2819" s="184" t="s">
        <v>3771</v>
      </c>
      <c r="E2819" s="187">
        <v>1</v>
      </c>
      <c r="F2819" s="186"/>
      <c r="G2819" s="187">
        <v>31.186509999999998</v>
      </c>
    </row>
    <row r="2820" spans="1:7" ht="18.75">
      <c r="A2820" s="198"/>
      <c r="B2820" s="189" t="s">
        <v>5078</v>
      </c>
      <c r="C2820" s="189">
        <v>2023</v>
      </c>
      <c r="D2820" s="184" t="s">
        <v>3771</v>
      </c>
      <c r="E2820" s="187">
        <v>1</v>
      </c>
      <c r="F2820" s="186"/>
      <c r="G2820" s="187">
        <v>31.022869999999998</v>
      </c>
    </row>
    <row r="2821" spans="1:7" ht="18.75">
      <c r="A2821" s="198"/>
      <c r="B2821" s="189" t="s">
        <v>5078</v>
      </c>
      <c r="C2821" s="189">
        <v>2023</v>
      </c>
      <c r="D2821" s="184" t="s">
        <v>3771</v>
      </c>
      <c r="E2821" s="187">
        <v>1</v>
      </c>
      <c r="F2821" s="186"/>
      <c r="G2821" s="187">
        <v>23.846130000000002</v>
      </c>
    </row>
    <row r="2822" spans="1:7" ht="18.75">
      <c r="A2822" s="198"/>
      <c r="B2822" s="189" t="s">
        <v>5087</v>
      </c>
      <c r="C2822" s="189">
        <v>2023</v>
      </c>
      <c r="D2822" s="184" t="s">
        <v>3771</v>
      </c>
      <c r="E2822" s="187">
        <v>1</v>
      </c>
      <c r="F2822" s="186"/>
      <c r="G2822" s="187">
        <v>28.04646</v>
      </c>
    </row>
    <row r="2823" spans="1:7" ht="18.75">
      <c r="A2823" s="198"/>
      <c r="B2823" s="189" t="s">
        <v>5109</v>
      </c>
      <c r="C2823" s="189">
        <v>2023</v>
      </c>
      <c r="D2823" s="184" t="s">
        <v>3771</v>
      </c>
      <c r="E2823" s="187">
        <v>1</v>
      </c>
      <c r="F2823" s="186"/>
      <c r="G2823" s="187">
        <v>28.320060000000002</v>
      </c>
    </row>
    <row r="2824" spans="1:7" ht="18.75">
      <c r="A2824" s="198"/>
      <c r="B2824" s="189" t="s">
        <v>5077</v>
      </c>
      <c r="C2824" s="189">
        <v>2023</v>
      </c>
      <c r="D2824" s="184" t="s">
        <v>3771</v>
      </c>
      <c r="E2824" s="187">
        <v>1</v>
      </c>
      <c r="F2824" s="186"/>
      <c r="G2824" s="187">
        <v>31.668490000000002</v>
      </c>
    </row>
    <row r="2825" spans="1:7" ht="18.75">
      <c r="A2825" s="198"/>
      <c r="B2825" s="189" t="s">
        <v>5092</v>
      </c>
      <c r="C2825" s="189">
        <v>2023</v>
      </c>
      <c r="D2825" s="184" t="s">
        <v>3771</v>
      </c>
      <c r="E2825" s="187">
        <v>1</v>
      </c>
      <c r="F2825" s="186"/>
      <c r="G2825" s="187">
        <v>26.83644</v>
      </c>
    </row>
    <row r="2826" spans="1:7" ht="18.75">
      <c r="A2826" s="198"/>
      <c r="B2826" s="189" t="s">
        <v>5079</v>
      </c>
      <c r="C2826" s="189">
        <v>2023</v>
      </c>
      <c r="D2826" s="184" t="s">
        <v>3771</v>
      </c>
      <c r="E2826" s="187">
        <v>1</v>
      </c>
      <c r="F2826" s="186"/>
      <c r="G2826" s="187">
        <v>28.726790000000001</v>
      </c>
    </row>
    <row r="2827" spans="1:7" ht="18.75">
      <c r="A2827" s="198"/>
      <c r="B2827" s="189" t="s">
        <v>5078</v>
      </c>
      <c r="C2827" s="189">
        <v>2023</v>
      </c>
      <c r="D2827" s="184" t="s">
        <v>3771</v>
      </c>
      <c r="E2827" s="187">
        <v>1</v>
      </c>
      <c r="F2827" s="186"/>
      <c r="G2827" s="187">
        <v>30.10136</v>
      </c>
    </row>
    <row r="2828" spans="1:7" ht="18.75">
      <c r="A2828" s="198"/>
      <c r="B2828" s="189" t="s">
        <v>5077</v>
      </c>
      <c r="C2828" s="189">
        <v>2023</v>
      </c>
      <c r="D2828" s="184" t="s">
        <v>3771</v>
      </c>
      <c r="E2828" s="187">
        <v>1</v>
      </c>
      <c r="F2828" s="186"/>
      <c r="G2828" s="187">
        <v>31.4864</v>
      </c>
    </row>
    <row r="2829" spans="1:7" ht="18.75">
      <c r="A2829" s="198"/>
      <c r="B2829" s="189" t="s">
        <v>5077</v>
      </c>
      <c r="C2829" s="189">
        <v>2023</v>
      </c>
      <c r="D2829" s="184" t="s">
        <v>3771</v>
      </c>
      <c r="E2829" s="187">
        <v>1</v>
      </c>
      <c r="F2829" s="186"/>
      <c r="G2829" s="187">
        <v>31.33136</v>
      </c>
    </row>
    <row r="2830" spans="1:7" ht="18.75">
      <c r="A2830" s="198"/>
      <c r="B2830" s="189" t="s">
        <v>5078</v>
      </c>
      <c r="C2830" s="189">
        <v>2023</v>
      </c>
      <c r="D2830" s="184" t="s">
        <v>3771</v>
      </c>
      <c r="E2830" s="187">
        <v>1</v>
      </c>
      <c r="F2830" s="186"/>
      <c r="G2830" s="187">
        <v>30.09938</v>
      </c>
    </row>
    <row r="2831" spans="1:7" ht="18.75">
      <c r="A2831" s="198"/>
      <c r="B2831" s="189" t="s">
        <v>5086</v>
      </c>
      <c r="C2831" s="189">
        <v>2023</v>
      </c>
      <c r="D2831" s="184" t="s">
        <v>3771</v>
      </c>
      <c r="E2831" s="187">
        <v>1</v>
      </c>
      <c r="F2831" s="186"/>
      <c r="G2831" s="187">
        <v>31.804729999999999</v>
      </c>
    </row>
    <row r="2832" spans="1:7" ht="18.75">
      <c r="A2832" s="198"/>
      <c r="B2832" s="189" t="s">
        <v>5103</v>
      </c>
      <c r="C2832" s="189">
        <v>2023</v>
      </c>
      <c r="D2832" s="184" t="s">
        <v>3771</v>
      </c>
      <c r="E2832" s="187">
        <v>1</v>
      </c>
      <c r="F2832" s="186"/>
      <c r="G2832" s="187">
        <v>41.170160000000003</v>
      </c>
    </row>
    <row r="2833" spans="1:7" ht="18.75">
      <c r="A2833" s="198"/>
      <c r="B2833" s="189" t="s">
        <v>5077</v>
      </c>
      <c r="C2833" s="189">
        <v>2023</v>
      </c>
      <c r="D2833" s="184" t="s">
        <v>3771</v>
      </c>
      <c r="E2833" s="187">
        <v>1</v>
      </c>
      <c r="F2833" s="186"/>
      <c r="G2833" s="187">
        <v>20.931169999999998</v>
      </c>
    </row>
    <row r="2834" spans="1:7" ht="18.75">
      <c r="A2834" s="198"/>
      <c r="B2834" s="189" t="s">
        <v>5077</v>
      </c>
      <c r="C2834" s="189">
        <v>2023</v>
      </c>
      <c r="D2834" s="184" t="s">
        <v>3771</v>
      </c>
      <c r="E2834" s="187">
        <v>1</v>
      </c>
      <c r="F2834" s="186"/>
      <c r="G2834" s="187">
        <v>36.296870000000006</v>
      </c>
    </row>
    <row r="2835" spans="1:7" ht="18.75">
      <c r="A2835" s="198"/>
      <c r="B2835" s="189" t="s">
        <v>5078</v>
      </c>
      <c r="C2835" s="189">
        <v>2023</v>
      </c>
      <c r="D2835" s="184" t="s">
        <v>3771</v>
      </c>
      <c r="E2835" s="187">
        <v>1</v>
      </c>
      <c r="F2835" s="186"/>
      <c r="G2835" s="187">
        <v>31.186509999999998</v>
      </c>
    </row>
    <row r="2836" spans="1:7" ht="18.75">
      <c r="A2836" s="198"/>
      <c r="B2836" s="189" t="s">
        <v>5092</v>
      </c>
      <c r="C2836" s="189">
        <v>2023</v>
      </c>
      <c r="D2836" s="184" t="s">
        <v>3771</v>
      </c>
      <c r="E2836" s="187">
        <v>1</v>
      </c>
      <c r="F2836" s="186"/>
      <c r="G2836" s="187">
        <v>26.836449999999999</v>
      </c>
    </row>
    <row r="2837" spans="1:7" ht="18.75">
      <c r="A2837" s="198"/>
      <c r="B2837" s="189" t="s">
        <v>5103</v>
      </c>
      <c r="C2837" s="189">
        <v>2023</v>
      </c>
      <c r="D2837" s="184" t="s">
        <v>3771</v>
      </c>
      <c r="E2837" s="187">
        <v>1</v>
      </c>
      <c r="F2837" s="186"/>
      <c r="G2837" s="187">
        <v>40.484349999999999</v>
      </c>
    </row>
    <row r="2838" spans="1:7" ht="18.75">
      <c r="A2838" s="198"/>
      <c r="B2838" s="189" t="s">
        <v>5078</v>
      </c>
      <c r="C2838" s="189">
        <v>2023</v>
      </c>
      <c r="D2838" s="184" t="s">
        <v>3771</v>
      </c>
      <c r="E2838" s="187">
        <v>1</v>
      </c>
      <c r="F2838" s="186"/>
      <c r="G2838" s="187">
        <v>31.15249</v>
      </c>
    </row>
    <row r="2839" spans="1:7" ht="18.75">
      <c r="A2839" s="198"/>
      <c r="B2839" s="189" t="s">
        <v>5079</v>
      </c>
      <c r="C2839" s="189">
        <v>2023</v>
      </c>
      <c r="D2839" s="184" t="s">
        <v>3771</v>
      </c>
      <c r="E2839" s="187">
        <v>1</v>
      </c>
      <c r="F2839" s="186"/>
      <c r="G2839" s="187">
        <v>28.708830000000003</v>
      </c>
    </row>
    <row r="2840" spans="1:7" ht="18.75">
      <c r="A2840" s="198"/>
      <c r="B2840" s="189" t="s">
        <v>5078</v>
      </c>
      <c r="C2840" s="189">
        <v>2023</v>
      </c>
      <c r="D2840" s="184" t="s">
        <v>3771</v>
      </c>
      <c r="E2840" s="187">
        <v>1</v>
      </c>
      <c r="F2840" s="186"/>
      <c r="G2840" s="187">
        <v>31.245830000000002</v>
      </c>
    </row>
    <row r="2841" spans="1:7" ht="18.75">
      <c r="A2841" s="198"/>
      <c r="B2841" s="189" t="s">
        <v>5083</v>
      </c>
      <c r="C2841" s="189">
        <v>2023</v>
      </c>
      <c r="D2841" s="184" t="s">
        <v>3771</v>
      </c>
      <c r="E2841" s="187">
        <v>1</v>
      </c>
      <c r="F2841" s="186"/>
      <c r="G2841" s="187">
        <v>32.57741</v>
      </c>
    </row>
    <row r="2842" spans="1:7" ht="18.75">
      <c r="A2842" s="198"/>
      <c r="B2842" s="189" t="s">
        <v>5085</v>
      </c>
      <c r="C2842" s="189">
        <v>2023</v>
      </c>
      <c r="D2842" s="184" t="s">
        <v>3771</v>
      </c>
      <c r="E2842" s="187">
        <v>1</v>
      </c>
      <c r="F2842" s="186"/>
      <c r="G2842" s="187">
        <v>31.074150000000003</v>
      </c>
    </row>
    <row r="2843" spans="1:7" ht="18.75">
      <c r="A2843" s="198"/>
      <c r="B2843" s="189" t="s">
        <v>5077</v>
      </c>
      <c r="C2843" s="189">
        <v>2023</v>
      </c>
      <c r="D2843" s="184" t="s">
        <v>3771</v>
      </c>
      <c r="E2843" s="187">
        <v>1</v>
      </c>
      <c r="F2843" s="186"/>
      <c r="G2843" s="187">
        <v>34.497019999999999</v>
      </c>
    </row>
    <row r="2844" spans="1:7" ht="18.75">
      <c r="A2844" s="198"/>
      <c r="B2844" s="189" t="s">
        <v>5078</v>
      </c>
      <c r="C2844" s="189">
        <v>2023</v>
      </c>
      <c r="D2844" s="184" t="s">
        <v>3771</v>
      </c>
      <c r="E2844" s="187">
        <v>1</v>
      </c>
      <c r="F2844" s="186"/>
      <c r="G2844" s="187">
        <v>32.281310000000005</v>
      </c>
    </row>
    <row r="2845" spans="1:7" ht="18.75">
      <c r="A2845" s="198"/>
      <c r="B2845" s="189" t="s">
        <v>5081</v>
      </c>
      <c r="C2845" s="189">
        <v>2023</v>
      </c>
      <c r="D2845" s="184" t="s">
        <v>3771</v>
      </c>
      <c r="E2845" s="187">
        <v>1</v>
      </c>
      <c r="F2845" s="186"/>
      <c r="G2845" s="187">
        <v>32.148029999999999</v>
      </c>
    </row>
    <row r="2846" spans="1:7" ht="18.75">
      <c r="A2846" s="198"/>
      <c r="B2846" s="189" t="s">
        <v>5077</v>
      </c>
      <c r="C2846" s="189">
        <v>2023</v>
      </c>
      <c r="D2846" s="184" t="s">
        <v>3771</v>
      </c>
      <c r="E2846" s="187">
        <v>1</v>
      </c>
      <c r="F2846" s="186"/>
      <c r="G2846" s="187">
        <v>33.054780000000001</v>
      </c>
    </row>
    <row r="2847" spans="1:7" ht="18.75">
      <c r="A2847" s="198"/>
      <c r="B2847" s="189" t="s">
        <v>5078</v>
      </c>
      <c r="C2847" s="189">
        <v>2023</v>
      </c>
      <c r="D2847" s="184" t="s">
        <v>3771</v>
      </c>
      <c r="E2847" s="187">
        <v>1</v>
      </c>
      <c r="F2847" s="186"/>
      <c r="G2847" s="187">
        <v>31.623009999999997</v>
      </c>
    </row>
    <row r="2848" spans="1:7" ht="18.75">
      <c r="A2848" s="198"/>
      <c r="B2848" s="189" t="s">
        <v>5107</v>
      </c>
      <c r="C2848" s="189">
        <v>2023</v>
      </c>
      <c r="D2848" s="184" t="s">
        <v>3771</v>
      </c>
      <c r="E2848" s="187">
        <v>1</v>
      </c>
      <c r="F2848" s="186"/>
      <c r="G2848" s="187">
        <v>29.264110000000002</v>
      </c>
    </row>
    <row r="2849" spans="1:7" ht="18.75">
      <c r="A2849" s="198"/>
      <c r="B2849" s="189" t="s">
        <v>5107</v>
      </c>
      <c r="C2849" s="189">
        <v>2023</v>
      </c>
      <c r="D2849" s="184" t="s">
        <v>3771</v>
      </c>
      <c r="E2849" s="187">
        <v>1</v>
      </c>
      <c r="F2849" s="186"/>
      <c r="G2849" s="187">
        <v>29.11458</v>
      </c>
    </row>
    <row r="2850" spans="1:7" ht="18.75">
      <c r="A2850" s="198"/>
      <c r="B2850" s="189" t="s">
        <v>5107</v>
      </c>
      <c r="C2850" s="189">
        <v>2023</v>
      </c>
      <c r="D2850" s="184" t="s">
        <v>3771</v>
      </c>
      <c r="E2850" s="187">
        <v>1</v>
      </c>
      <c r="F2850" s="186"/>
      <c r="G2850" s="187">
        <v>29.694380000000002</v>
      </c>
    </row>
    <row r="2851" spans="1:7" ht="18.75">
      <c r="A2851" s="198"/>
      <c r="B2851" s="189" t="s">
        <v>5078</v>
      </c>
      <c r="C2851" s="189">
        <v>2023</v>
      </c>
      <c r="D2851" s="184" t="s">
        <v>3771</v>
      </c>
      <c r="E2851" s="187">
        <v>1</v>
      </c>
      <c r="F2851" s="186"/>
      <c r="G2851" s="187">
        <v>31.170529999999999</v>
      </c>
    </row>
    <row r="2852" spans="1:7" ht="18.75">
      <c r="A2852" s="198"/>
      <c r="B2852" s="189" t="s">
        <v>5078</v>
      </c>
      <c r="C2852" s="189">
        <v>2023</v>
      </c>
      <c r="D2852" s="184" t="s">
        <v>3771</v>
      </c>
      <c r="E2852" s="187">
        <v>1</v>
      </c>
      <c r="F2852" s="186"/>
      <c r="G2852" s="187">
        <v>36.496269999999996</v>
      </c>
    </row>
    <row r="2853" spans="1:7" ht="18.75">
      <c r="A2853" s="198"/>
      <c r="B2853" s="189" t="s">
        <v>5077</v>
      </c>
      <c r="C2853" s="189">
        <v>2023</v>
      </c>
      <c r="D2853" s="184" t="s">
        <v>3771</v>
      </c>
      <c r="E2853" s="187">
        <v>1</v>
      </c>
      <c r="F2853" s="186"/>
      <c r="G2853" s="187">
        <v>31.826709999999999</v>
      </c>
    </row>
    <row r="2854" spans="1:7" ht="18.75">
      <c r="A2854" s="198"/>
      <c r="B2854" s="189" t="s">
        <v>5077</v>
      </c>
      <c r="C2854" s="189">
        <v>2023</v>
      </c>
      <c r="D2854" s="184" t="s">
        <v>3771</v>
      </c>
      <c r="E2854" s="187">
        <v>1</v>
      </c>
      <c r="F2854" s="186"/>
      <c r="G2854" s="187">
        <v>30.196200000000001</v>
      </c>
    </row>
    <row r="2855" spans="1:7" ht="18.75">
      <c r="A2855" s="198"/>
      <c r="B2855" s="189" t="s">
        <v>5078</v>
      </c>
      <c r="C2855" s="189">
        <v>2023</v>
      </c>
      <c r="D2855" s="184" t="s">
        <v>3771</v>
      </c>
      <c r="E2855" s="187">
        <v>1</v>
      </c>
      <c r="F2855" s="186"/>
      <c r="G2855" s="187">
        <v>24.25367</v>
      </c>
    </row>
    <row r="2856" spans="1:7" ht="18.75">
      <c r="A2856" s="198"/>
      <c r="B2856" s="189" t="s">
        <v>5078</v>
      </c>
      <c r="C2856" s="189">
        <v>2023</v>
      </c>
      <c r="D2856" s="184" t="s">
        <v>3771</v>
      </c>
      <c r="E2856" s="187">
        <v>1</v>
      </c>
      <c r="F2856" s="186"/>
      <c r="G2856" s="187">
        <v>31.30959</v>
      </c>
    </row>
    <row r="2857" spans="1:7" ht="18.75">
      <c r="A2857" s="198"/>
      <c r="B2857" s="189" t="s">
        <v>5104</v>
      </c>
      <c r="C2857" s="189">
        <v>2023</v>
      </c>
      <c r="D2857" s="184" t="s">
        <v>3771</v>
      </c>
      <c r="E2857" s="187">
        <v>1</v>
      </c>
      <c r="F2857" s="186"/>
      <c r="G2857" s="187">
        <v>33.16348</v>
      </c>
    </row>
    <row r="2858" spans="1:7" ht="18.75">
      <c r="A2858" s="198"/>
      <c r="B2858" s="189" t="s">
        <v>5078</v>
      </c>
      <c r="C2858" s="189">
        <v>2023</v>
      </c>
      <c r="D2858" s="184" t="s">
        <v>3771</v>
      </c>
      <c r="E2858" s="187">
        <v>1</v>
      </c>
      <c r="F2858" s="186"/>
      <c r="G2858" s="187">
        <v>30.10145</v>
      </c>
    </row>
    <row r="2859" spans="1:7" ht="18.75">
      <c r="A2859" s="198"/>
      <c r="B2859" s="189" t="s">
        <v>5078</v>
      </c>
      <c r="C2859" s="189">
        <v>2023</v>
      </c>
      <c r="D2859" s="184" t="s">
        <v>3771</v>
      </c>
      <c r="E2859" s="187">
        <v>1</v>
      </c>
      <c r="F2859" s="186"/>
      <c r="G2859" s="187">
        <v>31.001540000000002</v>
      </c>
    </row>
    <row r="2860" spans="1:7" ht="18.75">
      <c r="A2860" s="198"/>
      <c r="B2860" s="189" t="s">
        <v>5077</v>
      </c>
      <c r="C2860" s="189">
        <v>2023</v>
      </c>
      <c r="D2860" s="184" t="s">
        <v>3771</v>
      </c>
      <c r="E2860" s="187">
        <v>1</v>
      </c>
      <c r="F2860" s="186"/>
      <c r="G2860" s="187">
        <v>30.978000000000002</v>
      </c>
    </row>
    <row r="2861" spans="1:7" ht="18.75">
      <c r="A2861" s="198"/>
      <c r="B2861" s="189" t="s">
        <v>5084</v>
      </c>
      <c r="C2861" s="189">
        <v>2023</v>
      </c>
      <c r="D2861" s="184" t="s">
        <v>3771</v>
      </c>
      <c r="E2861" s="187">
        <v>1</v>
      </c>
      <c r="F2861" s="186"/>
      <c r="G2861" s="187">
        <v>28.186610000000002</v>
      </c>
    </row>
    <row r="2862" spans="1:7" ht="18.75">
      <c r="A2862" s="198"/>
      <c r="B2862" s="189" t="s">
        <v>5088</v>
      </c>
      <c r="C2862" s="189">
        <v>2023</v>
      </c>
      <c r="D2862" s="184" t="s">
        <v>3771</v>
      </c>
      <c r="E2862" s="187">
        <v>1</v>
      </c>
      <c r="F2862" s="186"/>
      <c r="G2862" s="187">
        <v>31.29824</v>
      </c>
    </row>
    <row r="2863" spans="1:7" ht="18.75">
      <c r="A2863" s="198"/>
      <c r="B2863" s="189" t="s">
        <v>5079</v>
      </c>
      <c r="C2863" s="189">
        <v>2023</v>
      </c>
      <c r="D2863" s="184" t="s">
        <v>3771</v>
      </c>
      <c r="E2863" s="187">
        <v>1</v>
      </c>
      <c r="F2863" s="186"/>
      <c r="G2863" s="187">
        <v>33.2806</v>
      </c>
    </row>
    <row r="2864" spans="1:7" ht="18.75">
      <c r="A2864" s="198"/>
      <c r="B2864" s="189" t="s">
        <v>5077</v>
      </c>
      <c r="C2864" s="189">
        <v>2023</v>
      </c>
      <c r="D2864" s="184" t="s">
        <v>3771</v>
      </c>
      <c r="E2864" s="187">
        <v>1</v>
      </c>
      <c r="F2864" s="186"/>
      <c r="G2864" s="187">
        <v>31.567169999999997</v>
      </c>
    </row>
    <row r="2865" spans="1:7" ht="18.75">
      <c r="A2865" s="198"/>
      <c r="B2865" s="189" t="s">
        <v>5077</v>
      </c>
      <c r="C2865" s="189">
        <v>2023</v>
      </c>
      <c r="D2865" s="184" t="s">
        <v>3771</v>
      </c>
      <c r="E2865" s="187">
        <v>1</v>
      </c>
      <c r="F2865" s="186"/>
      <c r="G2865" s="187">
        <v>36.60613</v>
      </c>
    </row>
    <row r="2866" spans="1:7" ht="18.75">
      <c r="A2866" s="198"/>
      <c r="B2866" s="189" t="s">
        <v>5077</v>
      </c>
      <c r="C2866" s="189">
        <v>2023</v>
      </c>
      <c r="D2866" s="184" t="s">
        <v>3771</v>
      </c>
      <c r="E2866" s="187">
        <v>1</v>
      </c>
      <c r="F2866" s="186"/>
      <c r="G2866" s="187">
        <v>36.477969999999999</v>
      </c>
    </row>
    <row r="2867" spans="1:7" ht="18.75">
      <c r="A2867" s="198"/>
      <c r="B2867" s="189" t="s">
        <v>5077</v>
      </c>
      <c r="C2867" s="189">
        <v>2023</v>
      </c>
      <c r="D2867" s="184" t="s">
        <v>3771</v>
      </c>
      <c r="E2867" s="187">
        <v>1</v>
      </c>
      <c r="F2867" s="186"/>
      <c r="G2867" s="187">
        <v>32.31579</v>
      </c>
    </row>
    <row r="2868" spans="1:7" ht="18.75">
      <c r="A2868" s="198"/>
      <c r="B2868" s="189" t="s">
        <v>5077</v>
      </c>
      <c r="C2868" s="189">
        <v>2023</v>
      </c>
      <c r="D2868" s="184" t="s">
        <v>3771</v>
      </c>
      <c r="E2868" s="187">
        <v>1</v>
      </c>
      <c r="F2868" s="186"/>
      <c r="G2868" s="187">
        <v>31.252980000000001</v>
      </c>
    </row>
    <row r="2869" spans="1:7" ht="18.75">
      <c r="A2869" s="198"/>
      <c r="B2869" s="189" t="s">
        <v>5078</v>
      </c>
      <c r="C2869" s="189">
        <v>2023</v>
      </c>
      <c r="D2869" s="184" t="s">
        <v>3771</v>
      </c>
      <c r="E2869" s="187">
        <v>1</v>
      </c>
      <c r="F2869" s="186"/>
      <c r="G2869" s="187">
        <v>31.52936</v>
      </c>
    </row>
    <row r="2870" spans="1:7" ht="18.75">
      <c r="A2870" s="198"/>
      <c r="B2870" s="189" t="s">
        <v>5099</v>
      </c>
      <c r="C2870" s="189">
        <v>2023</v>
      </c>
      <c r="D2870" s="184" t="s">
        <v>3771</v>
      </c>
      <c r="E2870" s="187">
        <v>1</v>
      </c>
      <c r="F2870" s="186"/>
      <c r="G2870" s="187">
        <v>31.94089</v>
      </c>
    </row>
    <row r="2871" spans="1:7" ht="18.75">
      <c r="A2871" s="198"/>
      <c r="B2871" s="189" t="s">
        <v>5077</v>
      </c>
      <c r="C2871" s="189">
        <v>2023</v>
      </c>
      <c r="D2871" s="184" t="s">
        <v>3771</v>
      </c>
      <c r="E2871" s="187">
        <v>1</v>
      </c>
      <c r="F2871" s="186"/>
      <c r="G2871" s="187">
        <v>30.944929999999999</v>
      </c>
    </row>
    <row r="2872" spans="1:7" ht="18.75">
      <c r="A2872" s="198"/>
      <c r="B2872" s="189" t="s">
        <v>5077</v>
      </c>
      <c r="C2872" s="189">
        <v>2023</v>
      </c>
      <c r="D2872" s="184" t="s">
        <v>3771</v>
      </c>
      <c r="E2872" s="187">
        <v>1</v>
      </c>
      <c r="F2872" s="186"/>
      <c r="G2872" s="187">
        <v>32.479970000000002</v>
      </c>
    </row>
    <row r="2873" spans="1:7" ht="18.75">
      <c r="A2873" s="198"/>
      <c r="B2873" s="189" t="s">
        <v>5078</v>
      </c>
      <c r="C2873" s="189">
        <v>2023</v>
      </c>
      <c r="D2873" s="184" t="s">
        <v>3771</v>
      </c>
      <c r="E2873" s="187">
        <v>1</v>
      </c>
      <c r="F2873" s="186"/>
      <c r="G2873" s="187">
        <v>30.136080000000003</v>
      </c>
    </row>
    <row r="2874" spans="1:7" ht="18.75">
      <c r="A2874" s="198"/>
      <c r="B2874" s="189" t="s">
        <v>5077</v>
      </c>
      <c r="C2874" s="189">
        <v>2023</v>
      </c>
      <c r="D2874" s="184" t="s">
        <v>3771</v>
      </c>
      <c r="E2874" s="187">
        <v>1</v>
      </c>
      <c r="F2874" s="186"/>
      <c r="G2874" s="187">
        <v>32.655160000000002</v>
      </c>
    </row>
    <row r="2875" spans="1:7" ht="18.75">
      <c r="A2875" s="198"/>
      <c r="B2875" s="189" t="s">
        <v>5078</v>
      </c>
      <c r="C2875" s="189">
        <v>2023</v>
      </c>
      <c r="D2875" s="184" t="s">
        <v>3771</v>
      </c>
      <c r="E2875" s="187">
        <v>1</v>
      </c>
      <c r="F2875" s="186"/>
      <c r="G2875" s="187">
        <v>31.241520000000001</v>
      </c>
    </row>
    <row r="2876" spans="1:7" ht="18.75">
      <c r="A2876" s="198"/>
      <c r="B2876" s="189" t="s">
        <v>5088</v>
      </c>
      <c r="C2876" s="189">
        <v>2023</v>
      </c>
      <c r="D2876" s="184" t="s">
        <v>3771</v>
      </c>
      <c r="E2876" s="187">
        <v>1</v>
      </c>
      <c r="F2876" s="186"/>
      <c r="G2876" s="187">
        <v>36.87294</v>
      </c>
    </row>
    <row r="2877" spans="1:7" ht="18.75">
      <c r="A2877" s="198"/>
      <c r="B2877" s="189" t="s">
        <v>5077</v>
      </c>
      <c r="C2877" s="189">
        <v>2023</v>
      </c>
      <c r="D2877" s="184" t="s">
        <v>3771</v>
      </c>
      <c r="E2877" s="187">
        <v>1</v>
      </c>
      <c r="F2877" s="186"/>
      <c r="G2877" s="187">
        <v>35.405199999999994</v>
      </c>
    </row>
    <row r="2878" spans="1:7" ht="18.75">
      <c r="A2878" s="198"/>
      <c r="B2878" s="189" t="s">
        <v>5078</v>
      </c>
      <c r="C2878" s="189">
        <v>2023</v>
      </c>
      <c r="D2878" s="184" t="s">
        <v>3771</v>
      </c>
      <c r="E2878" s="187">
        <v>1</v>
      </c>
      <c r="F2878" s="186"/>
      <c r="G2878" s="187">
        <v>36.103459999999998</v>
      </c>
    </row>
    <row r="2879" spans="1:7" ht="18.75">
      <c r="A2879" s="198"/>
      <c r="B2879" s="189" t="s">
        <v>5099</v>
      </c>
      <c r="C2879" s="189">
        <v>2023</v>
      </c>
      <c r="D2879" s="184" t="s">
        <v>3771</v>
      </c>
      <c r="E2879" s="187">
        <v>1</v>
      </c>
      <c r="F2879" s="186"/>
      <c r="G2879" s="187">
        <v>32.145130000000002</v>
      </c>
    </row>
    <row r="2880" spans="1:7" ht="18.75">
      <c r="A2880" s="198"/>
      <c r="B2880" s="189" t="s">
        <v>5077</v>
      </c>
      <c r="C2880" s="189">
        <v>2023</v>
      </c>
      <c r="D2880" s="184" t="s">
        <v>3771</v>
      </c>
      <c r="E2880" s="187">
        <v>1</v>
      </c>
      <c r="F2880" s="186"/>
      <c r="G2880" s="187">
        <v>30.672060000000002</v>
      </c>
    </row>
    <row r="2881" spans="1:7" ht="18.75">
      <c r="A2881" s="198"/>
      <c r="B2881" s="189" t="s">
        <v>5087</v>
      </c>
      <c r="C2881" s="189">
        <v>2023</v>
      </c>
      <c r="D2881" s="184" t="s">
        <v>3771</v>
      </c>
      <c r="E2881" s="187">
        <v>1</v>
      </c>
      <c r="F2881" s="186"/>
      <c r="G2881" s="187">
        <v>29.502689999999998</v>
      </c>
    </row>
    <row r="2882" spans="1:7" ht="18.75">
      <c r="A2882" s="198"/>
      <c r="B2882" s="189" t="s">
        <v>5078</v>
      </c>
      <c r="C2882" s="189">
        <v>2023</v>
      </c>
      <c r="D2882" s="184" t="s">
        <v>3771</v>
      </c>
      <c r="E2882" s="187">
        <v>1</v>
      </c>
      <c r="F2882" s="186"/>
      <c r="G2882" s="187">
        <v>36.741160000000001</v>
      </c>
    </row>
    <row r="2883" spans="1:7" ht="18.75">
      <c r="A2883" s="198"/>
      <c r="B2883" s="189" t="s">
        <v>5078</v>
      </c>
      <c r="C2883" s="189">
        <v>2023</v>
      </c>
      <c r="D2883" s="184" t="s">
        <v>3771</v>
      </c>
      <c r="E2883" s="187">
        <v>1</v>
      </c>
      <c r="F2883" s="186"/>
      <c r="G2883" s="187">
        <v>30.145240000000001</v>
      </c>
    </row>
    <row r="2884" spans="1:7" ht="18.75">
      <c r="A2884" s="198"/>
      <c r="B2884" s="189" t="s">
        <v>5078</v>
      </c>
      <c r="C2884" s="189">
        <v>2023</v>
      </c>
      <c r="D2884" s="184" t="s">
        <v>3771</v>
      </c>
      <c r="E2884" s="187">
        <v>1</v>
      </c>
      <c r="F2884" s="186"/>
      <c r="G2884" s="187">
        <v>30.218970000000002</v>
      </c>
    </row>
    <row r="2885" spans="1:7" ht="18.75">
      <c r="A2885" s="198"/>
      <c r="B2885" s="189" t="s">
        <v>5078</v>
      </c>
      <c r="C2885" s="189">
        <v>2023</v>
      </c>
      <c r="D2885" s="184" t="s">
        <v>3771</v>
      </c>
      <c r="E2885" s="187">
        <v>1</v>
      </c>
      <c r="F2885" s="186"/>
      <c r="G2885" s="187">
        <v>30.04984</v>
      </c>
    </row>
    <row r="2886" spans="1:7" ht="18.75">
      <c r="A2886" s="198"/>
      <c r="B2886" s="189" t="s">
        <v>5078</v>
      </c>
      <c r="C2886" s="189">
        <v>2023</v>
      </c>
      <c r="D2886" s="184" t="s">
        <v>3771</v>
      </c>
      <c r="E2886" s="187">
        <v>1</v>
      </c>
      <c r="F2886" s="186"/>
      <c r="G2886" s="187">
        <v>29.993500000000001</v>
      </c>
    </row>
    <row r="2887" spans="1:7" ht="18.75">
      <c r="A2887" s="198"/>
      <c r="B2887" s="189" t="s">
        <v>5078</v>
      </c>
      <c r="C2887" s="189">
        <v>2023</v>
      </c>
      <c r="D2887" s="184" t="s">
        <v>3771</v>
      </c>
      <c r="E2887" s="187">
        <v>1</v>
      </c>
      <c r="F2887" s="186"/>
      <c r="G2887" s="187">
        <v>30.21819</v>
      </c>
    </row>
    <row r="2888" spans="1:7" ht="18.75">
      <c r="A2888" s="198"/>
      <c r="B2888" s="189" t="s">
        <v>5078</v>
      </c>
      <c r="C2888" s="189">
        <v>2023</v>
      </c>
      <c r="D2888" s="184" t="s">
        <v>3771</v>
      </c>
      <c r="E2888" s="187">
        <v>1</v>
      </c>
      <c r="F2888" s="186"/>
      <c r="G2888" s="187">
        <v>30.014400000000002</v>
      </c>
    </row>
    <row r="2889" spans="1:7" ht="18.75">
      <c r="A2889" s="198"/>
      <c r="B2889" s="189" t="s">
        <v>5078</v>
      </c>
      <c r="C2889" s="189">
        <v>2023</v>
      </c>
      <c r="D2889" s="184" t="s">
        <v>3771</v>
      </c>
      <c r="E2889" s="187">
        <v>1</v>
      </c>
      <c r="F2889" s="186"/>
      <c r="G2889" s="187">
        <v>31.386749999999999</v>
      </c>
    </row>
    <row r="2890" spans="1:7" ht="18.75">
      <c r="A2890" s="198"/>
      <c r="B2890" s="189" t="s">
        <v>5078</v>
      </c>
      <c r="C2890" s="189">
        <v>2023</v>
      </c>
      <c r="D2890" s="184" t="s">
        <v>3771</v>
      </c>
      <c r="E2890" s="187">
        <v>1</v>
      </c>
      <c r="F2890" s="186"/>
      <c r="G2890" s="187">
        <v>41.44153</v>
      </c>
    </row>
    <row r="2891" spans="1:7" ht="18.75">
      <c r="A2891" s="198"/>
      <c r="B2891" s="189" t="s">
        <v>5109</v>
      </c>
      <c r="C2891" s="189">
        <v>2023</v>
      </c>
      <c r="D2891" s="184" t="s">
        <v>3771</v>
      </c>
      <c r="E2891" s="187">
        <v>1</v>
      </c>
      <c r="F2891" s="186"/>
      <c r="G2891" s="187">
        <v>30.22954</v>
      </c>
    </row>
    <row r="2892" spans="1:7" ht="18.75">
      <c r="A2892" s="198"/>
      <c r="B2892" s="189" t="s">
        <v>5078</v>
      </c>
      <c r="C2892" s="189">
        <v>2023</v>
      </c>
      <c r="D2892" s="184" t="s">
        <v>3771</v>
      </c>
      <c r="E2892" s="187">
        <v>1</v>
      </c>
      <c r="F2892" s="186"/>
      <c r="G2892" s="187">
        <v>35.836089999999999</v>
      </c>
    </row>
    <row r="2893" spans="1:7" ht="18.75">
      <c r="A2893" s="198"/>
      <c r="B2893" s="189" t="s">
        <v>5077</v>
      </c>
      <c r="C2893" s="189">
        <v>2023</v>
      </c>
      <c r="D2893" s="184" t="s">
        <v>3771</v>
      </c>
      <c r="E2893" s="187">
        <v>1</v>
      </c>
      <c r="F2893" s="186"/>
      <c r="G2893" s="187">
        <v>31.847180000000002</v>
      </c>
    </row>
    <row r="2894" spans="1:7" ht="18.75">
      <c r="A2894" s="198"/>
      <c r="B2894" s="189" t="s">
        <v>5077</v>
      </c>
      <c r="C2894" s="189">
        <v>2023</v>
      </c>
      <c r="D2894" s="184" t="s">
        <v>3771</v>
      </c>
      <c r="E2894" s="187">
        <v>1</v>
      </c>
      <c r="F2894" s="186"/>
      <c r="G2894" s="187">
        <v>40.750279999999997</v>
      </c>
    </row>
    <row r="2895" spans="1:7" ht="18.75">
      <c r="A2895" s="198"/>
      <c r="B2895" s="189" t="s">
        <v>5108</v>
      </c>
      <c r="C2895" s="189">
        <v>2023</v>
      </c>
      <c r="D2895" s="184" t="s">
        <v>3771</v>
      </c>
      <c r="E2895" s="187">
        <v>1</v>
      </c>
      <c r="F2895" s="186"/>
      <c r="G2895" s="187">
        <v>36.436779999999999</v>
      </c>
    </row>
    <row r="2896" spans="1:7" ht="18.75">
      <c r="A2896" s="198"/>
      <c r="B2896" s="189" t="s">
        <v>5077</v>
      </c>
      <c r="C2896" s="189">
        <v>2023</v>
      </c>
      <c r="D2896" s="184" t="s">
        <v>3771</v>
      </c>
      <c r="E2896" s="187">
        <v>1</v>
      </c>
      <c r="F2896" s="186"/>
      <c r="G2896" s="187">
        <v>32.773559999999996</v>
      </c>
    </row>
    <row r="2897" spans="1:7" ht="18.75">
      <c r="A2897" s="198"/>
      <c r="B2897" s="189" t="s">
        <v>5077</v>
      </c>
      <c r="C2897" s="189">
        <v>2023</v>
      </c>
      <c r="D2897" s="184" t="s">
        <v>3771</v>
      </c>
      <c r="E2897" s="187">
        <v>1</v>
      </c>
      <c r="F2897" s="186"/>
      <c r="G2897" s="187">
        <v>33.644559999999998</v>
      </c>
    </row>
    <row r="2898" spans="1:7" ht="18.75">
      <c r="A2898" s="198"/>
      <c r="B2898" s="189" t="s">
        <v>5077</v>
      </c>
      <c r="C2898" s="189">
        <v>2023</v>
      </c>
      <c r="D2898" s="184" t="s">
        <v>3771</v>
      </c>
      <c r="E2898" s="187">
        <v>1</v>
      </c>
      <c r="F2898" s="186"/>
      <c r="G2898" s="187">
        <v>36.097370000000005</v>
      </c>
    </row>
    <row r="2899" spans="1:7" ht="18.75">
      <c r="A2899" s="198"/>
      <c r="B2899" s="189" t="s">
        <v>5095</v>
      </c>
      <c r="C2899" s="189">
        <v>2023</v>
      </c>
      <c r="D2899" s="184" t="s">
        <v>3771</v>
      </c>
      <c r="E2899" s="187">
        <v>1</v>
      </c>
      <c r="F2899" s="186"/>
      <c r="G2899" s="187">
        <v>32.83135</v>
      </c>
    </row>
    <row r="2900" spans="1:7" ht="18.75">
      <c r="A2900" s="198"/>
      <c r="B2900" s="189" t="s">
        <v>5078</v>
      </c>
      <c r="C2900" s="189">
        <v>2023</v>
      </c>
      <c r="D2900" s="184" t="s">
        <v>3771</v>
      </c>
      <c r="E2900" s="187">
        <v>1</v>
      </c>
      <c r="F2900" s="186"/>
      <c r="G2900" s="187">
        <v>35.956000000000003</v>
      </c>
    </row>
    <row r="2901" spans="1:7" ht="18.75">
      <c r="A2901" s="198"/>
      <c r="B2901" s="189" t="s">
        <v>5083</v>
      </c>
      <c r="C2901" s="189">
        <v>2023</v>
      </c>
      <c r="D2901" s="184" t="s">
        <v>3771</v>
      </c>
      <c r="E2901" s="187">
        <v>1</v>
      </c>
      <c r="F2901" s="186"/>
      <c r="G2901" s="187">
        <v>35.238610000000001</v>
      </c>
    </row>
    <row r="2902" spans="1:7" ht="18.75">
      <c r="A2902" s="198"/>
      <c r="B2902" s="189" t="s">
        <v>5078</v>
      </c>
      <c r="C2902" s="189">
        <v>2023</v>
      </c>
      <c r="D2902" s="184" t="s">
        <v>3771</v>
      </c>
      <c r="E2902" s="187">
        <v>1</v>
      </c>
      <c r="F2902" s="186"/>
      <c r="G2902" s="187">
        <v>22.728570000000001</v>
      </c>
    </row>
    <row r="2903" spans="1:7" ht="18.75">
      <c r="A2903" s="198"/>
      <c r="B2903" s="189" t="s">
        <v>5078</v>
      </c>
      <c r="C2903" s="189">
        <v>2023</v>
      </c>
      <c r="D2903" s="184" t="s">
        <v>3771</v>
      </c>
      <c r="E2903" s="187">
        <v>1</v>
      </c>
      <c r="F2903" s="186"/>
      <c r="G2903" s="187">
        <v>32.282789999999999</v>
      </c>
    </row>
    <row r="2904" spans="1:7" ht="18.75">
      <c r="A2904" s="198"/>
      <c r="B2904" s="189" t="s">
        <v>5077</v>
      </c>
      <c r="C2904" s="189">
        <v>2023</v>
      </c>
      <c r="D2904" s="184" t="s">
        <v>3771</v>
      </c>
      <c r="E2904" s="187">
        <v>1</v>
      </c>
      <c r="F2904" s="186"/>
      <c r="G2904" s="187">
        <v>32.773120000000006</v>
      </c>
    </row>
    <row r="2905" spans="1:7" ht="18.75">
      <c r="A2905" s="198"/>
      <c r="B2905" s="189" t="s">
        <v>5096</v>
      </c>
      <c r="C2905" s="189">
        <v>2023</v>
      </c>
      <c r="D2905" s="184" t="s">
        <v>3771</v>
      </c>
      <c r="E2905" s="187">
        <v>1</v>
      </c>
      <c r="F2905" s="186"/>
      <c r="G2905" s="187">
        <v>32.79318</v>
      </c>
    </row>
    <row r="2906" spans="1:7" ht="18.75">
      <c r="A2906" s="198"/>
      <c r="B2906" s="189" t="s">
        <v>5096</v>
      </c>
      <c r="C2906" s="189">
        <v>2023</v>
      </c>
      <c r="D2906" s="184" t="s">
        <v>3771</v>
      </c>
      <c r="E2906" s="187">
        <v>1</v>
      </c>
      <c r="F2906" s="186"/>
      <c r="G2906" s="187">
        <v>32.714379999999998</v>
      </c>
    </row>
    <row r="2907" spans="1:7" ht="18.75">
      <c r="A2907" s="198"/>
      <c r="B2907" s="189" t="s">
        <v>5096</v>
      </c>
      <c r="C2907" s="189">
        <v>2023</v>
      </c>
      <c r="D2907" s="184" t="s">
        <v>3771</v>
      </c>
      <c r="E2907" s="187">
        <v>1</v>
      </c>
      <c r="F2907" s="186"/>
      <c r="G2907" s="187">
        <v>32.683279999999996</v>
      </c>
    </row>
    <row r="2908" spans="1:7" ht="18.75">
      <c r="A2908" s="198"/>
      <c r="B2908" s="189" t="s">
        <v>5096</v>
      </c>
      <c r="C2908" s="189">
        <v>2023</v>
      </c>
      <c r="D2908" s="184" t="s">
        <v>3771</v>
      </c>
      <c r="E2908" s="187">
        <v>1</v>
      </c>
      <c r="F2908" s="186"/>
      <c r="G2908" s="187">
        <v>32.998230000000007</v>
      </c>
    </row>
    <row r="2909" spans="1:7" ht="18.75">
      <c r="A2909" s="198"/>
      <c r="B2909" s="189" t="s">
        <v>5096</v>
      </c>
      <c r="C2909" s="189">
        <v>2023</v>
      </c>
      <c r="D2909" s="184" t="s">
        <v>3771</v>
      </c>
      <c r="E2909" s="187">
        <v>1</v>
      </c>
      <c r="F2909" s="186"/>
      <c r="G2909" s="187">
        <v>32.471089999999997</v>
      </c>
    </row>
    <row r="2910" spans="1:7" ht="18.75">
      <c r="A2910" s="198"/>
      <c r="B2910" s="189" t="s">
        <v>5096</v>
      </c>
      <c r="C2910" s="189">
        <v>2023</v>
      </c>
      <c r="D2910" s="184" t="s">
        <v>3771</v>
      </c>
      <c r="E2910" s="187">
        <v>1</v>
      </c>
      <c r="F2910" s="186"/>
      <c r="G2910" s="187">
        <v>32.506700000000002</v>
      </c>
    </row>
    <row r="2911" spans="1:7" ht="18.75">
      <c r="A2911" s="198"/>
      <c r="B2911" s="189" t="s">
        <v>5096</v>
      </c>
      <c r="C2911" s="189">
        <v>2023</v>
      </c>
      <c r="D2911" s="184" t="s">
        <v>3771</v>
      </c>
      <c r="E2911" s="187">
        <v>1</v>
      </c>
      <c r="F2911" s="186"/>
      <c r="G2911" s="187">
        <v>32.988239999999998</v>
      </c>
    </row>
    <row r="2912" spans="1:7" ht="18.75">
      <c r="A2912" s="198"/>
      <c r="B2912" s="189" t="s">
        <v>5096</v>
      </c>
      <c r="C2912" s="189">
        <v>2023</v>
      </c>
      <c r="D2912" s="184" t="s">
        <v>3771</v>
      </c>
      <c r="E2912" s="187">
        <v>1</v>
      </c>
      <c r="F2912" s="186"/>
      <c r="G2912" s="187">
        <v>32.683279999999996</v>
      </c>
    </row>
    <row r="2913" spans="1:7" ht="18.75">
      <c r="A2913" s="198"/>
      <c r="B2913" s="189" t="s">
        <v>5096</v>
      </c>
      <c r="C2913" s="189">
        <v>2023</v>
      </c>
      <c r="D2913" s="184" t="s">
        <v>3771</v>
      </c>
      <c r="E2913" s="187">
        <v>1</v>
      </c>
      <c r="F2913" s="186"/>
      <c r="G2913" s="187">
        <v>32.714410000000001</v>
      </c>
    </row>
    <row r="2914" spans="1:7" ht="18.75">
      <c r="A2914" s="198"/>
      <c r="B2914" s="189" t="s">
        <v>5096</v>
      </c>
      <c r="C2914" s="189">
        <v>2023</v>
      </c>
      <c r="D2914" s="184" t="s">
        <v>3771</v>
      </c>
      <c r="E2914" s="187">
        <v>1</v>
      </c>
      <c r="F2914" s="186"/>
      <c r="G2914" s="187">
        <v>32.683279999999996</v>
      </c>
    </row>
    <row r="2915" spans="1:7" ht="18.75">
      <c r="A2915" s="198"/>
      <c r="B2915" s="189" t="s">
        <v>5096</v>
      </c>
      <c r="C2915" s="189">
        <v>2023</v>
      </c>
      <c r="D2915" s="184" t="s">
        <v>3771</v>
      </c>
      <c r="E2915" s="187">
        <v>1</v>
      </c>
      <c r="F2915" s="186"/>
      <c r="G2915" s="187">
        <v>34.845959999999998</v>
      </c>
    </row>
    <row r="2916" spans="1:7" ht="18.75">
      <c r="A2916" s="198"/>
      <c r="B2916" s="189" t="s">
        <v>5096</v>
      </c>
      <c r="C2916" s="189">
        <v>2023</v>
      </c>
      <c r="D2916" s="184" t="s">
        <v>3771</v>
      </c>
      <c r="E2916" s="187">
        <v>1</v>
      </c>
      <c r="F2916" s="186"/>
      <c r="G2916" s="187">
        <v>35.117779999999996</v>
      </c>
    </row>
    <row r="2917" spans="1:7" ht="18.75">
      <c r="A2917" s="198"/>
      <c r="B2917" s="189" t="s">
        <v>5096</v>
      </c>
      <c r="C2917" s="189">
        <v>2023</v>
      </c>
      <c r="D2917" s="184" t="s">
        <v>3771</v>
      </c>
      <c r="E2917" s="187">
        <v>1</v>
      </c>
      <c r="F2917" s="186"/>
      <c r="G2917" s="187">
        <v>33.095010000000002</v>
      </c>
    </row>
    <row r="2918" spans="1:7" ht="18.75">
      <c r="A2918" s="198"/>
      <c r="B2918" s="189" t="s">
        <v>5096</v>
      </c>
      <c r="C2918" s="189">
        <v>2023</v>
      </c>
      <c r="D2918" s="184" t="s">
        <v>3771</v>
      </c>
      <c r="E2918" s="187">
        <v>1</v>
      </c>
      <c r="F2918" s="186"/>
      <c r="G2918" s="187">
        <v>32.988239999999998</v>
      </c>
    </row>
    <row r="2919" spans="1:7" ht="18.75">
      <c r="A2919" s="198"/>
      <c r="B2919" s="189" t="s">
        <v>5096</v>
      </c>
      <c r="C2919" s="189">
        <v>2023</v>
      </c>
      <c r="D2919" s="184" t="s">
        <v>3771</v>
      </c>
      <c r="E2919" s="187">
        <v>1</v>
      </c>
      <c r="F2919" s="186"/>
      <c r="G2919" s="187">
        <v>32.683279999999996</v>
      </c>
    </row>
    <row r="2920" spans="1:7" ht="18.75">
      <c r="A2920" s="198"/>
      <c r="B2920" s="189" t="s">
        <v>5096</v>
      </c>
      <c r="C2920" s="189">
        <v>2023</v>
      </c>
      <c r="D2920" s="184" t="s">
        <v>3771</v>
      </c>
      <c r="E2920" s="187">
        <v>1</v>
      </c>
      <c r="F2920" s="186"/>
      <c r="G2920" s="187">
        <v>32.988250000000001</v>
      </c>
    </row>
    <row r="2921" spans="1:7" ht="18.75">
      <c r="A2921" s="198"/>
      <c r="B2921" s="189" t="s">
        <v>5096</v>
      </c>
      <c r="C2921" s="189">
        <v>2023</v>
      </c>
      <c r="D2921" s="184" t="s">
        <v>3771</v>
      </c>
      <c r="E2921" s="187">
        <v>1</v>
      </c>
      <c r="F2921" s="186"/>
      <c r="G2921" s="187">
        <v>32.68329</v>
      </c>
    </row>
    <row r="2922" spans="1:7" ht="18.75">
      <c r="A2922" s="198"/>
      <c r="B2922" s="189" t="s">
        <v>5096</v>
      </c>
      <c r="C2922" s="189">
        <v>2023</v>
      </c>
      <c r="D2922" s="184" t="s">
        <v>3771</v>
      </c>
      <c r="E2922" s="187">
        <v>1</v>
      </c>
      <c r="F2922" s="186"/>
      <c r="G2922" s="187">
        <v>33.44829</v>
      </c>
    </row>
    <row r="2923" spans="1:7" ht="18.75">
      <c r="A2923" s="198"/>
      <c r="B2923" s="189" t="s">
        <v>5085</v>
      </c>
      <c r="C2923" s="189">
        <v>2023</v>
      </c>
      <c r="D2923" s="184" t="s">
        <v>3771</v>
      </c>
      <c r="E2923" s="187">
        <v>1</v>
      </c>
      <c r="F2923" s="186"/>
      <c r="G2923" s="187">
        <v>37.378599999999999</v>
      </c>
    </row>
    <row r="2924" spans="1:7" ht="18.75">
      <c r="A2924" s="198"/>
      <c r="B2924" s="189" t="s">
        <v>5077</v>
      </c>
      <c r="C2924" s="189">
        <v>2023</v>
      </c>
      <c r="D2924" s="184" t="s">
        <v>3771</v>
      </c>
      <c r="E2924" s="187">
        <v>1</v>
      </c>
      <c r="F2924" s="186"/>
      <c r="G2924" s="187">
        <v>34.103929999999998</v>
      </c>
    </row>
    <row r="2925" spans="1:7" ht="18.75">
      <c r="A2925" s="198"/>
      <c r="B2925" s="189" t="s">
        <v>5093</v>
      </c>
      <c r="C2925" s="189">
        <v>2023</v>
      </c>
      <c r="D2925" s="184" t="s">
        <v>3771</v>
      </c>
      <c r="E2925" s="187">
        <v>1</v>
      </c>
      <c r="F2925" s="186"/>
      <c r="G2925" s="187">
        <v>36.485980000000005</v>
      </c>
    </row>
    <row r="2926" spans="1:7" ht="18.75">
      <c r="A2926" s="198"/>
      <c r="B2926" s="189" t="s">
        <v>5078</v>
      </c>
      <c r="C2926" s="189">
        <v>2023</v>
      </c>
      <c r="D2926" s="184" t="s">
        <v>3771</v>
      </c>
      <c r="E2926" s="187">
        <v>1</v>
      </c>
      <c r="F2926" s="186"/>
      <c r="G2926" s="187">
        <v>33.070089999999993</v>
      </c>
    </row>
    <row r="2927" spans="1:7" ht="18.75">
      <c r="A2927" s="198"/>
      <c r="B2927" s="189" t="s">
        <v>5077</v>
      </c>
      <c r="C2927" s="189">
        <v>2023</v>
      </c>
      <c r="D2927" s="184" t="s">
        <v>3771</v>
      </c>
      <c r="E2927" s="187">
        <v>1</v>
      </c>
      <c r="F2927" s="186"/>
      <c r="G2927" s="187">
        <v>33.367050000000006</v>
      </c>
    </row>
    <row r="2928" spans="1:7" ht="18.75">
      <c r="A2928" s="198"/>
      <c r="B2928" s="189" t="s">
        <v>5078</v>
      </c>
      <c r="C2928" s="189">
        <v>2023</v>
      </c>
      <c r="D2928" s="184" t="s">
        <v>3771</v>
      </c>
      <c r="E2928" s="187">
        <v>1</v>
      </c>
      <c r="F2928" s="186"/>
      <c r="G2928" s="187">
        <v>31.373939999999997</v>
      </c>
    </row>
    <row r="2929" spans="1:7" ht="18.75">
      <c r="A2929" s="198"/>
      <c r="B2929" s="189" t="s">
        <v>5078</v>
      </c>
      <c r="C2929" s="189">
        <v>2023</v>
      </c>
      <c r="D2929" s="184" t="s">
        <v>3771</v>
      </c>
      <c r="E2929" s="187">
        <v>1</v>
      </c>
      <c r="F2929" s="186"/>
      <c r="G2929" s="187">
        <v>31.601130000000001</v>
      </c>
    </row>
    <row r="2930" spans="1:7" ht="18.75">
      <c r="A2930" s="198"/>
      <c r="B2930" s="189" t="s">
        <v>5077</v>
      </c>
      <c r="C2930" s="189">
        <v>2023</v>
      </c>
      <c r="D2930" s="184" t="s">
        <v>3771</v>
      </c>
      <c r="E2930" s="187">
        <v>1</v>
      </c>
      <c r="F2930" s="186"/>
      <c r="G2930" s="187">
        <v>32.292810000000003</v>
      </c>
    </row>
    <row r="2931" spans="1:7" ht="18.75">
      <c r="A2931" s="198"/>
      <c r="B2931" s="189" t="s">
        <v>5077</v>
      </c>
      <c r="C2931" s="189">
        <v>2023</v>
      </c>
      <c r="D2931" s="184" t="s">
        <v>3771</v>
      </c>
      <c r="E2931" s="187">
        <v>1</v>
      </c>
      <c r="F2931" s="186"/>
      <c r="G2931" s="187">
        <v>33.699739999999998</v>
      </c>
    </row>
    <row r="2932" spans="1:7" ht="18.75">
      <c r="A2932" s="198"/>
      <c r="B2932" s="189" t="s">
        <v>5078</v>
      </c>
      <c r="C2932" s="189">
        <v>2023</v>
      </c>
      <c r="D2932" s="184" t="s">
        <v>3771</v>
      </c>
      <c r="E2932" s="187">
        <v>1</v>
      </c>
      <c r="F2932" s="186"/>
      <c r="G2932" s="187">
        <v>30.257960000000001</v>
      </c>
    </row>
    <row r="2933" spans="1:7" ht="18.75">
      <c r="A2933" s="198"/>
      <c r="B2933" s="189" t="s">
        <v>5077</v>
      </c>
      <c r="C2933" s="189">
        <v>2023</v>
      </c>
      <c r="D2933" s="184" t="s">
        <v>3771</v>
      </c>
      <c r="E2933" s="187">
        <v>1</v>
      </c>
      <c r="F2933" s="186"/>
      <c r="G2933" s="187">
        <v>30.820540000000001</v>
      </c>
    </row>
    <row r="2934" spans="1:7" ht="18.75">
      <c r="A2934" s="198"/>
      <c r="B2934" s="189" t="s">
        <v>5078</v>
      </c>
      <c r="C2934" s="189">
        <v>2023</v>
      </c>
      <c r="D2934" s="184" t="s">
        <v>3771</v>
      </c>
      <c r="E2934" s="187">
        <v>1</v>
      </c>
      <c r="F2934" s="186"/>
      <c r="G2934" s="187">
        <v>31.69312</v>
      </c>
    </row>
    <row r="2935" spans="1:7" ht="18.75">
      <c r="A2935" s="198"/>
      <c r="B2935" s="189" t="s">
        <v>5077</v>
      </c>
      <c r="C2935" s="189">
        <v>2023</v>
      </c>
      <c r="D2935" s="184" t="s">
        <v>3771</v>
      </c>
      <c r="E2935" s="187">
        <v>1</v>
      </c>
      <c r="F2935" s="186"/>
      <c r="G2935" s="187">
        <v>31.889849999999999</v>
      </c>
    </row>
    <row r="2936" spans="1:7" ht="18.75">
      <c r="A2936" s="198"/>
      <c r="B2936" s="189" t="s">
        <v>5077</v>
      </c>
      <c r="C2936" s="189">
        <v>2023</v>
      </c>
      <c r="D2936" s="184" t="s">
        <v>3771</v>
      </c>
      <c r="E2936" s="187">
        <v>1</v>
      </c>
      <c r="F2936" s="186"/>
      <c r="G2936" s="187">
        <v>32.866610000000001</v>
      </c>
    </row>
    <row r="2937" spans="1:7" ht="18.75">
      <c r="A2937" s="198"/>
      <c r="B2937" s="189" t="s">
        <v>5080</v>
      </c>
      <c r="C2937" s="189">
        <v>2023</v>
      </c>
      <c r="D2937" s="184" t="s">
        <v>3771</v>
      </c>
      <c r="E2937" s="187">
        <v>1</v>
      </c>
      <c r="F2937" s="186"/>
      <c r="G2937" s="187">
        <v>23.340439999999997</v>
      </c>
    </row>
    <row r="2938" spans="1:7" ht="18.75">
      <c r="A2938" s="198"/>
      <c r="B2938" s="189" t="s">
        <v>5077</v>
      </c>
      <c r="C2938" s="189">
        <v>2023</v>
      </c>
      <c r="D2938" s="184" t="s">
        <v>3771</v>
      </c>
      <c r="E2938" s="187">
        <v>1</v>
      </c>
      <c r="F2938" s="186"/>
      <c r="G2938" s="187">
        <v>31.86805</v>
      </c>
    </row>
    <row r="2939" spans="1:7" ht="18.75">
      <c r="A2939" s="198"/>
      <c r="B2939" s="189" t="s">
        <v>5078</v>
      </c>
      <c r="C2939" s="189">
        <v>2023</v>
      </c>
      <c r="D2939" s="184" t="s">
        <v>3771</v>
      </c>
      <c r="E2939" s="187">
        <v>1</v>
      </c>
      <c r="F2939" s="186"/>
      <c r="G2939" s="187">
        <v>30.149740000000001</v>
      </c>
    </row>
    <row r="2940" spans="1:7" ht="18.75">
      <c r="A2940" s="198"/>
      <c r="B2940" s="189" t="s">
        <v>5077</v>
      </c>
      <c r="C2940" s="189">
        <v>2023</v>
      </c>
      <c r="D2940" s="184" t="s">
        <v>3771</v>
      </c>
      <c r="E2940" s="187">
        <v>1</v>
      </c>
      <c r="F2940" s="186"/>
      <c r="G2940" s="187">
        <v>32.83784</v>
      </c>
    </row>
    <row r="2941" spans="1:7" ht="18.75">
      <c r="A2941" s="198"/>
      <c r="B2941" s="189" t="s">
        <v>5077</v>
      </c>
      <c r="C2941" s="189">
        <v>2023</v>
      </c>
      <c r="D2941" s="184" t="s">
        <v>3771</v>
      </c>
      <c r="E2941" s="187">
        <v>1</v>
      </c>
      <c r="F2941" s="186"/>
      <c r="G2941" s="187">
        <v>30.476590000000002</v>
      </c>
    </row>
    <row r="2942" spans="1:7" ht="18.75">
      <c r="A2942" s="198"/>
      <c r="B2942" s="189" t="s">
        <v>5097</v>
      </c>
      <c r="C2942" s="189">
        <v>2023</v>
      </c>
      <c r="D2942" s="184" t="s">
        <v>3771</v>
      </c>
      <c r="E2942" s="187">
        <v>1</v>
      </c>
      <c r="F2942" s="186"/>
      <c r="G2942" s="187">
        <v>30.543620000000001</v>
      </c>
    </row>
    <row r="2943" spans="1:7" ht="18.75">
      <c r="A2943" s="198"/>
      <c r="B2943" s="189" t="s">
        <v>5078</v>
      </c>
      <c r="C2943" s="189">
        <v>2023</v>
      </c>
      <c r="D2943" s="184" t="s">
        <v>3771</v>
      </c>
      <c r="E2943" s="187">
        <v>1</v>
      </c>
      <c r="F2943" s="186"/>
      <c r="G2943" s="187">
        <v>31.640939999999997</v>
      </c>
    </row>
    <row r="2944" spans="1:7" ht="18.75">
      <c r="A2944" s="198"/>
      <c r="B2944" s="189" t="s">
        <v>5078</v>
      </c>
      <c r="C2944" s="189">
        <v>2023</v>
      </c>
      <c r="D2944" s="184" t="s">
        <v>3771</v>
      </c>
      <c r="E2944" s="187">
        <v>1</v>
      </c>
      <c r="F2944" s="186"/>
      <c r="G2944" s="187">
        <v>34.798019999999994</v>
      </c>
    </row>
    <row r="2945" spans="1:7" ht="18.75">
      <c r="A2945" s="198"/>
      <c r="B2945" s="189" t="s">
        <v>5078</v>
      </c>
      <c r="C2945" s="189">
        <v>2023</v>
      </c>
      <c r="D2945" s="184" t="s">
        <v>3771</v>
      </c>
      <c r="E2945" s="187">
        <v>1</v>
      </c>
      <c r="F2945" s="186"/>
      <c r="G2945" s="187">
        <v>31.540659999999999</v>
      </c>
    </row>
    <row r="2946" spans="1:7" ht="18.75">
      <c r="A2946" s="198"/>
      <c r="B2946" s="189" t="s">
        <v>5077</v>
      </c>
      <c r="C2946" s="189">
        <v>2023</v>
      </c>
      <c r="D2946" s="184" t="s">
        <v>3771</v>
      </c>
      <c r="E2946" s="187">
        <v>1</v>
      </c>
      <c r="F2946" s="186"/>
      <c r="G2946" s="187">
        <v>31.446810000000003</v>
      </c>
    </row>
    <row r="2947" spans="1:7" ht="18.75">
      <c r="A2947" s="198"/>
      <c r="B2947" s="189" t="s">
        <v>5089</v>
      </c>
      <c r="C2947" s="189">
        <v>2023</v>
      </c>
      <c r="D2947" s="184" t="s">
        <v>3771</v>
      </c>
      <c r="E2947" s="187">
        <v>1</v>
      </c>
      <c r="F2947" s="186"/>
      <c r="G2947" s="187">
        <v>29.108970000000003</v>
      </c>
    </row>
    <row r="2948" spans="1:7" ht="18.75">
      <c r="A2948" s="198"/>
      <c r="B2948" s="189" t="s">
        <v>5077</v>
      </c>
      <c r="C2948" s="189">
        <v>2023</v>
      </c>
      <c r="D2948" s="184" t="s">
        <v>3771</v>
      </c>
      <c r="E2948" s="187">
        <v>1</v>
      </c>
      <c r="F2948" s="186"/>
      <c r="G2948" s="187">
        <v>32.091799999999999</v>
      </c>
    </row>
    <row r="2949" spans="1:7" ht="18.75">
      <c r="A2949" s="198"/>
      <c r="B2949" s="189" t="s">
        <v>5077</v>
      </c>
      <c r="C2949" s="189">
        <v>2023</v>
      </c>
      <c r="D2949" s="184" t="s">
        <v>3771</v>
      </c>
      <c r="E2949" s="187">
        <v>1</v>
      </c>
      <c r="F2949" s="186"/>
      <c r="G2949" s="187">
        <v>32.210509999999999</v>
      </c>
    </row>
    <row r="2950" spans="1:7" ht="18.75">
      <c r="A2950" s="198"/>
      <c r="B2950" s="189" t="s">
        <v>5095</v>
      </c>
      <c r="C2950" s="189">
        <v>2023</v>
      </c>
      <c r="D2950" s="184" t="s">
        <v>3771</v>
      </c>
      <c r="E2950" s="187">
        <v>1</v>
      </c>
      <c r="F2950" s="186"/>
      <c r="G2950" s="187">
        <v>36.821829999999999</v>
      </c>
    </row>
    <row r="2951" spans="1:7" ht="18.75">
      <c r="A2951" s="198"/>
      <c r="B2951" s="189" t="s">
        <v>5078</v>
      </c>
      <c r="C2951" s="189">
        <v>2023</v>
      </c>
      <c r="D2951" s="184" t="s">
        <v>3771</v>
      </c>
      <c r="E2951" s="187">
        <v>1</v>
      </c>
      <c r="F2951" s="186"/>
      <c r="G2951" s="187">
        <v>34.753749999999997</v>
      </c>
    </row>
    <row r="2952" spans="1:7" ht="18.75">
      <c r="A2952" s="198"/>
      <c r="B2952" s="189" t="s">
        <v>5078</v>
      </c>
      <c r="C2952" s="189">
        <v>2023</v>
      </c>
      <c r="D2952" s="184" t="s">
        <v>3771</v>
      </c>
      <c r="E2952" s="187">
        <v>1</v>
      </c>
      <c r="F2952" s="186"/>
      <c r="G2952" s="187">
        <v>31.068950000000001</v>
      </c>
    </row>
    <row r="2953" spans="1:7" ht="18.75">
      <c r="A2953" s="198"/>
      <c r="B2953" s="189" t="s">
        <v>5086</v>
      </c>
      <c r="C2953" s="189">
        <v>2023</v>
      </c>
      <c r="D2953" s="184" t="s">
        <v>3771</v>
      </c>
      <c r="E2953" s="187">
        <v>1</v>
      </c>
      <c r="F2953" s="186"/>
      <c r="G2953" s="187">
        <v>25.366869999999999</v>
      </c>
    </row>
    <row r="2954" spans="1:7" ht="18.75">
      <c r="A2954" s="198"/>
      <c r="B2954" s="189" t="s">
        <v>5078</v>
      </c>
      <c r="C2954" s="189">
        <v>2023</v>
      </c>
      <c r="D2954" s="184" t="s">
        <v>3771</v>
      </c>
      <c r="E2954" s="187">
        <v>1</v>
      </c>
      <c r="F2954" s="186"/>
      <c r="G2954" s="187">
        <v>30.24109</v>
      </c>
    </row>
    <row r="2955" spans="1:7" ht="18.75">
      <c r="A2955" s="198"/>
      <c r="B2955" s="189" t="s">
        <v>5078</v>
      </c>
      <c r="C2955" s="189">
        <v>2023</v>
      </c>
      <c r="D2955" s="184" t="s">
        <v>3771</v>
      </c>
      <c r="E2955" s="187">
        <v>1</v>
      </c>
      <c r="F2955" s="186"/>
      <c r="G2955" s="187">
        <v>35.57206</v>
      </c>
    </row>
    <row r="2956" spans="1:7" ht="18.75">
      <c r="A2956" s="198"/>
      <c r="B2956" s="189" t="s">
        <v>5078</v>
      </c>
      <c r="C2956" s="189">
        <v>2023</v>
      </c>
      <c r="D2956" s="184" t="s">
        <v>3771</v>
      </c>
      <c r="E2956" s="187">
        <v>1</v>
      </c>
      <c r="F2956" s="186"/>
      <c r="G2956" s="187">
        <v>33.075480000000006</v>
      </c>
    </row>
    <row r="2957" spans="1:7" ht="18.75">
      <c r="A2957" s="198"/>
      <c r="B2957" s="189" t="s">
        <v>5077</v>
      </c>
      <c r="C2957" s="189">
        <v>2023</v>
      </c>
      <c r="D2957" s="184" t="s">
        <v>3771</v>
      </c>
      <c r="E2957" s="187">
        <v>1</v>
      </c>
      <c r="F2957" s="186"/>
      <c r="G2957" s="187">
        <v>33.249420000000001</v>
      </c>
    </row>
    <row r="2958" spans="1:7" ht="18.75">
      <c r="A2958" s="198"/>
      <c r="B2958" s="189" t="s">
        <v>5087</v>
      </c>
      <c r="C2958" s="189">
        <v>2023</v>
      </c>
      <c r="D2958" s="184" t="s">
        <v>3771</v>
      </c>
      <c r="E2958" s="187">
        <v>1</v>
      </c>
      <c r="F2958" s="186"/>
      <c r="G2958" s="187">
        <v>30.235499999999998</v>
      </c>
    </row>
    <row r="2959" spans="1:7" ht="18.75">
      <c r="A2959" s="198"/>
      <c r="B2959" s="189" t="s">
        <v>5077</v>
      </c>
      <c r="C2959" s="189">
        <v>2023</v>
      </c>
      <c r="D2959" s="184" t="s">
        <v>3771</v>
      </c>
      <c r="E2959" s="187">
        <v>1</v>
      </c>
      <c r="F2959" s="186"/>
      <c r="G2959" s="187">
        <v>34.446889999999996</v>
      </c>
    </row>
    <row r="2960" spans="1:7" ht="18.75">
      <c r="A2960" s="198"/>
      <c r="B2960" s="189" t="s">
        <v>5077</v>
      </c>
      <c r="C2960" s="189">
        <v>2023</v>
      </c>
      <c r="D2960" s="184" t="s">
        <v>3771</v>
      </c>
      <c r="E2960" s="187">
        <v>1</v>
      </c>
      <c r="F2960" s="186"/>
      <c r="G2960" s="187">
        <v>34.425989999999999</v>
      </c>
    </row>
    <row r="2961" spans="1:7" ht="18.75">
      <c r="A2961" s="198"/>
      <c r="B2961" s="189" t="s">
        <v>5077</v>
      </c>
      <c r="C2961" s="189">
        <v>2023</v>
      </c>
      <c r="D2961" s="184" t="s">
        <v>3771</v>
      </c>
      <c r="E2961" s="187">
        <v>1</v>
      </c>
      <c r="F2961" s="186"/>
      <c r="G2961" s="187">
        <v>34.335419999999999</v>
      </c>
    </row>
    <row r="2962" spans="1:7" ht="18.75">
      <c r="A2962" s="198"/>
      <c r="B2962" s="189" t="s">
        <v>5109</v>
      </c>
      <c r="C2962" s="189">
        <v>2023</v>
      </c>
      <c r="D2962" s="184" t="s">
        <v>3771</v>
      </c>
      <c r="E2962" s="187">
        <v>1</v>
      </c>
      <c r="F2962" s="186"/>
      <c r="G2962" s="187">
        <v>29.40823</v>
      </c>
    </row>
    <row r="2963" spans="1:7" ht="18.75">
      <c r="A2963" s="198"/>
      <c r="B2963" s="189" t="s">
        <v>5077</v>
      </c>
      <c r="C2963" s="189">
        <v>2023</v>
      </c>
      <c r="D2963" s="184" t="s">
        <v>3771</v>
      </c>
      <c r="E2963" s="187">
        <v>1</v>
      </c>
      <c r="F2963" s="186"/>
      <c r="G2963" s="187">
        <v>30.918590000000002</v>
      </c>
    </row>
    <row r="2964" spans="1:7" ht="18.75">
      <c r="A2964" s="198"/>
      <c r="B2964" s="189" t="s">
        <v>5105</v>
      </c>
      <c r="C2964" s="189">
        <v>2023</v>
      </c>
      <c r="D2964" s="184" t="s">
        <v>3771</v>
      </c>
      <c r="E2964" s="187">
        <v>1</v>
      </c>
      <c r="F2964" s="186"/>
      <c r="G2964" s="187">
        <v>33.115949999999998</v>
      </c>
    </row>
    <row r="2965" spans="1:7" ht="18.75">
      <c r="A2965" s="198"/>
      <c r="B2965" s="189" t="s">
        <v>5077</v>
      </c>
      <c r="C2965" s="189">
        <v>2023</v>
      </c>
      <c r="D2965" s="184" t="s">
        <v>3771</v>
      </c>
      <c r="E2965" s="187">
        <v>1</v>
      </c>
      <c r="F2965" s="186"/>
      <c r="G2965" s="187">
        <v>31.520769999999999</v>
      </c>
    </row>
    <row r="2966" spans="1:7" ht="18.75">
      <c r="A2966" s="198"/>
      <c r="B2966" s="189" t="s">
        <v>5077</v>
      </c>
      <c r="C2966" s="189">
        <v>2023</v>
      </c>
      <c r="D2966" s="184" t="s">
        <v>3771</v>
      </c>
      <c r="E2966" s="187">
        <v>1</v>
      </c>
      <c r="F2966" s="186"/>
      <c r="G2966" s="187">
        <v>32.320700000000002</v>
      </c>
    </row>
    <row r="2967" spans="1:7" ht="18.75">
      <c r="A2967" s="198"/>
      <c r="B2967" s="189" t="s">
        <v>5087</v>
      </c>
      <c r="C2967" s="189">
        <v>2023</v>
      </c>
      <c r="D2967" s="184" t="s">
        <v>3771</v>
      </c>
      <c r="E2967" s="187">
        <v>1</v>
      </c>
      <c r="F2967" s="186"/>
      <c r="G2967" s="187">
        <v>37.255480000000006</v>
      </c>
    </row>
    <row r="2968" spans="1:7" ht="18.75">
      <c r="A2968" s="198"/>
      <c r="B2968" s="189" t="s">
        <v>5079</v>
      </c>
      <c r="C2968" s="189">
        <v>2023</v>
      </c>
      <c r="D2968" s="184" t="s">
        <v>3771</v>
      </c>
      <c r="E2968" s="187">
        <v>1</v>
      </c>
      <c r="F2968" s="186"/>
      <c r="G2968" s="187">
        <v>30.944179999999999</v>
      </c>
    </row>
    <row r="2969" spans="1:7" ht="18.75">
      <c r="A2969" s="198"/>
      <c r="B2969" s="189" t="s">
        <v>5094</v>
      </c>
      <c r="C2969" s="189">
        <v>2023</v>
      </c>
      <c r="D2969" s="184" t="s">
        <v>3771</v>
      </c>
      <c r="E2969" s="187">
        <v>1</v>
      </c>
      <c r="F2969" s="186"/>
      <c r="G2969" s="187">
        <v>20.580310000000001</v>
      </c>
    </row>
    <row r="2970" spans="1:7" ht="18.75">
      <c r="A2970" s="198"/>
      <c r="B2970" s="189" t="s">
        <v>5094</v>
      </c>
      <c r="C2970" s="189">
        <v>2023</v>
      </c>
      <c r="D2970" s="184" t="s">
        <v>3771</v>
      </c>
      <c r="E2970" s="187">
        <v>1</v>
      </c>
      <c r="F2970" s="186"/>
      <c r="G2970" s="187">
        <v>20.682770000000001</v>
      </c>
    </row>
    <row r="2971" spans="1:7" ht="18.75">
      <c r="A2971" s="198"/>
      <c r="B2971" s="189" t="s">
        <v>5094</v>
      </c>
      <c r="C2971" s="189">
        <v>2023</v>
      </c>
      <c r="D2971" s="184" t="s">
        <v>3771</v>
      </c>
      <c r="E2971" s="187">
        <v>1</v>
      </c>
      <c r="F2971" s="186"/>
      <c r="G2971" s="187">
        <v>30.955689999999997</v>
      </c>
    </row>
    <row r="2972" spans="1:7" ht="18.75">
      <c r="A2972" s="198"/>
      <c r="B2972" s="189" t="s">
        <v>5078</v>
      </c>
      <c r="C2972" s="189">
        <v>2023</v>
      </c>
      <c r="D2972" s="184" t="s">
        <v>3771</v>
      </c>
      <c r="E2972" s="187">
        <v>1</v>
      </c>
      <c r="F2972" s="186"/>
      <c r="G2972" s="187">
        <v>31.08053</v>
      </c>
    </row>
    <row r="2973" spans="1:7" ht="18.75">
      <c r="A2973" s="198"/>
      <c r="B2973" s="189" t="s">
        <v>5077</v>
      </c>
      <c r="C2973" s="189">
        <v>2023</v>
      </c>
      <c r="D2973" s="184" t="s">
        <v>3771</v>
      </c>
      <c r="E2973" s="187">
        <v>1</v>
      </c>
      <c r="F2973" s="186"/>
      <c r="G2973" s="187">
        <v>32.060400000000001</v>
      </c>
    </row>
    <row r="2974" spans="1:7" ht="18.75">
      <c r="A2974" s="198"/>
      <c r="B2974" s="189" t="s">
        <v>5094</v>
      </c>
      <c r="C2974" s="189">
        <v>2023</v>
      </c>
      <c r="D2974" s="184" t="s">
        <v>3771</v>
      </c>
      <c r="E2974" s="187">
        <v>1</v>
      </c>
      <c r="F2974" s="186"/>
      <c r="G2974" s="187">
        <v>31.300609999999999</v>
      </c>
    </row>
    <row r="2975" spans="1:7" ht="18.75">
      <c r="A2975" s="198"/>
      <c r="B2975" s="189" t="s">
        <v>5094</v>
      </c>
      <c r="C2975" s="189">
        <v>2023</v>
      </c>
      <c r="D2975" s="184" t="s">
        <v>3771</v>
      </c>
      <c r="E2975" s="187">
        <v>1</v>
      </c>
      <c r="F2975" s="186"/>
      <c r="G2975" s="187">
        <v>31.930499999999999</v>
      </c>
    </row>
    <row r="2976" spans="1:7" ht="18.75">
      <c r="A2976" s="198"/>
      <c r="B2976" s="189" t="s">
        <v>5094</v>
      </c>
      <c r="C2976" s="189">
        <v>2023</v>
      </c>
      <c r="D2976" s="184" t="s">
        <v>3771</v>
      </c>
      <c r="E2976" s="187">
        <v>1</v>
      </c>
      <c r="F2976" s="186"/>
      <c r="G2976" s="187">
        <v>32.174050000000001</v>
      </c>
    </row>
    <row r="2977" spans="1:7" ht="18.75">
      <c r="A2977" s="198"/>
      <c r="B2977" s="189" t="s">
        <v>5094</v>
      </c>
      <c r="C2977" s="189">
        <v>2023</v>
      </c>
      <c r="D2977" s="184" t="s">
        <v>3771</v>
      </c>
      <c r="E2977" s="187">
        <v>1</v>
      </c>
      <c r="F2977" s="186"/>
      <c r="G2977" s="187">
        <v>32.174050000000001</v>
      </c>
    </row>
    <row r="2978" spans="1:7" ht="18.75">
      <c r="A2978" s="198"/>
      <c r="B2978" s="189" t="s">
        <v>5094</v>
      </c>
      <c r="C2978" s="189">
        <v>2023</v>
      </c>
      <c r="D2978" s="184" t="s">
        <v>3771</v>
      </c>
      <c r="E2978" s="187">
        <v>1</v>
      </c>
      <c r="F2978" s="186"/>
      <c r="G2978" s="187">
        <v>31.1553</v>
      </c>
    </row>
    <row r="2979" spans="1:7" ht="18.75">
      <c r="A2979" s="198"/>
      <c r="B2979" s="189" t="s">
        <v>5094</v>
      </c>
      <c r="C2979" s="189">
        <v>2023</v>
      </c>
      <c r="D2979" s="184" t="s">
        <v>3771</v>
      </c>
      <c r="E2979" s="187">
        <v>1</v>
      </c>
      <c r="F2979" s="186"/>
      <c r="G2979" s="187">
        <v>32.174060000000004</v>
      </c>
    </row>
    <row r="2980" spans="1:7" ht="18.75">
      <c r="A2980" s="198"/>
      <c r="B2980" s="189" t="s">
        <v>5094</v>
      </c>
      <c r="C2980" s="189">
        <v>2023</v>
      </c>
      <c r="D2980" s="184" t="s">
        <v>3771</v>
      </c>
      <c r="E2980" s="187">
        <v>1</v>
      </c>
      <c r="F2980" s="186"/>
      <c r="G2980" s="187">
        <v>30.903419999999997</v>
      </c>
    </row>
    <row r="2981" spans="1:7" ht="18.75">
      <c r="A2981" s="198"/>
      <c r="B2981" s="189" t="s">
        <v>5094</v>
      </c>
      <c r="C2981" s="189">
        <v>2023</v>
      </c>
      <c r="D2981" s="184" t="s">
        <v>3771</v>
      </c>
      <c r="E2981" s="187">
        <v>1</v>
      </c>
      <c r="F2981" s="186"/>
      <c r="G2981" s="187">
        <v>30.903419999999997</v>
      </c>
    </row>
    <row r="2982" spans="1:7" ht="18.75">
      <c r="A2982" s="198"/>
      <c r="B2982" s="189" t="s">
        <v>5094</v>
      </c>
      <c r="C2982" s="189">
        <v>2023</v>
      </c>
      <c r="D2982" s="184" t="s">
        <v>3771</v>
      </c>
      <c r="E2982" s="187">
        <v>1</v>
      </c>
      <c r="F2982" s="186"/>
      <c r="G2982" s="187">
        <v>30.903419999999997</v>
      </c>
    </row>
    <row r="2983" spans="1:7" ht="18.75">
      <c r="A2983" s="198"/>
      <c r="B2983" s="189" t="s">
        <v>5094</v>
      </c>
      <c r="C2983" s="189">
        <v>2023</v>
      </c>
      <c r="D2983" s="184" t="s">
        <v>3771</v>
      </c>
      <c r="E2983" s="187">
        <v>1</v>
      </c>
      <c r="F2983" s="186"/>
      <c r="G2983" s="187">
        <v>20.580689999999997</v>
      </c>
    </row>
    <row r="2984" spans="1:7" ht="18.75">
      <c r="A2984" s="198"/>
      <c r="B2984" s="189" t="s">
        <v>5094</v>
      </c>
      <c r="C2984" s="189">
        <v>2023</v>
      </c>
      <c r="D2984" s="184" t="s">
        <v>3771</v>
      </c>
      <c r="E2984" s="187">
        <v>1</v>
      </c>
      <c r="F2984" s="186"/>
      <c r="G2984" s="187">
        <v>30.903410000000001</v>
      </c>
    </row>
    <row r="2985" spans="1:7" ht="18.75">
      <c r="A2985" s="198"/>
      <c r="B2985" s="189" t="s">
        <v>5094</v>
      </c>
      <c r="C2985" s="189">
        <v>2023</v>
      </c>
      <c r="D2985" s="184" t="s">
        <v>3771</v>
      </c>
      <c r="E2985" s="187">
        <v>1</v>
      </c>
      <c r="F2985" s="186"/>
      <c r="G2985" s="187">
        <v>31.1553</v>
      </c>
    </row>
    <row r="2986" spans="1:7" ht="18.75">
      <c r="A2986" s="198"/>
      <c r="B2986" s="189" t="s">
        <v>5094</v>
      </c>
      <c r="C2986" s="189">
        <v>2023</v>
      </c>
      <c r="D2986" s="184" t="s">
        <v>3771</v>
      </c>
      <c r="E2986" s="187">
        <v>1</v>
      </c>
      <c r="F2986" s="186"/>
      <c r="G2986" s="187">
        <v>31.155290000000001</v>
      </c>
    </row>
    <row r="2987" spans="1:7" ht="18.75">
      <c r="A2987" s="198"/>
      <c r="B2987" s="189" t="s">
        <v>5094</v>
      </c>
      <c r="C2987" s="189">
        <v>2023</v>
      </c>
      <c r="D2987" s="184" t="s">
        <v>3771</v>
      </c>
      <c r="E2987" s="187">
        <v>1</v>
      </c>
      <c r="F2987" s="186"/>
      <c r="G2987" s="187">
        <v>31.1553</v>
      </c>
    </row>
    <row r="2988" spans="1:7" ht="18.75">
      <c r="A2988" s="198"/>
      <c r="B2988" s="189" t="s">
        <v>5094</v>
      </c>
      <c r="C2988" s="189">
        <v>2023</v>
      </c>
      <c r="D2988" s="184" t="s">
        <v>3771</v>
      </c>
      <c r="E2988" s="187">
        <v>1</v>
      </c>
      <c r="F2988" s="186"/>
      <c r="G2988" s="187">
        <v>30.903410000000001</v>
      </c>
    </row>
    <row r="2989" spans="1:7" ht="18.75">
      <c r="A2989" s="198"/>
      <c r="B2989" s="189" t="s">
        <v>5094</v>
      </c>
      <c r="C2989" s="189">
        <v>2023</v>
      </c>
      <c r="D2989" s="184" t="s">
        <v>3771</v>
      </c>
      <c r="E2989" s="187">
        <v>1</v>
      </c>
      <c r="F2989" s="186"/>
      <c r="G2989" s="187">
        <v>31.221220000000002</v>
      </c>
    </row>
    <row r="2990" spans="1:7" ht="18.75">
      <c r="A2990" s="198"/>
      <c r="B2990" s="189" t="s">
        <v>5094</v>
      </c>
      <c r="C2990" s="189">
        <v>2023</v>
      </c>
      <c r="D2990" s="184" t="s">
        <v>3771</v>
      </c>
      <c r="E2990" s="187">
        <v>1</v>
      </c>
      <c r="F2990" s="186"/>
      <c r="G2990" s="187">
        <v>30.9038</v>
      </c>
    </row>
    <row r="2991" spans="1:7" ht="18.75">
      <c r="A2991" s="198"/>
      <c r="B2991" s="189" t="s">
        <v>5094</v>
      </c>
      <c r="C2991" s="189">
        <v>2023</v>
      </c>
      <c r="D2991" s="184" t="s">
        <v>3771</v>
      </c>
      <c r="E2991" s="187">
        <v>1</v>
      </c>
      <c r="F2991" s="186"/>
      <c r="G2991" s="187">
        <v>31.221209999999999</v>
      </c>
    </row>
    <row r="2992" spans="1:7" ht="18.75">
      <c r="A2992" s="198"/>
      <c r="B2992" s="189" t="s">
        <v>5094</v>
      </c>
      <c r="C2992" s="189">
        <v>2023</v>
      </c>
      <c r="D2992" s="184" t="s">
        <v>3771</v>
      </c>
      <c r="E2992" s="187">
        <v>1</v>
      </c>
      <c r="F2992" s="186"/>
      <c r="G2992" s="187">
        <v>30.9038</v>
      </c>
    </row>
    <row r="2993" spans="1:7" ht="18.75">
      <c r="A2993" s="198"/>
      <c r="B2993" s="189" t="s">
        <v>5094</v>
      </c>
      <c r="C2993" s="189">
        <v>2023</v>
      </c>
      <c r="D2993" s="184" t="s">
        <v>3771</v>
      </c>
      <c r="E2993" s="187">
        <v>1</v>
      </c>
      <c r="F2993" s="186"/>
      <c r="G2993" s="187">
        <v>20.574150000000003</v>
      </c>
    </row>
    <row r="2994" spans="1:7" ht="18.75">
      <c r="A2994" s="198"/>
      <c r="B2994" s="189" t="s">
        <v>5077</v>
      </c>
      <c r="C2994" s="189">
        <v>2023</v>
      </c>
      <c r="D2994" s="184" t="s">
        <v>3771</v>
      </c>
      <c r="E2994" s="187">
        <v>1</v>
      </c>
      <c r="F2994" s="186"/>
      <c r="G2994" s="187">
        <v>30.586279999999999</v>
      </c>
    </row>
    <row r="2995" spans="1:7" ht="18.75">
      <c r="A2995" s="198"/>
      <c r="B2995" s="189" t="s">
        <v>5105</v>
      </c>
      <c r="C2995" s="189">
        <v>2023</v>
      </c>
      <c r="D2995" s="184" t="s">
        <v>3771</v>
      </c>
      <c r="E2995" s="187">
        <v>1</v>
      </c>
      <c r="F2995" s="186"/>
      <c r="G2995" s="187">
        <v>32.287500000000001</v>
      </c>
    </row>
    <row r="2996" spans="1:7" ht="18.75">
      <c r="A2996" s="198"/>
      <c r="B2996" s="189" t="s">
        <v>5078</v>
      </c>
      <c r="C2996" s="189">
        <v>2023</v>
      </c>
      <c r="D2996" s="184" t="s">
        <v>3771</v>
      </c>
      <c r="E2996" s="187">
        <v>1</v>
      </c>
      <c r="F2996" s="186"/>
      <c r="G2996" s="187">
        <v>30.837619999999998</v>
      </c>
    </row>
    <row r="2997" spans="1:7" ht="18.75">
      <c r="A2997" s="198"/>
      <c r="B2997" s="189" t="s">
        <v>5078</v>
      </c>
      <c r="C2997" s="189">
        <v>2023</v>
      </c>
      <c r="D2997" s="184" t="s">
        <v>3771</v>
      </c>
      <c r="E2997" s="187">
        <v>1</v>
      </c>
      <c r="F2997" s="186"/>
      <c r="G2997" s="187">
        <v>33.119720000000001</v>
      </c>
    </row>
    <row r="2998" spans="1:7" ht="18.75">
      <c r="A2998" s="198"/>
      <c r="B2998" s="189" t="s">
        <v>5090</v>
      </c>
      <c r="C2998" s="189">
        <v>2023</v>
      </c>
      <c r="D2998" s="184" t="s">
        <v>3771</v>
      </c>
      <c r="E2998" s="187">
        <v>1</v>
      </c>
      <c r="F2998" s="186"/>
      <c r="G2998" s="187">
        <v>23.788740000000001</v>
      </c>
    </row>
    <row r="2999" spans="1:7" ht="18.75">
      <c r="A2999" s="198"/>
      <c r="B2999" s="189" t="s">
        <v>5077</v>
      </c>
      <c r="C2999" s="189">
        <v>2023</v>
      </c>
      <c r="D2999" s="184" t="s">
        <v>3771</v>
      </c>
      <c r="E2999" s="187">
        <v>1</v>
      </c>
      <c r="F2999" s="186"/>
      <c r="G2999" s="187">
        <v>31.942509999999999</v>
      </c>
    </row>
    <row r="3000" spans="1:7" ht="18.75">
      <c r="A3000" s="198"/>
      <c r="B3000" s="189" t="s">
        <v>5077</v>
      </c>
      <c r="C3000" s="189">
        <v>2023</v>
      </c>
      <c r="D3000" s="184" t="s">
        <v>3771</v>
      </c>
      <c r="E3000" s="187">
        <v>1</v>
      </c>
      <c r="F3000" s="186"/>
      <c r="G3000" s="187">
        <v>31.490689999999997</v>
      </c>
    </row>
    <row r="3001" spans="1:7" ht="18.75">
      <c r="A3001" s="198"/>
      <c r="B3001" s="189" t="s">
        <v>5078</v>
      </c>
      <c r="C3001" s="189">
        <v>2023</v>
      </c>
      <c r="D3001" s="184" t="s">
        <v>3771</v>
      </c>
      <c r="E3001" s="187">
        <v>1</v>
      </c>
      <c r="F3001" s="186"/>
      <c r="G3001" s="187">
        <v>21.662410000000001</v>
      </c>
    </row>
    <row r="3002" spans="1:7" ht="18.75">
      <c r="A3002" s="198"/>
      <c r="B3002" s="189" t="s">
        <v>5077</v>
      </c>
      <c r="C3002" s="189">
        <v>2023</v>
      </c>
      <c r="D3002" s="184" t="s">
        <v>3771</v>
      </c>
      <c r="E3002" s="187">
        <v>1</v>
      </c>
      <c r="F3002" s="186"/>
      <c r="G3002" s="187">
        <v>32.661149999999999</v>
      </c>
    </row>
    <row r="3003" spans="1:7" ht="18.75">
      <c r="A3003" s="198"/>
      <c r="B3003" s="189" t="s">
        <v>5078</v>
      </c>
      <c r="C3003" s="189">
        <v>2023</v>
      </c>
      <c r="D3003" s="184" t="s">
        <v>3771</v>
      </c>
      <c r="E3003" s="187">
        <v>1</v>
      </c>
      <c r="F3003" s="186"/>
      <c r="G3003" s="187">
        <v>31.508800000000001</v>
      </c>
    </row>
    <row r="3004" spans="1:7" ht="18.75">
      <c r="A3004" s="198"/>
      <c r="B3004" s="189" t="s">
        <v>5078</v>
      </c>
      <c r="C3004" s="189">
        <v>2023</v>
      </c>
      <c r="D3004" s="184" t="s">
        <v>3771</v>
      </c>
      <c r="E3004" s="187">
        <v>1</v>
      </c>
      <c r="F3004" s="186"/>
      <c r="G3004" s="187">
        <v>31.473020000000002</v>
      </c>
    </row>
    <row r="3005" spans="1:7" ht="18.75">
      <c r="A3005" s="198"/>
      <c r="B3005" s="189" t="s">
        <v>5077</v>
      </c>
      <c r="C3005" s="189">
        <v>2023</v>
      </c>
      <c r="D3005" s="184" t="s">
        <v>3771</v>
      </c>
      <c r="E3005" s="187">
        <v>1</v>
      </c>
      <c r="F3005" s="186"/>
      <c r="G3005" s="187">
        <v>33.18233</v>
      </c>
    </row>
    <row r="3006" spans="1:7" ht="18.75">
      <c r="A3006" s="198"/>
      <c r="B3006" s="189" t="s">
        <v>5078</v>
      </c>
      <c r="C3006" s="189">
        <v>2023</v>
      </c>
      <c r="D3006" s="184" t="s">
        <v>3771</v>
      </c>
      <c r="E3006" s="187">
        <v>1</v>
      </c>
      <c r="F3006" s="186"/>
      <c r="G3006" s="187">
        <v>36.015339999999995</v>
      </c>
    </row>
    <row r="3007" spans="1:7" ht="18.75">
      <c r="A3007" s="198"/>
      <c r="B3007" s="189" t="s">
        <v>5078</v>
      </c>
      <c r="C3007" s="189">
        <v>2023</v>
      </c>
      <c r="D3007" s="184" t="s">
        <v>3771</v>
      </c>
      <c r="E3007" s="187">
        <v>1</v>
      </c>
      <c r="F3007" s="186"/>
      <c r="G3007" s="187">
        <v>33.305109999999999</v>
      </c>
    </row>
    <row r="3008" spans="1:7" ht="18.75">
      <c r="A3008" s="198"/>
      <c r="B3008" s="189" t="s">
        <v>5078</v>
      </c>
      <c r="C3008" s="189">
        <v>2023</v>
      </c>
      <c r="D3008" s="184" t="s">
        <v>3771</v>
      </c>
      <c r="E3008" s="187">
        <v>1</v>
      </c>
      <c r="F3008" s="186"/>
      <c r="G3008" s="187">
        <v>37.908459999999998</v>
      </c>
    </row>
    <row r="3009" spans="1:7" ht="18.75">
      <c r="A3009" s="198"/>
      <c r="B3009" s="189" t="s">
        <v>5078</v>
      </c>
      <c r="C3009" s="189">
        <v>2023</v>
      </c>
      <c r="D3009" s="184" t="s">
        <v>3771</v>
      </c>
      <c r="E3009" s="187">
        <v>1</v>
      </c>
      <c r="F3009" s="186"/>
      <c r="G3009" s="187">
        <v>33.064320000000002</v>
      </c>
    </row>
    <row r="3010" spans="1:7" ht="18.75">
      <c r="A3010" s="198"/>
      <c r="B3010" s="189" t="s">
        <v>5078</v>
      </c>
      <c r="C3010" s="189">
        <v>2023</v>
      </c>
      <c r="D3010" s="184" t="s">
        <v>3771</v>
      </c>
      <c r="E3010" s="187">
        <v>1</v>
      </c>
      <c r="F3010" s="186"/>
      <c r="G3010" s="187">
        <v>34.995160000000006</v>
      </c>
    </row>
    <row r="3011" spans="1:7" ht="18.75">
      <c r="A3011" s="198"/>
      <c r="B3011" s="189" t="s">
        <v>5094</v>
      </c>
      <c r="C3011" s="189">
        <v>2023</v>
      </c>
      <c r="D3011" s="184" t="s">
        <v>3771</v>
      </c>
      <c r="E3011" s="187">
        <v>1</v>
      </c>
      <c r="F3011" s="186"/>
      <c r="G3011" s="187">
        <v>28.972729999999999</v>
      </c>
    </row>
    <row r="3012" spans="1:7" ht="18.75">
      <c r="A3012" s="198"/>
      <c r="B3012" s="189" t="s">
        <v>5078</v>
      </c>
      <c r="C3012" s="189">
        <v>2023</v>
      </c>
      <c r="D3012" s="184" t="s">
        <v>3771</v>
      </c>
      <c r="E3012" s="187">
        <v>1</v>
      </c>
      <c r="F3012" s="186"/>
      <c r="G3012" s="187">
        <v>30.25038</v>
      </c>
    </row>
    <row r="3013" spans="1:7" ht="18.75">
      <c r="A3013" s="198"/>
      <c r="B3013" s="189" t="s">
        <v>5105</v>
      </c>
      <c r="C3013" s="189">
        <v>2023</v>
      </c>
      <c r="D3013" s="184" t="s">
        <v>3771</v>
      </c>
      <c r="E3013" s="187">
        <v>1</v>
      </c>
      <c r="F3013" s="186"/>
      <c r="G3013" s="187">
        <v>31.882860000000001</v>
      </c>
    </row>
    <row r="3014" spans="1:7" ht="18.75">
      <c r="A3014" s="198"/>
      <c r="B3014" s="189" t="s">
        <v>5078</v>
      </c>
      <c r="C3014" s="189">
        <v>2023</v>
      </c>
      <c r="D3014" s="184" t="s">
        <v>3771</v>
      </c>
      <c r="E3014" s="187">
        <v>1</v>
      </c>
      <c r="F3014" s="186"/>
      <c r="G3014" s="187">
        <v>32.528199999999998</v>
      </c>
    </row>
    <row r="3015" spans="1:7" ht="18.75">
      <c r="A3015" s="198"/>
      <c r="B3015" s="189" t="s">
        <v>5078</v>
      </c>
      <c r="C3015" s="189">
        <v>2023</v>
      </c>
      <c r="D3015" s="184" t="s">
        <v>3771</v>
      </c>
      <c r="E3015" s="187">
        <v>1</v>
      </c>
      <c r="F3015" s="186"/>
      <c r="G3015" s="187">
        <v>39.837820000000001</v>
      </c>
    </row>
    <row r="3016" spans="1:7" ht="18.75">
      <c r="A3016" s="198"/>
      <c r="B3016" s="189" t="s">
        <v>5078</v>
      </c>
      <c r="C3016" s="189">
        <v>2023</v>
      </c>
      <c r="D3016" s="184" t="s">
        <v>3771</v>
      </c>
      <c r="E3016" s="187">
        <v>1</v>
      </c>
      <c r="F3016" s="186"/>
      <c r="G3016" s="187">
        <v>38.92268</v>
      </c>
    </row>
    <row r="3017" spans="1:7" ht="18.75">
      <c r="A3017" s="198"/>
      <c r="B3017" s="189" t="s">
        <v>5078</v>
      </c>
      <c r="C3017" s="189">
        <v>2023</v>
      </c>
      <c r="D3017" s="184" t="s">
        <v>3771</v>
      </c>
      <c r="E3017" s="187">
        <v>1</v>
      </c>
      <c r="F3017" s="186"/>
      <c r="G3017" s="187">
        <v>31.46386</v>
      </c>
    </row>
    <row r="3018" spans="1:7" ht="18.75">
      <c r="A3018" s="198"/>
      <c r="B3018" s="189" t="s">
        <v>5077</v>
      </c>
      <c r="C3018" s="189">
        <v>2023</v>
      </c>
      <c r="D3018" s="184" t="s">
        <v>3771</v>
      </c>
      <c r="E3018" s="187">
        <v>1</v>
      </c>
      <c r="F3018" s="186"/>
      <c r="G3018" s="187">
        <v>32.25217</v>
      </c>
    </row>
    <row r="3019" spans="1:7" ht="18.75">
      <c r="A3019" s="198"/>
      <c r="B3019" s="189" t="s">
        <v>5077</v>
      </c>
      <c r="C3019" s="189">
        <v>2023</v>
      </c>
      <c r="D3019" s="184" t="s">
        <v>3771</v>
      </c>
      <c r="E3019" s="187">
        <v>1</v>
      </c>
      <c r="F3019" s="186"/>
      <c r="G3019" s="187">
        <v>31.795729999999999</v>
      </c>
    </row>
    <row r="3020" spans="1:7" ht="18.75">
      <c r="A3020" s="198"/>
      <c r="B3020" s="189" t="s">
        <v>5077</v>
      </c>
      <c r="C3020" s="189">
        <v>2023</v>
      </c>
      <c r="D3020" s="184" t="s">
        <v>3771</v>
      </c>
      <c r="E3020" s="187">
        <v>1</v>
      </c>
      <c r="F3020" s="186"/>
      <c r="G3020" s="187">
        <v>31.687540000000002</v>
      </c>
    </row>
    <row r="3021" spans="1:7" ht="18.75">
      <c r="A3021" s="198"/>
      <c r="B3021" s="189" t="s">
        <v>5078</v>
      </c>
      <c r="C3021" s="189">
        <v>2023</v>
      </c>
      <c r="D3021" s="184" t="s">
        <v>3771</v>
      </c>
      <c r="E3021" s="187">
        <v>1</v>
      </c>
      <c r="F3021" s="186"/>
      <c r="G3021" s="187">
        <v>32.288220000000003</v>
      </c>
    </row>
    <row r="3022" spans="1:7" ht="18.75">
      <c r="A3022" s="198"/>
      <c r="B3022" s="189" t="s">
        <v>5078</v>
      </c>
      <c r="C3022" s="189">
        <v>2023</v>
      </c>
      <c r="D3022" s="184" t="s">
        <v>3771</v>
      </c>
      <c r="E3022" s="187">
        <v>1</v>
      </c>
      <c r="F3022" s="186"/>
      <c r="G3022" s="187">
        <v>31.156380000000002</v>
      </c>
    </row>
    <row r="3023" spans="1:7" ht="18.75">
      <c r="A3023" s="198"/>
      <c r="B3023" s="189" t="s">
        <v>5078</v>
      </c>
      <c r="C3023" s="189">
        <v>2023</v>
      </c>
      <c r="D3023" s="184" t="s">
        <v>3771</v>
      </c>
      <c r="E3023" s="187">
        <v>1</v>
      </c>
      <c r="F3023" s="186"/>
      <c r="G3023" s="187">
        <v>32.424599999999998</v>
      </c>
    </row>
    <row r="3024" spans="1:7" ht="18.75">
      <c r="A3024" s="198"/>
      <c r="B3024" s="189" t="s">
        <v>5078</v>
      </c>
      <c r="C3024" s="189">
        <v>2023</v>
      </c>
      <c r="D3024" s="184" t="s">
        <v>3771</v>
      </c>
      <c r="E3024" s="187">
        <v>1</v>
      </c>
      <c r="F3024" s="186"/>
      <c r="G3024" s="187">
        <v>30.719709999999999</v>
      </c>
    </row>
    <row r="3025" spans="1:7" ht="18.75">
      <c r="A3025" s="198"/>
      <c r="B3025" s="189" t="s">
        <v>5077</v>
      </c>
      <c r="C3025" s="189">
        <v>2023</v>
      </c>
      <c r="D3025" s="184" t="s">
        <v>3771</v>
      </c>
      <c r="E3025" s="187">
        <v>1</v>
      </c>
      <c r="F3025" s="186"/>
      <c r="G3025" s="187">
        <v>31.908159999999999</v>
      </c>
    </row>
    <row r="3026" spans="1:7" ht="18.75">
      <c r="A3026" s="198"/>
      <c r="B3026" s="189" t="s">
        <v>5078</v>
      </c>
      <c r="C3026" s="189">
        <v>2023</v>
      </c>
      <c r="D3026" s="184" t="s">
        <v>3771</v>
      </c>
      <c r="E3026" s="187">
        <v>1</v>
      </c>
      <c r="F3026" s="186"/>
      <c r="G3026" s="187">
        <v>36.03105</v>
      </c>
    </row>
    <row r="3027" spans="1:7" ht="18.75">
      <c r="A3027" s="198"/>
      <c r="B3027" s="189" t="s">
        <v>5077</v>
      </c>
      <c r="C3027" s="189">
        <v>2023</v>
      </c>
      <c r="D3027" s="184" t="s">
        <v>3771</v>
      </c>
      <c r="E3027" s="187">
        <v>1</v>
      </c>
      <c r="F3027" s="186"/>
      <c r="G3027" s="187">
        <v>32.160139999999998</v>
      </c>
    </row>
    <row r="3028" spans="1:7" ht="18.75">
      <c r="A3028" s="198"/>
      <c r="B3028" s="189" t="s">
        <v>5078</v>
      </c>
      <c r="C3028" s="189">
        <v>2023</v>
      </c>
      <c r="D3028" s="184" t="s">
        <v>3771</v>
      </c>
      <c r="E3028" s="187">
        <v>1</v>
      </c>
      <c r="F3028" s="186"/>
      <c r="G3028" s="187">
        <v>30.315900000000003</v>
      </c>
    </row>
    <row r="3029" spans="1:7" ht="18.75">
      <c r="A3029" s="198"/>
      <c r="B3029" s="189" t="s">
        <v>5078</v>
      </c>
      <c r="C3029" s="189">
        <v>2023</v>
      </c>
      <c r="D3029" s="184" t="s">
        <v>3771</v>
      </c>
      <c r="E3029" s="187">
        <v>1</v>
      </c>
      <c r="F3029" s="186"/>
      <c r="G3029" s="187">
        <v>31.441400000000002</v>
      </c>
    </row>
    <row r="3030" spans="1:7" ht="18.75">
      <c r="A3030" s="198"/>
      <c r="B3030" s="189" t="s">
        <v>5077</v>
      </c>
      <c r="C3030" s="189">
        <v>2023</v>
      </c>
      <c r="D3030" s="184" t="s">
        <v>3771</v>
      </c>
      <c r="E3030" s="187">
        <v>1</v>
      </c>
      <c r="F3030" s="186"/>
      <c r="G3030" s="187">
        <v>32.778550000000003</v>
      </c>
    </row>
    <row r="3031" spans="1:7" ht="18.75">
      <c r="A3031" s="198"/>
      <c r="B3031" s="189" t="s">
        <v>5078</v>
      </c>
      <c r="C3031" s="189">
        <v>2023</v>
      </c>
      <c r="D3031" s="184" t="s">
        <v>3771</v>
      </c>
      <c r="E3031" s="187">
        <v>1</v>
      </c>
      <c r="F3031" s="186"/>
      <c r="G3031" s="187">
        <v>31.136220000000002</v>
      </c>
    </row>
    <row r="3032" spans="1:7" ht="18.75">
      <c r="A3032" s="198"/>
      <c r="B3032" s="189" t="s">
        <v>5077</v>
      </c>
      <c r="C3032" s="189">
        <v>2023</v>
      </c>
      <c r="D3032" s="184" t="s">
        <v>3771</v>
      </c>
      <c r="E3032" s="187">
        <v>1</v>
      </c>
      <c r="F3032" s="186"/>
      <c r="G3032" s="187">
        <v>32.715249999999997</v>
      </c>
    </row>
    <row r="3033" spans="1:7" ht="18.75">
      <c r="A3033" s="198"/>
      <c r="B3033" s="189" t="s">
        <v>5077</v>
      </c>
      <c r="C3033" s="189">
        <v>2023</v>
      </c>
      <c r="D3033" s="184" t="s">
        <v>3771</v>
      </c>
      <c r="E3033" s="187">
        <v>1</v>
      </c>
      <c r="F3033" s="186"/>
      <c r="G3033" s="187">
        <v>31.68037</v>
      </c>
    </row>
    <row r="3034" spans="1:7" ht="18.75">
      <c r="A3034" s="198"/>
      <c r="B3034" s="189" t="s">
        <v>5077</v>
      </c>
      <c r="C3034" s="189">
        <v>2023</v>
      </c>
      <c r="D3034" s="184" t="s">
        <v>3771</v>
      </c>
      <c r="E3034" s="187">
        <v>1</v>
      </c>
      <c r="F3034" s="186"/>
      <c r="G3034" s="187">
        <v>34.534269999999999</v>
      </c>
    </row>
    <row r="3035" spans="1:7" ht="18.75">
      <c r="A3035" s="198"/>
      <c r="B3035" s="189" t="s">
        <v>5078</v>
      </c>
      <c r="C3035" s="189">
        <v>2023</v>
      </c>
      <c r="D3035" s="184" t="s">
        <v>3771</v>
      </c>
      <c r="E3035" s="187">
        <v>1</v>
      </c>
      <c r="F3035" s="186"/>
      <c r="G3035" s="187">
        <v>33.2928</v>
      </c>
    </row>
    <row r="3036" spans="1:7" ht="18.75">
      <c r="A3036" s="198"/>
      <c r="B3036" s="189" t="s">
        <v>5077</v>
      </c>
      <c r="C3036" s="189">
        <v>2023</v>
      </c>
      <c r="D3036" s="184" t="s">
        <v>3771</v>
      </c>
      <c r="E3036" s="187">
        <v>1</v>
      </c>
      <c r="F3036" s="186"/>
      <c r="G3036" s="187">
        <v>33.367959999999997</v>
      </c>
    </row>
    <row r="3037" spans="1:7" ht="18.75">
      <c r="A3037" s="198"/>
      <c r="B3037" s="189" t="s">
        <v>5087</v>
      </c>
      <c r="C3037" s="189">
        <v>2023</v>
      </c>
      <c r="D3037" s="184" t="s">
        <v>3771</v>
      </c>
      <c r="E3037" s="187">
        <v>1</v>
      </c>
      <c r="F3037" s="186"/>
      <c r="G3037" s="187">
        <v>22.935189999999999</v>
      </c>
    </row>
    <row r="3038" spans="1:7" ht="18.75">
      <c r="A3038" s="198"/>
      <c r="B3038" s="189" t="s">
        <v>5077</v>
      </c>
      <c r="C3038" s="189">
        <v>2023</v>
      </c>
      <c r="D3038" s="184" t="s">
        <v>3771</v>
      </c>
      <c r="E3038" s="187">
        <v>1</v>
      </c>
      <c r="F3038" s="186"/>
      <c r="G3038" s="187">
        <v>30.848029999999998</v>
      </c>
    </row>
    <row r="3039" spans="1:7" ht="18.75">
      <c r="A3039" s="198"/>
      <c r="B3039" s="189" t="s">
        <v>5094</v>
      </c>
      <c r="C3039" s="189">
        <v>2023</v>
      </c>
      <c r="D3039" s="184" t="s">
        <v>3771</v>
      </c>
      <c r="E3039" s="187">
        <v>1</v>
      </c>
      <c r="F3039" s="186"/>
      <c r="G3039" s="187">
        <v>20.573319999999999</v>
      </c>
    </row>
    <row r="3040" spans="1:7" ht="18.75">
      <c r="A3040" s="198"/>
      <c r="B3040" s="189" t="s">
        <v>5077</v>
      </c>
      <c r="C3040" s="189">
        <v>2023</v>
      </c>
      <c r="D3040" s="184" t="s">
        <v>3771</v>
      </c>
      <c r="E3040" s="187">
        <v>1</v>
      </c>
      <c r="F3040" s="186"/>
      <c r="G3040" s="187">
        <v>31.624169999999999</v>
      </c>
    </row>
    <row r="3041" spans="1:7" ht="18.75">
      <c r="A3041" s="198"/>
      <c r="B3041" s="189" t="s">
        <v>5077</v>
      </c>
      <c r="C3041" s="189">
        <v>2023</v>
      </c>
      <c r="D3041" s="184" t="s">
        <v>3771</v>
      </c>
      <c r="E3041" s="187">
        <v>1</v>
      </c>
      <c r="F3041" s="186"/>
      <c r="G3041" s="187">
        <v>34.399900000000002</v>
      </c>
    </row>
    <row r="3042" spans="1:7" ht="18.75">
      <c r="A3042" s="198"/>
      <c r="B3042" s="189" t="s">
        <v>5078</v>
      </c>
      <c r="C3042" s="189">
        <v>2023</v>
      </c>
      <c r="D3042" s="184" t="s">
        <v>3771</v>
      </c>
      <c r="E3042" s="187">
        <v>1</v>
      </c>
      <c r="F3042" s="186"/>
      <c r="G3042" s="187">
        <v>30.93038</v>
      </c>
    </row>
    <row r="3043" spans="1:7" ht="18.75">
      <c r="A3043" s="198"/>
      <c r="B3043" s="189" t="s">
        <v>5080</v>
      </c>
      <c r="C3043" s="189">
        <v>2023</v>
      </c>
      <c r="D3043" s="184" t="s">
        <v>3771</v>
      </c>
      <c r="E3043" s="187">
        <v>1</v>
      </c>
      <c r="F3043" s="186"/>
      <c r="G3043" s="187">
        <v>36.525120000000001</v>
      </c>
    </row>
    <row r="3044" spans="1:7" ht="18.75">
      <c r="A3044" s="198"/>
      <c r="B3044" s="189" t="s">
        <v>5077</v>
      </c>
      <c r="C3044" s="189">
        <v>2023</v>
      </c>
      <c r="D3044" s="184" t="s">
        <v>3771</v>
      </c>
      <c r="E3044" s="187">
        <v>1</v>
      </c>
      <c r="F3044" s="186"/>
      <c r="G3044" s="187">
        <v>30.192250000000001</v>
      </c>
    </row>
    <row r="3045" spans="1:7" ht="18.75">
      <c r="A3045" s="198"/>
      <c r="B3045" s="189" t="s">
        <v>5077</v>
      </c>
      <c r="C3045" s="189">
        <v>2023</v>
      </c>
      <c r="D3045" s="184" t="s">
        <v>3771</v>
      </c>
      <c r="E3045" s="187">
        <v>1</v>
      </c>
      <c r="F3045" s="186"/>
      <c r="G3045" s="187">
        <v>31.4026</v>
      </c>
    </row>
    <row r="3046" spans="1:7" ht="18.75">
      <c r="A3046" s="198"/>
      <c r="B3046" s="189" t="s">
        <v>5077</v>
      </c>
      <c r="C3046" s="189">
        <v>2023</v>
      </c>
      <c r="D3046" s="184" t="s">
        <v>3771</v>
      </c>
      <c r="E3046" s="187">
        <v>1</v>
      </c>
      <c r="F3046" s="186"/>
      <c r="G3046" s="187">
        <v>31.621119999999998</v>
      </c>
    </row>
    <row r="3047" spans="1:7" ht="18.75">
      <c r="A3047" s="198"/>
      <c r="B3047" s="189" t="s">
        <v>5077</v>
      </c>
      <c r="C3047" s="189">
        <v>2023</v>
      </c>
      <c r="D3047" s="184" t="s">
        <v>3771</v>
      </c>
      <c r="E3047" s="187">
        <v>1</v>
      </c>
      <c r="F3047" s="186"/>
      <c r="G3047" s="187">
        <v>31.467580000000002</v>
      </c>
    </row>
    <row r="3048" spans="1:7" ht="18.75">
      <c r="A3048" s="198"/>
      <c r="B3048" s="189" t="s">
        <v>5077</v>
      </c>
      <c r="C3048" s="189">
        <v>2023</v>
      </c>
      <c r="D3048" s="184" t="s">
        <v>3771</v>
      </c>
      <c r="E3048" s="187">
        <v>1</v>
      </c>
      <c r="F3048" s="186"/>
      <c r="G3048" s="187">
        <v>34.262610000000002</v>
      </c>
    </row>
    <row r="3049" spans="1:7" ht="18.75">
      <c r="A3049" s="198"/>
      <c r="B3049" s="189" t="s">
        <v>5078</v>
      </c>
      <c r="C3049" s="189">
        <v>2023</v>
      </c>
      <c r="D3049" s="184" t="s">
        <v>3771</v>
      </c>
      <c r="E3049" s="187">
        <v>1</v>
      </c>
      <c r="F3049" s="186"/>
      <c r="G3049" s="187">
        <v>32.866630000000001</v>
      </c>
    </row>
    <row r="3050" spans="1:7" ht="18.75">
      <c r="A3050" s="198"/>
      <c r="B3050" s="189" t="s">
        <v>5083</v>
      </c>
      <c r="C3050" s="189">
        <v>2023</v>
      </c>
      <c r="D3050" s="184" t="s">
        <v>3771</v>
      </c>
      <c r="E3050" s="187">
        <v>1</v>
      </c>
      <c r="F3050" s="186"/>
      <c r="G3050" s="187">
        <v>37.704260000000005</v>
      </c>
    </row>
    <row r="3051" spans="1:7" ht="18.75">
      <c r="A3051" s="198"/>
      <c r="B3051" s="189" t="s">
        <v>5077</v>
      </c>
      <c r="C3051" s="189">
        <v>2023</v>
      </c>
      <c r="D3051" s="184" t="s">
        <v>3771</v>
      </c>
      <c r="E3051" s="187">
        <v>1</v>
      </c>
      <c r="F3051" s="186"/>
      <c r="G3051" s="187">
        <v>32.73216</v>
      </c>
    </row>
    <row r="3052" spans="1:7" ht="18.75">
      <c r="A3052" s="198"/>
      <c r="B3052" s="189" t="s">
        <v>5078</v>
      </c>
      <c r="C3052" s="189">
        <v>2023</v>
      </c>
      <c r="D3052" s="184" t="s">
        <v>3771</v>
      </c>
      <c r="E3052" s="187">
        <v>1</v>
      </c>
      <c r="F3052" s="186"/>
      <c r="G3052" s="187">
        <v>31.045450000000002</v>
      </c>
    </row>
    <row r="3053" spans="1:7" ht="18.75">
      <c r="A3053" s="198"/>
      <c r="B3053" s="189" t="s">
        <v>5078</v>
      </c>
      <c r="C3053" s="189">
        <v>2023</v>
      </c>
      <c r="D3053" s="184" t="s">
        <v>3771</v>
      </c>
      <c r="E3053" s="187">
        <v>1</v>
      </c>
      <c r="F3053" s="186"/>
      <c r="G3053" s="187">
        <v>31.50656</v>
      </c>
    </row>
    <row r="3054" spans="1:7" ht="18.75">
      <c r="A3054" s="198"/>
      <c r="B3054" s="189" t="s">
        <v>5087</v>
      </c>
      <c r="C3054" s="189">
        <v>2023</v>
      </c>
      <c r="D3054" s="184" t="s">
        <v>3771</v>
      </c>
      <c r="E3054" s="187">
        <v>1</v>
      </c>
      <c r="F3054" s="186"/>
      <c r="G3054" s="187">
        <v>28.864709999999999</v>
      </c>
    </row>
    <row r="3055" spans="1:7" ht="18.75">
      <c r="A3055" s="198"/>
      <c r="B3055" s="189" t="s">
        <v>5091</v>
      </c>
      <c r="C3055" s="189">
        <v>2023</v>
      </c>
      <c r="D3055" s="184" t="s">
        <v>3771</v>
      </c>
      <c r="E3055" s="187">
        <v>1</v>
      </c>
      <c r="F3055" s="186"/>
      <c r="G3055" s="187">
        <v>45.816449999999996</v>
      </c>
    </row>
    <row r="3056" spans="1:7" ht="18.75">
      <c r="A3056" s="198"/>
      <c r="B3056" s="189" t="s">
        <v>5109</v>
      </c>
      <c r="C3056" s="189">
        <v>2023</v>
      </c>
      <c r="D3056" s="184" t="s">
        <v>3771</v>
      </c>
      <c r="E3056" s="187">
        <v>1</v>
      </c>
      <c r="F3056" s="186"/>
      <c r="G3056" s="187">
        <v>28.946240000000003</v>
      </c>
    </row>
    <row r="3057" spans="1:7" ht="18.75">
      <c r="A3057" s="198"/>
      <c r="B3057" s="189" t="s">
        <v>5078</v>
      </c>
      <c r="C3057" s="189">
        <v>2023</v>
      </c>
      <c r="D3057" s="184" t="s">
        <v>3771</v>
      </c>
      <c r="E3057" s="187">
        <v>1</v>
      </c>
      <c r="F3057" s="186"/>
      <c r="G3057" s="187">
        <v>31.162770000000002</v>
      </c>
    </row>
    <row r="3058" spans="1:7" ht="18.75">
      <c r="A3058" s="198"/>
      <c r="B3058" s="189" t="s">
        <v>5077</v>
      </c>
      <c r="C3058" s="189">
        <v>2023</v>
      </c>
      <c r="D3058" s="184" t="s">
        <v>3771</v>
      </c>
      <c r="E3058" s="187">
        <v>1</v>
      </c>
      <c r="F3058" s="186"/>
      <c r="G3058" s="187">
        <v>31.618389999999998</v>
      </c>
    </row>
    <row r="3059" spans="1:7" ht="18.75">
      <c r="A3059" s="198"/>
      <c r="B3059" s="189" t="s">
        <v>5077</v>
      </c>
      <c r="C3059" s="189">
        <v>2023</v>
      </c>
      <c r="D3059" s="184" t="s">
        <v>3771</v>
      </c>
      <c r="E3059" s="187">
        <v>1</v>
      </c>
      <c r="F3059" s="186"/>
      <c r="G3059" s="187">
        <v>34.272199999999998</v>
      </c>
    </row>
    <row r="3060" spans="1:7" ht="18.75">
      <c r="A3060" s="198"/>
      <c r="B3060" s="189" t="s">
        <v>5084</v>
      </c>
      <c r="C3060" s="189">
        <v>2023</v>
      </c>
      <c r="D3060" s="184" t="s">
        <v>3771</v>
      </c>
      <c r="E3060" s="187">
        <v>1</v>
      </c>
      <c r="F3060" s="186"/>
      <c r="G3060" s="187">
        <v>31.886110000000002</v>
      </c>
    </row>
    <row r="3061" spans="1:7" ht="18.75">
      <c r="A3061" s="198"/>
      <c r="B3061" s="189" t="s">
        <v>5078</v>
      </c>
      <c r="C3061" s="189">
        <v>2023</v>
      </c>
      <c r="D3061" s="184" t="s">
        <v>3771</v>
      </c>
      <c r="E3061" s="187">
        <v>1</v>
      </c>
      <c r="F3061" s="186"/>
      <c r="G3061" s="187">
        <v>30.713080000000001</v>
      </c>
    </row>
    <row r="3062" spans="1:7" ht="18.75">
      <c r="A3062" s="198"/>
      <c r="B3062" s="189" t="s">
        <v>5077</v>
      </c>
      <c r="C3062" s="189">
        <v>2023</v>
      </c>
      <c r="D3062" s="184" t="s">
        <v>3771</v>
      </c>
      <c r="E3062" s="187">
        <v>1</v>
      </c>
      <c r="F3062" s="186"/>
      <c r="G3062" s="187">
        <v>31.961020000000001</v>
      </c>
    </row>
    <row r="3063" spans="1:7" ht="18.75">
      <c r="A3063" s="198"/>
      <c r="B3063" s="189" t="s">
        <v>5077</v>
      </c>
      <c r="C3063" s="189">
        <v>2023</v>
      </c>
      <c r="D3063" s="184" t="s">
        <v>3771</v>
      </c>
      <c r="E3063" s="187">
        <v>1</v>
      </c>
      <c r="F3063" s="186"/>
      <c r="G3063" s="187">
        <v>31.720189999999999</v>
      </c>
    </row>
    <row r="3064" spans="1:7" ht="18.75">
      <c r="A3064" s="198"/>
      <c r="B3064" s="189" t="s">
        <v>5078</v>
      </c>
      <c r="C3064" s="189">
        <v>2023</v>
      </c>
      <c r="D3064" s="184" t="s">
        <v>3771</v>
      </c>
      <c r="E3064" s="187">
        <v>1</v>
      </c>
      <c r="F3064" s="186"/>
      <c r="G3064" s="187">
        <v>30.953060000000001</v>
      </c>
    </row>
    <row r="3065" spans="1:7" ht="18.75">
      <c r="A3065" s="198"/>
      <c r="B3065" s="189" t="s">
        <v>5077</v>
      </c>
      <c r="C3065" s="189">
        <v>2023</v>
      </c>
      <c r="D3065" s="184" t="s">
        <v>3771</v>
      </c>
      <c r="E3065" s="187">
        <v>1</v>
      </c>
      <c r="F3065" s="186"/>
      <c r="G3065" s="187">
        <v>34.262610000000002</v>
      </c>
    </row>
    <row r="3066" spans="1:7" ht="18.75">
      <c r="A3066" s="198"/>
      <c r="B3066" s="189" t="s">
        <v>5077</v>
      </c>
      <c r="C3066" s="189">
        <v>2023</v>
      </c>
      <c r="D3066" s="184" t="s">
        <v>3771</v>
      </c>
      <c r="E3066" s="187">
        <v>1</v>
      </c>
      <c r="F3066" s="186"/>
      <c r="G3066" s="187">
        <v>32.661549999999998</v>
      </c>
    </row>
    <row r="3067" spans="1:7" ht="18.75">
      <c r="A3067" s="198"/>
      <c r="B3067" s="189" t="s">
        <v>5078</v>
      </c>
      <c r="C3067" s="189">
        <v>2023</v>
      </c>
      <c r="D3067" s="184" t="s">
        <v>3771</v>
      </c>
      <c r="E3067" s="187">
        <v>1</v>
      </c>
      <c r="F3067" s="186"/>
      <c r="G3067" s="187">
        <v>31.045450000000002</v>
      </c>
    </row>
    <row r="3068" spans="1:7" ht="18.75">
      <c r="A3068" s="198"/>
      <c r="B3068" s="189" t="s">
        <v>5078</v>
      </c>
      <c r="C3068" s="189">
        <v>2023</v>
      </c>
      <c r="D3068" s="184" t="s">
        <v>3771</v>
      </c>
      <c r="E3068" s="187">
        <v>1</v>
      </c>
      <c r="F3068" s="186"/>
      <c r="G3068" s="187">
        <v>32.595489999999998</v>
      </c>
    </row>
    <row r="3069" spans="1:7" ht="18.75">
      <c r="A3069" s="198"/>
      <c r="B3069" s="189" t="s">
        <v>5078</v>
      </c>
      <c r="C3069" s="189">
        <v>2023</v>
      </c>
      <c r="D3069" s="184" t="s">
        <v>3771</v>
      </c>
      <c r="E3069" s="187">
        <v>1</v>
      </c>
      <c r="F3069" s="186"/>
      <c r="G3069" s="187">
        <v>32.869610000000002</v>
      </c>
    </row>
    <row r="3070" spans="1:7" ht="18.75">
      <c r="A3070" s="198"/>
      <c r="B3070" s="189" t="s">
        <v>5078</v>
      </c>
      <c r="C3070" s="189">
        <v>2023</v>
      </c>
      <c r="D3070" s="184" t="s">
        <v>3771</v>
      </c>
      <c r="E3070" s="187">
        <v>1</v>
      </c>
      <c r="F3070" s="186"/>
      <c r="G3070" s="187">
        <v>32.008690000000001</v>
      </c>
    </row>
    <row r="3071" spans="1:7" ht="18.75">
      <c r="A3071" s="198"/>
      <c r="B3071" s="189" t="s">
        <v>5078</v>
      </c>
      <c r="C3071" s="189">
        <v>2023</v>
      </c>
      <c r="D3071" s="184" t="s">
        <v>3771</v>
      </c>
      <c r="E3071" s="187">
        <v>1</v>
      </c>
      <c r="F3071" s="186"/>
      <c r="G3071" s="187">
        <v>35.149610000000003</v>
      </c>
    </row>
    <row r="3072" spans="1:7" ht="18.75">
      <c r="A3072" s="198"/>
      <c r="B3072" s="189" t="s">
        <v>5077</v>
      </c>
      <c r="C3072" s="189">
        <v>2023</v>
      </c>
      <c r="D3072" s="184" t="s">
        <v>3771</v>
      </c>
      <c r="E3072" s="187">
        <v>1</v>
      </c>
      <c r="F3072" s="186"/>
      <c r="G3072" s="187">
        <v>31.418659999999999</v>
      </c>
    </row>
    <row r="3073" spans="1:7" ht="18.75">
      <c r="A3073" s="198"/>
      <c r="B3073" s="189" t="s">
        <v>5105</v>
      </c>
      <c r="C3073" s="189">
        <v>2023</v>
      </c>
      <c r="D3073" s="184" t="s">
        <v>3771</v>
      </c>
      <c r="E3073" s="187">
        <v>1</v>
      </c>
      <c r="F3073" s="186"/>
      <c r="G3073" s="187">
        <v>34.7318</v>
      </c>
    </row>
    <row r="3074" spans="1:7" ht="18.75">
      <c r="A3074" s="198"/>
      <c r="B3074" s="189" t="s">
        <v>5077</v>
      </c>
      <c r="C3074" s="189">
        <v>2023</v>
      </c>
      <c r="D3074" s="184" t="s">
        <v>3771</v>
      </c>
      <c r="E3074" s="187">
        <v>1</v>
      </c>
      <c r="F3074" s="186"/>
      <c r="G3074" s="187">
        <v>35.333649999999999</v>
      </c>
    </row>
    <row r="3075" spans="1:7" ht="18.75">
      <c r="A3075" s="198"/>
      <c r="B3075" s="189" t="s">
        <v>5078</v>
      </c>
      <c r="C3075" s="189">
        <v>2023</v>
      </c>
      <c r="D3075" s="184" t="s">
        <v>3771</v>
      </c>
      <c r="E3075" s="187">
        <v>1</v>
      </c>
      <c r="F3075" s="186"/>
      <c r="G3075" s="187">
        <v>31.987159999999999</v>
      </c>
    </row>
    <row r="3076" spans="1:7" ht="18.75">
      <c r="A3076" s="198"/>
      <c r="B3076" s="189" t="s">
        <v>5097</v>
      </c>
      <c r="C3076" s="189">
        <v>2023</v>
      </c>
      <c r="D3076" s="184" t="s">
        <v>3771</v>
      </c>
      <c r="E3076" s="187">
        <v>1</v>
      </c>
      <c r="F3076" s="186"/>
      <c r="G3076" s="187">
        <v>27.41629</v>
      </c>
    </row>
    <row r="3077" spans="1:7" ht="18.75">
      <c r="A3077" s="198"/>
      <c r="B3077" s="189" t="s">
        <v>5077</v>
      </c>
      <c r="C3077" s="189">
        <v>2023</v>
      </c>
      <c r="D3077" s="184" t="s">
        <v>3771</v>
      </c>
      <c r="E3077" s="187">
        <v>1</v>
      </c>
      <c r="F3077" s="186"/>
      <c r="G3077" s="187">
        <v>33.56044</v>
      </c>
    </row>
    <row r="3078" spans="1:7" ht="18.75">
      <c r="A3078" s="198"/>
      <c r="B3078" s="189" t="s">
        <v>5087</v>
      </c>
      <c r="C3078" s="189">
        <v>2023</v>
      </c>
      <c r="D3078" s="184" t="s">
        <v>3771</v>
      </c>
      <c r="E3078" s="187">
        <v>1</v>
      </c>
      <c r="F3078" s="186"/>
      <c r="G3078" s="187">
        <v>24.52694</v>
      </c>
    </row>
    <row r="3079" spans="1:7" ht="18.75">
      <c r="A3079" s="198"/>
      <c r="B3079" s="189" t="s">
        <v>5090</v>
      </c>
      <c r="C3079" s="189">
        <v>2023</v>
      </c>
      <c r="D3079" s="184" t="s">
        <v>3771</v>
      </c>
      <c r="E3079" s="187">
        <v>1</v>
      </c>
      <c r="F3079" s="186"/>
      <c r="G3079" s="187">
        <v>36.316400000000002</v>
      </c>
    </row>
    <row r="3080" spans="1:7" ht="18.75">
      <c r="A3080" s="198"/>
      <c r="B3080" s="189" t="s">
        <v>5078</v>
      </c>
      <c r="C3080" s="189">
        <v>2023</v>
      </c>
      <c r="D3080" s="184" t="s">
        <v>3771</v>
      </c>
      <c r="E3080" s="187">
        <v>1</v>
      </c>
      <c r="F3080" s="186"/>
      <c r="G3080" s="187">
        <v>33.113169999999997</v>
      </c>
    </row>
    <row r="3081" spans="1:7" ht="18.75">
      <c r="A3081" s="198"/>
      <c r="B3081" s="189" t="s">
        <v>5077</v>
      </c>
      <c r="C3081" s="189">
        <v>2023</v>
      </c>
      <c r="D3081" s="184" t="s">
        <v>3771</v>
      </c>
      <c r="E3081" s="187">
        <v>1</v>
      </c>
      <c r="F3081" s="186"/>
      <c r="G3081" s="187">
        <v>31.381349999999998</v>
      </c>
    </row>
    <row r="3082" spans="1:7" ht="18.75">
      <c r="A3082" s="198"/>
      <c r="B3082" s="189" t="s">
        <v>5078</v>
      </c>
      <c r="C3082" s="189">
        <v>2023</v>
      </c>
      <c r="D3082" s="184" t="s">
        <v>3771</v>
      </c>
      <c r="E3082" s="187">
        <v>1</v>
      </c>
      <c r="F3082" s="186"/>
      <c r="G3082" s="187">
        <v>31.190860000000001</v>
      </c>
    </row>
    <row r="3083" spans="1:7" ht="18.75">
      <c r="A3083" s="198"/>
      <c r="B3083" s="189" t="s">
        <v>5078</v>
      </c>
      <c r="C3083" s="189">
        <v>2023</v>
      </c>
      <c r="D3083" s="184" t="s">
        <v>3771</v>
      </c>
      <c r="E3083" s="187">
        <v>1</v>
      </c>
      <c r="F3083" s="186"/>
      <c r="G3083" s="187">
        <v>29.917080000000002</v>
      </c>
    </row>
    <row r="3084" spans="1:7" ht="18.75">
      <c r="A3084" s="198"/>
      <c r="B3084" s="189" t="s">
        <v>5084</v>
      </c>
      <c r="C3084" s="189">
        <v>2023</v>
      </c>
      <c r="D3084" s="184" t="s">
        <v>3771</v>
      </c>
      <c r="E3084" s="187">
        <v>1</v>
      </c>
      <c r="F3084" s="186"/>
      <c r="G3084" s="187">
        <v>39.515219999999999</v>
      </c>
    </row>
    <row r="3085" spans="1:7" ht="18.75">
      <c r="A3085" s="198"/>
      <c r="B3085" s="189" t="s">
        <v>5078</v>
      </c>
      <c r="C3085" s="189">
        <v>2023</v>
      </c>
      <c r="D3085" s="184" t="s">
        <v>3771</v>
      </c>
      <c r="E3085" s="187">
        <v>1</v>
      </c>
      <c r="F3085" s="186"/>
      <c r="G3085" s="187">
        <v>30.048389999999998</v>
      </c>
    </row>
    <row r="3086" spans="1:7" ht="18.75">
      <c r="A3086" s="198"/>
      <c r="B3086" s="189" t="s">
        <v>5079</v>
      </c>
      <c r="C3086" s="189">
        <v>2023</v>
      </c>
      <c r="D3086" s="184" t="s">
        <v>3771</v>
      </c>
      <c r="E3086" s="187">
        <v>1</v>
      </c>
      <c r="F3086" s="186"/>
      <c r="G3086" s="187">
        <v>30.884589999999999</v>
      </c>
    </row>
    <row r="3087" spans="1:7" ht="18.75">
      <c r="A3087" s="198"/>
      <c r="B3087" s="189" t="s">
        <v>5094</v>
      </c>
      <c r="C3087" s="189">
        <v>2023</v>
      </c>
      <c r="D3087" s="184" t="s">
        <v>3771</v>
      </c>
      <c r="E3087" s="187">
        <v>1</v>
      </c>
      <c r="F3087" s="186"/>
      <c r="G3087" s="187">
        <v>43.2881</v>
      </c>
    </row>
    <row r="3088" spans="1:7" ht="18.75">
      <c r="A3088" s="198"/>
      <c r="B3088" s="189" t="s">
        <v>5095</v>
      </c>
      <c r="C3088" s="189">
        <v>2023</v>
      </c>
      <c r="D3088" s="184" t="s">
        <v>3771</v>
      </c>
      <c r="E3088" s="187">
        <v>1</v>
      </c>
      <c r="F3088" s="186"/>
      <c r="G3088" s="187">
        <v>33.771879999999996</v>
      </c>
    </row>
    <row r="3089" spans="1:7" ht="18.75">
      <c r="A3089" s="198"/>
      <c r="B3089" s="189" t="s">
        <v>5078</v>
      </c>
      <c r="C3089" s="189">
        <v>2023</v>
      </c>
      <c r="D3089" s="184" t="s">
        <v>3771</v>
      </c>
      <c r="E3089" s="187">
        <v>1</v>
      </c>
      <c r="F3089" s="186"/>
      <c r="G3089" s="187">
        <v>44.017569999999999</v>
      </c>
    </row>
    <row r="3090" spans="1:7" ht="18.75">
      <c r="A3090" s="198"/>
      <c r="B3090" s="189" t="s">
        <v>5077</v>
      </c>
      <c r="C3090" s="189">
        <v>2023</v>
      </c>
      <c r="D3090" s="184" t="s">
        <v>3771</v>
      </c>
      <c r="E3090" s="187">
        <v>1</v>
      </c>
      <c r="F3090" s="186"/>
      <c r="G3090" s="187">
        <v>32.41142</v>
      </c>
    </row>
    <row r="3091" spans="1:7" ht="18.75">
      <c r="A3091" s="198"/>
      <c r="B3091" s="189" t="s">
        <v>5078</v>
      </c>
      <c r="C3091" s="189">
        <v>2023</v>
      </c>
      <c r="D3091" s="184" t="s">
        <v>3771</v>
      </c>
      <c r="E3091" s="187">
        <v>1</v>
      </c>
      <c r="F3091" s="186"/>
      <c r="G3091" s="187">
        <v>30.097650000000002</v>
      </c>
    </row>
    <row r="3092" spans="1:7" ht="18.75">
      <c r="A3092" s="198"/>
      <c r="B3092" s="189" t="s">
        <v>5077</v>
      </c>
      <c r="C3092" s="189">
        <v>2023</v>
      </c>
      <c r="D3092" s="184" t="s">
        <v>3771</v>
      </c>
      <c r="E3092" s="187">
        <v>1</v>
      </c>
      <c r="F3092" s="186"/>
      <c r="G3092" s="187">
        <v>32.41507</v>
      </c>
    </row>
    <row r="3093" spans="1:7" ht="18.75">
      <c r="A3093" s="198"/>
      <c r="B3093" s="189" t="s">
        <v>5078</v>
      </c>
      <c r="C3093" s="189">
        <v>2023</v>
      </c>
      <c r="D3093" s="184" t="s">
        <v>3771</v>
      </c>
      <c r="E3093" s="187">
        <v>1</v>
      </c>
      <c r="F3093" s="186"/>
      <c r="G3093" s="187">
        <v>32.322919999999996</v>
      </c>
    </row>
    <row r="3094" spans="1:7" ht="18.75">
      <c r="A3094" s="198"/>
      <c r="B3094" s="189" t="s">
        <v>5077</v>
      </c>
      <c r="C3094" s="189">
        <v>2023</v>
      </c>
      <c r="D3094" s="184" t="s">
        <v>3771</v>
      </c>
      <c r="E3094" s="187">
        <v>1</v>
      </c>
      <c r="F3094" s="186"/>
      <c r="G3094" s="187">
        <v>30.820529999999998</v>
      </c>
    </row>
    <row r="3095" spans="1:7" ht="18.75">
      <c r="A3095" s="198"/>
      <c r="B3095" s="189" t="s">
        <v>5077</v>
      </c>
      <c r="C3095" s="189">
        <v>2023</v>
      </c>
      <c r="D3095" s="184" t="s">
        <v>3771</v>
      </c>
      <c r="E3095" s="187">
        <v>1</v>
      </c>
      <c r="F3095" s="186"/>
      <c r="G3095" s="187">
        <v>37.324620000000003</v>
      </c>
    </row>
    <row r="3096" spans="1:7" ht="18.75">
      <c r="A3096" s="198"/>
      <c r="B3096" s="189" t="s">
        <v>5078</v>
      </c>
      <c r="C3096" s="189">
        <v>2023</v>
      </c>
      <c r="D3096" s="184" t="s">
        <v>3771</v>
      </c>
      <c r="E3096" s="187">
        <v>1</v>
      </c>
      <c r="F3096" s="186"/>
      <c r="G3096" s="187">
        <v>30.081880000000002</v>
      </c>
    </row>
    <row r="3097" spans="1:7" ht="18.75">
      <c r="A3097" s="198"/>
      <c r="B3097" s="189" t="s">
        <v>5097</v>
      </c>
      <c r="C3097" s="189">
        <v>2023</v>
      </c>
      <c r="D3097" s="184" t="s">
        <v>3771</v>
      </c>
      <c r="E3097" s="187">
        <v>1</v>
      </c>
      <c r="F3097" s="186"/>
      <c r="G3097" s="187">
        <v>2.9112300000000002</v>
      </c>
    </row>
    <row r="3098" spans="1:7" ht="18.75">
      <c r="A3098" s="198"/>
      <c r="B3098" s="189" t="s">
        <v>5077</v>
      </c>
      <c r="C3098" s="189">
        <v>2023</v>
      </c>
      <c r="D3098" s="184" t="s">
        <v>3771</v>
      </c>
      <c r="E3098" s="187">
        <v>1</v>
      </c>
      <c r="F3098" s="186"/>
      <c r="G3098" s="187">
        <v>32.680309999999999</v>
      </c>
    </row>
    <row r="3099" spans="1:7" ht="18.75">
      <c r="A3099" s="198"/>
      <c r="B3099" s="189" t="s">
        <v>5078</v>
      </c>
      <c r="C3099" s="189">
        <v>2023</v>
      </c>
      <c r="D3099" s="184" t="s">
        <v>3771</v>
      </c>
      <c r="E3099" s="187">
        <v>1</v>
      </c>
      <c r="F3099" s="186"/>
      <c r="G3099" s="187">
        <v>41.377769999999998</v>
      </c>
    </row>
    <row r="3100" spans="1:7" ht="18.75">
      <c r="A3100" s="198"/>
      <c r="B3100" s="189" t="s">
        <v>5078</v>
      </c>
      <c r="C3100" s="189">
        <v>2023</v>
      </c>
      <c r="D3100" s="184" t="s">
        <v>3771</v>
      </c>
      <c r="E3100" s="187">
        <v>1</v>
      </c>
      <c r="F3100" s="186"/>
      <c r="G3100" s="187">
        <v>32.015230000000003</v>
      </c>
    </row>
    <row r="3101" spans="1:7" ht="18.75">
      <c r="A3101" s="198"/>
      <c r="B3101" s="189" t="s">
        <v>5077</v>
      </c>
      <c r="C3101" s="189">
        <v>2023</v>
      </c>
      <c r="D3101" s="184" t="s">
        <v>3771</v>
      </c>
      <c r="E3101" s="187">
        <v>1</v>
      </c>
      <c r="F3101" s="186"/>
      <c r="G3101" s="187">
        <v>32.225049999999996</v>
      </c>
    </row>
    <row r="3102" spans="1:7" ht="18.75">
      <c r="A3102" s="198"/>
      <c r="B3102" s="189" t="s">
        <v>5098</v>
      </c>
      <c r="C3102" s="189">
        <v>2023</v>
      </c>
      <c r="D3102" s="184" t="s">
        <v>3771</v>
      </c>
      <c r="E3102" s="187">
        <v>1</v>
      </c>
      <c r="F3102" s="186"/>
      <c r="G3102" s="187">
        <v>33.777850000000001</v>
      </c>
    </row>
    <row r="3103" spans="1:7" ht="18.75">
      <c r="A3103" s="198"/>
      <c r="B3103" s="189" t="s">
        <v>5077</v>
      </c>
      <c r="C3103" s="189">
        <v>2023</v>
      </c>
      <c r="D3103" s="184" t="s">
        <v>3771</v>
      </c>
      <c r="E3103" s="187">
        <v>1</v>
      </c>
      <c r="F3103" s="186"/>
      <c r="G3103" s="187">
        <v>33.806010000000001</v>
      </c>
    </row>
    <row r="3104" spans="1:7" ht="18.75">
      <c r="A3104" s="198"/>
      <c r="B3104" s="189" t="s">
        <v>5078</v>
      </c>
      <c r="C3104" s="189">
        <v>2023</v>
      </c>
      <c r="D3104" s="184" t="s">
        <v>3771</v>
      </c>
      <c r="E3104" s="187">
        <v>1</v>
      </c>
      <c r="F3104" s="186"/>
      <c r="G3104" s="187">
        <v>30.965</v>
      </c>
    </row>
    <row r="3105" spans="1:7" ht="18.75">
      <c r="A3105" s="198"/>
      <c r="B3105" s="189" t="s">
        <v>5077</v>
      </c>
      <c r="C3105" s="189">
        <v>2023</v>
      </c>
      <c r="D3105" s="184" t="s">
        <v>3771</v>
      </c>
      <c r="E3105" s="187">
        <v>1</v>
      </c>
      <c r="F3105" s="186"/>
      <c r="G3105" s="187">
        <v>32.925830000000005</v>
      </c>
    </row>
    <row r="3106" spans="1:7" ht="18.75">
      <c r="A3106" s="198"/>
      <c r="B3106" s="189" t="s">
        <v>5084</v>
      </c>
      <c r="C3106" s="189">
        <v>2023</v>
      </c>
      <c r="D3106" s="184" t="s">
        <v>3771</v>
      </c>
      <c r="E3106" s="187">
        <v>1</v>
      </c>
      <c r="F3106" s="186"/>
      <c r="G3106" s="187">
        <v>34.336489999999998</v>
      </c>
    </row>
    <row r="3107" spans="1:7" ht="18.75">
      <c r="A3107" s="198"/>
      <c r="B3107" s="189" t="s">
        <v>5107</v>
      </c>
      <c r="C3107" s="189">
        <v>2023</v>
      </c>
      <c r="D3107" s="184" t="s">
        <v>3771</v>
      </c>
      <c r="E3107" s="187">
        <v>1</v>
      </c>
      <c r="F3107" s="186"/>
      <c r="G3107" s="187">
        <v>32.752789999999997</v>
      </c>
    </row>
    <row r="3108" spans="1:7" ht="18.75">
      <c r="A3108" s="198"/>
      <c r="B3108" s="189" t="s">
        <v>5077</v>
      </c>
      <c r="C3108" s="189">
        <v>2023</v>
      </c>
      <c r="D3108" s="184" t="s">
        <v>3771</v>
      </c>
      <c r="E3108" s="187">
        <v>1</v>
      </c>
      <c r="F3108" s="186"/>
      <c r="G3108" s="187">
        <v>34.447000000000003</v>
      </c>
    </row>
    <row r="3109" spans="1:7" ht="18.75">
      <c r="A3109" s="198"/>
      <c r="B3109" s="189" t="s">
        <v>5078</v>
      </c>
      <c r="C3109" s="189">
        <v>2023</v>
      </c>
      <c r="D3109" s="184" t="s">
        <v>3771</v>
      </c>
      <c r="E3109" s="187">
        <v>1</v>
      </c>
      <c r="F3109" s="186"/>
      <c r="G3109" s="187">
        <v>33.286430000000003</v>
      </c>
    </row>
    <row r="3110" spans="1:7" ht="18.75">
      <c r="A3110" s="198"/>
      <c r="B3110" s="189" t="s">
        <v>5095</v>
      </c>
      <c r="C3110" s="189">
        <v>2023</v>
      </c>
      <c r="D3110" s="184" t="s">
        <v>3771</v>
      </c>
      <c r="E3110" s="187">
        <v>1</v>
      </c>
      <c r="F3110" s="186"/>
      <c r="G3110" s="187">
        <v>30.454419999999999</v>
      </c>
    </row>
    <row r="3111" spans="1:7" ht="18.75">
      <c r="A3111" s="198"/>
      <c r="B3111" s="189" t="s">
        <v>5078</v>
      </c>
      <c r="C3111" s="189">
        <v>2023</v>
      </c>
      <c r="D3111" s="184" t="s">
        <v>3771</v>
      </c>
      <c r="E3111" s="187">
        <v>1</v>
      </c>
      <c r="F3111" s="186"/>
      <c r="G3111" s="187">
        <v>32.628500000000003</v>
      </c>
    </row>
    <row r="3112" spans="1:7" ht="18.75">
      <c r="A3112" s="198"/>
      <c r="B3112" s="189" t="s">
        <v>5078</v>
      </c>
      <c r="C3112" s="189">
        <v>2023</v>
      </c>
      <c r="D3112" s="184" t="s">
        <v>3771</v>
      </c>
      <c r="E3112" s="187">
        <v>1</v>
      </c>
      <c r="F3112" s="186"/>
      <c r="G3112" s="187">
        <v>33.754390000000001</v>
      </c>
    </row>
    <row r="3113" spans="1:7" ht="18.75">
      <c r="A3113" s="198"/>
      <c r="B3113" s="189" t="s">
        <v>5081</v>
      </c>
      <c r="C3113" s="189">
        <v>2023</v>
      </c>
      <c r="D3113" s="184" t="s">
        <v>3771</v>
      </c>
      <c r="E3113" s="187">
        <v>1</v>
      </c>
      <c r="F3113" s="186"/>
      <c r="G3113" s="187">
        <v>36.25132</v>
      </c>
    </row>
    <row r="3114" spans="1:7" ht="18.75">
      <c r="A3114" s="198"/>
      <c r="B3114" s="189" t="s">
        <v>5077</v>
      </c>
      <c r="C3114" s="189">
        <v>2023</v>
      </c>
      <c r="D3114" s="184" t="s">
        <v>3771</v>
      </c>
      <c r="E3114" s="187">
        <v>1</v>
      </c>
      <c r="F3114" s="186"/>
      <c r="G3114" s="187">
        <v>30.820540000000001</v>
      </c>
    </row>
    <row r="3115" spans="1:7" ht="18.75">
      <c r="A3115" s="198"/>
      <c r="B3115" s="189" t="s">
        <v>5077</v>
      </c>
      <c r="C3115" s="189">
        <v>2023</v>
      </c>
      <c r="D3115" s="184" t="s">
        <v>3771</v>
      </c>
      <c r="E3115" s="187">
        <v>1</v>
      </c>
      <c r="F3115" s="186"/>
      <c r="G3115" s="187">
        <v>37.395240000000001</v>
      </c>
    </row>
    <row r="3116" spans="1:7" ht="18.75">
      <c r="A3116" s="198"/>
      <c r="B3116" s="189" t="s">
        <v>5077</v>
      </c>
      <c r="C3116" s="189">
        <v>2023</v>
      </c>
      <c r="D3116" s="184" t="s">
        <v>3771</v>
      </c>
      <c r="E3116" s="187">
        <v>1</v>
      </c>
      <c r="F3116" s="186"/>
      <c r="G3116" s="187">
        <v>41.062609999999999</v>
      </c>
    </row>
    <row r="3117" spans="1:7" ht="18.75">
      <c r="A3117" s="198"/>
      <c r="B3117" s="189" t="s">
        <v>5078</v>
      </c>
      <c r="C3117" s="189">
        <v>2023</v>
      </c>
      <c r="D3117" s="184" t="s">
        <v>3771</v>
      </c>
      <c r="E3117" s="187">
        <v>1</v>
      </c>
      <c r="F3117" s="186"/>
      <c r="G3117" s="187">
        <v>34.146360000000001</v>
      </c>
    </row>
    <row r="3118" spans="1:7" ht="18.75">
      <c r="A3118" s="198"/>
      <c r="B3118" s="189" t="s">
        <v>5077</v>
      </c>
      <c r="C3118" s="189">
        <v>2023</v>
      </c>
      <c r="D3118" s="184" t="s">
        <v>3771</v>
      </c>
      <c r="E3118" s="187">
        <v>1</v>
      </c>
      <c r="F3118" s="186"/>
      <c r="G3118" s="187">
        <v>31.611849999999997</v>
      </c>
    </row>
    <row r="3119" spans="1:7" ht="18.75">
      <c r="A3119" s="198"/>
      <c r="B3119" s="189" t="s">
        <v>5087</v>
      </c>
      <c r="C3119" s="189">
        <v>2023</v>
      </c>
      <c r="D3119" s="184" t="s">
        <v>3771</v>
      </c>
      <c r="E3119" s="187">
        <v>1</v>
      </c>
      <c r="F3119" s="186"/>
      <c r="G3119" s="187">
        <v>28.009580000000003</v>
      </c>
    </row>
    <row r="3120" spans="1:7" ht="18.75">
      <c r="A3120" s="198"/>
      <c r="B3120" s="189" t="s">
        <v>5077</v>
      </c>
      <c r="C3120" s="189">
        <v>2023</v>
      </c>
      <c r="D3120" s="184" t="s">
        <v>3771</v>
      </c>
      <c r="E3120" s="187">
        <v>1</v>
      </c>
      <c r="F3120" s="186"/>
      <c r="G3120" s="187">
        <v>33.948599999999999</v>
      </c>
    </row>
    <row r="3121" spans="1:7" ht="18.75">
      <c r="A3121" s="198"/>
      <c r="B3121" s="189" t="s">
        <v>5101</v>
      </c>
      <c r="C3121" s="189">
        <v>2023</v>
      </c>
      <c r="D3121" s="184" t="s">
        <v>3771</v>
      </c>
      <c r="E3121" s="187">
        <v>1</v>
      </c>
      <c r="F3121" s="186"/>
      <c r="G3121" s="187">
        <v>35.314790000000002</v>
      </c>
    </row>
    <row r="3122" spans="1:7" ht="18.75">
      <c r="A3122" s="198"/>
      <c r="B3122" s="189" t="s">
        <v>5097</v>
      </c>
      <c r="C3122" s="189">
        <v>2023</v>
      </c>
      <c r="D3122" s="184" t="s">
        <v>3771</v>
      </c>
      <c r="E3122" s="187">
        <v>1</v>
      </c>
      <c r="F3122" s="186"/>
      <c r="G3122" s="187">
        <v>25.443709999999999</v>
      </c>
    </row>
    <row r="3123" spans="1:7" ht="18.75">
      <c r="A3123" s="198"/>
      <c r="B3123" s="189" t="s">
        <v>5077</v>
      </c>
      <c r="C3123" s="189">
        <v>2023</v>
      </c>
      <c r="D3123" s="184" t="s">
        <v>3771</v>
      </c>
      <c r="E3123" s="187">
        <v>1</v>
      </c>
      <c r="F3123" s="186"/>
      <c r="G3123" s="187">
        <v>40.996040000000001</v>
      </c>
    </row>
    <row r="3124" spans="1:7" ht="18.75">
      <c r="A3124" s="198"/>
      <c r="B3124" s="189" t="s">
        <v>5077</v>
      </c>
      <c r="C3124" s="189">
        <v>2023</v>
      </c>
      <c r="D3124" s="184" t="s">
        <v>3771</v>
      </c>
      <c r="E3124" s="187">
        <v>1</v>
      </c>
      <c r="F3124" s="186"/>
      <c r="G3124" s="187">
        <v>34.127690000000001</v>
      </c>
    </row>
    <row r="3125" spans="1:7" ht="18.75">
      <c r="A3125" s="198"/>
      <c r="B3125" s="189" t="s">
        <v>5077</v>
      </c>
      <c r="C3125" s="189">
        <v>2023</v>
      </c>
      <c r="D3125" s="184" t="s">
        <v>3771</v>
      </c>
      <c r="E3125" s="187">
        <v>1</v>
      </c>
      <c r="F3125" s="186"/>
      <c r="G3125" s="187">
        <v>34.300139999999999</v>
      </c>
    </row>
    <row r="3126" spans="1:7" ht="18.75">
      <c r="A3126" s="198"/>
      <c r="B3126" s="189" t="s">
        <v>5078</v>
      </c>
      <c r="C3126" s="189">
        <v>2023</v>
      </c>
      <c r="D3126" s="184" t="s">
        <v>3771</v>
      </c>
      <c r="E3126" s="187">
        <v>1</v>
      </c>
      <c r="F3126" s="186"/>
      <c r="G3126" s="187">
        <v>30.713509999999999</v>
      </c>
    </row>
    <row r="3127" spans="1:7" ht="18.75">
      <c r="A3127" s="198"/>
      <c r="B3127" s="189" t="s">
        <v>5078</v>
      </c>
      <c r="C3127" s="189">
        <v>2023</v>
      </c>
      <c r="D3127" s="184" t="s">
        <v>3771</v>
      </c>
      <c r="E3127" s="187">
        <v>1</v>
      </c>
      <c r="F3127" s="186"/>
      <c r="G3127" s="187">
        <v>30.463990000000003</v>
      </c>
    </row>
    <row r="3128" spans="1:7" ht="18.75">
      <c r="A3128" s="198"/>
      <c r="B3128" s="189" t="s">
        <v>5084</v>
      </c>
      <c r="C3128" s="189">
        <v>2023</v>
      </c>
      <c r="D3128" s="184" t="s">
        <v>3771</v>
      </c>
      <c r="E3128" s="187">
        <v>1</v>
      </c>
      <c r="F3128" s="186"/>
      <c r="G3128" s="187">
        <v>29.533570000000001</v>
      </c>
    </row>
    <row r="3129" spans="1:7" ht="18.75">
      <c r="A3129" s="198"/>
      <c r="B3129" s="189" t="s">
        <v>5079</v>
      </c>
      <c r="C3129" s="189">
        <v>2023</v>
      </c>
      <c r="D3129" s="184" t="s">
        <v>3771</v>
      </c>
      <c r="E3129" s="187">
        <v>1</v>
      </c>
      <c r="F3129" s="186"/>
      <c r="G3129" s="187">
        <v>31.501570000000001</v>
      </c>
    </row>
    <row r="3130" spans="1:7" ht="18.75">
      <c r="A3130" s="198"/>
      <c r="B3130" s="189" t="s">
        <v>5077</v>
      </c>
      <c r="C3130" s="189">
        <v>2023</v>
      </c>
      <c r="D3130" s="184" t="s">
        <v>3771</v>
      </c>
      <c r="E3130" s="187">
        <v>1</v>
      </c>
      <c r="F3130" s="186"/>
      <c r="G3130" s="187">
        <v>31.667919999999999</v>
      </c>
    </row>
    <row r="3131" spans="1:7" ht="18.75">
      <c r="A3131" s="198"/>
      <c r="B3131" s="189" t="s">
        <v>5077</v>
      </c>
      <c r="C3131" s="189">
        <v>2023</v>
      </c>
      <c r="D3131" s="184" t="s">
        <v>3771</v>
      </c>
      <c r="E3131" s="187">
        <v>1</v>
      </c>
      <c r="F3131" s="186"/>
      <c r="G3131" s="187">
        <v>32.088509999999999</v>
      </c>
    </row>
    <row r="3132" spans="1:7" ht="18.75">
      <c r="A3132" s="198"/>
      <c r="B3132" s="189" t="s">
        <v>5077</v>
      </c>
      <c r="C3132" s="189">
        <v>2023</v>
      </c>
      <c r="D3132" s="184" t="s">
        <v>3771</v>
      </c>
      <c r="E3132" s="187">
        <v>1</v>
      </c>
      <c r="F3132" s="186"/>
      <c r="G3132" s="187">
        <v>33.904739999999997</v>
      </c>
    </row>
    <row r="3133" spans="1:7" ht="18.75">
      <c r="A3133" s="198"/>
      <c r="B3133" s="189" t="s">
        <v>5078</v>
      </c>
      <c r="C3133" s="189">
        <v>2023</v>
      </c>
      <c r="D3133" s="184" t="s">
        <v>3771</v>
      </c>
      <c r="E3133" s="187">
        <v>1</v>
      </c>
      <c r="F3133" s="186"/>
      <c r="G3133" s="187">
        <v>30.063020000000002</v>
      </c>
    </row>
    <row r="3134" spans="1:7" ht="18.75">
      <c r="A3134" s="198"/>
      <c r="B3134" s="189" t="s">
        <v>5077</v>
      </c>
      <c r="C3134" s="189">
        <v>2023</v>
      </c>
      <c r="D3134" s="184" t="s">
        <v>3771</v>
      </c>
      <c r="E3134" s="187">
        <v>1</v>
      </c>
      <c r="F3134" s="186"/>
      <c r="G3134" s="187">
        <v>31.170150000000003</v>
      </c>
    </row>
    <row r="3135" spans="1:7" ht="18.75">
      <c r="A3135" s="198"/>
      <c r="B3135" s="189" t="s">
        <v>5097</v>
      </c>
      <c r="C3135" s="189">
        <v>2023</v>
      </c>
      <c r="D3135" s="184" t="s">
        <v>3771</v>
      </c>
      <c r="E3135" s="187">
        <v>1</v>
      </c>
      <c r="F3135" s="186"/>
      <c r="G3135" s="187">
        <v>10.32329</v>
      </c>
    </row>
    <row r="3136" spans="1:7" ht="18.75">
      <c r="A3136" s="198"/>
      <c r="B3136" s="189" t="s">
        <v>5077</v>
      </c>
      <c r="C3136" s="189">
        <v>2023</v>
      </c>
      <c r="D3136" s="184" t="s">
        <v>3771</v>
      </c>
      <c r="E3136" s="187">
        <v>1</v>
      </c>
      <c r="F3136" s="186"/>
      <c r="G3136" s="187">
        <v>37.370239999999995</v>
      </c>
    </row>
    <row r="3137" spans="1:7" ht="18.75">
      <c r="A3137" s="198"/>
      <c r="B3137" s="189" t="s">
        <v>5087</v>
      </c>
      <c r="C3137" s="189">
        <v>2023</v>
      </c>
      <c r="D3137" s="184" t="s">
        <v>3771</v>
      </c>
      <c r="E3137" s="187">
        <v>1</v>
      </c>
      <c r="F3137" s="186"/>
      <c r="G3137" s="187">
        <v>21.606290000000001</v>
      </c>
    </row>
    <row r="3138" spans="1:7" ht="18.75">
      <c r="A3138" s="198"/>
      <c r="B3138" s="189" t="s">
        <v>5089</v>
      </c>
      <c r="C3138" s="189">
        <v>2023</v>
      </c>
      <c r="D3138" s="184" t="s">
        <v>3771</v>
      </c>
      <c r="E3138" s="187">
        <v>1</v>
      </c>
      <c r="F3138" s="186"/>
      <c r="G3138" s="187">
        <v>33.065889999999996</v>
      </c>
    </row>
    <row r="3139" spans="1:7" ht="18.75">
      <c r="A3139" s="198"/>
      <c r="B3139" s="189" t="s">
        <v>5077</v>
      </c>
      <c r="C3139" s="189">
        <v>2023</v>
      </c>
      <c r="D3139" s="184" t="s">
        <v>3771</v>
      </c>
      <c r="E3139" s="187">
        <v>1</v>
      </c>
      <c r="F3139" s="186"/>
      <c r="G3139" s="187">
        <v>32.49288</v>
      </c>
    </row>
    <row r="3140" spans="1:7" ht="18.75">
      <c r="A3140" s="198"/>
      <c r="B3140" s="189" t="s">
        <v>5081</v>
      </c>
      <c r="C3140" s="189">
        <v>2023</v>
      </c>
      <c r="D3140" s="184" t="s">
        <v>3771</v>
      </c>
      <c r="E3140" s="187">
        <v>1</v>
      </c>
      <c r="F3140" s="186"/>
      <c r="G3140" s="187">
        <v>33.982589999999995</v>
      </c>
    </row>
    <row r="3141" spans="1:7" ht="18.75">
      <c r="A3141" s="198"/>
      <c r="B3141" s="189" t="s">
        <v>5101</v>
      </c>
      <c r="C3141" s="189">
        <v>2023</v>
      </c>
      <c r="D3141" s="184" t="s">
        <v>3771</v>
      </c>
      <c r="E3141" s="187">
        <v>1</v>
      </c>
      <c r="F3141" s="186"/>
      <c r="G3141" s="187">
        <v>35.314800000000005</v>
      </c>
    </row>
    <row r="3142" spans="1:7" ht="18.75">
      <c r="A3142" s="198"/>
      <c r="B3142" s="189" t="s">
        <v>5081</v>
      </c>
      <c r="C3142" s="189">
        <v>2023</v>
      </c>
      <c r="D3142" s="184" t="s">
        <v>3771</v>
      </c>
      <c r="E3142" s="187">
        <v>1</v>
      </c>
      <c r="F3142" s="186"/>
      <c r="G3142" s="187">
        <v>31.202419999999996</v>
      </c>
    </row>
    <row r="3143" spans="1:7" ht="18.75">
      <c r="A3143" s="198"/>
      <c r="B3143" s="189" t="s">
        <v>5101</v>
      </c>
      <c r="C3143" s="189">
        <v>2023</v>
      </c>
      <c r="D3143" s="184" t="s">
        <v>3771</v>
      </c>
      <c r="E3143" s="187">
        <v>1</v>
      </c>
      <c r="F3143" s="186"/>
      <c r="G3143" s="187">
        <v>35.286949999999997</v>
      </c>
    </row>
    <row r="3144" spans="1:7" ht="18.75">
      <c r="A3144" s="198"/>
      <c r="B3144" s="189" t="s">
        <v>5087</v>
      </c>
      <c r="C3144" s="189">
        <v>2023</v>
      </c>
      <c r="D3144" s="184" t="s">
        <v>3771</v>
      </c>
      <c r="E3144" s="187">
        <v>1</v>
      </c>
      <c r="F3144" s="186"/>
      <c r="G3144" s="187">
        <v>29.012619999999998</v>
      </c>
    </row>
    <row r="3145" spans="1:7" ht="18.75">
      <c r="A3145" s="198"/>
      <c r="B3145" s="189" t="s">
        <v>5079</v>
      </c>
      <c r="C3145" s="189">
        <v>2023</v>
      </c>
      <c r="D3145" s="184" t="s">
        <v>3771</v>
      </c>
      <c r="E3145" s="187">
        <v>1</v>
      </c>
      <c r="F3145" s="186"/>
      <c r="G3145" s="187">
        <v>30.61215</v>
      </c>
    </row>
    <row r="3146" spans="1:7" ht="18.75">
      <c r="A3146" s="198"/>
      <c r="B3146" s="189" t="s">
        <v>5078</v>
      </c>
      <c r="C3146" s="189">
        <v>2023</v>
      </c>
      <c r="D3146" s="184" t="s">
        <v>3771</v>
      </c>
      <c r="E3146" s="187">
        <v>1</v>
      </c>
      <c r="F3146" s="186"/>
      <c r="G3146" s="187">
        <v>30.399349999999998</v>
      </c>
    </row>
    <row r="3147" spans="1:7" ht="18.75">
      <c r="A3147" s="198"/>
      <c r="B3147" s="189" t="s">
        <v>5077</v>
      </c>
      <c r="C3147" s="189">
        <v>2023</v>
      </c>
      <c r="D3147" s="184" t="s">
        <v>3771</v>
      </c>
      <c r="E3147" s="187">
        <v>1</v>
      </c>
      <c r="F3147" s="186"/>
      <c r="G3147" s="187">
        <v>31.994499999999999</v>
      </c>
    </row>
    <row r="3148" spans="1:7" ht="18.75">
      <c r="A3148" s="198"/>
      <c r="B3148" s="189" t="s">
        <v>5078</v>
      </c>
      <c r="C3148" s="189">
        <v>2023</v>
      </c>
      <c r="D3148" s="184" t="s">
        <v>3771</v>
      </c>
      <c r="E3148" s="187">
        <v>1</v>
      </c>
      <c r="F3148" s="186"/>
      <c r="G3148" s="187">
        <v>30.62593</v>
      </c>
    </row>
    <row r="3149" spans="1:7" ht="18.75">
      <c r="A3149" s="198"/>
      <c r="B3149" s="189" t="s">
        <v>5077</v>
      </c>
      <c r="C3149" s="189">
        <v>2023</v>
      </c>
      <c r="D3149" s="184" t="s">
        <v>3771</v>
      </c>
      <c r="E3149" s="187">
        <v>1</v>
      </c>
      <c r="F3149" s="186"/>
      <c r="G3149" s="187">
        <v>34.12182</v>
      </c>
    </row>
    <row r="3150" spans="1:7" ht="18.75">
      <c r="A3150" s="198"/>
      <c r="B3150" s="189" t="s">
        <v>5094</v>
      </c>
      <c r="C3150" s="189">
        <v>2023</v>
      </c>
      <c r="D3150" s="184" t="s">
        <v>3771</v>
      </c>
      <c r="E3150" s="187">
        <v>1</v>
      </c>
      <c r="F3150" s="186"/>
      <c r="G3150" s="187">
        <v>21.299229999999998</v>
      </c>
    </row>
    <row r="3151" spans="1:7" ht="18.75">
      <c r="A3151" s="198"/>
      <c r="B3151" s="189" t="s">
        <v>5077</v>
      </c>
      <c r="C3151" s="189">
        <v>2023</v>
      </c>
      <c r="D3151" s="184" t="s">
        <v>3771</v>
      </c>
      <c r="E3151" s="187">
        <v>1</v>
      </c>
      <c r="F3151" s="186"/>
      <c r="G3151" s="187">
        <v>32.443289999999998</v>
      </c>
    </row>
    <row r="3152" spans="1:7" ht="18.75">
      <c r="A3152" s="198"/>
      <c r="B3152" s="189" t="s">
        <v>5078</v>
      </c>
      <c r="C3152" s="189">
        <v>2023</v>
      </c>
      <c r="D3152" s="184" t="s">
        <v>3771</v>
      </c>
      <c r="E3152" s="187">
        <v>1</v>
      </c>
      <c r="F3152" s="186"/>
      <c r="G3152" s="187">
        <v>30.387400000000003</v>
      </c>
    </row>
    <row r="3153" spans="1:7" ht="18.75">
      <c r="A3153" s="198"/>
      <c r="B3153" s="189" t="s">
        <v>5077</v>
      </c>
      <c r="C3153" s="189">
        <v>2023</v>
      </c>
      <c r="D3153" s="184" t="s">
        <v>3771</v>
      </c>
      <c r="E3153" s="187">
        <v>1</v>
      </c>
      <c r="F3153" s="186"/>
      <c r="G3153" s="187">
        <v>32.379660000000001</v>
      </c>
    </row>
    <row r="3154" spans="1:7" ht="18.75">
      <c r="A3154" s="198"/>
      <c r="B3154" s="189" t="s">
        <v>5090</v>
      </c>
      <c r="C3154" s="189">
        <v>2023</v>
      </c>
      <c r="D3154" s="184" t="s">
        <v>3771</v>
      </c>
      <c r="E3154" s="187">
        <v>1</v>
      </c>
      <c r="F3154" s="186"/>
      <c r="G3154" s="187">
        <v>29.95844</v>
      </c>
    </row>
    <row r="3155" spans="1:7" ht="18.75">
      <c r="A3155" s="198"/>
      <c r="B3155" s="189" t="s">
        <v>5077</v>
      </c>
      <c r="C3155" s="189">
        <v>2023</v>
      </c>
      <c r="D3155" s="184" t="s">
        <v>3771</v>
      </c>
      <c r="E3155" s="187">
        <v>1</v>
      </c>
      <c r="F3155" s="186"/>
      <c r="G3155" s="187">
        <v>32.251750000000001</v>
      </c>
    </row>
    <row r="3156" spans="1:7" ht="18.75">
      <c r="A3156" s="198"/>
      <c r="B3156" s="189" t="s">
        <v>5077</v>
      </c>
      <c r="C3156" s="189">
        <v>2023</v>
      </c>
      <c r="D3156" s="184" t="s">
        <v>3771</v>
      </c>
      <c r="E3156" s="187">
        <v>1</v>
      </c>
      <c r="F3156" s="186"/>
      <c r="G3156" s="187">
        <v>31.872859999999999</v>
      </c>
    </row>
    <row r="3157" spans="1:7" ht="18.75">
      <c r="A3157" s="198"/>
      <c r="B3157" s="189" t="s">
        <v>5101</v>
      </c>
      <c r="C3157" s="189">
        <v>2023</v>
      </c>
      <c r="D3157" s="184" t="s">
        <v>3771</v>
      </c>
      <c r="E3157" s="187">
        <v>1</v>
      </c>
      <c r="F3157" s="186"/>
      <c r="G3157" s="187">
        <v>36.397169999999996</v>
      </c>
    </row>
    <row r="3158" spans="1:7" ht="18.75">
      <c r="A3158" s="198"/>
      <c r="B3158" s="189" t="s">
        <v>5078</v>
      </c>
      <c r="C3158" s="189">
        <v>2023</v>
      </c>
      <c r="D3158" s="184" t="s">
        <v>3771</v>
      </c>
      <c r="E3158" s="187">
        <v>1</v>
      </c>
      <c r="F3158" s="186"/>
      <c r="G3158" s="187">
        <v>41.42154</v>
      </c>
    </row>
    <row r="3159" spans="1:7" ht="18.75">
      <c r="A3159" s="198"/>
      <c r="B3159" s="189" t="s">
        <v>5077</v>
      </c>
      <c r="C3159" s="189">
        <v>2023</v>
      </c>
      <c r="D3159" s="184" t="s">
        <v>3771</v>
      </c>
      <c r="E3159" s="187">
        <v>1</v>
      </c>
      <c r="F3159" s="186"/>
      <c r="G3159" s="187">
        <v>30.900220000000001</v>
      </c>
    </row>
    <row r="3160" spans="1:7" ht="18.75">
      <c r="A3160" s="198"/>
      <c r="B3160" s="189" t="s">
        <v>5078</v>
      </c>
      <c r="C3160" s="189">
        <v>2023</v>
      </c>
      <c r="D3160" s="184" t="s">
        <v>3771</v>
      </c>
      <c r="E3160" s="187">
        <v>1</v>
      </c>
      <c r="F3160" s="186"/>
      <c r="G3160" s="187">
        <v>32.031580000000005</v>
      </c>
    </row>
    <row r="3161" spans="1:7" ht="18.75">
      <c r="A3161" s="198"/>
      <c r="B3161" s="189" t="s">
        <v>5095</v>
      </c>
      <c r="C3161" s="189">
        <v>2023</v>
      </c>
      <c r="D3161" s="184" t="s">
        <v>3771</v>
      </c>
      <c r="E3161" s="187">
        <v>1</v>
      </c>
      <c r="F3161" s="186"/>
      <c r="G3161" s="187">
        <v>28.79336</v>
      </c>
    </row>
    <row r="3162" spans="1:7" ht="18.75">
      <c r="A3162" s="198"/>
      <c r="B3162" s="189" t="s">
        <v>5078</v>
      </c>
      <c r="C3162" s="189">
        <v>2023</v>
      </c>
      <c r="D3162" s="184" t="s">
        <v>3771</v>
      </c>
      <c r="E3162" s="187">
        <v>1</v>
      </c>
      <c r="F3162" s="186"/>
      <c r="G3162" s="187">
        <v>32.012909999999998</v>
      </c>
    </row>
    <row r="3163" spans="1:7" ht="18.75">
      <c r="A3163" s="198"/>
      <c r="B3163" s="189" t="s">
        <v>5077</v>
      </c>
      <c r="C3163" s="189">
        <v>2023</v>
      </c>
      <c r="D3163" s="184" t="s">
        <v>3771</v>
      </c>
      <c r="E3163" s="187">
        <v>1</v>
      </c>
      <c r="F3163" s="186"/>
      <c r="G3163" s="187">
        <v>32.78745</v>
      </c>
    </row>
    <row r="3164" spans="1:7" ht="18.75">
      <c r="A3164" s="198"/>
      <c r="B3164" s="189" t="s">
        <v>5103</v>
      </c>
      <c r="C3164" s="189">
        <v>2023</v>
      </c>
      <c r="D3164" s="184" t="s">
        <v>3771</v>
      </c>
      <c r="E3164" s="187">
        <v>1</v>
      </c>
      <c r="F3164" s="186"/>
      <c r="G3164" s="187">
        <v>31.423770000000001</v>
      </c>
    </row>
    <row r="3165" spans="1:7" ht="18.75">
      <c r="A3165" s="198"/>
      <c r="B3165" s="189" t="s">
        <v>5077</v>
      </c>
      <c r="C3165" s="189">
        <v>2023</v>
      </c>
      <c r="D3165" s="184" t="s">
        <v>3771</v>
      </c>
      <c r="E3165" s="187">
        <v>1</v>
      </c>
      <c r="F3165" s="186"/>
      <c r="G3165" s="187">
        <v>32.332650000000001</v>
      </c>
    </row>
    <row r="3166" spans="1:7" ht="18.75">
      <c r="A3166" s="198"/>
      <c r="B3166" s="189" t="s">
        <v>5078</v>
      </c>
      <c r="C3166" s="189">
        <v>2023</v>
      </c>
      <c r="D3166" s="184" t="s">
        <v>3771</v>
      </c>
      <c r="E3166" s="187">
        <v>1</v>
      </c>
      <c r="F3166" s="186"/>
      <c r="G3166" s="187">
        <v>30.969560000000001</v>
      </c>
    </row>
    <row r="3167" spans="1:7" ht="18.75">
      <c r="A3167" s="198"/>
      <c r="B3167" s="189" t="s">
        <v>5077</v>
      </c>
      <c r="C3167" s="189">
        <v>2023</v>
      </c>
      <c r="D3167" s="184" t="s">
        <v>3771</v>
      </c>
      <c r="E3167" s="187">
        <v>1</v>
      </c>
      <c r="F3167" s="186"/>
      <c r="G3167" s="187">
        <v>32.314779999999999</v>
      </c>
    </row>
    <row r="3168" spans="1:7" ht="18.75">
      <c r="A3168" s="198"/>
      <c r="B3168" s="189" t="s">
        <v>5079</v>
      </c>
      <c r="C3168" s="189">
        <v>2023</v>
      </c>
      <c r="D3168" s="184" t="s">
        <v>3771</v>
      </c>
      <c r="E3168" s="187">
        <v>1</v>
      </c>
      <c r="F3168" s="186"/>
      <c r="G3168" s="187">
        <v>29.329499999999999</v>
      </c>
    </row>
    <row r="3169" spans="1:7" ht="18.75">
      <c r="A3169" s="198"/>
      <c r="B3169" s="189" t="s">
        <v>5077</v>
      </c>
      <c r="C3169" s="189">
        <v>2023</v>
      </c>
      <c r="D3169" s="184" t="s">
        <v>3771</v>
      </c>
      <c r="E3169" s="187">
        <v>1</v>
      </c>
      <c r="F3169" s="186"/>
      <c r="G3169" s="187">
        <v>41.005849999999995</v>
      </c>
    </row>
    <row r="3170" spans="1:7" ht="18.75">
      <c r="A3170" s="198"/>
      <c r="B3170" s="189" t="s">
        <v>5078</v>
      </c>
      <c r="C3170" s="189">
        <v>2023</v>
      </c>
      <c r="D3170" s="184" t="s">
        <v>3771</v>
      </c>
      <c r="E3170" s="187">
        <v>1</v>
      </c>
      <c r="F3170" s="186"/>
      <c r="G3170" s="187">
        <v>31.622439999999997</v>
      </c>
    </row>
    <row r="3171" spans="1:7" ht="18.75">
      <c r="A3171" s="198"/>
      <c r="B3171" s="189" t="s">
        <v>5091</v>
      </c>
      <c r="C3171" s="189">
        <v>2023</v>
      </c>
      <c r="D3171" s="184" t="s">
        <v>3771</v>
      </c>
      <c r="E3171" s="187">
        <v>1</v>
      </c>
      <c r="F3171" s="186"/>
      <c r="G3171" s="187">
        <v>29.568729999999999</v>
      </c>
    </row>
    <row r="3172" spans="1:7" ht="18.75">
      <c r="A3172" s="198"/>
      <c r="B3172" s="189" t="s">
        <v>5079</v>
      </c>
      <c r="C3172" s="189">
        <v>2023</v>
      </c>
      <c r="D3172" s="184" t="s">
        <v>3771</v>
      </c>
      <c r="E3172" s="187">
        <v>1</v>
      </c>
      <c r="F3172" s="186"/>
      <c r="G3172" s="187">
        <v>29.329499999999999</v>
      </c>
    </row>
    <row r="3173" spans="1:7" ht="18.75">
      <c r="A3173" s="198"/>
      <c r="B3173" s="189" t="s">
        <v>5109</v>
      </c>
      <c r="C3173" s="189">
        <v>2023</v>
      </c>
      <c r="D3173" s="184" t="s">
        <v>3771</v>
      </c>
      <c r="E3173" s="187">
        <v>1</v>
      </c>
      <c r="F3173" s="186"/>
      <c r="G3173" s="187">
        <v>40.70261</v>
      </c>
    </row>
    <row r="3174" spans="1:7" ht="18.75">
      <c r="A3174" s="198"/>
      <c r="B3174" s="189" t="s">
        <v>5078</v>
      </c>
      <c r="C3174" s="189">
        <v>2023</v>
      </c>
      <c r="D3174" s="184" t="s">
        <v>3771</v>
      </c>
      <c r="E3174" s="187">
        <v>1</v>
      </c>
      <c r="F3174" s="186"/>
      <c r="G3174" s="187">
        <v>31.301479999999998</v>
      </c>
    </row>
    <row r="3175" spans="1:7" ht="18.75">
      <c r="A3175" s="198"/>
      <c r="B3175" s="189" t="s">
        <v>5078</v>
      </c>
      <c r="C3175" s="189">
        <v>2023</v>
      </c>
      <c r="D3175" s="184" t="s">
        <v>3771</v>
      </c>
      <c r="E3175" s="187">
        <v>1</v>
      </c>
      <c r="F3175" s="186"/>
      <c r="G3175" s="187">
        <v>34.082929999999998</v>
      </c>
    </row>
    <row r="3176" spans="1:7" ht="18.75">
      <c r="A3176" s="198"/>
      <c r="B3176" s="189" t="s">
        <v>5078</v>
      </c>
      <c r="C3176" s="189">
        <v>2023</v>
      </c>
      <c r="D3176" s="184" t="s">
        <v>3771</v>
      </c>
      <c r="E3176" s="187">
        <v>1</v>
      </c>
      <c r="F3176" s="186"/>
      <c r="G3176" s="187">
        <v>32.01558</v>
      </c>
    </row>
    <row r="3177" spans="1:7" ht="18.75">
      <c r="A3177" s="198"/>
      <c r="B3177" s="189" t="s">
        <v>5077</v>
      </c>
      <c r="C3177" s="189">
        <v>2023</v>
      </c>
      <c r="D3177" s="184" t="s">
        <v>3771</v>
      </c>
      <c r="E3177" s="187">
        <v>1</v>
      </c>
      <c r="F3177" s="186"/>
      <c r="G3177" s="187">
        <v>30.22841</v>
      </c>
    </row>
    <row r="3178" spans="1:7" ht="18.75">
      <c r="A3178" s="198"/>
      <c r="B3178" s="189" t="s">
        <v>5078</v>
      </c>
      <c r="C3178" s="189">
        <v>2023</v>
      </c>
      <c r="D3178" s="184" t="s">
        <v>3771</v>
      </c>
      <c r="E3178" s="187">
        <v>1</v>
      </c>
      <c r="F3178" s="186"/>
      <c r="G3178" s="187">
        <v>55.691859999999998</v>
      </c>
    </row>
    <row r="3179" spans="1:7" ht="18.75">
      <c r="A3179" s="198"/>
      <c r="B3179" s="189" t="s">
        <v>5079</v>
      </c>
      <c r="C3179" s="189">
        <v>2023</v>
      </c>
      <c r="D3179" s="184" t="s">
        <v>3771</v>
      </c>
      <c r="E3179" s="187">
        <v>1</v>
      </c>
      <c r="F3179" s="186"/>
      <c r="G3179" s="187">
        <v>29.816200000000002</v>
      </c>
    </row>
    <row r="3180" spans="1:7" ht="18.75">
      <c r="A3180" s="198"/>
      <c r="B3180" s="189" t="s">
        <v>5078</v>
      </c>
      <c r="C3180" s="189">
        <v>2023</v>
      </c>
      <c r="D3180" s="184" t="s">
        <v>3771</v>
      </c>
      <c r="E3180" s="187">
        <v>1</v>
      </c>
      <c r="F3180" s="186"/>
      <c r="G3180" s="187">
        <v>32.017220000000002</v>
      </c>
    </row>
    <row r="3181" spans="1:7" ht="18.75">
      <c r="A3181" s="198"/>
      <c r="B3181" s="189" t="s">
        <v>5077</v>
      </c>
      <c r="C3181" s="189">
        <v>2023</v>
      </c>
      <c r="D3181" s="184" t="s">
        <v>3771</v>
      </c>
      <c r="E3181" s="187">
        <v>1</v>
      </c>
      <c r="F3181" s="186"/>
      <c r="G3181" s="187">
        <v>30.900220000000001</v>
      </c>
    </row>
    <row r="3182" spans="1:7" ht="18.75">
      <c r="A3182" s="198"/>
      <c r="B3182" s="189" t="s">
        <v>5077</v>
      </c>
      <c r="C3182" s="189">
        <v>2023</v>
      </c>
      <c r="D3182" s="184" t="s">
        <v>3771</v>
      </c>
      <c r="E3182" s="187">
        <v>1</v>
      </c>
      <c r="F3182" s="186"/>
      <c r="G3182" s="187">
        <v>30.22878</v>
      </c>
    </row>
    <row r="3183" spans="1:7" ht="18.75">
      <c r="A3183" s="198"/>
      <c r="B3183" s="189" t="s">
        <v>5078</v>
      </c>
      <c r="C3183" s="189">
        <v>2023</v>
      </c>
      <c r="D3183" s="184" t="s">
        <v>3771</v>
      </c>
      <c r="E3183" s="187">
        <v>1</v>
      </c>
      <c r="F3183" s="186"/>
      <c r="G3183" s="187">
        <v>31.026310000000002</v>
      </c>
    </row>
    <row r="3184" spans="1:7" ht="18.75">
      <c r="A3184" s="198"/>
      <c r="B3184" s="189" t="s">
        <v>5078</v>
      </c>
      <c r="C3184" s="189">
        <v>2023</v>
      </c>
      <c r="D3184" s="184" t="s">
        <v>3771</v>
      </c>
      <c r="E3184" s="187">
        <v>1</v>
      </c>
      <c r="F3184" s="186"/>
      <c r="G3184" s="187">
        <v>31.164390000000001</v>
      </c>
    </row>
    <row r="3185" spans="1:7" ht="18.75">
      <c r="A3185" s="198"/>
      <c r="B3185" s="189" t="s">
        <v>5078</v>
      </c>
      <c r="C3185" s="189">
        <v>2023</v>
      </c>
      <c r="D3185" s="184" t="s">
        <v>3771</v>
      </c>
      <c r="E3185" s="187">
        <v>1</v>
      </c>
      <c r="F3185" s="186"/>
      <c r="G3185" s="187">
        <v>32.036259999999999</v>
      </c>
    </row>
    <row r="3186" spans="1:7" ht="18.75">
      <c r="A3186" s="198"/>
      <c r="B3186" s="189" t="s">
        <v>5078</v>
      </c>
      <c r="C3186" s="189">
        <v>2023</v>
      </c>
      <c r="D3186" s="184" t="s">
        <v>3771</v>
      </c>
      <c r="E3186" s="187">
        <v>1</v>
      </c>
      <c r="F3186" s="186"/>
      <c r="G3186" s="187">
        <v>31.303290000000001</v>
      </c>
    </row>
    <row r="3187" spans="1:7" ht="18.75">
      <c r="A3187" s="198"/>
      <c r="B3187" s="189" t="s">
        <v>5093</v>
      </c>
      <c r="C3187" s="189">
        <v>2023</v>
      </c>
      <c r="D3187" s="184" t="s">
        <v>3771</v>
      </c>
      <c r="E3187" s="187">
        <v>1</v>
      </c>
      <c r="F3187" s="186"/>
      <c r="G3187" s="187">
        <v>32.131489999999999</v>
      </c>
    </row>
    <row r="3188" spans="1:7" ht="18.75">
      <c r="A3188" s="198"/>
      <c r="B3188" s="189" t="s">
        <v>5094</v>
      </c>
      <c r="C3188" s="189">
        <v>2023</v>
      </c>
      <c r="D3188" s="184" t="s">
        <v>3771</v>
      </c>
      <c r="E3188" s="187">
        <v>1</v>
      </c>
      <c r="F3188" s="186"/>
      <c r="G3188" s="187">
        <v>34.494190000000003</v>
      </c>
    </row>
    <row r="3189" spans="1:7" ht="18.75">
      <c r="A3189" s="198"/>
      <c r="B3189" s="189" t="s">
        <v>5079</v>
      </c>
      <c r="C3189" s="189">
        <v>2023</v>
      </c>
      <c r="D3189" s="184" t="s">
        <v>3771</v>
      </c>
      <c r="E3189" s="187">
        <v>1</v>
      </c>
      <c r="F3189" s="186"/>
      <c r="G3189" s="187">
        <v>29.816200000000002</v>
      </c>
    </row>
    <row r="3190" spans="1:7" ht="18.75">
      <c r="A3190" s="198"/>
      <c r="B3190" s="189" t="s">
        <v>5090</v>
      </c>
      <c r="C3190" s="189">
        <v>2023</v>
      </c>
      <c r="D3190" s="184" t="s">
        <v>3771</v>
      </c>
      <c r="E3190" s="187">
        <v>1</v>
      </c>
      <c r="F3190" s="186"/>
      <c r="G3190" s="187">
        <v>28.158639999999998</v>
      </c>
    </row>
    <row r="3191" spans="1:7" ht="18.75">
      <c r="A3191" s="198"/>
      <c r="B3191" s="189" t="s">
        <v>5078</v>
      </c>
      <c r="C3191" s="189">
        <v>2023</v>
      </c>
      <c r="D3191" s="184" t="s">
        <v>3771</v>
      </c>
      <c r="E3191" s="187">
        <v>1</v>
      </c>
      <c r="F3191" s="186"/>
      <c r="G3191" s="187">
        <v>31.014650000000003</v>
      </c>
    </row>
    <row r="3192" spans="1:7" ht="18.75">
      <c r="A3192" s="198"/>
      <c r="B3192" s="189" t="s">
        <v>5077</v>
      </c>
      <c r="C3192" s="189">
        <v>2023</v>
      </c>
      <c r="D3192" s="184" t="s">
        <v>3771</v>
      </c>
      <c r="E3192" s="187">
        <v>1</v>
      </c>
      <c r="F3192" s="186"/>
      <c r="G3192" s="187">
        <v>30.22878</v>
      </c>
    </row>
    <row r="3193" spans="1:7" ht="18.75">
      <c r="A3193" s="198"/>
      <c r="B3193" s="189" t="s">
        <v>5078</v>
      </c>
      <c r="C3193" s="189">
        <v>2023</v>
      </c>
      <c r="D3193" s="184" t="s">
        <v>3771</v>
      </c>
      <c r="E3193" s="187">
        <v>1</v>
      </c>
      <c r="F3193" s="186"/>
      <c r="G3193" s="187">
        <v>31.377050000000001</v>
      </c>
    </row>
    <row r="3194" spans="1:7" ht="18.75">
      <c r="A3194" s="198"/>
      <c r="B3194" s="189" t="s">
        <v>5109</v>
      </c>
      <c r="C3194" s="189">
        <v>2023</v>
      </c>
      <c r="D3194" s="184" t="s">
        <v>3771</v>
      </c>
      <c r="E3194" s="187">
        <v>1</v>
      </c>
      <c r="F3194" s="186"/>
      <c r="G3194" s="187">
        <v>27.736799999999999</v>
      </c>
    </row>
    <row r="3195" spans="1:7" ht="18.75">
      <c r="A3195" s="198"/>
      <c r="B3195" s="189" t="s">
        <v>5087</v>
      </c>
      <c r="C3195" s="189">
        <v>2023</v>
      </c>
      <c r="D3195" s="184" t="s">
        <v>3771</v>
      </c>
      <c r="E3195" s="187">
        <v>1</v>
      </c>
      <c r="F3195" s="186"/>
      <c r="G3195" s="187">
        <v>28.20213</v>
      </c>
    </row>
    <row r="3196" spans="1:7" ht="18.75">
      <c r="A3196" s="198"/>
      <c r="B3196" s="189" t="s">
        <v>5078</v>
      </c>
      <c r="C3196" s="189">
        <v>2023</v>
      </c>
      <c r="D3196" s="184" t="s">
        <v>3771</v>
      </c>
      <c r="E3196" s="187">
        <v>1</v>
      </c>
      <c r="F3196" s="186"/>
      <c r="G3196" s="187">
        <v>31.170009999999998</v>
      </c>
    </row>
    <row r="3197" spans="1:7" ht="18.75">
      <c r="A3197" s="198"/>
      <c r="B3197" s="189" t="s">
        <v>5095</v>
      </c>
      <c r="C3197" s="189">
        <v>2023</v>
      </c>
      <c r="D3197" s="184" t="s">
        <v>3771</v>
      </c>
      <c r="E3197" s="187">
        <v>1</v>
      </c>
      <c r="F3197" s="186"/>
      <c r="G3197" s="187">
        <v>29.70185</v>
      </c>
    </row>
    <row r="3198" spans="1:7" ht="18.75">
      <c r="A3198" s="198"/>
      <c r="B3198" s="189" t="s">
        <v>5077</v>
      </c>
      <c r="C3198" s="189">
        <v>2023</v>
      </c>
      <c r="D3198" s="184" t="s">
        <v>3771</v>
      </c>
      <c r="E3198" s="187">
        <v>1</v>
      </c>
      <c r="F3198" s="186"/>
      <c r="G3198" s="187">
        <v>30.237380000000002</v>
      </c>
    </row>
    <row r="3199" spans="1:7" ht="18.75">
      <c r="A3199" s="198"/>
      <c r="B3199" s="189" t="s">
        <v>5078</v>
      </c>
      <c r="C3199" s="189">
        <v>2023</v>
      </c>
      <c r="D3199" s="184" t="s">
        <v>3771</v>
      </c>
      <c r="E3199" s="187">
        <v>1</v>
      </c>
      <c r="F3199" s="186"/>
      <c r="G3199" s="187">
        <v>31.444269999999999</v>
      </c>
    </row>
    <row r="3200" spans="1:7" ht="18.75">
      <c r="A3200" s="198"/>
      <c r="B3200" s="189" t="s">
        <v>5089</v>
      </c>
      <c r="C3200" s="189">
        <v>2023</v>
      </c>
      <c r="D3200" s="184" t="s">
        <v>3771</v>
      </c>
      <c r="E3200" s="187">
        <v>1</v>
      </c>
      <c r="F3200" s="186"/>
      <c r="G3200" s="187">
        <v>32.396169999999998</v>
      </c>
    </row>
    <row r="3201" spans="1:7" ht="18.75">
      <c r="A3201" s="198"/>
      <c r="B3201" s="189" t="s">
        <v>5077</v>
      </c>
      <c r="C3201" s="189">
        <v>2023</v>
      </c>
      <c r="D3201" s="184" t="s">
        <v>3771</v>
      </c>
      <c r="E3201" s="187">
        <v>1</v>
      </c>
      <c r="F3201" s="186"/>
      <c r="G3201" s="187">
        <v>30.336849999999998</v>
      </c>
    </row>
    <row r="3202" spans="1:7" ht="18.75">
      <c r="A3202" s="198"/>
      <c r="B3202" s="189" t="s">
        <v>5090</v>
      </c>
      <c r="C3202" s="189">
        <v>2023</v>
      </c>
      <c r="D3202" s="184" t="s">
        <v>3771</v>
      </c>
      <c r="E3202" s="187">
        <v>1</v>
      </c>
      <c r="F3202" s="186"/>
      <c r="G3202" s="187">
        <v>27.930119999999999</v>
      </c>
    </row>
    <row r="3203" spans="1:7" ht="18.75">
      <c r="A3203" s="198"/>
      <c r="B3203" s="189" t="s">
        <v>5090</v>
      </c>
      <c r="C3203" s="189">
        <v>2023</v>
      </c>
      <c r="D3203" s="184" t="s">
        <v>3771</v>
      </c>
      <c r="E3203" s="187">
        <v>1</v>
      </c>
      <c r="F3203" s="186"/>
      <c r="G3203" s="187">
        <v>28.18675</v>
      </c>
    </row>
    <row r="3204" spans="1:7" ht="18.75">
      <c r="A3204" s="198"/>
      <c r="B3204" s="189" t="s">
        <v>5091</v>
      </c>
      <c r="C3204" s="189">
        <v>2023</v>
      </c>
      <c r="D3204" s="184" t="s">
        <v>3771</v>
      </c>
      <c r="E3204" s="187">
        <v>1</v>
      </c>
      <c r="F3204" s="186"/>
      <c r="G3204" s="187">
        <v>27.90906</v>
      </c>
    </row>
    <row r="3205" spans="1:7" ht="18.75">
      <c r="A3205" s="198"/>
      <c r="B3205" s="189" t="s">
        <v>5078</v>
      </c>
      <c r="C3205" s="189">
        <v>2023</v>
      </c>
      <c r="D3205" s="184" t="s">
        <v>3771</v>
      </c>
      <c r="E3205" s="187">
        <v>1</v>
      </c>
      <c r="F3205" s="186"/>
      <c r="G3205" s="187">
        <v>31.272359999999999</v>
      </c>
    </row>
    <row r="3206" spans="1:7" ht="18.75">
      <c r="A3206" s="198"/>
      <c r="B3206" s="189" t="s">
        <v>5078</v>
      </c>
      <c r="C3206" s="189">
        <v>2023</v>
      </c>
      <c r="D3206" s="184" t="s">
        <v>3771</v>
      </c>
      <c r="E3206" s="187">
        <v>1</v>
      </c>
      <c r="F3206" s="186"/>
      <c r="G3206" s="187">
        <v>21.96828</v>
      </c>
    </row>
    <row r="3207" spans="1:7" ht="18.75">
      <c r="A3207" s="198"/>
      <c r="B3207" s="189" t="s">
        <v>5077</v>
      </c>
      <c r="C3207" s="189">
        <v>2023</v>
      </c>
      <c r="D3207" s="184" t="s">
        <v>3771</v>
      </c>
      <c r="E3207" s="187">
        <v>1</v>
      </c>
      <c r="F3207" s="186"/>
      <c r="G3207" s="187">
        <v>31.643049999999999</v>
      </c>
    </row>
    <row r="3208" spans="1:7" ht="18.75">
      <c r="A3208" s="198"/>
      <c r="B3208" s="189" t="s">
        <v>5089</v>
      </c>
      <c r="C3208" s="189">
        <v>2023</v>
      </c>
      <c r="D3208" s="184" t="s">
        <v>3771</v>
      </c>
      <c r="E3208" s="187">
        <v>1</v>
      </c>
      <c r="F3208" s="186"/>
      <c r="G3208" s="187">
        <v>33.323279999999997</v>
      </c>
    </row>
    <row r="3209" spans="1:7" ht="18.75">
      <c r="A3209" s="198"/>
      <c r="B3209" s="189" t="s">
        <v>5078</v>
      </c>
      <c r="C3209" s="189">
        <v>2023</v>
      </c>
      <c r="D3209" s="184" t="s">
        <v>3771</v>
      </c>
      <c r="E3209" s="187">
        <v>1</v>
      </c>
      <c r="F3209" s="186"/>
      <c r="G3209" s="187">
        <v>30.97598</v>
      </c>
    </row>
    <row r="3210" spans="1:7" ht="18.75">
      <c r="A3210" s="198"/>
      <c r="B3210" s="189" t="s">
        <v>5084</v>
      </c>
      <c r="C3210" s="189">
        <v>2023</v>
      </c>
      <c r="D3210" s="184" t="s">
        <v>3771</v>
      </c>
      <c r="E3210" s="187">
        <v>1</v>
      </c>
      <c r="F3210" s="186"/>
      <c r="G3210" s="187">
        <v>30.422879999999999</v>
      </c>
    </row>
    <row r="3211" spans="1:7" ht="18.75">
      <c r="A3211" s="198"/>
      <c r="B3211" s="189" t="s">
        <v>5087</v>
      </c>
      <c r="C3211" s="189">
        <v>2023</v>
      </c>
      <c r="D3211" s="184" t="s">
        <v>3771</v>
      </c>
      <c r="E3211" s="187">
        <v>1</v>
      </c>
      <c r="F3211" s="186"/>
      <c r="G3211" s="187">
        <v>29.533080000000002</v>
      </c>
    </row>
    <row r="3212" spans="1:7" ht="18.75">
      <c r="A3212" s="198"/>
      <c r="B3212" s="189" t="s">
        <v>5079</v>
      </c>
      <c r="C3212" s="189">
        <v>2023</v>
      </c>
      <c r="D3212" s="184" t="s">
        <v>3771</v>
      </c>
      <c r="E3212" s="187">
        <v>1</v>
      </c>
      <c r="F3212" s="186"/>
      <c r="G3212" s="187">
        <v>29.415470000000003</v>
      </c>
    </row>
    <row r="3213" spans="1:7" ht="18.75">
      <c r="A3213" s="198"/>
      <c r="B3213" s="189" t="s">
        <v>5087</v>
      </c>
      <c r="C3213" s="189">
        <v>2023</v>
      </c>
      <c r="D3213" s="184" t="s">
        <v>3771</v>
      </c>
      <c r="E3213" s="187">
        <v>1</v>
      </c>
      <c r="F3213" s="186"/>
      <c r="G3213" s="187">
        <v>30.390580000000003</v>
      </c>
    </row>
    <row r="3214" spans="1:7" ht="18.75">
      <c r="A3214" s="198"/>
      <c r="B3214" s="189" t="s">
        <v>5078</v>
      </c>
      <c r="C3214" s="189">
        <v>2023</v>
      </c>
      <c r="D3214" s="184" t="s">
        <v>3771</v>
      </c>
      <c r="E3214" s="187">
        <v>1</v>
      </c>
      <c r="F3214" s="186"/>
      <c r="G3214" s="187">
        <v>31.47944</v>
      </c>
    </row>
    <row r="3215" spans="1:7" ht="18.75">
      <c r="A3215" s="198"/>
      <c r="B3215" s="189" t="s">
        <v>5097</v>
      </c>
      <c r="C3215" s="189">
        <v>2023</v>
      </c>
      <c r="D3215" s="184" t="s">
        <v>3771</v>
      </c>
      <c r="E3215" s="187">
        <v>1</v>
      </c>
      <c r="F3215" s="186"/>
      <c r="G3215" s="187">
        <v>2.92699</v>
      </c>
    </row>
    <row r="3216" spans="1:7" ht="18.75">
      <c r="A3216" s="198"/>
      <c r="B3216" s="189" t="s">
        <v>5078</v>
      </c>
      <c r="C3216" s="189">
        <v>2023</v>
      </c>
      <c r="D3216" s="184" t="s">
        <v>3771</v>
      </c>
      <c r="E3216" s="187">
        <v>1</v>
      </c>
      <c r="F3216" s="186"/>
      <c r="G3216" s="187">
        <v>30.58154</v>
      </c>
    </row>
    <row r="3217" spans="1:7" ht="18.75">
      <c r="A3217" s="198"/>
      <c r="B3217" s="189" t="s">
        <v>5079</v>
      </c>
      <c r="C3217" s="189">
        <v>2023</v>
      </c>
      <c r="D3217" s="184" t="s">
        <v>3771</v>
      </c>
      <c r="E3217" s="187">
        <v>1</v>
      </c>
      <c r="F3217" s="186"/>
      <c r="G3217" s="187">
        <v>29.415470000000003</v>
      </c>
    </row>
    <row r="3218" spans="1:7" ht="18.75">
      <c r="A3218" s="198"/>
      <c r="B3218" s="189" t="s">
        <v>5078</v>
      </c>
      <c r="C3218" s="189">
        <v>2023</v>
      </c>
      <c r="D3218" s="184" t="s">
        <v>3771</v>
      </c>
      <c r="E3218" s="187">
        <v>1</v>
      </c>
      <c r="F3218" s="186"/>
      <c r="G3218" s="187">
        <v>38.390269999999994</v>
      </c>
    </row>
    <row r="3219" spans="1:7" ht="18.75">
      <c r="A3219" s="198"/>
      <c r="B3219" s="189" t="s">
        <v>5090</v>
      </c>
      <c r="C3219" s="189">
        <v>2023</v>
      </c>
      <c r="D3219" s="184" t="s">
        <v>3771</v>
      </c>
      <c r="E3219" s="187">
        <v>1</v>
      </c>
      <c r="F3219" s="186"/>
      <c r="G3219" s="187">
        <v>29.520400000000002</v>
      </c>
    </row>
    <row r="3220" spans="1:7" ht="18.75">
      <c r="A3220" s="198"/>
      <c r="B3220" s="189" t="s">
        <v>5077</v>
      </c>
      <c r="C3220" s="189">
        <v>2023</v>
      </c>
      <c r="D3220" s="184" t="s">
        <v>3771</v>
      </c>
      <c r="E3220" s="187">
        <v>1</v>
      </c>
      <c r="F3220" s="186"/>
      <c r="G3220" s="187">
        <v>32.643500000000003</v>
      </c>
    </row>
    <row r="3221" spans="1:7" ht="18.75">
      <c r="A3221" s="198"/>
      <c r="B3221" s="189" t="s">
        <v>5077</v>
      </c>
      <c r="C3221" s="189">
        <v>2023</v>
      </c>
      <c r="D3221" s="184" t="s">
        <v>3771</v>
      </c>
      <c r="E3221" s="187">
        <v>1</v>
      </c>
      <c r="F3221" s="186"/>
      <c r="G3221" s="187">
        <v>30.237369999999999</v>
      </c>
    </row>
    <row r="3222" spans="1:7" ht="18.75">
      <c r="A3222" s="198"/>
      <c r="B3222" s="189" t="s">
        <v>5077</v>
      </c>
      <c r="C3222" s="189">
        <v>2023</v>
      </c>
      <c r="D3222" s="184" t="s">
        <v>3771</v>
      </c>
      <c r="E3222" s="187">
        <v>1</v>
      </c>
      <c r="F3222" s="186"/>
      <c r="G3222" s="187">
        <v>31.715730000000001</v>
      </c>
    </row>
    <row r="3223" spans="1:7" ht="18.75">
      <c r="A3223" s="198"/>
      <c r="B3223" s="189" t="s">
        <v>5078</v>
      </c>
      <c r="C3223" s="189">
        <v>2023</v>
      </c>
      <c r="D3223" s="184" t="s">
        <v>3771</v>
      </c>
      <c r="E3223" s="187">
        <v>1</v>
      </c>
      <c r="F3223" s="186"/>
      <c r="G3223" s="187">
        <v>31.87781</v>
      </c>
    </row>
    <row r="3224" spans="1:7" ht="18.75">
      <c r="A3224" s="198"/>
      <c r="B3224" s="189" t="s">
        <v>5085</v>
      </c>
      <c r="C3224" s="189">
        <v>2023</v>
      </c>
      <c r="D3224" s="184" t="s">
        <v>3771</v>
      </c>
      <c r="E3224" s="187">
        <v>1</v>
      </c>
      <c r="F3224" s="186"/>
      <c r="G3224" s="187">
        <v>32.333490000000005</v>
      </c>
    </row>
    <row r="3225" spans="1:7" ht="18.75">
      <c r="A3225" s="198"/>
      <c r="B3225" s="189" t="s">
        <v>5085</v>
      </c>
      <c r="C3225" s="189">
        <v>2023</v>
      </c>
      <c r="D3225" s="184" t="s">
        <v>3771</v>
      </c>
      <c r="E3225" s="187">
        <v>1</v>
      </c>
      <c r="F3225" s="186"/>
      <c r="G3225" s="187">
        <v>32.225070000000002</v>
      </c>
    </row>
    <row r="3226" spans="1:7" ht="18.75">
      <c r="A3226" s="198"/>
      <c r="B3226" s="189" t="s">
        <v>5089</v>
      </c>
      <c r="C3226" s="189">
        <v>2023</v>
      </c>
      <c r="D3226" s="184" t="s">
        <v>3771</v>
      </c>
      <c r="E3226" s="187">
        <v>1</v>
      </c>
      <c r="F3226" s="186"/>
      <c r="G3226" s="187">
        <v>21.167540000000002</v>
      </c>
    </row>
    <row r="3227" spans="1:7" ht="18.75">
      <c r="A3227" s="198"/>
      <c r="B3227" s="189" t="s">
        <v>5077</v>
      </c>
      <c r="C3227" s="189">
        <v>2023</v>
      </c>
      <c r="D3227" s="184" t="s">
        <v>3771</v>
      </c>
      <c r="E3227" s="187">
        <v>1</v>
      </c>
      <c r="F3227" s="186"/>
      <c r="G3227" s="187">
        <v>32.24812</v>
      </c>
    </row>
    <row r="3228" spans="1:7" ht="18.75">
      <c r="A3228" s="198"/>
      <c r="B3228" s="189" t="s">
        <v>5078</v>
      </c>
      <c r="C3228" s="189">
        <v>2023</v>
      </c>
      <c r="D3228" s="184" t="s">
        <v>3771</v>
      </c>
      <c r="E3228" s="187">
        <v>1</v>
      </c>
      <c r="F3228" s="186"/>
      <c r="G3228" s="187">
        <v>22.431330000000003</v>
      </c>
    </row>
    <row r="3229" spans="1:7" ht="18.75">
      <c r="A3229" s="198"/>
      <c r="B3229" s="189" t="s">
        <v>5077</v>
      </c>
      <c r="C3229" s="189">
        <v>2023</v>
      </c>
      <c r="D3229" s="184" t="s">
        <v>3771</v>
      </c>
      <c r="E3229" s="187">
        <v>1</v>
      </c>
      <c r="F3229" s="186"/>
      <c r="G3229" s="187">
        <v>31.681950000000001</v>
      </c>
    </row>
    <row r="3230" spans="1:7" ht="18.75">
      <c r="A3230" s="198"/>
      <c r="B3230" s="189" t="s">
        <v>5078</v>
      </c>
      <c r="C3230" s="189">
        <v>2023</v>
      </c>
      <c r="D3230" s="184" t="s">
        <v>3771</v>
      </c>
      <c r="E3230" s="187">
        <v>1</v>
      </c>
      <c r="F3230" s="186"/>
      <c r="G3230" s="187">
        <v>31.73779</v>
      </c>
    </row>
    <row r="3231" spans="1:7" ht="18.75">
      <c r="A3231" s="198"/>
      <c r="B3231" s="189" t="s">
        <v>5077</v>
      </c>
      <c r="C3231" s="189">
        <v>2023</v>
      </c>
      <c r="D3231" s="184" t="s">
        <v>3771</v>
      </c>
      <c r="E3231" s="187">
        <v>1</v>
      </c>
      <c r="F3231" s="186"/>
      <c r="G3231" s="187">
        <v>31.715730000000001</v>
      </c>
    </row>
    <row r="3232" spans="1:7" ht="18.75">
      <c r="A3232" s="198"/>
      <c r="B3232" s="189" t="s">
        <v>5077</v>
      </c>
      <c r="C3232" s="189">
        <v>2023</v>
      </c>
      <c r="D3232" s="184" t="s">
        <v>3771</v>
      </c>
      <c r="E3232" s="187">
        <v>1</v>
      </c>
      <c r="F3232" s="186"/>
      <c r="G3232" s="187">
        <v>35.892120000000006</v>
      </c>
    </row>
    <row r="3233" spans="1:7" ht="18.75">
      <c r="A3233" s="198"/>
      <c r="B3233" s="189" t="s">
        <v>5089</v>
      </c>
      <c r="C3233" s="189">
        <v>2023</v>
      </c>
      <c r="D3233" s="184" t="s">
        <v>3771</v>
      </c>
      <c r="E3233" s="187">
        <v>1</v>
      </c>
      <c r="F3233" s="186"/>
      <c r="G3233" s="187">
        <v>34.22907</v>
      </c>
    </row>
    <row r="3234" spans="1:7" ht="18.75">
      <c r="A3234" s="198"/>
      <c r="B3234" s="189" t="s">
        <v>5087</v>
      </c>
      <c r="C3234" s="189">
        <v>2023</v>
      </c>
      <c r="D3234" s="184" t="s">
        <v>3771</v>
      </c>
      <c r="E3234" s="187">
        <v>1</v>
      </c>
      <c r="F3234" s="186"/>
      <c r="G3234" s="187">
        <v>30.970369999999999</v>
      </c>
    </row>
    <row r="3235" spans="1:7" ht="18.75">
      <c r="A3235" s="198"/>
      <c r="B3235" s="189" t="s">
        <v>5078</v>
      </c>
      <c r="C3235" s="189">
        <v>2023</v>
      </c>
      <c r="D3235" s="184" t="s">
        <v>3771</v>
      </c>
      <c r="E3235" s="187">
        <v>1</v>
      </c>
      <c r="F3235" s="186"/>
      <c r="G3235" s="187">
        <v>31.606810000000003</v>
      </c>
    </row>
    <row r="3236" spans="1:7" ht="18.75">
      <c r="A3236" s="198"/>
      <c r="B3236" s="189" t="s">
        <v>5077</v>
      </c>
      <c r="C3236" s="189">
        <v>2023</v>
      </c>
      <c r="D3236" s="184" t="s">
        <v>3771</v>
      </c>
      <c r="E3236" s="187">
        <v>1</v>
      </c>
      <c r="F3236" s="186"/>
      <c r="G3236" s="187">
        <v>32.24812</v>
      </c>
    </row>
    <row r="3237" spans="1:7" ht="18.75">
      <c r="A3237" s="198"/>
      <c r="B3237" s="189" t="s">
        <v>5079</v>
      </c>
      <c r="C3237" s="189">
        <v>2023</v>
      </c>
      <c r="D3237" s="184" t="s">
        <v>3771</v>
      </c>
      <c r="E3237" s="187">
        <v>1</v>
      </c>
      <c r="F3237" s="186"/>
      <c r="G3237" s="187">
        <v>29.485849999999999</v>
      </c>
    </row>
    <row r="3238" spans="1:7" ht="18.75">
      <c r="A3238" s="198"/>
      <c r="B3238" s="189" t="s">
        <v>5078</v>
      </c>
      <c r="C3238" s="189">
        <v>2023</v>
      </c>
      <c r="D3238" s="184" t="s">
        <v>3771</v>
      </c>
      <c r="E3238" s="187">
        <v>1</v>
      </c>
      <c r="F3238" s="186"/>
      <c r="G3238" s="187">
        <v>31.608180000000001</v>
      </c>
    </row>
    <row r="3239" spans="1:7" ht="18.75">
      <c r="A3239" s="198"/>
      <c r="B3239" s="189" t="s">
        <v>5078</v>
      </c>
      <c r="C3239" s="189">
        <v>2023</v>
      </c>
      <c r="D3239" s="184" t="s">
        <v>3771</v>
      </c>
      <c r="E3239" s="187">
        <v>1</v>
      </c>
      <c r="F3239" s="186"/>
      <c r="G3239" s="187">
        <v>31.35792</v>
      </c>
    </row>
    <row r="3240" spans="1:7" ht="18.75">
      <c r="A3240" s="198"/>
      <c r="B3240" s="189" t="s">
        <v>5077</v>
      </c>
      <c r="C3240" s="189">
        <v>2023</v>
      </c>
      <c r="D3240" s="184" t="s">
        <v>3771</v>
      </c>
      <c r="E3240" s="187">
        <v>1</v>
      </c>
      <c r="F3240" s="186"/>
      <c r="G3240" s="187">
        <v>30.237380000000002</v>
      </c>
    </row>
    <row r="3241" spans="1:7" ht="18.75">
      <c r="A3241" s="198"/>
      <c r="B3241" s="189" t="s">
        <v>5087</v>
      </c>
      <c r="C3241" s="189">
        <v>2023</v>
      </c>
      <c r="D3241" s="184" t="s">
        <v>3771</v>
      </c>
      <c r="E3241" s="187">
        <v>1</v>
      </c>
      <c r="F3241" s="186"/>
      <c r="G3241" s="187">
        <v>47.807209999999998</v>
      </c>
    </row>
    <row r="3242" spans="1:7" ht="18.75">
      <c r="A3242" s="198"/>
      <c r="B3242" s="189" t="s">
        <v>5077</v>
      </c>
      <c r="C3242" s="189">
        <v>2023</v>
      </c>
      <c r="D3242" s="184" t="s">
        <v>3771</v>
      </c>
      <c r="E3242" s="187">
        <v>1</v>
      </c>
      <c r="F3242" s="186"/>
      <c r="G3242" s="187">
        <v>31.852919999999997</v>
      </c>
    </row>
    <row r="3243" spans="1:7" ht="18.75">
      <c r="A3243" s="198"/>
      <c r="B3243" s="189" t="s">
        <v>5078</v>
      </c>
      <c r="C3243" s="189">
        <v>2023</v>
      </c>
      <c r="D3243" s="184" t="s">
        <v>3771</v>
      </c>
      <c r="E3243" s="187">
        <v>1</v>
      </c>
      <c r="F3243" s="186"/>
      <c r="G3243" s="187">
        <v>32.579009999999997</v>
      </c>
    </row>
    <row r="3244" spans="1:7" ht="18.75">
      <c r="A3244" s="198"/>
      <c r="B3244" s="189" t="s">
        <v>5077</v>
      </c>
      <c r="C3244" s="189">
        <v>2023</v>
      </c>
      <c r="D3244" s="184" t="s">
        <v>3771</v>
      </c>
      <c r="E3244" s="187">
        <v>1</v>
      </c>
      <c r="F3244" s="186"/>
      <c r="G3244" s="187">
        <v>41.404559999999996</v>
      </c>
    </row>
    <row r="3245" spans="1:7" ht="18.75">
      <c r="A3245" s="198"/>
      <c r="B3245" s="189" t="s">
        <v>5085</v>
      </c>
      <c r="C3245" s="189">
        <v>2023</v>
      </c>
      <c r="D3245" s="184" t="s">
        <v>3771</v>
      </c>
      <c r="E3245" s="187">
        <v>1</v>
      </c>
      <c r="F3245" s="186"/>
      <c r="G3245" s="187">
        <v>32.378639999999997</v>
      </c>
    </row>
    <row r="3246" spans="1:7" ht="18.75">
      <c r="A3246" s="198"/>
      <c r="B3246" s="189" t="s">
        <v>5078</v>
      </c>
      <c r="C3246" s="189">
        <v>2023</v>
      </c>
      <c r="D3246" s="184" t="s">
        <v>3771</v>
      </c>
      <c r="E3246" s="187">
        <v>1</v>
      </c>
      <c r="F3246" s="186"/>
      <c r="G3246" s="187">
        <v>30.070779999999999</v>
      </c>
    </row>
    <row r="3247" spans="1:7" ht="18.75">
      <c r="A3247" s="198"/>
      <c r="B3247" s="189" t="s">
        <v>5088</v>
      </c>
      <c r="C3247" s="189">
        <v>2023</v>
      </c>
      <c r="D3247" s="184" t="s">
        <v>3771</v>
      </c>
      <c r="E3247" s="187">
        <v>1</v>
      </c>
      <c r="F3247" s="186"/>
      <c r="G3247" s="187">
        <v>29.673650000000002</v>
      </c>
    </row>
    <row r="3248" spans="1:7" ht="18.75">
      <c r="A3248" s="198"/>
      <c r="B3248" s="189" t="s">
        <v>5077</v>
      </c>
      <c r="C3248" s="189">
        <v>2023</v>
      </c>
      <c r="D3248" s="184" t="s">
        <v>3771</v>
      </c>
      <c r="E3248" s="187">
        <v>1</v>
      </c>
      <c r="F3248" s="186"/>
      <c r="G3248" s="187">
        <v>31.637220000000003</v>
      </c>
    </row>
    <row r="3249" spans="1:7" ht="18.75">
      <c r="A3249" s="198"/>
      <c r="B3249" s="189" t="s">
        <v>5078</v>
      </c>
      <c r="C3249" s="189">
        <v>2023</v>
      </c>
      <c r="D3249" s="184" t="s">
        <v>3771</v>
      </c>
      <c r="E3249" s="187">
        <v>1</v>
      </c>
      <c r="F3249" s="186"/>
      <c r="G3249" s="187">
        <v>46.862739999999995</v>
      </c>
    </row>
    <row r="3250" spans="1:7" ht="18.75">
      <c r="A3250" s="198"/>
      <c r="B3250" s="189" t="s">
        <v>5077</v>
      </c>
      <c r="C3250" s="189">
        <v>2023</v>
      </c>
      <c r="D3250" s="184" t="s">
        <v>3771</v>
      </c>
      <c r="E3250" s="187">
        <v>1</v>
      </c>
      <c r="F3250" s="186"/>
      <c r="G3250" s="187">
        <v>32.288890000000002</v>
      </c>
    </row>
    <row r="3251" spans="1:7" ht="18.75">
      <c r="A3251" s="198"/>
      <c r="B3251" s="189" t="s">
        <v>5077</v>
      </c>
      <c r="C3251" s="189">
        <v>2023</v>
      </c>
      <c r="D3251" s="184" t="s">
        <v>3771</v>
      </c>
      <c r="E3251" s="187">
        <v>1</v>
      </c>
      <c r="F3251" s="186"/>
      <c r="G3251" s="187">
        <v>31.569040000000001</v>
      </c>
    </row>
    <row r="3252" spans="1:7" ht="18.75">
      <c r="A3252" s="198"/>
      <c r="B3252" s="189" t="s">
        <v>5077</v>
      </c>
      <c r="C3252" s="189">
        <v>2023</v>
      </c>
      <c r="D3252" s="184" t="s">
        <v>3771</v>
      </c>
      <c r="E3252" s="187">
        <v>1</v>
      </c>
      <c r="F3252" s="186"/>
      <c r="G3252" s="187">
        <v>33.261830000000003</v>
      </c>
    </row>
    <row r="3253" spans="1:7" ht="18.75">
      <c r="A3253" s="198"/>
      <c r="B3253" s="189" t="s">
        <v>5078</v>
      </c>
      <c r="C3253" s="189">
        <v>2023</v>
      </c>
      <c r="D3253" s="184" t="s">
        <v>3771</v>
      </c>
      <c r="E3253" s="187">
        <v>1</v>
      </c>
      <c r="F3253" s="186"/>
      <c r="G3253" s="187">
        <v>31.962610000000002</v>
      </c>
    </row>
    <row r="3254" spans="1:7" ht="18.75">
      <c r="A3254" s="198"/>
      <c r="B3254" s="189" t="s">
        <v>5089</v>
      </c>
      <c r="C3254" s="189">
        <v>2023</v>
      </c>
      <c r="D3254" s="184" t="s">
        <v>3771</v>
      </c>
      <c r="E3254" s="187">
        <v>1</v>
      </c>
      <c r="F3254" s="186"/>
      <c r="G3254" s="187">
        <v>36.80359</v>
      </c>
    </row>
    <row r="3255" spans="1:7" ht="18.75">
      <c r="A3255" s="198"/>
      <c r="B3255" s="189" t="s">
        <v>5078</v>
      </c>
      <c r="C3255" s="189">
        <v>2023</v>
      </c>
      <c r="D3255" s="184" t="s">
        <v>3771</v>
      </c>
      <c r="E3255" s="187">
        <v>1</v>
      </c>
      <c r="F3255" s="186"/>
      <c r="G3255" s="187">
        <v>32.300229999999999</v>
      </c>
    </row>
    <row r="3256" spans="1:7" ht="18.75">
      <c r="A3256" s="198"/>
      <c r="B3256" s="189" t="s">
        <v>5090</v>
      </c>
      <c r="C3256" s="189">
        <v>2023</v>
      </c>
      <c r="D3256" s="184" t="s">
        <v>3771</v>
      </c>
      <c r="E3256" s="187">
        <v>1</v>
      </c>
      <c r="F3256" s="186"/>
      <c r="G3256" s="187">
        <v>28.10378</v>
      </c>
    </row>
    <row r="3257" spans="1:7" ht="18.75">
      <c r="A3257" s="198"/>
      <c r="B3257" s="189" t="s">
        <v>5077</v>
      </c>
      <c r="C3257" s="189">
        <v>2023</v>
      </c>
      <c r="D3257" s="184" t="s">
        <v>3771</v>
      </c>
      <c r="E3257" s="187">
        <v>1</v>
      </c>
      <c r="F3257" s="186"/>
      <c r="G3257" s="187">
        <v>30.31521</v>
      </c>
    </row>
    <row r="3258" spans="1:7" ht="18.75">
      <c r="A3258" s="198"/>
      <c r="B3258" s="189" t="s">
        <v>5087</v>
      </c>
      <c r="C3258" s="189">
        <v>2023</v>
      </c>
      <c r="D3258" s="184" t="s">
        <v>3771</v>
      </c>
      <c r="E3258" s="187">
        <v>1</v>
      </c>
      <c r="F3258" s="186"/>
      <c r="G3258" s="187">
        <v>29.248380000000001</v>
      </c>
    </row>
    <row r="3259" spans="1:7" ht="18.75">
      <c r="A3259" s="198"/>
      <c r="B3259" s="189" t="s">
        <v>5077</v>
      </c>
      <c r="C3259" s="189">
        <v>2023</v>
      </c>
      <c r="D3259" s="184" t="s">
        <v>3771</v>
      </c>
      <c r="E3259" s="187">
        <v>1</v>
      </c>
      <c r="F3259" s="186"/>
      <c r="G3259" s="187">
        <v>32.161360000000002</v>
      </c>
    </row>
    <row r="3260" spans="1:7" ht="18.75">
      <c r="A3260" s="198"/>
      <c r="B3260" s="189" t="s">
        <v>5078</v>
      </c>
      <c r="C3260" s="189">
        <v>2023</v>
      </c>
      <c r="D3260" s="184" t="s">
        <v>3771</v>
      </c>
      <c r="E3260" s="187">
        <v>1</v>
      </c>
      <c r="F3260" s="186"/>
      <c r="G3260" s="187">
        <v>30.996689999999997</v>
      </c>
    </row>
    <row r="3261" spans="1:7" ht="18.75">
      <c r="A3261" s="198"/>
      <c r="B3261" s="189" t="s">
        <v>5077</v>
      </c>
      <c r="C3261" s="189">
        <v>2023</v>
      </c>
      <c r="D3261" s="184" t="s">
        <v>3771</v>
      </c>
      <c r="E3261" s="187">
        <v>1</v>
      </c>
      <c r="F3261" s="186"/>
      <c r="G3261" s="187">
        <v>31.6706</v>
      </c>
    </row>
    <row r="3262" spans="1:7" ht="18.75">
      <c r="A3262" s="198"/>
      <c r="B3262" s="189" t="s">
        <v>5078</v>
      </c>
      <c r="C3262" s="189">
        <v>2023</v>
      </c>
      <c r="D3262" s="184" t="s">
        <v>3771</v>
      </c>
      <c r="E3262" s="187">
        <v>1</v>
      </c>
      <c r="F3262" s="186"/>
      <c r="G3262" s="187">
        <v>30.55733</v>
      </c>
    </row>
    <row r="3263" spans="1:7" ht="18.75">
      <c r="A3263" s="198"/>
      <c r="B3263" s="189" t="s">
        <v>5077</v>
      </c>
      <c r="C3263" s="189">
        <v>2023</v>
      </c>
      <c r="D3263" s="184" t="s">
        <v>3771</v>
      </c>
      <c r="E3263" s="187">
        <v>1</v>
      </c>
      <c r="F3263" s="186"/>
      <c r="G3263" s="187">
        <v>31.559080000000002</v>
      </c>
    </row>
    <row r="3264" spans="1:7" ht="18.75">
      <c r="A3264" s="198"/>
      <c r="B3264" s="189" t="s">
        <v>5087</v>
      </c>
      <c r="C3264" s="189">
        <v>2023</v>
      </c>
      <c r="D3264" s="184" t="s">
        <v>3771</v>
      </c>
      <c r="E3264" s="187">
        <v>1</v>
      </c>
      <c r="F3264" s="186"/>
      <c r="G3264" s="187">
        <v>29.007939999999998</v>
      </c>
    </row>
    <row r="3265" spans="1:7" ht="18.75">
      <c r="A3265" s="198"/>
      <c r="B3265" s="189" t="s">
        <v>5078</v>
      </c>
      <c r="C3265" s="189">
        <v>2023</v>
      </c>
      <c r="D3265" s="184" t="s">
        <v>3771</v>
      </c>
      <c r="E3265" s="187">
        <v>1</v>
      </c>
      <c r="F3265" s="186"/>
      <c r="G3265" s="187">
        <v>31.941380000000002</v>
      </c>
    </row>
    <row r="3266" spans="1:7" ht="18.75">
      <c r="A3266" s="198"/>
      <c r="B3266" s="189" t="s">
        <v>5078</v>
      </c>
      <c r="C3266" s="189">
        <v>2023</v>
      </c>
      <c r="D3266" s="184" t="s">
        <v>3771</v>
      </c>
      <c r="E3266" s="187">
        <v>1</v>
      </c>
      <c r="F3266" s="186"/>
      <c r="G3266" s="187">
        <v>31.808700000000002</v>
      </c>
    </row>
    <row r="3267" spans="1:7" ht="18.75">
      <c r="A3267" s="198"/>
      <c r="B3267" s="189" t="s">
        <v>5078</v>
      </c>
      <c r="C3267" s="189">
        <v>2023</v>
      </c>
      <c r="D3267" s="184" t="s">
        <v>3771</v>
      </c>
      <c r="E3267" s="187">
        <v>1</v>
      </c>
      <c r="F3267" s="186"/>
      <c r="G3267" s="187">
        <v>30.63588</v>
      </c>
    </row>
    <row r="3268" spans="1:7" ht="18.75">
      <c r="A3268" s="198"/>
      <c r="B3268" s="189" t="s">
        <v>5083</v>
      </c>
      <c r="C3268" s="189">
        <v>2023</v>
      </c>
      <c r="D3268" s="184" t="s">
        <v>3771</v>
      </c>
      <c r="E3268" s="187">
        <v>1</v>
      </c>
      <c r="F3268" s="186"/>
      <c r="G3268" s="187">
        <v>29.15606</v>
      </c>
    </row>
    <row r="3269" spans="1:7" ht="18.75">
      <c r="A3269" s="198"/>
      <c r="B3269" s="189" t="s">
        <v>5081</v>
      </c>
      <c r="C3269" s="189">
        <v>2023</v>
      </c>
      <c r="D3269" s="184" t="s">
        <v>3771</v>
      </c>
      <c r="E3269" s="187">
        <v>1</v>
      </c>
      <c r="F3269" s="186"/>
      <c r="G3269" s="187">
        <v>40.563190000000006</v>
      </c>
    </row>
    <row r="3270" spans="1:7" ht="18.75">
      <c r="A3270" s="198"/>
      <c r="B3270" s="189" t="s">
        <v>5077</v>
      </c>
      <c r="C3270" s="189">
        <v>2023</v>
      </c>
      <c r="D3270" s="184" t="s">
        <v>3771</v>
      </c>
      <c r="E3270" s="187">
        <v>1</v>
      </c>
      <c r="F3270" s="186"/>
      <c r="G3270" s="187">
        <v>30.208269999999999</v>
      </c>
    </row>
    <row r="3271" spans="1:7" ht="18.75">
      <c r="A3271" s="198"/>
      <c r="B3271" s="189" t="s">
        <v>5078</v>
      </c>
      <c r="C3271" s="189">
        <v>2023</v>
      </c>
      <c r="D3271" s="184" t="s">
        <v>3771</v>
      </c>
      <c r="E3271" s="187">
        <v>1</v>
      </c>
      <c r="F3271" s="186"/>
      <c r="G3271" s="187">
        <v>31.994580000000003</v>
      </c>
    </row>
    <row r="3272" spans="1:7" ht="18.75">
      <c r="A3272" s="198"/>
      <c r="B3272" s="189" t="s">
        <v>5085</v>
      </c>
      <c r="C3272" s="189">
        <v>2023</v>
      </c>
      <c r="D3272" s="184" t="s">
        <v>3771</v>
      </c>
      <c r="E3272" s="187">
        <v>1</v>
      </c>
      <c r="F3272" s="186"/>
      <c r="G3272" s="187">
        <v>32.296810000000001</v>
      </c>
    </row>
    <row r="3273" spans="1:7" ht="18.75">
      <c r="A3273" s="198"/>
      <c r="B3273" s="189" t="s">
        <v>5087</v>
      </c>
      <c r="C3273" s="189">
        <v>2023</v>
      </c>
      <c r="D3273" s="184" t="s">
        <v>3771</v>
      </c>
      <c r="E3273" s="187">
        <v>1</v>
      </c>
      <c r="F3273" s="186"/>
      <c r="G3273" s="187">
        <v>18.4023</v>
      </c>
    </row>
    <row r="3274" spans="1:7" ht="18.75">
      <c r="A3274" s="198"/>
      <c r="B3274" s="189" t="s">
        <v>5105</v>
      </c>
      <c r="C3274" s="189">
        <v>2023</v>
      </c>
      <c r="D3274" s="184" t="s">
        <v>3771</v>
      </c>
      <c r="E3274" s="187">
        <v>1</v>
      </c>
      <c r="F3274" s="186"/>
      <c r="G3274" s="187">
        <v>36.84619</v>
      </c>
    </row>
    <row r="3275" spans="1:7" ht="18.75">
      <c r="A3275" s="198"/>
      <c r="B3275" s="189" t="s">
        <v>5078</v>
      </c>
      <c r="C3275" s="189">
        <v>2023</v>
      </c>
      <c r="D3275" s="184" t="s">
        <v>3771</v>
      </c>
      <c r="E3275" s="187">
        <v>1</v>
      </c>
      <c r="F3275" s="186"/>
      <c r="G3275" s="187">
        <v>31.682650000000002</v>
      </c>
    </row>
    <row r="3276" spans="1:7" ht="18.75">
      <c r="A3276" s="198"/>
      <c r="B3276" s="189" t="s">
        <v>5078</v>
      </c>
      <c r="C3276" s="189">
        <v>2023</v>
      </c>
      <c r="D3276" s="184" t="s">
        <v>3771</v>
      </c>
      <c r="E3276" s="187">
        <v>1</v>
      </c>
      <c r="F3276" s="186"/>
      <c r="G3276" s="187">
        <v>30.706139999999998</v>
      </c>
    </row>
    <row r="3277" spans="1:7" ht="18.75">
      <c r="A3277" s="198"/>
      <c r="B3277" s="189" t="s">
        <v>5085</v>
      </c>
      <c r="C3277" s="189">
        <v>2023</v>
      </c>
      <c r="D3277" s="184" t="s">
        <v>3771</v>
      </c>
      <c r="E3277" s="187">
        <v>1</v>
      </c>
      <c r="F3277" s="186"/>
      <c r="G3277" s="187">
        <v>31.935310000000001</v>
      </c>
    </row>
    <row r="3278" spans="1:7" ht="18.75">
      <c r="A3278" s="198"/>
      <c r="B3278" s="189" t="s">
        <v>5078</v>
      </c>
      <c r="C3278" s="189">
        <v>2023</v>
      </c>
      <c r="D3278" s="184" t="s">
        <v>3771</v>
      </c>
      <c r="E3278" s="187">
        <v>1</v>
      </c>
      <c r="F3278" s="186"/>
      <c r="G3278" s="187">
        <v>31.435950000000002</v>
      </c>
    </row>
    <row r="3279" spans="1:7" ht="18.75">
      <c r="A3279" s="198"/>
      <c r="B3279" s="189" t="s">
        <v>5077</v>
      </c>
      <c r="C3279" s="189">
        <v>2023</v>
      </c>
      <c r="D3279" s="184" t="s">
        <v>3771</v>
      </c>
      <c r="E3279" s="187">
        <v>1</v>
      </c>
      <c r="F3279" s="186"/>
      <c r="G3279" s="187">
        <v>30.192250000000001</v>
      </c>
    </row>
    <row r="3280" spans="1:7" ht="18.75">
      <c r="A3280" s="198"/>
      <c r="B3280" s="189" t="s">
        <v>5077</v>
      </c>
      <c r="C3280" s="189">
        <v>2023</v>
      </c>
      <c r="D3280" s="184" t="s">
        <v>3771</v>
      </c>
      <c r="E3280" s="187">
        <v>1</v>
      </c>
      <c r="F3280" s="186"/>
      <c r="G3280" s="187">
        <v>31.834</v>
      </c>
    </row>
    <row r="3281" spans="1:7" ht="18.75">
      <c r="A3281" s="198"/>
      <c r="B3281" s="189" t="s">
        <v>5078</v>
      </c>
      <c r="C3281" s="189">
        <v>2023</v>
      </c>
      <c r="D3281" s="184" t="s">
        <v>3771</v>
      </c>
      <c r="E3281" s="187">
        <v>1</v>
      </c>
      <c r="F3281" s="186"/>
      <c r="G3281" s="187">
        <v>31.994589999999999</v>
      </c>
    </row>
    <row r="3282" spans="1:7" ht="18.75">
      <c r="A3282" s="198"/>
      <c r="B3282" s="189" t="s">
        <v>5078</v>
      </c>
      <c r="C3282" s="189">
        <v>2023</v>
      </c>
      <c r="D3282" s="184" t="s">
        <v>3771</v>
      </c>
      <c r="E3282" s="187">
        <v>1</v>
      </c>
      <c r="F3282" s="186"/>
      <c r="G3282" s="187">
        <v>32.074249999999999</v>
      </c>
    </row>
    <row r="3283" spans="1:7" ht="18.75">
      <c r="A3283" s="198"/>
      <c r="B3283" s="189" t="s">
        <v>5092</v>
      </c>
      <c r="C3283" s="189">
        <v>2023</v>
      </c>
      <c r="D3283" s="184" t="s">
        <v>3771</v>
      </c>
      <c r="E3283" s="187">
        <v>1</v>
      </c>
      <c r="F3283" s="186"/>
      <c r="G3283" s="187">
        <v>28.840139999999998</v>
      </c>
    </row>
    <row r="3284" spans="1:7" ht="18.75">
      <c r="A3284" s="198"/>
      <c r="B3284" s="189" t="s">
        <v>5078</v>
      </c>
      <c r="C3284" s="189">
        <v>2023</v>
      </c>
      <c r="D3284" s="184" t="s">
        <v>3771</v>
      </c>
      <c r="E3284" s="187">
        <v>1</v>
      </c>
      <c r="F3284" s="186"/>
      <c r="G3284" s="187">
        <v>31.926279999999998</v>
      </c>
    </row>
    <row r="3285" spans="1:7" ht="18.75">
      <c r="A3285" s="198"/>
      <c r="B3285" s="189" t="s">
        <v>5078</v>
      </c>
      <c r="C3285" s="189">
        <v>2023</v>
      </c>
      <c r="D3285" s="184" t="s">
        <v>3771</v>
      </c>
      <c r="E3285" s="187">
        <v>1</v>
      </c>
      <c r="F3285" s="186"/>
      <c r="G3285" s="187">
        <v>31.016349999999999</v>
      </c>
    </row>
    <row r="3286" spans="1:7" ht="18.75">
      <c r="A3286" s="198"/>
      <c r="B3286" s="189" t="s">
        <v>5078</v>
      </c>
      <c r="C3286" s="189">
        <v>2023</v>
      </c>
      <c r="D3286" s="184" t="s">
        <v>3771</v>
      </c>
      <c r="E3286" s="187">
        <v>1</v>
      </c>
      <c r="F3286" s="186"/>
      <c r="G3286" s="187">
        <v>31.974700000000002</v>
      </c>
    </row>
    <row r="3287" spans="1:7" ht="18.75">
      <c r="A3287" s="198"/>
      <c r="B3287" s="189" t="s">
        <v>5099</v>
      </c>
      <c r="C3287" s="189">
        <v>2023</v>
      </c>
      <c r="D3287" s="184" t="s">
        <v>3771</v>
      </c>
      <c r="E3287" s="187">
        <v>1</v>
      </c>
      <c r="F3287" s="186"/>
      <c r="G3287" s="187">
        <v>27.85061</v>
      </c>
    </row>
    <row r="3288" spans="1:7" ht="18.75">
      <c r="A3288" s="198"/>
      <c r="B3288" s="189" t="s">
        <v>5078</v>
      </c>
      <c r="C3288" s="189">
        <v>2023</v>
      </c>
      <c r="D3288" s="184" t="s">
        <v>3771</v>
      </c>
      <c r="E3288" s="187">
        <v>1</v>
      </c>
      <c r="F3288" s="186"/>
      <c r="G3288" s="187">
        <v>30.63589</v>
      </c>
    </row>
    <row r="3289" spans="1:7" ht="18.75">
      <c r="A3289" s="198"/>
      <c r="B3289" s="189" t="s">
        <v>5078</v>
      </c>
      <c r="C3289" s="189">
        <v>2023</v>
      </c>
      <c r="D3289" s="184" t="s">
        <v>3771</v>
      </c>
      <c r="E3289" s="187">
        <v>1</v>
      </c>
      <c r="F3289" s="186"/>
      <c r="G3289" s="187">
        <v>30.548590000000001</v>
      </c>
    </row>
    <row r="3290" spans="1:7" ht="18.75">
      <c r="A3290" s="198"/>
      <c r="B3290" s="189" t="s">
        <v>5077</v>
      </c>
      <c r="C3290" s="189">
        <v>2023</v>
      </c>
      <c r="D3290" s="184" t="s">
        <v>3771</v>
      </c>
      <c r="E3290" s="187">
        <v>1</v>
      </c>
      <c r="F3290" s="186"/>
      <c r="G3290" s="187">
        <v>32.288890000000002</v>
      </c>
    </row>
    <row r="3291" spans="1:7" ht="18.75">
      <c r="A3291" s="198"/>
      <c r="B3291" s="189" t="s">
        <v>5081</v>
      </c>
      <c r="C3291" s="189">
        <v>2023</v>
      </c>
      <c r="D3291" s="184" t="s">
        <v>3771</v>
      </c>
      <c r="E3291" s="187">
        <v>1</v>
      </c>
      <c r="F3291" s="186"/>
      <c r="G3291" s="187">
        <v>29.997119999999999</v>
      </c>
    </row>
    <row r="3292" spans="1:7" ht="18.75">
      <c r="A3292" s="198"/>
      <c r="B3292" s="189" t="s">
        <v>5087</v>
      </c>
      <c r="C3292" s="189">
        <v>2023</v>
      </c>
      <c r="D3292" s="184" t="s">
        <v>3771</v>
      </c>
      <c r="E3292" s="187">
        <v>1</v>
      </c>
      <c r="F3292" s="186"/>
      <c r="G3292" s="187">
        <v>50.108040000000003</v>
      </c>
    </row>
    <row r="3293" spans="1:7" ht="18.75">
      <c r="A3293" s="198"/>
      <c r="B3293" s="189" t="s">
        <v>5077</v>
      </c>
      <c r="C3293" s="189">
        <v>2023</v>
      </c>
      <c r="D3293" s="184" t="s">
        <v>3771</v>
      </c>
      <c r="E3293" s="187">
        <v>1</v>
      </c>
      <c r="F3293" s="186"/>
      <c r="G3293" s="187">
        <v>31.997589999999999</v>
      </c>
    </row>
    <row r="3294" spans="1:7" ht="18.75">
      <c r="A3294" s="198"/>
      <c r="B3294" s="189" t="s">
        <v>5077</v>
      </c>
      <c r="C3294" s="189">
        <v>2023</v>
      </c>
      <c r="D3294" s="184" t="s">
        <v>3771</v>
      </c>
      <c r="E3294" s="187">
        <v>1</v>
      </c>
      <c r="F3294" s="186"/>
      <c r="G3294" s="187">
        <v>37.960910000000005</v>
      </c>
    </row>
    <row r="3295" spans="1:7" ht="18.75">
      <c r="A3295" s="198"/>
      <c r="B3295" s="189" t="s">
        <v>5087</v>
      </c>
      <c r="C3295" s="189">
        <v>2023</v>
      </c>
      <c r="D3295" s="184" t="s">
        <v>3771</v>
      </c>
      <c r="E3295" s="187">
        <v>1</v>
      </c>
      <c r="F3295" s="186"/>
      <c r="G3295" s="187">
        <v>36.883160000000004</v>
      </c>
    </row>
    <row r="3296" spans="1:7" ht="18.75">
      <c r="A3296" s="198"/>
      <c r="B3296" s="189" t="s">
        <v>5078</v>
      </c>
      <c r="C3296" s="189">
        <v>2023</v>
      </c>
      <c r="D3296" s="184" t="s">
        <v>3771</v>
      </c>
      <c r="E3296" s="187">
        <v>1</v>
      </c>
      <c r="F3296" s="186"/>
      <c r="G3296" s="187">
        <v>41.833510000000004</v>
      </c>
    </row>
    <row r="3297" spans="1:7" ht="18.75">
      <c r="A3297" s="198"/>
      <c r="B3297" s="189" t="s">
        <v>5084</v>
      </c>
      <c r="C3297" s="189">
        <v>2023</v>
      </c>
      <c r="D3297" s="184" t="s">
        <v>3771</v>
      </c>
      <c r="E3297" s="187">
        <v>1</v>
      </c>
      <c r="F3297" s="186"/>
      <c r="G3297" s="187">
        <v>36.143430000000002</v>
      </c>
    </row>
    <row r="3298" spans="1:7" ht="18.75">
      <c r="A3298" s="198"/>
      <c r="B3298" s="189" t="s">
        <v>5078</v>
      </c>
      <c r="C3298" s="189">
        <v>2023</v>
      </c>
      <c r="D3298" s="184" t="s">
        <v>3771</v>
      </c>
      <c r="E3298" s="187">
        <v>1</v>
      </c>
      <c r="F3298" s="186"/>
      <c r="G3298" s="187">
        <v>33.373230000000007</v>
      </c>
    </row>
    <row r="3299" spans="1:7" ht="18.75">
      <c r="A3299" s="198"/>
      <c r="B3299" s="189" t="s">
        <v>5091</v>
      </c>
      <c r="C3299" s="189">
        <v>2023</v>
      </c>
      <c r="D3299" s="184" t="s">
        <v>3771</v>
      </c>
      <c r="E3299" s="187">
        <v>1</v>
      </c>
      <c r="F3299" s="186"/>
      <c r="G3299" s="187">
        <v>28.180409999999998</v>
      </c>
    </row>
    <row r="3300" spans="1:7" ht="18.75">
      <c r="A3300" s="198"/>
      <c r="B3300" s="189" t="s">
        <v>5078</v>
      </c>
      <c r="C3300" s="189">
        <v>2023</v>
      </c>
      <c r="D3300" s="184" t="s">
        <v>3771</v>
      </c>
      <c r="E3300" s="187">
        <v>1</v>
      </c>
      <c r="F3300" s="186"/>
      <c r="G3300" s="187">
        <v>33.02319</v>
      </c>
    </row>
    <row r="3301" spans="1:7" ht="18.75">
      <c r="A3301" s="198"/>
      <c r="B3301" s="189" t="s">
        <v>5078</v>
      </c>
      <c r="C3301" s="189">
        <v>2023</v>
      </c>
      <c r="D3301" s="184" t="s">
        <v>3771</v>
      </c>
      <c r="E3301" s="187">
        <v>1</v>
      </c>
      <c r="F3301" s="186"/>
      <c r="G3301" s="187">
        <v>30.615189999999998</v>
      </c>
    </row>
    <row r="3302" spans="1:7" ht="18.75">
      <c r="A3302" s="198"/>
      <c r="B3302" s="189" t="s">
        <v>5078</v>
      </c>
      <c r="C3302" s="189">
        <v>2023</v>
      </c>
      <c r="D3302" s="184" t="s">
        <v>3771</v>
      </c>
      <c r="E3302" s="187">
        <v>1</v>
      </c>
      <c r="F3302" s="186"/>
      <c r="G3302" s="187">
        <v>41.319240000000001</v>
      </c>
    </row>
    <row r="3303" spans="1:7" ht="18.75">
      <c r="A3303" s="198"/>
      <c r="B3303" s="189" t="s">
        <v>5077</v>
      </c>
      <c r="C3303" s="189">
        <v>2023</v>
      </c>
      <c r="D3303" s="184" t="s">
        <v>3771</v>
      </c>
      <c r="E3303" s="187">
        <v>1</v>
      </c>
      <c r="F3303" s="186"/>
      <c r="G3303" s="187">
        <v>32.131839999999997</v>
      </c>
    </row>
    <row r="3304" spans="1:7" ht="18.75">
      <c r="A3304" s="198"/>
      <c r="B3304" s="189" t="s">
        <v>5078</v>
      </c>
      <c r="C3304" s="189">
        <v>2023</v>
      </c>
      <c r="D3304" s="184" t="s">
        <v>3771</v>
      </c>
      <c r="E3304" s="187">
        <v>1</v>
      </c>
      <c r="F3304" s="186"/>
      <c r="G3304" s="187">
        <v>30.520799999999998</v>
      </c>
    </row>
    <row r="3305" spans="1:7" ht="18.75">
      <c r="A3305" s="198"/>
      <c r="B3305" s="189" t="s">
        <v>5078</v>
      </c>
      <c r="C3305" s="189">
        <v>2023</v>
      </c>
      <c r="D3305" s="184" t="s">
        <v>3771</v>
      </c>
      <c r="E3305" s="187">
        <v>1</v>
      </c>
      <c r="F3305" s="186"/>
      <c r="G3305" s="187">
        <v>31.118740000000003</v>
      </c>
    </row>
    <row r="3306" spans="1:7" ht="18.75">
      <c r="A3306" s="198"/>
      <c r="B3306" s="189" t="s">
        <v>5097</v>
      </c>
      <c r="C3306" s="189">
        <v>2023</v>
      </c>
      <c r="D3306" s="184" t="s">
        <v>3771</v>
      </c>
      <c r="E3306" s="187">
        <v>1</v>
      </c>
      <c r="F3306" s="186"/>
      <c r="G3306" s="187">
        <v>23.87659</v>
      </c>
    </row>
    <row r="3307" spans="1:7" ht="18.75">
      <c r="A3307" s="198"/>
      <c r="B3307" s="189" t="s">
        <v>5078</v>
      </c>
      <c r="C3307" s="189">
        <v>2023</v>
      </c>
      <c r="D3307" s="184" t="s">
        <v>3771</v>
      </c>
      <c r="E3307" s="187">
        <v>1</v>
      </c>
      <c r="F3307" s="186"/>
      <c r="G3307" s="187">
        <v>30.672130000000003</v>
      </c>
    </row>
    <row r="3308" spans="1:7" ht="18.75">
      <c r="A3308" s="198"/>
      <c r="B3308" s="189" t="s">
        <v>5078</v>
      </c>
      <c r="C3308" s="189">
        <v>2023</v>
      </c>
      <c r="D3308" s="184" t="s">
        <v>3771</v>
      </c>
      <c r="E3308" s="187">
        <v>1</v>
      </c>
      <c r="F3308" s="186"/>
      <c r="G3308" s="187">
        <v>41.392919999999997</v>
      </c>
    </row>
    <row r="3309" spans="1:7" ht="18.75">
      <c r="A3309" s="198"/>
      <c r="B3309" s="189" t="s">
        <v>5078</v>
      </c>
      <c r="C3309" s="189">
        <v>2023</v>
      </c>
      <c r="D3309" s="184" t="s">
        <v>3771</v>
      </c>
      <c r="E3309" s="187">
        <v>1</v>
      </c>
      <c r="F3309" s="186"/>
      <c r="G3309" s="187">
        <v>30.271279999999997</v>
      </c>
    </row>
    <row r="3310" spans="1:7" ht="18.75">
      <c r="A3310" s="198"/>
      <c r="B3310" s="189" t="s">
        <v>5077</v>
      </c>
      <c r="C3310" s="189">
        <v>2023</v>
      </c>
      <c r="D3310" s="184" t="s">
        <v>3771</v>
      </c>
      <c r="E3310" s="187">
        <v>1</v>
      </c>
      <c r="F3310" s="186"/>
      <c r="G3310" s="187">
        <v>31.582139999999999</v>
      </c>
    </row>
    <row r="3311" spans="1:7" ht="18.75">
      <c r="A3311" s="198"/>
      <c r="B3311" s="189" t="s">
        <v>5078</v>
      </c>
      <c r="C3311" s="189">
        <v>2023</v>
      </c>
      <c r="D3311" s="184" t="s">
        <v>3771</v>
      </c>
      <c r="E3311" s="187">
        <v>1</v>
      </c>
      <c r="F3311" s="186"/>
      <c r="G3311" s="187">
        <v>30.520810000000001</v>
      </c>
    </row>
    <row r="3312" spans="1:7" ht="18.75">
      <c r="A3312" s="198"/>
      <c r="B3312" s="189" t="s">
        <v>5079</v>
      </c>
      <c r="C3312" s="189">
        <v>2023</v>
      </c>
      <c r="D3312" s="184" t="s">
        <v>3771</v>
      </c>
      <c r="E3312" s="187">
        <v>1</v>
      </c>
      <c r="F3312" s="186"/>
      <c r="G3312" s="187">
        <v>29.485849999999999</v>
      </c>
    </row>
    <row r="3313" spans="1:7" ht="18.75">
      <c r="A3313" s="198"/>
      <c r="B3313" s="189" t="s">
        <v>5087</v>
      </c>
      <c r="C3313" s="189">
        <v>2023</v>
      </c>
      <c r="D3313" s="184" t="s">
        <v>3771</v>
      </c>
      <c r="E3313" s="187">
        <v>1</v>
      </c>
      <c r="F3313" s="186"/>
      <c r="G3313" s="187">
        <v>15.35378</v>
      </c>
    </row>
    <row r="3314" spans="1:7" ht="18.75">
      <c r="A3314" s="198"/>
      <c r="B3314" s="189" t="s">
        <v>5078</v>
      </c>
      <c r="C3314" s="189">
        <v>2023</v>
      </c>
      <c r="D3314" s="184" t="s">
        <v>3771</v>
      </c>
      <c r="E3314" s="187">
        <v>1</v>
      </c>
      <c r="F3314" s="186"/>
      <c r="G3314" s="187">
        <v>43.540839999999996</v>
      </c>
    </row>
    <row r="3315" spans="1:7" ht="18.75">
      <c r="A3315" s="198"/>
      <c r="B3315" s="189" t="s">
        <v>5077</v>
      </c>
      <c r="C3315" s="189">
        <v>2023</v>
      </c>
      <c r="D3315" s="184" t="s">
        <v>3771</v>
      </c>
      <c r="E3315" s="187">
        <v>1</v>
      </c>
      <c r="F3315" s="186"/>
      <c r="G3315" s="187">
        <v>30.856009999999998</v>
      </c>
    </row>
    <row r="3316" spans="1:7" ht="18.75">
      <c r="A3316" s="198"/>
      <c r="B3316" s="189" t="s">
        <v>5077</v>
      </c>
      <c r="C3316" s="189">
        <v>2023</v>
      </c>
      <c r="D3316" s="184" t="s">
        <v>3771</v>
      </c>
      <c r="E3316" s="187">
        <v>1</v>
      </c>
      <c r="F3316" s="186"/>
      <c r="G3316" s="187">
        <v>31.641970000000001</v>
      </c>
    </row>
    <row r="3317" spans="1:7" ht="18.75">
      <c r="A3317" s="198"/>
      <c r="B3317" s="189" t="s">
        <v>5078</v>
      </c>
      <c r="C3317" s="189">
        <v>2023</v>
      </c>
      <c r="D3317" s="184" t="s">
        <v>3771</v>
      </c>
      <c r="E3317" s="187">
        <v>1</v>
      </c>
      <c r="F3317" s="186"/>
      <c r="G3317" s="187">
        <v>30.357150000000001</v>
      </c>
    </row>
    <row r="3318" spans="1:7" ht="18.75">
      <c r="A3318" s="198"/>
      <c r="B3318" s="189" t="s">
        <v>5078</v>
      </c>
      <c r="C3318" s="189">
        <v>2023</v>
      </c>
      <c r="D3318" s="184" t="s">
        <v>3771</v>
      </c>
      <c r="E3318" s="187">
        <v>1</v>
      </c>
      <c r="F3318" s="186"/>
      <c r="G3318" s="187">
        <v>41.373410000000007</v>
      </c>
    </row>
    <row r="3319" spans="1:7" ht="18.75">
      <c r="A3319" s="198"/>
      <c r="B3319" s="189" t="s">
        <v>5077</v>
      </c>
      <c r="C3319" s="189">
        <v>2023</v>
      </c>
      <c r="D3319" s="184" t="s">
        <v>3771</v>
      </c>
      <c r="E3319" s="187">
        <v>1</v>
      </c>
      <c r="F3319" s="186"/>
      <c r="G3319" s="187">
        <v>38.662230000000001</v>
      </c>
    </row>
    <row r="3320" spans="1:7" ht="18.75">
      <c r="A3320" s="198"/>
      <c r="B3320" s="189" t="s">
        <v>5077</v>
      </c>
      <c r="C3320" s="189">
        <v>2023</v>
      </c>
      <c r="D3320" s="184" t="s">
        <v>3771</v>
      </c>
      <c r="E3320" s="187">
        <v>1</v>
      </c>
      <c r="F3320" s="186"/>
      <c r="G3320" s="187">
        <v>30.18957</v>
      </c>
    </row>
    <row r="3321" spans="1:7" ht="18.75">
      <c r="A3321" s="198"/>
      <c r="B3321" s="189" t="s">
        <v>5078</v>
      </c>
      <c r="C3321" s="189">
        <v>2023</v>
      </c>
      <c r="D3321" s="184" t="s">
        <v>3771</v>
      </c>
      <c r="E3321" s="187">
        <v>1</v>
      </c>
      <c r="F3321" s="186"/>
      <c r="G3321" s="187">
        <v>40.335910000000005</v>
      </c>
    </row>
    <row r="3322" spans="1:7" ht="18.75">
      <c r="A3322" s="198"/>
      <c r="B3322" s="189" t="s">
        <v>5097</v>
      </c>
      <c r="C3322" s="189">
        <v>2023</v>
      </c>
      <c r="D3322" s="184" t="s">
        <v>3771</v>
      </c>
      <c r="E3322" s="187">
        <v>1</v>
      </c>
      <c r="F3322" s="186"/>
      <c r="G3322" s="187">
        <v>37.165579999999999</v>
      </c>
    </row>
    <row r="3323" spans="1:7" ht="18.75">
      <c r="A3323" s="198"/>
      <c r="B3323" s="189" t="s">
        <v>5077</v>
      </c>
      <c r="C3323" s="189">
        <v>2023</v>
      </c>
      <c r="D3323" s="184" t="s">
        <v>3771</v>
      </c>
      <c r="E3323" s="187">
        <v>1</v>
      </c>
      <c r="F3323" s="186"/>
      <c r="G3323" s="187">
        <v>31.57864</v>
      </c>
    </row>
    <row r="3324" spans="1:7" ht="18.75">
      <c r="A3324" s="198"/>
      <c r="B3324" s="189" t="s">
        <v>5087</v>
      </c>
      <c r="C3324" s="189">
        <v>2023</v>
      </c>
      <c r="D3324" s="184" t="s">
        <v>3771</v>
      </c>
      <c r="E3324" s="187">
        <v>1</v>
      </c>
      <c r="F3324" s="186"/>
      <c r="G3324" s="187">
        <v>41.071269999999998</v>
      </c>
    </row>
    <row r="3325" spans="1:7" ht="18.75">
      <c r="A3325" s="198"/>
      <c r="B3325" s="189" t="s">
        <v>5078</v>
      </c>
      <c r="C3325" s="189">
        <v>2023</v>
      </c>
      <c r="D3325" s="184" t="s">
        <v>3771</v>
      </c>
      <c r="E3325" s="187">
        <v>1</v>
      </c>
      <c r="F3325" s="186"/>
      <c r="G3325" s="187">
        <v>33.320509999999999</v>
      </c>
    </row>
    <row r="3326" spans="1:7" ht="18.75">
      <c r="A3326" s="198"/>
      <c r="B3326" s="189" t="s">
        <v>5077</v>
      </c>
      <c r="C3326" s="189">
        <v>2023</v>
      </c>
      <c r="D3326" s="184" t="s">
        <v>3771</v>
      </c>
      <c r="E3326" s="187">
        <v>1</v>
      </c>
      <c r="F3326" s="186"/>
      <c r="G3326" s="187">
        <v>32.368960000000001</v>
      </c>
    </row>
    <row r="3327" spans="1:7" ht="18.75">
      <c r="A3327" s="198"/>
      <c r="B3327" s="189" t="s">
        <v>5077</v>
      </c>
      <c r="C3327" s="189">
        <v>2023</v>
      </c>
      <c r="D3327" s="184" t="s">
        <v>3771</v>
      </c>
      <c r="E3327" s="187">
        <v>1</v>
      </c>
      <c r="F3327" s="186"/>
      <c r="G3327" s="187">
        <v>31.879709999999999</v>
      </c>
    </row>
    <row r="3328" spans="1:7" ht="18.75">
      <c r="A3328" s="198"/>
      <c r="B3328" s="189" t="s">
        <v>5078</v>
      </c>
      <c r="C3328" s="189">
        <v>2023</v>
      </c>
      <c r="D3328" s="184" t="s">
        <v>3771</v>
      </c>
      <c r="E3328" s="187">
        <v>1</v>
      </c>
      <c r="F3328" s="186"/>
      <c r="G3328" s="187">
        <v>41.343330000000002</v>
      </c>
    </row>
    <row r="3329" spans="1:7" ht="18.75">
      <c r="A3329" s="198"/>
      <c r="B3329" s="189" t="s">
        <v>5097</v>
      </c>
      <c r="C3329" s="189">
        <v>2023</v>
      </c>
      <c r="D3329" s="184" t="s">
        <v>3771</v>
      </c>
      <c r="E3329" s="187">
        <v>1</v>
      </c>
      <c r="F3329" s="186"/>
      <c r="G3329" s="187">
        <v>39.126930000000002</v>
      </c>
    </row>
    <row r="3330" spans="1:7" ht="18.75">
      <c r="A3330" s="198"/>
      <c r="B3330" s="189" t="s">
        <v>5090</v>
      </c>
      <c r="C3330" s="189">
        <v>2023</v>
      </c>
      <c r="D3330" s="184" t="s">
        <v>3771</v>
      </c>
      <c r="E3330" s="187">
        <v>1</v>
      </c>
      <c r="F3330" s="186"/>
      <c r="G3330" s="187">
        <v>42.125389999999996</v>
      </c>
    </row>
    <row r="3331" spans="1:7" ht="18.75">
      <c r="A3331" s="198"/>
      <c r="B3331" s="189" t="s">
        <v>5081</v>
      </c>
      <c r="C3331" s="189">
        <v>2023</v>
      </c>
      <c r="D3331" s="184" t="s">
        <v>3771</v>
      </c>
      <c r="E3331" s="187">
        <v>1</v>
      </c>
      <c r="F3331" s="186"/>
      <c r="G3331" s="187">
        <v>41.313069999999996</v>
      </c>
    </row>
    <row r="3332" spans="1:7" ht="18.75">
      <c r="A3332" s="198"/>
      <c r="B3332" s="189" t="s">
        <v>5077</v>
      </c>
      <c r="C3332" s="189">
        <v>2023</v>
      </c>
      <c r="D3332" s="184" t="s">
        <v>3771</v>
      </c>
      <c r="E3332" s="187">
        <v>1</v>
      </c>
      <c r="F3332" s="186"/>
      <c r="G3332" s="187">
        <v>38.505129999999994</v>
      </c>
    </row>
    <row r="3333" spans="1:7" ht="18.75">
      <c r="A3333" s="198"/>
      <c r="B3333" s="189" t="s">
        <v>5077</v>
      </c>
      <c r="C3333" s="189">
        <v>2023</v>
      </c>
      <c r="D3333" s="184" t="s">
        <v>3771</v>
      </c>
      <c r="E3333" s="187">
        <v>1</v>
      </c>
      <c r="F3333" s="186"/>
      <c r="G3333" s="187">
        <v>38.487900000000003</v>
      </c>
    </row>
    <row r="3334" spans="1:7" ht="18.75">
      <c r="A3334" s="198"/>
      <c r="B3334" s="189" t="s">
        <v>5077</v>
      </c>
      <c r="C3334" s="189">
        <v>2023</v>
      </c>
      <c r="D3334" s="184" t="s">
        <v>3771</v>
      </c>
      <c r="E3334" s="187">
        <v>1</v>
      </c>
      <c r="F3334" s="186"/>
      <c r="G3334" s="187">
        <v>36.435319999999997</v>
      </c>
    </row>
    <row r="3335" spans="1:7" ht="18.75">
      <c r="A3335" s="198"/>
      <c r="B3335" s="189" t="s">
        <v>5078</v>
      </c>
      <c r="C3335" s="189">
        <v>2023</v>
      </c>
      <c r="D3335" s="184" t="s">
        <v>3771</v>
      </c>
      <c r="E3335" s="187">
        <v>1</v>
      </c>
      <c r="F3335" s="186"/>
      <c r="G3335" s="187">
        <v>43.892440000000001</v>
      </c>
    </row>
    <row r="3336" spans="1:7" ht="18.75">
      <c r="A3336" s="198"/>
      <c r="B3336" s="189" t="s">
        <v>5099</v>
      </c>
      <c r="C3336" s="189">
        <v>2023</v>
      </c>
      <c r="D3336" s="184" t="s">
        <v>3771</v>
      </c>
      <c r="E3336" s="187">
        <v>1</v>
      </c>
      <c r="F3336" s="186"/>
      <c r="G3336" s="187">
        <v>29.157220000000002</v>
      </c>
    </row>
    <row r="3337" spans="1:7" ht="18.75">
      <c r="A3337" s="198"/>
      <c r="B3337" s="189" t="s">
        <v>5078</v>
      </c>
      <c r="C3337" s="189">
        <v>2023</v>
      </c>
      <c r="D3337" s="184" t="s">
        <v>3771</v>
      </c>
      <c r="E3337" s="187">
        <v>1</v>
      </c>
      <c r="F3337" s="186"/>
      <c r="G3337" s="187">
        <v>53.21508</v>
      </c>
    </row>
    <row r="3338" spans="1:7" ht="18.75">
      <c r="A3338" s="198"/>
      <c r="B3338" s="189" t="s">
        <v>5077</v>
      </c>
      <c r="C3338" s="189">
        <v>2023</v>
      </c>
      <c r="D3338" s="184" t="s">
        <v>3771</v>
      </c>
      <c r="E3338" s="187">
        <v>1</v>
      </c>
      <c r="F3338" s="186"/>
      <c r="G3338" s="187">
        <v>35.903870000000005</v>
      </c>
    </row>
    <row r="3339" spans="1:7" ht="18.75">
      <c r="A3339" s="198"/>
      <c r="B3339" s="189" t="s">
        <v>5079</v>
      </c>
      <c r="C3339" s="189">
        <v>2023</v>
      </c>
      <c r="D3339" s="184" t="s">
        <v>3771</v>
      </c>
      <c r="E3339" s="187">
        <v>1</v>
      </c>
      <c r="F3339" s="186"/>
      <c r="G3339" s="187">
        <v>31.352740000000001</v>
      </c>
    </row>
    <row r="3340" spans="1:7" ht="18.75">
      <c r="A3340" s="198"/>
      <c r="B3340" s="189" t="s">
        <v>5079</v>
      </c>
      <c r="C3340" s="189">
        <v>2023</v>
      </c>
      <c r="D3340" s="184" t="s">
        <v>3771</v>
      </c>
      <c r="E3340" s="187">
        <v>1</v>
      </c>
      <c r="F3340" s="186"/>
      <c r="G3340" s="187">
        <v>31.292750000000002</v>
      </c>
    </row>
    <row r="3341" spans="1:7" ht="18.75">
      <c r="A3341" s="198"/>
      <c r="B3341" s="189" t="s">
        <v>5077</v>
      </c>
      <c r="C3341" s="189">
        <v>2023</v>
      </c>
      <c r="D3341" s="184" t="s">
        <v>3771</v>
      </c>
      <c r="E3341" s="187">
        <v>1</v>
      </c>
      <c r="F3341" s="186"/>
      <c r="G3341" s="187">
        <v>39.469980000000007</v>
      </c>
    </row>
    <row r="3342" spans="1:7" ht="18.75">
      <c r="A3342" s="198"/>
      <c r="B3342" s="189" t="s">
        <v>5078</v>
      </c>
      <c r="C3342" s="189">
        <v>2023</v>
      </c>
      <c r="D3342" s="184" t="s">
        <v>3771</v>
      </c>
      <c r="E3342" s="187">
        <v>1</v>
      </c>
      <c r="F3342" s="186"/>
      <c r="G3342" s="187">
        <v>44.47598</v>
      </c>
    </row>
    <row r="3343" spans="1:7" ht="18.75">
      <c r="A3343" s="198"/>
      <c r="B3343" s="189" t="s">
        <v>5078</v>
      </c>
      <c r="C3343" s="189">
        <v>2023</v>
      </c>
      <c r="D3343" s="184" t="s">
        <v>3771</v>
      </c>
      <c r="E3343" s="187">
        <v>1</v>
      </c>
      <c r="F3343" s="186"/>
      <c r="G3343" s="187">
        <v>43.68853</v>
      </c>
    </row>
    <row r="3344" spans="1:7" ht="18.75">
      <c r="A3344" s="198"/>
      <c r="B3344" s="189" t="s">
        <v>5078</v>
      </c>
      <c r="C3344" s="189">
        <v>2023</v>
      </c>
      <c r="D3344" s="184" t="s">
        <v>3771</v>
      </c>
      <c r="E3344" s="187">
        <v>1</v>
      </c>
      <c r="F3344" s="186"/>
      <c r="G3344" s="187">
        <v>42.647940000000006</v>
      </c>
    </row>
    <row r="3345" spans="1:7" ht="18.75">
      <c r="A3345" s="198"/>
      <c r="B3345" s="189" t="s">
        <v>5078</v>
      </c>
      <c r="C3345" s="189">
        <v>2023</v>
      </c>
      <c r="D3345" s="184" t="s">
        <v>3771</v>
      </c>
      <c r="E3345" s="187">
        <v>1</v>
      </c>
      <c r="F3345" s="186"/>
      <c r="G3345" s="187">
        <v>46.499879999999997</v>
      </c>
    </row>
    <row r="3346" spans="1:7" ht="18.75">
      <c r="A3346" s="198"/>
      <c r="B3346" s="189" t="s">
        <v>5097</v>
      </c>
      <c r="C3346" s="189">
        <v>2023</v>
      </c>
      <c r="D3346" s="184" t="s">
        <v>3771</v>
      </c>
      <c r="E3346" s="187">
        <v>1</v>
      </c>
      <c r="F3346" s="186"/>
      <c r="G3346" s="187">
        <v>3.2971300000000001</v>
      </c>
    </row>
    <row r="3347" spans="1:7" ht="18.75">
      <c r="A3347" s="198"/>
      <c r="B3347" s="189" t="s">
        <v>5078</v>
      </c>
      <c r="C3347" s="189">
        <v>2023</v>
      </c>
      <c r="D3347" s="184" t="s">
        <v>3771</v>
      </c>
      <c r="E3347" s="187">
        <v>1</v>
      </c>
      <c r="F3347" s="186"/>
      <c r="G3347" s="187">
        <v>45.497230000000002</v>
      </c>
    </row>
    <row r="3348" spans="1:7" ht="18.75">
      <c r="A3348" s="198"/>
      <c r="B3348" s="189" t="s">
        <v>5077</v>
      </c>
      <c r="C3348" s="189">
        <v>2023</v>
      </c>
      <c r="D3348" s="184" t="s">
        <v>3771</v>
      </c>
      <c r="E3348" s="187">
        <v>1</v>
      </c>
      <c r="F3348" s="186"/>
      <c r="G3348" s="187">
        <v>41.141489999999997</v>
      </c>
    </row>
    <row r="3349" spans="1:7" ht="18.75">
      <c r="A3349" s="198"/>
      <c r="B3349" s="189" t="s">
        <v>5078</v>
      </c>
      <c r="C3349" s="189">
        <v>2023</v>
      </c>
      <c r="D3349" s="184" t="s">
        <v>3771</v>
      </c>
      <c r="E3349" s="187">
        <v>1</v>
      </c>
      <c r="F3349" s="186"/>
      <c r="G3349" s="187">
        <v>43.627879999999998</v>
      </c>
    </row>
    <row r="3350" spans="1:7" ht="18.75">
      <c r="A3350" s="198"/>
      <c r="B3350" s="189" t="s">
        <v>5077</v>
      </c>
      <c r="C3350" s="189">
        <v>2023</v>
      </c>
      <c r="D3350" s="184" t="s">
        <v>3771</v>
      </c>
      <c r="E3350" s="187">
        <v>1</v>
      </c>
      <c r="F3350" s="186"/>
      <c r="G3350" s="187">
        <v>41.141489999999997</v>
      </c>
    </row>
    <row r="3351" spans="1:7" ht="18.75">
      <c r="A3351" s="198"/>
      <c r="B3351" s="189" t="s">
        <v>5104</v>
      </c>
      <c r="C3351" s="189">
        <v>2023</v>
      </c>
      <c r="D3351" s="184" t="s">
        <v>3771</v>
      </c>
      <c r="E3351" s="187">
        <v>1</v>
      </c>
      <c r="F3351" s="186"/>
      <c r="G3351" s="187">
        <v>40.429400000000001</v>
      </c>
    </row>
    <row r="3352" spans="1:7" ht="18.75">
      <c r="A3352" s="198"/>
      <c r="B3352" s="189" t="s">
        <v>5077</v>
      </c>
      <c r="C3352" s="189">
        <v>2023</v>
      </c>
      <c r="D3352" s="184" t="s">
        <v>3771</v>
      </c>
      <c r="E3352" s="187">
        <v>1</v>
      </c>
      <c r="F3352" s="186"/>
      <c r="G3352" s="187">
        <v>42.903469999999999</v>
      </c>
    </row>
    <row r="3353" spans="1:7" ht="18.75">
      <c r="A3353" s="198"/>
      <c r="B3353" s="189" t="s">
        <v>5078</v>
      </c>
      <c r="C3353" s="189">
        <v>2023</v>
      </c>
      <c r="D3353" s="184" t="s">
        <v>3771</v>
      </c>
      <c r="E3353" s="187">
        <v>1</v>
      </c>
      <c r="F3353" s="186"/>
      <c r="G3353" s="187">
        <v>41.767330000000001</v>
      </c>
    </row>
    <row r="3354" spans="1:7" ht="18.75">
      <c r="A3354" s="198"/>
      <c r="B3354" s="189" t="s">
        <v>5078</v>
      </c>
      <c r="C3354" s="189">
        <v>2023</v>
      </c>
      <c r="D3354" s="184" t="s">
        <v>3771</v>
      </c>
      <c r="E3354" s="187">
        <v>1</v>
      </c>
      <c r="F3354" s="186"/>
      <c r="G3354" s="187">
        <v>52.20279</v>
      </c>
    </row>
    <row r="3355" spans="1:7" ht="18.75">
      <c r="A3355" s="198"/>
      <c r="B3355" s="189" t="s">
        <v>5078</v>
      </c>
      <c r="C3355" s="189">
        <v>2023</v>
      </c>
      <c r="D3355" s="184" t="s">
        <v>3771</v>
      </c>
      <c r="E3355" s="187">
        <v>1</v>
      </c>
      <c r="F3355" s="186"/>
      <c r="G3355" s="187">
        <v>41.973759999999999</v>
      </c>
    </row>
    <row r="3356" spans="1:7" ht="18.75">
      <c r="A3356" s="198"/>
      <c r="B3356" s="189" t="s">
        <v>5079</v>
      </c>
      <c r="C3356" s="189">
        <v>2023</v>
      </c>
      <c r="D3356" s="184" t="s">
        <v>3771</v>
      </c>
      <c r="E3356" s="187">
        <v>1</v>
      </c>
      <c r="F3356" s="186"/>
      <c r="G3356" s="187">
        <v>33.489330000000002</v>
      </c>
    </row>
    <row r="3357" spans="1:7" ht="18.75">
      <c r="A3357" s="198"/>
      <c r="B3357" s="189" t="s">
        <v>5078</v>
      </c>
      <c r="C3357" s="189">
        <v>2023</v>
      </c>
      <c r="D3357" s="184" t="s">
        <v>3771</v>
      </c>
      <c r="E3357" s="187">
        <v>1</v>
      </c>
      <c r="F3357" s="186"/>
      <c r="G3357" s="187">
        <v>42.193539999999999</v>
      </c>
    </row>
    <row r="3358" spans="1:7" ht="18.75">
      <c r="A3358" s="198"/>
      <c r="B3358" s="189" t="s">
        <v>5078</v>
      </c>
      <c r="C3358" s="189">
        <v>2023</v>
      </c>
      <c r="D3358" s="184" t="s">
        <v>3771</v>
      </c>
      <c r="E3358" s="187">
        <v>1</v>
      </c>
      <c r="F3358" s="186"/>
      <c r="G3358" s="187">
        <v>46.633040000000001</v>
      </c>
    </row>
    <row r="3359" spans="1:7" ht="18.75">
      <c r="A3359" s="198"/>
      <c r="B3359" s="189" t="s">
        <v>5077</v>
      </c>
      <c r="C3359" s="189">
        <v>2023</v>
      </c>
      <c r="D3359" s="184" t="s">
        <v>3771</v>
      </c>
      <c r="E3359" s="187">
        <v>1</v>
      </c>
      <c r="F3359" s="186"/>
      <c r="G3359" s="187">
        <v>42.190330000000003</v>
      </c>
    </row>
    <row r="3360" spans="1:7" ht="18.75">
      <c r="A3360" s="198"/>
      <c r="B3360" s="189" t="s">
        <v>5087</v>
      </c>
      <c r="C3360" s="189">
        <v>2023</v>
      </c>
      <c r="D3360" s="184" t="s">
        <v>3771</v>
      </c>
      <c r="E3360" s="187">
        <v>1</v>
      </c>
      <c r="F3360" s="186"/>
      <c r="G3360" s="187">
        <v>34.033940000000001</v>
      </c>
    </row>
    <row r="3361" spans="1:7" ht="18.75">
      <c r="A3361" s="198"/>
      <c r="B3361" s="189" t="s">
        <v>5078</v>
      </c>
      <c r="C3361" s="189">
        <v>2023</v>
      </c>
      <c r="D3361" s="184" t="s">
        <v>3771</v>
      </c>
      <c r="E3361" s="187">
        <v>1</v>
      </c>
      <c r="F3361" s="186"/>
      <c r="G3361" s="187">
        <v>46.625209999999996</v>
      </c>
    </row>
    <row r="3362" spans="1:7" ht="18.75">
      <c r="A3362" s="198"/>
      <c r="B3362" s="189" t="s">
        <v>5078</v>
      </c>
      <c r="C3362" s="189">
        <v>2023</v>
      </c>
      <c r="D3362" s="184" t="s">
        <v>3771</v>
      </c>
      <c r="E3362" s="187">
        <v>1</v>
      </c>
      <c r="F3362" s="186"/>
      <c r="G3362" s="187">
        <v>38.645600000000002</v>
      </c>
    </row>
    <row r="3363" spans="1:7" ht="18.75">
      <c r="A3363" s="198"/>
      <c r="B3363" s="189" t="s">
        <v>5077</v>
      </c>
      <c r="C3363" s="189">
        <v>2023</v>
      </c>
      <c r="D3363" s="184" t="s">
        <v>3771</v>
      </c>
      <c r="E3363" s="187">
        <v>1</v>
      </c>
      <c r="F3363" s="186"/>
      <c r="G3363" s="187">
        <v>40.383849999999995</v>
      </c>
    </row>
    <row r="3364" spans="1:7" ht="18.75">
      <c r="A3364" s="198"/>
      <c r="B3364" s="189" t="s">
        <v>5079</v>
      </c>
      <c r="C3364" s="189">
        <v>2023</v>
      </c>
      <c r="D3364" s="184" t="s">
        <v>3771</v>
      </c>
      <c r="E3364" s="187">
        <v>1</v>
      </c>
      <c r="F3364" s="186"/>
      <c r="G3364" s="187">
        <v>31.425339999999998</v>
      </c>
    </row>
    <row r="3365" spans="1:7" ht="18.75">
      <c r="A3365" s="198"/>
      <c r="B3365" s="189" t="s">
        <v>5078</v>
      </c>
      <c r="C3365" s="189">
        <v>2023</v>
      </c>
      <c r="D3365" s="184" t="s">
        <v>3771</v>
      </c>
      <c r="E3365" s="187">
        <v>1</v>
      </c>
      <c r="F3365" s="186"/>
      <c r="G3365" s="187">
        <v>53.679819999999999</v>
      </c>
    </row>
    <row r="3366" spans="1:7" ht="18.75">
      <c r="A3366" s="198"/>
      <c r="B3366" s="189" t="s">
        <v>5081</v>
      </c>
      <c r="C3366" s="189">
        <v>2023</v>
      </c>
      <c r="D3366" s="184" t="s">
        <v>3771</v>
      </c>
      <c r="E3366" s="187">
        <v>1</v>
      </c>
      <c r="F3366" s="186"/>
      <c r="G3366" s="187">
        <v>41.29701</v>
      </c>
    </row>
    <row r="3367" spans="1:7" ht="18.75">
      <c r="A3367" s="198"/>
      <c r="B3367" s="189" t="s">
        <v>5077</v>
      </c>
      <c r="C3367" s="189">
        <v>2023</v>
      </c>
      <c r="D3367" s="184" t="s">
        <v>3771</v>
      </c>
      <c r="E3367" s="187">
        <v>1</v>
      </c>
      <c r="F3367" s="186"/>
      <c r="G3367" s="187">
        <v>29.80808</v>
      </c>
    </row>
    <row r="3368" spans="1:7" ht="18.75">
      <c r="A3368" s="198"/>
      <c r="B3368" s="189" t="s">
        <v>5077</v>
      </c>
      <c r="C3368" s="189">
        <v>2023</v>
      </c>
      <c r="D3368" s="184" t="s">
        <v>3771</v>
      </c>
      <c r="E3368" s="187">
        <v>1</v>
      </c>
      <c r="F3368" s="186"/>
      <c r="G3368" s="187">
        <v>39.186500000000002</v>
      </c>
    </row>
    <row r="3369" spans="1:7" ht="18.75">
      <c r="A3369" s="198"/>
      <c r="B3369" s="189" t="s">
        <v>5090</v>
      </c>
      <c r="C3369" s="189">
        <v>2023</v>
      </c>
      <c r="D3369" s="184" t="s">
        <v>3771</v>
      </c>
      <c r="E3369" s="187">
        <v>1</v>
      </c>
      <c r="F3369" s="186"/>
      <c r="G3369" s="187">
        <v>42.139749999999999</v>
      </c>
    </row>
    <row r="3370" spans="1:7" ht="18.75">
      <c r="A3370" s="198"/>
      <c r="B3370" s="189" t="s">
        <v>5087</v>
      </c>
      <c r="C3370" s="189">
        <v>2023</v>
      </c>
      <c r="D3370" s="184" t="s">
        <v>3771</v>
      </c>
      <c r="E3370" s="187">
        <v>1</v>
      </c>
      <c r="F3370" s="186"/>
      <c r="G3370" s="187">
        <v>38.54365</v>
      </c>
    </row>
    <row r="3371" spans="1:7" ht="18.75">
      <c r="A3371" s="198"/>
      <c r="B3371" s="189" t="s">
        <v>5094</v>
      </c>
      <c r="C3371" s="189">
        <v>2023</v>
      </c>
      <c r="D3371" s="184" t="s">
        <v>3771</v>
      </c>
      <c r="E3371" s="187">
        <v>1</v>
      </c>
      <c r="F3371" s="186"/>
      <c r="G3371" s="187">
        <v>29.908189999999998</v>
      </c>
    </row>
    <row r="3372" spans="1:7" ht="18.75">
      <c r="A3372" s="198"/>
      <c r="B3372" s="189" t="s">
        <v>5077</v>
      </c>
      <c r="C3372" s="189">
        <v>2023</v>
      </c>
      <c r="D3372" s="184" t="s">
        <v>3771</v>
      </c>
      <c r="E3372" s="187">
        <v>1</v>
      </c>
      <c r="F3372" s="186"/>
      <c r="G3372" s="187">
        <v>41.985570000000003</v>
      </c>
    </row>
    <row r="3373" spans="1:7" ht="18.75">
      <c r="A3373" s="198"/>
      <c r="B3373" s="189" t="s">
        <v>5077</v>
      </c>
      <c r="C3373" s="189">
        <v>2023</v>
      </c>
      <c r="D3373" s="184" t="s">
        <v>3771</v>
      </c>
      <c r="E3373" s="187">
        <v>1</v>
      </c>
      <c r="F3373" s="186"/>
      <c r="G3373" s="187">
        <v>30.67784</v>
      </c>
    </row>
    <row r="3374" spans="1:7" ht="18.75">
      <c r="A3374" s="198"/>
      <c r="B3374" s="189" t="s">
        <v>5077</v>
      </c>
      <c r="C3374" s="189">
        <v>2023</v>
      </c>
      <c r="D3374" s="184" t="s">
        <v>3771</v>
      </c>
      <c r="E3374" s="187">
        <v>1</v>
      </c>
      <c r="F3374" s="186"/>
      <c r="G3374" s="187">
        <v>30.677529999999997</v>
      </c>
    </row>
    <row r="3375" spans="1:7" ht="18.75">
      <c r="A3375" s="198"/>
      <c r="B3375" s="189" t="s">
        <v>5077</v>
      </c>
      <c r="C3375" s="189">
        <v>2023</v>
      </c>
      <c r="D3375" s="184" t="s">
        <v>3771</v>
      </c>
      <c r="E3375" s="187">
        <v>1</v>
      </c>
      <c r="F3375" s="186"/>
      <c r="G3375" s="187">
        <v>40.977359999999997</v>
      </c>
    </row>
    <row r="3376" spans="1:7" ht="18.75">
      <c r="A3376" s="198"/>
      <c r="B3376" s="189" t="s">
        <v>5085</v>
      </c>
      <c r="C3376" s="189">
        <v>2023</v>
      </c>
      <c r="D3376" s="184" t="s">
        <v>3771</v>
      </c>
      <c r="E3376" s="187">
        <v>1</v>
      </c>
      <c r="F3376" s="186"/>
      <c r="G3376" s="187">
        <v>44.758290000000002</v>
      </c>
    </row>
    <row r="3377" spans="1:7" ht="18.75">
      <c r="A3377" s="198"/>
      <c r="B3377" s="189" t="s">
        <v>5077</v>
      </c>
      <c r="C3377" s="189">
        <v>2023</v>
      </c>
      <c r="D3377" s="184" t="s">
        <v>3771</v>
      </c>
      <c r="E3377" s="187">
        <v>1</v>
      </c>
      <c r="F3377" s="186"/>
      <c r="G3377" s="187">
        <v>29.705279999999998</v>
      </c>
    </row>
    <row r="3378" spans="1:7" ht="18.75">
      <c r="A3378" s="198"/>
      <c r="B3378" s="189" t="s">
        <v>5077</v>
      </c>
      <c r="C3378" s="189">
        <v>2023</v>
      </c>
      <c r="D3378" s="184" t="s">
        <v>3771</v>
      </c>
      <c r="E3378" s="187">
        <v>1</v>
      </c>
      <c r="F3378" s="186"/>
      <c r="G3378" s="187">
        <v>29.70496</v>
      </c>
    </row>
    <row r="3379" spans="1:7" ht="18.75">
      <c r="A3379" s="198"/>
      <c r="B3379" s="189" t="s">
        <v>5077</v>
      </c>
      <c r="C3379" s="189">
        <v>2023</v>
      </c>
      <c r="D3379" s="184" t="s">
        <v>3771</v>
      </c>
      <c r="E3379" s="187">
        <v>1</v>
      </c>
      <c r="F3379" s="186"/>
      <c r="G3379" s="187">
        <v>39.437930000000001</v>
      </c>
    </row>
    <row r="3380" spans="1:7" ht="18.75">
      <c r="A3380" s="198"/>
      <c r="B3380" s="189" t="s">
        <v>5077</v>
      </c>
      <c r="C3380" s="189">
        <v>2023</v>
      </c>
      <c r="D3380" s="184" t="s">
        <v>3771</v>
      </c>
      <c r="E3380" s="187">
        <v>1</v>
      </c>
      <c r="F3380" s="186"/>
      <c r="G3380" s="187">
        <v>29.705119999999997</v>
      </c>
    </row>
    <row r="3381" spans="1:7" ht="18.75">
      <c r="A3381" s="198"/>
      <c r="B3381" s="189" t="s">
        <v>5078</v>
      </c>
      <c r="C3381" s="189">
        <v>2023</v>
      </c>
      <c r="D3381" s="184" t="s">
        <v>3771</v>
      </c>
      <c r="E3381" s="187">
        <v>1</v>
      </c>
      <c r="F3381" s="186"/>
      <c r="G3381" s="187">
        <v>41.322629999999997</v>
      </c>
    </row>
    <row r="3382" spans="1:7" ht="18.75">
      <c r="A3382" s="198"/>
      <c r="B3382" s="189" t="s">
        <v>5077</v>
      </c>
      <c r="C3382" s="189">
        <v>2023</v>
      </c>
      <c r="D3382" s="184" t="s">
        <v>3771</v>
      </c>
      <c r="E3382" s="187">
        <v>1</v>
      </c>
      <c r="F3382" s="186"/>
      <c r="G3382" s="187">
        <v>39.401660000000007</v>
      </c>
    </row>
    <row r="3383" spans="1:7" ht="18.75">
      <c r="A3383" s="198"/>
      <c r="B3383" s="189" t="s">
        <v>5105</v>
      </c>
      <c r="C3383" s="189">
        <v>2023</v>
      </c>
      <c r="D3383" s="184" t="s">
        <v>3771</v>
      </c>
      <c r="E3383" s="187">
        <v>1</v>
      </c>
      <c r="F3383" s="186"/>
      <c r="G3383" s="187">
        <v>46.540109999999999</v>
      </c>
    </row>
    <row r="3384" spans="1:7" ht="18.75">
      <c r="A3384" s="198"/>
      <c r="B3384" s="189" t="s">
        <v>5077</v>
      </c>
      <c r="C3384" s="189">
        <v>2023</v>
      </c>
      <c r="D3384" s="184" t="s">
        <v>3771</v>
      </c>
      <c r="E3384" s="187">
        <v>1</v>
      </c>
      <c r="F3384" s="186"/>
      <c r="G3384" s="187">
        <v>38.157209999999999</v>
      </c>
    </row>
    <row r="3385" spans="1:7" ht="18.75">
      <c r="A3385" s="198"/>
      <c r="B3385" s="189" t="s">
        <v>5077</v>
      </c>
      <c r="C3385" s="189">
        <v>2023</v>
      </c>
      <c r="D3385" s="184" t="s">
        <v>3771</v>
      </c>
      <c r="E3385" s="187">
        <v>1</v>
      </c>
      <c r="F3385" s="186"/>
      <c r="G3385" s="187">
        <v>30.677679999999999</v>
      </c>
    </row>
    <row r="3386" spans="1:7" ht="18.75">
      <c r="A3386" s="198"/>
      <c r="B3386" s="189" t="s">
        <v>5077</v>
      </c>
      <c r="C3386" s="189">
        <v>2023</v>
      </c>
      <c r="D3386" s="184" t="s">
        <v>3771</v>
      </c>
      <c r="E3386" s="187">
        <v>1</v>
      </c>
      <c r="F3386" s="186"/>
      <c r="G3386" s="187">
        <v>29.8095</v>
      </c>
    </row>
    <row r="3387" spans="1:7" ht="18.75">
      <c r="A3387" s="198"/>
      <c r="B3387" s="189" t="s">
        <v>5077</v>
      </c>
      <c r="C3387" s="189">
        <v>2023</v>
      </c>
      <c r="D3387" s="184" t="s">
        <v>3771</v>
      </c>
      <c r="E3387" s="187">
        <v>1</v>
      </c>
      <c r="F3387" s="186"/>
      <c r="G3387" s="187">
        <v>29.809660000000001</v>
      </c>
    </row>
    <row r="3388" spans="1:7" ht="18.75">
      <c r="A3388" s="198"/>
      <c r="B3388" s="189" t="s">
        <v>5077</v>
      </c>
      <c r="C3388" s="189">
        <v>2023</v>
      </c>
      <c r="D3388" s="184" t="s">
        <v>3771</v>
      </c>
      <c r="E3388" s="187">
        <v>1</v>
      </c>
      <c r="F3388" s="186"/>
      <c r="G3388" s="187">
        <v>29.8095</v>
      </c>
    </row>
    <row r="3389" spans="1:7" ht="18.75">
      <c r="A3389" s="198"/>
      <c r="B3389" s="189" t="s">
        <v>5078</v>
      </c>
      <c r="C3389" s="189">
        <v>2023</v>
      </c>
      <c r="D3389" s="184" t="s">
        <v>3771</v>
      </c>
      <c r="E3389" s="187">
        <v>1</v>
      </c>
      <c r="F3389" s="186"/>
      <c r="G3389" s="187">
        <v>42.011699999999998</v>
      </c>
    </row>
    <row r="3390" spans="1:7" ht="18.75">
      <c r="A3390" s="198"/>
      <c r="B3390" s="189" t="s">
        <v>5077</v>
      </c>
      <c r="C3390" s="189">
        <v>2023</v>
      </c>
      <c r="D3390" s="184" t="s">
        <v>3771</v>
      </c>
      <c r="E3390" s="187">
        <v>1</v>
      </c>
      <c r="F3390" s="186"/>
      <c r="G3390" s="187">
        <v>29.70496</v>
      </c>
    </row>
    <row r="3391" spans="1:7" ht="18.75">
      <c r="A3391" s="198"/>
      <c r="B3391" s="189" t="s">
        <v>5077</v>
      </c>
      <c r="C3391" s="189">
        <v>2023</v>
      </c>
      <c r="D3391" s="184" t="s">
        <v>3771</v>
      </c>
      <c r="E3391" s="187">
        <v>1</v>
      </c>
      <c r="F3391" s="186"/>
      <c r="G3391" s="187">
        <v>29.71293</v>
      </c>
    </row>
    <row r="3392" spans="1:7" ht="18.75">
      <c r="A3392" s="198"/>
      <c r="B3392" s="189" t="s">
        <v>5077</v>
      </c>
      <c r="C3392" s="189">
        <v>2023</v>
      </c>
      <c r="D3392" s="184" t="s">
        <v>3771</v>
      </c>
      <c r="E3392" s="187">
        <v>1</v>
      </c>
      <c r="F3392" s="186"/>
      <c r="G3392" s="187">
        <v>29.713099999999997</v>
      </c>
    </row>
    <row r="3393" spans="1:7" ht="18.75">
      <c r="A3393" s="198"/>
      <c r="B3393" s="189" t="s">
        <v>5077</v>
      </c>
      <c r="C3393" s="189">
        <v>2023</v>
      </c>
      <c r="D3393" s="184" t="s">
        <v>3771</v>
      </c>
      <c r="E3393" s="187">
        <v>1</v>
      </c>
      <c r="F3393" s="186"/>
      <c r="G3393" s="187">
        <v>42.546610000000001</v>
      </c>
    </row>
    <row r="3394" spans="1:7" ht="18.75">
      <c r="A3394" s="198"/>
      <c r="B3394" s="189" t="s">
        <v>5105</v>
      </c>
      <c r="C3394" s="189">
        <v>2023</v>
      </c>
      <c r="D3394" s="184" t="s">
        <v>3771</v>
      </c>
      <c r="E3394" s="187">
        <v>1</v>
      </c>
      <c r="F3394" s="186"/>
      <c r="G3394" s="187">
        <v>45.117699999999999</v>
      </c>
    </row>
    <row r="3395" spans="1:7" ht="18.75">
      <c r="A3395" s="198"/>
      <c r="B3395" s="189" t="s">
        <v>5078</v>
      </c>
      <c r="C3395" s="189">
        <v>2023</v>
      </c>
      <c r="D3395" s="184" t="s">
        <v>3771</v>
      </c>
      <c r="E3395" s="187">
        <v>1</v>
      </c>
      <c r="F3395" s="186"/>
      <c r="G3395" s="187">
        <v>47.17953</v>
      </c>
    </row>
    <row r="3396" spans="1:7" ht="18.75">
      <c r="A3396" s="198"/>
      <c r="B3396" s="189" t="s">
        <v>5091</v>
      </c>
      <c r="C3396" s="189">
        <v>2023</v>
      </c>
      <c r="D3396" s="184" t="s">
        <v>3771</v>
      </c>
      <c r="E3396" s="187">
        <v>1</v>
      </c>
      <c r="F3396" s="186"/>
      <c r="G3396" s="187">
        <v>33.9285</v>
      </c>
    </row>
    <row r="3397" spans="1:7" ht="18.75">
      <c r="A3397" s="198"/>
      <c r="B3397" s="189" t="s">
        <v>5078</v>
      </c>
      <c r="C3397" s="189">
        <v>2023</v>
      </c>
      <c r="D3397" s="184" t="s">
        <v>3771</v>
      </c>
      <c r="E3397" s="187">
        <v>1</v>
      </c>
      <c r="F3397" s="186"/>
      <c r="G3397" s="187">
        <v>43.678849999999997</v>
      </c>
    </row>
    <row r="3398" spans="1:7" ht="18.75">
      <c r="A3398" s="198"/>
      <c r="B3398" s="189" t="s">
        <v>5077</v>
      </c>
      <c r="C3398" s="189">
        <v>2023</v>
      </c>
      <c r="D3398" s="184" t="s">
        <v>3771</v>
      </c>
      <c r="E3398" s="187">
        <v>1</v>
      </c>
      <c r="F3398" s="186"/>
      <c r="G3398" s="187">
        <v>38.314250000000001</v>
      </c>
    </row>
    <row r="3399" spans="1:7" ht="18.75">
      <c r="A3399" s="198"/>
      <c r="B3399" s="189" t="s">
        <v>5077</v>
      </c>
      <c r="C3399" s="189">
        <v>2023</v>
      </c>
      <c r="D3399" s="184" t="s">
        <v>3771</v>
      </c>
      <c r="E3399" s="187">
        <v>1</v>
      </c>
      <c r="F3399" s="186"/>
      <c r="G3399" s="187">
        <v>29.713249999999999</v>
      </c>
    </row>
    <row r="3400" spans="1:7" ht="18.75">
      <c r="A3400" s="198"/>
      <c r="B3400" s="189" t="s">
        <v>5077</v>
      </c>
      <c r="C3400" s="189">
        <v>2023</v>
      </c>
      <c r="D3400" s="184" t="s">
        <v>3771</v>
      </c>
      <c r="E3400" s="187">
        <v>1</v>
      </c>
      <c r="F3400" s="186"/>
      <c r="G3400" s="187">
        <v>29.713249999999999</v>
      </c>
    </row>
    <row r="3401" spans="1:7" ht="18.75">
      <c r="A3401" s="198"/>
      <c r="B3401" s="189" t="s">
        <v>5077</v>
      </c>
      <c r="C3401" s="189">
        <v>2023</v>
      </c>
      <c r="D3401" s="184" t="s">
        <v>3771</v>
      </c>
      <c r="E3401" s="187">
        <v>1</v>
      </c>
      <c r="F3401" s="186"/>
      <c r="G3401" s="187">
        <v>29.712630000000001</v>
      </c>
    </row>
    <row r="3402" spans="1:7" ht="18.75">
      <c r="A3402" s="198"/>
      <c r="B3402" s="189" t="s">
        <v>5077</v>
      </c>
      <c r="C3402" s="189">
        <v>2023</v>
      </c>
      <c r="D3402" s="184" t="s">
        <v>3771</v>
      </c>
      <c r="E3402" s="187">
        <v>1</v>
      </c>
      <c r="F3402" s="186"/>
      <c r="G3402" s="187">
        <v>29.809540000000002</v>
      </c>
    </row>
    <row r="3403" spans="1:7" ht="18.75">
      <c r="A3403" s="198"/>
      <c r="B3403" s="189" t="s">
        <v>5094</v>
      </c>
      <c r="C3403" s="189">
        <v>2023</v>
      </c>
      <c r="D3403" s="184" t="s">
        <v>3771</v>
      </c>
      <c r="E3403" s="187">
        <v>1</v>
      </c>
      <c r="F3403" s="186"/>
      <c r="G3403" s="187">
        <v>30.19781</v>
      </c>
    </row>
    <row r="3404" spans="1:7" ht="18.75">
      <c r="A3404" s="198"/>
      <c r="B3404" s="189" t="s">
        <v>5077</v>
      </c>
      <c r="C3404" s="189">
        <v>2023</v>
      </c>
      <c r="D3404" s="184" t="s">
        <v>3771</v>
      </c>
      <c r="E3404" s="187">
        <v>1</v>
      </c>
      <c r="F3404" s="186"/>
      <c r="G3404" s="187">
        <v>30.677529999999997</v>
      </c>
    </row>
    <row r="3405" spans="1:7" ht="18.75">
      <c r="A3405" s="198"/>
      <c r="B3405" s="189" t="s">
        <v>5077</v>
      </c>
      <c r="C3405" s="189">
        <v>2023</v>
      </c>
      <c r="D3405" s="184" t="s">
        <v>3771</v>
      </c>
      <c r="E3405" s="187">
        <v>1</v>
      </c>
      <c r="F3405" s="186"/>
      <c r="G3405" s="187">
        <v>38.314410000000002</v>
      </c>
    </row>
    <row r="3406" spans="1:7" ht="18.75">
      <c r="A3406" s="198"/>
      <c r="B3406" s="189" t="s">
        <v>5077</v>
      </c>
      <c r="C3406" s="189">
        <v>2023</v>
      </c>
      <c r="D3406" s="184" t="s">
        <v>3771</v>
      </c>
      <c r="E3406" s="187">
        <v>1</v>
      </c>
      <c r="F3406" s="186"/>
      <c r="G3406" s="187">
        <v>41.479480000000002</v>
      </c>
    </row>
    <row r="3407" spans="1:7" ht="18.75">
      <c r="A3407" s="198"/>
      <c r="B3407" s="189" t="s">
        <v>5078</v>
      </c>
      <c r="C3407" s="189">
        <v>2023</v>
      </c>
      <c r="D3407" s="184" t="s">
        <v>3771</v>
      </c>
      <c r="E3407" s="187">
        <v>1</v>
      </c>
      <c r="F3407" s="186"/>
      <c r="G3407" s="187">
        <v>39.360390000000002</v>
      </c>
    </row>
    <row r="3408" spans="1:7" ht="18.75">
      <c r="A3408" s="198"/>
      <c r="B3408" s="189" t="s">
        <v>5077</v>
      </c>
      <c r="C3408" s="189">
        <v>2023</v>
      </c>
      <c r="D3408" s="184" t="s">
        <v>3771</v>
      </c>
      <c r="E3408" s="187">
        <v>1</v>
      </c>
      <c r="F3408" s="186"/>
      <c r="G3408" s="187">
        <v>29.731400000000001</v>
      </c>
    </row>
    <row r="3409" spans="1:7" ht="18.75">
      <c r="A3409" s="198"/>
      <c r="B3409" s="189" t="s">
        <v>5077</v>
      </c>
      <c r="C3409" s="189">
        <v>2023</v>
      </c>
      <c r="D3409" s="184" t="s">
        <v>3771</v>
      </c>
      <c r="E3409" s="187">
        <v>1</v>
      </c>
      <c r="F3409" s="186"/>
      <c r="G3409" s="187">
        <v>41.708109999999998</v>
      </c>
    </row>
    <row r="3410" spans="1:7" ht="18.75">
      <c r="A3410" s="198"/>
      <c r="B3410" s="189" t="s">
        <v>5078</v>
      </c>
      <c r="C3410" s="189">
        <v>2023</v>
      </c>
      <c r="D3410" s="184" t="s">
        <v>3771</v>
      </c>
      <c r="E3410" s="187">
        <v>1</v>
      </c>
      <c r="F3410" s="186"/>
      <c r="G3410" s="187">
        <v>43.879429999999999</v>
      </c>
    </row>
    <row r="3411" spans="1:7" ht="18.75">
      <c r="A3411" s="198"/>
      <c r="B3411" s="189" t="s">
        <v>5109</v>
      </c>
      <c r="C3411" s="189">
        <v>2023</v>
      </c>
      <c r="D3411" s="184" t="s">
        <v>3771</v>
      </c>
      <c r="E3411" s="187">
        <v>1</v>
      </c>
      <c r="F3411" s="186"/>
      <c r="G3411" s="187">
        <v>32.597259999999999</v>
      </c>
    </row>
    <row r="3412" spans="1:7" ht="18.75">
      <c r="A3412" s="198"/>
      <c r="B3412" s="189" t="s">
        <v>5093</v>
      </c>
      <c r="C3412" s="189">
        <v>2023</v>
      </c>
      <c r="D3412" s="184" t="s">
        <v>3771</v>
      </c>
      <c r="E3412" s="187">
        <v>1</v>
      </c>
      <c r="F3412" s="186"/>
      <c r="G3412" s="187">
        <v>36.794870000000003</v>
      </c>
    </row>
    <row r="3413" spans="1:7" ht="18.75">
      <c r="A3413" s="198"/>
      <c r="B3413" s="189" t="s">
        <v>5079</v>
      </c>
      <c r="C3413" s="189">
        <v>2023</v>
      </c>
      <c r="D3413" s="184" t="s">
        <v>3771</v>
      </c>
      <c r="E3413" s="187">
        <v>1</v>
      </c>
      <c r="F3413" s="186"/>
      <c r="G3413" s="187">
        <v>31.263000000000002</v>
      </c>
    </row>
    <row r="3414" spans="1:7" ht="18.75">
      <c r="A3414" s="198"/>
      <c r="B3414" s="189" t="s">
        <v>5077</v>
      </c>
      <c r="C3414" s="189">
        <v>2023</v>
      </c>
      <c r="D3414" s="184" t="s">
        <v>3771</v>
      </c>
      <c r="E3414" s="187">
        <v>1</v>
      </c>
      <c r="F3414" s="186"/>
      <c r="G3414" s="187">
        <v>28.793330000000001</v>
      </c>
    </row>
    <row r="3415" spans="1:7" ht="18.75">
      <c r="A3415" s="198"/>
      <c r="B3415" s="189" t="s">
        <v>5078</v>
      </c>
      <c r="C3415" s="189">
        <v>2023</v>
      </c>
      <c r="D3415" s="184" t="s">
        <v>3771</v>
      </c>
      <c r="E3415" s="187">
        <v>1</v>
      </c>
      <c r="F3415" s="186"/>
      <c r="G3415" s="187">
        <v>34.245570000000001</v>
      </c>
    </row>
    <row r="3416" spans="1:7" ht="18.75">
      <c r="A3416" s="198"/>
      <c r="B3416" s="189" t="s">
        <v>5077</v>
      </c>
      <c r="C3416" s="189">
        <v>2023</v>
      </c>
      <c r="D3416" s="184" t="s">
        <v>3771</v>
      </c>
      <c r="E3416" s="187">
        <v>1</v>
      </c>
      <c r="F3416" s="186"/>
      <c r="G3416" s="187">
        <v>38.005269999999996</v>
      </c>
    </row>
    <row r="3417" spans="1:7" ht="18.75">
      <c r="A3417" s="198"/>
      <c r="B3417" s="189" t="s">
        <v>5078</v>
      </c>
      <c r="C3417" s="189">
        <v>2023</v>
      </c>
      <c r="D3417" s="184" t="s">
        <v>3771</v>
      </c>
      <c r="E3417" s="187">
        <v>1</v>
      </c>
      <c r="F3417" s="186"/>
      <c r="G3417" s="187">
        <v>36.360260000000004</v>
      </c>
    </row>
    <row r="3418" spans="1:7" ht="18.75">
      <c r="A3418" s="198"/>
      <c r="B3418" s="189" t="s">
        <v>5089</v>
      </c>
      <c r="C3418" s="189">
        <v>2023</v>
      </c>
      <c r="D3418" s="184" t="s">
        <v>3771</v>
      </c>
      <c r="E3418" s="187">
        <v>1</v>
      </c>
      <c r="F3418" s="186"/>
      <c r="G3418" s="187">
        <v>41.856160000000003</v>
      </c>
    </row>
    <row r="3419" spans="1:7" ht="18.75">
      <c r="A3419" s="198"/>
      <c r="B3419" s="189" t="s">
        <v>5078</v>
      </c>
      <c r="C3419" s="189">
        <v>2023</v>
      </c>
      <c r="D3419" s="184" t="s">
        <v>3771</v>
      </c>
      <c r="E3419" s="187">
        <v>1</v>
      </c>
      <c r="F3419" s="186"/>
      <c r="G3419" s="187">
        <v>34.438780000000001</v>
      </c>
    </row>
    <row r="3420" spans="1:7" ht="18.75">
      <c r="A3420" s="198"/>
      <c r="B3420" s="189" t="s">
        <v>5087</v>
      </c>
      <c r="C3420" s="189">
        <v>2023</v>
      </c>
      <c r="D3420" s="184" t="s">
        <v>3771</v>
      </c>
      <c r="E3420" s="187">
        <v>1</v>
      </c>
      <c r="F3420" s="186"/>
      <c r="G3420" s="187">
        <v>37.39526</v>
      </c>
    </row>
    <row r="3421" spans="1:7" ht="18.75">
      <c r="A3421" s="198"/>
      <c r="B3421" s="189" t="s">
        <v>5077</v>
      </c>
      <c r="C3421" s="189">
        <v>2023</v>
      </c>
      <c r="D3421" s="184" t="s">
        <v>3771</v>
      </c>
      <c r="E3421" s="187">
        <v>1</v>
      </c>
      <c r="F3421" s="186"/>
      <c r="G3421" s="187">
        <v>38.374660000000006</v>
      </c>
    </row>
    <row r="3422" spans="1:7" ht="18.75">
      <c r="A3422" s="198"/>
      <c r="B3422" s="189" t="s">
        <v>5077</v>
      </c>
      <c r="C3422" s="189">
        <v>2023</v>
      </c>
      <c r="D3422" s="184" t="s">
        <v>3771</v>
      </c>
      <c r="E3422" s="187">
        <v>1</v>
      </c>
      <c r="F3422" s="186"/>
      <c r="G3422" s="187">
        <v>38.011249999999997</v>
      </c>
    </row>
    <row r="3423" spans="1:7" ht="18.75">
      <c r="A3423" s="198"/>
      <c r="B3423" s="189" t="s">
        <v>5077</v>
      </c>
      <c r="C3423" s="189">
        <v>2023</v>
      </c>
      <c r="D3423" s="184" t="s">
        <v>3771</v>
      </c>
      <c r="E3423" s="187">
        <v>1</v>
      </c>
      <c r="F3423" s="186"/>
      <c r="G3423" s="187">
        <v>38.374650000000003</v>
      </c>
    </row>
    <row r="3424" spans="1:7" ht="18.75">
      <c r="A3424" s="198"/>
      <c r="B3424" s="189" t="s">
        <v>5078</v>
      </c>
      <c r="C3424" s="189">
        <v>2023</v>
      </c>
      <c r="D3424" s="184" t="s">
        <v>3771</v>
      </c>
      <c r="E3424" s="187">
        <v>1</v>
      </c>
      <c r="F3424" s="186"/>
      <c r="G3424" s="187">
        <v>37.951699999999995</v>
      </c>
    </row>
    <row r="3425" spans="1:7" ht="18.75">
      <c r="A3425" s="198"/>
      <c r="B3425" s="189" t="s">
        <v>5077</v>
      </c>
      <c r="C3425" s="189">
        <v>2023</v>
      </c>
      <c r="D3425" s="184" t="s">
        <v>3771</v>
      </c>
      <c r="E3425" s="187">
        <v>1</v>
      </c>
      <c r="F3425" s="186"/>
      <c r="G3425" s="187">
        <v>39.930410000000002</v>
      </c>
    </row>
    <row r="3426" spans="1:7" ht="18.75">
      <c r="A3426" s="198"/>
      <c r="B3426" s="189" t="s">
        <v>5077</v>
      </c>
      <c r="C3426" s="189">
        <v>2023</v>
      </c>
      <c r="D3426" s="184" t="s">
        <v>3771</v>
      </c>
      <c r="E3426" s="187">
        <v>1</v>
      </c>
      <c r="F3426" s="186"/>
      <c r="G3426" s="187">
        <v>39.286389999999997</v>
      </c>
    </row>
    <row r="3427" spans="1:7" ht="18.75">
      <c r="A3427" s="198"/>
      <c r="B3427" s="189" t="s">
        <v>5078</v>
      </c>
      <c r="C3427" s="189">
        <v>2023</v>
      </c>
      <c r="D3427" s="184" t="s">
        <v>3771</v>
      </c>
      <c r="E3427" s="187">
        <v>1</v>
      </c>
      <c r="F3427" s="186"/>
      <c r="G3427" s="187">
        <v>39.712150000000001</v>
      </c>
    </row>
    <row r="3428" spans="1:7" ht="18.75">
      <c r="A3428" s="198"/>
      <c r="B3428" s="189" t="s">
        <v>5077</v>
      </c>
      <c r="C3428" s="189">
        <v>2023</v>
      </c>
      <c r="D3428" s="184" t="s">
        <v>3771</v>
      </c>
      <c r="E3428" s="187">
        <v>1</v>
      </c>
      <c r="F3428" s="186"/>
      <c r="G3428" s="187">
        <v>29.731249999999999</v>
      </c>
    </row>
    <row r="3429" spans="1:7" ht="18.75">
      <c r="A3429" s="198"/>
      <c r="B3429" s="189" t="s">
        <v>5078</v>
      </c>
      <c r="C3429" s="189">
        <v>2023</v>
      </c>
      <c r="D3429" s="184" t="s">
        <v>3771</v>
      </c>
      <c r="E3429" s="187">
        <v>1</v>
      </c>
      <c r="F3429" s="186"/>
      <c r="G3429" s="187">
        <v>40.213540000000002</v>
      </c>
    </row>
    <row r="3430" spans="1:7" ht="18.75">
      <c r="A3430" s="198"/>
      <c r="B3430" s="189" t="s">
        <v>5078</v>
      </c>
      <c r="C3430" s="189">
        <v>2023</v>
      </c>
      <c r="D3430" s="184" t="s">
        <v>3771</v>
      </c>
      <c r="E3430" s="187">
        <v>1</v>
      </c>
      <c r="F3430" s="186"/>
      <c r="G3430" s="187">
        <v>41.275410000000001</v>
      </c>
    </row>
    <row r="3431" spans="1:7" ht="18.75">
      <c r="A3431" s="198"/>
      <c r="B3431" s="189" t="s">
        <v>5077</v>
      </c>
      <c r="C3431" s="189">
        <v>2023</v>
      </c>
      <c r="D3431" s="184" t="s">
        <v>3771</v>
      </c>
      <c r="E3431" s="187">
        <v>1</v>
      </c>
      <c r="F3431" s="186"/>
      <c r="G3431" s="187">
        <v>37.445360000000001</v>
      </c>
    </row>
    <row r="3432" spans="1:7" ht="18.75">
      <c r="A3432" s="198"/>
      <c r="B3432" s="189" t="s">
        <v>5106</v>
      </c>
      <c r="C3432" s="189">
        <v>2023</v>
      </c>
      <c r="D3432" s="184" t="s">
        <v>3771</v>
      </c>
      <c r="E3432" s="187">
        <v>1</v>
      </c>
      <c r="F3432" s="186"/>
      <c r="G3432" s="187">
        <v>36.155379999999994</v>
      </c>
    </row>
    <row r="3433" spans="1:7" ht="18.75">
      <c r="A3433" s="198"/>
      <c r="B3433" s="189" t="s">
        <v>5077</v>
      </c>
      <c r="C3433" s="189">
        <v>2023</v>
      </c>
      <c r="D3433" s="184" t="s">
        <v>3771</v>
      </c>
      <c r="E3433" s="187">
        <v>1</v>
      </c>
      <c r="F3433" s="186"/>
      <c r="G3433" s="187">
        <v>40.57967</v>
      </c>
    </row>
    <row r="3434" spans="1:7" ht="18.75">
      <c r="A3434" s="198"/>
      <c r="B3434" s="189" t="s">
        <v>5077</v>
      </c>
      <c r="C3434" s="189">
        <v>2023</v>
      </c>
      <c r="D3434" s="184" t="s">
        <v>3771</v>
      </c>
      <c r="E3434" s="187">
        <v>1</v>
      </c>
      <c r="F3434" s="186"/>
      <c r="G3434" s="187">
        <v>39.150820000000003</v>
      </c>
    </row>
    <row r="3435" spans="1:7" ht="18.75">
      <c r="A3435" s="198"/>
      <c r="B3435" s="189" t="s">
        <v>5077</v>
      </c>
      <c r="C3435" s="189">
        <v>2023</v>
      </c>
      <c r="D3435" s="184" t="s">
        <v>3771</v>
      </c>
      <c r="E3435" s="187">
        <v>1</v>
      </c>
      <c r="F3435" s="186"/>
      <c r="G3435" s="187">
        <v>29.731259999999999</v>
      </c>
    </row>
    <row r="3436" spans="1:7" ht="18.75">
      <c r="A3436" s="198"/>
      <c r="B3436" s="189" t="s">
        <v>5079</v>
      </c>
      <c r="C3436" s="189">
        <v>2023</v>
      </c>
      <c r="D3436" s="184" t="s">
        <v>3771</v>
      </c>
      <c r="E3436" s="187">
        <v>1</v>
      </c>
      <c r="F3436" s="186"/>
      <c r="G3436" s="187">
        <v>31.217110000000002</v>
      </c>
    </row>
    <row r="3437" spans="1:7" ht="18.75">
      <c r="A3437" s="198"/>
      <c r="B3437" s="189" t="s">
        <v>5078</v>
      </c>
      <c r="C3437" s="189">
        <v>2023</v>
      </c>
      <c r="D3437" s="184" t="s">
        <v>3771</v>
      </c>
      <c r="E3437" s="187">
        <v>1</v>
      </c>
      <c r="F3437" s="186"/>
      <c r="G3437" s="187">
        <v>34.873190000000001</v>
      </c>
    </row>
    <row r="3438" spans="1:7" ht="18.75">
      <c r="A3438" s="198"/>
      <c r="B3438" s="189" t="s">
        <v>5094</v>
      </c>
      <c r="C3438" s="189">
        <v>2023</v>
      </c>
      <c r="D3438" s="184" t="s">
        <v>3771</v>
      </c>
      <c r="E3438" s="187">
        <v>1</v>
      </c>
      <c r="F3438" s="186"/>
      <c r="G3438" s="187">
        <v>29.80491</v>
      </c>
    </row>
    <row r="3439" spans="1:7" ht="18.75">
      <c r="A3439" s="198"/>
      <c r="B3439" s="189" t="s">
        <v>5077</v>
      </c>
      <c r="C3439" s="189">
        <v>2023</v>
      </c>
      <c r="D3439" s="184" t="s">
        <v>3771</v>
      </c>
      <c r="E3439" s="187">
        <v>1</v>
      </c>
      <c r="F3439" s="186"/>
      <c r="G3439" s="187">
        <v>36.435559999999995</v>
      </c>
    </row>
    <row r="3440" spans="1:7" ht="18.75">
      <c r="A3440" s="198"/>
      <c r="B3440" s="189" t="s">
        <v>5096</v>
      </c>
      <c r="C3440" s="189">
        <v>2023</v>
      </c>
      <c r="D3440" s="184" t="s">
        <v>3771</v>
      </c>
      <c r="E3440" s="187">
        <v>1</v>
      </c>
      <c r="F3440" s="186"/>
      <c r="G3440" s="187">
        <v>31.610749999999999</v>
      </c>
    </row>
    <row r="3441" spans="1:7" ht="18.75">
      <c r="A3441" s="198"/>
      <c r="B3441" s="189" t="s">
        <v>5085</v>
      </c>
      <c r="C3441" s="189">
        <v>2023</v>
      </c>
      <c r="D3441" s="184" t="s">
        <v>3771</v>
      </c>
      <c r="E3441" s="187">
        <v>1</v>
      </c>
      <c r="F3441" s="186"/>
      <c r="G3441" s="187">
        <v>45.147269999999999</v>
      </c>
    </row>
    <row r="3442" spans="1:7" ht="18.75">
      <c r="A3442" s="198"/>
      <c r="B3442" s="189" t="s">
        <v>5104</v>
      </c>
      <c r="C3442" s="189">
        <v>2023</v>
      </c>
      <c r="D3442" s="184" t="s">
        <v>3771</v>
      </c>
      <c r="E3442" s="187">
        <v>1</v>
      </c>
      <c r="F3442" s="186"/>
      <c r="G3442" s="187">
        <v>47.872239999999998</v>
      </c>
    </row>
    <row r="3443" spans="1:7" ht="18.75">
      <c r="A3443" s="198"/>
      <c r="B3443" s="189" t="s">
        <v>5077</v>
      </c>
      <c r="C3443" s="189">
        <v>2023</v>
      </c>
      <c r="D3443" s="184" t="s">
        <v>3771</v>
      </c>
      <c r="E3443" s="187">
        <v>1</v>
      </c>
      <c r="F3443" s="186"/>
      <c r="G3443" s="187">
        <v>35.095030000000001</v>
      </c>
    </row>
    <row r="3444" spans="1:7" ht="18.75">
      <c r="A3444" s="198"/>
      <c r="B3444" s="189" t="s">
        <v>5077</v>
      </c>
      <c r="C3444" s="189">
        <v>2023</v>
      </c>
      <c r="D3444" s="184" t="s">
        <v>3771</v>
      </c>
      <c r="E3444" s="187">
        <v>1</v>
      </c>
      <c r="F3444" s="186"/>
      <c r="G3444" s="187">
        <v>38.142580000000002</v>
      </c>
    </row>
    <row r="3445" spans="1:7" ht="18.75">
      <c r="A3445" s="198"/>
      <c r="B3445" s="189" t="s">
        <v>5077</v>
      </c>
      <c r="C3445" s="189">
        <v>2023</v>
      </c>
      <c r="D3445" s="184" t="s">
        <v>3771</v>
      </c>
      <c r="E3445" s="187">
        <v>1</v>
      </c>
      <c r="F3445" s="186"/>
      <c r="G3445" s="187">
        <v>35.84057</v>
      </c>
    </row>
    <row r="3446" spans="1:7" ht="18.75">
      <c r="A3446" s="198"/>
      <c r="B3446" s="189" t="s">
        <v>5078</v>
      </c>
      <c r="C3446" s="189">
        <v>2023</v>
      </c>
      <c r="D3446" s="184" t="s">
        <v>3771</v>
      </c>
      <c r="E3446" s="187">
        <v>1</v>
      </c>
      <c r="F3446" s="186"/>
      <c r="G3446" s="187">
        <v>40.341980000000007</v>
      </c>
    </row>
    <row r="3447" spans="1:7" ht="18.75">
      <c r="A3447" s="198"/>
      <c r="B3447" s="189" t="s">
        <v>5077</v>
      </c>
      <c r="C3447" s="189">
        <v>2023</v>
      </c>
      <c r="D3447" s="184" t="s">
        <v>3771</v>
      </c>
      <c r="E3447" s="187">
        <v>1</v>
      </c>
      <c r="F3447" s="186"/>
      <c r="G3447" s="187">
        <v>38.767650000000003</v>
      </c>
    </row>
    <row r="3448" spans="1:7" ht="18.75">
      <c r="A3448" s="198"/>
      <c r="B3448" s="189" t="s">
        <v>5078</v>
      </c>
      <c r="C3448" s="189">
        <v>2023</v>
      </c>
      <c r="D3448" s="184" t="s">
        <v>3771</v>
      </c>
      <c r="E3448" s="187">
        <v>1</v>
      </c>
      <c r="F3448" s="186"/>
      <c r="G3448" s="187">
        <v>42.406459999999996</v>
      </c>
    </row>
    <row r="3449" spans="1:7" ht="18.75">
      <c r="A3449" s="198"/>
      <c r="B3449" s="189" t="s">
        <v>5077</v>
      </c>
      <c r="C3449" s="189">
        <v>2023</v>
      </c>
      <c r="D3449" s="184" t="s">
        <v>3771</v>
      </c>
      <c r="E3449" s="187">
        <v>1</v>
      </c>
      <c r="F3449" s="186"/>
      <c r="G3449" s="187">
        <v>38.199469999999998</v>
      </c>
    </row>
    <row r="3450" spans="1:7" ht="18.75">
      <c r="A3450" s="198"/>
      <c r="B3450" s="189" t="s">
        <v>5078</v>
      </c>
      <c r="C3450" s="189">
        <v>2023</v>
      </c>
      <c r="D3450" s="184" t="s">
        <v>3771</v>
      </c>
      <c r="E3450" s="187">
        <v>1</v>
      </c>
      <c r="F3450" s="186"/>
      <c r="G3450" s="187">
        <v>40.417499999999997</v>
      </c>
    </row>
    <row r="3451" spans="1:7" ht="18.75">
      <c r="A3451" s="198"/>
      <c r="B3451" s="189" t="s">
        <v>5078</v>
      </c>
      <c r="C3451" s="189">
        <v>2023</v>
      </c>
      <c r="D3451" s="184" t="s">
        <v>3771</v>
      </c>
      <c r="E3451" s="187">
        <v>1</v>
      </c>
      <c r="F3451" s="186"/>
      <c r="G3451" s="187">
        <v>34.742570000000001</v>
      </c>
    </row>
    <row r="3452" spans="1:7" ht="18.75">
      <c r="A3452" s="198"/>
      <c r="B3452" s="189" t="s">
        <v>5078</v>
      </c>
      <c r="C3452" s="189">
        <v>2023</v>
      </c>
      <c r="D3452" s="184" t="s">
        <v>3771</v>
      </c>
      <c r="E3452" s="187">
        <v>1</v>
      </c>
      <c r="F3452" s="186"/>
      <c r="G3452" s="187">
        <v>34.515480000000004</v>
      </c>
    </row>
    <row r="3453" spans="1:7" ht="18.75">
      <c r="A3453" s="198"/>
      <c r="B3453" s="189" t="s">
        <v>5077</v>
      </c>
      <c r="C3453" s="189">
        <v>2023</v>
      </c>
      <c r="D3453" s="184" t="s">
        <v>3771</v>
      </c>
      <c r="E3453" s="187">
        <v>1</v>
      </c>
      <c r="F3453" s="186"/>
      <c r="G3453" s="187">
        <v>35.342059999999996</v>
      </c>
    </row>
    <row r="3454" spans="1:7" ht="18.75">
      <c r="A3454" s="198"/>
      <c r="B3454" s="189" t="s">
        <v>5077</v>
      </c>
      <c r="C3454" s="189">
        <v>2023</v>
      </c>
      <c r="D3454" s="184" t="s">
        <v>3771</v>
      </c>
      <c r="E3454" s="187">
        <v>1</v>
      </c>
      <c r="F3454" s="186"/>
      <c r="G3454" s="187">
        <v>35.535110000000003</v>
      </c>
    </row>
    <row r="3455" spans="1:7" ht="18.75">
      <c r="A3455" s="198"/>
      <c r="B3455" s="189" t="s">
        <v>5078</v>
      </c>
      <c r="C3455" s="189">
        <v>2023</v>
      </c>
      <c r="D3455" s="184" t="s">
        <v>3771</v>
      </c>
      <c r="E3455" s="187">
        <v>1</v>
      </c>
      <c r="F3455" s="186"/>
      <c r="G3455" s="187">
        <v>38.190269999999998</v>
      </c>
    </row>
    <row r="3456" spans="1:7" ht="18.75">
      <c r="A3456" s="198"/>
      <c r="B3456" s="189" t="s">
        <v>5077</v>
      </c>
      <c r="C3456" s="189">
        <v>2023</v>
      </c>
      <c r="D3456" s="184" t="s">
        <v>3771</v>
      </c>
      <c r="E3456" s="187">
        <v>1</v>
      </c>
      <c r="F3456" s="186"/>
      <c r="G3456" s="187">
        <v>38.748779999999996</v>
      </c>
    </row>
    <row r="3457" spans="1:7" ht="18.75">
      <c r="A3457" s="198"/>
      <c r="B3457" s="189" t="s">
        <v>5077</v>
      </c>
      <c r="C3457" s="189">
        <v>2023</v>
      </c>
      <c r="D3457" s="184" t="s">
        <v>3771</v>
      </c>
      <c r="E3457" s="187">
        <v>1</v>
      </c>
      <c r="F3457" s="186"/>
      <c r="G3457" s="187">
        <v>35.074190000000002</v>
      </c>
    </row>
    <row r="3458" spans="1:7" ht="18.75">
      <c r="A3458" s="198"/>
      <c r="B3458" s="189" t="s">
        <v>5078</v>
      </c>
      <c r="C3458" s="189">
        <v>2023</v>
      </c>
      <c r="D3458" s="184" t="s">
        <v>3771</v>
      </c>
      <c r="E3458" s="187">
        <v>1</v>
      </c>
      <c r="F3458" s="186"/>
      <c r="G3458" s="187">
        <v>38.382239999999996</v>
      </c>
    </row>
    <row r="3459" spans="1:7" ht="18.75">
      <c r="A3459" s="198"/>
      <c r="B3459" s="189" t="s">
        <v>5078</v>
      </c>
      <c r="C3459" s="189">
        <v>2023</v>
      </c>
      <c r="D3459" s="184" t="s">
        <v>3771</v>
      </c>
      <c r="E3459" s="187">
        <v>1</v>
      </c>
      <c r="F3459" s="186"/>
      <c r="G3459" s="187">
        <v>39.980129999999996</v>
      </c>
    </row>
    <row r="3460" spans="1:7" ht="18.75">
      <c r="A3460" s="198"/>
      <c r="B3460" s="189" t="s">
        <v>5078</v>
      </c>
      <c r="C3460" s="189">
        <v>2023</v>
      </c>
      <c r="D3460" s="184" t="s">
        <v>3771</v>
      </c>
      <c r="E3460" s="187">
        <v>1</v>
      </c>
      <c r="F3460" s="186"/>
      <c r="G3460" s="187">
        <v>39.672930000000001</v>
      </c>
    </row>
    <row r="3461" spans="1:7" ht="18.75">
      <c r="A3461" s="198"/>
      <c r="B3461" s="189" t="s">
        <v>5089</v>
      </c>
      <c r="C3461" s="189">
        <v>2023</v>
      </c>
      <c r="D3461" s="184" t="s">
        <v>3771</v>
      </c>
      <c r="E3461" s="187">
        <v>1</v>
      </c>
      <c r="F3461" s="186"/>
      <c r="G3461" s="187">
        <v>42.524300000000004</v>
      </c>
    </row>
    <row r="3462" spans="1:7" ht="18.75">
      <c r="A3462" s="198"/>
      <c r="B3462" s="189" t="s">
        <v>5082</v>
      </c>
      <c r="C3462" s="189">
        <v>2023</v>
      </c>
      <c r="D3462" s="184" t="s">
        <v>3771</v>
      </c>
      <c r="E3462" s="187">
        <v>1</v>
      </c>
      <c r="F3462" s="186"/>
      <c r="G3462" s="187">
        <v>43.939129999999999</v>
      </c>
    </row>
    <row r="3463" spans="1:7" ht="18.75">
      <c r="A3463" s="198"/>
      <c r="B3463" s="189" t="s">
        <v>5078</v>
      </c>
      <c r="C3463" s="189">
        <v>2023</v>
      </c>
      <c r="D3463" s="184" t="s">
        <v>3771</v>
      </c>
      <c r="E3463" s="187">
        <v>1</v>
      </c>
      <c r="F3463" s="186"/>
      <c r="G3463" s="187">
        <v>38.708940000000005</v>
      </c>
    </row>
    <row r="3464" spans="1:7" ht="18.75">
      <c r="A3464" s="198"/>
      <c r="B3464" s="189" t="s">
        <v>5077</v>
      </c>
      <c r="C3464" s="189">
        <v>2023</v>
      </c>
      <c r="D3464" s="184" t="s">
        <v>3771</v>
      </c>
      <c r="E3464" s="187">
        <v>1</v>
      </c>
      <c r="F3464" s="186"/>
      <c r="G3464" s="187">
        <v>35.074190000000002</v>
      </c>
    </row>
    <row r="3465" spans="1:7" ht="18.75">
      <c r="A3465" s="198"/>
      <c r="B3465" s="189" t="s">
        <v>5078</v>
      </c>
      <c r="C3465" s="189">
        <v>2023</v>
      </c>
      <c r="D3465" s="184" t="s">
        <v>3771</v>
      </c>
      <c r="E3465" s="187">
        <v>1</v>
      </c>
      <c r="F3465" s="186"/>
      <c r="G3465" s="187">
        <v>33.669150000000002</v>
      </c>
    </row>
    <row r="3466" spans="1:7" ht="18.75">
      <c r="A3466" s="198"/>
      <c r="B3466" s="189" t="s">
        <v>5078</v>
      </c>
      <c r="C3466" s="189">
        <v>2023</v>
      </c>
      <c r="D3466" s="184" t="s">
        <v>3771</v>
      </c>
      <c r="E3466" s="187">
        <v>1</v>
      </c>
      <c r="F3466" s="186"/>
      <c r="G3466" s="187">
        <v>34.9617</v>
      </c>
    </row>
    <row r="3467" spans="1:7" ht="18.75">
      <c r="A3467" s="198"/>
      <c r="B3467" s="189" t="s">
        <v>5077</v>
      </c>
      <c r="C3467" s="189">
        <v>2023</v>
      </c>
      <c r="D3467" s="184" t="s">
        <v>3771</v>
      </c>
      <c r="E3467" s="187">
        <v>1</v>
      </c>
      <c r="F3467" s="186"/>
      <c r="G3467" s="187">
        <v>35.755760000000002</v>
      </c>
    </row>
    <row r="3468" spans="1:7" ht="18.75">
      <c r="A3468" s="198"/>
      <c r="B3468" s="189" t="s">
        <v>5078</v>
      </c>
      <c r="C3468" s="189">
        <v>2023</v>
      </c>
      <c r="D3468" s="184" t="s">
        <v>3771</v>
      </c>
      <c r="E3468" s="187">
        <v>1</v>
      </c>
      <c r="F3468" s="186"/>
      <c r="G3468" s="187">
        <v>39.838860000000004</v>
      </c>
    </row>
    <row r="3469" spans="1:7" ht="18.75">
      <c r="A3469" s="198"/>
      <c r="B3469" s="189" t="s">
        <v>5092</v>
      </c>
      <c r="C3469" s="189">
        <v>2023</v>
      </c>
      <c r="D3469" s="184" t="s">
        <v>3771</v>
      </c>
      <c r="E3469" s="187">
        <v>1</v>
      </c>
      <c r="F3469" s="186"/>
      <c r="G3469" s="187">
        <v>33.548660000000005</v>
      </c>
    </row>
    <row r="3470" spans="1:7" ht="18.75">
      <c r="A3470" s="198"/>
      <c r="B3470" s="189" t="s">
        <v>5084</v>
      </c>
      <c r="C3470" s="189">
        <v>2023</v>
      </c>
      <c r="D3470" s="184" t="s">
        <v>3771</v>
      </c>
      <c r="E3470" s="187">
        <v>1</v>
      </c>
      <c r="F3470" s="186"/>
      <c r="G3470" s="187">
        <v>24.697680000000002</v>
      </c>
    </row>
    <row r="3471" spans="1:7" ht="18.75">
      <c r="A3471" s="198"/>
      <c r="B3471" s="189" t="s">
        <v>5088</v>
      </c>
      <c r="C3471" s="189">
        <v>2023</v>
      </c>
      <c r="D3471" s="184" t="s">
        <v>3771</v>
      </c>
      <c r="E3471" s="187">
        <v>1</v>
      </c>
      <c r="F3471" s="186"/>
      <c r="G3471" s="187">
        <v>47.99926</v>
      </c>
    </row>
    <row r="3472" spans="1:7" ht="18.75">
      <c r="A3472" s="198"/>
      <c r="B3472" s="189" t="s">
        <v>5078</v>
      </c>
      <c r="C3472" s="189">
        <v>2023</v>
      </c>
      <c r="D3472" s="184" t="s">
        <v>3771</v>
      </c>
      <c r="E3472" s="187">
        <v>1</v>
      </c>
      <c r="F3472" s="186"/>
      <c r="G3472" s="187">
        <v>37.825180000000003</v>
      </c>
    </row>
    <row r="3473" spans="1:7" ht="18.75">
      <c r="A3473" s="198"/>
      <c r="B3473" s="189" t="s">
        <v>5077</v>
      </c>
      <c r="C3473" s="189">
        <v>2023</v>
      </c>
      <c r="D3473" s="184" t="s">
        <v>3771</v>
      </c>
      <c r="E3473" s="187">
        <v>1</v>
      </c>
      <c r="F3473" s="186"/>
      <c r="G3473" s="187">
        <v>22.81766</v>
      </c>
    </row>
    <row r="3474" spans="1:7" ht="18.75">
      <c r="A3474" s="198"/>
      <c r="B3474" s="189" t="s">
        <v>5078</v>
      </c>
      <c r="C3474" s="189">
        <v>2023</v>
      </c>
      <c r="D3474" s="184" t="s">
        <v>3771</v>
      </c>
      <c r="E3474" s="187">
        <v>1</v>
      </c>
      <c r="F3474" s="186"/>
      <c r="G3474" s="187">
        <v>38.220649999999999</v>
      </c>
    </row>
    <row r="3475" spans="1:7" ht="18.75">
      <c r="A3475" s="198"/>
      <c r="B3475" s="189" t="s">
        <v>5077</v>
      </c>
      <c r="C3475" s="189">
        <v>2023</v>
      </c>
      <c r="D3475" s="184" t="s">
        <v>3771</v>
      </c>
      <c r="E3475" s="187">
        <v>1</v>
      </c>
      <c r="F3475" s="186"/>
      <c r="G3475" s="187">
        <v>38.079190000000004</v>
      </c>
    </row>
    <row r="3476" spans="1:7" ht="18.75">
      <c r="A3476" s="198"/>
      <c r="B3476" s="189" t="s">
        <v>5078</v>
      </c>
      <c r="C3476" s="189">
        <v>2023</v>
      </c>
      <c r="D3476" s="184" t="s">
        <v>3771</v>
      </c>
      <c r="E3476" s="187">
        <v>1</v>
      </c>
      <c r="F3476" s="186"/>
      <c r="G3476" s="187">
        <v>36.562169999999995</v>
      </c>
    </row>
    <row r="3477" spans="1:7" ht="18.75">
      <c r="A3477" s="198"/>
      <c r="B3477" s="189" t="s">
        <v>5107</v>
      </c>
      <c r="C3477" s="189">
        <v>2023</v>
      </c>
      <c r="D3477" s="184" t="s">
        <v>3771</v>
      </c>
      <c r="E3477" s="187">
        <v>1</v>
      </c>
      <c r="F3477" s="186"/>
      <c r="G3477" s="187">
        <v>32.713360000000002</v>
      </c>
    </row>
    <row r="3478" spans="1:7" ht="18.75">
      <c r="A3478" s="198"/>
      <c r="B3478" s="189" t="s">
        <v>5107</v>
      </c>
      <c r="C3478" s="189">
        <v>2023</v>
      </c>
      <c r="D3478" s="184" t="s">
        <v>3771</v>
      </c>
      <c r="E3478" s="187">
        <v>1</v>
      </c>
      <c r="F3478" s="186"/>
      <c r="G3478" s="187">
        <v>31.436209999999999</v>
      </c>
    </row>
    <row r="3479" spans="1:7" ht="18.75">
      <c r="A3479" s="198"/>
      <c r="B3479" s="189" t="s">
        <v>5107</v>
      </c>
      <c r="C3479" s="189">
        <v>2023</v>
      </c>
      <c r="D3479" s="184" t="s">
        <v>3771</v>
      </c>
      <c r="E3479" s="187">
        <v>1</v>
      </c>
      <c r="F3479" s="186"/>
      <c r="G3479" s="187">
        <v>31.510020000000001</v>
      </c>
    </row>
    <row r="3480" spans="1:7" ht="18.75">
      <c r="A3480" s="198"/>
      <c r="B3480" s="189" t="s">
        <v>5078</v>
      </c>
      <c r="C3480" s="189">
        <v>2023</v>
      </c>
      <c r="D3480" s="184" t="s">
        <v>3771</v>
      </c>
      <c r="E3480" s="187">
        <v>1</v>
      </c>
      <c r="F3480" s="186"/>
      <c r="G3480" s="187">
        <v>37.146800000000006</v>
      </c>
    </row>
    <row r="3481" spans="1:7" ht="18.75">
      <c r="A3481" s="198"/>
      <c r="B3481" s="189" t="s">
        <v>5078</v>
      </c>
      <c r="C3481" s="189">
        <v>2023</v>
      </c>
      <c r="D3481" s="184" t="s">
        <v>3771</v>
      </c>
      <c r="E3481" s="187">
        <v>1</v>
      </c>
      <c r="F3481" s="186"/>
      <c r="G3481" s="187">
        <v>35.721339999999998</v>
      </c>
    </row>
    <row r="3482" spans="1:7" ht="18.75">
      <c r="A3482" s="198"/>
      <c r="B3482" s="189" t="s">
        <v>5077</v>
      </c>
      <c r="C3482" s="189">
        <v>2023</v>
      </c>
      <c r="D3482" s="184" t="s">
        <v>3771</v>
      </c>
      <c r="E3482" s="187">
        <v>1</v>
      </c>
      <c r="F3482" s="186"/>
      <c r="G3482" s="187">
        <v>23.825990000000001</v>
      </c>
    </row>
    <row r="3483" spans="1:7" ht="18.75">
      <c r="A3483" s="198"/>
      <c r="B3483" s="189" t="s">
        <v>5078</v>
      </c>
      <c r="C3483" s="189">
        <v>2023</v>
      </c>
      <c r="D3483" s="184" t="s">
        <v>3771</v>
      </c>
      <c r="E3483" s="187">
        <v>1</v>
      </c>
      <c r="F3483" s="186"/>
      <c r="G3483" s="187">
        <v>35.71255</v>
      </c>
    </row>
    <row r="3484" spans="1:7" ht="18.75">
      <c r="A3484" s="198"/>
      <c r="B3484" s="189" t="s">
        <v>5080</v>
      </c>
      <c r="C3484" s="189">
        <v>2023</v>
      </c>
      <c r="D3484" s="184" t="s">
        <v>3771</v>
      </c>
      <c r="E3484" s="187">
        <v>1</v>
      </c>
      <c r="F3484" s="186"/>
      <c r="G3484" s="187">
        <v>44.126100000000001</v>
      </c>
    </row>
    <row r="3485" spans="1:7" ht="18.75">
      <c r="A3485" s="198"/>
      <c r="B3485" s="189" t="s">
        <v>5077</v>
      </c>
      <c r="C3485" s="189">
        <v>2023</v>
      </c>
      <c r="D3485" s="184" t="s">
        <v>3771</v>
      </c>
      <c r="E3485" s="187">
        <v>1</v>
      </c>
      <c r="F3485" s="186"/>
      <c r="G3485" s="187">
        <v>22.834769999999999</v>
      </c>
    </row>
    <row r="3486" spans="1:7" ht="18.75">
      <c r="A3486" s="198"/>
      <c r="B3486" s="189" t="s">
        <v>5089</v>
      </c>
      <c r="C3486" s="189">
        <v>2023</v>
      </c>
      <c r="D3486" s="184" t="s">
        <v>3771</v>
      </c>
      <c r="E3486" s="187">
        <v>1</v>
      </c>
      <c r="F3486" s="186"/>
      <c r="G3486" s="187">
        <v>45.532620000000001</v>
      </c>
    </row>
    <row r="3487" spans="1:7" ht="18.75">
      <c r="A3487" s="198"/>
      <c r="B3487" s="189" t="s">
        <v>5105</v>
      </c>
      <c r="C3487" s="189">
        <v>2023</v>
      </c>
      <c r="D3487" s="184" t="s">
        <v>3771</v>
      </c>
      <c r="E3487" s="187">
        <v>1</v>
      </c>
      <c r="F3487" s="186"/>
      <c r="G3487" s="187">
        <v>38.211680000000001</v>
      </c>
    </row>
    <row r="3488" spans="1:7" ht="18.75">
      <c r="A3488" s="198"/>
      <c r="B3488" s="189" t="s">
        <v>5093</v>
      </c>
      <c r="C3488" s="189">
        <v>2023</v>
      </c>
      <c r="D3488" s="184" t="s">
        <v>3771</v>
      </c>
      <c r="E3488" s="187">
        <v>1</v>
      </c>
      <c r="F3488" s="186"/>
      <c r="G3488" s="187">
        <v>32.761620000000001</v>
      </c>
    </row>
    <row r="3489" spans="1:7" ht="18.75">
      <c r="A3489" s="198"/>
      <c r="B3489" s="189" t="s">
        <v>5078</v>
      </c>
      <c r="C3489" s="189">
        <v>2023</v>
      </c>
      <c r="D3489" s="184" t="s">
        <v>3771</v>
      </c>
      <c r="E3489" s="187">
        <v>1</v>
      </c>
      <c r="F3489" s="186"/>
      <c r="G3489" s="187">
        <v>33.425330000000002</v>
      </c>
    </row>
    <row r="3490" spans="1:7" ht="18.75">
      <c r="A3490" s="198"/>
      <c r="B3490" s="189" t="s">
        <v>5077</v>
      </c>
      <c r="C3490" s="189">
        <v>2023</v>
      </c>
      <c r="D3490" s="184" t="s">
        <v>3771</v>
      </c>
      <c r="E3490" s="187">
        <v>1</v>
      </c>
      <c r="F3490" s="186"/>
      <c r="G3490" s="187">
        <v>32.803050000000006</v>
      </c>
    </row>
    <row r="3491" spans="1:7" ht="18.75">
      <c r="A3491" s="198"/>
      <c r="B3491" s="189" t="s">
        <v>5096</v>
      </c>
      <c r="C3491" s="189">
        <v>2023</v>
      </c>
      <c r="D3491" s="184" t="s">
        <v>3771</v>
      </c>
      <c r="E3491" s="187">
        <v>1</v>
      </c>
      <c r="F3491" s="186"/>
      <c r="G3491" s="187">
        <v>27.692740000000001</v>
      </c>
    </row>
    <row r="3492" spans="1:7" ht="18.75">
      <c r="A3492" s="198"/>
      <c r="B3492" s="189" t="s">
        <v>5087</v>
      </c>
      <c r="C3492" s="189">
        <v>2023</v>
      </c>
      <c r="D3492" s="184" t="s">
        <v>3771</v>
      </c>
      <c r="E3492" s="187">
        <v>1</v>
      </c>
      <c r="F3492" s="186"/>
      <c r="G3492" s="187">
        <v>42.426499999999997</v>
      </c>
    </row>
    <row r="3493" spans="1:7" ht="18.75">
      <c r="A3493" s="198"/>
      <c r="B3493" s="189" t="s">
        <v>5078</v>
      </c>
      <c r="C3493" s="189">
        <v>2023</v>
      </c>
      <c r="D3493" s="184" t="s">
        <v>3771</v>
      </c>
      <c r="E3493" s="187">
        <v>1</v>
      </c>
      <c r="F3493" s="186"/>
      <c r="G3493" s="187">
        <v>37.178750000000001</v>
      </c>
    </row>
    <row r="3494" spans="1:7" ht="18.75">
      <c r="A3494" s="198"/>
      <c r="B3494" s="189" t="s">
        <v>5077</v>
      </c>
      <c r="C3494" s="189">
        <v>2023</v>
      </c>
      <c r="D3494" s="184" t="s">
        <v>3771</v>
      </c>
      <c r="E3494" s="187">
        <v>1</v>
      </c>
      <c r="F3494" s="186"/>
      <c r="G3494" s="187">
        <v>22.98986</v>
      </c>
    </row>
    <row r="3495" spans="1:7" ht="18.75">
      <c r="A3495" s="198"/>
      <c r="B3495" s="189" t="s">
        <v>5077</v>
      </c>
      <c r="C3495" s="189">
        <v>2023</v>
      </c>
      <c r="D3495" s="184" t="s">
        <v>3771</v>
      </c>
      <c r="E3495" s="187">
        <v>1</v>
      </c>
      <c r="F3495" s="186"/>
      <c r="G3495" s="187">
        <v>35.840309999999995</v>
      </c>
    </row>
    <row r="3496" spans="1:7" ht="18.75">
      <c r="A3496" s="198"/>
      <c r="B3496" s="189" t="s">
        <v>5077</v>
      </c>
      <c r="C3496" s="189">
        <v>2023</v>
      </c>
      <c r="D3496" s="184" t="s">
        <v>3771</v>
      </c>
      <c r="E3496" s="187">
        <v>1</v>
      </c>
      <c r="F3496" s="186"/>
      <c r="G3496" s="187">
        <v>39.652610000000003</v>
      </c>
    </row>
    <row r="3497" spans="1:7" ht="18.75">
      <c r="A3497" s="198"/>
      <c r="B3497" s="189" t="s">
        <v>5077</v>
      </c>
      <c r="C3497" s="189">
        <v>2023</v>
      </c>
      <c r="D3497" s="184" t="s">
        <v>3771</v>
      </c>
      <c r="E3497" s="187">
        <v>1</v>
      </c>
      <c r="F3497" s="186"/>
      <c r="G3497" s="187">
        <v>35.53501</v>
      </c>
    </row>
    <row r="3498" spans="1:7" ht="18.75">
      <c r="A3498" s="198"/>
      <c r="B3498" s="189" t="s">
        <v>5078</v>
      </c>
      <c r="C3498" s="189">
        <v>2023</v>
      </c>
      <c r="D3498" s="184" t="s">
        <v>3771</v>
      </c>
      <c r="E3498" s="187">
        <v>1</v>
      </c>
      <c r="F3498" s="186"/>
      <c r="G3498" s="187">
        <v>23.866229999999998</v>
      </c>
    </row>
    <row r="3499" spans="1:7" ht="18.75">
      <c r="A3499" s="198"/>
      <c r="B3499" s="189" t="s">
        <v>5078</v>
      </c>
      <c r="C3499" s="189">
        <v>2023</v>
      </c>
      <c r="D3499" s="184" t="s">
        <v>3771</v>
      </c>
      <c r="E3499" s="187">
        <v>1</v>
      </c>
      <c r="F3499" s="186"/>
      <c r="G3499" s="187">
        <v>35.071379999999998</v>
      </c>
    </row>
    <row r="3500" spans="1:7" ht="18.75">
      <c r="A3500" s="198"/>
      <c r="B3500" s="189" t="s">
        <v>5077</v>
      </c>
      <c r="C3500" s="189">
        <v>2023</v>
      </c>
      <c r="D3500" s="184" t="s">
        <v>3771</v>
      </c>
      <c r="E3500" s="187">
        <v>1</v>
      </c>
      <c r="F3500" s="186"/>
      <c r="G3500" s="187">
        <v>35.074589999999993</v>
      </c>
    </row>
    <row r="3501" spans="1:7" ht="18.75">
      <c r="A3501" s="198"/>
      <c r="B3501" s="189" t="s">
        <v>5077</v>
      </c>
      <c r="C3501" s="189">
        <v>2023</v>
      </c>
      <c r="D3501" s="184" t="s">
        <v>3771</v>
      </c>
      <c r="E3501" s="187">
        <v>1</v>
      </c>
      <c r="F3501" s="186"/>
      <c r="G3501" s="187">
        <v>35.755760000000002</v>
      </c>
    </row>
    <row r="3502" spans="1:7" ht="18.75">
      <c r="A3502" s="198"/>
      <c r="B3502" s="189" t="s">
        <v>5092</v>
      </c>
      <c r="C3502" s="189">
        <v>2023</v>
      </c>
      <c r="D3502" s="184" t="s">
        <v>3771</v>
      </c>
      <c r="E3502" s="187">
        <v>1</v>
      </c>
      <c r="F3502" s="186"/>
      <c r="G3502" s="187">
        <v>28.9069</v>
      </c>
    </row>
    <row r="3503" spans="1:7" ht="18.75">
      <c r="A3503" s="198"/>
      <c r="B3503" s="189" t="s">
        <v>5077</v>
      </c>
      <c r="C3503" s="189">
        <v>2023</v>
      </c>
      <c r="D3503" s="184" t="s">
        <v>3771</v>
      </c>
      <c r="E3503" s="187">
        <v>1</v>
      </c>
      <c r="F3503" s="186"/>
      <c r="G3503" s="187">
        <v>37.51323</v>
      </c>
    </row>
    <row r="3504" spans="1:7" ht="18.75">
      <c r="A3504" s="198"/>
      <c r="B3504" s="189" t="s">
        <v>5077</v>
      </c>
      <c r="C3504" s="189">
        <v>2023</v>
      </c>
      <c r="D3504" s="184" t="s">
        <v>3771</v>
      </c>
      <c r="E3504" s="187">
        <v>1</v>
      </c>
      <c r="F3504" s="186"/>
      <c r="G3504" s="187">
        <v>38.74879</v>
      </c>
    </row>
    <row r="3505" spans="1:7" ht="18.75">
      <c r="A3505" s="198"/>
      <c r="B3505" s="189" t="s">
        <v>5077</v>
      </c>
      <c r="C3505" s="189">
        <v>2023</v>
      </c>
      <c r="D3505" s="184" t="s">
        <v>3771</v>
      </c>
      <c r="E3505" s="187">
        <v>1</v>
      </c>
      <c r="F3505" s="186"/>
      <c r="G3505" s="187">
        <v>36.20476</v>
      </c>
    </row>
    <row r="3506" spans="1:7" ht="18.75">
      <c r="A3506" s="198"/>
      <c r="B3506" s="189" t="s">
        <v>5077</v>
      </c>
      <c r="C3506" s="189">
        <v>2023</v>
      </c>
      <c r="D3506" s="184" t="s">
        <v>3771</v>
      </c>
      <c r="E3506" s="187">
        <v>1</v>
      </c>
      <c r="F3506" s="186"/>
      <c r="G3506" s="187">
        <v>35.358879999999999</v>
      </c>
    </row>
    <row r="3507" spans="1:7" ht="18.75">
      <c r="A3507" s="198"/>
      <c r="B3507" s="189" t="s">
        <v>5077</v>
      </c>
      <c r="C3507" s="189">
        <v>2023</v>
      </c>
      <c r="D3507" s="184" t="s">
        <v>3771</v>
      </c>
      <c r="E3507" s="187">
        <v>1</v>
      </c>
      <c r="F3507" s="186"/>
      <c r="G3507" s="187">
        <v>41.038910000000001</v>
      </c>
    </row>
    <row r="3508" spans="1:7" ht="18.75">
      <c r="A3508" s="198"/>
      <c r="B3508" s="189" t="s">
        <v>5077</v>
      </c>
      <c r="C3508" s="189">
        <v>2023</v>
      </c>
      <c r="D3508" s="184" t="s">
        <v>3771</v>
      </c>
      <c r="E3508" s="187">
        <v>1</v>
      </c>
      <c r="F3508" s="186"/>
      <c r="G3508" s="187">
        <v>41.037260000000003</v>
      </c>
    </row>
    <row r="3509" spans="1:7" ht="18.75">
      <c r="A3509" s="198"/>
      <c r="B3509" s="189" t="s">
        <v>5077</v>
      </c>
      <c r="C3509" s="189">
        <v>2023</v>
      </c>
      <c r="D3509" s="184" t="s">
        <v>3771</v>
      </c>
      <c r="E3509" s="187">
        <v>1</v>
      </c>
      <c r="F3509" s="186"/>
      <c r="G3509" s="187">
        <v>40.959050000000005</v>
      </c>
    </row>
    <row r="3510" spans="1:7" ht="18.75">
      <c r="A3510" s="198"/>
      <c r="B3510" s="189" t="s">
        <v>5077</v>
      </c>
      <c r="C3510" s="189">
        <v>2023</v>
      </c>
      <c r="D3510" s="184" t="s">
        <v>3771</v>
      </c>
      <c r="E3510" s="187">
        <v>1</v>
      </c>
      <c r="F3510" s="186"/>
      <c r="G3510" s="187">
        <v>40.873290000000004</v>
      </c>
    </row>
    <row r="3511" spans="1:7" ht="18.75">
      <c r="A3511" s="198"/>
      <c r="B3511" s="189" t="s">
        <v>5077</v>
      </c>
      <c r="C3511" s="189">
        <v>2023</v>
      </c>
      <c r="D3511" s="184" t="s">
        <v>3771</v>
      </c>
      <c r="E3511" s="187">
        <v>1</v>
      </c>
      <c r="F3511" s="186"/>
      <c r="G3511" s="187">
        <v>40.930949999999996</v>
      </c>
    </row>
    <row r="3512" spans="1:7" ht="18.75">
      <c r="A3512" s="198"/>
      <c r="B3512" s="189" t="s">
        <v>5077</v>
      </c>
      <c r="C3512" s="189">
        <v>2023</v>
      </c>
      <c r="D3512" s="184" t="s">
        <v>3771</v>
      </c>
      <c r="E3512" s="187">
        <v>1</v>
      </c>
      <c r="F3512" s="186"/>
      <c r="G3512" s="187">
        <v>40.591209999999997</v>
      </c>
    </row>
    <row r="3513" spans="1:7" ht="18.75">
      <c r="A3513" s="198"/>
      <c r="B3513" s="189" t="s">
        <v>5077</v>
      </c>
      <c r="C3513" s="189">
        <v>2023</v>
      </c>
      <c r="D3513" s="184" t="s">
        <v>3771</v>
      </c>
      <c r="E3513" s="187">
        <v>1</v>
      </c>
      <c r="F3513" s="186"/>
      <c r="G3513" s="187">
        <v>40.453429999999997</v>
      </c>
    </row>
    <row r="3514" spans="1:7" ht="18.75">
      <c r="A3514" s="198"/>
      <c r="B3514" s="189" t="s">
        <v>5077</v>
      </c>
      <c r="C3514" s="189">
        <v>2023</v>
      </c>
      <c r="D3514" s="184" t="s">
        <v>3771</v>
      </c>
      <c r="E3514" s="187">
        <v>1</v>
      </c>
      <c r="F3514" s="186"/>
      <c r="G3514" s="187">
        <v>40.453859999999999</v>
      </c>
    </row>
    <row r="3515" spans="1:7" ht="18.75">
      <c r="A3515" s="198"/>
      <c r="B3515" s="189" t="s">
        <v>5077</v>
      </c>
      <c r="C3515" s="189">
        <v>2023</v>
      </c>
      <c r="D3515" s="184" t="s">
        <v>3771</v>
      </c>
      <c r="E3515" s="187">
        <v>1</v>
      </c>
      <c r="F3515" s="186"/>
      <c r="G3515" s="187">
        <v>40.45382</v>
      </c>
    </row>
    <row r="3516" spans="1:7" ht="18.75">
      <c r="A3516" s="198"/>
      <c r="B3516" s="189" t="s">
        <v>5077</v>
      </c>
      <c r="C3516" s="189">
        <v>2023</v>
      </c>
      <c r="D3516" s="184" t="s">
        <v>3771</v>
      </c>
      <c r="E3516" s="187">
        <v>1</v>
      </c>
      <c r="F3516" s="186"/>
      <c r="G3516" s="187">
        <v>40.359490000000001</v>
      </c>
    </row>
    <row r="3517" spans="1:7" ht="18.75">
      <c r="A3517" s="198"/>
      <c r="B3517" s="189" t="s">
        <v>5077</v>
      </c>
      <c r="C3517" s="189">
        <v>2023</v>
      </c>
      <c r="D3517" s="184" t="s">
        <v>3771</v>
      </c>
      <c r="E3517" s="187">
        <v>1</v>
      </c>
      <c r="F3517" s="186"/>
      <c r="G3517" s="187">
        <v>41.121879999999997</v>
      </c>
    </row>
    <row r="3518" spans="1:7" ht="18.75">
      <c r="A3518" s="198"/>
      <c r="B3518" s="189" t="s">
        <v>5077</v>
      </c>
      <c r="C3518" s="189">
        <v>2023</v>
      </c>
      <c r="D3518" s="184" t="s">
        <v>3771</v>
      </c>
      <c r="E3518" s="187">
        <v>1</v>
      </c>
      <c r="F3518" s="186"/>
      <c r="G3518" s="187">
        <v>41.121859999999998</v>
      </c>
    </row>
    <row r="3519" spans="1:7" ht="18.75">
      <c r="A3519" s="198"/>
      <c r="B3519" s="189" t="s">
        <v>5077</v>
      </c>
      <c r="C3519" s="189">
        <v>2023</v>
      </c>
      <c r="D3519" s="184" t="s">
        <v>3771</v>
      </c>
      <c r="E3519" s="187">
        <v>1</v>
      </c>
      <c r="F3519" s="186"/>
      <c r="G3519" s="187">
        <v>41.089199999999998</v>
      </c>
    </row>
    <row r="3520" spans="1:7" ht="18.75">
      <c r="A3520" s="198"/>
      <c r="B3520" s="189" t="s">
        <v>5077</v>
      </c>
      <c r="C3520" s="189">
        <v>2023</v>
      </c>
      <c r="D3520" s="184" t="s">
        <v>3771</v>
      </c>
      <c r="E3520" s="187">
        <v>1</v>
      </c>
      <c r="F3520" s="186"/>
      <c r="G3520" s="187">
        <v>41.089210000000001</v>
      </c>
    </row>
    <row r="3521" spans="1:7" ht="18.75">
      <c r="A3521" s="198"/>
      <c r="B3521" s="189" t="s">
        <v>5077</v>
      </c>
      <c r="C3521" s="189">
        <v>2023</v>
      </c>
      <c r="D3521" s="184" t="s">
        <v>3771</v>
      </c>
      <c r="E3521" s="187">
        <v>1</v>
      </c>
      <c r="F3521" s="186"/>
      <c r="G3521" s="187">
        <v>41.089199999999998</v>
      </c>
    </row>
    <row r="3522" spans="1:7" ht="18.75">
      <c r="A3522" s="198"/>
      <c r="B3522" s="189" t="s">
        <v>5077</v>
      </c>
      <c r="C3522" s="189">
        <v>2023</v>
      </c>
      <c r="D3522" s="184" t="s">
        <v>3771</v>
      </c>
      <c r="E3522" s="187">
        <v>1</v>
      </c>
      <c r="F3522" s="186"/>
      <c r="G3522" s="187">
        <v>41.143410000000003</v>
      </c>
    </row>
    <row r="3523" spans="1:7" ht="18.75">
      <c r="A3523" s="198"/>
      <c r="B3523" s="189" t="s">
        <v>5077</v>
      </c>
      <c r="C3523" s="189">
        <v>2023</v>
      </c>
      <c r="D3523" s="184" t="s">
        <v>3771</v>
      </c>
      <c r="E3523" s="187">
        <v>1</v>
      </c>
      <c r="F3523" s="186"/>
      <c r="G3523" s="187">
        <v>41.159589999999994</v>
      </c>
    </row>
    <row r="3524" spans="1:7" ht="18.75">
      <c r="A3524" s="198"/>
      <c r="B3524" s="189" t="s">
        <v>5077</v>
      </c>
      <c r="C3524" s="189">
        <v>2023</v>
      </c>
      <c r="D3524" s="184" t="s">
        <v>3771</v>
      </c>
      <c r="E3524" s="187">
        <v>1</v>
      </c>
      <c r="F3524" s="186"/>
      <c r="G3524" s="187">
        <v>41.139389999999999</v>
      </c>
    </row>
    <row r="3525" spans="1:7" ht="18.75">
      <c r="A3525" s="198"/>
      <c r="B3525" s="189" t="s">
        <v>5077</v>
      </c>
      <c r="C3525" s="189">
        <v>2023</v>
      </c>
      <c r="D3525" s="184" t="s">
        <v>3771</v>
      </c>
      <c r="E3525" s="187">
        <v>1</v>
      </c>
      <c r="F3525" s="186"/>
      <c r="G3525" s="187">
        <v>40.46942</v>
      </c>
    </row>
    <row r="3526" spans="1:7" ht="18.75">
      <c r="A3526" s="198"/>
      <c r="B3526" s="189" t="s">
        <v>5077</v>
      </c>
      <c r="C3526" s="189">
        <v>2023</v>
      </c>
      <c r="D3526" s="184" t="s">
        <v>3771</v>
      </c>
      <c r="E3526" s="187">
        <v>1</v>
      </c>
      <c r="F3526" s="186"/>
      <c r="G3526" s="187">
        <v>40.46181</v>
      </c>
    </row>
    <row r="3527" spans="1:7" ht="18.75">
      <c r="A3527" s="198"/>
      <c r="B3527" s="189" t="s">
        <v>5077</v>
      </c>
      <c r="C3527" s="189">
        <v>2023</v>
      </c>
      <c r="D3527" s="184" t="s">
        <v>3771</v>
      </c>
      <c r="E3527" s="187">
        <v>1</v>
      </c>
      <c r="F3527" s="186"/>
      <c r="G3527" s="187">
        <v>40.461779999999997</v>
      </c>
    </row>
    <row r="3528" spans="1:7" ht="18.75">
      <c r="A3528" s="198"/>
      <c r="B3528" s="189" t="s">
        <v>5077</v>
      </c>
      <c r="C3528" s="189">
        <v>2023</v>
      </c>
      <c r="D3528" s="184" t="s">
        <v>3771</v>
      </c>
      <c r="E3528" s="187">
        <v>1</v>
      </c>
      <c r="F3528" s="186"/>
      <c r="G3528" s="187">
        <v>40.472120000000004</v>
      </c>
    </row>
    <row r="3529" spans="1:7" ht="18.75">
      <c r="A3529" s="198"/>
      <c r="B3529" s="189" t="s">
        <v>5077</v>
      </c>
      <c r="C3529" s="189">
        <v>2023</v>
      </c>
      <c r="D3529" s="184" t="s">
        <v>3771</v>
      </c>
      <c r="E3529" s="187">
        <v>1</v>
      </c>
      <c r="F3529" s="186"/>
      <c r="G3529" s="187">
        <v>40.472139999999996</v>
      </c>
    </row>
    <row r="3530" spans="1:7" ht="18.75">
      <c r="A3530" s="198"/>
      <c r="B3530" s="189" t="s">
        <v>5077</v>
      </c>
      <c r="C3530" s="189">
        <v>2023</v>
      </c>
      <c r="D3530" s="184" t="s">
        <v>3771</v>
      </c>
      <c r="E3530" s="187">
        <v>1</v>
      </c>
      <c r="F3530" s="186"/>
      <c r="G3530" s="187">
        <v>40.47213</v>
      </c>
    </row>
    <row r="3531" spans="1:7" ht="18.75">
      <c r="A3531" s="198"/>
      <c r="B3531" s="189" t="s">
        <v>5077</v>
      </c>
      <c r="C3531" s="189">
        <v>2023</v>
      </c>
      <c r="D3531" s="184" t="s">
        <v>3771</v>
      </c>
      <c r="E3531" s="187">
        <v>1</v>
      </c>
      <c r="F3531" s="186"/>
      <c r="G3531" s="187">
        <v>41.088809999999995</v>
      </c>
    </row>
    <row r="3532" spans="1:7" ht="18.75">
      <c r="A3532" s="198"/>
      <c r="B3532" s="189" t="s">
        <v>5077</v>
      </c>
      <c r="C3532" s="189">
        <v>2023</v>
      </c>
      <c r="D3532" s="184" t="s">
        <v>3771</v>
      </c>
      <c r="E3532" s="187">
        <v>1</v>
      </c>
      <c r="F3532" s="186"/>
      <c r="G3532" s="187">
        <v>41.088819999999998</v>
      </c>
    </row>
    <row r="3533" spans="1:7" ht="18.75">
      <c r="A3533" s="198"/>
      <c r="B3533" s="189" t="s">
        <v>5077</v>
      </c>
      <c r="C3533" s="189">
        <v>2023</v>
      </c>
      <c r="D3533" s="184" t="s">
        <v>3771</v>
      </c>
      <c r="E3533" s="187">
        <v>1</v>
      </c>
      <c r="F3533" s="186"/>
      <c r="G3533" s="187">
        <v>41.088809999999995</v>
      </c>
    </row>
    <row r="3534" spans="1:7" ht="18.75">
      <c r="A3534" s="198"/>
      <c r="B3534" s="189" t="s">
        <v>5081</v>
      </c>
      <c r="C3534" s="189">
        <v>2023</v>
      </c>
      <c r="D3534" s="184" t="s">
        <v>3771</v>
      </c>
      <c r="E3534" s="187">
        <v>1</v>
      </c>
      <c r="F3534" s="186"/>
      <c r="G3534" s="187">
        <v>44.983419999999995</v>
      </c>
    </row>
    <row r="3535" spans="1:7" ht="18.75">
      <c r="A3535" s="198"/>
      <c r="B3535" s="189" t="s">
        <v>5104</v>
      </c>
      <c r="C3535" s="189">
        <v>2023</v>
      </c>
      <c r="D3535" s="184" t="s">
        <v>3771</v>
      </c>
      <c r="E3535" s="187">
        <v>1</v>
      </c>
      <c r="F3535" s="186"/>
      <c r="G3535" s="187">
        <v>47.483220000000003</v>
      </c>
    </row>
    <row r="3536" spans="1:7" ht="18.75">
      <c r="A3536" s="198"/>
      <c r="B3536" s="189" t="s">
        <v>5094</v>
      </c>
      <c r="C3536" s="189">
        <v>2023</v>
      </c>
      <c r="D3536" s="184" t="s">
        <v>3771</v>
      </c>
      <c r="E3536" s="187">
        <v>1</v>
      </c>
      <c r="F3536" s="186"/>
      <c r="G3536" s="187">
        <v>29.353290000000001</v>
      </c>
    </row>
    <row r="3537" spans="1:7" ht="18.75">
      <c r="A3537" s="198"/>
      <c r="B3537" s="189" t="s">
        <v>5077</v>
      </c>
      <c r="C3537" s="189">
        <v>2023</v>
      </c>
      <c r="D3537" s="184" t="s">
        <v>3771</v>
      </c>
      <c r="E3537" s="187">
        <v>1</v>
      </c>
      <c r="F3537" s="186"/>
      <c r="G3537" s="187">
        <v>36.01934</v>
      </c>
    </row>
    <row r="3538" spans="1:7" ht="18.75">
      <c r="A3538" s="198"/>
      <c r="B3538" s="189" t="s">
        <v>5078</v>
      </c>
      <c r="C3538" s="189">
        <v>2023</v>
      </c>
      <c r="D3538" s="184" t="s">
        <v>3771</v>
      </c>
      <c r="E3538" s="187">
        <v>1</v>
      </c>
      <c r="F3538" s="186"/>
      <c r="G3538" s="187">
        <v>33.983710000000002</v>
      </c>
    </row>
    <row r="3539" spans="1:7" ht="18.75">
      <c r="A3539" s="198"/>
      <c r="B3539" s="189" t="s">
        <v>5077</v>
      </c>
      <c r="C3539" s="189">
        <v>2023</v>
      </c>
      <c r="D3539" s="184" t="s">
        <v>3771</v>
      </c>
      <c r="E3539" s="187">
        <v>1</v>
      </c>
      <c r="F3539" s="186"/>
      <c r="G3539" s="187">
        <v>33.689419999999998</v>
      </c>
    </row>
    <row r="3540" spans="1:7" ht="18.75">
      <c r="A3540" s="198"/>
      <c r="B3540" s="189" t="s">
        <v>5078</v>
      </c>
      <c r="C3540" s="189">
        <v>2023</v>
      </c>
      <c r="D3540" s="184" t="s">
        <v>3771</v>
      </c>
      <c r="E3540" s="187">
        <v>1</v>
      </c>
      <c r="F3540" s="186"/>
      <c r="G3540" s="187">
        <v>33.823300000000003</v>
      </c>
    </row>
    <row r="3541" spans="1:7" ht="18.75">
      <c r="A3541" s="198"/>
      <c r="B3541" s="189" t="s">
        <v>5077</v>
      </c>
      <c r="C3541" s="189">
        <v>2023</v>
      </c>
      <c r="D3541" s="184" t="s">
        <v>3771</v>
      </c>
      <c r="E3541" s="187">
        <v>1</v>
      </c>
      <c r="F3541" s="186"/>
      <c r="G3541" s="187">
        <v>36.033410000000003</v>
      </c>
    </row>
    <row r="3542" spans="1:7" ht="18.75">
      <c r="A3542" s="198"/>
      <c r="B3542" s="189" t="s">
        <v>5078</v>
      </c>
      <c r="C3542" s="189">
        <v>2023</v>
      </c>
      <c r="D3542" s="184" t="s">
        <v>3771</v>
      </c>
      <c r="E3542" s="187">
        <v>1</v>
      </c>
      <c r="F3542" s="186"/>
      <c r="G3542" s="187">
        <v>33.909030000000001</v>
      </c>
    </row>
    <row r="3543" spans="1:7" ht="18.75">
      <c r="A3543" s="198"/>
      <c r="B3543" s="189" t="s">
        <v>5078</v>
      </c>
      <c r="C3543" s="189">
        <v>2023</v>
      </c>
      <c r="D3543" s="184" t="s">
        <v>3771</v>
      </c>
      <c r="E3543" s="187">
        <v>1</v>
      </c>
      <c r="F3543" s="186"/>
      <c r="G3543" s="187">
        <v>34.897199999999998</v>
      </c>
    </row>
    <row r="3544" spans="1:7" ht="18.75">
      <c r="A3544" s="198"/>
      <c r="B3544" s="189" t="s">
        <v>5078</v>
      </c>
      <c r="C3544" s="189">
        <v>2023</v>
      </c>
      <c r="D3544" s="184" t="s">
        <v>3771</v>
      </c>
      <c r="E3544" s="187">
        <v>1</v>
      </c>
      <c r="F3544" s="186"/>
      <c r="G3544" s="187">
        <v>32.79851</v>
      </c>
    </row>
    <row r="3545" spans="1:7" ht="18.75">
      <c r="A3545" s="198"/>
      <c r="B3545" s="189" t="s">
        <v>5078</v>
      </c>
      <c r="C3545" s="189">
        <v>2023</v>
      </c>
      <c r="D3545" s="184" t="s">
        <v>3771</v>
      </c>
      <c r="E3545" s="187">
        <v>1</v>
      </c>
      <c r="F3545" s="186"/>
      <c r="G3545" s="187">
        <v>32.76455</v>
      </c>
    </row>
    <row r="3546" spans="1:7" ht="18.75">
      <c r="A3546" s="198"/>
      <c r="B3546" s="189" t="s">
        <v>5092</v>
      </c>
      <c r="C3546" s="189">
        <v>2023</v>
      </c>
      <c r="D3546" s="184" t="s">
        <v>3771</v>
      </c>
      <c r="E3546" s="187">
        <v>1</v>
      </c>
      <c r="F3546" s="186"/>
      <c r="G3546" s="187">
        <v>28.62781</v>
      </c>
    </row>
    <row r="3547" spans="1:7" ht="18.75">
      <c r="A3547" s="198"/>
      <c r="B3547" s="189" t="s">
        <v>5078</v>
      </c>
      <c r="C3547" s="189">
        <v>2023</v>
      </c>
      <c r="D3547" s="184" t="s">
        <v>3771</v>
      </c>
      <c r="E3547" s="187">
        <v>1</v>
      </c>
      <c r="F3547" s="186"/>
      <c r="G3547" s="187">
        <v>30.020779999999998</v>
      </c>
    </row>
    <row r="3548" spans="1:7" ht="18.75">
      <c r="A3548" s="198"/>
      <c r="B3548" s="189" t="s">
        <v>5078</v>
      </c>
      <c r="C3548" s="189">
        <v>2023</v>
      </c>
      <c r="D3548" s="184" t="s">
        <v>3771</v>
      </c>
      <c r="E3548" s="187">
        <v>1</v>
      </c>
      <c r="F3548" s="186"/>
      <c r="G3548" s="187">
        <v>33.60371</v>
      </c>
    </row>
    <row r="3549" spans="1:7" ht="18.75">
      <c r="A3549" s="198"/>
      <c r="B3549" s="189" t="s">
        <v>5077</v>
      </c>
      <c r="C3549" s="189">
        <v>2023</v>
      </c>
      <c r="D3549" s="184" t="s">
        <v>3771</v>
      </c>
      <c r="E3549" s="187">
        <v>1</v>
      </c>
      <c r="F3549" s="186"/>
      <c r="G3549" s="187">
        <v>36.019800000000004</v>
      </c>
    </row>
    <row r="3550" spans="1:7" ht="18.75">
      <c r="A3550" s="198"/>
      <c r="B3550" s="189" t="s">
        <v>5098</v>
      </c>
      <c r="C3550" s="189">
        <v>2023</v>
      </c>
      <c r="D3550" s="184" t="s">
        <v>3771</v>
      </c>
      <c r="E3550" s="187">
        <v>1</v>
      </c>
      <c r="F3550" s="186"/>
      <c r="G3550" s="187">
        <v>29.764610000000001</v>
      </c>
    </row>
    <row r="3551" spans="1:7" ht="18.75">
      <c r="A3551" s="198"/>
      <c r="B3551" s="189" t="s">
        <v>5077</v>
      </c>
      <c r="C3551" s="189">
        <v>2023</v>
      </c>
      <c r="D3551" s="184" t="s">
        <v>3771</v>
      </c>
      <c r="E3551" s="187">
        <v>1</v>
      </c>
      <c r="F3551" s="186"/>
      <c r="G3551" s="187">
        <v>33.009080000000004</v>
      </c>
    </row>
    <row r="3552" spans="1:7" ht="18.75">
      <c r="A3552" s="198"/>
      <c r="B3552" s="189" t="s">
        <v>5109</v>
      </c>
      <c r="C3552" s="189">
        <v>2023</v>
      </c>
      <c r="D3552" s="184" t="s">
        <v>3771</v>
      </c>
      <c r="E3552" s="187">
        <v>1</v>
      </c>
      <c r="F3552" s="186"/>
      <c r="G3552" s="187">
        <v>31.196009999999998</v>
      </c>
    </row>
    <row r="3553" spans="1:7" ht="18.75">
      <c r="A3553" s="198"/>
      <c r="B3553" s="189" t="s">
        <v>5077</v>
      </c>
      <c r="C3553" s="189">
        <v>2023</v>
      </c>
      <c r="D3553" s="184" t="s">
        <v>3771</v>
      </c>
      <c r="E3553" s="187">
        <v>1</v>
      </c>
      <c r="F3553" s="186"/>
      <c r="G3553" s="187">
        <v>32.83408</v>
      </c>
    </row>
    <row r="3554" spans="1:7" ht="18.75">
      <c r="A3554" s="198"/>
      <c r="B3554" s="189" t="s">
        <v>5078</v>
      </c>
      <c r="C3554" s="189">
        <v>2023</v>
      </c>
      <c r="D3554" s="184" t="s">
        <v>3771</v>
      </c>
      <c r="E3554" s="187">
        <v>1</v>
      </c>
      <c r="F3554" s="186"/>
      <c r="G3554" s="187">
        <v>34.876910000000002</v>
      </c>
    </row>
    <row r="3555" spans="1:7" ht="18.75">
      <c r="A3555" s="198"/>
      <c r="B3555" s="189" t="s">
        <v>5078</v>
      </c>
      <c r="C3555" s="189">
        <v>2023</v>
      </c>
      <c r="D3555" s="184" t="s">
        <v>3771</v>
      </c>
      <c r="E3555" s="187">
        <v>1</v>
      </c>
      <c r="F3555" s="186"/>
      <c r="G3555" s="187">
        <v>36.293860000000002</v>
      </c>
    </row>
    <row r="3556" spans="1:7" ht="18.75">
      <c r="A3556" s="198"/>
      <c r="B3556" s="189" t="s">
        <v>5078</v>
      </c>
      <c r="C3556" s="189">
        <v>2023</v>
      </c>
      <c r="D3556" s="184" t="s">
        <v>3771</v>
      </c>
      <c r="E3556" s="187">
        <v>1</v>
      </c>
      <c r="F3556" s="186"/>
      <c r="G3556" s="187">
        <v>35.891169999999995</v>
      </c>
    </row>
    <row r="3557" spans="1:7" ht="18.75">
      <c r="A3557" s="198"/>
      <c r="B3557" s="189" t="s">
        <v>5078</v>
      </c>
      <c r="C3557" s="189">
        <v>2023</v>
      </c>
      <c r="D3557" s="184" t="s">
        <v>3771</v>
      </c>
      <c r="E3557" s="187">
        <v>1</v>
      </c>
      <c r="F3557" s="186"/>
      <c r="G3557" s="187">
        <v>35.82058</v>
      </c>
    </row>
    <row r="3558" spans="1:7" ht="18.75">
      <c r="A3558" s="198"/>
      <c r="B3558" s="189" t="s">
        <v>5096</v>
      </c>
      <c r="C3558" s="189">
        <v>2023</v>
      </c>
      <c r="D3558" s="184" t="s">
        <v>3771</v>
      </c>
      <c r="E3558" s="187">
        <v>1</v>
      </c>
      <c r="F3558" s="186"/>
      <c r="G3558" s="187">
        <v>30.04139</v>
      </c>
    </row>
    <row r="3559" spans="1:7" ht="18.75">
      <c r="A3559" s="198"/>
      <c r="B3559" s="189" t="s">
        <v>5081</v>
      </c>
      <c r="C3559" s="189">
        <v>2023</v>
      </c>
      <c r="D3559" s="184" t="s">
        <v>3771</v>
      </c>
      <c r="E3559" s="187">
        <v>1</v>
      </c>
      <c r="F3559" s="186"/>
      <c r="G3559" s="187">
        <v>42.94753</v>
      </c>
    </row>
    <row r="3560" spans="1:7" ht="18.75">
      <c r="A3560" s="198"/>
      <c r="B3560" s="189" t="s">
        <v>5078</v>
      </c>
      <c r="C3560" s="189">
        <v>2023</v>
      </c>
      <c r="D3560" s="184" t="s">
        <v>3771</v>
      </c>
      <c r="E3560" s="187">
        <v>1</v>
      </c>
      <c r="F3560" s="186"/>
      <c r="G3560" s="187">
        <v>35.605779999999996</v>
      </c>
    </row>
    <row r="3561" spans="1:7" ht="18.75">
      <c r="A3561" s="198"/>
      <c r="B3561" s="189" t="s">
        <v>5078</v>
      </c>
      <c r="C3561" s="189">
        <v>2023</v>
      </c>
      <c r="D3561" s="184" t="s">
        <v>3771</v>
      </c>
      <c r="E3561" s="187">
        <v>1</v>
      </c>
      <c r="F3561" s="186"/>
      <c r="G3561" s="187">
        <v>33.338389999999997</v>
      </c>
    </row>
    <row r="3562" spans="1:7" ht="18.75">
      <c r="A3562" s="198"/>
      <c r="B3562" s="189" t="s">
        <v>5077</v>
      </c>
      <c r="C3562" s="189">
        <v>2023</v>
      </c>
      <c r="D3562" s="184" t="s">
        <v>3771</v>
      </c>
      <c r="E3562" s="187">
        <v>1</v>
      </c>
      <c r="F3562" s="186"/>
      <c r="G3562" s="187">
        <v>32.710509999999999</v>
      </c>
    </row>
    <row r="3563" spans="1:7" ht="18.75">
      <c r="A3563" s="198"/>
      <c r="B3563" s="189" t="s">
        <v>5078</v>
      </c>
      <c r="C3563" s="189">
        <v>2023</v>
      </c>
      <c r="D3563" s="184" t="s">
        <v>3771</v>
      </c>
      <c r="E3563" s="187">
        <v>1</v>
      </c>
      <c r="F3563" s="186"/>
      <c r="G3563" s="187">
        <v>34.16742</v>
      </c>
    </row>
    <row r="3564" spans="1:7" ht="18.75">
      <c r="A3564" s="198"/>
      <c r="B3564" s="189" t="s">
        <v>5078</v>
      </c>
      <c r="C3564" s="189">
        <v>2023</v>
      </c>
      <c r="D3564" s="184" t="s">
        <v>3771</v>
      </c>
      <c r="E3564" s="187">
        <v>1</v>
      </c>
      <c r="F3564" s="186"/>
      <c r="G3564" s="187">
        <v>35.789360000000002</v>
      </c>
    </row>
    <row r="3565" spans="1:7" ht="18.75">
      <c r="A3565" s="198"/>
      <c r="B3565" s="189" t="s">
        <v>5077</v>
      </c>
      <c r="C3565" s="189">
        <v>2023</v>
      </c>
      <c r="D3565" s="184" t="s">
        <v>3771</v>
      </c>
      <c r="E3565" s="187">
        <v>1</v>
      </c>
      <c r="F3565" s="186"/>
      <c r="G3565" s="187">
        <v>33.671669999999999</v>
      </c>
    </row>
    <row r="3566" spans="1:7" ht="18.75">
      <c r="A3566" s="198"/>
      <c r="B3566" s="189" t="s">
        <v>5077</v>
      </c>
      <c r="C3566" s="189">
        <v>2023</v>
      </c>
      <c r="D3566" s="184" t="s">
        <v>3771</v>
      </c>
      <c r="E3566" s="187">
        <v>1</v>
      </c>
      <c r="F3566" s="186"/>
      <c r="G3566" s="187">
        <v>33.758279999999999</v>
      </c>
    </row>
    <row r="3567" spans="1:7" ht="18.75">
      <c r="A3567" s="198"/>
      <c r="B3567" s="189" t="s">
        <v>5088</v>
      </c>
      <c r="C3567" s="189">
        <v>2023</v>
      </c>
      <c r="D3567" s="184" t="s">
        <v>3771</v>
      </c>
      <c r="E3567" s="187">
        <v>1</v>
      </c>
      <c r="F3567" s="186"/>
      <c r="G3567" s="187">
        <v>37.708179999999999</v>
      </c>
    </row>
    <row r="3568" spans="1:7" ht="18.75">
      <c r="A3568" s="198"/>
      <c r="B3568" s="189" t="s">
        <v>5077</v>
      </c>
      <c r="C3568" s="189">
        <v>2023</v>
      </c>
      <c r="D3568" s="184" t="s">
        <v>3771</v>
      </c>
      <c r="E3568" s="187">
        <v>1</v>
      </c>
      <c r="F3568" s="186"/>
      <c r="G3568" s="187">
        <v>35.587120000000006</v>
      </c>
    </row>
    <row r="3569" spans="1:7" ht="18.75">
      <c r="A3569" s="198"/>
      <c r="B3569" s="189" t="s">
        <v>5078</v>
      </c>
      <c r="C3569" s="189">
        <v>2023</v>
      </c>
      <c r="D3569" s="184" t="s">
        <v>3771</v>
      </c>
      <c r="E3569" s="187">
        <v>1</v>
      </c>
      <c r="F3569" s="186"/>
      <c r="G3569" s="187">
        <v>34.646500000000003</v>
      </c>
    </row>
    <row r="3570" spans="1:7" ht="18.75">
      <c r="A3570" s="198"/>
      <c r="B3570" s="189" t="s">
        <v>5078</v>
      </c>
      <c r="C3570" s="189">
        <v>2023</v>
      </c>
      <c r="D3570" s="184" t="s">
        <v>3771</v>
      </c>
      <c r="E3570" s="187">
        <v>1</v>
      </c>
      <c r="F3570" s="186"/>
      <c r="G3570" s="187">
        <v>34.459429999999998</v>
      </c>
    </row>
    <row r="3571" spans="1:7" ht="18.75">
      <c r="A3571" s="198"/>
      <c r="B3571" s="189" t="s">
        <v>5089</v>
      </c>
      <c r="C3571" s="189">
        <v>2023</v>
      </c>
      <c r="D3571" s="184" t="s">
        <v>3771</v>
      </c>
      <c r="E3571" s="187">
        <v>1</v>
      </c>
      <c r="F3571" s="186"/>
      <c r="G3571" s="187">
        <v>45.512149999999998</v>
      </c>
    </row>
    <row r="3572" spans="1:7" ht="18.75">
      <c r="A3572" s="198"/>
      <c r="B3572" s="189" t="s">
        <v>5077</v>
      </c>
      <c r="C3572" s="189">
        <v>2023</v>
      </c>
      <c r="D3572" s="184" t="s">
        <v>3771</v>
      </c>
      <c r="E3572" s="187">
        <v>1</v>
      </c>
      <c r="F3572" s="186"/>
      <c r="G3572" s="187">
        <v>35.195980000000006</v>
      </c>
    </row>
    <row r="3573" spans="1:7" ht="18.75">
      <c r="A3573" s="198"/>
      <c r="B3573" s="189" t="s">
        <v>5078</v>
      </c>
      <c r="C3573" s="189">
        <v>2023</v>
      </c>
      <c r="D3573" s="184" t="s">
        <v>3771</v>
      </c>
      <c r="E3573" s="187">
        <v>1</v>
      </c>
      <c r="F3573" s="186"/>
      <c r="G3573" s="187">
        <v>34.80312</v>
      </c>
    </row>
    <row r="3574" spans="1:7" ht="18.75">
      <c r="A3574" s="198"/>
      <c r="B3574" s="189" t="s">
        <v>5078</v>
      </c>
      <c r="C3574" s="189">
        <v>2023</v>
      </c>
      <c r="D3574" s="184" t="s">
        <v>3771</v>
      </c>
      <c r="E3574" s="187">
        <v>1</v>
      </c>
      <c r="F3574" s="186"/>
      <c r="G3574" s="187">
        <v>34.458400000000005</v>
      </c>
    </row>
    <row r="3575" spans="1:7" ht="18.75">
      <c r="A3575" s="198"/>
      <c r="B3575" s="189" t="s">
        <v>5078</v>
      </c>
      <c r="C3575" s="189">
        <v>2023</v>
      </c>
      <c r="D3575" s="184" t="s">
        <v>3771</v>
      </c>
      <c r="E3575" s="187">
        <v>1</v>
      </c>
      <c r="F3575" s="186"/>
      <c r="G3575" s="187">
        <v>34.827030000000001</v>
      </c>
    </row>
    <row r="3576" spans="1:7" ht="18.75">
      <c r="A3576" s="198"/>
      <c r="B3576" s="189" t="s">
        <v>5083</v>
      </c>
      <c r="C3576" s="189">
        <v>2023</v>
      </c>
      <c r="D3576" s="184" t="s">
        <v>3771</v>
      </c>
      <c r="E3576" s="187">
        <v>1</v>
      </c>
      <c r="F3576" s="186"/>
      <c r="G3576" s="187">
        <v>32.948239999999998</v>
      </c>
    </row>
    <row r="3577" spans="1:7" ht="18.75">
      <c r="A3577" s="198"/>
      <c r="B3577" s="189" t="s">
        <v>5077</v>
      </c>
      <c r="C3577" s="189">
        <v>2023</v>
      </c>
      <c r="D3577" s="184" t="s">
        <v>3771</v>
      </c>
      <c r="E3577" s="187">
        <v>1</v>
      </c>
      <c r="F3577" s="186"/>
      <c r="G3577" s="187">
        <v>34.364080000000001</v>
      </c>
    </row>
    <row r="3578" spans="1:7" ht="18.75">
      <c r="A3578" s="198"/>
      <c r="B3578" s="189" t="s">
        <v>5097</v>
      </c>
      <c r="C3578" s="189">
        <v>2023</v>
      </c>
      <c r="D3578" s="184" t="s">
        <v>3771</v>
      </c>
      <c r="E3578" s="187">
        <v>1</v>
      </c>
      <c r="F3578" s="186"/>
      <c r="G3578" s="187">
        <v>31.56925</v>
      </c>
    </row>
    <row r="3579" spans="1:7" ht="18.75">
      <c r="A3579" s="198"/>
      <c r="B3579" s="189" t="s">
        <v>5078</v>
      </c>
      <c r="C3579" s="189">
        <v>2023</v>
      </c>
      <c r="D3579" s="184" t="s">
        <v>3771</v>
      </c>
      <c r="E3579" s="187">
        <v>1</v>
      </c>
      <c r="F3579" s="186"/>
      <c r="G3579" s="187">
        <v>34.820140000000002</v>
      </c>
    </row>
    <row r="3580" spans="1:7" ht="18.75">
      <c r="A3580" s="198"/>
      <c r="B3580" s="189" t="s">
        <v>5077</v>
      </c>
      <c r="C3580" s="189">
        <v>2023</v>
      </c>
      <c r="D3580" s="184" t="s">
        <v>3771</v>
      </c>
      <c r="E3580" s="187">
        <v>1</v>
      </c>
      <c r="F3580" s="186"/>
      <c r="G3580" s="187">
        <v>33.67154</v>
      </c>
    </row>
    <row r="3581" spans="1:7" ht="18.75">
      <c r="A3581" s="198"/>
      <c r="B3581" s="189" t="s">
        <v>5078</v>
      </c>
      <c r="C3581" s="189">
        <v>2023</v>
      </c>
      <c r="D3581" s="184" t="s">
        <v>3771</v>
      </c>
      <c r="E3581" s="187">
        <v>1</v>
      </c>
      <c r="F3581" s="186"/>
      <c r="G3581" s="187">
        <v>33.504860000000001</v>
      </c>
    </row>
    <row r="3582" spans="1:7" ht="18.75">
      <c r="A3582" s="198"/>
      <c r="B3582" s="189" t="s">
        <v>5098</v>
      </c>
      <c r="C3582" s="189">
        <v>2023</v>
      </c>
      <c r="D3582" s="184" t="s">
        <v>3771</v>
      </c>
      <c r="E3582" s="187">
        <v>1</v>
      </c>
      <c r="F3582" s="186"/>
      <c r="G3582" s="187">
        <v>33.484230000000004</v>
      </c>
    </row>
    <row r="3583" spans="1:7" ht="18.75">
      <c r="A3583" s="198"/>
      <c r="B3583" s="189" t="s">
        <v>5100</v>
      </c>
      <c r="C3583" s="189">
        <v>2023</v>
      </c>
      <c r="D3583" s="184" t="s">
        <v>3771</v>
      </c>
      <c r="E3583" s="187">
        <v>1</v>
      </c>
      <c r="F3583" s="186"/>
      <c r="G3583" s="187">
        <v>36.921900000000001</v>
      </c>
    </row>
    <row r="3584" spans="1:7" ht="18.75">
      <c r="A3584" s="198"/>
      <c r="B3584" s="189" t="s">
        <v>5078</v>
      </c>
      <c r="C3584" s="189">
        <v>2023</v>
      </c>
      <c r="D3584" s="184" t="s">
        <v>3771</v>
      </c>
      <c r="E3584" s="187">
        <v>1</v>
      </c>
      <c r="F3584" s="186"/>
      <c r="G3584" s="187">
        <v>34.651760000000003</v>
      </c>
    </row>
    <row r="3585" spans="1:7" ht="18.75">
      <c r="A3585" s="198"/>
      <c r="B3585" s="189" t="s">
        <v>5087</v>
      </c>
      <c r="C3585" s="189">
        <v>2023</v>
      </c>
      <c r="D3585" s="184" t="s">
        <v>3771</v>
      </c>
      <c r="E3585" s="187">
        <v>1</v>
      </c>
      <c r="F3585" s="186"/>
      <c r="G3585" s="187">
        <v>36.527269999999994</v>
      </c>
    </row>
    <row r="3586" spans="1:7" ht="18.75">
      <c r="A3586" s="198"/>
      <c r="B3586" s="189" t="s">
        <v>5097</v>
      </c>
      <c r="C3586" s="189">
        <v>2023</v>
      </c>
      <c r="D3586" s="184" t="s">
        <v>3771</v>
      </c>
      <c r="E3586" s="187">
        <v>1</v>
      </c>
      <c r="F3586" s="186"/>
      <c r="G3586" s="187">
        <v>26.784509999999997</v>
      </c>
    </row>
    <row r="3587" spans="1:7" ht="18.75">
      <c r="A3587" s="198"/>
      <c r="B3587" s="189" t="s">
        <v>5077</v>
      </c>
      <c r="C3587" s="189">
        <v>2023</v>
      </c>
      <c r="D3587" s="184" t="s">
        <v>3771</v>
      </c>
      <c r="E3587" s="187">
        <v>1</v>
      </c>
      <c r="F3587" s="186"/>
      <c r="G3587" s="187">
        <v>32.888680000000001</v>
      </c>
    </row>
    <row r="3588" spans="1:7" ht="18.75">
      <c r="A3588" s="198"/>
      <c r="B3588" s="189" t="s">
        <v>5077</v>
      </c>
      <c r="C3588" s="189">
        <v>2023</v>
      </c>
      <c r="D3588" s="184" t="s">
        <v>3771</v>
      </c>
      <c r="E3588" s="187">
        <v>1</v>
      </c>
      <c r="F3588" s="186"/>
      <c r="G3588" s="187">
        <v>34.2331</v>
      </c>
    </row>
    <row r="3589" spans="1:7" ht="18.75">
      <c r="A3589" s="198"/>
      <c r="B3589" s="189" t="s">
        <v>5078</v>
      </c>
      <c r="C3589" s="189">
        <v>2023</v>
      </c>
      <c r="D3589" s="184" t="s">
        <v>3771</v>
      </c>
      <c r="E3589" s="187">
        <v>1</v>
      </c>
      <c r="F3589" s="186"/>
      <c r="G3589" s="187">
        <v>34.82676</v>
      </c>
    </row>
    <row r="3590" spans="1:7" ht="18.75">
      <c r="A3590" s="198"/>
      <c r="B3590" s="189" t="s">
        <v>5077</v>
      </c>
      <c r="C3590" s="189">
        <v>2023</v>
      </c>
      <c r="D3590" s="184" t="s">
        <v>3771</v>
      </c>
      <c r="E3590" s="187">
        <v>1</v>
      </c>
      <c r="F3590" s="186"/>
      <c r="G3590" s="187">
        <v>32.888690000000004</v>
      </c>
    </row>
    <row r="3591" spans="1:7" ht="18.75">
      <c r="A3591" s="198"/>
      <c r="B3591" s="189" t="s">
        <v>5097</v>
      </c>
      <c r="C3591" s="189">
        <v>2023</v>
      </c>
      <c r="D3591" s="184" t="s">
        <v>3771</v>
      </c>
      <c r="E3591" s="187">
        <v>1</v>
      </c>
      <c r="F3591" s="186"/>
      <c r="G3591" s="187">
        <v>28.010999999999999</v>
      </c>
    </row>
    <row r="3592" spans="1:7" ht="18.75">
      <c r="A3592" s="198"/>
      <c r="B3592" s="189" t="s">
        <v>5078</v>
      </c>
      <c r="C3592" s="189">
        <v>2023</v>
      </c>
      <c r="D3592" s="184" t="s">
        <v>3771</v>
      </c>
      <c r="E3592" s="187">
        <v>1</v>
      </c>
      <c r="F3592" s="186"/>
      <c r="G3592" s="187">
        <v>33.974550000000001</v>
      </c>
    </row>
    <row r="3593" spans="1:7" ht="18.75">
      <c r="A3593" s="198"/>
      <c r="B3593" s="189" t="s">
        <v>5078</v>
      </c>
      <c r="C3593" s="189">
        <v>2023</v>
      </c>
      <c r="D3593" s="184" t="s">
        <v>3771</v>
      </c>
      <c r="E3593" s="187">
        <v>1</v>
      </c>
      <c r="F3593" s="186"/>
      <c r="G3593" s="187">
        <v>34.308860000000003</v>
      </c>
    </row>
    <row r="3594" spans="1:7" ht="18.75">
      <c r="A3594" s="198"/>
      <c r="B3594" s="189" t="s">
        <v>5077</v>
      </c>
      <c r="C3594" s="189">
        <v>2023</v>
      </c>
      <c r="D3594" s="184" t="s">
        <v>3771</v>
      </c>
      <c r="E3594" s="187">
        <v>1</v>
      </c>
      <c r="F3594" s="186"/>
      <c r="G3594" s="187">
        <v>34.446629999999999</v>
      </c>
    </row>
    <row r="3595" spans="1:7" ht="18.75">
      <c r="A3595" s="198"/>
      <c r="B3595" s="189" t="s">
        <v>5106</v>
      </c>
      <c r="C3595" s="189">
        <v>2023</v>
      </c>
      <c r="D3595" s="184" t="s">
        <v>3771</v>
      </c>
      <c r="E3595" s="187">
        <v>1</v>
      </c>
      <c r="F3595" s="186"/>
      <c r="G3595" s="187">
        <v>31.510090000000002</v>
      </c>
    </row>
    <row r="3596" spans="1:7" ht="18.75">
      <c r="A3596" s="198"/>
      <c r="B3596" s="189" t="s">
        <v>5077</v>
      </c>
      <c r="C3596" s="189">
        <v>2023</v>
      </c>
      <c r="D3596" s="184" t="s">
        <v>3771</v>
      </c>
      <c r="E3596" s="187">
        <v>1</v>
      </c>
      <c r="F3596" s="186"/>
      <c r="G3596" s="187">
        <v>36.032580000000003</v>
      </c>
    </row>
    <row r="3597" spans="1:7" ht="18.75">
      <c r="A3597" s="198"/>
      <c r="B3597" s="189" t="s">
        <v>5078</v>
      </c>
      <c r="C3597" s="189">
        <v>2023</v>
      </c>
      <c r="D3597" s="184" t="s">
        <v>3771</v>
      </c>
      <c r="E3597" s="187">
        <v>1</v>
      </c>
      <c r="F3597" s="186"/>
      <c r="G3597" s="187">
        <v>20.423779999999997</v>
      </c>
    </row>
    <row r="3598" spans="1:7" ht="18.75">
      <c r="A3598" s="198"/>
      <c r="B3598" s="189" t="s">
        <v>5078</v>
      </c>
      <c r="C3598" s="189">
        <v>2023</v>
      </c>
      <c r="D3598" s="184" t="s">
        <v>3771</v>
      </c>
      <c r="E3598" s="187">
        <v>1</v>
      </c>
      <c r="F3598" s="186"/>
      <c r="G3598" s="187">
        <v>35.300599999999996</v>
      </c>
    </row>
    <row r="3599" spans="1:7" ht="18.75">
      <c r="A3599" s="198"/>
      <c r="B3599" s="189" t="s">
        <v>5077</v>
      </c>
      <c r="C3599" s="189">
        <v>2023</v>
      </c>
      <c r="D3599" s="184" t="s">
        <v>3771</v>
      </c>
      <c r="E3599" s="187">
        <v>1</v>
      </c>
      <c r="F3599" s="186"/>
      <c r="G3599" s="187">
        <v>21.166830000000001</v>
      </c>
    </row>
    <row r="3600" spans="1:7" ht="18.75">
      <c r="A3600" s="198"/>
      <c r="B3600" s="189" t="s">
        <v>5077</v>
      </c>
      <c r="C3600" s="189">
        <v>2023</v>
      </c>
      <c r="D3600" s="184" t="s">
        <v>3771</v>
      </c>
      <c r="E3600" s="187">
        <v>1</v>
      </c>
      <c r="F3600" s="186"/>
      <c r="G3600" s="187">
        <v>36.032589999999999</v>
      </c>
    </row>
    <row r="3601" spans="1:7" ht="18.75">
      <c r="A3601" s="198"/>
      <c r="B3601" s="189" t="s">
        <v>5095</v>
      </c>
      <c r="C3601" s="189">
        <v>2023</v>
      </c>
      <c r="D3601" s="184" t="s">
        <v>3771</v>
      </c>
      <c r="E3601" s="187">
        <v>1</v>
      </c>
      <c r="F3601" s="186"/>
      <c r="G3601" s="187">
        <v>28.340580000000003</v>
      </c>
    </row>
    <row r="3602" spans="1:7" ht="18.75">
      <c r="A3602" s="198"/>
      <c r="B3602" s="189" t="s">
        <v>5078</v>
      </c>
      <c r="C3602" s="189">
        <v>2023</v>
      </c>
      <c r="D3602" s="184" t="s">
        <v>3771</v>
      </c>
      <c r="E3602" s="187">
        <v>1</v>
      </c>
      <c r="F3602" s="186"/>
      <c r="G3602" s="187">
        <v>33.981019999999994</v>
      </c>
    </row>
    <row r="3603" spans="1:7" ht="18.75">
      <c r="A3603" s="198"/>
      <c r="B3603" s="189" t="s">
        <v>5101</v>
      </c>
      <c r="C3603" s="189">
        <v>2023</v>
      </c>
      <c r="D3603" s="184" t="s">
        <v>3771</v>
      </c>
      <c r="E3603" s="187">
        <v>1</v>
      </c>
      <c r="F3603" s="186"/>
      <c r="G3603" s="187">
        <v>35.072189999999999</v>
      </c>
    </row>
    <row r="3604" spans="1:7" ht="18.75">
      <c r="A3604" s="198"/>
      <c r="B3604" s="189" t="s">
        <v>5078</v>
      </c>
      <c r="C3604" s="189">
        <v>2023</v>
      </c>
      <c r="D3604" s="184" t="s">
        <v>3771</v>
      </c>
      <c r="E3604" s="187">
        <v>1</v>
      </c>
      <c r="F3604" s="186"/>
      <c r="G3604" s="187">
        <v>33.714970000000001</v>
      </c>
    </row>
    <row r="3605" spans="1:7" ht="18.75">
      <c r="A3605" s="198"/>
      <c r="B3605" s="189" t="s">
        <v>5090</v>
      </c>
      <c r="C3605" s="189">
        <v>2023</v>
      </c>
      <c r="D3605" s="184" t="s">
        <v>3771</v>
      </c>
      <c r="E3605" s="187">
        <v>1</v>
      </c>
      <c r="F3605" s="186"/>
      <c r="G3605" s="187">
        <v>30.166869999999999</v>
      </c>
    </row>
    <row r="3606" spans="1:7" ht="18.75">
      <c r="A3606" s="198"/>
      <c r="B3606" s="189" t="s">
        <v>5078</v>
      </c>
      <c r="C3606" s="189">
        <v>2023</v>
      </c>
      <c r="D3606" s="184" t="s">
        <v>3771</v>
      </c>
      <c r="E3606" s="187">
        <v>1</v>
      </c>
      <c r="F3606" s="186"/>
      <c r="G3606" s="187">
        <v>33.84451</v>
      </c>
    </row>
    <row r="3607" spans="1:7" ht="18.75">
      <c r="A3607" s="198"/>
      <c r="B3607" s="189" t="s">
        <v>5077</v>
      </c>
      <c r="C3607" s="189">
        <v>2023</v>
      </c>
      <c r="D3607" s="184" t="s">
        <v>3771</v>
      </c>
      <c r="E3607" s="187">
        <v>1</v>
      </c>
      <c r="F3607" s="186"/>
      <c r="G3607" s="187">
        <v>34.222290000000001</v>
      </c>
    </row>
    <row r="3608" spans="1:7" ht="18.75">
      <c r="A3608" s="198"/>
      <c r="B3608" s="189" t="s">
        <v>5077</v>
      </c>
      <c r="C3608" s="189">
        <v>2023</v>
      </c>
      <c r="D3608" s="184" t="s">
        <v>3771</v>
      </c>
      <c r="E3608" s="187">
        <v>1</v>
      </c>
      <c r="F3608" s="186"/>
      <c r="G3608" s="187">
        <v>32.889009999999999</v>
      </c>
    </row>
    <row r="3609" spans="1:7" ht="18.75">
      <c r="A3609" s="198"/>
      <c r="B3609" s="189" t="s">
        <v>5078</v>
      </c>
      <c r="C3609" s="189">
        <v>2023</v>
      </c>
      <c r="D3609" s="184" t="s">
        <v>3771</v>
      </c>
      <c r="E3609" s="187">
        <v>1</v>
      </c>
      <c r="F3609" s="186"/>
      <c r="G3609" s="187">
        <v>33.713360000000002</v>
      </c>
    </row>
    <row r="3610" spans="1:7" ht="18.75">
      <c r="A3610" s="198"/>
      <c r="B3610" s="189" t="s">
        <v>5078</v>
      </c>
      <c r="C3610" s="189">
        <v>2023</v>
      </c>
      <c r="D3610" s="184" t="s">
        <v>3771</v>
      </c>
      <c r="E3610" s="187">
        <v>1</v>
      </c>
      <c r="F3610" s="186"/>
      <c r="G3610" s="187">
        <v>34.320599999999999</v>
      </c>
    </row>
    <row r="3611" spans="1:7" ht="18.75">
      <c r="A3611" s="198"/>
      <c r="B3611" s="189" t="s">
        <v>5078</v>
      </c>
      <c r="C3611" s="189">
        <v>2023</v>
      </c>
      <c r="D3611" s="184" t="s">
        <v>3771</v>
      </c>
      <c r="E3611" s="187">
        <v>1</v>
      </c>
      <c r="F3611" s="186"/>
      <c r="G3611" s="187">
        <v>30.402699999999999</v>
      </c>
    </row>
    <row r="3612" spans="1:7" ht="18.75">
      <c r="A3612" s="198"/>
      <c r="B3612" s="189" t="s">
        <v>5083</v>
      </c>
      <c r="C3612" s="189">
        <v>2023</v>
      </c>
      <c r="D3612" s="184" t="s">
        <v>3771</v>
      </c>
      <c r="E3612" s="187">
        <v>1</v>
      </c>
      <c r="F3612" s="186"/>
      <c r="G3612" s="187">
        <v>31.96904</v>
      </c>
    </row>
    <row r="3613" spans="1:7" ht="18.75">
      <c r="A3613" s="198"/>
      <c r="B3613" s="189" t="s">
        <v>5080</v>
      </c>
      <c r="C3613" s="189">
        <v>2023</v>
      </c>
      <c r="D3613" s="184" t="s">
        <v>3771</v>
      </c>
      <c r="E3613" s="187">
        <v>1</v>
      </c>
      <c r="F3613" s="186"/>
      <c r="G3613" s="187">
        <v>23.203029999999998</v>
      </c>
    </row>
    <row r="3614" spans="1:7" ht="18.75">
      <c r="A3614" s="198"/>
      <c r="B3614" s="189" t="s">
        <v>5077</v>
      </c>
      <c r="C3614" s="189">
        <v>2023</v>
      </c>
      <c r="D3614" s="184" t="s">
        <v>3771</v>
      </c>
      <c r="E3614" s="187">
        <v>1</v>
      </c>
      <c r="F3614" s="186"/>
      <c r="G3614" s="187">
        <v>23.24352</v>
      </c>
    </row>
    <row r="3615" spans="1:7" ht="18.75">
      <c r="A3615" s="198"/>
      <c r="B3615" s="189" t="s">
        <v>5077</v>
      </c>
      <c r="C3615" s="189">
        <v>2023</v>
      </c>
      <c r="D3615" s="184" t="s">
        <v>3771</v>
      </c>
      <c r="E3615" s="187">
        <v>1</v>
      </c>
      <c r="F3615" s="186"/>
      <c r="G3615" s="187">
        <v>26.210349999999998</v>
      </c>
    </row>
    <row r="3616" spans="1:7" ht="18.75">
      <c r="A3616" s="198"/>
      <c r="B3616" s="189" t="s">
        <v>5077</v>
      </c>
      <c r="C3616" s="189">
        <v>2023</v>
      </c>
      <c r="D3616" s="184" t="s">
        <v>3771</v>
      </c>
      <c r="E3616" s="187">
        <v>1</v>
      </c>
      <c r="F3616" s="186"/>
      <c r="G3616" s="187">
        <v>19.23704</v>
      </c>
    </row>
    <row r="3617" spans="1:7" ht="18.75">
      <c r="A3617" s="198"/>
      <c r="B3617" s="189" t="s">
        <v>5077</v>
      </c>
      <c r="C3617" s="189">
        <v>2023</v>
      </c>
      <c r="D3617" s="184" t="s">
        <v>3771</v>
      </c>
      <c r="E3617" s="187">
        <v>1</v>
      </c>
      <c r="F3617" s="186"/>
      <c r="G3617" s="187">
        <v>22.177990000000001</v>
      </c>
    </row>
    <row r="3618" spans="1:7" ht="18.75">
      <c r="A3618" s="198"/>
      <c r="B3618" s="189" t="s">
        <v>5077</v>
      </c>
      <c r="C3618" s="189">
        <v>2023</v>
      </c>
      <c r="D3618" s="184" t="s">
        <v>3771</v>
      </c>
      <c r="E3618" s="187">
        <v>1</v>
      </c>
      <c r="F3618" s="186"/>
      <c r="G3618" s="187">
        <v>36.88935</v>
      </c>
    </row>
    <row r="3619" spans="1:7" ht="18.75">
      <c r="A3619" s="198"/>
      <c r="B3619" s="189" t="s">
        <v>5078</v>
      </c>
      <c r="C3619" s="189">
        <v>2023</v>
      </c>
      <c r="D3619" s="184" t="s">
        <v>3771</v>
      </c>
      <c r="E3619" s="187">
        <v>1</v>
      </c>
      <c r="F3619" s="186"/>
      <c r="G3619" s="187">
        <v>34.001019999999997</v>
      </c>
    </row>
    <row r="3620" spans="1:7" ht="18.75">
      <c r="A3620" s="198"/>
      <c r="B3620" s="189" t="s">
        <v>5077</v>
      </c>
      <c r="C3620" s="189">
        <v>2023</v>
      </c>
      <c r="D3620" s="184" t="s">
        <v>3771</v>
      </c>
      <c r="E3620" s="187">
        <v>1</v>
      </c>
      <c r="F3620" s="186"/>
      <c r="G3620" s="187">
        <v>35.260739999999998</v>
      </c>
    </row>
    <row r="3621" spans="1:7" ht="18.75">
      <c r="A3621" s="198"/>
      <c r="B3621" s="189" t="s">
        <v>5078</v>
      </c>
      <c r="C3621" s="189">
        <v>2023</v>
      </c>
      <c r="D3621" s="184" t="s">
        <v>3771</v>
      </c>
      <c r="E3621" s="187">
        <v>1</v>
      </c>
      <c r="F3621" s="186"/>
      <c r="G3621" s="187">
        <v>35.264420000000001</v>
      </c>
    </row>
    <row r="3622" spans="1:7" ht="18.75">
      <c r="A3622" s="198"/>
      <c r="B3622" s="189" t="s">
        <v>5077</v>
      </c>
      <c r="C3622" s="189">
        <v>2023</v>
      </c>
      <c r="D3622" s="184" t="s">
        <v>3771</v>
      </c>
      <c r="E3622" s="187">
        <v>1</v>
      </c>
      <c r="F3622" s="186"/>
      <c r="G3622" s="187">
        <v>20.197990000000001</v>
      </c>
    </row>
    <row r="3623" spans="1:7" ht="18.75">
      <c r="A3623" s="198"/>
      <c r="B3623" s="189" t="s">
        <v>5078</v>
      </c>
      <c r="C3623" s="189">
        <v>2023</v>
      </c>
      <c r="D3623" s="184" t="s">
        <v>3771</v>
      </c>
      <c r="E3623" s="187">
        <v>1</v>
      </c>
      <c r="F3623" s="186"/>
      <c r="G3623" s="187">
        <v>33.343870000000003</v>
      </c>
    </row>
    <row r="3624" spans="1:7" ht="18.75">
      <c r="A3624" s="198"/>
      <c r="B3624" s="189" t="s">
        <v>5077</v>
      </c>
      <c r="C3624" s="189">
        <v>2023</v>
      </c>
      <c r="D3624" s="184" t="s">
        <v>3771</v>
      </c>
      <c r="E3624" s="187">
        <v>1</v>
      </c>
      <c r="F3624" s="186"/>
      <c r="G3624" s="187">
        <v>34.17906</v>
      </c>
    </row>
    <row r="3625" spans="1:7" ht="18.75">
      <c r="A3625" s="198"/>
      <c r="B3625" s="189" t="s">
        <v>5077</v>
      </c>
      <c r="C3625" s="189">
        <v>2023</v>
      </c>
      <c r="D3625" s="184" t="s">
        <v>3771</v>
      </c>
      <c r="E3625" s="187">
        <v>1</v>
      </c>
      <c r="F3625" s="186"/>
      <c r="G3625" s="187">
        <v>22.87424</v>
      </c>
    </row>
    <row r="3626" spans="1:7" ht="18.75">
      <c r="A3626" s="198"/>
      <c r="B3626" s="189" t="s">
        <v>5078</v>
      </c>
      <c r="C3626" s="189">
        <v>2023</v>
      </c>
      <c r="D3626" s="184" t="s">
        <v>3771</v>
      </c>
      <c r="E3626" s="187">
        <v>1</v>
      </c>
      <c r="F3626" s="186"/>
      <c r="G3626" s="187">
        <v>33.955349999999996</v>
      </c>
    </row>
    <row r="3627" spans="1:7" ht="18.75">
      <c r="A3627" s="198"/>
      <c r="B3627" s="189" t="s">
        <v>5077</v>
      </c>
      <c r="C3627" s="189">
        <v>2023</v>
      </c>
      <c r="D3627" s="184" t="s">
        <v>3771</v>
      </c>
      <c r="E3627" s="187">
        <v>1</v>
      </c>
      <c r="F3627" s="186"/>
      <c r="G3627" s="187">
        <v>21.210069999999998</v>
      </c>
    </row>
    <row r="3628" spans="1:7" ht="18.75">
      <c r="A3628" s="198"/>
      <c r="B3628" s="189" t="s">
        <v>5078</v>
      </c>
      <c r="C3628" s="189">
        <v>2023</v>
      </c>
      <c r="D3628" s="184" t="s">
        <v>3771</v>
      </c>
      <c r="E3628" s="187">
        <v>1</v>
      </c>
      <c r="F3628" s="186"/>
      <c r="G3628" s="187">
        <v>20.343730000000001</v>
      </c>
    </row>
    <row r="3629" spans="1:7" ht="18.75">
      <c r="A3629" s="198"/>
      <c r="B3629" s="189" t="s">
        <v>5091</v>
      </c>
      <c r="C3629" s="189">
        <v>2023</v>
      </c>
      <c r="D3629" s="184" t="s">
        <v>3771</v>
      </c>
      <c r="E3629" s="187">
        <v>1</v>
      </c>
      <c r="F3629" s="186"/>
      <c r="G3629" s="187">
        <v>19.777729999999998</v>
      </c>
    </row>
    <row r="3630" spans="1:7" ht="18.75">
      <c r="A3630" s="198"/>
      <c r="B3630" s="189" t="s">
        <v>5090</v>
      </c>
      <c r="C3630" s="189">
        <v>2023</v>
      </c>
      <c r="D3630" s="184" t="s">
        <v>3771</v>
      </c>
      <c r="E3630" s="187">
        <v>1</v>
      </c>
      <c r="F3630" s="186"/>
      <c r="G3630" s="187">
        <v>20.621310000000001</v>
      </c>
    </row>
    <row r="3631" spans="1:7" ht="18.75">
      <c r="A3631" s="198"/>
      <c r="B3631" s="189" t="s">
        <v>5078</v>
      </c>
      <c r="C3631" s="189">
        <v>2023</v>
      </c>
      <c r="D3631" s="184" t="s">
        <v>3771</v>
      </c>
      <c r="E3631" s="187">
        <v>1</v>
      </c>
      <c r="F3631" s="186"/>
      <c r="G3631" s="187">
        <v>20.142900000000001</v>
      </c>
    </row>
    <row r="3632" spans="1:7" ht="18.75">
      <c r="A3632" s="198"/>
      <c r="B3632" s="189" t="s">
        <v>5077</v>
      </c>
      <c r="C3632" s="189">
        <v>2023</v>
      </c>
      <c r="D3632" s="184" t="s">
        <v>3771</v>
      </c>
      <c r="E3632" s="187">
        <v>1</v>
      </c>
      <c r="F3632" s="186"/>
      <c r="G3632" s="187">
        <v>22.229659999999999</v>
      </c>
    </row>
    <row r="3633" spans="1:7" ht="18.75">
      <c r="A3633" s="198"/>
      <c r="B3633" s="189" t="s">
        <v>5077</v>
      </c>
      <c r="C3633" s="189">
        <v>2023</v>
      </c>
      <c r="D3633" s="184" t="s">
        <v>3771</v>
      </c>
      <c r="E3633" s="187">
        <v>1</v>
      </c>
      <c r="F3633" s="186"/>
      <c r="G3633" s="187">
        <v>19.497810000000001</v>
      </c>
    </row>
    <row r="3634" spans="1:7" ht="18.75">
      <c r="A3634" s="198"/>
      <c r="B3634" s="189" t="s">
        <v>5078</v>
      </c>
      <c r="C3634" s="189">
        <v>2023</v>
      </c>
      <c r="D3634" s="184" t="s">
        <v>3771</v>
      </c>
      <c r="E3634" s="187">
        <v>1</v>
      </c>
      <c r="F3634" s="186"/>
      <c r="G3634" s="187">
        <v>32.312130000000003</v>
      </c>
    </row>
    <row r="3635" spans="1:7" ht="18.75">
      <c r="A3635" s="198"/>
      <c r="B3635" s="189" t="s">
        <v>5078</v>
      </c>
      <c r="C3635" s="189">
        <v>2023</v>
      </c>
      <c r="D3635" s="184" t="s">
        <v>3771</v>
      </c>
      <c r="E3635" s="187">
        <v>1</v>
      </c>
      <c r="F3635" s="186"/>
      <c r="G3635" s="187">
        <v>20.299880000000002</v>
      </c>
    </row>
    <row r="3636" spans="1:7" ht="18.75">
      <c r="A3636" s="198"/>
      <c r="B3636" s="189" t="s">
        <v>5077</v>
      </c>
      <c r="C3636" s="189">
        <v>2023</v>
      </c>
      <c r="D3636" s="184" t="s">
        <v>3771</v>
      </c>
      <c r="E3636" s="187">
        <v>1</v>
      </c>
      <c r="F3636" s="186"/>
      <c r="G3636" s="187">
        <v>20.438110000000002</v>
      </c>
    </row>
    <row r="3637" spans="1:7" ht="18.75">
      <c r="A3637" s="198"/>
      <c r="B3637" s="189" t="s">
        <v>5077</v>
      </c>
      <c r="C3637" s="189">
        <v>2023</v>
      </c>
      <c r="D3637" s="184" t="s">
        <v>3771</v>
      </c>
      <c r="E3637" s="187">
        <v>1</v>
      </c>
      <c r="F3637" s="186"/>
      <c r="G3637" s="187">
        <v>20.286529999999999</v>
      </c>
    </row>
    <row r="3638" spans="1:7" ht="18.75">
      <c r="A3638" s="198"/>
      <c r="B3638" s="189" t="s">
        <v>5078</v>
      </c>
      <c r="C3638" s="189">
        <v>2023</v>
      </c>
      <c r="D3638" s="184" t="s">
        <v>3771</v>
      </c>
      <c r="E3638" s="187">
        <v>1</v>
      </c>
      <c r="F3638" s="186"/>
      <c r="G3638" s="187">
        <v>22.05782</v>
      </c>
    </row>
    <row r="3639" spans="1:7" ht="18.75">
      <c r="A3639" s="198"/>
      <c r="B3639" s="189" t="s">
        <v>5078</v>
      </c>
      <c r="C3639" s="189">
        <v>2023</v>
      </c>
      <c r="D3639" s="184" t="s">
        <v>3771</v>
      </c>
      <c r="E3639" s="187">
        <v>1</v>
      </c>
      <c r="F3639" s="186"/>
      <c r="G3639" s="187">
        <v>21.942720000000001</v>
      </c>
    </row>
    <row r="3640" spans="1:7" ht="18.75">
      <c r="A3640" s="198"/>
      <c r="B3640" s="189" t="s">
        <v>5077</v>
      </c>
      <c r="C3640" s="189">
        <v>2023</v>
      </c>
      <c r="D3640" s="184" t="s">
        <v>3771</v>
      </c>
      <c r="E3640" s="187">
        <v>1</v>
      </c>
      <c r="F3640" s="186"/>
      <c r="G3640" s="187">
        <v>22.201310000000003</v>
      </c>
    </row>
    <row r="3641" spans="1:7" ht="18.75">
      <c r="A3641" s="198"/>
      <c r="B3641" s="189" t="s">
        <v>5089</v>
      </c>
      <c r="C3641" s="189">
        <v>2023</v>
      </c>
      <c r="D3641" s="184" t="s">
        <v>3771</v>
      </c>
      <c r="E3641" s="187">
        <v>1</v>
      </c>
      <c r="F3641" s="186"/>
      <c r="G3641" s="187">
        <v>41.50515</v>
      </c>
    </row>
    <row r="3642" spans="1:7" ht="18.75">
      <c r="A3642" s="198"/>
      <c r="B3642" s="189" t="s">
        <v>5103</v>
      </c>
      <c r="C3642" s="189">
        <v>2023</v>
      </c>
      <c r="D3642" s="184" t="s">
        <v>3771</v>
      </c>
      <c r="E3642" s="187">
        <v>1</v>
      </c>
      <c r="F3642" s="186"/>
      <c r="G3642" s="187">
        <v>33.251649999999998</v>
      </c>
    </row>
    <row r="3643" spans="1:7" ht="18.75">
      <c r="A3643" s="198"/>
      <c r="B3643" s="189" t="s">
        <v>5090</v>
      </c>
      <c r="C3643" s="189">
        <v>2023</v>
      </c>
      <c r="D3643" s="184" t="s">
        <v>3771</v>
      </c>
      <c r="E3643" s="187">
        <v>1</v>
      </c>
      <c r="F3643" s="186"/>
      <c r="G3643" s="187">
        <v>17.433240000000001</v>
      </c>
    </row>
    <row r="3644" spans="1:7" ht="18.75">
      <c r="A3644" s="198"/>
      <c r="B3644" s="189" t="s">
        <v>5081</v>
      </c>
      <c r="C3644" s="189">
        <v>2023</v>
      </c>
      <c r="D3644" s="184" t="s">
        <v>3771</v>
      </c>
      <c r="E3644" s="187">
        <v>1</v>
      </c>
      <c r="F3644" s="186"/>
      <c r="G3644" s="187">
        <v>20.897939999999998</v>
      </c>
    </row>
    <row r="3645" spans="1:7" ht="18.75">
      <c r="A3645" s="198"/>
      <c r="B3645" s="189" t="s">
        <v>5078</v>
      </c>
      <c r="C3645" s="189">
        <v>2023</v>
      </c>
      <c r="D3645" s="184" t="s">
        <v>3771</v>
      </c>
      <c r="E3645" s="187">
        <v>1</v>
      </c>
      <c r="F3645" s="186"/>
      <c r="G3645" s="187">
        <v>20.35031</v>
      </c>
    </row>
    <row r="3646" spans="1:7" ht="18.75">
      <c r="A3646" s="198"/>
      <c r="B3646" s="189" t="s">
        <v>5077</v>
      </c>
      <c r="C3646" s="189">
        <v>2023</v>
      </c>
      <c r="D3646" s="184" t="s">
        <v>3771</v>
      </c>
      <c r="E3646" s="187">
        <v>1</v>
      </c>
      <c r="F3646" s="186"/>
      <c r="G3646" s="187">
        <v>20.852919999999997</v>
      </c>
    </row>
    <row r="3647" spans="1:7" ht="18.75">
      <c r="A3647" s="198"/>
      <c r="B3647" s="189" t="s">
        <v>5077</v>
      </c>
      <c r="C3647" s="189">
        <v>2023</v>
      </c>
      <c r="D3647" s="184" t="s">
        <v>3771</v>
      </c>
      <c r="E3647" s="187">
        <v>1</v>
      </c>
      <c r="F3647" s="186"/>
      <c r="G3647" s="187">
        <v>21.006619999999998</v>
      </c>
    </row>
    <row r="3648" spans="1:7" ht="18.75">
      <c r="A3648" s="198"/>
      <c r="B3648" s="189" t="s">
        <v>5078</v>
      </c>
      <c r="C3648" s="189">
        <v>2023</v>
      </c>
      <c r="D3648" s="184" t="s">
        <v>3771</v>
      </c>
      <c r="E3648" s="187">
        <v>1</v>
      </c>
      <c r="F3648" s="186"/>
      <c r="G3648" s="187">
        <v>20.088699999999999</v>
      </c>
    </row>
    <row r="3649" spans="1:7" ht="18.75">
      <c r="A3649" s="198"/>
      <c r="B3649" s="189" t="s">
        <v>5078</v>
      </c>
      <c r="C3649" s="189">
        <v>2023</v>
      </c>
      <c r="D3649" s="184" t="s">
        <v>3771</v>
      </c>
      <c r="E3649" s="187">
        <v>1</v>
      </c>
      <c r="F3649" s="186"/>
      <c r="G3649" s="187">
        <v>31.11308</v>
      </c>
    </row>
    <row r="3650" spans="1:7" ht="18.75">
      <c r="A3650" s="198"/>
      <c r="B3650" s="189" t="s">
        <v>5077</v>
      </c>
      <c r="C3650" s="189">
        <v>2023</v>
      </c>
      <c r="D3650" s="184" t="s">
        <v>3771</v>
      </c>
      <c r="E3650" s="187">
        <v>1</v>
      </c>
      <c r="F3650" s="186"/>
      <c r="G3650" s="187">
        <v>22.629799999999999</v>
      </c>
    </row>
    <row r="3651" spans="1:7" ht="18.75">
      <c r="A3651" s="198"/>
      <c r="B3651" s="189" t="s">
        <v>5078</v>
      </c>
      <c r="C3651" s="189">
        <v>2023</v>
      </c>
      <c r="D3651" s="184" t="s">
        <v>3771</v>
      </c>
      <c r="E3651" s="187">
        <v>1</v>
      </c>
      <c r="F3651" s="186"/>
      <c r="G3651" s="187">
        <v>21.258520000000001</v>
      </c>
    </row>
    <row r="3652" spans="1:7" ht="18.75">
      <c r="A3652" s="198"/>
      <c r="B3652" s="189" t="s">
        <v>5078</v>
      </c>
      <c r="C3652" s="189">
        <v>2023</v>
      </c>
      <c r="D3652" s="184" t="s">
        <v>3771</v>
      </c>
      <c r="E3652" s="187">
        <v>1</v>
      </c>
      <c r="F3652" s="186"/>
      <c r="G3652" s="187">
        <v>19.842830000000003</v>
      </c>
    </row>
    <row r="3653" spans="1:7" ht="18.75">
      <c r="A3653" s="198"/>
      <c r="B3653" s="189" t="s">
        <v>5085</v>
      </c>
      <c r="C3653" s="189">
        <v>2023</v>
      </c>
      <c r="D3653" s="184" t="s">
        <v>3771</v>
      </c>
      <c r="E3653" s="187">
        <v>1</v>
      </c>
      <c r="F3653" s="186"/>
      <c r="G3653" s="187">
        <v>23.860529999999997</v>
      </c>
    </row>
    <row r="3654" spans="1:7" ht="18.75">
      <c r="A3654" s="198"/>
      <c r="B3654" s="189" t="s">
        <v>5077</v>
      </c>
      <c r="C3654" s="189">
        <v>2023</v>
      </c>
      <c r="D3654" s="184" t="s">
        <v>3771</v>
      </c>
      <c r="E3654" s="187">
        <v>1</v>
      </c>
      <c r="F3654" s="186"/>
      <c r="G3654" s="187">
        <v>21.006979999999999</v>
      </c>
    </row>
    <row r="3655" spans="1:7" ht="18.75">
      <c r="A3655" s="198"/>
      <c r="B3655" s="189" t="s">
        <v>5077</v>
      </c>
      <c r="C3655" s="189">
        <v>2023</v>
      </c>
      <c r="D3655" s="184" t="s">
        <v>3771</v>
      </c>
      <c r="E3655" s="187">
        <v>1</v>
      </c>
      <c r="F3655" s="186"/>
      <c r="G3655" s="187">
        <v>19.86655</v>
      </c>
    </row>
    <row r="3656" spans="1:7" ht="18.75">
      <c r="A3656" s="198"/>
      <c r="B3656" s="189" t="s">
        <v>5078</v>
      </c>
      <c r="C3656" s="189">
        <v>2023</v>
      </c>
      <c r="D3656" s="184" t="s">
        <v>3771</v>
      </c>
      <c r="E3656" s="187">
        <v>1</v>
      </c>
      <c r="F3656" s="186"/>
      <c r="G3656" s="187">
        <v>22.638189999999998</v>
      </c>
    </row>
    <row r="3657" spans="1:7" ht="18.75">
      <c r="A3657" s="198"/>
      <c r="B3657" s="189" t="s">
        <v>5084</v>
      </c>
      <c r="C3657" s="189">
        <v>2023</v>
      </c>
      <c r="D3657" s="184" t="s">
        <v>3771</v>
      </c>
      <c r="E3657" s="187">
        <v>1</v>
      </c>
      <c r="F3657" s="186"/>
      <c r="G3657" s="187">
        <v>45.230040000000002</v>
      </c>
    </row>
    <row r="3658" spans="1:7" ht="18.75">
      <c r="A3658" s="198"/>
      <c r="B3658" s="189" t="s">
        <v>5077</v>
      </c>
      <c r="C3658" s="189">
        <v>2023</v>
      </c>
      <c r="D3658" s="184" t="s">
        <v>3771</v>
      </c>
      <c r="E3658" s="187">
        <v>1</v>
      </c>
      <c r="F3658" s="186"/>
      <c r="G3658" s="187">
        <v>21.03079</v>
      </c>
    </row>
    <row r="3659" spans="1:7" ht="18.75">
      <c r="A3659" s="198"/>
      <c r="B3659" s="189" t="s">
        <v>5078</v>
      </c>
      <c r="C3659" s="189">
        <v>2023</v>
      </c>
      <c r="D3659" s="184" t="s">
        <v>3771</v>
      </c>
      <c r="E3659" s="187">
        <v>1</v>
      </c>
      <c r="F3659" s="186"/>
      <c r="G3659" s="187">
        <v>20.551580000000001</v>
      </c>
    </row>
    <row r="3660" spans="1:7" ht="18.75">
      <c r="A3660" s="198"/>
      <c r="B3660" s="189" t="s">
        <v>5078</v>
      </c>
      <c r="C3660" s="189">
        <v>2023</v>
      </c>
      <c r="D3660" s="184" t="s">
        <v>3771</v>
      </c>
      <c r="E3660" s="187">
        <v>1</v>
      </c>
      <c r="F3660" s="186"/>
      <c r="G3660" s="187">
        <v>24.584900000000001</v>
      </c>
    </row>
    <row r="3661" spans="1:7" ht="18.75">
      <c r="A3661" s="198"/>
      <c r="B3661" s="189" t="s">
        <v>5077</v>
      </c>
      <c r="C3661" s="189">
        <v>2023</v>
      </c>
      <c r="D3661" s="184" t="s">
        <v>3771</v>
      </c>
      <c r="E3661" s="187">
        <v>1</v>
      </c>
      <c r="F3661" s="186"/>
      <c r="G3661" s="187">
        <v>23.822929999999999</v>
      </c>
    </row>
    <row r="3662" spans="1:7" ht="18.75">
      <c r="A3662" s="198"/>
      <c r="B3662" s="189" t="s">
        <v>5077</v>
      </c>
      <c r="C3662" s="189">
        <v>2023</v>
      </c>
      <c r="D3662" s="184" t="s">
        <v>3771</v>
      </c>
      <c r="E3662" s="187">
        <v>1</v>
      </c>
      <c r="F3662" s="186"/>
      <c r="G3662" s="187">
        <v>23.406110000000002</v>
      </c>
    </row>
    <row r="3663" spans="1:7" ht="18.75">
      <c r="A3663" s="198"/>
      <c r="B3663" s="189" t="s">
        <v>5099</v>
      </c>
      <c r="C3663" s="189">
        <v>2023</v>
      </c>
      <c r="D3663" s="184" t="s">
        <v>3771</v>
      </c>
      <c r="E3663" s="187">
        <v>1</v>
      </c>
      <c r="F3663" s="186"/>
      <c r="G3663" s="187">
        <v>13.692159999999999</v>
      </c>
    </row>
    <row r="3664" spans="1:7" ht="18.75">
      <c r="A3664" s="198"/>
      <c r="B3664" s="189" t="s">
        <v>5078</v>
      </c>
      <c r="C3664" s="189">
        <v>2023</v>
      </c>
      <c r="D3664" s="184" t="s">
        <v>3771</v>
      </c>
      <c r="E3664" s="187">
        <v>1</v>
      </c>
      <c r="F3664" s="186"/>
      <c r="G3664" s="187">
        <v>19.693560000000002</v>
      </c>
    </row>
    <row r="3665" spans="1:7" ht="18.75">
      <c r="A3665" s="198"/>
      <c r="B3665" s="189" t="s">
        <v>5078</v>
      </c>
      <c r="C3665" s="189">
        <v>2023</v>
      </c>
      <c r="D3665" s="184" t="s">
        <v>3771</v>
      </c>
      <c r="E3665" s="187">
        <v>1</v>
      </c>
      <c r="F3665" s="186"/>
      <c r="G3665" s="187">
        <v>19.82236</v>
      </c>
    </row>
    <row r="3666" spans="1:7" ht="18.75">
      <c r="A3666" s="198"/>
      <c r="B3666" s="189" t="s">
        <v>5077</v>
      </c>
      <c r="C3666" s="189">
        <v>2023</v>
      </c>
      <c r="D3666" s="184" t="s">
        <v>3771</v>
      </c>
      <c r="E3666" s="187">
        <v>1</v>
      </c>
      <c r="F3666" s="186"/>
      <c r="G3666" s="187">
        <v>20.681519999999999</v>
      </c>
    </row>
    <row r="3667" spans="1:7" ht="18.75">
      <c r="A3667" s="198"/>
      <c r="B3667" s="189" t="s">
        <v>5078</v>
      </c>
      <c r="C3667" s="189">
        <v>2023</v>
      </c>
      <c r="D3667" s="184" t="s">
        <v>3771</v>
      </c>
      <c r="E3667" s="187">
        <v>1</v>
      </c>
      <c r="F3667" s="186"/>
      <c r="G3667" s="187">
        <v>21.679110000000001</v>
      </c>
    </row>
    <row r="3668" spans="1:7" ht="18.75">
      <c r="A3668" s="198"/>
      <c r="B3668" s="189" t="s">
        <v>5077</v>
      </c>
      <c r="C3668" s="189">
        <v>2023</v>
      </c>
      <c r="D3668" s="184" t="s">
        <v>3771</v>
      </c>
      <c r="E3668" s="187">
        <v>1</v>
      </c>
      <c r="F3668" s="186"/>
      <c r="G3668" s="187">
        <v>21.066759999999999</v>
      </c>
    </row>
    <row r="3669" spans="1:7" ht="18.75">
      <c r="A3669" s="198"/>
      <c r="B3669" s="189" t="s">
        <v>5078</v>
      </c>
      <c r="C3669" s="189">
        <v>2023</v>
      </c>
      <c r="D3669" s="184" t="s">
        <v>3771</v>
      </c>
      <c r="E3669" s="187">
        <v>1</v>
      </c>
      <c r="F3669" s="186"/>
      <c r="G3669" s="187">
        <v>22.51238</v>
      </c>
    </row>
    <row r="3670" spans="1:7" ht="18.75">
      <c r="A3670" s="198"/>
      <c r="B3670" s="189" t="s">
        <v>5078</v>
      </c>
      <c r="C3670" s="189">
        <v>2023</v>
      </c>
      <c r="D3670" s="184" t="s">
        <v>3771</v>
      </c>
      <c r="E3670" s="187">
        <v>1</v>
      </c>
      <c r="F3670" s="186"/>
      <c r="G3670" s="187">
        <v>21.023520000000001</v>
      </c>
    </row>
    <row r="3671" spans="1:7" ht="18.75">
      <c r="A3671" s="198"/>
      <c r="B3671" s="189" t="s">
        <v>5097</v>
      </c>
      <c r="C3671" s="189">
        <v>2023</v>
      </c>
      <c r="D3671" s="184" t="s">
        <v>3771</v>
      </c>
      <c r="E3671" s="187">
        <v>1</v>
      </c>
      <c r="F3671" s="186"/>
      <c r="G3671" s="187">
        <v>26.403080000000003</v>
      </c>
    </row>
    <row r="3672" spans="1:7" ht="18.75">
      <c r="A3672" s="198"/>
      <c r="B3672" s="189" t="s">
        <v>5077</v>
      </c>
      <c r="C3672" s="189">
        <v>2023</v>
      </c>
      <c r="D3672" s="184" t="s">
        <v>3771</v>
      </c>
      <c r="E3672" s="187">
        <v>1</v>
      </c>
      <c r="F3672" s="186"/>
      <c r="G3672" s="187">
        <v>25.500419999999998</v>
      </c>
    </row>
    <row r="3673" spans="1:7" ht="18.75">
      <c r="A3673" s="198"/>
      <c r="B3673" s="189" t="s">
        <v>5078</v>
      </c>
      <c r="C3673" s="189">
        <v>2023</v>
      </c>
      <c r="D3673" s="184" t="s">
        <v>3771</v>
      </c>
      <c r="E3673" s="187">
        <v>1</v>
      </c>
      <c r="F3673" s="186"/>
      <c r="G3673" s="187">
        <v>20.349310000000003</v>
      </c>
    </row>
    <row r="3674" spans="1:7" ht="18.75">
      <c r="A3674" s="198"/>
      <c r="B3674" s="189" t="s">
        <v>5078</v>
      </c>
      <c r="C3674" s="189">
        <v>2023</v>
      </c>
      <c r="D3674" s="184" t="s">
        <v>3771</v>
      </c>
      <c r="E3674" s="187">
        <v>1</v>
      </c>
      <c r="F3674" s="186"/>
      <c r="G3674" s="187">
        <v>20.393409999999999</v>
      </c>
    </row>
    <row r="3675" spans="1:7" ht="18.75">
      <c r="A3675" s="198"/>
      <c r="B3675" s="189" t="s">
        <v>5097</v>
      </c>
      <c r="C3675" s="189">
        <v>2023</v>
      </c>
      <c r="D3675" s="184" t="s">
        <v>3771</v>
      </c>
      <c r="E3675" s="187">
        <v>1</v>
      </c>
      <c r="F3675" s="186"/>
      <c r="G3675" s="187">
        <v>27.80828</v>
      </c>
    </row>
    <row r="3676" spans="1:7" ht="18.75">
      <c r="A3676" s="198"/>
      <c r="B3676" s="189" t="s">
        <v>5077</v>
      </c>
      <c r="C3676" s="189">
        <v>2023</v>
      </c>
      <c r="D3676" s="184" t="s">
        <v>3771</v>
      </c>
      <c r="E3676" s="187">
        <v>1</v>
      </c>
      <c r="F3676" s="186"/>
      <c r="G3676" s="187">
        <v>25.250130000000002</v>
      </c>
    </row>
    <row r="3677" spans="1:7" ht="18.75">
      <c r="A3677" s="198"/>
      <c r="B3677" s="189" t="s">
        <v>5078</v>
      </c>
      <c r="C3677" s="189">
        <v>2023</v>
      </c>
      <c r="D3677" s="184" t="s">
        <v>3771</v>
      </c>
      <c r="E3677" s="187">
        <v>1</v>
      </c>
      <c r="F3677" s="186"/>
      <c r="G3677" s="187">
        <v>22.37867</v>
      </c>
    </row>
    <row r="3678" spans="1:7" ht="18.75">
      <c r="A3678" s="198"/>
      <c r="B3678" s="189" t="s">
        <v>5107</v>
      </c>
      <c r="C3678" s="189">
        <v>2023</v>
      </c>
      <c r="D3678" s="184" t="s">
        <v>3771</v>
      </c>
      <c r="E3678" s="187">
        <v>1</v>
      </c>
      <c r="F3678" s="186"/>
      <c r="G3678" s="187">
        <v>16.437840000000001</v>
      </c>
    </row>
    <row r="3679" spans="1:7" ht="18.75">
      <c r="A3679" s="198"/>
      <c r="B3679" s="189" t="s">
        <v>5077</v>
      </c>
      <c r="C3679" s="189">
        <v>2023</v>
      </c>
      <c r="D3679" s="184" t="s">
        <v>3771</v>
      </c>
      <c r="E3679" s="187">
        <v>1</v>
      </c>
      <c r="F3679" s="186"/>
      <c r="G3679" s="187">
        <v>23.44332</v>
      </c>
    </row>
    <row r="3680" spans="1:7" ht="18.75">
      <c r="A3680" s="198"/>
      <c r="B3680" s="189" t="s">
        <v>5101</v>
      </c>
      <c r="C3680" s="189">
        <v>2023</v>
      </c>
      <c r="D3680" s="184" t="s">
        <v>3771</v>
      </c>
      <c r="E3680" s="187">
        <v>1</v>
      </c>
      <c r="F3680" s="186"/>
      <c r="G3680" s="187">
        <v>29.37274</v>
      </c>
    </row>
    <row r="3681" spans="1:7" ht="18.75">
      <c r="A3681" s="198"/>
      <c r="B3681" s="189" t="s">
        <v>5077</v>
      </c>
      <c r="C3681" s="189">
        <v>2023</v>
      </c>
      <c r="D3681" s="184" t="s">
        <v>3771</v>
      </c>
      <c r="E3681" s="187">
        <v>1</v>
      </c>
      <c r="F3681" s="186"/>
      <c r="G3681" s="187">
        <v>22.858790000000003</v>
      </c>
    </row>
    <row r="3682" spans="1:7" ht="18.75">
      <c r="A3682" s="198"/>
      <c r="B3682" s="189" t="s">
        <v>5079</v>
      </c>
      <c r="C3682" s="189">
        <v>2023</v>
      </c>
      <c r="D3682" s="184" t="s">
        <v>3771</v>
      </c>
      <c r="E3682" s="187">
        <v>1</v>
      </c>
      <c r="F3682" s="186"/>
      <c r="G3682" s="187">
        <v>17.457709999999999</v>
      </c>
    </row>
    <row r="3683" spans="1:7" ht="18.75">
      <c r="A3683" s="198"/>
      <c r="B3683" s="189" t="s">
        <v>5084</v>
      </c>
      <c r="C3683" s="189">
        <v>2023</v>
      </c>
      <c r="D3683" s="184" t="s">
        <v>3771</v>
      </c>
      <c r="E3683" s="187">
        <v>1</v>
      </c>
      <c r="F3683" s="186"/>
      <c r="G3683" s="187">
        <v>45.034129999999998</v>
      </c>
    </row>
    <row r="3684" spans="1:7" ht="18.75">
      <c r="A3684" s="198"/>
      <c r="B3684" s="189" t="s">
        <v>5077</v>
      </c>
      <c r="C3684" s="189">
        <v>2023</v>
      </c>
      <c r="D3684" s="184" t="s">
        <v>3771</v>
      </c>
      <c r="E3684" s="187">
        <v>1</v>
      </c>
      <c r="F3684" s="186"/>
      <c r="G3684" s="187">
        <v>20.61721</v>
      </c>
    </row>
    <row r="3685" spans="1:7" ht="18.75">
      <c r="A3685" s="198"/>
      <c r="B3685" s="189" t="s">
        <v>5109</v>
      </c>
      <c r="C3685" s="189">
        <v>2023</v>
      </c>
      <c r="D3685" s="184" t="s">
        <v>3771</v>
      </c>
      <c r="E3685" s="187">
        <v>1</v>
      </c>
      <c r="F3685" s="186"/>
      <c r="G3685" s="187">
        <v>19.87576</v>
      </c>
    </row>
    <row r="3686" spans="1:7" ht="18.75">
      <c r="A3686" s="198"/>
      <c r="B3686" s="189" t="s">
        <v>5078</v>
      </c>
      <c r="C3686" s="189">
        <v>2023</v>
      </c>
      <c r="D3686" s="184" t="s">
        <v>3771</v>
      </c>
      <c r="E3686" s="187">
        <v>1</v>
      </c>
      <c r="F3686" s="186"/>
      <c r="G3686" s="187">
        <v>20.190300000000001</v>
      </c>
    </row>
    <row r="3687" spans="1:7" ht="18.75">
      <c r="A3687" s="198"/>
      <c r="B3687" s="189" t="s">
        <v>5078</v>
      </c>
      <c r="C3687" s="189">
        <v>2023</v>
      </c>
      <c r="D3687" s="184" t="s">
        <v>3771</v>
      </c>
      <c r="E3687" s="187">
        <v>1</v>
      </c>
      <c r="F3687" s="186"/>
      <c r="G3687" s="187">
        <v>20.458159999999999</v>
      </c>
    </row>
    <row r="3688" spans="1:7" ht="18.75">
      <c r="A3688" s="198"/>
      <c r="B3688" s="189" t="s">
        <v>5078</v>
      </c>
      <c r="C3688" s="189">
        <v>2023</v>
      </c>
      <c r="D3688" s="184" t="s">
        <v>3771</v>
      </c>
      <c r="E3688" s="187">
        <v>1</v>
      </c>
      <c r="F3688" s="186"/>
      <c r="G3688" s="187">
        <v>22.4313</v>
      </c>
    </row>
    <row r="3689" spans="1:7" ht="18.75">
      <c r="A3689" s="198"/>
      <c r="B3689" s="189" t="s">
        <v>5087</v>
      </c>
      <c r="C3689" s="189">
        <v>2023</v>
      </c>
      <c r="D3689" s="184" t="s">
        <v>3771</v>
      </c>
      <c r="E3689" s="187">
        <v>1</v>
      </c>
      <c r="F3689" s="186"/>
      <c r="G3689" s="187">
        <v>25.4023</v>
      </c>
    </row>
    <row r="3690" spans="1:7" ht="18.75">
      <c r="A3690" s="198"/>
      <c r="B3690" s="189" t="s">
        <v>5078</v>
      </c>
      <c r="C3690" s="189">
        <v>2023</v>
      </c>
      <c r="D3690" s="184" t="s">
        <v>3771</v>
      </c>
      <c r="E3690" s="187">
        <v>1</v>
      </c>
      <c r="F3690" s="186"/>
      <c r="G3690" s="187">
        <v>21.960259999999998</v>
      </c>
    </row>
    <row r="3691" spans="1:7" ht="18.75">
      <c r="A3691" s="198"/>
      <c r="B3691" s="189" t="s">
        <v>5078</v>
      </c>
      <c r="C3691" s="189">
        <v>2023</v>
      </c>
      <c r="D3691" s="184" t="s">
        <v>3771</v>
      </c>
      <c r="E3691" s="187">
        <v>1</v>
      </c>
      <c r="F3691" s="186"/>
      <c r="G3691" s="187">
        <v>21.931669999999997</v>
      </c>
    </row>
    <row r="3692" spans="1:7" ht="18.75">
      <c r="A3692" s="198"/>
      <c r="B3692" s="189" t="s">
        <v>5078</v>
      </c>
      <c r="C3692" s="189">
        <v>2023</v>
      </c>
      <c r="D3692" s="184" t="s">
        <v>3771</v>
      </c>
      <c r="E3692" s="187">
        <v>1</v>
      </c>
      <c r="F3692" s="186"/>
      <c r="G3692" s="187">
        <v>24.106549999999999</v>
      </c>
    </row>
    <row r="3693" spans="1:7" ht="18.75">
      <c r="A3693" s="198"/>
      <c r="B3693" s="189" t="s">
        <v>5078</v>
      </c>
      <c r="C3693" s="189">
        <v>2023</v>
      </c>
      <c r="D3693" s="184" t="s">
        <v>3771</v>
      </c>
      <c r="E3693" s="187">
        <v>1</v>
      </c>
      <c r="F3693" s="186"/>
      <c r="G3693" s="187">
        <v>33.542019999999994</v>
      </c>
    </row>
    <row r="3694" spans="1:7" ht="18.75">
      <c r="A3694" s="198"/>
      <c r="B3694" s="189" t="s">
        <v>5077</v>
      </c>
      <c r="C3694" s="189">
        <v>2023</v>
      </c>
      <c r="D3694" s="184" t="s">
        <v>3771</v>
      </c>
      <c r="E3694" s="187">
        <v>1</v>
      </c>
      <c r="F3694" s="186"/>
      <c r="G3694" s="187">
        <v>34.389769999999999</v>
      </c>
    </row>
    <row r="3695" spans="1:7" ht="18.75">
      <c r="A3695" s="198"/>
      <c r="B3695" s="189" t="s">
        <v>5094</v>
      </c>
      <c r="C3695" s="189">
        <v>2023</v>
      </c>
      <c r="D3695" s="184" t="s">
        <v>3771</v>
      </c>
      <c r="E3695" s="187">
        <v>1</v>
      </c>
      <c r="F3695" s="186"/>
      <c r="G3695" s="187">
        <v>29.024099999999997</v>
      </c>
    </row>
    <row r="3696" spans="1:7" ht="18.75">
      <c r="A3696" s="198"/>
      <c r="B3696" s="189" t="s">
        <v>5095</v>
      </c>
      <c r="C3696" s="189">
        <v>2023</v>
      </c>
      <c r="D3696" s="184" t="s">
        <v>3771</v>
      </c>
      <c r="E3696" s="187">
        <v>1</v>
      </c>
      <c r="F3696" s="186"/>
      <c r="G3696" s="187">
        <v>32.994779999999999</v>
      </c>
    </row>
    <row r="3697" spans="1:7" ht="18.75">
      <c r="A3697" s="198"/>
      <c r="B3697" s="189" t="s">
        <v>5078</v>
      </c>
      <c r="C3697" s="189">
        <v>2023</v>
      </c>
      <c r="D3697" s="184" t="s">
        <v>3771</v>
      </c>
      <c r="E3697" s="187">
        <v>1</v>
      </c>
      <c r="F3697" s="186"/>
      <c r="G3697" s="187">
        <v>28.22222</v>
      </c>
    </row>
    <row r="3698" spans="1:7" ht="18.75">
      <c r="A3698" s="198"/>
      <c r="B3698" s="189" t="s">
        <v>5084</v>
      </c>
      <c r="C3698" s="189">
        <v>2023</v>
      </c>
      <c r="D3698" s="184" t="s">
        <v>3771</v>
      </c>
      <c r="E3698" s="187">
        <v>1</v>
      </c>
      <c r="F3698" s="186"/>
      <c r="G3698" s="187">
        <v>45.273150000000001</v>
      </c>
    </row>
    <row r="3699" spans="1:7" ht="18.75">
      <c r="A3699" s="198"/>
      <c r="B3699" s="189" t="s">
        <v>5077</v>
      </c>
      <c r="C3699" s="189">
        <v>2023</v>
      </c>
      <c r="D3699" s="184" t="s">
        <v>3771</v>
      </c>
      <c r="E3699" s="187">
        <v>1</v>
      </c>
      <c r="F3699" s="186"/>
      <c r="G3699" s="187">
        <v>36.803710000000002</v>
      </c>
    </row>
    <row r="3700" spans="1:7" ht="18.75">
      <c r="A3700" s="198"/>
      <c r="B3700" s="189" t="s">
        <v>5078</v>
      </c>
      <c r="C3700" s="189">
        <v>2023</v>
      </c>
      <c r="D3700" s="184" t="s">
        <v>3771</v>
      </c>
      <c r="E3700" s="187">
        <v>1</v>
      </c>
      <c r="F3700" s="186"/>
      <c r="G3700" s="187">
        <v>35.664730000000006</v>
      </c>
    </row>
    <row r="3701" spans="1:7" ht="18.75">
      <c r="A3701" s="198"/>
      <c r="B3701" s="189" t="s">
        <v>5077</v>
      </c>
      <c r="C3701" s="189">
        <v>2023</v>
      </c>
      <c r="D3701" s="184" t="s">
        <v>3771</v>
      </c>
      <c r="E3701" s="187">
        <v>1</v>
      </c>
      <c r="F3701" s="186"/>
      <c r="G3701" s="187">
        <v>36.044050000000006</v>
      </c>
    </row>
    <row r="3702" spans="1:7" ht="18.75">
      <c r="A3702" s="198"/>
      <c r="B3702" s="189" t="s">
        <v>5078</v>
      </c>
      <c r="C3702" s="189">
        <v>2023</v>
      </c>
      <c r="D3702" s="184" t="s">
        <v>3771</v>
      </c>
      <c r="E3702" s="187">
        <v>1</v>
      </c>
      <c r="F3702" s="186"/>
      <c r="G3702" s="187">
        <v>23.949150000000003</v>
      </c>
    </row>
    <row r="3703" spans="1:7" ht="18.75">
      <c r="A3703" s="198"/>
      <c r="B3703" s="189" t="s">
        <v>5090</v>
      </c>
      <c r="C3703" s="189">
        <v>2023</v>
      </c>
      <c r="D3703" s="184" t="s">
        <v>3771</v>
      </c>
      <c r="E3703" s="187">
        <v>1</v>
      </c>
      <c r="F3703" s="186"/>
      <c r="G3703" s="187">
        <v>19.59618</v>
      </c>
    </row>
    <row r="3704" spans="1:7" ht="18.75">
      <c r="A3704" s="198"/>
      <c r="B3704" s="189" t="s">
        <v>5078</v>
      </c>
      <c r="C3704" s="189">
        <v>2023</v>
      </c>
      <c r="D3704" s="184" t="s">
        <v>3771</v>
      </c>
      <c r="E3704" s="187">
        <v>1</v>
      </c>
      <c r="F3704" s="186"/>
      <c r="G3704" s="187">
        <v>22.044840000000001</v>
      </c>
    </row>
    <row r="3705" spans="1:7" ht="18.75">
      <c r="A3705" s="198"/>
      <c r="B3705" s="189" t="s">
        <v>5084</v>
      </c>
      <c r="C3705" s="189">
        <v>2023</v>
      </c>
      <c r="D3705" s="184" t="s">
        <v>3771</v>
      </c>
      <c r="E3705" s="187">
        <v>1</v>
      </c>
      <c r="F3705" s="186"/>
      <c r="G3705" s="187">
        <v>39.684980000000003</v>
      </c>
    </row>
    <row r="3706" spans="1:7" ht="18.75">
      <c r="A3706" s="198"/>
      <c r="B3706" s="189" t="s">
        <v>5078</v>
      </c>
      <c r="C3706" s="189">
        <v>2023</v>
      </c>
      <c r="D3706" s="184" t="s">
        <v>3771</v>
      </c>
      <c r="E3706" s="187">
        <v>1</v>
      </c>
      <c r="F3706" s="186"/>
      <c r="G3706" s="187">
        <v>21.68113</v>
      </c>
    </row>
    <row r="3707" spans="1:7" ht="18.75">
      <c r="A3707" s="198"/>
      <c r="B3707" s="189" t="s">
        <v>5078</v>
      </c>
      <c r="C3707" s="189">
        <v>2023</v>
      </c>
      <c r="D3707" s="184" t="s">
        <v>3771</v>
      </c>
      <c r="E3707" s="187">
        <v>1</v>
      </c>
      <c r="F3707" s="186"/>
      <c r="G3707" s="187">
        <v>21.288630000000001</v>
      </c>
    </row>
    <row r="3708" spans="1:7" ht="18.75">
      <c r="A3708" s="198"/>
      <c r="B3708" s="189" t="s">
        <v>5078</v>
      </c>
      <c r="C3708" s="189">
        <v>2023</v>
      </c>
      <c r="D3708" s="184" t="s">
        <v>3771</v>
      </c>
      <c r="E3708" s="187">
        <v>1</v>
      </c>
      <c r="F3708" s="186"/>
      <c r="G3708" s="187">
        <v>21.48638</v>
      </c>
    </row>
    <row r="3709" spans="1:7" ht="18.75">
      <c r="A3709" s="198"/>
      <c r="B3709" s="189" t="s">
        <v>5078</v>
      </c>
      <c r="C3709" s="189">
        <v>2023</v>
      </c>
      <c r="D3709" s="184" t="s">
        <v>3771</v>
      </c>
      <c r="E3709" s="187">
        <v>1</v>
      </c>
      <c r="F3709" s="186"/>
      <c r="G3709" s="187">
        <v>22.27373</v>
      </c>
    </row>
    <row r="3710" spans="1:7" ht="18.75">
      <c r="A3710" s="198"/>
      <c r="B3710" s="189" t="s">
        <v>5092</v>
      </c>
      <c r="C3710" s="189">
        <v>2023</v>
      </c>
      <c r="D3710" s="184" t="s">
        <v>3771</v>
      </c>
      <c r="E3710" s="187">
        <v>1</v>
      </c>
      <c r="F3710" s="186"/>
      <c r="G3710" s="187">
        <v>15.03163</v>
      </c>
    </row>
    <row r="3711" spans="1:7" ht="18.75">
      <c r="A3711" s="198"/>
      <c r="B3711" s="189" t="s">
        <v>5077</v>
      </c>
      <c r="C3711" s="189">
        <v>2023</v>
      </c>
      <c r="D3711" s="184" t="s">
        <v>3771</v>
      </c>
      <c r="E3711" s="187">
        <v>1</v>
      </c>
      <c r="F3711" s="186"/>
      <c r="G3711" s="187">
        <v>20.9056</v>
      </c>
    </row>
    <row r="3712" spans="1:7" ht="18.75">
      <c r="A3712" s="198"/>
      <c r="B3712" s="189" t="s">
        <v>5077</v>
      </c>
      <c r="C3712" s="189">
        <v>2023</v>
      </c>
      <c r="D3712" s="184" t="s">
        <v>3771</v>
      </c>
      <c r="E3712" s="187">
        <v>1</v>
      </c>
      <c r="F3712" s="186"/>
      <c r="G3712" s="187">
        <v>22.867939999999997</v>
      </c>
    </row>
    <row r="3713" spans="1:7" ht="18.75">
      <c r="A3713" s="198"/>
      <c r="B3713" s="189" t="s">
        <v>5095</v>
      </c>
      <c r="C3713" s="189">
        <v>2023</v>
      </c>
      <c r="D3713" s="184" t="s">
        <v>3771</v>
      </c>
      <c r="E3713" s="187">
        <v>1</v>
      </c>
      <c r="F3713" s="186"/>
      <c r="G3713" s="187">
        <v>29.993130000000001</v>
      </c>
    </row>
    <row r="3714" spans="1:7" ht="18.75">
      <c r="A3714" s="198"/>
      <c r="B3714" s="189" t="s">
        <v>5078</v>
      </c>
      <c r="C3714" s="189">
        <v>2023</v>
      </c>
      <c r="D3714" s="184" t="s">
        <v>3771</v>
      </c>
      <c r="E3714" s="187">
        <v>1</v>
      </c>
      <c r="F3714" s="186"/>
      <c r="G3714" s="187">
        <v>21.919610000000002</v>
      </c>
    </row>
    <row r="3715" spans="1:7" ht="18.75">
      <c r="A3715" s="198"/>
      <c r="B3715" s="189" t="s">
        <v>5078</v>
      </c>
      <c r="C3715" s="189">
        <v>2023</v>
      </c>
      <c r="D3715" s="184" t="s">
        <v>3771</v>
      </c>
      <c r="E3715" s="187">
        <v>1</v>
      </c>
      <c r="F3715" s="186"/>
      <c r="G3715" s="187">
        <v>35.45776</v>
      </c>
    </row>
    <row r="3716" spans="1:7" ht="18.75">
      <c r="A3716" s="198"/>
      <c r="B3716" s="189" t="s">
        <v>5084</v>
      </c>
      <c r="C3716" s="189">
        <v>2023</v>
      </c>
      <c r="D3716" s="184" t="s">
        <v>3771</v>
      </c>
      <c r="E3716" s="187">
        <v>1</v>
      </c>
      <c r="F3716" s="186"/>
      <c r="G3716" s="187">
        <v>24.652990000000003</v>
      </c>
    </row>
    <row r="3717" spans="1:7" ht="18.75">
      <c r="A3717" s="198"/>
      <c r="B3717" s="189" t="s">
        <v>5095</v>
      </c>
      <c r="C3717" s="189">
        <v>2023</v>
      </c>
      <c r="D3717" s="184" t="s">
        <v>3771</v>
      </c>
      <c r="E3717" s="187">
        <v>1</v>
      </c>
      <c r="F3717" s="186"/>
      <c r="G3717" s="187">
        <v>29.261299999999999</v>
      </c>
    </row>
    <row r="3718" spans="1:7" ht="18.75">
      <c r="A3718" s="198"/>
      <c r="B3718" s="189" t="s">
        <v>5077</v>
      </c>
      <c r="C3718" s="189">
        <v>2023</v>
      </c>
      <c r="D3718" s="184" t="s">
        <v>3771</v>
      </c>
      <c r="E3718" s="187">
        <v>1</v>
      </c>
      <c r="F3718" s="186"/>
      <c r="G3718" s="187">
        <v>34.61506</v>
      </c>
    </row>
    <row r="3719" spans="1:7" ht="18.75">
      <c r="A3719" s="198"/>
      <c r="B3719" s="189" t="s">
        <v>5077</v>
      </c>
      <c r="C3719" s="189">
        <v>2023</v>
      </c>
      <c r="D3719" s="184" t="s">
        <v>3771</v>
      </c>
      <c r="E3719" s="187">
        <v>1</v>
      </c>
      <c r="F3719" s="186"/>
      <c r="G3719" s="187">
        <v>36.804120000000005</v>
      </c>
    </row>
    <row r="3720" spans="1:7" ht="18.75">
      <c r="A3720" s="198"/>
      <c r="B3720" s="189" t="s">
        <v>5077</v>
      </c>
      <c r="C3720" s="189">
        <v>2023</v>
      </c>
      <c r="D3720" s="184" t="s">
        <v>3771</v>
      </c>
      <c r="E3720" s="187">
        <v>1</v>
      </c>
      <c r="F3720" s="186"/>
      <c r="G3720" s="187">
        <v>20.458359999999999</v>
      </c>
    </row>
    <row r="3721" spans="1:7" ht="18.75">
      <c r="A3721" s="198"/>
      <c r="B3721" s="189" t="s">
        <v>5078</v>
      </c>
      <c r="C3721" s="189">
        <v>2023</v>
      </c>
      <c r="D3721" s="184" t="s">
        <v>3771</v>
      </c>
      <c r="E3721" s="187">
        <v>1</v>
      </c>
      <c r="F3721" s="186"/>
      <c r="G3721" s="187">
        <v>35.899800000000006</v>
      </c>
    </row>
    <row r="3722" spans="1:7" ht="18.75">
      <c r="A3722" s="198"/>
      <c r="B3722" s="189" t="s">
        <v>5078</v>
      </c>
      <c r="C3722" s="189">
        <v>2023</v>
      </c>
      <c r="D3722" s="184" t="s">
        <v>3771</v>
      </c>
      <c r="E3722" s="187">
        <v>1</v>
      </c>
      <c r="F3722" s="186"/>
      <c r="G3722" s="187">
        <v>35.713550000000005</v>
      </c>
    </row>
    <row r="3723" spans="1:7" ht="18.75">
      <c r="A3723" s="198"/>
      <c r="B3723" s="189" t="s">
        <v>5078</v>
      </c>
      <c r="C3723" s="189">
        <v>2023</v>
      </c>
      <c r="D3723" s="184" t="s">
        <v>3771</v>
      </c>
      <c r="E3723" s="187">
        <v>1</v>
      </c>
      <c r="F3723" s="186"/>
      <c r="G3723" s="187">
        <v>22.477409999999999</v>
      </c>
    </row>
    <row r="3724" spans="1:7" ht="18.75">
      <c r="A3724" s="198"/>
      <c r="B3724" s="189" t="s">
        <v>5077</v>
      </c>
      <c r="C3724" s="189">
        <v>2023</v>
      </c>
      <c r="D3724" s="184" t="s">
        <v>3771</v>
      </c>
      <c r="E3724" s="187">
        <v>1</v>
      </c>
      <c r="F3724" s="186"/>
      <c r="G3724" s="187">
        <v>38.408540000000002</v>
      </c>
    </row>
    <row r="3725" spans="1:7" ht="18.75">
      <c r="A3725" s="198"/>
      <c r="B3725" s="189" t="s">
        <v>5105</v>
      </c>
      <c r="C3725" s="189">
        <v>2023</v>
      </c>
      <c r="D3725" s="184" t="s">
        <v>3771</v>
      </c>
      <c r="E3725" s="187">
        <v>1</v>
      </c>
      <c r="F3725" s="186"/>
      <c r="G3725" s="187">
        <v>40.543289999999999</v>
      </c>
    </row>
    <row r="3726" spans="1:7" ht="18.75">
      <c r="A3726" s="198"/>
      <c r="B3726" s="189" t="s">
        <v>5078</v>
      </c>
      <c r="C3726" s="189">
        <v>2023</v>
      </c>
      <c r="D3726" s="184" t="s">
        <v>3771</v>
      </c>
      <c r="E3726" s="187">
        <v>1</v>
      </c>
      <c r="F3726" s="186"/>
      <c r="G3726" s="187">
        <v>35.91751</v>
      </c>
    </row>
    <row r="3727" spans="1:7" ht="18.75">
      <c r="A3727" s="198"/>
      <c r="B3727" s="189" t="s">
        <v>5093</v>
      </c>
      <c r="C3727" s="189">
        <v>2023</v>
      </c>
      <c r="D3727" s="184" t="s">
        <v>3771</v>
      </c>
      <c r="E3727" s="187">
        <v>1</v>
      </c>
      <c r="F3727" s="186"/>
      <c r="G3727" s="187">
        <v>28.731619999999999</v>
      </c>
    </row>
    <row r="3728" spans="1:7" ht="18.75">
      <c r="A3728" s="198"/>
      <c r="B3728" s="189" t="s">
        <v>5077</v>
      </c>
      <c r="C3728" s="189">
        <v>2023</v>
      </c>
      <c r="D3728" s="184" t="s">
        <v>3771</v>
      </c>
      <c r="E3728" s="187">
        <v>1</v>
      </c>
      <c r="F3728" s="186"/>
      <c r="G3728" s="187">
        <v>39.13588</v>
      </c>
    </row>
    <row r="3729" spans="1:7" ht="18.75">
      <c r="A3729" s="198"/>
      <c r="B3729" s="189" t="s">
        <v>5077</v>
      </c>
      <c r="C3729" s="189">
        <v>2023</v>
      </c>
      <c r="D3729" s="184" t="s">
        <v>3771</v>
      </c>
      <c r="E3729" s="187">
        <v>1</v>
      </c>
      <c r="F3729" s="186"/>
      <c r="G3729" s="187">
        <v>38.18629</v>
      </c>
    </row>
    <row r="3730" spans="1:7" ht="18.75">
      <c r="A3730" s="198"/>
      <c r="B3730" s="189" t="s">
        <v>5077</v>
      </c>
      <c r="C3730" s="189">
        <v>2023</v>
      </c>
      <c r="D3730" s="184" t="s">
        <v>3771</v>
      </c>
      <c r="E3730" s="187">
        <v>1</v>
      </c>
      <c r="F3730" s="186"/>
      <c r="G3730" s="187">
        <v>36.606120000000004</v>
      </c>
    </row>
    <row r="3731" spans="1:7" ht="18.75">
      <c r="A3731" s="198"/>
      <c r="B3731" s="189" t="s">
        <v>5078</v>
      </c>
      <c r="C3731" s="189">
        <v>2023</v>
      </c>
      <c r="D3731" s="184" t="s">
        <v>3771</v>
      </c>
      <c r="E3731" s="187">
        <v>1</v>
      </c>
      <c r="F3731" s="186"/>
      <c r="G3731" s="187">
        <v>35.368830000000003</v>
      </c>
    </row>
    <row r="3732" spans="1:7" ht="18.75">
      <c r="A3732" s="198"/>
      <c r="B3732" s="189" t="s">
        <v>5078</v>
      </c>
      <c r="C3732" s="189">
        <v>2023</v>
      </c>
      <c r="D3732" s="184" t="s">
        <v>3771</v>
      </c>
      <c r="E3732" s="187">
        <v>1</v>
      </c>
      <c r="F3732" s="186"/>
      <c r="G3732" s="187">
        <v>35.184950000000001</v>
      </c>
    </row>
    <row r="3733" spans="1:7" ht="18.75">
      <c r="A3733" s="198"/>
      <c r="B3733" s="189" t="s">
        <v>5081</v>
      </c>
      <c r="C3733" s="189">
        <v>2023</v>
      </c>
      <c r="D3733" s="184" t="s">
        <v>3771</v>
      </c>
      <c r="E3733" s="187">
        <v>1</v>
      </c>
      <c r="F3733" s="186"/>
      <c r="G3733" s="187">
        <v>34.891800000000003</v>
      </c>
    </row>
    <row r="3734" spans="1:7" ht="18.75">
      <c r="A3734" s="198"/>
      <c r="B3734" s="189" t="s">
        <v>5078</v>
      </c>
      <c r="C3734" s="189">
        <v>2023</v>
      </c>
      <c r="D3734" s="184" t="s">
        <v>3771</v>
      </c>
      <c r="E3734" s="187">
        <v>1</v>
      </c>
      <c r="F3734" s="186"/>
      <c r="G3734" s="187">
        <v>22.570630000000001</v>
      </c>
    </row>
    <row r="3735" spans="1:7" ht="18.75">
      <c r="A3735" s="198"/>
      <c r="B3735" s="189" t="s">
        <v>5077</v>
      </c>
      <c r="C3735" s="189">
        <v>2023</v>
      </c>
      <c r="D3735" s="184" t="s">
        <v>3771</v>
      </c>
      <c r="E3735" s="187">
        <v>1</v>
      </c>
      <c r="F3735" s="186"/>
      <c r="G3735" s="187">
        <v>35.82591</v>
      </c>
    </row>
    <row r="3736" spans="1:7" ht="18.75">
      <c r="A3736" s="198"/>
      <c r="B3736" s="189" t="s">
        <v>5078</v>
      </c>
      <c r="C3736" s="189">
        <v>2023</v>
      </c>
      <c r="D3736" s="184" t="s">
        <v>3771</v>
      </c>
      <c r="E3736" s="187">
        <v>1</v>
      </c>
      <c r="F3736" s="186"/>
      <c r="G3736" s="187">
        <v>35.88167</v>
      </c>
    </row>
    <row r="3737" spans="1:7" ht="18.75">
      <c r="A3737" s="198"/>
      <c r="B3737" s="189" t="s">
        <v>5079</v>
      </c>
      <c r="C3737" s="189">
        <v>2023</v>
      </c>
      <c r="D3737" s="184" t="s">
        <v>3771</v>
      </c>
      <c r="E3737" s="187">
        <v>1</v>
      </c>
      <c r="F3737" s="186"/>
      <c r="G3737" s="187">
        <v>30.755610000000001</v>
      </c>
    </row>
    <row r="3738" spans="1:7" ht="18.75">
      <c r="A3738" s="198"/>
      <c r="B3738" s="189" t="s">
        <v>5090</v>
      </c>
      <c r="C3738" s="189">
        <v>2023</v>
      </c>
      <c r="D3738" s="184" t="s">
        <v>3771</v>
      </c>
      <c r="E3738" s="187">
        <v>1</v>
      </c>
      <c r="F3738" s="186"/>
      <c r="G3738" s="187">
        <v>37.736089999999997</v>
      </c>
    </row>
    <row r="3739" spans="1:7" ht="18.75">
      <c r="A3739" s="198"/>
      <c r="B3739" s="189" t="s">
        <v>5078</v>
      </c>
      <c r="C3739" s="189">
        <v>2023</v>
      </c>
      <c r="D3739" s="184" t="s">
        <v>3771</v>
      </c>
      <c r="E3739" s="187">
        <v>1</v>
      </c>
      <c r="F3739" s="186"/>
      <c r="G3739" s="187">
        <v>22.011150000000001</v>
      </c>
    </row>
    <row r="3740" spans="1:7" ht="18.75">
      <c r="A3740" s="198"/>
      <c r="B3740" s="189" t="s">
        <v>5087</v>
      </c>
      <c r="C3740" s="189">
        <v>2023</v>
      </c>
      <c r="D3740" s="184" t="s">
        <v>3771</v>
      </c>
      <c r="E3740" s="187">
        <v>1</v>
      </c>
      <c r="F3740" s="186"/>
      <c r="G3740" s="187">
        <v>20.791889999999999</v>
      </c>
    </row>
    <row r="3741" spans="1:7" ht="18.75">
      <c r="A3741" s="198"/>
      <c r="B3741" s="189" t="s">
        <v>5077</v>
      </c>
      <c r="C3741" s="189">
        <v>2023</v>
      </c>
      <c r="D3741" s="184" t="s">
        <v>3771</v>
      </c>
      <c r="E3741" s="187">
        <v>1</v>
      </c>
      <c r="F3741" s="186"/>
      <c r="G3741" s="187">
        <v>36.249970000000005</v>
      </c>
    </row>
    <row r="3742" spans="1:7" ht="18.75">
      <c r="A3742" s="198"/>
      <c r="B3742" s="189" t="s">
        <v>5077</v>
      </c>
      <c r="C3742" s="189">
        <v>2023</v>
      </c>
      <c r="D3742" s="184" t="s">
        <v>3771</v>
      </c>
      <c r="E3742" s="187">
        <v>1</v>
      </c>
      <c r="F3742" s="186"/>
      <c r="G3742" s="187">
        <v>38.268790000000003</v>
      </c>
    </row>
    <row r="3743" spans="1:7" ht="18.75">
      <c r="A3743" s="198"/>
      <c r="B3743" s="189" t="s">
        <v>5077</v>
      </c>
      <c r="C3743" s="189">
        <v>2023</v>
      </c>
      <c r="D3743" s="184" t="s">
        <v>3771</v>
      </c>
      <c r="E3743" s="187">
        <v>1</v>
      </c>
      <c r="F3743" s="186"/>
      <c r="G3743" s="187">
        <v>34.72616</v>
      </c>
    </row>
    <row r="3744" spans="1:7" ht="18.75">
      <c r="A3744" s="198"/>
      <c r="B3744" s="189" t="s">
        <v>5078</v>
      </c>
      <c r="C3744" s="189">
        <v>2023</v>
      </c>
      <c r="D3744" s="184" t="s">
        <v>3771</v>
      </c>
      <c r="E3744" s="187">
        <v>1</v>
      </c>
      <c r="F3744" s="186"/>
      <c r="G3744" s="187">
        <v>36.64658</v>
      </c>
    </row>
    <row r="3745" spans="1:7" ht="18.75">
      <c r="A3745" s="198"/>
      <c r="B3745" s="189" t="s">
        <v>5077</v>
      </c>
      <c r="C3745" s="189">
        <v>2023</v>
      </c>
      <c r="D3745" s="184" t="s">
        <v>3771</v>
      </c>
      <c r="E3745" s="187">
        <v>1</v>
      </c>
      <c r="F3745" s="186"/>
      <c r="G3745" s="187">
        <v>36.606120000000004</v>
      </c>
    </row>
    <row r="3746" spans="1:7" ht="18.75">
      <c r="A3746" s="198"/>
      <c r="B3746" s="189" t="s">
        <v>5077</v>
      </c>
      <c r="C3746" s="189">
        <v>2023</v>
      </c>
      <c r="D3746" s="184" t="s">
        <v>3771</v>
      </c>
      <c r="E3746" s="187">
        <v>1</v>
      </c>
      <c r="F3746" s="186"/>
      <c r="G3746" s="187">
        <v>34.702910000000003</v>
      </c>
    </row>
    <row r="3747" spans="1:7" ht="18.75">
      <c r="A3747" s="198"/>
      <c r="B3747" s="189" t="s">
        <v>5078</v>
      </c>
      <c r="C3747" s="189">
        <v>2023</v>
      </c>
      <c r="D3747" s="184" t="s">
        <v>3771</v>
      </c>
      <c r="E3747" s="187">
        <v>1</v>
      </c>
      <c r="F3747" s="186"/>
      <c r="G3747" s="187">
        <v>35.409819999999996</v>
      </c>
    </row>
    <row r="3748" spans="1:7" ht="18.75">
      <c r="A3748" s="198"/>
      <c r="B3748" s="189" t="s">
        <v>5098</v>
      </c>
      <c r="C3748" s="189">
        <v>2023</v>
      </c>
      <c r="D3748" s="184" t="s">
        <v>3771</v>
      </c>
      <c r="E3748" s="187">
        <v>1</v>
      </c>
      <c r="F3748" s="186"/>
      <c r="G3748" s="187">
        <v>35.171519999999994</v>
      </c>
    </row>
    <row r="3749" spans="1:7" ht="18.75">
      <c r="A3749" s="198"/>
      <c r="B3749" s="189" t="s">
        <v>5077</v>
      </c>
      <c r="C3749" s="189">
        <v>2023</v>
      </c>
      <c r="D3749" s="184" t="s">
        <v>3771</v>
      </c>
      <c r="E3749" s="187">
        <v>1</v>
      </c>
      <c r="F3749" s="186"/>
      <c r="G3749" s="187">
        <v>35.904029999999999</v>
      </c>
    </row>
    <row r="3750" spans="1:7" ht="18.75">
      <c r="A3750" s="198"/>
      <c r="B3750" s="189" t="s">
        <v>5109</v>
      </c>
      <c r="C3750" s="189">
        <v>2023</v>
      </c>
      <c r="D3750" s="184" t="s">
        <v>3771</v>
      </c>
      <c r="E3750" s="187">
        <v>1</v>
      </c>
      <c r="F3750" s="186"/>
      <c r="G3750" s="187">
        <v>7.50624</v>
      </c>
    </row>
    <row r="3751" spans="1:7" ht="18.75">
      <c r="A3751" s="198"/>
      <c r="B3751" s="189" t="s">
        <v>5077</v>
      </c>
      <c r="C3751" s="189">
        <v>2023</v>
      </c>
      <c r="D3751" s="184" t="s">
        <v>3771</v>
      </c>
      <c r="E3751" s="187">
        <v>1</v>
      </c>
      <c r="F3751" s="186"/>
      <c r="G3751" s="187">
        <v>36.516910000000003</v>
      </c>
    </row>
    <row r="3752" spans="1:7" ht="18.75">
      <c r="A3752" s="198"/>
      <c r="B3752" s="189" t="s">
        <v>5078</v>
      </c>
      <c r="C3752" s="189">
        <v>2023</v>
      </c>
      <c r="D3752" s="184" t="s">
        <v>3771</v>
      </c>
      <c r="E3752" s="187">
        <v>1</v>
      </c>
      <c r="F3752" s="186"/>
      <c r="G3752" s="187">
        <v>30.889919999999996</v>
      </c>
    </row>
    <row r="3753" spans="1:7" ht="18.75">
      <c r="A3753" s="198"/>
      <c r="B3753" s="189" t="s">
        <v>5078</v>
      </c>
      <c r="C3753" s="189">
        <v>2023</v>
      </c>
      <c r="D3753" s="184" t="s">
        <v>3771</v>
      </c>
      <c r="E3753" s="187">
        <v>1</v>
      </c>
      <c r="F3753" s="186"/>
      <c r="G3753" s="187">
        <v>36.240970000000004</v>
      </c>
    </row>
    <row r="3754" spans="1:7" ht="18.75">
      <c r="A3754" s="198"/>
      <c r="B3754" s="189" t="s">
        <v>5099</v>
      </c>
      <c r="C3754" s="189">
        <v>2023</v>
      </c>
      <c r="D3754" s="184" t="s">
        <v>3771</v>
      </c>
      <c r="E3754" s="187">
        <v>1</v>
      </c>
      <c r="F3754" s="186"/>
      <c r="G3754" s="187">
        <v>28.577779999999997</v>
      </c>
    </row>
    <row r="3755" spans="1:7" ht="18.75">
      <c r="A3755" s="198"/>
      <c r="B3755" s="189" t="s">
        <v>5087</v>
      </c>
      <c r="C3755" s="189">
        <v>2023</v>
      </c>
      <c r="D3755" s="184" t="s">
        <v>3771</v>
      </c>
      <c r="E3755" s="187">
        <v>1</v>
      </c>
      <c r="F3755" s="186"/>
      <c r="G3755" s="187">
        <v>25.994310000000002</v>
      </c>
    </row>
    <row r="3756" spans="1:7" ht="18.75">
      <c r="A3756" s="198"/>
      <c r="B3756" s="189" t="s">
        <v>5078</v>
      </c>
      <c r="C3756" s="189">
        <v>2023</v>
      </c>
      <c r="D3756" s="184" t="s">
        <v>3771</v>
      </c>
      <c r="E3756" s="187">
        <v>1</v>
      </c>
      <c r="F3756" s="186"/>
      <c r="G3756" s="187">
        <v>35.469169999999998</v>
      </c>
    </row>
    <row r="3757" spans="1:7" ht="18.75">
      <c r="A3757" s="198"/>
      <c r="B3757" s="189" t="s">
        <v>5078</v>
      </c>
      <c r="C3757" s="189">
        <v>2023</v>
      </c>
      <c r="D3757" s="184" t="s">
        <v>3771</v>
      </c>
      <c r="E3757" s="187">
        <v>1</v>
      </c>
      <c r="F3757" s="186"/>
      <c r="G3757" s="187">
        <v>35.603050000000003</v>
      </c>
    </row>
    <row r="3758" spans="1:7" ht="18.75">
      <c r="A3758" s="198"/>
      <c r="B3758" s="189" t="s">
        <v>5094</v>
      </c>
      <c r="C3758" s="189">
        <v>2023</v>
      </c>
      <c r="D3758" s="184" t="s">
        <v>3771</v>
      </c>
      <c r="E3758" s="187">
        <v>1</v>
      </c>
      <c r="F3758" s="186"/>
      <c r="G3758" s="187">
        <v>28.23122</v>
      </c>
    </row>
    <row r="3759" spans="1:7" ht="18.75">
      <c r="A3759" s="198"/>
      <c r="B3759" s="189" t="s">
        <v>5078</v>
      </c>
      <c r="C3759" s="189">
        <v>2023</v>
      </c>
      <c r="D3759" s="184" t="s">
        <v>3771</v>
      </c>
      <c r="E3759" s="187">
        <v>1</v>
      </c>
      <c r="F3759" s="186"/>
      <c r="G3759" s="187">
        <v>32.186790000000002</v>
      </c>
    </row>
    <row r="3760" spans="1:7" ht="18.75">
      <c r="A3760" s="198"/>
      <c r="B3760" s="189" t="s">
        <v>5077</v>
      </c>
      <c r="C3760" s="189">
        <v>2023</v>
      </c>
      <c r="D3760" s="184" t="s">
        <v>3771</v>
      </c>
      <c r="E3760" s="187">
        <v>1</v>
      </c>
      <c r="F3760" s="186"/>
      <c r="G3760" s="187">
        <v>32.817389999999996</v>
      </c>
    </row>
    <row r="3761" spans="1:7" ht="18.75">
      <c r="A3761" s="198"/>
      <c r="B3761" s="189" t="s">
        <v>5078</v>
      </c>
      <c r="C3761" s="189">
        <v>2023</v>
      </c>
      <c r="D3761" s="184" t="s">
        <v>3771</v>
      </c>
      <c r="E3761" s="187">
        <v>1</v>
      </c>
      <c r="F3761" s="186"/>
      <c r="G3761" s="187">
        <v>31.827480000000001</v>
      </c>
    </row>
    <row r="3762" spans="1:7" ht="18.75">
      <c r="A3762" s="198"/>
      <c r="B3762" s="189" t="s">
        <v>5078</v>
      </c>
      <c r="C3762" s="189">
        <v>2023</v>
      </c>
      <c r="D3762" s="184" t="s">
        <v>3771</v>
      </c>
      <c r="E3762" s="187">
        <v>1</v>
      </c>
      <c r="F3762" s="186"/>
      <c r="G3762" s="187">
        <v>35.516100000000002</v>
      </c>
    </row>
    <row r="3763" spans="1:7" ht="18.75">
      <c r="A3763" s="198"/>
      <c r="B3763" s="189" t="s">
        <v>5078</v>
      </c>
      <c r="C3763" s="189">
        <v>2023</v>
      </c>
      <c r="D3763" s="184" t="s">
        <v>3771</v>
      </c>
      <c r="E3763" s="187">
        <v>1</v>
      </c>
      <c r="F3763" s="186"/>
      <c r="G3763" s="187">
        <v>36.867890000000003</v>
      </c>
    </row>
    <row r="3764" spans="1:7" ht="18.75">
      <c r="A3764" s="198"/>
      <c r="B3764" s="189" t="s">
        <v>5078</v>
      </c>
      <c r="C3764" s="189">
        <v>2023</v>
      </c>
      <c r="D3764" s="184" t="s">
        <v>3771</v>
      </c>
      <c r="E3764" s="187">
        <v>1</v>
      </c>
      <c r="F3764" s="186"/>
      <c r="G3764" s="187">
        <v>31.611450000000001</v>
      </c>
    </row>
    <row r="3765" spans="1:7" ht="18.75">
      <c r="A3765" s="198"/>
      <c r="B3765" s="189" t="s">
        <v>5077</v>
      </c>
      <c r="C3765" s="189">
        <v>2023</v>
      </c>
      <c r="D3765" s="184" t="s">
        <v>3771</v>
      </c>
      <c r="E3765" s="187">
        <v>1</v>
      </c>
      <c r="F3765" s="186"/>
      <c r="G3765" s="187">
        <v>34.460230000000003</v>
      </c>
    </row>
    <row r="3766" spans="1:7" ht="18.75">
      <c r="A3766" s="198"/>
      <c r="B3766" s="189" t="s">
        <v>5078</v>
      </c>
      <c r="C3766" s="189">
        <v>2023</v>
      </c>
      <c r="D3766" s="184" t="s">
        <v>3771</v>
      </c>
      <c r="E3766" s="187">
        <v>1</v>
      </c>
      <c r="F3766" s="186"/>
      <c r="G3766" s="187">
        <v>34.940480000000001</v>
      </c>
    </row>
    <row r="3767" spans="1:7" ht="18.75">
      <c r="A3767" s="198"/>
      <c r="B3767" s="189" t="s">
        <v>5077</v>
      </c>
      <c r="C3767" s="189">
        <v>2023</v>
      </c>
      <c r="D3767" s="184" t="s">
        <v>3771</v>
      </c>
      <c r="E3767" s="187">
        <v>1</v>
      </c>
      <c r="F3767" s="186"/>
      <c r="G3767" s="187">
        <v>34.457730000000005</v>
      </c>
    </row>
    <row r="3768" spans="1:7" ht="18.75">
      <c r="A3768" s="198"/>
      <c r="B3768" s="189" t="s">
        <v>5077</v>
      </c>
      <c r="C3768" s="189">
        <v>2023</v>
      </c>
      <c r="D3768" s="184" t="s">
        <v>3771</v>
      </c>
      <c r="E3768" s="187">
        <v>1</v>
      </c>
      <c r="F3768" s="186"/>
      <c r="G3768" s="187">
        <v>32.616759999999999</v>
      </c>
    </row>
    <row r="3769" spans="1:7" ht="18.75">
      <c r="A3769" s="198"/>
      <c r="B3769" s="189" t="s">
        <v>5103</v>
      </c>
      <c r="C3769" s="189">
        <v>2023</v>
      </c>
      <c r="D3769" s="184" t="s">
        <v>3771</v>
      </c>
      <c r="E3769" s="187">
        <v>1</v>
      </c>
      <c r="F3769" s="186"/>
      <c r="G3769" s="187">
        <v>39.930399999999999</v>
      </c>
    </row>
    <row r="3770" spans="1:7" ht="18.75">
      <c r="A3770" s="198"/>
      <c r="B3770" s="189" t="s">
        <v>5077</v>
      </c>
      <c r="C3770" s="189">
        <v>2023</v>
      </c>
      <c r="D3770" s="184" t="s">
        <v>3771</v>
      </c>
      <c r="E3770" s="187">
        <v>1</v>
      </c>
      <c r="F3770" s="186"/>
      <c r="G3770" s="187">
        <v>19.458659999999998</v>
      </c>
    </row>
    <row r="3771" spans="1:7" ht="18.75">
      <c r="A3771" s="198"/>
      <c r="B3771" s="189" t="s">
        <v>5097</v>
      </c>
      <c r="C3771" s="189">
        <v>2023</v>
      </c>
      <c r="D3771" s="184" t="s">
        <v>3771</v>
      </c>
      <c r="E3771" s="187">
        <v>1</v>
      </c>
      <c r="F3771" s="186"/>
      <c r="G3771" s="187">
        <v>30.270810000000001</v>
      </c>
    </row>
    <row r="3772" spans="1:7" ht="18.75">
      <c r="A3772" s="198"/>
      <c r="B3772" s="189" t="s">
        <v>5077</v>
      </c>
      <c r="C3772" s="189">
        <v>2023</v>
      </c>
      <c r="D3772" s="184" t="s">
        <v>3771</v>
      </c>
      <c r="E3772" s="187">
        <v>1</v>
      </c>
      <c r="F3772" s="186"/>
      <c r="G3772" s="187">
        <v>36.733629999999998</v>
      </c>
    </row>
    <row r="3773" spans="1:7" ht="18.75">
      <c r="A3773" s="198"/>
      <c r="B3773" s="189" t="s">
        <v>5078</v>
      </c>
      <c r="C3773" s="189">
        <v>2023</v>
      </c>
      <c r="D3773" s="184" t="s">
        <v>3771</v>
      </c>
      <c r="E3773" s="187">
        <v>1</v>
      </c>
      <c r="F3773" s="186"/>
      <c r="G3773" s="187">
        <v>31.712</v>
      </c>
    </row>
    <row r="3774" spans="1:7" ht="18.75">
      <c r="A3774" s="198"/>
      <c r="B3774" s="189" t="s">
        <v>5077</v>
      </c>
      <c r="C3774" s="189">
        <v>2023</v>
      </c>
      <c r="D3774" s="184" t="s">
        <v>3771</v>
      </c>
      <c r="E3774" s="187">
        <v>1</v>
      </c>
      <c r="F3774" s="186"/>
      <c r="G3774" s="187">
        <v>34.674330000000005</v>
      </c>
    </row>
    <row r="3775" spans="1:7" ht="18.75">
      <c r="A3775" s="198"/>
      <c r="B3775" s="189" t="s">
        <v>5082</v>
      </c>
      <c r="C3775" s="189">
        <v>2023</v>
      </c>
      <c r="D3775" s="184" t="s">
        <v>3771</v>
      </c>
      <c r="E3775" s="187">
        <v>1</v>
      </c>
      <c r="F3775" s="186"/>
      <c r="G3775" s="187">
        <v>13.56925</v>
      </c>
    </row>
    <row r="3776" spans="1:7" ht="18.75">
      <c r="A3776" s="198"/>
      <c r="B3776" s="189" t="s">
        <v>5095</v>
      </c>
      <c r="C3776" s="189">
        <v>2023</v>
      </c>
      <c r="D3776" s="184" t="s">
        <v>3771</v>
      </c>
      <c r="E3776" s="187">
        <v>1</v>
      </c>
      <c r="F3776" s="186"/>
      <c r="G3776" s="187">
        <v>29.857509999999998</v>
      </c>
    </row>
    <row r="3777" spans="1:7" ht="18.75">
      <c r="A3777" s="198"/>
      <c r="B3777" s="189" t="s">
        <v>5094</v>
      </c>
      <c r="C3777" s="189">
        <v>2023</v>
      </c>
      <c r="D3777" s="184" t="s">
        <v>3771</v>
      </c>
      <c r="E3777" s="187">
        <v>1</v>
      </c>
      <c r="F3777" s="186"/>
      <c r="G3777" s="187">
        <v>28.497970000000002</v>
      </c>
    </row>
    <row r="3778" spans="1:7" ht="18.75">
      <c r="A3778" s="198"/>
      <c r="B3778" s="189" t="s">
        <v>5109</v>
      </c>
      <c r="C3778" s="189">
        <v>2023</v>
      </c>
      <c r="D3778" s="184" t="s">
        <v>3771</v>
      </c>
      <c r="E3778" s="187">
        <v>1</v>
      </c>
      <c r="F3778" s="186"/>
      <c r="G3778" s="187">
        <v>52.762309999999999</v>
      </c>
    </row>
    <row r="3779" spans="1:7" ht="18.75">
      <c r="A3779" s="198"/>
      <c r="B3779" s="189" t="s">
        <v>5084</v>
      </c>
      <c r="C3779" s="189">
        <v>2023</v>
      </c>
      <c r="D3779" s="184" t="s">
        <v>3771</v>
      </c>
      <c r="E3779" s="187">
        <v>1</v>
      </c>
      <c r="F3779" s="186"/>
      <c r="G3779" s="187">
        <v>40.775300000000001</v>
      </c>
    </row>
    <row r="3780" spans="1:7" ht="18.75">
      <c r="A3780" s="198"/>
      <c r="B3780" s="189" t="s">
        <v>5101</v>
      </c>
      <c r="C3780" s="189">
        <v>2023</v>
      </c>
      <c r="D3780" s="184" t="s">
        <v>3771</v>
      </c>
      <c r="E3780" s="187">
        <v>1</v>
      </c>
      <c r="F3780" s="186"/>
      <c r="G3780" s="187">
        <v>46.798999999999999</v>
      </c>
    </row>
    <row r="3781" spans="1:7" ht="18.75">
      <c r="A3781" s="198"/>
      <c r="B3781" s="189" t="s">
        <v>5084</v>
      </c>
      <c r="C3781" s="189">
        <v>2023</v>
      </c>
      <c r="D3781" s="184" t="s">
        <v>3771</v>
      </c>
      <c r="E3781" s="187">
        <v>1</v>
      </c>
      <c r="F3781" s="186"/>
      <c r="G3781" s="187">
        <v>40.090400000000002</v>
      </c>
    </row>
    <row r="3782" spans="1:7" ht="18.75">
      <c r="A3782" s="198"/>
      <c r="B3782" s="189" t="s">
        <v>5084</v>
      </c>
      <c r="C3782" s="189">
        <v>2023</v>
      </c>
      <c r="D3782" s="184" t="s">
        <v>3771</v>
      </c>
      <c r="E3782" s="187">
        <v>1</v>
      </c>
      <c r="F3782" s="186"/>
      <c r="G3782" s="187">
        <v>41.416139999999999</v>
      </c>
    </row>
    <row r="3783" spans="1:7" ht="18.75">
      <c r="A3783" s="198"/>
      <c r="B3783" s="189" t="s">
        <v>5091</v>
      </c>
      <c r="C3783" s="189">
        <v>2023</v>
      </c>
      <c r="D3783" s="184" t="s">
        <v>3771</v>
      </c>
      <c r="E3783" s="187">
        <v>1</v>
      </c>
      <c r="F3783" s="186"/>
      <c r="G3783" s="187">
        <v>45.133749999999999</v>
      </c>
    </row>
    <row r="3784" spans="1:7" ht="18.75">
      <c r="A3784" s="198"/>
      <c r="B3784" s="189" t="s">
        <v>5091</v>
      </c>
      <c r="C3784" s="189">
        <v>2023</v>
      </c>
      <c r="D3784" s="184" t="s">
        <v>3771</v>
      </c>
      <c r="E3784" s="187">
        <v>1</v>
      </c>
      <c r="F3784" s="186"/>
      <c r="G3784" s="187">
        <v>47.120690000000003</v>
      </c>
    </row>
    <row r="3785" spans="1:7" ht="18.75">
      <c r="A3785" s="198"/>
      <c r="B3785" s="189" t="s">
        <v>5084</v>
      </c>
      <c r="C3785" s="189">
        <v>2023</v>
      </c>
      <c r="D3785" s="184" t="s">
        <v>3771</v>
      </c>
      <c r="E3785" s="187">
        <v>1</v>
      </c>
      <c r="F3785" s="186"/>
      <c r="G3785" s="187">
        <v>39.181460000000001</v>
      </c>
    </row>
    <row r="3786" spans="1:7" ht="18.75">
      <c r="A3786" s="198"/>
      <c r="B3786" s="189" t="s">
        <v>5087</v>
      </c>
      <c r="C3786" s="189">
        <v>2023</v>
      </c>
      <c r="D3786" s="184" t="s">
        <v>3771</v>
      </c>
      <c r="E3786" s="187">
        <v>1</v>
      </c>
      <c r="F3786" s="186"/>
      <c r="G3786" s="187">
        <v>40.62988</v>
      </c>
    </row>
    <row r="3787" spans="1:7" ht="18.75">
      <c r="A3787" s="198"/>
      <c r="B3787" s="189" t="s">
        <v>5087</v>
      </c>
      <c r="C3787" s="189">
        <v>2023</v>
      </c>
      <c r="D3787" s="184" t="s">
        <v>3771</v>
      </c>
      <c r="E3787" s="187">
        <v>1</v>
      </c>
      <c r="F3787" s="186"/>
      <c r="G3787" s="187">
        <v>39.208910000000003</v>
      </c>
    </row>
    <row r="3788" spans="1:7" ht="18.75">
      <c r="A3788" s="198"/>
      <c r="B3788" s="189" t="s">
        <v>5087</v>
      </c>
      <c r="C3788" s="189">
        <v>2023</v>
      </c>
      <c r="D3788" s="184" t="s">
        <v>3771</v>
      </c>
      <c r="E3788" s="187">
        <v>1</v>
      </c>
      <c r="F3788" s="186"/>
      <c r="G3788" s="187">
        <v>39.208910000000003</v>
      </c>
    </row>
    <row r="3789" spans="1:7" ht="18.75">
      <c r="A3789" s="198"/>
      <c r="B3789" s="189" t="s">
        <v>5087</v>
      </c>
      <c r="C3789" s="189">
        <v>2023</v>
      </c>
      <c r="D3789" s="184" t="s">
        <v>3771</v>
      </c>
      <c r="E3789" s="187">
        <v>1</v>
      </c>
      <c r="F3789" s="186"/>
      <c r="G3789" s="187">
        <v>41.400580000000005</v>
      </c>
    </row>
    <row r="3790" spans="1:7" ht="18.75">
      <c r="A3790" s="198"/>
      <c r="B3790" s="189" t="s">
        <v>5089</v>
      </c>
      <c r="C3790" s="189">
        <v>2023</v>
      </c>
      <c r="D3790" s="184" t="s">
        <v>3771</v>
      </c>
      <c r="E3790" s="187">
        <v>1</v>
      </c>
      <c r="F3790" s="186"/>
      <c r="G3790" s="187">
        <v>50.399209999999997</v>
      </c>
    </row>
    <row r="3791" spans="1:7" ht="18.75">
      <c r="A3791" s="198"/>
      <c r="B3791" s="189" t="s">
        <v>5083</v>
      </c>
      <c r="C3791" s="189">
        <v>2023</v>
      </c>
      <c r="D3791" s="184" t="s">
        <v>3771</v>
      </c>
      <c r="E3791" s="187">
        <v>1</v>
      </c>
      <c r="F3791" s="186"/>
      <c r="G3791" s="187">
        <v>30.775669999999998</v>
      </c>
    </row>
    <row r="3792" spans="1:7" ht="18.75">
      <c r="A3792" s="198"/>
      <c r="B3792" s="189" t="s">
        <v>5087</v>
      </c>
      <c r="C3792" s="189">
        <v>2023</v>
      </c>
      <c r="D3792" s="184" t="s">
        <v>3771</v>
      </c>
      <c r="E3792" s="187">
        <v>1</v>
      </c>
      <c r="F3792" s="186"/>
      <c r="G3792" s="187">
        <v>16.012930000000001</v>
      </c>
    </row>
    <row r="3793" spans="1:7" ht="18.75">
      <c r="A3793" s="198"/>
      <c r="B3793" s="189" t="s">
        <v>5077</v>
      </c>
      <c r="C3793" s="189">
        <v>2023</v>
      </c>
      <c r="D3793" s="184" t="s">
        <v>3771</v>
      </c>
      <c r="E3793" s="187">
        <v>1</v>
      </c>
      <c r="F3793" s="186"/>
      <c r="G3793" s="187">
        <v>31.11814</v>
      </c>
    </row>
    <row r="3794" spans="1:7" ht="18.75">
      <c r="A3794" s="198"/>
      <c r="B3794" s="189" t="s">
        <v>5081</v>
      </c>
      <c r="C3794" s="189">
        <v>2023</v>
      </c>
      <c r="D3794" s="184" t="s">
        <v>3771</v>
      </c>
      <c r="E3794" s="187">
        <v>1</v>
      </c>
      <c r="F3794" s="186"/>
      <c r="G3794" s="187">
        <v>40.266269999999999</v>
      </c>
    </row>
    <row r="3795" spans="1:7" ht="18.75">
      <c r="A3795" s="198"/>
      <c r="B3795" s="189" t="s">
        <v>5078</v>
      </c>
      <c r="C3795" s="189">
        <v>2023</v>
      </c>
      <c r="D3795" s="184" t="s">
        <v>3771</v>
      </c>
      <c r="E3795" s="187">
        <v>1</v>
      </c>
      <c r="F3795" s="186"/>
      <c r="G3795" s="187">
        <v>34.366790000000002</v>
      </c>
    </row>
    <row r="3796" spans="1:7" ht="18.75">
      <c r="A3796" s="198"/>
      <c r="B3796" s="189" t="s">
        <v>5078</v>
      </c>
      <c r="C3796" s="189">
        <v>2023</v>
      </c>
      <c r="D3796" s="184" t="s">
        <v>3771</v>
      </c>
      <c r="E3796" s="187">
        <v>1</v>
      </c>
      <c r="F3796" s="186"/>
      <c r="G3796" s="187">
        <v>32.153390000000002</v>
      </c>
    </row>
    <row r="3797" spans="1:7" ht="18.75">
      <c r="A3797" s="198"/>
      <c r="B3797" s="189" t="s">
        <v>5077</v>
      </c>
      <c r="C3797" s="189">
        <v>2023</v>
      </c>
      <c r="D3797" s="184" t="s">
        <v>3771</v>
      </c>
      <c r="E3797" s="187">
        <v>1</v>
      </c>
      <c r="F3797" s="186"/>
      <c r="G3797" s="187">
        <v>34.559899999999999</v>
      </c>
    </row>
    <row r="3798" spans="1:7" ht="18.75">
      <c r="A3798" s="198"/>
      <c r="B3798" s="189" t="s">
        <v>5081</v>
      </c>
      <c r="C3798" s="189">
        <v>2023</v>
      </c>
      <c r="D3798" s="184" t="s">
        <v>3771</v>
      </c>
      <c r="E3798" s="187">
        <v>1</v>
      </c>
      <c r="F3798" s="186"/>
      <c r="G3798" s="187">
        <v>34.356730000000006</v>
      </c>
    </row>
    <row r="3799" spans="1:7" ht="18.75">
      <c r="A3799" s="198"/>
      <c r="B3799" s="189" t="s">
        <v>5090</v>
      </c>
      <c r="C3799" s="189">
        <v>2023</v>
      </c>
      <c r="D3799" s="184" t="s">
        <v>3771</v>
      </c>
      <c r="E3799" s="187">
        <v>1</v>
      </c>
      <c r="F3799" s="186"/>
      <c r="G3799" s="187">
        <v>30.915130000000001</v>
      </c>
    </row>
    <row r="3800" spans="1:7" ht="18.75">
      <c r="A3800" s="198"/>
      <c r="B3800" s="189" t="s">
        <v>5078</v>
      </c>
      <c r="C3800" s="189">
        <v>2023</v>
      </c>
      <c r="D3800" s="184" t="s">
        <v>3771</v>
      </c>
      <c r="E3800" s="187">
        <v>1</v>
      </c>
      <c r="F3800" s="186"/>
      <c r="G3800" s="187">
        <v>32.920290000000001</v>
      </c>
    </row>
    <row r="3801" spans="1:7" ht="18.75">
      <c r="A3801" s="198"/>
      <c r="B3801" s="189" t="s">
        <v>5077</v>
      </c>
      <c r="C3801" s="189">
        <v>2023</v>
      </c>
      <c r="D3801" s="184" t="s">
        <v>3771</v>
      </c>
      <c r="E3801" s="187">
        <v>1</v>
      </c>
      <c r="F3801" s="186"/>
      <c r="G3801" s="187">
        <v>32.215949999999999</v>
      </c>
    </row>
    <row r="3802" spans="1:7" ht="18.75">
      <c r="A3802" s="198"/>
      <c r="B3802" s="189" t="s">
        <v>5077</v>
      </c>
      <c r="C3802" s="189">
        <v>2023</v>
      </c>
      <c r="D3802" s="184" t="s">
        <v>3771</v>
      </c>
      <c r="E3802" s="187">
        <v>1</v>
      </c>
      <c r="F3802" s="186"/>
      <c r="G3802" s="187">
        <v>32.614260000000002</v>
      </c>
    </row>
    <row r="3803" spans="1:7" ht="18.75">
      <c r="A3803" s="198"/>
      <c r="B3803" s="189" t="s">
        <v>5078</v>
      </c>
      <c r="C3803" s="189">
        <v>2023</v>
      </c>
      <c r="D3803" s="184" t="s">
        <v>3771</v>
      </c>
      <c r="E3803" s="187">
        <v>1</v>
      </c>
      <c r="F3803" s="186"/>
      <c r="G3803" s="187">
        <v>31.550999999999998</v>
      </c>
    </row>
    <row r="3804" spans="1:7" ht="18.75">
      <c r="A3804" s="198"/>
      <c r="B3804" s="189" t="s">
        <v>5078</v>
      </c>
      <c r="C3804" s="189">
        <v>2023</v>
      </c>
      <c r="D3804" s="184" t="s">
        <v>3771</v>
      </c>
      <c r="E3804" s="187">
        <v>1</v>
      </c>
      <c r="F3804" s="186"/>
      <c r="G3804" s="187">
        <v>31.309189999999997</v>
      </c>
    </row>
    <row r="3805" spans="1:7" ht="18.75">
      <c r="A3805" s="198"/>
      <c r="B3805" s="189" t="s">
        <v>5077</v>
      </c>
      <c r="C3805" s="189">
        <v>2023</v>
      </c>
      <c r="D3805" s="184" t="s">
        <v>3771</v>
      </c>
      <c r="E3805" s="187">
        <v>1</v>
      </c>
      <c r="F3805" s="186"/>
      <c r="G3805" s="187">
        <v>32.614260000000002</v>
      </c>
    </row>
    <row r="3806" spans="1:7" ht="18.75">
      <c r="A3806" s="198"/>
      <c r="B3806" s="189" t="s">
        <v>5077</v>
      </c>
      <c r="C3806" s="189">
        <v>2023</v>
      </c>
      <c r="D3806" s="184" t="s">
        <v>3771</v>
      </c>
      <c r="E3806" s="187">
        <v>1</v>
      </c>
      <c r="F3806" s="186"/>
      <c r="G3806" s="187">
        <v>32.605119999999999</v>
      </c>
    </row>
    <row r="3807" spans="1:7" ht="18.75">
      <c r="A3807" s="198"/>
      <c r="B3807" s="189" t="s">
        <v>5077</v>
      </c>
      <c r="C3807" s="189">
        <v>2023</v>
      </c>
      <c r="D3807" s="184" t="s">
        <v>3771</v>
      </c>
      <c r="E3807" s="187">
        <v>1</v>
      </c>
      <c r="F3807" s="186"/>
      <c r="G3807" s="187">
        <v>34.018879999999996</v>
      </c>
    </row>
    <row r="3808" spans="1:7" ht="18.75">
      <c r="A3808" s="198"/>
      <c r="B3808" s="189" t="s">
        <v>5078</v>
      </c>
      <c r="C3808" s="189">
        <v>2023</v>
      </c>
      <c r="D3808" s="184" t="s">
        <v>3771</v>
      </c>
      <c r="E3808" s="187">
        <v>1</v>
      </c>
      <c r="F3808" s="186"/>
      <c r="G3808" s="187">
        <v>30.665800000000001</v>
      </c>
    </row>
    <row r="3809" spans="1:7" ht="18.75">
      <c r="A3809" s="198"/>
      <c r="B3809" s="189" t="s">
        <v>5078</v>
      </c>
      <c r="C3809" s="189">
        <v>2023</v>
      </c>
      <c r="D3809" s="184" t="s">
        <v>3771</v>
      </c>
      <c r="E3809" s="187">
        <v>1</v>
      </c>
      <c r="F3809" s="186"/>
      <c r="G3809" s="187">
        <v>31.306750000000001</v>
      </c>
    </row>
    <row r="3810" spans="1:7" ht="18.75">
      <c r="A3810" s="198"/>
      <c r="B3810" s="189" t="s">
        <v>5077</v>
      </c>
      <c r="C3810" s="189">
        <v>2023</v>
      </c>
      <c r="D3810" s="184" t="s">
        <v>3771</v>
      </c>
      <c r="E3810" s="187">
        <v>1</v>
      </c>
      <c r="F3810" s="186"/>
      <c r="G3810" s="187">
        <v>32.487270000000002</v>
      </c>
    </row>
    <row r="3811" spans="1:7" ht="18.75">
      <c r="A3811" s="198"/>
      <c r="B3811" s="189" t="s">
        <v>5077</v>
      </c>
      <c r="C3811" s="189">
        <v>2023</v>
      </c>
      <c r="D3811" s="184" t="s">
        <v>3771</v>
      </c>
      <c r="E3811" s="187">
        <v>1</v>
      </c>
      <c r="F3811" s="186"/>
      <c r="G3811" s="187">
        <v>32.58</v>
      </c>
    </row>
    <row r="3812" spans="1:7" ht="18.75">
      <c r="A3812" s="198"/>
      <c r="B3812" s="189" t="s">
        <v>5077</v>
      </c>
      <c r="C3812" s="189">
        <v>2023</v>
      </c>
      <c r="D3812" s="184" t="s">
        <v>3771</v>
      </c>
      <c r="E3812" s="187">
        <v>1</v>
      </c>
      <c r="F3812" s="186"/>
      <c r="G3812" s="187">
        <v>37.250169999999997</v>
      </c>
    </row>
    <row r="3813" spans="1:7" ht="18.75">
      <c r="A3813" s="198"/>
      <c r="B3813" s="189" t="s">
        <v>5077</v>
      </c>
      <c r="C3813" s="189">
        <v>2023</v>
      </c>
      <c r="D3813" s="184" t="s">
        <v>3771</v>
      </c>
      <c r="E3813" s="187">
        <v>1</v>
      </c>
      <c r="F3813" s="186"/>
      <c r="G3813" s="187">
        <v>32.656259999999996</v>
      </c>
    </row>
    <row r="3814" spans="1:7" ht="18.75">
      <c r="A3814" s="198"/>
      <c r="B3814" s="189" t="s">
        <v>5077</v>
      </c>
      <c r="C3814" s="189">
        <v>2023</v>
      </c>
      <c r="D3814" s="184" t="s">
        <v>3771</v>
      </c>
      <c r="E3814" s="187">
        <v>1</v>
      </c>
      <c r="F3814" s="186"/>
      <c r="G3814" s="187">
        <v>36.650309999999998</v>
      </c>
    </row>
    <row r="3815" spans="1:7" ht="18.75">
      <c r="A3815" s="198"/>
      <c r="B3815" s="189" t="s">
        <v>5105</v>
      </c>
      <c r="C3815" s="189">
        <v>2023</v>
      </c>
      <c r="D3815" s="184" t="s">
        <v>3771</v>
      </c>
      <c r="E3815" s="187">
        <v>1</v>
      </c>
      <c r="F3815" s="186"/>
      <c r="G3815" s="187">
        <v>34.467820000000003</v>
      </c>
    </row>
    <row r="3816" spans="1:7" ht="18.75">
      <c r="A3816" s="198"/>
      <c r="B3816" s="189" t="s">
        <v>5105</v>
      </c>
      <c r="C3816" s="189">
        <v>2023</v>
      </c>
      <c r="D3816" s="184" t="s">
        <v>3771</v>
      </c>
      <c r="E3816" s="187">
        <v>1</v>
      </c>
      <c r="F3816" s="186"/>
      <c r="G3816" s="187">
        <v>34.603870000000001</v>
      </c>
    </row>
    <row r="3817" spans="1:7" ht="18.75">
      <c r="A3817" s="198"/>
      <c r="B3817" s="189" t="s">
        <v>5081</v>
      </c>
      <c r="C3817" s="189">
        <v>2023</v>
      </c>
      <c r="D3817" s="184" t="s">
        <v>3771</v>
      </c>
      <c r="E3817" s="187">
        <v>1</v>
      </c>
      <c r="F3817" s="186"/>
      <c r="G3817" s="187">
        <v>35.127600000000001</v>
      </c>
    </row>
    <row r="3818" spans="1:7" ht="18.75">
      <c r="A3818" s="198"/>
      <c r="B3818" s="189" t="s">
        <v>5089</v>
      </c>
      <c r="C3818" s="189">
        <v>2023</v>
      </c>
      <c r="D3818" s="184" t="s">
        <v>3771</v>
      </c>
      <c r="E3818" s="187">
        <v>1</v>
      </c>
      <c r="F3818" s="186"/>
      <c r="G3818" s="187">
        <v>49.807019999999994</v>
      </c>
    </row>
    <row r="3819" spans="1:7" ht="18.75">
      <c r="A3819" s="198"/>
      <c r="B3819" s="189" t="s">
        <v>5087</v>
      </c>
      <c r="C3819" s="189">
        <v>2023</v>
      </c>
      <c r="D3819" s="184" t="s">
        <v>3771</v>
      </c>
      <c r="E3819" s="187">
        <v>1</v>
      </c>
      <c r="F3819" s="186"/>
      <c r="G3819" s="187">
        <v>40.753779999999999</v>
      </c>
    </row>
    <row r="3820" spans="1:7" ht="18.75">
      <c r="A3820" s="198"/>
      <c r="B3820" s="189" t="s">
        <v>5089</v>
      </c>
      <c r="C3820" s="189">
        <v>2023</v>
      </c>
      <c r="D3820" s="184" t="s">
        <v>3771</v>
      </c>
      <c r="E3820" s="187">
        <v>1</v>
      </c>
      <c r="F3820" s="186"/>
      <c r="G3820" s="187">
        <v>55.818169999999995</v>
      </c>
    </row>
    <row r="3821" spans="1:7" ht="18.75">
      <c r="A3821" s="198"/>
      <c r="B3821" s="189" t="s">
        <v>5104</v>
      </c>
      <c r="C3821" s="189">
        <v>2023</v>
      </c>
      <c r="D3821" s="184" t="s">
        <v>3771</v>
      </c>
      <c r="E3821" s="187">
        <v>1</v>
      </c>
      <c r="F3821" s="186"/>
      <c r="G3821" s="187">
        <v>39.556370000000001</v>
      </c>
    </row>
    <row r="3822" spans="1:7" ht="18.75">
      <c r="A3822" s="198"/>
      <c r="B3822" s="189" t="s">
        <v>5100</v>
      </c>
      <c r="C3822" s="189">
        <v>2023</v>
      </c>
      <c r="D3822" s="184" t="s">
        <v>3771</v>
      </c>
      <c r="E3822" s="187">
        <v>1</v>
      </c>
      <c r="F3822" s="186"/>
      <c r="G3822" s="187">
        <v>48.224069999999998</v>
      </c>
    </row>
    <row r="3823" spans="1:7" ht="18.75">
      <c r="A3823" s="198"/>
      <c r="B3823" s="189" t="s">
        <v>5091</v>
      </c>
      <c r="C3823" s="189">
        <v>2023</v>
      </c>
      <c r="D3823" s="184" t="s">
        <v>3771</v>
      </c>
      <c r="E3823" s="187">
        <v>1</v>
      </c>
      <c r="F3823" s="186"/>
      <c r="G3823" s="187">
        <v>45.929670000000002</v>
      </c>
    </row>
    <row r="3824" spans="1:7" ht="18.75">
      <c r="A3824" s="198"/>
      <c r="B3824" s="189" t="s">
        <v>5105</v>
      </c>
      <c r="C3824" s="189">
        <v>2023</v>
      </c>
      <c r="D3824" s="184" t="s">
        <v>3771</v>
      </c>
      <c r="E3824" s="187">
        <v>1</v>
      </c>
      <c r="F3824" s="186"/>
      <c r="G3824" s="187">
        <v>38.778680000000001</v>
      </c>
    </row>
    <row r="3825" spans="1:7" ht="18.75">
      <c r="A3825" s="198"/>
      <c r="B3825" s="189" t="s">
        <v>5101</v>
      </c>
      <c r="C3825" s="189">
        <v>2023</v>
      </c>
      <c r="D3825" s="184" t="s">
        <v>3771</v>
      </c>
      <c r="E3825" s="187">
        <v>1</v>
      </c>
      <c r="F3825" s="186"/>
      <c r="G3825" s="187">
        <v>51.414400000000001</v>
      </c>
    </row>
    <row r="3826" spans="1:7" ht="18.75">
      <c r="A3826" s="198"/>
      <c r="B3826" s="189" t="s">
        <v>5087</v>
      </c>
      <c r="C3826" s="189">
        <v>2023</v>
      </c>
      <c r="D3826" s="184" t="s">
        <v>3771</v>
      </c>
      <c r="E3826" s="187">
        <v>1</v>
      </c>
      <c r="F3826" s="186"/>
      <c r="G3826" s="187">
        <v>42.42651</v>
      </c>
    </row>
    <row r="3827" spans="1:7" ht="18.75">
      <c r="A3827" s="198"/>
      <c r="B3827" s="189" t="s">
        <v>5087</v>
      </c>
      <c r="C3827" s="189">
        <v>2023</v>
      </c>
      <c r="D3827" s="184" t="s">
        <v>3771</v>
      </c>
      <c r="E3827" s="187">
        <v>1</v>
      </c>
      <c r="F3827" s="186"/>
      <c r="G3827" s="187">
        <v>42.42651</v>
      </c>
    </row>
    <row r="3828" spans="1:7" ht="18.75">
      <c r="A3828" s="198"/>
      <c r="B3828" s="189" t="s">
        <v>5081</v>
      </c>
      <c r="C3828" s="189">
        <v>2023</v>
      </c>
      <c r="D3828" s="184" t="s">
        <v>3771</v>
      </c>
      <c r="E3828" s="187">
        <v>1</v>
      </c>
      <c r="F3828" s="186"/>
      <c r="G3828" s="187">
        <v>33.420940000000002</v>
      </c>
    </row>
    <row r="3829" spans="1:7" ht="18.75">
      <c r="A3829" s="198"/>
      <c r="B3829" s="189" t="s">
        <v>5089</v>
      </c>
      <c r="C3829" s="189">
        <v>2023</v>
      </c>
      <c r="D3829" s="184" t="s">
        <v>3771</v>
      </c>
      <c r="E3829" s="187">
        <v>1</v>
      </c>
      <c r="F3829" s="186"/>
      <c r="G3829" s="187">
        <v>36.721470000000004</v>
      </c>
    </row>
    <row r="3830" spans="1:7" ht="18.75">
      <c r="A3830" s="198"/>
      <c r="B3830" s="189" t="s">
        <v>5084</v>
      </c>
      <c r="C3830" s="189">
        <v>2023</v>
      </c>
      <c r="D3830" s="184" t="s">
        <v>3771</v>
      </c>
      <c r="E3830" s="187">
        <v>1</v>
      </c>
      <c r="F3830" s="186"/>
      <c r="G3830" s="187">
        <v>45.595309999999998</v>
      </c>
    </row>
    <row r="3831" spans="1:7" ht="18.75">
      <c r="A3831" s="198"/>
      <c r="B3831" s="189" t="s">
        <v>5101</v>
      </c>
      <c r="C3831" s="189">
        <v>2023</v>
      </c>
      <c r="D3831" s="184" t="s">
        <v>3771</v>
      </c>
      <c r="E3831" s="187">
        <v>1</v>
      </c>
      <c r="F3831" s="186"/>
      <c r="G3831" s="187">
        <v>49.608410000000006</v>
      </c>
    </row>
    <row r="3832" spans="1:7" ht="18.75">
      <c r="A3832" s="198"/>
      <c r="B3832" s="189" t="s">
        <v>5081</v>
      </c>
      <c r="C3832" s="189">
        <v>2023</v>
      </c>
      <c r="D3832" s="184" t="s">
        <v>3771</v>
      </c>
      <c r="E3832" s="187">
        <v>1</v>
      </c>
      <c r="F3832" s="186"/>
      <c r="G3832" s="187">
        <v>19.530099999999997</v>
      </c>
    </row>
    <row r="3833" spans="1:7" ht="18.75">
      <c r="A3833" s="198"/>
      <c r="B3833" s="189" t="s">
        <v>5091</v>
      </c>
      <c r="C3833" s="189">
        <v>2023</v>
      </c>
      <c r="D3833" s="184" t="s">
        <v>3771</v>
      </c>
      <c r="E3833" s="187">
        <v>1</v>
      </c>
      <c r="F3833" s="186"/>
      <c r="G3833" s="187">
        <v>21.743749999999999</v>
      </c>
    </row>
    <row r="3834" spans="1:7" ht="18.75">
      <c r="A3834" s="198"/>
      <c r="B3834" s="189" t="s">
        <v>5100</v>
      </c>
      <c r="C3834" s="189">
        <v>2023</v>
      </c>
      <c r="D3834" s="184" t="s">
        <v>3771</v>
      </c>
      <c r="E3834" s="187">
        <v>1</v>
      </c>
      <c r="F3834" s="186"/>
      <c r="G3834" s="187">
        <v>48.103079999999999</v>
      </c>
    </row>
    <row r="3835" spans="1:7" ht="18.75">
      <c r="A3835" s="198"/>
      <c r="B3835" s="189" t="s">
        <v>5077</v>
      </c>
      <c r="C3835" s="189">
        <v>2023</v>
      </c>
      <c r="D3835" s="184" t="s">
        <v>3771</v>
      </c>
      <c r="E3835" s="187">
        <v>1</v>
      </c>
      <c r="F3835" s="186"/>
      <c r="G3835" s="187">
        <v>41.116819999999997</v>
      </c>
    </row>
    <row r="3836" spans="1:7" ht="18.75">
      <c r="A3836" s="198"/>
      <c r="B3836" s="189" t="s">
        <v>5078</v>
      </c>
      <c r="C3836" s="189">
        <v>2023</v>
      </c>
      <c r="D3836" s="184" t="s">
        <v>3771</v>
      </c>
      <c r="E3836" s="187">
        <v>1</v>
      </c>
      <c r="F3836" s="186"/>
      <c r="G3836" s="187">
        <v>43.217640000000003</v>
      </c>
    </row>
    <row r="3837" spans="1:7" ht="18.75">
      <c r="A3837" s="198"/>
      <c r="B3837" s="189" t="s">
        <v>5078</v>
      </c>
      <c r="C3837" s="189">
        <v>2023</v>
      </c>
      <c r="D3837" s="184" t="s">
        <v>3771</v>
      </c>
      <c r="E3837" s="187">
        <v>1</v>
      </c>
      <c r="F3837" s="186"/>
      <c r="G3837" s="187">
        <v>19.736409999999999</v>
      </c>
    </row>
    <row r="3838" spans="1:7" ht="18.75">
      <c r="A3838" s="198"/>
      <c r="B3838" s="189" t="s">
        <v>5077</v>
      </c>
      <c r="C3838" s="189">
        <v>2023</v>
      </c>
      <c r="D3838" s="184" t="s">
        <v>3771</v>
      </c>
      <c r="E3838" s="187">
        <v>1</v>
      </c>
      <c r="F3838" s="186"/>
      <c r="G3838" s="187">
        <v>38.873539999999998</v>
      </c>
    </row>
    <row r="3839" spans="1:7" ht="18.75">
      <c r="A3839" s="198"/>
      <c r="B3839" s="189" t="s">
        <v>5077</v>
      </c>
      <c r="C3839" s="189">
        <v>2023</v>
      </c>
      <c r="D3839" s="184" t="s">
        <v>3771</v>
      </c>
      <c r="E3839" s="187">
        <v>1</v>
      </c>
      <c r="F3839" s="186"/>
      <c r="G3839" s="187">
        <v>40.28199</v>
      </c>
    </row>
    <row r="3840" spans="1:7" ht="18.75">
      <c r="A3840" s="198"/>
      <c r="B3840" s="189" t="s">
        <v>5077</v>
      </c>
      <c r="C3840" s="189">
        <v>2023</v>
      </c>
      <c r="D3840" s="184" t="s">
        <v>3771</v>
      </c>
      <c r="E3840" s="187">
        <v>1</v>
      </c>
      <c r="F3840" s="186"/>
      <c r="G3840" s="187">
        <v>22.698450000000001</v>
      </c>
    </row>
    <row r="3841" spans="1:7" ht="18.75">
      <c r="A3841" s="198"/>
      <c r="B3841" s="189" t="s">
        <v>5077</v>
      </c>
      <c r="C3841" s="189">
        <v>2023</v>
      </c>
      <c r="D3841" s="184" t="s">
        <v>3771</v>
      </c>
      <c r="E3841" s="187">
        <v>1</v>
      </c>
      <c r="F3841" s="186"/>
      <c r="G3841" s="187">
        <v>32.14884</v>
      </c>
    </row>
    <row r="3842" spans="1:7" ht="18.75">
      <c r="A3842" s="198"/>
      <c r="B3842" s="189" t="s">
        <v>5091</v>
      </c>
      <c r="C3842" s="189">
        <v>2023</v>
      </c>
      <c r="D3842" s="184" t="s">
        <v>3771</v>
      </c>
      <c r="E3842" s="187">
        <v>1</v>
      </c>
      <c r="F3842" s="186"/>
      <c r="G3842" s="187">
        <v>27.279919999999997</v>
      </c>
    </row>
    <row r="3843" spans="1:7" ht="18.75">
      <c r="A3843" s="198"/>
      <c r="B3843" s="189" t="s">
        <v>5085</v>
      </c>
      <c r="C3843" s="189">
        <v>2023</v>
      </c>
      <c r="D3843" s="184" t="s">
        <v>3771</v>
      </c>
      <c r="E3843" s="187">
        <v>1</v>
      </c>
      <c r="F3843" s="186"/>
      <c r="G3843" s="187">
        <v>19.39846</v>
      </c>
    </row>
    <row r="3844" spans="1:7" ht="18.75">
      <c r="A3844" s="198"/>
      <c r="B3844" s="189" t="s">
        <v>5084</v>
      </c>
      <c r="C3844" s="189">
        <v>2023</v>
      </c>
      <c r="D3844" s="184" t="s">
        <v>3771</v>
      </c>
      <c r="E3844" s="187">
        <v>1</v>
      </c>
      <c r="F3844" s="186"/>
      <c r="G3844" s="187">
        <v>23.646810000000002</v>
      </c>
    </row>
    <row r="3845" spans="1:7" ht="18.75">
      <c r="A3845" s="198"/>
      <c r="B3845" s="189" t="s">
        <v>5084</v>
      </c>
      <c r="C3845" s="189">
        <v>2023</v>
      </c>
      <c r="D3845" s="184" t="s">
        <v>3771</v>
      </c>
      <c r="E3845" s="187">
        <v>1</v>
      </c>
      <c r="F3845" s="186"/>
      <c r="G3845" s="187">
        <v>23.611509999999999</v>
      </c>
    </row>
    <row r="3846" spans="1:7" ht="18.75">
      <c r="A3846" s="198"/>
      <c r="B3846" s="189" t="s">
        <v>5091</v>
      </c>
      <c r="C3846" s="189">
        <v>2023</v>
      </c>
      <c r="D3846" s="184" t="s">
        <v>3771</v>
      </c>
      <c r="E3846" s="187">
        <v>1</v>
      </c>
      <c r="F3846" s="186"/>
      <c r="G3846" s="187">
        <v>26.697310000000002</v>
      </c>
    </row>
    <row r="3847" spans="1:7" ht="18.75">
      <c r="A3847" s="198"/>
      <c r="B3847" s="189" t="s">
        <v>5078</v>
      </c>
      <c r="C3847" s="189">
        <v>2023</v>
      </c>
      <c r="D3847" s="184" t="s">
        <v>3771</v>
      </c>
      <c r="E3847" s="187">
        <v>1</v>
      </c>
      <c r="F3847" s="186"/>
      <c r="G3847" s="187">
        <v>31.388339999999999</v>
      </c>
    </row>
    <row r="3848" spans="1:7" ht="18.75">
      <c r="A3848" s="198"/>
      <c r="B3848" s="189" t="s">
        <v>5078</v>
      </c>
      <c r="C3848" s="189">
        <v>2023</v>
      </c>
      <c r="D3848" s="184" t="s">
        <v>3771</v>
      </c>
      <c r="E3848" s="187">
        <v>1</v>
      </c>
      <c r="F3848" s="186"/>
      <c r="G3848" s="187">
        <v>22.315580000000001</v>
      </c>
    </row>
    <row r="3849" spans="1:7" ht="18.75">
      <c r="A3849" s="198"/>
      <c r="B3849" s="189" t="s">
        <v>5077</v>
      </c>
      <c r="C3849" s="189">
        <v>2023</v>
      </c>
      <c r="D3849" s="184" t="s">
        <v>3771</v>
      </c>
      <c r="E3849" s="187">
        <v>1</v>
      </c>
      <c r="F3849" s="186"/>
      <c r="G3849" s="187">
        <v>33.816540000000003</v>
      </c>
    </row>
    <row r="3850" spans="1:7" ht="18.75">
      <c r="A3850" s="198"/>
      <c r="B3850" s="189" t="s">
        <v>5078</v>
      </c>
      <c r="C3850" s="189">
        <v>2023</v>
      </c>
      <c r="D3850" s="184" t="s">
        <v>3771</v>
      </c>
      <c r="E3850" s="187">
        <v>1</v>
      </c>
      <c r="F3850" s="186"/>
      <c r="G3850" s="187">
        <v>23.429490000000001</v>
      </c>
    </row>
    <row r="3851" spans="1:7" ht="18.75">
      <c r="A3851" s="198"/>
      <c r="B3851" s="189" t="s">
        <v>5078</v>
      </c>
      <c r="C3851" s="189">
        <v>2023</v>
      </c>
      <c r="D3851" s="184" t="s">
        <v>3771</v>
      </c>
      <c r="E3851" s="187">
        <v>1</v>
      </c>
      <c r="F3851" s="186"/>
      <c r="G3851" s="187">
        <v>23.700959999999998</v>
      </c>
    </row>
    <row r="3852" spans="1:7" ht="18.75">
      <c r="A3852" s="198"/>
      <c r="B3852" s="189" t="s">
        <v>5077</v>
      </c>
      <c r="C3852" s="189">
        <v>2023</v>
      </c>
      <c r="D3852" s="184" t="s">
        <v>3771</v>
      </c>
      <c r="E3852" s="187">
        <v>1</v>
      </c>
      <c r="F3852" s="186"/>
      <c r="G3852" s="187">
        <v>20.990189999999998</v>
      </c>
    </row>
    <row r="3853" spans="1:7" ht="18.75">
      <c r="A3853" s="198"/>
      <c r="B3853" s="189" t="s">
        <v>5078</v>
      </c>
      <c r="C3853" s="189">
        <v>2023</v>
      </c>
      <c r="D3853" s="184" t="s">
        <v>3771</v>
      </c>
      <c r="E3853" s="187">
        <v>1</v>
      </c>
      <c r="F3853" s="186"/>
      <c r="G3853" s="187">
        <v>21.553789999999999</v>
      </c>
    </row>
    <row r="3854" spans="1:7" ht="18.75">
      <c r="A3854" s="198"/>
      <c r="B3854" s="189" t="s">
        <v>5100</v>
      </c>
      <c r="C3854" s="189">
        <v>2023</v>
      </c>
      <c r="D3854" s="184" t="s">
        <v>3771</v>
      </c>
      <c r="E3854" s="187">
        <v>1</v>
      </c>
      <c r="F3854" s="186"/>
      <c r="G3854" s="187">
        <v>29.449490000000001</v>
      </c>
    </row>
    <row r="3855" spans="1:7" ht="18.75">
      <c r="A3855" s="198"/>
      <c r="B3855" s="189" t="s">
        <v>5077</v>
      </c>
      <c r="C3855" s="189">
        <v>2023</v>
      </c>
      <c r="D3855" s="184" t="s">
        <v>3771</v>
      </c>
      <c r="E3855" s="187">
        <v>1</v>
      </c>
      <c r="F3855" s="186"/>
      <c r="G3855" s="187">
        <v>20.85877</v>
      </c>
    </row>
    <row r="3856" spans="1:7" ht="18.75">
      <c r="A3856" s="198"/>
      <c r="B3856" s="189" t="s">
        <v>5078</v>
      </c>
      <c r="C3856" s="189">
        <v>2023</v>
      </c>
      <c r="D3856" s="184" t="s">
        <v>3771</v>
      </c>
      <c r="E3856" s="187">
        <v>1</v>
      </c>
      <c r="F3856" s="186"/>
      <c r="G3856" s="187">
        <v>25.32677</v>
      </c>
    </row>
    <row r="3857" spans="1:7" ht="18.75">
      <c r="A3857" s="198"/>
      <c r="B3857" s="189" t="s">
        <v>5096</v>
      </c>
      <c r="C3857" s="189">
        <v>2023</v>
      </c>
      <c r="D3857" s="184" t="s">
        <v>3771</v>
      </c>
      <c r="E3857" s="187">
        <v>1</v>
      </c>
      <c r="F3857" s="186"/>
      <c r="G3857" s="187">
        <v>45.922820000000002</v>
      </c>
    </row>
    <row r="3858" spans="1:7" ht="18.75">
      <c r="A3858" s="198"/>
      <c r="B3858" s="189" t="s">
        <v>5077</v>
      </c>
      <c r="C3858" s="189">
        <v>2023</v>
      </c>
      <c r="D3858" s="184" t="s">
        <v>3771</v>
      </c>
      <c r="E3858" s="187">
        <v>1</v>
      </c>
      <c r="F3858" s="186"/>
      <c r="G3858" s="187">
        <v>20.395109999999999</v>
      </c>
    </row>
    <row r="3859" spans="1:7" ht="18.75">
      <c r="A3859" s="198"/>
      <c r="B3859" s="189" t="s">
        <v>5078</v>
      </c>
      <c r="C3859" s="189">
        <v>2023</v>
      </c>
      <c r="D3859" s="184" t="s">
        <v>3771</v>
      </c>
      <c r="E3859" s="187">
        <v>1</v>
      </c>
      <c r="F3859" s="186"/>
      <c r="G3859" s="187">
        <v>30.562709999999999</v>
      </c>
    </row>
    <row r="3860" spans="1:7" ht="18.75">
      <c r="A3860" s="198"/>
      <c r="B3860" s="189" t="s">
        <v>5077</v>
      </c>
      <c r="C3860" s="189">
        <v>2023</v>
      </c>
      <c r="D3860" s="184" t="s">
        <v>3771</v>
      </c>
      <c r="E3860" s="187">
        <v>1</v>
      </c>
      <c r="F3860" s="186"/>
      <c r="G3860" s="187">
        <v>22.45139</v>
      </c>
    </row>
    <row r="3861" spans="1:7" ht="18.75">
      <c r="A3861" s="198"/>
      <c r="B3861" s="189" t="s">
        <v>5077</v>
      </c>
      <c r="C3861" s="189">
        <v>2023</v>
      </c>
      <c r="D3861" s="184" t="s">
        <v>3771</v>
      </c>
      <c r="E3861" s="187">
        <v>1</v>
      </c>
      <c r="F3861" s="186"/>
      <c r="G3861" s="187">
        <v>20.471490000000003</v>
      </c>
    </row>
    <row r="3862" spans="1:7" ht="18.75">
      <c r="A3862" s="198"/>
      <c r="B3862" s="189" t="s">
        <v>5090</v>
      </c>
      <c r="C3862" s="189">
        <v>2023</v>
      </c>
      <c r="D3862" s="184" t="s">
        <v>3771</v>
      </c>
      <c r="E3862" s="187">
        <v>1</v>
      </c>
      <c r="F3862" s="186"/>
      <c r="G3862" s="187">
        <v>22.476990000000001</v>
      </c>
    </row>
    <row r="3863" spans="1:7" ht="18.75">
      <c r="A3863" s="198"/>
      <c r="B3863" s="189" t="s">
        <v>5078</v>
      </c>
      <c r="C3863" s="189">
        <v>2023</v>
      </c>
      <c r="D3863" s="184" t="s">
        <v>3771</v>
      </c>
      <c r="E3863" s="187">
        <v>1</v>
      </c>
      <c r="F3863" s="186"/>
      <c r="G3863" s="187">
        <v>25.432119999999998</v>
      </c>
    </row>
    <row r="3864" spans="1:7" ht="18.75">
      <c r="A3864" s="198"/>
      <c r="B3864" s="189" t="s">
        <v>5077</v>
      </c>
      <c r="C3864" s="189">
        <v>2023</v>
      </c>
      <c r="D3864" s="184" t="s">
        <v>3771</v>
      </c>
      <c r="E3864" s="187">
        <v>1</v>
      </c>
      <c r="F3864" s="186"/>
      <c r="G3864" s="187">
        <v>30.54129</v>
      </c>
    </row>
    <row r="3865" spans="1:7" ht="18.75">
      <c r="A3865" s="198"/>
      <c r="B3865" s="189" t="s">
        <v>5077</v>
      </c>
      <c r="C3865" s="189">
        <v>2023</v>
      </c>
      <c r="D3865" s="184" t="s">
        <v>3771</v>
      </c>
      <c r="E3865" s="187">
        <v>1</v>
      </c>
      <c r="F3865" s="186"/>
      <c r="G3865" s="187">
        <v>30.548119999999997</v>
      </c>
    </row>
    <row r="3866" spans="1:7" ht="18.75">
      <c r="A3866" s="198"/>
      <c r="B3866" s="189" t="s">
        <v>5078</v>
      </c>
      <c r="C3866" s="189">
        <v>2023</v>
      </c>
      <c r="D3866" s="184" t="s">
        <v>3771</v>
      </c>
      <c r="E3866" s="187">
        <v>1</v>
      </c>
      <c r="F3866" s="186"/>
      <c r="G3866" s="187">
        <v>31.437750000000001</v>
      </c>
    </row>
    <row r="3867" spans="1:7" ht="18.75">
      <c r="A3867" s="198"/>
      <c r="B3867" s="189" t="s">
        <v>5084</v>
      </c>
      <c r="C3867" s="189">
        <v>2023</v>
      </c>
      <c r="D3867" s="184" t="s">
        <v>3771</v>
      </c>
      <c r="E3867" s="187">
        <v>1</v>
      </c>
      <c r="F3867" s="186"/>
      <c r="G3867" s="187">
        <v>19.556930000000001</v>
      </c>
    </row>
    <row r="3868" spans="1:7" ht="18.75">
      <c r="A3868" s="198"/>
      <c r="B3868" s="189" t="s">
        <v>5077</v>
      </c>
      <c r="C3868" s="189">
        <v>2023</v>
      </c>
      <c r="D3868" s="184" t="s">
        <v>3771</v>
      </c>
      <c r="E3868" s="187">
        <v>1</v>
      </c>
      <c r="F3868" s="186"/>
      <c r="G3868" s="187">
        <v>31.663910000000001</v>
      </c>
    </row>
    <row r="3869" spans="1:7" ht="18.75">
      <c r="A3869" s="198"/>
      <c r="B3869" s="189" t="s">
        <v>5077</v>
      </c>
      <c r="C3869" s="189">
        <v>2023</v>
      </c>
      <c r="D3869" s="184" t="s">
        <v>3771</v>
      </c>
      <c r="E3869" s="187">
        <v>1</v>
      </c>
      <c r="F3869" s="186"/>
      <c r="G3869" s="187">
        <v>31.664300000000001</v>
      </c>
    </row>
    <row r="3870" spans="1:7" ht="18.75">
      <c r="A3870" s="198"/>
      <c r="B3870" s="189" t="s">
        <v>5078</v>
      </c>
      <c r="C3870" s="189">
        <v>2023</v>
      </c>
      <c r="D3870" s="184" t="s">
        <v>3771</v>
      </c>
      <c r="E3870" s="187">
        <v>1</v>
      </c>
      <c r="F3870" s="186"/>
      <c r="G3870" s="187">
        <v>40.970019999999998</v>
      </c>
    </row>
    <row r="3871" spans="1:7" ht="18.75">
      <c r="A3871" s="198"/>
      <c r="B3871" s="189" t="s">
        <v>5078</v>
      </c>
      <c r="C3871" s="189">
        <v>2023</v>
      </c>
      <c r="D3871" s="184" t="s">
        <v>3771</v>
      </c>
      <c r="E3871" s="187">
        <v>1</v>
      </c>
      <c r="F3871" s="186"/>
      <c r="G3871" s="187">
        <v>38.405339999999995</v>
      </c>
    </row>
    <row r="3872" spans="1:7" ht="18.75">
      <c r="A3872" s="198"/>
      <c r="B3872" s="189" t="s">
        <v>5077</v>
      </c>
      <c r="C3872" s="189">
        <v>2023</v>
      </c>
      <c r="D3872" s="184" t="s">
        <v>3771</v>
      </c>
      <c r="E3872" s="187">
        <v>1</v>
      </c>
      <c r="F3872" s="186"/>
      <c r="G3872" s="187">
        <v>31.49268</v>
      </c>
    </row>
    <row r="3873" spans="1:7" ht="18.75">
      <c r="A3873" s="198"/>
      <c r="B3873" s="189" t="s">
        <v>5078</v>
      </c>
      <c r="C3873" s="189">
        <v>2023</v>
      </c>
      <c r="D3873" s="184" t="s">
        <v>3771</v>
      </c>
      <c r="E3873" s="187">
        <v>1</v>
      </c>
      <c r="F3873" s="186"/>
      <c r="G3873" s="187">
        <v>32.957680000000003</v>
      </c>
    </row>
    <row r="3874" spans="1:7" ht="18.75">
      <c r="A3874" s="198"/>
      <c r="B3874" s="189" t="s">
        <v>5077</v>
      </c>
      <c r="C3874" s="189">
        <v>2023</v>
      </c>
      <c r="D3874" s="184" t="s">
        <v>3771</v>
      </c>
      <c r="E3874" s="187">
        <v>1</v>
      </c>
      <c r="F3874" s="186"/>
      <c r="G3874" s="187">
        <v>30.608370000000001</v>
      </c>
    </row>
    <row r="3875" spans="1:7" ht="18.75">
      <c r="A3875" s="198"/>
      <c r="B3875" s="189" t="s">
        <v>5077</v>
      </c>
      <c r="C3875" s="189">
        <v>2023</v>
      </c>
      <c r="D3875" s="184" t="s">
        <v>3771</v>
      </c>
      <c r="E3875" s="187">
        <v>1</v>
      </c>
      <c r="F3875" s="186"/>
      <c r="G3875" s="187">
        <v>31.664300000000001</v>
      </c>
    </row>
    <row r="3876" spans="1:7" ht="18.75">
      <c r="A3876" s="198"/>
      <c r="B3876" s="189" t="s">
        <v>5078</v>
      </c>
      <c r="C3876" s="189">
        <v>2023</v>
      </c>
      <c r="D3876" s="184" t="s">
        <v>3771</v>
      </c>
      <c r="E3876" s="187">
        <v>1</v>
      </c>
      <c r="F3876" s="186"/>
      <c r="G3876" s="187">
        <v>31.341090000000001</v>
      </c>
    </row>
    <row r="3877" spans="1:7" ht="18.75">
      <c r="A3877" s="198"/>
      <c r="B3877" s="189" t="s">
        <v>5078</v>
      </c>
      <c r="C3877" s="189">
        <v>2023</v>
      </c>
      <c r="D3877" s="184" t="s">
        <v>3771</v>
      </c>
      <c r="E3877" s="187">
        <v>1</v>
      </c>
      <c r="F3877" s="186"/>
      <c r="G3877" s="187">
        <v>30.094660000000001</v>
      </c>
    </row>
    <row r="3878" spans="1:7" ht="18.75">
      <c r="A3878" s="198"/>
      <c r="B3878" s="189" t="s">
        <v>5077</v>
      </c>
      <c r="C3878" s="189">
        <v>2023</v>
      </c>
      <c r="D3878" s="184" t="s">
        <v>3771</v>
      </c>
      <c r="E3878" s="187">
        <v>1</v>
      </c>
      <c r="F3878" s="186"/>
      <c r="G3878" s="187">
        <v>30.360659999999999</v>
      </c>
    </row>
    <row r="3879" spans="1:7" ht="18.75">
      <c r="A3879" s="198"/>
      <c r="B3879" s="189" t="s">
        <v>5077</v>
      </c>
      <c r="C3879" s="189">
        <v>2023</v>
      </c>
      <c r="D3879" s="184" t="s">
        <v>3771</v>
      </c>
      <c r="E3879" s="187">
        <v>1</v>
      </c>
      <c r="F3879" s="186"/>
      <c r="G3879" s="187">
        <v>31.664300000000001</v>
      </c>
    </row>
    <row r="3880" spans="1:7" ht="18.75">
      <c r="A3880" s="198"/>
      <c r="B3880" s="189" t="s">
        <v>5078</v>
      </c>
      <c r="C3880" s="189">
        <v>2023</v>
      </c>
      <c r="D3880" s="184" t="s">
        <v>3771</v>
      </c>
      <c r="E3880" s="187">
        <v>1</v>
      </c>
      <c r="F3880" s="186"/>
      <c r="G3880" s="187">
        <v>34.082650000000001</v>
      </c>
    </row>
    <row r="3881" spans="1:7" ht="18.75">
      <c r="A3881" s="198"/>
      <c r="B3881" s="189" t="s">
        <v>5078</v>
      </c>
      <c r="C3881" s="189">
        <v>2023</v>
      </c>
      <c r="D3881" s="184" t="s">
        <v>3771</v>
      </c>
      <c r="E3881" s="187">
        <v>1</v>
      </c>
      <c r="F3881" s="186"/>
      <c r="G3881" s="187">
        <v>33.711289999999998</v>
      </c>
    </row>
    <row r="3882" spans="1:7" ht="18.75">
      <c r="A3882" s="198"/>
      <c r="B3882" s="189" t="s">
        <v>5077</v>
      </c>
      <c r="C3882" s="189">
        <v>2023</v>
      </c>
      <c r="D3882" s="184" t="s">
        <v>3771</v>
      </c>
      <c r="E3882" s="187">
        <v>1</v>
      </c>
      <c r="F3882" s="186"/>
      <c r="G3882" s="187">
        <v>36.943480000000001</v>
      </c>
    </row>
    <row r="3883" spans="1:7" ht="18.75">
      <c r="A3883" s="198"/>
      <c r="B3883" s="189" t="s">
        <v>5097</v>
      </c>
      <c r="C3883" s="189">
        <v>2023</v>
      </c>
      <c r="D3883" s="184" t="s">
        <v>3771</v>
      </c>
      <c r="E3883" s="187">
        <v>1</v>
      </c>
      <c r="F3883" s="186"/>
      <c r="G3883" s="187">
        <v>38.642470000000003</v>
      </c>
    </row>
    <row r="3884" spans="1:7" ht="18.75">
      <c r="A3884" s="198"/>
      <c r="B3884" s="189" t="s">
        <v>5078</v>
      </c>
      <c r="C3884" s="189">
        <v>2023</v>
      </c>
      <c r="D3884" s="184" t="s">
        <v>3771</v>
      </c>
      <c r="E3884" s="187">
        <v>1</v>
      </c>
      <c r="F3884" s="186"/>
      <c r="G3884" s="187">
        <v>32.86618</v>
      </c>
    </row>
    <row r="3885" spans="1:7" ht="18.75">
      <c r="A3885" s="198"/>
      <c r="B3885" s="189" t="s">
        <v>5078</v>
      </c>
      <c r="C3885" s="189">
        <v>2023</v>
      </c>
      <c r="D3885" s="184" t="s">
        <v>3771</v>
      </c>
      <c r="E3885" s="187">
        <v>1</v>
      </c>
      <c r="F3885" s="186"/>
      <c r="G3885" s="187">
        <v>30.954159999999998</v>
      </c>
    </row>
    <row r="3886" spans="1:7" ht="18.75">
      <c r="A3886" s="198"/>
      <c r="B3886" s="189" t="s">
        <v>5077</v>
      </c>
      <c r="C3886" s="189">
        <v>2023</v>
      </c>
      <c r="D3886" s="184" t="s">
        <v>3771</v>
      </c>
      <c r="E3886" s="187">
        <v>1</v>
      </c>
      <c r="F3886" s="186"/>
      <c r="G3886" s="187">
        <v>39.424199999999999</v>
      </c>
    </row>
    <row r="3887" spans="1:7" ht="18.75">
      <c r="A3887" s="198"/>
      <c r="B3887" s="189" t="s">
        <v>5078</v>
      </c>
      <c r="C3887" s="189">
        <v>2023</v>
      </c>
      <c r="D3887" s="184" t="s">
        <v>3771</v>
      </c>
      <c r="E3887" s="187">
        <v>1</v>
      </c>
      <c r="F3887" s="186"/>
      <c r="G3887" s="187">
        <v>29.958749999999998</v>
      </c>
    </row>
    <row r="3888" spans="1:7" ht="18.75">
      <c r="A3888" s="198"/>
      <c r="B3888" s="189" t="s">
        <v>5078</v>
      </c>
      <c r="C3888" s="189">
        <v>2023</v>
      </c>
      <c r="D3888" s="184" t="s">
        <v>3771</v>
      </c>
      <c r="E3888" s="187">
        <v>1</v>
      </c>
      <c r="F3888" s="186"/>
      <c r="G3888" s="187">
        <v>41.028460000000003</v>
      </c>
    </row>
    <row r="3889" spans="1:7" ht="18.75">
      <c r="A3889" s="198"/>
      <c r="B3889" s="189" t="s">
        <v>5078</v>
      </c>
      <c r="C3889" s="189">
        <v>2023</v>
      </c>
      <c r="D3889" s="184" t="s">
        <v>3771</v>
      </c>
      <c r="E3889" s="187">
        <v>1</v>
      </c>
      <c r="F3889" s="186"/>
      <c r="G3889" s="187">
        <v>31.165759999999999</v>
      </c>
    </row>
    <row r="3890" spans="1:7" ht="18.75">
      <c r="A3890" s="198"/>
      <c r="B3890" s="189" t="s">
        <v>5078</v>
      </c>
      <c r="C3890" s="189">
        <v>2023</v>
      </c>
      <c r="D3890" s="184" t="s">
        <v>3771</v>
      </c>
      <c r="E3890" s="187">
        <v>1</v>
      </c>
      <c r="F3890" s="186"/>
      <c r="G3890" s="187">
        <v>40.870089999999998</v>
      </c>
    </row>
    <row r="3891" spans="1:7" ht="18.75">
      <c r="A3891" s="198"/>
      <c r="B3891" s="189" t="s">
        <v>5078</v>
      </c>
      <c r="C3891" s="189">
        <v>2023</v>
      </c>
      <c r="D3891" s="184" t="s">
        <v>3771</v>
      </c>
      <c r="E3891" s="187">
        <v>1</v>
      </c>
      <c r="F3891" s="186"/>
      <c r="G3891" s="187">
        <v>30.054740000000002</v>
      </c>
    </row>
    <row r="3892" spans="1:7" ht="18.75">
      <c r="A3892" s="198"/>
      <c r="B3892" s="189" t="s">
        <v>5077</v>
      </c>
      <c r="C3892" s="189">
        <v>2023</v>
      </c>
      <c r="D3892" s="184" t="s">
        <v>3771</v>
      </c>
      <c r="E3892" s="187">
        <v>1</v>
      </c>
      <c r="F3892" s="186"/>
      <c r="G3892" s="187">
        <v>30.742660000000001</v>
      </c>
    </row>
    <row r="3893" spans="1:7" ht="18.75">
      <c r="A3893" s="198"/>
      <c r="B3893" s="189" t="s">
        <v>5078</v>
      </c>
      <c r="C3893" s="189">
        <v>2023</v>
      </c>
      <c r="D3893" s="184" t="s">
        <v>3771</v>
      </c>
      <c r="E3893" s="187">
        <v>1</v>
      </c>
      <c r="F3893" s="186"/>
      <c r="G3893" s="187">
        <v>43.462050000000005</v>
      </c>
    </row>
    <row r="3894" spans="1:7" ht="18.75">
      <c r="A3894" s="198"/>
      <c r="B3894" s="189" t="s">
        <v>5078</v>
      </c>
      <c r="C3894" s="189">
        <v>2023</v>
      </c>
      <c r="D3894" s="184" t="s">
        <v>3771</v>
      </c>
      <c r="E3894" s="187">
        <v>1</v>
      </c>
      <c r="F3894" s="186"/>
      <c r="G3894" s="187">
        <v>40.859099999999998</v>
      </c>
    </row>
    <row r="3895" spans="1:7" ht="18.75">
      <c r="A3895" s="198"/>
      <c r="B3895" s="189" t="s">
        <v>5077</v>
      </c>
      <c r="C3895" s="189">
        <v>2023</v>
      </c>
      <c r="D3895" s="184" t="s">
        <v>3771</v>
      </c>
      <c r="E3895" s="187">
        <v>1</v>
      </c>
      <c r="F3895" s="186"/>
      <c r="G3895" s="187">
        <v>37.995750000000001</v>
      </c>
    </row>
    <row r="3896" spans="1:7" ht="18.75">
      <c r="A3896" s="198"/>
      <c r="B3896" s="189" t="s">
        <v>5077</v>
      </c>
      <c r="C3896" s="189">
        <v>2023</v>
      </c>
      <c r="D3896" s="184" t="s">
        <v>3771</v>
      </c>
      <c r="E3896" s="187">
        <v>1</v>
      </c>
      <c r="F3896" s="186"/>
      <c r="G3896" s="187">
        <v>43.205620000000003</v>
      </c>
    </row>
    <row r="3897" spans="1:7" ht="18.75">
      <c r="A3897" s="198"/>
      <c r="B3897" s="189" t="s">
        <v>5077</v>
      </c>
      <c r="C3897" s="189">
        <v>2023</v>
      </c>
      <c r="D3897" s="184" t="s">
        <v>3771</v>
      </c>
      <c r="E3897" s="187">
        <v>1</v>
      </c>
      <c r="F3897" s="186"/>
      <c r="G3897" s="187">
        <v>39.937280000000001</v>
      </c>
    </row>
    <row r="3898" spans="1:7" ht="18.75">
      <c r="A3898" s="198"/>
      <c r="B3898" s="189" t="s">
        <v>5077</v>
      </c>
      <c r="C3898" s="189">
        <v>2023</v>
      </c>
      <c r="D3898" s="184" t="s">
        <v>3771</v>
      </c>
      <c r="E3898" s="187">
        <v>1</v>
      </c>
      <c r="F3898" s="186"/>
      <c r="G3898" s="187">
        <v>38.614660000000001</v>
      </c>
    </row>
    <row r="3899" spans="1:7" ht="18.75">
      <c r="A3899" s="198"/>
      <c r="B3899" s="189" t="s">
        <v>5077</v>
      </c>
      <c r="C3899" s="189">
        <v>2023</v>
      </c>
      <c r="D3899" s="184" t="s">
        <v>3771</v>
      </c>
      <c r="E3899" s="187">
        <v>1</v>
      </c>
      <c r="F3899" s="186"/>
      <c r="G3899" s="187">
        <v>32.736380000000004</v>
      </c>
    </row>
    <row r="3900" spans="1:7" ht="18.75">
      <c r="A3900" s="198"/>
      <c r="B3900" s="189" t="s">
        <v>5078</v>
      </c>
      <c r="C3900" s="189">
        <v>2023</v>
      </c>
      <c r="D3900" s="184" t="s">
        <v>3771</v>
      </c>
      <c r="E3900" s="187">
        <v>1</v>
      </c>
      <c r="F3900" s="186"/>
      <c r="G3900" s="187">
        <v>38.575519999999997</v>
      </c>
    </row>
    <row r="3901" spans="1:7" ht="18.75">
      <c r="A3901" s="198"/>
      <c r="B3901" s="189" t="s">
        <v>5078</v>
      </c>
      <c r="C3901" s="189">
        <v>2023</v>
      </c>
      <c r="D3901" s="184" t="s">
        <v>3771</v>
      </c>
      <c r="E3901" s="187">
        <v>1</v>
      </c>
      <c r="F3901" s="186"/>
      <c r="G3901" s="187">
        <v>48.415879999999994</v>
      </c>
    </row>
    <row r="3902" spans="1:7" ht="18.75">
      <c r="A3902" s="198"/>
      <c r="B3902" s="189" t="s">
        <v>5078</v>
      </c>
      <c r="C3902" s="189">
        <v>2023</v>
      </c>
      <c r="D3902" s="184" t="s">
        <v>3771</v>
      </c>
      <c r="E3902" s="187">
        <v>1</v>
      </c>
      <c r="F3902" s="186"/>
      <c r="G3902" s="187">
        <v>33.437400000000004</v>
      </c>
    </row>
    <row r="3903" spans="1:7" ht="18.75">
      <c r="A3903" s="198"/>
      <c r="B3903" s="189" t="s">
        <v>5078</v>
      </c>
      <c r="C3903" s="189">
        <v>2023</v>
      </c>
      <c r="D3903" s="184" t="s">
        <v>3771</v>
      </c>
      <c r="E3903" s="187">
        <v>1</v>
      </c>
      <c r="F3903" s="186"/>
      <c r="G3903" s="187">
        <v>37.111110000000004</v>
      </c>
    </row>
    <row r="3904" spans="1:7" ht="18.75">
      <c r="A3904" s="198"/>
      <c r="B3904" s="189" t="s">
        <v>5078</v>
      </c>
      <c r="C3904" s="189">
        <v>2023</v>
      </c>
      <c r="D3904" s="184" t="s">
        <v>3771</v>
      </c>
      <c r="E3904" s="187">
        <v>1</v>
      </c>
      <c r="F3904" s="186"/>
      <c r="G3904" s="187">
        <v>40.54421</v>
      </c>
    </row>
    <row r="3905" spans="1:7" ht="18.75">
      <c r="A3905" s="198"/>
      <c r="B3905" s="189" t="s">
        <v>5077</v>
      </c>
      <c r="C3905" s="189">
        <v>2023</v>
      </c>
      <c r="D3905" s="184" t="s">
        <v>3771</v>
      </c>
      <c r="E3905" s="187">
        <v>1</v>
      </c>
      <c r="F3905" s="186"/>
      <c r="G3905" s="187">
        <v>38.004370000000002</v>
      </c>
    </row>
    <row r="3906" spans="1:7" ht="28.5" customHeight="1">
      <c r="A3906" s="177"/>
      <c r="B3906" s="189" t="s">
        <v>5077</v>
      </c>
      <c r="C3906" s="189">
        <v>2023</v>
      </c>
      <c r="D3906" s="184" t="s">
        <v>3771</v>
      </c>
      <c r="E3906" s="187">
        <v>1</v>
      </c>
      <c r="F3906" s="186"/>
      <c r="G3906" s="187">
        <v>456.19812999999999</v>
      </c>
    </row>
    <row r="3907" spans="1:7" ht="18.75">
      <c r="A3907" s="194" t="s">
        <v>5112</v>
      </c>
      <c r="B3907" s="190" t="s">
        <v>3809</v>
      </c>
      <c r="C3907" s="189"/>
      <c r="D3907" s="184"/>
      <c r="E3907" s="187">
        <v>44</v>
      </c>
      <c r="F3907" s="186"/>
      <c r="G3907" s="187">
        <v>2334.6036800000002</v>
      </c>
    </row>
    <row r="3908" spans="1:7" ht="18.75">
      <c r="A3908" s="194"/>
      <c r="B3908" s="189" t="s">
        <v>5083</v>
      </c>
      <c r="C3908" s="189">
        <v>2023</v>
      </c>
      <c r="D3908" s="184" t="s">
        <v>3771</v>
      </c>
      <c r="E3908" s="187">
        <v>1</v>
      </c>
      <c r="F3908" s="186"/>
      <c r="G3908" s="187">
        <v>63.362650000000002</v>
      </c>
    </row>
    <row r="3909" spans="1:7" ht="18.75">
      <c r="A3909" s="186"/>
      <c r="B3909" s="189" t="s">
        <v>5093</v>
      </c>
      <c r="C3909" s="189">
        <v>2023</v>
      </c>
      <c r="D3909" s="184" t="s">
        <v>3771</v>
      </c>
      <c r="E3909" s="187">
        <v>1</v>
      </c>
      <c r="F3909" s="186"/>
      <c r="G3909" s="187">
        <v>77.538429999999991</v>
      </c>
    </row>
    <row r="3910" spans="1:7" ht="18.75">
      <c r="A3910" s="186"/>
      <c r="B3910" s="189" t="s">
        <v>5078</v>
      </c>
      <c r="C3910" s="189">
        <v>2023</v>
      </c>
      <c r="D3910" s="184" t="s">
        <v>3771</v>
      </c>
      <c r="E3910" s="187">
        <v>1</v>
      </c>
      <c r="F3910" s="186"/>
      <c r="G3910" s="187">
        <v>71.536829999999995</v>
      </c>
    </row>
    <row r="3911" spans="1:7" ht="18.75">
      <c r="A3911" s="186"/>
      <c r="B3911" s="189" t="s">
        <v>5078</v>
      </c>
      <c r="C3911" s="189">
        <v>2023</v>
      </c>
      <c r="D3911" s="184" t="s">
        <v>3771</v>
      </c>
      <c r="E3911" s="187">
        <v>1</v>
      </c>
      <c r="F3911" s="186"/>
      <c r="G3911" s="187">
        <v>61.634730000000005</v>
      </c>
    </row>
    <row r="3912" spans="1:7" ht="18.75">
      <c r="A3912" s="186"/>
      <c r="B3912" s="189" t="s">
        <v>5094</v>
      </c>
      <c r="C3912" s="189">
        <v>2023</v>
      </c>
      <c r="D3912" s="184" t="s">
        <v>3771</v>
      </c>
      <c r="E3912" s="187">
        <v>1</v>
      </c>
      <c r="F3912" s="186"/>
      <c r="G3912" s="187">
        <v>46.947780000000002</v>
      </c>
    </row>
    <row r="3913" spans="1:7" ht="18.75">
      <c r="A3913" s="186"/>
      <c r="B3913" s="189" t="s">
        <v>5079</v>
      </c>
      <c r="C3913" s="189">
        <v>2023</v>
      </c>
      <c r="D3913" s="184" t="s">
        <v>3771</v>
      </c>
      <c r="E3913" s="187">
        <v>1</v>
      </c>
      <c r="F3913" s="186"/>
      <c r="G3913" s="187">
        <v>50.777699999999996</v>
      </c>
    </row>
    <row r="3914" spans="1:7" ht="18.75">
      <c r="A3914" s="186"/>
      <c r="B3914" s="189" t="s">
        <v>5104</v>
      </c>
      <c r="C3914" s="189">
        <v>2023</v>
      </c>
      <c r="D3914" s="184" t="s">
        <v>3771</v>
      </c>
      <c r="E3914" s="187">
        <v>1</v>
      </c>
      <c r="F3914" s="186"/>
      <c r="G3914" s="187">
        <v>46.986620000000002</v>
      </c>
    </row>
    <row r="3915" spans="1:7" ht="18.75">
      <c r="A3915" s="186"/>
      <c r="B3915" s="189" t="s">
        <v>5079</v>
      </c>
      <c r="C3915" s="189">
        <v>2023</v>
      </c>
      <c r="D3915" s="184" t="s">
        <v>3771</v>
      </c>
      <c r="E3915" s="187">
        <v>1</v>
      </c>
      <c r="F3915" s="186"/>
      <c r="G3915" s="187">
        <v>18.367360000000001</v>
      </c>
    </row>
    <row r="3916" spans="1:7" ht="18.75">
      <c r="A3916" s="186"/>
      <c r="B3916" s="189" t="s">
        <v>5093</v>
      </c>
      <c r="C3916" s="189">
        <v>2023</v>
      </c>
      <c r="D3916" s="184" t="s">
        <v>3771</v>
      </c>
      <c r="E3916" s="187">
        <v>1</v>
      </c>
      <c r="F3916" s="186"/>
      <c r="G3916" s="187">
        <v>63.198039999999999</v>
      </c>
    </row>
    <row r="3917" spans="1:7" ht="18.75">
      <c r="A3917" s="186"/>
      <c r="B3917" s="189" t="s">
        <v>5087</v>
      </c>
      <c r="C3917" s="189">
        <v>2023</v>
      </c>
      <c r="D3917" s="184" t="s">
        <v>3771</v>
      </c>
      <c r="E3917" s="187">
        <v>1</v>
      </c>
      <c r="F3917" s="186"/>
      <c r="G3917" s="187">
        <v>36.500370000000004</v>
      </c>
    </row>
    <row r="3918" spans="1:7" ht="18.75">
      <c r="A3918" s="186"/>
      <c r="B3918" s="189" t="s">
        <v>5078</v>
      </c>
      <c r="C3918" s="189">
        <v>2023</v>
      </c>
      <c r="D3918" s="184" t="s">
        <v>3771</v>
      </c>
      <c r="E3918" s="187">
        <v>1</v>
      </c>
      <c r="F3918" s="186"/>
      <c r="G3918" s="187">
        <v>55.35519</v>
      </c>
    </row>
    <row r="3919" spans="1:7" ht="18.75">
      <c r="A3919" s="186"/>
      <c r="B3919" s="189" t="s">
        <v>5081</v>
      </c>
      <c r="C3919" s="189">
        <v>2023</v>
      </c>
      <c r="D3919" s="184" t="s">
        <v>3771</v>
      </c>
      <c r="E3919" s="187">
        <v>1</v>
      </c>
      <c r="F3919" s="186"/>
      <c r="G3919" s="187">
        <v>44.358359999999998</v>
      </c>
    </row>
    <row r="3920" spans="1:7" ht="18.75">
      <c r="A3920" s="186"/>
      <c r="B3920" s="189" t="s">
        <v>5097</v>
      </c>
      <c r="C3920" s="189">
        <v>2023</v>
      </c>
      <c r="D3920" s="184" t="s">
        <v>3771</v>
      </c>
      <c r="E3920" s="187">
        <v>1</v>
      </c>
      <c r="F3920" s="186"/>
      <c r="G3920" s="187">
        <v>67.273630000000011</v>
      </c>
    </row>
    <row r="3921" spans="1:7" ht="18.75">
      <c r="A3921" s="186"/>
      <c r="B3921" s="189" t="s">
        <v>5078</v>
      </c>
      <c r="C3921" s="189">
        <v>2023</v>
      </c>
      <c r="D3921" s="184" t="s">
        <v>3771</v>
      </c>
      <c r="E3921" s="187">
        <v>1</v>
      </c>
      <c r="F3921" s="186"/>
      <c r="G3921" s="187">
        <v>50.470759999999999</v>
      </c>
    </row>
    <row r="3922" spans="1:7" ht="18.75">
      <c r="A3922" s="186"/>
      <c r="B3922" s="189" t="s">
        <v>5104</v>
      </c>
      <c r="C3922" s="189">
        <v>2023</v>
      </c>
      <c r="D3922" s="184" t="s">
        <v>3771</v>
      </c>
      <c r="E3922" s="187">
        <v>1</v>
      </c>
      <c r="F3922" s="186"/>
      <c r="G3922" s="187">
        <v>33.75497</v>
      </c>
    </row>
    <row r="3923" spans="1:7" ht="18.75">
      <c r="A3923" s="186"/>
      <c r="B3923" s="189" t="s">
        <v>5088</v>
      </c>
      <c r="C3923" s="189">
        <v>2023</v>
      </c>
      <c r="D3923" s="184" t="s">
        <v>3771</v>
      </c>
      <c r="E3923" s="187">
        <v>1</v>
      </c>
      <c r="F3923" s="186"/>
      <c r="G3923" s="187">
        <v>42.063870000000001</v>
      </c>
    </row>
    <row r="3924" spans="1:7" ht="18.75">
      <c r="A3924" s="186"/>
      <c r="B3924" s="189" t="s">
        <v>5105</v>
      </c>
      <c r="C3924" s="189">
        <v>2023</v>
      </c>
      <c r="D3924" s="184" t="s">
        <v>3771</v>
      </c>
      <c r="E3924" s="187">
        <v>1</v>
      </c>
      <c r="F3924" s="186"/>
      <c r="G3924" s="187">
        <v>11.09671</v>
      </c>
    </row>
    <row r="3925" spans="1:7" ht="18.75">
      <c r="A3925" s="186"/>
      <c r="B3925" s="189" t="s">
        <v>5094</v>
      </c>
      <c r="C3925" s="189">
        <v>2023</v>
      </c>
      <c r="D3925" s="184" t="s">
        <v>3771</v>
      </c>
      <c r="E3925" s="187">
        <v>1</v>
      </c>
      <c r="F3925" s="186"/>
      <c r="G3925" s="187">
        <v>59.110980000000005</v>
      </c>
    </row>
    <row r="3926" spans="1:7" ht="18.75">
      <c r="A3926" s="186"/>
      <c r="B3926" s="189" t="s">
        <v>5078</v>
      </c>
      <c r="C3926" s="189">
        <v>2023</v>
      </c>
      <c r="D3926" s="184" t="s">
        <v>3771</v>
      </c>
      <c r="E3926" s="187">
        <v>1</v>
      </c>
      <c r="F3926" s="186"/>
      <c r="G3926" s="187">
        <v>62.666370000000001</v>
      </c>
    </row>
    <row r="3927" spans="1:7" ht="18.75">
      <c r="A3927" s="186"/>
      <c r="B3927" s="189" t="s">
        <v>5104</v>
      </c>
      <c r="C3927" s="189">
        <v>2023</v>
      </c>
      <c r="D3927" s="184" t="s">
        <v>3771</v>
      </c>
      <c r="E3927" s="187">
        <v>1</v>
      </c>
      <c r="F3927" s="186"/>
      <c r="G3927" s="187">
        <v>36.866219999999998</v>
      </c>
    </row>
    <row r="3928" spans="1:7" ht="18.75">
      <c r="A3928" s="186"/>
      <c r="B3928" s="189" t="s">
        <v>5078</v>
      </c>
      <c r="C3928" s="189">
        <v>2023</v>
      </c>
      <c r="D3928" s="184" t="s">
        <v>3771</v>
      </c>
      <c r="E3928" s="187">
        <v>1</v>
      </c>
      <c r="F3928" s="186"/>
      <c r="G3928" s="187">
        <v>66.766139999999993</v>
      </c>
    </row>
    <row r="3929" spans="1:7" ht="18.75">
      <c r="A3929" s="186"/>
      <c r="B3929" s="189" t="s">
        <v>5097</v>
      </c>
      <c r="C3929" s="189">
        <v>2023</v>
      </c>
      <c r="D3929" s="184" t="s">
        <v>3771</v>
      </c>
      <c r="E3929" s="187">
        <v>1</v>
      </c>
      <c r="F3929" s="186"/>
      <c r="G3929" s="187">
        <v>21.164090000000002</v>
      </c>
    </row>
    <row r="3930" spans="1:7" ht="18.75">
      <c r="A3930" s="186"/>
      <c r="B3930" s="189" t="s">
        <v>5078</v>
      </c>
      <c r="C3930" s="189">
        <v>2023</v>
      </c>
      <c r="D3930" s="184" t="s">
        <v>3771</v>
      </c>
      <c r="E3930" s="187">
        <v>1</v>
      </c>
      <c r="F3930" s="186"/>
      <c r="G3930" s="187">
        <v>26.583220000000001</v>
      </c>
    </row>
    <row r="3931" spans="1:7" ht="18.75">
      <c r="A3931" s="186"/>
      <c r="B3931" s="189" t="s">
        <v>5078</v>
      </c>
      <c r="C3931" s="189">
        <v>2023</v>
      </c>
      <c r="D3931" s="184" t="s">
        <v>3771</v>
      </c>
      <c r="E3931" s="187">
        <v>1</v>
      </c>
      <c r="F3931" s="186"/>
      <c r="G3931" s="187">
        <v>26.550429999999999</v>
      </c>
    </row>
    <row r="3932" spans="1:7" ht="18.75">
      <c r="A3932" s="186"/>
      <c r="B3932" s="189" t="s">
        <v>5099</v>
      </c>
      <c r="C3932" s="189">
        <v>2023</v>
      </c>
      <c r="D3932" s="184" t="s">
        <v>3771</v>
      </c>
      <c r="E3932" s="187">
        <v>1</v>
      </c>
      <c r="F3932" s="186"/>
      <c r="G3932" s="187">
        <v>44.952839999999995</v>
      </c>
    </row>
    <row r="3933" spans="1:7" ht="18.75">
      <c r="A3933" s="186"/>
      <c r="B3933" s="189" t="s">
        <v>5085</v>
      </c>
      <c r="C3933" s="189">
        <v>2023</v>
      </c>
      <c r="D3933" s="184" t="s">
        <v>3771</v>
      </c>
      <c r="E3933" s="187">
        <v>1</v>
      </c>
      <c r="F3933" s="186"/>
      <c r="G3933" s="187">
        <v>66.813779999999994</v>
      </c>
    </row>
    <row r="3934" spans="1:7" ht="18.75">
      <c r="A3934" s="186"/>
      <c r="B3934" s="189" t="s">
        <v>5078</v>
      </c>
      <c r="C3934" s="189">
        <v>2023</v>
      </c>
      <c r="D3934" s="184" t="s">
        <v>3771</v>
      </c>
      <c r="E3934" s="187">
        <v>1</v>
      </c>
      <c r="F3934" s="186"/>
      <c r="G3934" s="187">
        <v>86.216920000000002</v>
      </c>
    </row>
    <row r="3935" spans="1:7" ht="18.75">
      <c r="A3935" s="186"/>
      <c r="B3935" s="189" t="s">
        <v>5078</v>
      </c>
      <c r="C3935" s="189">
        <v>2023</v>
      </c>
      <c r="D3935" s="184" t="s">
        <v>3771</v>
      </c>
      <c r="E3935" s="187">
        <v>1</v>
      </c>
      <c r="F3935" s="186"/>
      <c r="G3935" s="187">
        <v>70.394499999999994</v>
      </c>
    </row>
    <row r="3936" spans="1:7" ht="18.75">
      <c r="A3936" s="186"/>
      <c r="B3936" s="189" t="s">
        <v>5078</v>
      </c>
      <c r="C3936" s="189">
        <v>2023</v>
      </c>
      <c r="D3936" s="184" t="s">
        <v>3771</v>
      </c>
      <c r="E3936" s="187">
        <v>1</v>
      </c>
      <c r="F3936" s="186"/>
      <c r="G3936" s="187">
        <v>89.593360000000004</v>
      </c>
    </row>
    <row r="3937" spans="1:7" ht="18.75">
      <c r="A3937" s="186"/>
      <c r="B3937" s="189" t="s">
        <v>5100</v>
      </c>
      <c r="C3937" s="189">
        <v>2023</v>
      </c>
      <c r="D3937" s="184" t="s">
        <v>3771</v>
      </c>
      <c r="E3937" s="187">
        <v>1</v>
      </c>
      <c r="F3937" s="186"/>
      <c r="G3937" s="187">
        <v>52.012449999999994</v>
      </c>
    </row>
    <row r="3938" spans="1:7" ht="18.75">
      <c r="A3938" s="186"/>
      <c r="B3938" s="189" t="s">
        <v>5077</v>
      </c>
      <c r="C3938" s="189">
        <v>2023</v>
      </c>
      <c r="D3938" s="184" t="s">
        <v>3771</v>
      </c>
      <c r="E3938" s="187">
        <v>1</v>
      </c>
      <c r="F3938" s="186"/>
      <c r="G3938" s="187">
        <v>37.367930000000001</v>
      </c>
    </row>
    <row r="3939" spans="1:7" ht="18.75">
      <c r="A3939" s="186"/>
      <c r="B3939" s="189" t="s">
        <v>5078</v>
      </c>
      <c r="C3939" s="189">
        <v>2023</v>
      </c>
      <c r="D3939" s="184" t="s">
        <v>3771</v>
      </c>
      <c r="E3939" s="187">
        <v>1</v>
      </c>
      <c r="F3939" s="186"/>
      <c r="G3939" s="187">
        <v>64.353849999999994</v>
      </c>
    </row>
    <row r="3940" spans="1:7" ht="18.75">
      <c r="A3940" s="186"/>
      <c r="B3940" s="189" t="s">
        <v>5078</v>
      </c>
      <c r="C3940" s="189">
        <v>2023</v>
      </c>
      <c r="D3940" s="184" t="s">
        <v>3771</v>
      </c>
      <c r="E3940" s="187">
        <v>1</v>
      </c>
      <c r="F3940" s="186"/>
      <c r="G3940" s="187">
        <v>14.158290000000001</v>
      </c>
    </row>
    <row r="3941" spans="1:7" ht="18.75">
      <c r="A3941" s="186"/>
      <c r="B3941" s="189" t="s">
        <v>5100</v>
      </c>
      <c r="C3941" s="189">
        <v>2023</v>
      </c>
      <c r="D3941" s="184" t="s">
        <v>3771</v>
      </c>
      <c r="E3941" s="187">
        <v>1</v>
      </c>
      <c r="F3941" s="186"/>
      <c r="G3941" s="187">
        <v>56.745089999999998</v>
      </c>
    </row>
    <row r="3942" spans="1:7" ht="18.75">
      <c r="A3942" s="186"/>
      <c r="B3942" s="189" t="s">
        <v>5100</v>
      </c>
      <c r="C3942" s="189">
        <v>2023</v>
      </c>
      <c r="D3942" s="184" t="s">
        <v>3771</v>
      </c>
      <c r="E3942" s="187">
        <v>1</v>
      </c>
      <c r="F3942" s="186"/>
      <c r="G3942" s="187">
        <v>56.552550000000004</v>
      </c>
    </row>
    <row r="3943" spans="1:7" ht="18.75">
      <c r="A3943" s="186"/>
      <c r="B3943" s="189" t="s">
        <v>5081</v>
      </c>
      <c r="C3943" s="189">
        <v>2023</v>
      </c>
      <c r="D3943" s="184" t="s">
        <v>3771</v>
      </c>
      <c r="E3943" s="187">
        <v>1</v>
      </c>
      <c r="F3943" s="186"/>
      <c r="G3943" s="187">
        <v>52.738790000000002</v>
      </c>
    </row>
    <row r="3944" spans="1:7" ht="18.75">
      <c r="A3944" s="186"/>
      <c r="B3944" s="189" t="s">
        <v>5089</v>
      </c>
      <c r="C3944" s="189">
        <v>2023</v>
      </c>
      <c r="D3944" s="184" t="s">
        <v>3771</v>
      </c>
      <c r="E3944" s="187">
        <v>1</v>
      </c>
      <c r="F3944" s="186"/>
      <c r="G3944" s="187">
        <v>66.889719999999997</v>
      </c>
    </row>
    <row r="3945" spans="1:7" ht="18.75">
      <c r="A3945" s="186"/>
      <c r="B3945" s="189" t="s">
        <v>5098</v>
      </c>
      <c r="C3945" s="189">
        <v>2023</v>
      </c>
      <c r="D3945" s="184" t="s">
        <v>3771</v>
      </c>
      <c r="E3945" s="187">
        <v>1</v>
      </c>
      <c r="F3945" s="186"/>
      <c r="G3945" s="187">
        <v>65.003810000000001</v>
      </c>
    </row>
    <row r="3946" spans="1:7" ht="18.75">
      <c r="A3946" s="186"/>
      <c r="B3946" s="189" t="s">
        <v>5078</v>
      </c>
      <c r="C3946" s="189">
        <v>2023</v>
      </c>
      <c r="D3946" s="184" t="s">
        <v>3771</v>
      </c>
      <c r="E3946" s="187">
        <v>1</v>
      </c>
      <c r="F3946" s="186"/>
      <c r="G3946" s="187">
        <v>94.106710000000007</v>
      </c>
    </row>
    <row r="3947" spans="1:7" ht="18.75">
      <c r="A3947" s="186"/>
      <c r="B3947" s="189" t="s">
        <v>5078</v>
      </c>
      <c r="C3947" s="189">
        <v>2023</v>
      </c>
      <c r="D3947" s="184" t="s">
        <v>3771</v>
      </c>
      <c r="E3947" s="187">
        <v>1</v>
      </c>
      <c r="F3947" s="186"/>
      <c r="G3947" s="187">
        <v>68.273899999999998</v>
      </c>
    </row>
    <row r="3948" spans="1:7" ht="18.75">
      <c r="A3948" s="186"/>
      <c r="B3948" s="189" t="s">
        <v>5078</v>
      </c>
      <c r="C3948" s="189">
        <v>2023</v>
      </c>
      <c r="D3948" s="184" t="s">
        <v>3771</v>
      </c>
      <c r="E3948" s="187">
        <v>1</v>
      </c>
      <c r="F3948" s="186"/>
      <c r="G3948" s="187">
        <v>54.877040000000001</v>
      </c>
    </row>
    <row r="3949" spans="1:7" ht="18.75">
      <c r="A3949" s="186"/>
      <c r="B3949" s="189" t="s">
        <v>5103</v>
      </c>
      <c r="C3949" s="189">
        <v>2023</v>
      </c>
      <c r="D3949" s="184" t="s">
        <v>3771</v>
      </c>
      <c r="E3949" s="187">
        <v>1</v>
      </c>
      <c r="F3949" s="186"/>
      <c r="G3949" s="187">
        <v>60.690949999999994</v>
      </c>
    </row>
    <row r="3950" spans="1:7" ht="18.75">
      <c r="A3950" s="186"/>
      <c r="B3950" s="189" t="s">
        <v>5078</v>
      </c>
      <c r="C3950" s="189">
        <v>2023</v>
      </c>
      <c r="D3950" s="184" t="s">
        <v>3771</v>
      </c>
      <c r="E3950" s="187">
        <v>1</v>
      </c>
      <c r="F3950" s="186"/>
      <c r="G3950" s="187">
        <v>51.4146</v>
      </c>
    </row>
    <row r="3951" spans="1:7" ht="18.75">
      <c r="A3951" s="186"/>
      <c r="B3951" s="189" t="s">
        <v>5081</v>
      </c>
      <c r="C3951" s="189">
        <v>2023</v>
      </c>
      <c r="D3951" s="184" t="s">
        <v>3771</v>
      </c>
      <c r="E3951" s="187">
        <v>1</v>
      </c>
      <c r="F3951" s="186"/>
      <c r="G3951" s="187">
        <v>40.515149999999998</v>
      </c>
    </row>
    <row r="3952" spans="1:7" ht="48.75" customHeight="1">
      <c r="A3952" s="194" t="s">
        <v>5111</v>
      </c>
      <c r="B3952" s="190" t="s">
        <v>3807</v>
      </c>
      <c r="C3952" s="189"/>
      <c r="D3952" s="184"/>
      <c r="E3952" s="187">
        <v>18</v>
      </c>
      <c r="F3952" s="187"/>
      <c r="G3952" s="187">
        <v>7740.6832000000004</v>
      </c>
    </row>
    <row r="3953" spans="1:7" ht="18.75">
      <c r="A3953" s="186"/>
      <c r="B3953" s="193" t="s">
        <v>5078</v>
      </c>
      <c r="C3953" s="189">
        <v>2023</v>
      </c>
      <c r="D3953" s="184" t="s">
        <v>3774</v>
      </c>
      <c r="E3953" s="187">
        <v>1</v>
      </c>
      <c r="F3953" s="186"/>
      <c r="G3953" s="187">
        <v>434.60824000000002</v>
      </c>
    </row>
    <row r="3954" spans="1:7" ht="18.75">
      <c r="A3954" s="186"/>
      <c r="B3954" s="189" t="s">
        <v>5097</v>
      </c>
      <c r="C3954" s="189">
        <v>2023</v>
      </c>
      <c r="D3954" s="184" t="s">
        <v>3774</v>
      </c>
      <c r="E3954" s="187">
        <v>1</v>
      </c>
      <c r="F3954" s="186"/>
      <c r="G3954" s="187">
        <v>419.98078000000004</v>
      </c>
    </row>
    <row r="3955" spans="1:7" ht="18.75">
      <c r="A3955" s="186"/>
      <c r="B3955" s="189" t="s">
        <v>5093</v>
      </c>
      <c r="C3955" s="189">
        <v>2023</v>
      </c>
      <c r="D3955" s="184" t="s">
        <v>3774</v>
      </c>
      <c r="E3955" s="187">
        <v>1</v>
      </c>
      <c r="F3955" s="186"/>
      <c r="G3955" s="187">
        <v>421.99158</v>
      </c>
    </row>
    <row r="3956" spans="1:7" ht="18.75">
      <c r="A3956" s="186"/>
      <c r="B3956" s="189" t="s">
        <v>5089</v>
      </c>
      <c r="C3956" s="189">
        <v>2023</v>
      </c>
      <c r="D3956" s="184" t="s">
        <v>3774</v>
      </c>
      <c r="E3956" s="187">
        <v>1</v>
      </c>
      <c r="F3956" s="186"/>
      <c r="G3956" s="187">
        <v>426.21378000000004</v>
      </c>
    </row>
    <row r="3957" spans="1:7" ht="18.75">
      <c r="A3957" s="186"/>
      <c r="B3957" s="189" t="s">
        <v>5097</v>
      </c>
      <c r="C3957" s="189">
        <v>2023</v>
      </c>
      <c r="D3957" s="184" t="s">
        <v>3774</v>
      </c>
      <c r="E3957" s="187">
        <v>1</v>
      </c>
      <c r="F3957" s="186"/>
      <c r="G3957" s="187">
        <v>463.04626999999999</v>
      </c>
    </row>
    <row r="3958" spans="1:7" ht="18.75">
      <c r="A3958" s="186"/>
      <c r="B3958" s="189" t="s">
        <v>5105</v>
      </c>
      <c r="C3958" s="189">
        <v>2023</v>
      </c>
      <c r="D3958" s="184" t="s">
        <v>3774</v>
      </c>
      <c r="E3958" s="187">
        <v>1</v>
      </c>
      <c r="F3958" s="186"/>
      <c r="G3958" s="187">
        <v>414.67803000000004</v>
      </c>
    </row>
    <row r="3959" spans="1:7" ht="18.75">
      <c r="A3959" s="186"/>
      <c r="B3959" s="189" t="s">
        <v>5078</v>
      </c>
      <c r="C3959" s="189">
        <v>2023</v>
      </c>
      <c r="D3959" s="184" t="s">
        <v>3774</v>
      </c>
      <c r="E3959" s="187">
        <v>1</v>
      </c>
      <c r="F3959" s="186"/>
      <c r="G3959" s="187">
        <v>456.82556</v>
      </c>
    </row>
    <row r="3960" spans="1:7" ht="18.75">
      <c r="A3960" s="186"/>
      <c r="B3960" s="189" t="s">
        <v>5109</v>
      </c>
      <c r="C3960" s="189">
        <v>2023</v>
      </c>
      <c r="D3960" s="184" t="s">
        <v>3774</v>
      </c>
      <c r="E3960" s="187">
        <v>1</v>
      </c>
      <c r="F3960" s="186"/>
      <c r="G3960" s="187">
        <v>453.75473</v>
      </c>
    </row>
    <row r="3961" spans="1:7" ht="18.75">
      <c r="A3961" s="200"/>
      <c r="B3961" s="189" t="s">
        <v>5078</v>
      </c>
      <c r="C3961" s="189">
        <v>2023</v>
      </c>
      <c r="D3961" s="184" t="s">
        <v>3774</v>
      </c>
      <c r="E3961" s="187">
        <v>1</v>
      </c>
      <c r="F3961" s="186"/>
      <c r="G3961" s="187">
        <v>459.21441999999996</v>
      </c>
    </row>
    <row r="3962" spans="1:7" ht="18.75">
      <c r="A3962" s="186"/>
      <c r="B3962" s="189" t="s">
        <v>5103</v>
      </c>
      <c r="C3962" s="189">
        <v>2023</v>
      </c>
      <c r="D3962" s="184" t="s">
        <v>3774</v>
      </c>
      <c r="E3962" s="187">
        <v>1</v>
      </c>
      <c r="F3962" s="186"/>
      <c r="G3962" s="187">
        <v>427.78507000000002</v>
      </c>
    </row>
    <row r="3963" spans="1:7" ht="18.75">
      <c r="A3963" s="186"/>
      <c r="B3963" s="189" t="s">
        <v>5078</v>
      </c>
      <c r="C3963" s="189">
        <v>2023</v>
      </c>
      <c r="D3963" s="184" t="s">
        <v>3774</v>
      </c>
      <c r="E3963" s="187">
        <v>1</v>
      </c>
      <c r="F3963" s="186"/>
      <c r="G3963" s="187">
        <v>421.31506999999999</v>
      </c>
    </row>
    <row r="3964" spans="1:7" ht="18.75">
      <c r="A3964" s="186"/>
      <c r="B3964" s="201" t="s">
        <v>5103</v>
      </c>
      <c r="C3964" s="201">
        <v>2023</v>
      </c>
      <c r="D3964" s="202" t="s">
        <v>3774</v>
      </c>
      <c r="E3964" s="203">
        <v>1</v>
      </c>
      <c r="F3964" s="204"/>
      <c r="G3964" s="203">
        <v>414.54434999999995</v>
      </c>
    </row>
    <row r="3965" spans="1:7" ht="18.75">
      <c r="A3965" s="200"/>
      <c r="B3965" s="190" t="s">
        <v>5077</v>
      </c>
      <c r="C3965" s="189">
        <v>2023</v>
      </c>
      <c r="D3965" s="184" t="s">
        <v>3774</v>
      </c>
      <c r="E3965" s="187">
        <v>1</v>
      </c>
      <c r="F3965" s="205"/>
      <c r="G3965" s="205">
        <v>407.09908000000001</v>
      </c>
    </row>
    <row r="3966" spans="1:7" ht="18.75">
      <c r="A3966" s="206"/>
      <c r="B3966" s="190" t="s">
        <v>5087</v>
      </c>
      <c r="C3966" s="189">
        <v>2023</v>
      </c>
      <c r="D3966" s="184" t="s">
        <v>3774</v>
      </c>
      <c r="E3966" s="187">
        <v>1</v>
      </c>
      <c r="F3966" s="205"/>
      <c r="G3966" s="205">
        <v>425.42659000000003</v>
      </c>
    </row>
    <row r="3967" spans="1:7" ht="18.75">
      <c r="A3967" s="186"/>
      <c r="B3967" s="190" t="s">
        <v>5078</v>
      </c>
      <c r="C3967" s="189">
        <v>2023</v>
      </c>
      <c r="D3967" s="184" t="s">
        <v>3774</v>
      </c>
      <c r="E3967" s="187">
        <v>1</v>
      </c>
      <c r="F3967" s="207"/>
      <c r="G3967" s="205">
        <v>424.50660999999997</v>
      </c>
    </row>
    <row r="3968" spans="1:7" ht="18.75">
      <c r="A3968" s="186"/>
      <c r="B3968" s="190" t="s">
        <v>5078</v>
      </c>
      <c r="C3968" s="189">
        <v>2023</v>
      </c>
      <c r="D3968" s="184" t="s">
        <v>3774</v>
      </c>
      <c r="E3968" s="187">
        <v>1</v>
      </c>
      <c r="F3968" s="207"/>
      <c r="G3968" s="205">
        <v>422.89121</v>
      </c>
    </row>
    <row r="3969" spans="1:7" ht="18.75">
      <c r="A3969" s="186"/>
      <c r="B3969" s="190" t="s">
        <v>5094</v>
      </c>
      <c r="C3969" s="189">
        <v>2023</v>
      </c>
      <c r="D3969" s="184" t="s">
        <v>3774</v>
      </c>
      <c r="E3969" s="187">
        <v>1</v>
      </c>
      <c r="F3969" s="207"/>
      <c r="G3969" s="205">
        <v>427.85960999999998</v>
      </c>
    </row>
    <row r="3970" spans="1:7" ht="21" customHeight="1">
      <c r="A3970" s="186"/>
      <c r="B3970" s="190" t="s">
        <v>5077</v>
      </c>
      <c r="C3970" s="189">
        <v>2023</v>
      </c>
      <c r="D3970" s="184" t="s">
        <v>3774</v>
      </c>
      <c r="E3970" s="187">
        <v>1</v>
      </c>
      <c r="F3970" s="207"/>
      <c r="G3970" s="205">
        <v>418.94221999999996</v>
      </c>
    </row>
    <row r="3971" spans="1:7" ht="18.75">
      <c r="A3971" s="208" t="s">
        <v>5989</v>
      </c>
      <c r="B3971" s="209" t="s">
        <v>60</v>
      </c>
      <c r="C3971" s="210"/>
      <c r="D3971" s="211"/>
      <c r="E3971" s="212">
        <v>124711</v>
      </c>
      <c r="F3971" s="213">
        <v>2993</v>
      </c>
      <c r="G3971" s="214">
        <v>433749.94912000018</v>
      </c>
    </row>
    <row r="3972" spans="1:7" ht="18.75">
      <c r="A3972" s="215"/>
      <c r="B3972" s="216"/>
      <c r="C3972" s="111"/>
      <c r="D3972" s="217"/>
      <c r="E3972" s="218"/>
      <c r="F3972" s="219"/>
      <c r="G3972" s="220"/>
    </row>
    <row r="3976" spans="1:7">
      <c r="B3976" s="221"/>
      <c r="C3976" s="221"/>
      <c r="D3976" s="221"/>
      <c r="E3976" s="221"/>
    </row>
    <row r="3977" spans="1:7">
      <c r="B3977" s="221"/>
      <c r="C3977" s="221"/>
      <c r="D3977" s="221"/>
      <c r="E3977" s="221"/>
    </row>
    <row r="3978" spans="1:7">
      <c r="B3978" s="221"/>
      <c r="C3978" s="221"/>
      <c r="D3978" s="221"/>
      <c r="E3978" s="221"/>
    </row>
    <row r="3979" spans="1:7">
      <c r="B3979" s="221"/>
      <c r="C3979" s="221"/>
      <c r="D3979" s="221"/>
      <c r="E3979" s="221"/>
    </row>
    <row r="3980" spans="1:7">
      <c r="B3980" s="221"/>
      <c r="C3980" s="221"/>
      <c r="D3980" s="221"/>
      <c r="E3980" s="221"/>
    </row>
  </sheetData>
  <autoFilter ref="A8:L3972"/>
  <mergeCells count="3">
    <mergeCell ref="E2:G2"/>
    <mergeCell ref="E3:G3"/>
    <mergeCell ref="A5:G5"/>
  </mergeCells>
  <pageMargins left="0.70866141732283472" right="0.70866141732283472" top="0.74803149606299213" bottom="0.74803149606299213" header="0.31496062992125984" footer="0.31496062992125984"/>
  <pageSetup paperSize="9" scale="43" fitToHeight="10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919"/>
  <sheetViews>
    <sheetView view="pageBreakPreview" zoomScale="50" zoomScaleNormal="50" zoomScaleSheetLayoutView="50" workbookViewId="0">
      <pane ySplit="7" topLeftCell="A8" activePane="bottomLeft" state="frozen"/>
      <selection pane="bottomLeft" activeCell="A4" sqref="A4:G4"/>
    </sheetView>
  </sheetViews>
  <sheetFormatPr defaultColWidth="9.140625" defaultRowHeight="18.75"/>
  <cols>
    <col min="1" max="1" width="13" style="112" customWidth="1"/>
    <col min="2" max="2" width="57" style="126" customWidth="1"/>
    <col min="3" max="3" width="19.28515625" style="113" customWidth="1"/>
    <col min="4" max="4" width="26.7109375" style="113" customWidth="1"/>
    <col min="5" max="5" width="28.85546875" style="113" customWidth="1"/>
    <col min="6" max="7" width="26.7109375" style="113" customWidth="1"/>
    <col min="8" max="16384" width="9.140625" style="112"/>
  </cols>
  <sheetData>
    <row r="1" spans="1:7">
      <c r="E1" s="269" t="s">
        <v>373</v>
      </c>
      <c r="F1" s="269"/>
      <c r="G1" s="269"/>
    </row>
    <row r="2" spans="1:7" ht="43.9" customHeight="1">
      <c r="E2" s="270" t="s">
        <v>0</v>
      </c>
      <c r="F2" s="270"/>
      <c r="G2" s="270"/>
    </row>
    <row r="3" spans="1:7">
      <c r="A3" s="114"/>
    </row>
    <row r="4" spans="1:7" ht="79.900000000000006" customHeight="1">
      <c r="A4" s="271" t="s">
        <v>3891</v>
      </c>
      <c r="B4" s="271"/>
      <c r="C4" s="271"/>
      <c r="D4" s="271"/>
      <c r="E4" s="271"/>
      <c r="F4" s="271"/>
      <c r="G4" s="271"/>
    </row>
    <row r="5" spans="1:7">
      <c r="A5" s="127"/>
      <c r="B5" s="115"/>
      <c r="C5" s="127"/>
      <c r="D5" s="127"/>
      <c r="E5" s="127"/>
      <c r="F5" s="127"/>
      <c r="G5" s="127"/>
    </row>
    <row r="6" spans="1:7" ht="132" customHeight="1">
      <c r="A6" s="240" t="s">
        <v>293</v>
      </c>
      <c r="B6" s="241" t="s">
        <v>2</v>
      </c>
      <c r="C6" s="242" t="s">
        <v>294</v>
      </c>
      <c r="D6" s="242" t="s">
        <v>65</v>
      </c>
      <c r="E6" s="242" t="s">
        <v>3760</v>
      </c>
      <c r="F6" s="242" t="s">
        <v>3761</v>
      </c>
      <c r="G6" s="242" t="s">
        <v>10</v>
      </c>
    </row>
    <row r="7" spans="1:7">
      <c r="A7" s="240">
        <v>1</v>
      </c>
      <c r="B7" s="241">
        <v>2</v>
      </c>
      <c r="C7" s="242">
        <v>3</v>
      </c>
      <c r="D7" s="242">
        <v>4</v>
      </c>
      <c r="E7" s="242">
        <v>5</v>
      </c>
      <c r="F7" s="242">
        <v>6</v>
      </c>
      <c r="G7" s="242">
        <v>7</v>
      </c>
    </row>
    <row r="8" spans="1:7">
      <c r="A8" s="116" t="s">
        <v>11</v>
      </c>
      <c r="B8" s="117" t="s">
        <v>6</v>
      </c>
      <c r="C8" s="118"/>
      <c r="D8" s="118"/>
      <c r="E8" s="118"/>
      <c r="F8" s="118"/>
      <c r="G8" s="243" t="s">
        <v>3892</v>
      </c>
    </row>
    <row r="9" spans="1:7" ht="75">
      <c r="A9" s="244" t="s">
        <v>377</v>
      </c>
      <c r="B9" s="241" t="s">
        <v>5993</v>
      </c>
      <c r="C9" s="245"/>
      <c r="D9" s="245"/>
      <c r="E9" s="245"/>
      <c r="F9" s="245"/>
      <c r="G9" s="246"/>
    </row>
    <row r="10" spans="1:7" ht="37.5">
      <c r="A10" s="244" t="s">
        <v>379</v>
      </c>
      <c r="B10" s="241" t="s">
        <v>3763</v>
      </c>
      <c r="C10" s="245"/>
      <c r="D10" s="245"/>
      <c r="E10" s="245"/>
      <c r="F10" s="245"/>
      <c r="G10" s="246"/>
    </row>
    <row r="11" spans="1:7" ht="56.25">
      <c r="A11" s="244" t="s">
        <v>381</v>
      </c>
      <c r="B11" s="241" t="s">
        <v>3764</v>
      </c>
      <c r="C11" s="245"/>
      <c r="D11" s="245"/>
      <c r="E11" s="245"/>
      <c r="F11" s="245"/>
      <c r="G11" s="246"/>
    </row>
    <row r="12" spans="1:7" ht="150">
      <c r="A12" s="244" t="s">
        <v>383</v>
      </c>
      <c r="B12" s="241" t="s">
        <v>3765</v>
      </c>
      <c r="C12" s="245"/>
      <c r="D12" s="245"/>
      <c r="E12" s="245"/>
      <c r="F12" s="245"/>
      <c r="G12" s="246"/>
    </row>
    <row r="13" spans="1:7" ht="37.5">
      <c r="A13" s="244" t="s">
        <v>3766</v>
      </c>
      <c r="B13" s="241" t="s">
        <v>3767</v>
      </c>
      <c r="C13" s="245"/>
      <c r="D13" s="245"/>
      <c r="E13" s="245"/>
      <c r="F13" s="245"/>
      <c r="G13" s="246"/>
    </row>
    <row r="14" spans="1:7" ht="56.25">
      <c r="A14" s="247" t="s">
        <v>3768</v>
      </c>
      <c r="B14" s="248" t="s">
        <v>3769</v>
      </c>
      <c r="C14" s="249"/>
      <c r="D14" s="249"/>
      <c r="E14" s="249"/>
      <c r="F14" s="249"/>
      <c r="G14" s="250"/>
    </row>
    <row r="15" spans="1:7">
      <c r="A15" s="251" t="s">
        <v>11</v>
      </c>
      <c r="B15" s="241" t="s">
        <v>6</v>
      </c>
      <c r="C15" s="245">
        <v>2022</v>
      </c>
      <c r="D15" s="245"/>
      <c r="E15" s="245">
        <v>167607</v>
      </c>
      <c r="F15" s="245"/>
      <c r="G15" s="252">
        <v>250815.48196999976</v>
      </c>
    </row>
    <row r="16" spans="1:7">
      <c r="A16" s="251" t="s">
        <v>3893</v>
      </c>
      <c r="B16" s="241" t="s">
        <v>3894</v>
      </c>
      <c r="C16" s="245">
        <v>2022</v>
      </c>
      <c r="D16" s="245"/>
      <c r="E16" s="245"/>
      <c r="F16" s="245"/>
      <c r="G16" s="253"/>
    </row>
    <row r="17" spans="1:7">
      <c r="A17" s="251" t="s">
        <v>3895</v>
      </c>
      <c r="B17" s="241" t="s">
        <v>3896</v>
      </c>
      <c r="C17" s="245">
        <v>2022</v>
      </c>
      <c r="D17" s="245"/>
      <c r="E17" s="245"/>
      <c r="F17" s="245"/>
      <c r="G17" s="253"/>
    </row>
    <row r="18" spans="1:7">
      <c r="A18" s="251" t="s">
        <v>3897</v>
      </c>
      <c r="B18" s="241" t="s">
        <v>3898</v>
      </c>
      <c r="C18" s="245">
        <v>2022</v>
      </c>
      <c r="D18" s="245"/>
      <c r="E18" s="245"/>
      <c r="F18" s="245"/>
      <c r="G18" s="253"/>
    </row>
    <row r="19" spans="1:7" ht="37.5">
      <c r="A19" s="244" t="s">
        <v>793</v>
      </c>
      <c r="B19" s="241" t="s">
        <v>3899</v>
      </c>
      <c r="C19" s="245">
        <v>2022</v>
      </c>
      <c r="D19" s="245"/>
      <c r="E19" s="245"/>
      <c r="F19" s="245"/>
      <c r="G19" s="253"/>
    </row>
    <row r="20" spans="1:7">
      <c r="A20" s="244" t="s">
        <v>3900</v>
      </c>
      <c r="B20" s="241" t="s">
        <v>3901</v>
      </c>
      <c r="C20" s="245">
        <v>2022</v>
      </c>
      <c r="D20" s="245"/>
      <c r="E20" s="245">
        <v>83</v>
      </c>
      <c r="F20" s="245"/>
      <c r="G20" s="254">
        <v>172.88073</v>
      </c>
    </row>
    <row r="21" spans="1:7" ht="37.5">
      <c r="A21" s="244"/>
      <c r="B21" s="241" t="s">
        <v>3902</v>
      </c>
      <c r="C21" s="245">
        <v>2022</v>
      </c>
      <c r="D21" s="245" t="s">
        <v>3771</v>
      </c>
      <c r="E21" s="253">
        <v>21</v>
      </c>
      <c r="F21" s="245"/>
      <c r="G21" s="253">
        <v>59.881519999999995</v>
      </c>
    </row>
    <row r="22" spans="1:7" ht="37.5">
      <c r="A22" s="244"/>
      <c r="B22" s="241" t="s">
        <v>3903</v>
      </c>
      <c r="C22" s="245">
        <v>2022</v>
      </c>
      <c r="D22" s="245" t="s">
        <v>3771</v>
      </c>
      <c r="E22" s="253">
        <v>62</v>
      </c>
      <c r="F22" s="245"/>
      <c r="G22" s="252">
        <v>112.99921000000001</v>
      </c>
    </row>
    <row r="23" spans="1:7" ht="37.5">
      <c r="A23" s="244" t="s">
        <v>815</v>
      </c>
      <c r="B23" s="241" t="s">
        <v>3820</v>
      </c>
      <c r="C23" s="245">
        <v>2022</v>
      </c>
      <c r="D23" s="245"/>
      <c r="E23" s="253"/>
      <c r="F23" s="245"/>
      <c r="G23" s="253"/>
    </row>
    <row r="24" spans="1:7">
      <c r="A24" s="244" t="s">
        <v>3904</v>
      </c>
      <c r="B24" s="241" t="s">
        <v>3901</v>
      </c>
      <c r="C24" s="245">
        <v>2022</v>
      </c>
      <c r="D24" s="245"/>
      <c r="E24" s="245">
        <v>5</v>
      </c>
      <c r="F24" s="245"/>
      <c r="G24" s="254">
        <v>55.351019999999998</v>
      </c>
    </row>
    <row r="25" spans="1:7">
      <c r="A25" s="244"/>
      <c r="B25" s="241" t="s">
        <v>3905</v>
      </c>
      <c r="C25" s="245">
        <v>2022</v>
      </c>
      <c r="D25" s="245" t="s">
        <v>3771</v>
      </c>
      <c r="E25" s="253">
        <v>5</v>
      </c>
      <c r="F25" s="245"/>
      <c r="G25" s="252">
        <v>55.351019999999998</v>
      </c>
    </row>
    <row r="26" spans="1:7">
      <c r="A26" s="251" t="s">
        <v>3906</v>
      </c>
      <c r="B26" s="241" t="s">
        <v>3907</v>
      </c>
      <c r="C26" s="245">
        <v>2022</v>
      </c>
      <c r="D26" s="245"/>
      <c r="E26" s="253"/>
      <c r="F26" s="245"/>
      <c r="G26" s="253"/>
    </row>
    <row r="27" spans="1:7">
      <c r="A27" s="251" t="s">
        <v>3908</v>
      </c>
      <c r="B27" s="241" t="s">
        <v>3896</v>
      </c>
      <c r="C27" s="245">
        <v>2022</v>
      </c>
      <c r="D27" s="245"/>
      <c r="E27" s="253"/>
      <c r="F27" s="245"/>
      <c r="G27" s="253"/>
    </row>
    <row r="28" spans="1:7">
      <c r="A28" s="251" t="s">
        <v>3909</v>
      </c>
      <c r="B28" s="241" t="s">
        <v>3898</v>
      </c>
      <c r="C28" s="245">
        <v>2022</v>
      </c>
      <c r="D28" s="245"/>
      <c r="E28" s="253"/>
      <c r="F28" s="245"/>
      <c r="G28" s="253"/>
    </row>
    <row r="29" spans="1:7" ht="37.5">
      <c r="A29" s="244" t="s">
        <v>854</v>
      </c>
      <c r="B29" s="241" t="s">
        <v>3899</v>
      </c>
      <c r="C29" s="245">
        <v>2022</v>
      </c>
      <c r="D29" s="245"/>
      <c r="E29" s="253"/>
      <c r="F29" s="245"/>
      <c r="G29" s="253"/>
    </row>
    <row r="30" spans="1:7">
      <c r="A30" s="244" t="s">
        <v>3910</v>
      </c>
      <c r="B30" s="241" t="s">
        <v>3901</v>
      </c>
      <c r="C30" s="245">
        <v>2022</v>
      </c>
      <c r="D30" s="245"/>
      <c r="E30" s="245">
        <v>109081</v>
      </c>
      <c r="F30" s="245"/>
      <c r="G30" s="254">
        <v>176291.55385999975</v>
      </c>
    </row>
    <row r="31" spans="1:7">
      <c r="A31" s="244"/>
      <c r="B31" s="241" t="s">
        <v>3911</v>
      </c>
      <c r="C31" s="245">
        <v>2022</v>
      </c>
      <c r="D31" s="245" t="s">
        <v>3771</v>
      </c>
      <c r="E31" s="253">
        <v>113</v>
      </c>
      <c r="F31" s="245"/>
      <c r="G31" s="253">
        <v>140.57867999999999</v>
      </c>
    </row>
    <row r="32" spans="1:7">
      <c r="A32" s="244"/>
      <c r="B32" s="241" t="s">
        <v>3912</v>
      </c>
      <c r="C32" s="245">
        <v>2022</v>
      </c>
      <c r="D32" s="245" t="s">
        <v>3771</v>
      </c>
      <c r="E32" s="253">
        <v>34</v>
      </c>
      <c r="F32" s="245"/>
      <c r="G32" s="253">
        <v>56.975650000000002</v>
      </c>
    </row>
    <row r="33" spans="1:7">
      <c r="A33" s="244"/>
      <c r="B33" s="241" t="s">
        <v>4559</v>
      </c>
      <c r="C33" s="245">
        <v>2022</v>
      </c>
      <c r="D33" s="245" t="s">
        <v>3774</v>
      </c>
      <c r="E33" s="253">
        <v>24</v>
      </c>
      <c r="F33" s="245"/>
      <c r="G33" s="253">
        <v>133.44123999999999</v>
      </c>
    </row>
    <row r="34" spans="1:7">
      <c r="A34" s="244"/>
      <c r="B34" s="241" t="s">
        <v>3913</v>
      </c>
      <c r="C34" s="245">
        <v>2022</v>
      </c>
      <c r="D34" s="245" t="s">
        <v>3771</v>
      </c>
      <c r="E34" s="253">
        <v>299.00000000000006</v>
      </c>
      <c r="F34" s="245"/>
      <c r="G34" s="253">
        <v>305.17043999999999</v>
      </c>
    </row>
    <row r="35" spans="1:7">
      <c r="A35" s="244"/>
      <c r="B35" s="241" t="s">
        <v>3914</v>
      </c>
      <c r="C35" s="245">
        <v>2022</v>
      </c>
      <c r="D35" s="245" t="s">
        <v>3771</v>
      </c>
      <c r="E35" s="253">
        <v>32</v>
      </c>
      <c r="F35" s="245"/>
      <c r="G35" s="253">
        <v>73.766999999999996</v>
      </c>
    </row>
    <row r="36" spans="1:7">
      <c r="A36" s="244"/>
      <c r="B36" s="241" t="s">
        <v>3915</v>
      </c>
      <c r="C36" s="245">
        <v>2022</v>
      </c>
      <c r="D36" s="245" t="s">
        <v>3771</v>
      </c>
      <c r="E36" s="253">
        <v>32</v>
      </c>
      <c r="F36" s="245"/>
      <c r="G36" s="253">
        <v>80.19071000000001</v>
      </c>
    </row>
    <row r="37" spans="1:7">
      <c r="A37" s="244"/>
      <c r="B37" s="241" t="s">
        <v>3916</v>
      </c>
      <c r="C37" s="245">
        <v>2022</v>
      </c>
      <c r="D37" s="245" t="s">
        <v>3771</v>
      </c>
      <c r="E37" s="253">
        <v>141</v>
      </c>
      <c r="F37" s="245"/>
      <c r="G37" s="253">
        <v>304.47740999999996</v>
      </c>
    </row>
    <row r="38" spans="1:7">
      <c r="A38" s="244"/>
      <c r="B38" s="241" t="s">
        <v>3917</v>
      </c>
      <c r="C38" s="245">
        <v>2022</v>
      </c>
      <c r="D38" s="245" t="s">
        <v>3771</v>
      </c>
      <c r="E38" s="253">
        <v>22</v>
      </c>
      <c r="F38" s="245"/>
      <c r="G38" s="253">
        <v>64.388350000000003</v>
      </c>
    </row>
    <row r="39" spans="1:7">
      <c r="A39" s="244"/>
      <c r="B39" s="241" t="s">
        <v>3918</v>
      </c>
      <c r="C39" s="245">
        <v>2022</v>
      </c>
      <c r="D39" s="245" t="s">
        <v>3771</v>
      </c>
      <c r="E39" s="253">
        <v>93</v>
      </c>
      <c r="F39" s="245"/>
      <c r="G39" s="253">
        <v>149.46270999999999</v>
      </c>
    </row>
    <row r="40" spans="1:7">
      <c r="A40" s="244"/>
      <c r="B40" s="241" t="s">
        <v>3919</v>
      </c>
      <c r="C40" s="245">
        <v>2022</v>
      </c>
      <c r="D40" s="245" t="s">
        <v>3771</v>
      </c>
      <c r="E40" s="253">
        <v>116</v>
      </c>
      <c r="F40" s="245"/>
      <c r="G40" s="253">
        <v>133.61649</v>
      </c>
    </row>
    <row r="41" spans="1:7">
      <c r="A41" s="244"/>
      <c r="B41" s="241" t="s">
        <v>3920</v>
      </c>
      <c r="C41" s="245">
        <v>2022</v>
      </c>
      <c r="D41" s="245" t="s">
        <v>3771</v>
      </c>
      <c r="E41" s="253">
        <v>173</v>
      </c>
      <c r="F41" s="245"/>
      <c r="G41" s="253">
        <v>262.07715999999999</v>
      </c>
    </row>
    <row r="42" spans="1:7">
      <c r="A42" s="244"/>
      <c r="B42" s="241" t="s">
        <v>3921</v>
      </c>
      <c r="C42" s="245">
        <v>2022</v>
      </c>
      <c r="D42" s="245" t="s">
        <v>3771</v>
      </c>
      <c r="E42" s="253">
        <v>180</v>
      </c>
      <c r="F42" s="245"/>
      <c r="G42" s="253">
        <v>233.78047000000001</v>
      </c>
    </row>
    <row r="43" spans="1:7">
      <c r="A43" s="244"/>
      <c r="B43" s="241" t="s">
        <v>3922</v>
      </c>
      <c r="C43" s="245">
        <v>2022</v>
      </c>
      <c r="D43" s="245" t="s">
        <v>3771</v>
      </c>
      <c r="E43" s="253">
        <v>11</v>
      </c>
      <c r="F43" s="245"/>
      <c r="G43" s="253">
        <v>73.71508</v>
      </c>
    </row>
    <row r="44" spans="1:7">
      <c r="A44" s="244"/>
      <c r="B44" s="241" t="s">
        <v>3923</v>
      </c>
      <c r="C44" s="245">
        <v>2022</v>
      </c>
      <c r="D44" s="245" t="s">
        <v>3771</v>
      </c>
      <c r="E44" s="253">
        <v>52</v>
      </c>
      <c r="F44" s="245"/>
      <c r="G44" s="253">
        <v>159.33831000000001</v>
      </c>
    </row>
    <row r="45" spans="1:7">
      <c r="A45" s="244"/>
      <c r="B45" s="241" t="s">
        <v>3924</v>
      </c>
      <c r="C45" s="245">
        <v>2022</v>
      </c>
      <c r="D45" s="245" t="s">
        <v>3771</v>
      </c>
      <c r="E45" s="253">
        <v>34</v>
      </c>
      <c r="F45" s="245"/>
      <c r="G45" s="253">
        <v>82.359700000000004</v>
      </c>
    </row>
    <row r="46" spans="1:7">
      <c r="A46" s="244"/>
      <c r="B46" s="241" t="s">
        <v>3925</v>
      </c>
      <c r="C46" s="245">
        <v>2022</v>
      </c>
      <c r="D46" s="245" t="s">
        <v>3771</v>
      </c>
      <c r="E46" s="253">
        <v>23</v>
      </c>
      <c r="F46" s="245"/>
      <c r="G46" s="253">
        <v>82.667249999999996</v>
      </c>
    </row>
    <row r="47" spans="1:7">
      <c r="A47" s="244"/>
      <c r="B47" s="241" t="s">
        <v>3926</v>
      </c>
      <c r="C47" s="245">
        <v>2022</v>
      </c>
      <c r="D47" s="245" t="s">
        <v>3771</v>
      </c>
      <c r="E47" s="253">
        <v>160</v>
      </c>
      <c r="F47" s="245"/>
      <c r="G47" s="253">
        <v>201.31801999999999</v>
      </c>
    </row>
    <row r="48" spans="1:7">
      <c r="A48" s="244"/>
      <c r="B48" s="241" t="s">
        <v>3927</v>
      </c>
      <c r="C48" s="245">
        <v>2022</v>
      </c>
      <c r="D48" s="245" t="s">
        <v>3771</v>
      </c>
      <c r="E48" s="253">
        <v>12</v>
      </c>
      <c r="F48" s="245"/>
      <c r="G48" s="253">
        <v>82.32338</v>
      </c>
    </row>
    <row r="49" spans="1:7">
      <c r="A49" s="244"/>
      <c r="B49" s="241" t="s">
        <v>4560</v>
      </c>
      <c r="C49" s="245">
        <v>2022</v>
      </c>
      <c r="D49" s="245" t="s">
        <v>3774</v>
      </c>
      <c r="E49" s="253">
        <v>312</v>
      </c>
      <c r="F49" s="245"/>
      <c r="G49" s="253">
        <v>510.95832999999999</v>
      </c>
    </row>
    <row r="50" spans="1:7">
      <c r="A50" s="244"/>
      <c r="B50" s="241" t="s">
        <v>3928</v>
      </c>
      <c r="C50" s="245">
        <v>2022</v>
      </c>
      <c r="D50" s="245" t="s">
        <v>3771</v>
      </c>
      <c r="E50" s="253">
        <v>22</v>
      </c>
      <c r="F50" s="245"/>
      <c r="G50" s="253">
        <v>90.724649999999997</v>
      </c>
    </row>
    <row r="51" spans="1:7">
      <c r="A51" s="244"/>
      <c r="B51" s="241" t="s">
        <v>3929</v>
      </c>
      <c r="C51" s="245">
        <v>2022</v>
      </c>
      <c r="D51" s="245" t="s">
        <v>3771</v>
      </c>
      <c r="E51" s="253">
        <v>27</v>
      </c>
      <c r="F51" s="245"/>
      <c r="G51" s="253">
        <v>51.087739999999997</v>
      </c>
    </row>
    <row r="52" spans="1:7">
      <c r="A52" s="244"/>
      <c r="B52" s="241" t="s">
        <v>3930</v>
      </c>
      <c r="C52" s="245">
        <v>2022</v>
      </c>
      <c r="D52" s="245" t="s">
        <v>3771</v>
      </c>
      <c r="E52" s="253">
        <v>9</v>
      </c>
      <c r="F52" s="245"/>
      <c r="G52" s="253">
        <v>50.856099999999998</v>
      </c>
    </row>
    <row r="53" spans="1:7">
      <c r="A53" s="244"/>
      <c r="B53" s="241" t="s">
        <v>3931</v>
      </c>
      <c r="C53" s="245">
        <v>2022</v>
      </c>
      <c r="D53" s="245" t="s">
        <v>3771</v>
      </c>
      <c r="E53" s="253">
        <v>19</v>
      </c>
      <c r="F53" s="245"/>
      <c r="G53" s="253">
        <v>49.429970000000004</v>
      </c>
    </row>
    <row r="54" spans="1:7">
      <c r="A54" s="244"/>
      <c r="B54" s="241" t="s">
        <v>3932</v>
      </c>
      <c r="C54" s="245">
        <v>2022</v>
      </c>
      <c r="D54" s="245" t="s">
        <v>3771</v>
      </c>
      <c r="E54" s="253">
        <v>116</v>
      </c>
      <c r="F54" s="245"/>
      <c r="G54" s="253">
        <v>180.28462999999999</v>
      </c>
    </row>
    <row r="55" spans="1:7">
      <c r="A55" s="244"/>
      <c r="B55" s="241" t="s">
        <v>3933</v>
      </c>
      <c r="C55" s="245">
        <v>2022</v>
      </c>
      <c r="D55" s="245" t="s">
        <v>3771</v>
      </c>
      <c r="E55" s="253">
        <v>29</v>
      </c>
      <c r="F55" s="245"/>
      <c r="G55" s="253">
        <v>69.368300000000005</v>
      </c>
    </row>
    <row r="56" spans="1:7">
      <c r="A56" s="244"/>
      <c r="B56" s="241" t="s">
        <v>3934</v>
      </c>
      <c r="C56" s="245">
        <v>2022</v>
      </c>
      <c r="D56" s="245" t="s">
        <v>3771</v>
      </c>
      <c r="E56" s="253">
        <v>56</v>
      </c>
      <c r="F56" s="245"/>
      <c r="G56" s="253">
        <v>69.893070000000009</v>
      </c>
    </row>
    <row r="57" spans="1:7">
      <c r="A57" s="244"/>
      <c r="B57" s="241" t="s">
        <v>3935</v>
      </c>
      <c r="C57" s="245">
        <v>2022</v>
      </c>
      <c r="D57" s="245" t="s">
        <v>3771</v>
      </c>
      <c r="E57" s="253">
        <v>22</v>
      </c>
      <c r="F57" s="245"/>
      <c r="G57" s="253">
        <v>57.861139999999999</v>
      </c>
    </row>
    <row r="58" spans="1:7">
      <c r="A58" s="244"/>
      <c r="B58" s="241" t="s">
        <v>2431</v>
      </c>
      <c r="C58" s="245">
        <v>2022</v>
      </c>
      <c r="D58" s="245" t="s">
        <v>3771</v>
      </c>
      <c r="E58" s="253">
        <v>18</v>
      </c>
      <c r="F58" s="245"/>
      <c r="G58" s="253">
        <v>52.805370000000003</v>
      </c>
    </row>
    <row r="59" spans="1:7">
      <c r="A59" s="244"/>
      <c r="B59" s="241" t="s">
        <v>3936</v>
      </c>
      <c r="C59" s="245">
        <v>2022</v>
      </c>
      <c r="D59" s="245" t="s">
        <v>3771</v>
      </c>
      <c r="E59" s="253">
        <v>15</v>
      </c>
      <c r="F59" s="245"/>
      <c r="G59" s="253">
        <v>88.474910000000008</v>
      </c>
    </row>
    <row r="60" spans="1:7">
      <c r="A60" s="244"/>
      <c r="B60" s="241" t="s">
        <v>3937</v>
      </c>
      <c r="C60" s="245">
        <v>2022</v>
      </c>
      <c r="D60" s="245" t="s">
        <v>3771</v>
      </c>
      <c r="E60" s="253">
        <v>12</v>
      </c>
      <c r="F60" s="245"/>
      <c r="G60" s="253">
        <v>45.465540000000004</v>
      </c>
    </row>
    <row r="61" spans="1:7">
      <c r="A61" s="244"/>
      <c r="B61" s="241" t="s">
        <v>3938</v>
      </c>
      <c r="C61" s="245">
        <v>2022</v>
      </c>
      <c r="D61" s="245" t="s">
        <v>3771</v>
      </c>
      <c r="E61" s="253">
        <v>122</v>
      </c>
      <c r="F61" s="245"/>
      <c r="G61" s="253">
        <v>209.22811999999999</v>
      </c>
    </row>
    <row r="62" spans="1:7">
      <c r="A62" s="244"/>
      <c r="B62" s="241" t="s">
        <v>3939</v>
      </c>
      <c r="C62" s="245">
        <v>2022</v>
      </c>
      <c r="D62" s="245" t="s">
        <v>3771</v>
      </c>
      <c r="E62" s="253">
        <v>11</v>
      </c>
      <c r="F62" s="245"/>
      <c r="G62" s="253">
        <v>60.646639999999998</v>
      </c>
    </row>
    <row r="63" spans="1:7">
      <c r="A63" s="244"/>
      <c r="B63" s="241" t="s">
        <v>4561</v>
      </c>
      <c r="C63" s="245">
        <v>2022</v>
      </c>
      <c r="D63" s="245" t="s">
        <v>3774</v>
      </c>
      <c r="E63" s="253">
        <v>10</v>
      </c>
      <c r="F63" s="245"/>
      <c r="G63" s="253">
        <v>122.03043</v>
      </c>
    </row>
    <row r="64" spans="1:7">
      <c r="A64" s="244"/>
      <c r="B64" s="241" t="s">
        <v>3940</v>
      </c>
      <c r="C64" s="245">
        <v>2022</v>
      </c>
      <c r="D64" s="245" t="s">
        <v>3771</v>
      </c>
      <c r="E64" s="253">
        <v>5</v>
      </c>
      <c r="F64" s="245"/>
      <c r="G64" s="253">
        <v>46.18412</v>
      </c>
    </row>
    <row r="65" spans="1:7">
      <c r="A65" s="244"/>
      <c r="B65" s="241" t="s">
        <v>3941</v>
      </c>
      <c r="C65" s="245">
        <v>2022</v>
      </c>
      <c r="D65" s="245" t="s">
        <v>3771</v>
      </c>
      <c r="E65" s="253">
        <v>60</v>
      </c>
      <c r="F65" s="245"/>
      <c r="G65" s="253">
        <v>131.88344000000001</v>
      </c>
    </row>
    <row r="66" spans="1:7">
      <c r="A66" s="244"/>
      <c r="B66" s="241" t="s">
        <v>3942</v>
      </c>
      <c r="C66" s="245">
        <v>2022</v>
      </c>
      <c r="D66" s="245" t="s">
        <v>3771</v>
      </c>
      <c r="E66" s="253">
        <v>379</v>
      </c>
      <c r="F66" s="245"/>
      <c r="G66" s="253">
        <v>473.96434999999997</v>
      </c>
    </row>
    <row r="67" spans="1:7">
      <c r="A67" s="244"/>
      <c r="B67" s="241" t="s">
        <v>3943</v>
      </c>
      <c r="C67" s="245">
        <v>2022</v>
      </c>
      <c r="D67" s="245" t="s">
        <v>3771</v>
      </c>
      <c r="E67" s="253">
        <v>499</v>
      </c>
      <c r="F67" s="245"/>
      <c r="G67" s="253">
        <v>239.84020999999998</v>
      </c>
    </row>
    <row r="68" spans="1:7">
      <c r="A68" s="244"/>
      <c r="B68" s="241" t="s">
        <v>3944</v>
      </c>
      <c r="C68" s="245">
        <v>2022</v>
      </c>
      <c r="D68" s="245" t="s">
        <v>3771</v>
      </c>
      <c r="E68" s="253">
        <v>40</v>
      </c>
      <c r="F68" s="245"/>
      <c r="G68" s="253">
        <v>123.14436000000001</v>
      </c>
    </row>
    <row r="69" spans="1:7">
      <c r="A69" s="244"/>
      <c r="B69" s="241" t="s">
        <v>4562</v>
      </c>
      <c r="C69" s="245">
        <v>2022</v>
      </c>
      <c r="D69" s="245" t="s">
        <v>3774</v>
      </c>
      <c r="E69" s="253">
        <v>355</v>
      </c>
      <c r="F69" s="245"/>
      <c r="G69" s="253">
        <v>442.03131999999999</v>
      </c>
    </row>
    <row r="70" spans="1:7">
      <c r="A70" s="244"/>
      <c r="B70" s="241" t="s">
        <v>3945</v>
      </c>
      <c r="C70" s="245">
        <v>2022</v>
      </c>
      <c r="D70" s="245" t="s">
        <v>3771</v>
      </c>
      <c r="E70" s="253">
        <v>135</v>
      </c>
      <c r="F70" s="245"/>
      <c r="G70" s="253">
        <v>186.28918999999999</v>
      </c>
    </row>
    <row r="71" spans="1:7">
      <c r="A71" s="244"/>
      <c r="B71" s="241" t="s">
        <v>4563</v>
      </c>
      <c r="C71" s="245">
        <v>2022</v>
      </c>
      <c r="D71" s="245" t="s">
        <v>3774</v>
      </c>
      <c r="E71" s="253">
        <v>594</v>
      </c>
      <c r="F71" s="245"/>
      <c r="G71" s="253">
        <v>774.10649000000001</v>
      </c>
    </row>
    <row r="72" spans="1:7">
      <c r="A72" s="244"/>
      <c r="B72" s="241" t="s">
        <v>3946</v>
      </c>
      <c r="C72" s="245">
        <v>2022</v>
      </c>
      <c r="D72" s="245" t="s">
        <v>3771</v>
      </c>
      <c r="E72" s="253">
        <v>177</v>
      </c>
      <c r="F72" s="245"/>
      <c r="G72" s="253">
        <v>184.77098000000001</v>
      </c>
    </row>
    <row r="73" spans="1:7">
      <c r="A73" s="244"/>
      <c r="B73" s="241" t="s">
        <v>2528</v>
      </c>
      <c r="C73" s="245">
        <v>2022</v>
      </c>
      <c r="D73" s="245" t="s">
        <v>3771</v>
      </c>
      <c r="E73" s="253">
        <v>32</v>
      </c>
      <c r="F73" s="245"/>
      <c r="G73" s="253">
        <v>90.270330000000001</v>
      </c>
    </row>
    <row r="74" spans="1:7">
      <c r="A74" s="244"/>
      <c r="B74" s="241" t="s">
        <v>3947</v>
      </c>
      <c r="C74" s="245">
        <v>2022</v>
      </c>
      <c r="D74" s="245" t="s">
        <v>3771</v>
      </c>
      <c r="E74" s="253">
        <v>13</v>
      </c>
      <c r="F74" s="245"/>
      <c r="G74" s="253">
        <v>54.772940000000006</v>
      </c>
    </row>
    <row r="75" spans="1:7">
      <c r="A75" s="244"/>
      <c r="B75" s="241" t="s">
        <v>3948</v>
      </c>
      <c r="C75" s="245">
        <v>2022</v>
      </c>
      <c r="D75" s="245" t="s">
        <v>3771</v>
      </c>
      <c r="E75" s="253">
        <v>40</v>
      </c>
      <c r="F75" s="245"/>
      <c r="G75" s="253">
        <v>47.463120000000004</v>
      </c>
    </row>
    <row r="76" spans="1:7">
      <c r="A76" s="244"/>
      <c r="B76" s="241" t="s">
        <v>3949</v>
      </c>
      <c r="C76" s="245">
        <v>2022</v>
      </c>
      <c r="D76" s="245" t="s">
        <v>3771</v>
      </c>
      <c r="E76" s="253">
        <v>21</v>
      </c>
      <c r="F76" s="245"/>
      <c r="G76" s="253">
        <v>59.002000000000002</v>
      </c>
    </row>
    <row r="77" spans="1:7">
      <c r="A77" s="244"/>
      <c r="B77" s="241" t="s">
        <v>3950</v>
      </c>
      <c r="C77" s="245">
        <v>2022</v>
      </c>
      <c r="D77" s="245" t="s">
        <v>3771</v>
      </c>
      <c r="E77" s="253">
        <v>87</v>
      </c>
      <c r="F77" s="245"/>
      <c r="G77" s="253">
        <v>223.07789000000002</v>
      </c>
    </row>
    <row r="78" spans="1:7">
      <c r="A78" s="244"/>
      <c r="B78" s="241" t="s">
        <v>3951</v>
      </c>
      <c r="C78" s="245">
        <v>2022</v>
      </c>
      <c r="D78" s="245" t="s">
        <v>3771</v>
      </c>
      <c r="E78" s="253">
        <v>250</v>
      </c>
      <c r="F78" s="245"/>
      <c r="G78" s="253">
        <v>327.91053999999997</v>
      </c>
    </row>
    <row r="79" spans="1:7">
      <c r="A79" s="244"/>
      <c r="B79" s="241" t="s">
        <v>3952</v>
      </c>
      <c r="C79" s="245">
        <v>2022</v>
      </c>
      <c r="D79" s="245" t="s">
        <v>3771</v>
      </c>
      <c r="E79" s="253">
        <v>18</v>
      </c>
      <c r="F79" s="245"/>
      <c r="G79" s="253">
        <v>76.98163000000001</v>
      </c>
    </row>
    <row r="80" spans="1:7">
      <c r="A80" s="244"/>
      <c r="B80" s="241" t="s">
        <v>3953</v>
      </c>
      <c r="C80" s="245">
        <v>2022</v>
      </c>
      <c r="D80" s="245" t="s">
        <v>3771</v>
      </c>
      <c r="E80" s="253">
        <v>35</v>
      </c>
      <c r="F80" s="245"/>
      <c r="G80" s="253">
        <v>66.40401</v>
      </c>
    </row>
    <row r="81" spans="1:7">
      <c r="A81" s="244"/>
      <c r="B81" s="241" t="s">
        <v>4564</v>
      </c>
      <c r="C81" s="245">
        <v>2022</v>
      </c>
      <c r="D81" s="245" t="s">
        <v>3774</v>
      </c>
      <c r="E81" s="253">
        <v>390</v>
      </c>
      <c r="F81" s="245"/>
      <c r="G81" s="253">
        <v>656.5127</v>
      </c>
    </row>
    <row r="82" spans="1:7">
      <c r="A82" s="244"/>
      <c r="B82" s="241" t="s">
        <v>3954</v>
      </c>
      <c r="C82" s="245">
        <v>2022</v>
      </c>
      <c r="D82" s="245" t="s">
        <v>3771</v>
      </c>
      <c r="E82" s="253">
        <v>63</v>
      </c>
      <c r="F82" s="245"/>
      <c r="G82" s="253">
        <v>90.552689999999998</v>
      </c>
    </row>
    <row r="83" spans="1:7" ht="37.5">
      <c r="A83" s="244"/>
      <c r="B83" s="241" t="s">
        <v>3955</v>
      </c>
      <c r="C83" s="245">
        <v>2022</v>
      </c>
      <c r="D83" s="245" t="s">
        <v>3771</v>
      </c>
      <c r="E83" s="253">
        <v>100</v>
      </c>
      <c r="F83" s="245"/>
      <c r="G83" s="253">
        <v>155.03442000000001</v>
      </c>
    </row>
    <row r="84" spans="1:7">
      <c r="A84" s="244"/>
      <c r="B84" s="241" t="s">
        <v>3956</v>
      </c>
      <c r="C84" s="245">
        <v>2022</v>
      </c>
      <c r="D84" s="245" t="s">
        <v>3771</v>
      </c>
      <c r="E84" s="253">
        <v>125</v>
      </c>
      <c r="F84" s="245"/>
      <c r="G84" s="253">
        <v>194.80221</v>
      </c>
    </row>
    <row r="85" spans="1:7">
      <c r="A85" s="244"/>
      <c r="B85" s="241" t="s">
        <v>3957</v>
      </c>
      <c r="C85" s="245">
        <v>2022</v>
      </c>
      <c r="D85" s="245" t="s">
        <v>3771</v>
      </c>
      <c r="E85" s="253">
        <v>43</v>
      </c>
      <c r="F85" s="245"/>
      <c r="G85" s="253">
        <v>91.756649999999993</v>
      </c>
    </row>
    <row r="86" spans="1:7">
      <c r="A86" s="244"/>
      <c r="B86" s="241" t="s">
        <v>3958</v>
      </c>
      <c r="C86" s="245">
        <v>2022</v>
      </c>
      <c r="D86" s="245" t="s">
        <v>3771</v>
      </c>
      <c r="E86" s="253">
        <v>26</v>
      </c>
      <c r="F86" s="245"/>
      <c r="G86" s="253">
        <v>72.634029999999996</v>
      </c>
    </row>
    <row r="87" spans="1:7">
      <c r="A87" s="244"/>
      <c r="B87" s="241" t="s">
        <v>3959</v>
      </c>
      <c r="C87" s="245">
        <v>2022</v>
      </c>
      <c r="D87" s="245" t="s">
        <v>3771</v>
      </c>
      <c r="E87" s="253">
        <v>37</v>
      </c>
      <c r="F87" s="245"/>
      <c r="G87" s="253">
        <v>65.869720000000001</v>
      </c>
    </row>
    <row r="88" spans="1:7">
      <c r="A88" s="244"/>
      <c r="B88" s="241" t="s">
        <v>3960</v>
      </c>
      <c r="C88" s="245">
        <v>2022</v>
      </c>
      <c r="D88" s="245" t="s">
        <v>3771</v>
      </c>
      <c r="E88" s="253">
        <v>45</v>
      </c>
      <c r="F88" s="245"/>
      <c r="G88" s="253">
        <v>165.67010000000002</v>
      </c>
    </row>
    <row r="89" spans="1:7">
      <c r="A89" s="244"/>
      <c r="B89" s="241" t="s">
        <v>3961</v>
      </c>
      <c r="C89" s="245">
        <v>2022</v>
      </c>
      <c r="D89" s="245" t="s">
        <v>3771</v>
      </c>
      <c r="E89" s="253">
        <v>64</v>
      </c>
      <c r="F89" s="245"/>
      <c r="G89" s="253">
        <v>113.36677</v>
      </c>
    </row>
    <row r="90" spans="1:7">
      <c r="A90" s="244"/>
      <c r="B90" s="241" t="s">
        <v>3962</v>
      </c>
      <c r="C90" s="245">
        <v>2022</v>
      </c>
      <c r="D90" s="245" t="s">
        <v>3771</v>
      </c>
      <c r="E90" s="253">
        <v>56</v>
      </c>
      <c r="F90" s="245"/>
      <c r="G90" s="253">
        <v>120.84168</v>
      </c>
    </row>
    <row r="91" spans="1:7">
      <c r="A91" s="244"/>
      <c r="B91" s="241" t="s">
        <v>3963</v>
      </c>
      <c r="C91" s="245">
        <v>2022</v>
      </c>
      <c r="D91" s="245" t="s">
        <v>3771</v>
      </c>
      <c r="E91" s="253">
        <v>28</v>
      </c>
      <c r="F91" s="245"/>
      <c r="G91" s="253">
        <v>123.85016999999999</v>
      </c>
    </row>
    <row r="92" spans="1:7">
      <c r="A92" s="244"/>
      <c r="B92" s="241" t="s">
        <v>3964</v>
      </c>
      <c r="C92" s="245">
        <v>2022</v>
      </c>
      <c r="D92" s="245" t="s">
        <v>3771</v>
      </c>
      <c r="E92" s="253">
        <v>43</v>
      </c>
      <c r="F92" s="245"/>
      <c r="G92" s="253">
        <v>103.34466999999999</v>
      </c>
    </row>
    <row r="93" spans="1:7">
      <c r="A93" s="244"/>
      <c r="B93" s="241" t="s">
        <v>3965</v>
      </c>
      <c r="C93" s="245">
        <v>2022</v>
      </c>
      <c r="D93" s="245" t="s">
        <v>3771</v>
      </c>
      <c r="E93" s="253">
        <v>42</v>
      </c>
      <c r="F93" s="245"/>
      <c r="G93" s="253">
        <v>110.39267</v>
      </c>
    </row>
    <row r="94" spans="1:7">
      <c r="A94" s="244"/>
      <c r="B94" s="241" t="s">
        <v>3966</v>
      </c>
      <c r="C94" s="245">
        <v>2022</v>
      </c>
      <c r="D94" s="245" t="s">
        <v>3771</v>
      </c>
      <c r="E94" s="253">
        <v>68</v>
      </c>
      <c r="F94" s="245"/>
      <c r="G94" s="253">
        <v>104.74526</v>
      </c>
    </row>
    <row r="95" spans="1:7">
      <c r="A95" s="244"/>
      <c r="B95" s="241" t="s">
        <v>3967</v>
      </c>
      <c r="C95" s="245">
        <v>2022</v>
      </c>
      <c r="D95" s="245" t="s">
        <v>3771</v>
      </c>
      <c r="E95" s="253">
        <v>58</v>
      </c>
      <c r="F95" s="245"/>
      <c r="G95" s="253">
        <v>125.90774</v>
      </c>
    </row>
    <row r="96" spans="1:7">
      <c r="A96" s="244"/>
      <c r="B96" s="241" t="s">
        <v>3968</v>
      </c>
      <c r="C96" s="245">
        <v>2022</v>
      </c>
      <c r="D96" s="245" t="s">
        <v>3771</v>
      </c>
      <c r="E96" s="253">
        <v>52</v>
      </c>
      <c r="F96" s="245"/>
      <c r="G96" s="253">
        <v>129.57977</v>
      </c>
    </row>
    <row r="97" spans="1:7">
      <c r="A97" s="244"/>
      <c r="B97" s="241" t="s">
        <v>3969</v>
      </c>
      <c r="C97" s="245">
        <v>2022</v>
      </c>
      <c r="D97" s="245" t="s">
        <v>3771</v>
      </c>
      <c r="E97" s="253">
        <v>83</v>
      </c>
      <c r="F97" s="245"/>
      <c r="G97" s="253">
        <v>115.83355999999999</v>
      </c>
    </row>
    <row r="98" spans="1:7">
      <c r="A98" s="244"/>
      <c r="B98" s="241" t="s">
        <v>3970</v>
      </c>
      <c r="C98" s="245">
        <v>2022</v>
      </c>
      <c r="D98" s="245" t="s">
        <v>3771</v>
      </c>
      <c r="E98" s="253">
        <v>69</v>
      </c>
      <c r="F98" s="245"/>
      <c r="G98" s="253">
        <v>132.65414000000001</v>
      </c>
    </row>
    <row r="99" spans="1:7">
      <c r="A99" s="244"/>
      <c r="B99" s="241" t="s">
        <v>3971</v>
      </c>
      <c r="C99" s="245">
        <v>2022</v>
      </c>
      <c r="D99" s="245" t="s">
        <v>3771</v>
      </c>
      <c r="E99" s="253">
        <v>67</v>
      </c>
      <c r="F99" s="245"/>
      <c r="G99" s="253">
        <v>122.45699</v>
      </c>
    </row>
    <row r="100" spans="1:7">
      <c r="A100" s="244"/>
      <c r="B100" s="241" t="s">
        <v>3972</v>
      </c>
      <c r="C100" s="245">
        <v>2022</v>
      </c>
      <c r="D100" s="245" t="s">
        <v>3771</v>
      </c>
      <c r="E100" s="253">
        <v>33</v>
      </c>
      <c r="F100" s="245"/>
      <c r="G100" s="253">
        <v>113.38827999999999</v>
      </c>
    </row>
    <row r="101" spans="1:7">
      <c r="A101" s="244"/>
      <c r="B101" s="241" t="s">
        <v>3973</v>
      </c>
      <c r="C101" s="245">
        <v>2022</v>
      </c>
      <c r="D101" s="245" t="s">
        <v>3771</v>
      </c>
      <c r="E101" s="253">
        <v>136</v>
      </c>
      <c r="F101" s="245"/>
      <c r="G101" s="253">
        <v>252.66824</v>
      </c>
    </row>
    <row r="102" spans="1:7">
      <c r="A102" s="244"/>
      <c r="B102" s="241" t="s">
        <v>3974</v>
      </c>
      <c r="C102" s="245">
        <v>2022</v>
      </c>
      <c r="D102" s="245" t="s">
        <v>3771</v>
      </c>
      <c r="E102" s="253">
        <v>58</v>
      </c>
      <c r="F102" s="245"/>
      <c r="G102" s="253">
        <v>139.06460000000001</v>
      </c>
    </row>
    <row r="103" spans="1:7">
      <c r="A103" s="244"/>
      <c r="B103" s="241" t="s">
        <v>3975</v>
      </c>
      <c r="C103" s="245">
        <v>2022</v>
      </c>
      <c r="D103" s="245" t="s">
        <v>3771</v>
      </c>
      <c r="E103" s="253">
        <v>59</v>
      </c>
      <c r="F103" s="245"/>
      <c r="G103" s="253">
        <v>163.90302000000003</v>
      </c>
    </row>
    <row r="104" spans="1:7">
      <c r="A104" s="244"/>
      <c r="B104" s="241" t="s">
        <v>3976</v>
      </c>
      <c r="C104" s="245">
        <v>2022</v>
      </c>
      <c r="D104" s="245" t="s">
        <v>3771</v>
      </c>
      <c r="E104" s="253">
        <v>20</v>
      </c>
      <c r="F104" s="245"/>
      <c r="G104" s="253">
        <v>47.52467</v>
      </c>
    </row>
    <row r="105" spans="1:7" ht="37.5">
      <c r="A105" s="244"/>
      <c r="B105" s="241" t="s">
        <v>4565</v>
      </c>
      <c r="C105" s="245">
        <v>2022</v>
      </c>
      <c r="D105" s="245" t="s">
        <v>3774</v>
      </c>
      <c r="E105" s="253">
        <v>78</v>
      </c>
      <c r="F105" s="245"/>
      <c r="G105" s="253">
        <v>190.42725999999999</v>
      </c>
    </row>
    <row r="106" spans="1:7">
      <c r="A106" s="244"/>
      <c r="B106" s="241" t="s">
        <v>3977</v>
      </c>
      <c r="C106" s="245">
        <v>2022</v>
      </c>
      <c r="D106" s="245" t="s">
        <v>3771</v>
      </c>
      <c r="E106" s="253">
        <v>61</v>
      </c>
      <c r="F106" s="245"/>
      <c r="G106" s="253">
        <v>132.28561000000002</v>
      </c>
    </row>
    <row r="107" spans="1:7">
      <c r="A107" s="244"/>
      <c r="B107" s="241" t="s">
        <v>4566</v>
      </c>
      <c r="C107" s="245">
        <v>2022</v>
      </c>
      <c r="D107" s="245" t="s">
        <v>3774</v>
      </c>
      <c r="E107" s="253">
        <v>14</v>
      </c>
      <c r="F107" s="245"/>
      <c r="G107" s="253">
        <v>112.88716000000001</v>
      </c>
    </row>
    <row r="108" spans="1:7">
      <c r="A108" s="244"/>
      <c r="B108" s="241" t="s">
        <v>3978</v>
      </c>
      <c r="C108" s="245">
        <v>2022</v>
      </c>
      <c r="D108" s="245" t="s">
        <v>3771</v>
      </c>
      <c r="E108" s="253">
        <v>13</v>
      </c>
      <c r="F108" s="245"/>
      <c r="G108" s="253">
        <v>51.196739999999998</v>
      </c>
    </row>
    <row r="109" spans="1:7">
      <c r="A109" s="244"/>
      <c r="B109" s="241" t="s">
        <v>3979</v>
      </c>
      <c r="C109" s="245">
        <v>2022</v>
      </c>
      <c r="D109" s="245" t="s">
        <v>3771</v>
      </c>
      <c r="E109" s="253">
        <v>132</v>
      </c>
      <c r="F109" s="245"/>
      <c r="G109" s="253">
        <v>185.94451999999998</v>
      </c>
    </row>
    <row r="110" spans="1:7">
      <c r="A110" s="244"/>
      <c r="B110" s="241" t="s">
        <v>3980</v>
      </c>
      <c r="C110" s="245">
        <v>2022</v>
      </c>
      <c r="D110" s="245" t="s">
        <v>3771</v>
      </c>
      <c r="E110" s="253">
        <v>20</v>
      </c>
      <c r="F110" s="245"/>
      <c r="G110" s="253">
        <v>48.11009</v>
      </c>
    </row>
    <row r="111" spans="1:7">
      <c r="A111" s="244"/>
      <c r="B111" s="241" t="s">
        <v>3981</v>
      </c>
      <c r="C111" s="245">
        <v>2022</v>
      </c>
      <c r="D111" s="245" t="s">
        <v>3771</v>
      </c>
      <c r="E111" s="253">
        <v>30</v>
      </c>
      <c r="F111" s="245"/>
      <c r="G111" s="253">
        <v>62.930769999999995</v>
      </c>
    </row>
    <row r="112" spans="1:7">
      <c r="A112" s="244"/>
      <c r="B112" s="241" t="s">
        <v>3982</v>
      </c>
      <c r="C112" s="245">
        <v>2022</v>
      </c>
      <c r="D112" s="245" t="s">
        <v>3771</v>
      </c>
      <c r="E112" s="253">
        <v>76</v>
      </c>
      <c r="F112" s="245"/>
      <c r="G112" s="253">
        <v>133.84484</v>
      </c>
    </row>
    <row r="113" spans="1:7">
      <c r="A113" s="244"/>
      <c r="B113" s="241" t="s">
        <v>3983</v>
      </c>
      <c r="C113" s="245">
        <v>2022</v>
      </c>
      <c r="D113" s="245" t="s">
        <v>3771</v>
      </c>
      <c r="E113" s="253">
        <v>20</v>
      </c>
      <c r="F113" s="245"/>
      <c r="G113" s="253">
        <v>55.035620000000002</v>
      </c>
    </row>
    <row r="114" spans="1:7">
      <c r="A114" s="244"/>
      <c r="B114" s="241" t="s">
        <v>3984</v>
      </c>
      <c r="C114" s="245">
        <v>2022</v>
      </c>
      <c r="D114" s="245" t="s">
        <v>3771</v>
      </c>
      <c r="E114" s="253">
        <v>28</v>
      </c>
      <c r="F114" s="245"/>
      <c r="G114" s="253">
        <v>63.142669999999995</v>
      </c>
    </row>
    <row r="115" spans="1:7">
      <c r="A115" s="244"/>
      <c r="B115" s="241" t="s">
        <v>3985</v>
      </c>
      <c r="C115" s="245">
        <v>2022</v>
      </c>
      <c r="D115" s="245" t="s">
        <v>3771</v>
      </c>
      <c r="E115" s="253">
        <v>35</v>
      </c>
      <c r="F115" s="245"/>
      <c r="G115" s="253">
        <v>60.844769999999997</v>
      </c>
    </row>
    <row r="116" spans="1:7">
      <c r="A116" s="244"/>
      <c r="B116" s="241" t="s">
        <v>3986</v>
      </c>
      <c r="C116" s="245">
        <v>2022</v>
      </c>
      <c r="D116" s="245" t="s">
        <v>3771</v>
      </c>
      <c r="E116" s="253">
        <v>138</v>
      </c>
      <c r="F116" s="245"/>
      <c r="G116" s="253">
        <v>231.57670000000002</v>
      </c>
    </row>
    <row r="117" spans="1:7">
      <c r="A117" s="244"/>
      <c r="B117" s="241" t="s">
        <v>3987</v>
      </c>
      <c r="C117" s="245">
        <v>2022</v>
      </c>
      <c r="D117" s="245" t="s">
        <v>3771</v>
      </c>
      <c r="E117" s="253">
        <v>13</v>
      </c>
      <c r="F117" s="245"/>
      <c r="G117" s="253">
        <v>53.204389999999997</v>
      </c>
    </row>
    <row r="118" spans="1:7">
      <c r="A118" s="244"/>
      <c r="B118" s="241" t="s">
        <v>3988</v>
      </c>
      <c r="C118" s="245">
        <v>2022</v>
      </c>
      <c r="D118" s="245" t="s">
        <v>3771</v>
      </c>
      <c r="E118" s="253">
        <v>15</v>
      </c>
      <c r="F118" s="245"/>
      <c r="G118" s="253">
        <v>53.201730000000005</v>
      </c>
    </row>
    <row r="119" spans="1:7">
      <c r="A119" s="244"/>
      <c r="B119" s="241" t="s">
        <v>3989</v>
      </c>
      <c r="C119" s="245">
        <v>2022</v>
      </c>
      <c r="D119" s="245" t="s">
        <v>3771</v>
      </c>
      <c r="E119" s="253">
        <v>13</v>
      </c>
      <c r="F119" s="245"/>
      <c r="G119" s="253">
        <v>47.363260000000004</v>
      </c>
    </row>
    <row r="120" spans="1:7">
      <c r="A120" s="244"/>
      <c r="B120" s="241" t="s">
        <v>3990</v>
      </c>
      <c r="C120" s="245">
        <v>2022</v>
      </c>
      <c r="D120" s="245" t="s">
        <v>3771</v>
      </c>
      <c r="E120" s="253">
        <v>16</v>
      </c>
      <c r="F120" s="245"/>
      <c r="G120" s="253">
        <v>46.77422</v>
      </c>
    </row>
    <row r="121" spans="1:7">
      <c r="A121" s="244"/>
      <c r="B121" s="241" t="s">
        <v>3991</v>
      </c>
      <c r="C121" s="245">
        <v>2022</v>
      </c>
      <c r="D121" s="245" t="s">
        <v>3771</v>
      </c>
      <c r="E121" s="253">
        <v>12</v>
      </c>
      <c r="F121" s="245"/>
      <c r="G121" s="253">
        <v>48.07273</v>
      </c>
    </row>
    <row r="122" spans="1:7">
      <c r="A122" s="244"/>
      <c r="B122" s="241" t="s">
        <v>3816</v>
      </c>
      <c r="C122" s="245">
        <v>2022</v>
      </c>
      <c r="D122" s="245" t="s">
        <v>3771</v>
      </c>
      <c r="E122" s="253">
        <v>20</v>
      </c>
      <c r="F122" s="245"/>
      <c r="G122" s="253">
        <v>47.687379999999997</v>
      </c>
    </row>
    <row r="123" spans="1:7">
      <c r="A123" s="244"/>
      <c r="B123" s="241" t="s">
        <v>3992</v>
      </c>
      <c r="C123" s="245">
        <v>2022</v>
      </c>
      <c r="D123" s="245" t="s">
        <v>3771</v>
      </c>
      <c r="E123" s="253">
        <v>13</v>
      </c>
      <c r="F123" s="245"/>
      <c r="G123" s="253">
        <v>43.14678</v>
      </c>
    </row>
    <row r="124" spans="1:7">
      <c r="A124" s="244"/>
      <c r="B124" s="241" t="s">
        <v>3993</v>
      </c>
      <c r="C124" s="245">
        <v>2022</v>
      </c>
      <c r="D124" s="245" t="s">
        <v>3771</v>
      </c>
      <c r="E124" s="253">
        <v>17</v>
      </c>
      <c r="F124" s="245"/>
      <c r="G124" s="253">
        <v>75.026759999999996</v>
      </c>
    </row>
    <row r="125" spans="1:7">
      <c r="A125" s="244"/>
      <c r="B125" s="241" t="s">
        <v>3994</v>
      </c>
      <c r="C125" s="245">
        <v>2022</v>
      </c>
      <c r="D125" s="245" t="s">
        <v>3771</v>
      </c>
      <c r="E125" s="253">
        <v>49</v>
      </c>
      <c r="F125" s="245"/>
      <c r="G125" s="253">
        <v>137.65780999999998</v>
      </c>
    </row>
    <row r="126" spans="1:7">
      <c r="A126" s="244"/>
      <c r="B126" s="241" t="s">
        <v>4567</v>
      </c>
      <c r="C126" s="245">
        <v>2022</v>
      </c>
      <c r="D126" s="245" t="s">
        <v>3774</v>
      </c>
      <c r="E126" s="253">
        <v>64</v>
      </c>
      <c r="F126" s="245"/>
      <c r="G126" s="253">
        <v>232.12859</v>
      </c>
    </row>
    <row r="127" spans="1:7">
      <c r="A127" s="244"/>
      <c r="B127" s="241" t="s">
        <v>3995</v>
      </c>
      <c r="C127" s="245">
        <v>2022</v>
      </c>
      <c r="D127" s="245" t="s">
        <v>3771</v>
      </c>
      <c r="E127" s="253">
        <v>277</v>
      </c>
      <c r="F127" s="245"/>
      <c r="G127" s="253">
        <v>372.33213000000001</v>
      </c>
    </row>
    <row r="128" spans="1:7">
      <c r="A128" s="244"/>
      <c r="B128" s="241" t="s">
        <v>3996</v>
      </c>
      <c r="C128" s="245">
        <v>2022</v>
      </c>
      <c r="D128" s="245" t="s">
        <v>3771</v>
      </c>
      <c r="E128" s="253">
        <v>33</v>
      </c>
      <c r="F128" s="245"/>
      <c r="G128" s="253">
        <v>51.948020000000007</v>
      </c>
    </row>
    <row r="129" spans="1:7">
      <c r="A129" s="244"/>
      <c r="B129" s="241" t="s">
        <v>3997</v>
      </c>
      <c r="C129" s="245">
        <v>2022</v>
      </c>
      <c r="D129" s="245" t="s">
        <v>3771</v>
      </c>
      <c r="E129" s="253">
        <v>40</v>
      </c>
      <c r="F129" s="245"/>
      <c r="G129" s="253">
        <v>74.912649999999999</v>
      </c>
    </row>
    <row r="130" spans="1:7">
      <c r="A130" s="244"/>
      <c r="B130" s="241" t="s">
        <v>3998</v>
      </c>
      <c r="C130" s="245">
        <v>2022</v>
      </c>
      <c r="D130" s="245" t="s">
        <v>3771</v>
      </c>
      <c r="E130" s="253">
        <v>16</v>
      </c>
      <c r="F130" s="245"/>
      <c r="G130" s="253">
        <v>53.557910000000007</v>
      </c>
    </row>
    <row r="131" spans="1:7">
      <c r="A131" s="244"/>
      <c r="B131" s="241" t="s">
        <v>3999</v>
      </c>
      <c r="C131" s="245">
        <v>2022</v>
      </c>
      <c r="D131" s="245" t="s">
        <v>3771</v>
      </c>
      <c r="E131" s="253">
        <v>38</v>
      </c>
      <c r="F131" s="245"/>
      <c r="G131" s="253">
        <v>70.697779999999995</v>
      </c>
    </row>
    <row r="132" spans="1:7">
      <c r="A132" s="244"/>
      <c r="B132" s="241" t="s">
        <v>4000</v>
      </c>
      <c r="C132" s="245">
        <v>2022</v>
      </c>
      <c r="D132" s="245" t="s">
        <v>3771</v>
      </c>
      <c r="E132" s="253">
        <v>17</v>
      </c>
      <c r="F132" s="245"/>
      <c r="G132" s="253">
        <v>84.128509999999991</v>
      </c>
    </row>
    <row r="133" spans="1:7">
      <c r="A133" s="244"/>
      <c r="B133" s="241" t="s">
        <v>4001</v>
      </c>
      <c r="C133" s="245">
        <v>2022</v>
      </c>
      <c r="D133" s="245" t="s">
        <v>3771</v>
      </c>
      <c r="E133" s="253">
        <v>21</v>
      </c>
      <c r="F133" s="245"/>
      <c r="G133" s="253">
        <v>66.950690000000009</v>
      </c>
    </row>
    <row r="134" spans="1:7">
      <c r="A134" s="244"/>
      <c r="B134" s="241" t="s">
        <v>3814</v>
      </c>
      <c r="C134" s="245">
        <v>2022</v>
      </c>
      <c r="D134" s="245" t="s">
        <v>3771</v>
      </c>
      <c r="E134" s="253">
        <v>20</v>
      </c>
      <c r="F134" s="245"/>
      <c r="G134" s="253">
        <v>59.067160000000001</v>
      </c>
    </row>
    <row r="135" spans="1:7">
      <c r="A135" s="244"/>
      <c r="B135" s="241" t="s">
        <v>4002</v>
      </c>
      <c r="C135" s="245">
        <v>2022</v>
      </c>
      <c r="D135" s="245" t="s">
        <v>3771</v>
      </c>
      <c r="E135" s="253">
        <v>19</v>
      </c>
      <c r="F135" s="245"/>
      <c r="G135" s="253">
        <v>55.439370000000004</v>
      </c>
    </row>
    <row r="136" spans="1:7">
      <c r="A136" s="244"/>
      <c r="B136" s="241" t="s">
        <v>4003</v>
      </c>
      <c r="C136" s="245">
        <v>2022</v>
      </c>
      <c r="D136" s="245" t="s">
        <v>3771</v>
      </c>
      <c r="E136" s="253">
        <v>96</v>
      </c>
      <c r="F136" s="245"/>
      <c r="G136" s="253">
        <v>152.74845000000002</v>
      </c>
    </row>
    <row r="137" spans="1:7">
      <c r="A137" s="244"/>
      <c r="B137" s="241" t="s">
        <v>4004</v>
      </c>
      <c r="C137" s="245">
        <v>2022</v>
      </c>
      <c r="D137" s="245" t="s">
        <v>3771</v>
      </c>
      <c r="E137" s="253">
        <v>38</v>
      </c>
      <c r="F137" s="245"/>
      <c r="G137" s="253">
        <v>108.05232000000001</v>
      </c>
    </row>
    <row r="138" spans="1:7">
      <c r="A138" s="244"/>
      <c r="B138" s="241" t="s">
        <v>4568</v>
      </c>
      <c r="C138" s="245">
        <v>2022</v>
      </c>
      <c r="D138" s="245" t="s">
        <v>3774</v>
      </c>
      <c r="E138" s="253">
        <v>1275</v>
      </c>
      <c r="F138" s="245"/>
      <c r="G138" s="253">
        <v>1361.2230199999999</v>
      </c>
    </row>
    <row r="139" spans="1:7">
      <c r="A139" s="244"/>
      <c r="B139" s="241" t="s">
        <v>4005</v>
      </c>
      <c r="C139" s="245">
        <v>2022</v>
      </c>
      <c r="D139" s="245" t="s">
        <v>3771</v>
      </c>
      <c r="E139" s="253">
        <v>405</v>
      </c>
      <c r="F139" s="245"/>
      <c r="G139" s="253">
        <v>404.76509000000004</v>
      </c>
    </row>
    <row r="140" spans="1:7">
      <c r="A140" s="244"/>
      <c r="B140" s="241" t="s">
        <v>4006</v>
      </c>
      <c r="C140" s="245">
        <v>2022</v>
      </c>
      <c r="D140" s="245" t="s">
        <v>3771</v>
      </c>
      <c r="E140" s="253">
        <v>246</v>
      </c>
      <c r="F140" s="245"/>
      <c r="G140" s="253">
        <v>263.38054999999997</v>
      </c>
    </row>
    <row r="141" spans="1:7">
      <c r="A141" s="244"/>
      <c r="B141" s="241" t="s">
        <v>3818</v>
      </c>
      <c r="C141" s="245">
        <v>2022</v>
      </c>
      <c r="D141" s="245" t="s">
        <v>3771</v>
      </c>
      <c r="E141" s="253">
        <v>42</v>
      </c>
      <c r="F141" s="245"/>
      <c r="G141" s="253">
        <v>74.963580000000007</v>
      </c>
    </row>
    <row r="142" spans="1:7">
      <c r="A142" s="244"/>
      <c r="B142" s="241" t="s">
        <v>4007</v>
      </c>
      <c r="C142" s="245">
        <v>2022</v>
      </c>
      <c r="D142" s="245" t="s">
        <v>3771</v>
      </c>
      <c r="E142" s="253">
        <v>597</v>
      </c>
      <c r="F142" s="245"/>
      <c r="G142" s="253">
        <v>242.92500999999999</v>
      </c>
    </row>
    <row r="143" spans="1:7">
      <c r="A143" s="244"/>
      <c r="B143" s="241" t="s">
        <v>4569</v>
      </c>
      <c r="C143" s="245">
        <v>2022</v>
      </c>
      <c r="D143" s="245" t="s">
        <v>3774</v>
      </c>
      <c r="E143" s="253">
        <v>5579</v>
      </c>
      <c r="F143" s="245"/>
      <c r="G143" s="253">
        <v>4202.9587099999999</v>
      </c>
    </row>
    <row r="144" spans="1:7">
      <c r="A144" s="244"/>
      <c r="B144" s="241" t="s">
        <v>4570</v>
      </c>
      <c r="C144" s="245">
        <v>2022</v>
      </c>
      <c r="D144" s="245" t="s">
        <v>3774</v>
      </c>
      <c r="E144" s="253">
        <v>93</v>
      </c>
      <c r="F144" s="245"/>
      <c r="G144" s="253">
        <v>239.20966000000001</v>
      </c>
    </row>
    <row r="145" spans="1:7">
      <c r="A145" s="244"/>
      <c r="B145" s="241" t="s">
        <v>4008</v>
      </c>
      <c r="C145" s="245">
        <v>2022</v>
      </c>
      <c r="D145" s="245" t="s">
        <v>3771</v>
      </c>
      <c r="E145" s="253">
        <v>24</v>
      </c>
      <c r="F145" s="245"/>
      <c r="G145" s="253">
        <v>63.6066</v>
      </c>
    </row>
    <row r="146" spans="1:7">
      <c r="A146" s="244"/>
      <c r="B146" s="241" t="s">
        <v>4009</v>
      </c>
      <c r="C146" s="245">
        <v>2022</v>
      </c>
      <c r="D146" s="245" t="s">
        <v>3771</v>
      </c>
      <c r="E146" s="253">
        <v>20</v>
      </c>
      <c r="F146" s="245"/>
      <c r="G146" s="253">
        <v>58.908999999999999</v>
      </c>
    </row>
    <row r="147" spans="1:7">
      <c r="A147" s="244"/>
      <c r="B147" s="241" t="s">
        <v>4571</v>
      </c>
      <c r="C147" s="245">
        <v>2022</v>
      </c>
      <c r="D147" s="245" t="s">
        <v>3774</v>
      </c>
      <c r="E147" s="253">
        <v>1325</v>
      </c>
      <c r="F147" s="245"/>
      <c r="G147" s="253">
        <v>1616.31484</v>
      </c>
    </row>
    <row r="148" spans="1:7">
      <c r="A148" s="244"/>
      <c r="B148" s="241" t="s">
        <v>4010</v>
      </c>
      <c r="C148" s="245">
        <v>2022</v>
      </c>
      <c r="D148" s="245" t="s">
        <v>3771</v>
      </c>
      <c r="E148" s="253">
        <v>22</v>
      </c>
      <c r="F148" s="245"/>
      <c r="G148" s="253">
        <v>94.378889999999998</v>
      </c>
    </row>
    <row r="149" spans="1:7">
      <c r="A149" s="244"/>
      <c r="B149" s="241" t="s">
        <v>4011</v>
      </c>
      <c r="C149" s="245">
        <v>2022</v>
      </c>
      <c r="D149" s="245" t="s">
        <v>3771</v>
      </c>
      <c r="E149" s="253">
        <v>47</v>
      </c>
      <c r="F149" s="245"/>
      <c r="G149" s="253">
        <v>107.00911000000001</v>
      </c>
    </row>
    <row r="150" spans="1:7">
      <c r="A150" s="244"/>
      <c r="B150" s="241" t="s">
        <v>4012</v>
      </c>
      <c r="C150" s="245">
        <v>2022</v>
      </c>
      <c r="D150" s="245" t="s">
        <v>3771</v>
      </c>
      <c r="E150" s="253">
        <v>64</v>
      </c>
      <c r="F150" s="245"/>
      <c r="G150" s="253">
        <v>118.93447999999999</v>
      </c>
    </row>
    <row r="151" spans="1:7">
      <c r="A151" s="244"/>
      <c r="B151" s="241" t="s">
        <v>4013</v>
      </c>
      <c r="C151" s="245">
        <v>2022</v>
      </c>
      <c r="D151" s="245" t="s">
        <v>3771</v>
      </c>
      <c r="E151" s="253">
        <v>34</v>
      </c>
      <c r="F151" s="245"/>
      <c r="G151" s="253">
        <v>74.40625</v>
      </c>
    </row>
    <row r="152" spans="1:7">
      <c r="A152" s="244"/>
      <c r="B152" s="241" t="s">
        <v>4014</v>
      </c>
      <c r="C152" s="245">
        <v>2022</v>
      </c>
      <c r="D152" s="245" t="s">
        <v>3771</v>
      </c>
      <c r="E152" s="253">
        <v>87</v>
      </c>
      <c r="F152" s="245"/>
      <c r="G152" s="253">
        <v>110.12882</v>
      </c>
    </row>
    <row r="153" spans="1:7">
      <c r="A153" s="244"/>
      <c r="B153" s="241" t="s">
        <v>4015</v>
      </c>
      <c r="C153" s="245">
        <v>2022</v>
      </c>
      <c r="D153" s="245" t="s">
        <v>3771</v>
      </c>
      <c r="E153" s="253">
        <v>155</v>
      </c>
      <c r="F153" s="245"/>
      <c r="G153" s="253">
        <v>109.69516</v>
      </c>
    </row>
    <row r="154" spans="1:7">
      <c r="A154" s="244"/>
      <c r="B154" s="241" t="s">
        <v>4016</v>
      </c>
      <c r="C154" s="245">
        <v>2022</v>
      </c>
      <c r="D154" s="245" t="s">
        <v>3771</v>
      </c>
      <c r="E154" s="253">
        <v>31</v>
      </c>
      <c r="F154" s="245"/>
      <c r="G154" s="253">
        <v>78.73351000000001</v>
      </c>
    </row>
    <row r="155" spans="1:7">
      <c r="A155" s="244"/>
      <c r="B155" s="241" t="s">
        <v>4017</v>
      </c>
      <c r="C155" s="245">
        <v>2022</v>
      </c>
      <c r="D155" s="245" t="s">
        <v>3771</v>
      </c>
      <c r="E155" s="253">
        <v>7</v>
      </c>
      <c r="F155" s="245"/>
      <c r="G155" s="253">
        <v>64.891899999999993</v>
      </c>
    </row>
    <row r="156" spans="1:7">
      <c r="A156" s="244"/>
      <c r="B156" s="241" t="s">
        <v>4018</v>
      </c>
      <c r="C156" s="245">
        <v>2022</v>
      </c>
      <c r="D156" s="245" t="s">
        <v>3771</v>
      </c>
      <c r="E156" s="253">
        <v>26</v>
      </c>
      <c r="F156" s="245"/>
      <c r="G156" s="253">
        <v>73.693749999999994</v>
      </c>
    </row>
    <row r="157" spans="1:7">
      <c r="A157" s="244"/>
      <c r="B157" s="241" t="s">
        <v>4019</v>
      </c>
      <c r="C157" s="245">
        <v>2022</v>
      </c>
      <c r="D157" s="245" t="s">
        <v>3771</v>
      </c>
      <c r="E157" s="253">
        <v>51</v>
      </c>
      <c r="F157" s="245"/>
      <c r="G157" s="253">
        <v>111.62088</v>
      </c>
    </row>
    <row r="158" spans="1:7">
      <c r="A158" s="244"/>
      <c r="B158" s="241" t="s">
        <v>2175</v>
      </c>
      <c r="C158" s="245">
        <v>2022</v>
      </c>
      <c r="D158" s="245" t="s">
        <v>3771</v>
      </c>
      <c r="E158" s="253">
        <v>31</v>
      </c>
      <c r="F158" s="245"/>
      <c r="G158" s="253">
        <v>92.643799999999999</v>
      </c>
    </row>
    <row r="159" spans="1:7">
      <c r="A159" s="244"/>
      <c r="B159" s="241" t="s">
        <v>4020</v>
      </c>
      <c r="C159" s="245">
        <v>2022</v>
      </c>
      <c r="D159" s="245" t="s">
        <v>3771</v>
      </c>
      <c r="E159" s="253">
        <v>47</v>
      </c>
      <c r="F159" s="245"/>
      <c r="G159" s="253">
        <v>93.508150000000001</v>
      </c>
    </row>
    <row r="160" spans="1:7">
      <c r="A160" s="244"/>
      <c r="B160" s="241" t="s">
        <v>4021</v>
      </c>
      <c r="C160" s="245">
        <v>2022</v>
      </c>
      <c r="D160" s="245" t="s">
        <v>3771</v>
      </c>
      <c r="E160" s="253">
        <v>17</v>
      </c>
      <c r="F160" s="245"/>
      <c r="G160" s="253">
        <v>103.73341000000001</v>
      </c>
    </row>
    <row r="161" spans="1:7">
      <c r="A161" s="244"/>
      <c r="B161" s="241" t="s">
        <v>4022</v>
      </c>
      <c r="C161" s="245">
        <v>2022</v>
      </c>
      <c r="D161" s="245" t="s">
        <v>3771</v>
      </c>
      <c r="E161" s="253">
        <v>156</v>
      </c>
      <c r="F161" s="245"/>
      <c r="G161" s="253">
        <v>179.80615</v>
      </c>
    </row>
    <row r="162" spans="1:7">
      <c r="A162" s="244"/>
      <c r="B162" s="241" t="s">
        <v>4023</v>
      </c>
      <c r="C162" s="245">
        <v>2022</v>
      </c>
      <c r="D162" s="245" t="s">
        <v>3771</v>
      </c>
      <c r="E162" s="253">
        <v>98</v>
      </c>
      <c r="F162" s="245"/>
      <c r="G162" s="253">
        <v>153.32845</v>
      </c>
    </row>
    <row r="163" spans="1:7">
      <c r="A163" s="244"/>
      <c r="B163" s="241" t="s">
        <v>4024</v>
      </c>
      <c r="C163" s="245">
        <v>2022</v>
      </c>
      <c r="D163" s="245" t="s">
        <v>3771</v>
      </c>
      <c r="E163" s="253">
        <v>61</v>
      </c>
      <c r="F163" s="245"/>
      <c r="G163" s="253">
        <v>138.82001</v>
      </c>
    </row>
    <row r="164" spans="1:7">
      <c r="A164" s="244"/>
      <c r="B164" s="241" t="s">
        <v>4025</v>
      </c>
      <c r="C164" s="245">
        <v>2022</v>
      </c>
      <c r="D164" s="245" t="s">
        <v>3771</v>
      </c>
      <c r="E164" s="253">
        <v>31</v>
      </c>
      <c r="F164" s="245"/>
      <c r="G164" s="253">
        <v>66.204619999999991</v>
      </c>
    </row>
    <row r="165" spans="1:7">
      <c r="A165" s="244"/>
      <c r="B165" s="241" t="s">
        <v>4026</v>
      </c>
      <c r="C165" s="245">
        <v>2022</v>
      </c>
      <c r="D165" s="245" t="s">
        <v>3771</v>
      </c>
      <c r="E165" s="253">
        <v>269</v>
      </c>
      <c r="F165" s="245"/>
      <c r="G165" s="253">
        <v>300.03314</v>
      </c>
    </row>
    <row r="166" spans="1:7">
      <c r="A166" s="244"/>
      <c r="B166" s="241" t="s">
        <v>4027</v>
      </c>
      <c r="C166" s="245">
        <v>2022</v>
      </c>
      <c r="D166" s="245" t="s">
        <v>3771</v>
      </c>
      <c r="E166" s="253">
        <v>75</v>
      </c>
      <c r="F166" s="245"/>
      <c r="G166" s="253">
        <v>81.301919999999996</v>
      </c>
    </row>
    <row r="167" spans="1:7">
      <c r="A167" s="244"/>
      <c r="B167" s="241" t="s">
        <v>4028</v>
      </c>
      <c r="C167" s="245">
        <v>2022</v>
      </c>
      <c r="D167" s="245" t="s">
        <v>3771</v>
      </c>
      <c r="E167" s="253">
        <v>103</v>
      </c>
      <c r="F167" s="245"/>
      <c r="G167" s="253">
        <v>152.52376000000001</v>
      </c>
    </row>
    <row r="168" spans="1:7">
      <c r="A168" s="244"/>
      <c r="B168" s="241" t="s">
        <v>4029</v>
      </c>
      <c r="C168" s="245">
        <v>2022</v>
      </c>
      <c r="D168" s="245" t="s">
        <v>3771</v>
      </c>
      <c r="E168" s="253">
        <v>20</v>
      </c>
      <c r="F168" s="245"/>
      <c r="G168" s="253">
        <v>50.954569999999997</v>
      </c>
    </row>
    <row r="169" spans="1:7">
      <c r="A169" s="244"/>
      <c r="B169" s="241" t="s">
        <v>4572</v>
      </c>
      <c r="C169" s="245">
        <v>2022</v>
      </c>
      <c r="D169" s="245" t="s">
        <v>3774</v>
      </c>
      <c r="E169" s="253">
        <v>76</v>
      </c>
      <c r="F169" s="245"/>
      <c r="G169" s="253">
        <v>263.30432000000002</v>
      </c>
    </row>
    <row r="170" spans="1:7" ht="37.5">
      <c r="A170" s="244"/>
      <c r="B170" s="241" t="s">
        <v>4030</v>
      </c>
      <c r="C170" s="245">
        <v>2022</v>
      </c>
      <c r="D170" s="245" t="s">
        <v>3771</v>
      </c>
      <c r="E170" s="253">
        <v>7</v>
      </c>
      <c r="F170" s="245"/>
      <c r="G170" s="253">
        <v>57.008389999999999</v>
      </c>
    </row>
    <row r="171" spans="1:7">
      <c r="A171" s="244"/>
      <c r="B171" s="241" t="s">
        <v>4031</v>
      </c>
      <c r="C171" s="245">
        <v>2022</v>
      </c>
      <c r="D171" s="245" t="s">
        <v>3771</v>
      </c>
      <c r="E171" s="253">
        <v>14</v>
      </c>
      <c r="F171" s="245"/>
      <c r="G171" s="253">
        <v>70.790850000000006</v>
      </c>
    </row>
    <row r="172" spans="1:7">
      <c r="A172" s="244"/>
      <c r="B172" s="241" t="s">
        <v>4032</v>
      </c>
      <c r="C172" s="245">
        <v>2022</v>
      </c>
      <c r="D172" s="245" t="s">
        <v>3771</v>
      </c>
      <c r="E172" s="253">
        <v>40</v>
      </c>
      <c r="F172" s="245"/>
      <c r="G172" s="253">
        <v>56.256550000000004</v>
      </c>
    </row>
    <row r="173" spans="1:7">
      <c r="A173" s="244"/>
      <c r="B173" s="241" t="s">
        <v>4573</v>
      </c>
      <c r="C173" s="245">
        <v>2022</v>
      </c>
      <c r="D173" s="245" t="s">
        <v>3774</v>
      </c>
      <c r="E173" s="253">
        <v>141</v>
      </c>
      <c r="F173" s="245"/>
      <c r="G173" s="253">
        <v>342.55682000000002</v>
      </c>
    </row>
    <row r="174" spans="1:7">
      <c r="A174" s="244"/>
      <c r="B174" s="241" t="s">
        <v>4033</v>
      </c>
      <c r="C174" s="245">
        <v>2022</v>
      </c>
      <c r="D174" s="245" t="s">
        <v>3771</v>
      </c>
      <c r="E174" s="253">
        <v>292</v>
      </c>
      <c r="F174" s="245"/>
      <c r="G174" s="253">
        <v>424.43233000000004</v>
      </c>
    </row>
    <row r="175" spans="1:7">
      <c r="A175" s="244"/>
      <c r="B175" s="241" t="s">
        <v>4034</v>
      </c>
      <c r="C175" s="245">
        <v>2022</v>
      </c>
      <c r="D175" s="245" t="s">
        <v>3771</v>
      </c>
      <c r="E175" s="253">
        <v>21</v>
      </c>
      <c r="F175" s="245"/>
      <c r="G175" s="253">
        <v>60.802070000000001</v>
      </c>
    </row>
    <row r="176" spans="1:7">
      <c r="A176" s="244"/>
      <c r="B176" s="241" t="s">
        <v>4035</v>
      </c>
      <c r="C176" s="245">
        <v>2022</v>
      </c>
      <c r="D176" s="245" t="s">
        <v>3771</v>
      </c>
      <c r="E176" s="253">
        <v>101</v>
      </c>
      <c r="F176" s="245"/>
      <c r="G176" s="253">
        <v>114.14131</v>
      </c>
    </row>
    <row r="177" spans="1:7">
      <c r="A177" s="244"/>
      <c r="B177" s="241" t="s">
        <v>4036</v>
      </c>
      <c r="C177" s="245">
        <v>2022</v>
      </c>
      <c r="D177" s="245" t="s">
        <v>3771</v>
      </c>
      <c r="E177" s="253">
        <v>17</v>
      </c>
      <c r="F177" s="245"/>
      <c r="G177" s="253">
        <v>50.014510000000001</v>
      </c>
    </row>
    <row r="178" spans="1:7">
      <c r="A178" s="244"/>
      <c r="B178" s="241" t="s">
        <v>4037</v>
      </c>
      <c r="C178" s="245">
        <v>2022</v>
      </c>
      <c r="D178" s="245" t="s">
        <v>3771</v>
      </c>
      <c r="E178" s="253">
        <v>19</v>
      </c>
      <c r="F178" s="245"/>
      <c r="G178" s="253">
        <v>69.791420000000002</v>
      </c>
    </row>
    <row r="179" spans="1:7">
      <c r="A179" s="244"/>
      <c r="B179" s="241" t="s">
        <v>4038</v>
      </c>
      <c r="C179" s="245">
        <v>2022</v>
      </c>
      <c r="D179" s="245" t="s">
        <v>3771</v>
      </c>
      <c r="E179" s="253">
        <v>17</v>
      </c>
      <c r="F179" s="245"/>
      <c r="G179" s="253">
        <v>72.560280000000006</v>
      </c>
    </row>
    <row r="180" spans="1:7">
      <c r="A180" s="244"/>
      <c r="B180" s="241" t="s">
        <v>4039</v>
      </c>
      <c r="C180" s="245">
        <v>2022</v>
      </c>
      <c r="D180" s="245" t="s">
        <v>3771</v>
      </c>
      <c r="E180" s="253">
        <v>17</v>
      </c>
      <c r="F180" s="245"/>
      <c r="G180" s="253">
        <v>54.330370000000002</v>
      </c>
    </row>
    <row r="181" spans="1:7">
      <c r="A181" s="244"/>
      <c r="B181" s="241" t="s">
        <v>4040</v>
      </c>
      <c r="C181" s="245">
        <v>2022</v>
      </c>
      <c r="D181" s="245" t="s">
        <v>3771</v>
      </c>
      <c r="E181" s="253">
        <v>16</v>
      </c>
      <c r="F181" s="245"/>
      <c r="G181" s="253">
        <v>47.64143</v>
      </c>
    </row>
    <row r="182" spans="1:7">
      <c r="A182" s="244"/>
      <c r="B182" s="241" t="s">
        <v>4041</v>
      </c>
      <c r="C182" s="245">
        <v>2022</v>
      </c>
      <c r="D182" s="245" t="s">
        <v>3771</v>
      </c>
      <c r="E182" s="253">
        <v>13</v>
      </c>
      <c r="F182" s="245"/>
      <c r="G182" s="253">
        <v>51.346910000000001</v>
      </c>
    </row>
    <row r="183" spans="1:7">
      <c r="A183" s="244"/>
      <c r="B183" s="241" t="s">
        <v>4574</v>
      </c>
      <c r="C183" s="245">
        <v>2022</v>
      </c>
      <c r="D183" s="245" t="s">
        <v>3774</v>
      </c>
      <c r="E183" s="253">
        <v>18</v>
      </c>
      <c r="F183" s="245"/>
      <c r="G183" s="253">
        <v>115.28027</v>
      </c>
    </row>
    <row r="184" spans="1:7">
      <c r="A184" s="244"/>
      <c r="B184" s="241" t="s">
        <v>4042</v>
      </c>
      <c r="C184" s="245">
        <v>2022</v>
      </c>
      <c r="D184" s="245" t="s">
        <v>3771</v>
      </c>
      <c r="E184" s="253">
        <v>270</v>
      </c>
      <c r="F184" s="245"/>
      <c r="G184" s="253">
        <v>373.32201000000003</v>
      </c>
    </row>
    <row r="185" spans="1:7">
      <c r="A185" s="244"/>
      <c r="B185" s="241" t="s">
        <v>4043</v>
      </c>
      <c r="C185" s="245">
        <v>2022</v>
      </c>
      <c r="D185" s="245" t="s">
        <v>3771</v>
      </c>
      <c r="E185" s="253">
        <v>55</v>
      </c>
      <c r="F185" s="245"/>
      <c r="G185" s="253">
        <v>109.42882</v>
      </c>
    </row>
    <row r="186" spans="1:7">
      <c r="A186" s="244"/>
      <c r="B186" s="241" t="s">
        <v>4044</v>
      </c>
      <c r="C186" s="245">
        <v>2022</v>
      </c>
      <c r="D186" s="245" t="s">
        <v>3771</v>
      </c>
      <c r="E186" s="253">
        <v>30</v>
      </c>
      <c r="F186" s="245"/>
      <c r="G186" s="253">
        <v>84.339179999999999</v>
      </c>
    </row>
    <row r="187" spans="1:7">
      <c r="A187" s="244"/>
      <c r="B187" s="241" t="s">
        <v>4045</v>
      </c>
      <c r="C187" s="245">
        <v>2022</v>
      </c>
      <c r="D187" s="245" t="s">
        <v>3771</v>
      </c>
      <c r="E187" s="253">
        <v>56</v>
      </c>
      <c r="F187" s="245"/>
      <c r="G187" s="253">
        <v>136.32166000000001</v>
      </c>
    </row>
    <row r="188" spans="1:7">
      <c r="A188" s="244"/>
      <c r="B188" s="241" t="s">
        <v>4046</v>
      </c>
      <c r="C188" s="245">
        <v>2022</v>
      </c>
      <c r="D188" s="245" t="s">
        <v>3771</v>
      </c>
      <c r="E188" s="253">
        <v>22</v>
      </c>
      <c r="F188" s="245"/>
      <c r="G188" s="253">
        <v>66.57332000000001</v>
      </c>
    </row>
    <row r="189" spans="1:7">
      <c r="A189" s="244"/>
      <c r="B189" s="241" t="s">
        <v>4047</v>
      </c>
      <c r="C189" s="245">
        <v>2022</v>
      </c>
      <c r="D189" s="245" t="s">
        <v>3771</v>
      </c>
      <c r="E189" s="253">
        <v>14</v>
      </c>
      <c r="F189" s="245"/>
      <c r="G189" s="253">
        <v>44.745290000000004</v>
      </c>
    </row>
    <row r="190" spans="1:7">
      <c r="A190" s="244"/>
      <c r="B190" s="241" t="s">
        <v>4048</v>
      </c>
      <c r="C190" s="245">
        <v>2022</v>
      </c>
      <c r="D190" s="245" t="s">
        <v>3771</v>
      </c>
      <c r="E190" s="253">
        <v>33</v>
      </c>
      <c r="F190" s="245"/>
      <c r="G190" s="253">
        <v>54.378910000000005</v>
      </c>
    </row>
    <row r="191" spans="1:7">
      <c r="A191" s="244"/>
      <c r="B191" s="241" t="s">
        <v>4049</v>
      </c>
      <c r="C191" s="245">
        <v>2022</v>
      </c>
      <c r="D191" s="245" t="s">
        <v>3771</v>
      </c>
      <c r="E191" s="253">
        <v>69</v>
      </c>
      <c r="F191" s="245"/>
      <c r="G191" s="253">
        <v>121.05275999999999</v>
      </c>
    </row>
    <row r="192" spans="1:7">
      <c r="A192" s="244"/>
      <c r="B192" s="241" t="s">
        <v>4050</v>
      </c>
      <c r="C192" s="245">
        <v>2022</v>
      </c>
      <c r="D192" s="245" t="s">
        <v>3771</v>
      </c>
      <c r="E192" s="253">
        <v>15</v>
      </c>
      <c r="F192" s="245"/>
      <c r="G192" s="253">
        <v>53.792300000000004</v>
      </c>
    </row>
    <row r="193" spans="1:7">
      <c r="A193" s="244"/>
      <c r="B193" s="241" t="s">
        <v>4051</v>
      </c>
      <c r="C193" s="245">
        <v>2022</v>
      </c>
      <c r="D193" s="245" t="s">
        <v>3771</v>
      </c>
      <c r="E193" s="253">
        <v>19</v>
      </c>
      <c r="F193" s="245"/>
      <c r="G193" s="253">
        <v>56.970599999999997</v>
      </c>
    </row>
    <row r="194" spans="1:7">
      <c r="A194" s="244"/>
      <c r="B194" s="241" t="s">
        <v>4052</v>
      </c>
      <c r="C194" s="245">
        <v>2022</v>
      </c>
      <c r="D194" s="245" t="s">
        <v>3771</v>
      </c>
      <c r="E194" s="253">
        <v>11</v>
      </c>
      <c r="F194" s="245"/>
      <c r="G194" s="253">
        <v>91.572270000000003</v>
      </c>
    </row>
    <row r="195" spans="1:7">
      <c r="A195" s="244"/>
      <c r="B195" s="241" t="s">
        <v>3936</v>
      </c>
      <c r="C195" s="245">
        <v>2022</v>
      </c>
      <c r="D195" s="245" t="s">
        <v>3771</v>
      </c>
      <c r="E195" s="253">
        <v>15</v>
      </c>
      <c r="F195" s="245"/>
      <c r="G195" s="253">
        <v>92.881899999999987</v>
      </c>
    </row>
    <row r="196" spans="1:7">
      <c r="A196" s="244"/>
      <c r="B196" s="241" t="s">
        <v>4053</v>
      </c>
      <c r="C196" s="245">
        <v>2022</v>
      </c>
      <c r="D196" s="245" t="s">
        <v>3771</v>
      </c>
      <c r="E196" s="253">
        <v>35</v>
      </c>
      <c r="F196" s="245"/>
      <c r="G196" s="253">
        <v>85.913600000000002</v>
      </c>
    </row>
    <row r="197" spans="1:7">
      <c r="A197" s="244"/>
      <c r="B197" s="241" t="s">
        <v>4054</v>
      </c>
      <c r="C197" s="245">
        <v>2022</v>
      </c>
      <c r="D197" s="245" t="s">
        <v>3771</v>
      </c>
      <c r="E197" s="253">
        <v>25</v>
      </c>
      <c r="F197" s="245"/>
      <c r="G197" s="253">
        <v>79.015990000000002</v>
      </c>
    </row>
    <row r="198" spans="1:7">
      <c r="A198" s="244"/>
      <c r="B198" s="241" t="s">
        <v>4055</v>
      </c>
      <c r="C198" s="245">
        <v>2022</v>
      </c>
      <c r="D198" s="245" t="s">
        <v>3771</v>
      </c>
      <c r="E198" s="253">
        <v>12</v>
      </c>
      <c r="F198" s="245"/>
      <c r="G198" s="253">
        <v>46.530459999999998</v>
      </c>
    </row>
    <row r="199" spans="1:7">
      <c r="A199" s="244"/>
      <c r="B199" s="241" t="s">
        <v>2821</v>
      </c>
      <c r="C199" s="245">
        <v>2022</v>
      </c>
      <c r="D199" s="245" t="s">
        <v>3771</v>
      </c>
      <c r="E199" s="253">
        <v>60</v>
      </c>
      <c r="F199" s="245"/>
      <c r="G199" s="253">
        <v>133.10445000000001</v>
      </c>
    </row>
    <row r="200" spans="1:7">
      <c r="A200" s="244"/>
      <c r="B200" s="241" t="s">
        <v>4056</v>
      </c>
      <c r="C200" s="245">
        <v>2022</v>
      </c>
      <c r="D200" s="245" t="s">
        <v>3771</v>
      </c>
      <c r="E200" s="253">
        <v>26</v>
      </c>
      <c r="F200" s="245"/>
      <c r="G200" s="253">
        <v>41.927550000000004</v>
      </c>
    </row>
    <row r="201" spans="1:7">
      <c r="A201" s="244"/>
      <c r="B201" s="241" t="s">
        <v>4057</v>
      </c>
      <c r="C201" s="245">
        <v>2022</v>
      </c>
      <c r="D201" s="245" t="s">
        <v>3771</v>
      </c>
      <c r="E201" s="253">
        <v>27</v>
      </c>
      <c r="F201" s="245"/>
      <c r="G201" s="253">
        <v>81.491759999999999</v>
      </c>
    </row>
    <row r="202" spans="1:7">
      <c r="A202" s="244"/>
      <c r="B202" s="241" t="s">
        <v>4058</v>
      </c>
      <c r="C202" s="245">
        <v>2022</v>
      </c>
      <c r="D202" s="245" t="s">
        <v>3771</v>
      </c>
      <c r="E202" s="253">
        <v>167.99999999999997</v>
      </c>
      <c r="F202" s="245"/>
      <c r="G202" s="253">
        <v>187.22073999999998</v>
      </c>
    </row>
    <row r="203" spans="1:7">
      <c r="A203" s="244"/>
      <c r="B203" s="241" t="s">
        <v>4059</v>
      </c>
      <c r="C203" s="245">
        <v>2022</v>
      </c>
      <c r="D203" s="245" t="s">
        <v>3771</v>
      </c>
      <c r="E203" s="253">
        <v>204.00000000000003</v>
      </c>
      <c r="F203" s="245"/>
      <c r="G203" s="253">
        <v>198.61541</v>
      </c>
    </row>
    <row r="204" spans="1:7">
      <c r="A204" s="244"/>
      <c r="B204" s="241" t="s">
        <v>4060</v>
      </c>
      <c r="C204" s="245">
        <v>2022</v>
      </c>
      <c r="D204" s="245" t="s">
        <v>3771</v>
      </c>
      <c r="E204" s="253">
        <v>157</v>
      </c>
      <c r="F204" s="245"/>
      <c r="G204" s="253">
        <v>232.76981000000001</v>
      </c>
    </row>
    <row r="205" spans="1:7">
      <c r="A205" s="244"/>
      <c r="B205" s="241" t="s">
        <v>4061</v>
      </c>
      <c r="C205" s="245">
        <v>2022</v>
      </c>
      <c r="D205" s="245" t="s">
        <v>3771</v>
      </c>
      <c r="E205" s="253">
        <v>41</v>
      </c>
      <c r="F205" s="245"/>
      <c r="G205" s="253">
        <v>99.673570000000012</v>
      </c>
    </row>
    <row r="206" spans="1:7">
      <c r="A206" s="244"/>
      <c r="B206" s="241" t="s">
        <v>4062</v>
      </c>
      <c r="C206" s="245">
        <v>2022</v>
      </c>
      <c r="D206" s="245" t="s">
        <v>3771</v>
      </c>
      <c r="E206" s="253">
        <v>34</v>
      </c>
      <c r="F206" s="245"/>
      <c r="G206" s="253">
        <v>50.858280000000001</v>
      </c>
    </row>
    <row r="207" spans="1:7">
      <c r="A207" s="244"/>
      <c r="B207" s="241" t="s">
        <v>4063</v>
      </c>
      <c r="C207" s="245">
        <v>2022</v>
      </c>
      <c r="D207" s="245" t="s">
        <v>3771</v>
      </c>
      <c r="E207" s="253">
        <v>40</v>
      </c>
      <c r="F207" s="245"/>
      <c r="G207" s="253">
        <v>85.062570000000008</v>
      </c>
    </row>
    <row r="208" spans="1:7">
      <c r="A208" s="244"/>
      <c r="B208" s="241" t="s">
        <v>4064</v>
      </c>
      <c r="C208" s="245">
        <v>2022</v>
      </c>
      <c r="D208" s="245" t="s">
        <v>3771</v>
      </c>
      <c r="E208" s="253">
        <v>12</v>
      </c>
      <c r="F208" s="245"/>
      <c r="G208" s="253">
        <v>41.523309999999995</v>
      </c>
    </row>
    <row r="209" spans="1:7">
      <c r="A209" s="244"/>
      <c r="B209" s="241" t="s">
        <v>4065</v>
      </c>
      <c r="C209" s="245">
        <v>2022</v>
      </c>
      <c r="D209" s="245" t="s">
        <v>3771</v>
      </c>
      <c r="E209" s="253">
        <v>63</v>
      </c>
      <c r="F209" s="245"/>
      <c r="G209" s="253">
        <v>145.2004</v>
      </c>
    </row>
    <row r="210" spans="1:7">
      <c r="A210" s="244"/>
      <c r="B210" s="241" t="s">
        <v>4066</v>
      </c>
      <c r="C210" s="245">
        <v>2022</v>
      </c>
      <c r="D210" s="245" t="s">
        <v>3771</v>
      </c>
      <c r="E210" s="253">
        <v>22</v>
      </c>
      <c r="F210" s="245"/>
      <c r="G210" s="253">
        <v>76.210089999999994</v>
      </c>
    </row>
    <row r="211" spans="1:7">
      <c r="A211" s="244"/>
      <c r="B211" s="241" t="s">
        <v>4067</v>
      </c>
      <c r="C211" s="245">
        <v>2022</v>
      </c>
      <c r="D211" s="245" t="s">
        <v>3771</v>
      </c>
      <c r="E211" s="253">
        <v>108</v>
      </c>
      <c r="F211" s="245"/>
      <c r="G211" s="253">
        <v>180.20732999999998</v>
      </c>
    </row>
    <row r="212" spans="1:7">
      <c r="A212" s="244"/>
      <c r="B212" s="241" t="s">
        <v>4068</v>
      </c>
      <c r="C212" s="245">
        <v>2022</v>
      </c>
      <c r="D212" s="245" t="s">
        <v>3771</v>
      </c>
      <c r="E212" s="253">
        <v>250</v>
      </c>
      <c r="F212" s="245"/>
      <c r="G212" s="253">
        <v>236.40317000000002</v>
      </c>
    </row>
    <row r="213" spans="1:7" ht="37.5">
      <c r="A213" s="244"/>
      <c r="B213" s="241" t="s">
        <v>4069</v>
      </c>
      <c r="C213" s="245">
        <v>2022</v>
      </c>
      <c r="D213" s="245" t="s">
        <v>3771</v>
      </c>
      <c r="E213" s="253">
        <v>108</v>
      </c>
      <c r="F213" s="245"/>
      <c r="G213" s="253">
        <v>177.22110999999998</v>
      </c>
    </row>
    <row r="214" spans="1:7" ht="37.5">
      <c r="A214" s="244"/>
      <c r="B214" s="241" t="s">
        <v>4070</v>
      </c>
      <c r="C214" s="245">
        <v>2022</v>
      </c>
      <c r="D214" s="245" t="s">
        <v>3771</v>
      </c>
      <c r="E214" s="253">
        <v>340</v>
      </c>
      <c r="F214" s="245"/>
      <c r="G214" s="253">
        <v>337.08714000000003</v>
      </c>
    </row>
    <row r="215" spans="1:7">
      <c r="A215" s="244"/>
      <c r="B215" s="241" t="s">
        <v>4575</v>
      </c>
      <c r="C215" s="245">
        <v>2022</v>
      </c>
      <c r="D215" s="245" t="s">
        <v>3774</v>
      </c>
      <c r="E215" s="253">
        <v>497</v>
      </c>
      <c r="F215" s="245"/>
      <c r="G215" s="253">
        <v>655.70492000000002</v>
      </c>
    </row>
    <row r="216" spans="1:7">
      <c r="A216" s="244"/>
      <c r="B216" s="241" t="s">
        <v>4071</v>
      </c>
      <c r="C216" s="245">
        <v>2022</v>
      </c>
      <c r="D216" s="245" t="s">
        <v>3771</v>
      </c>
      <c r="E216" s="253">
        <v>164</v>
      </c>
      <c r="F216" s="245"/>
      <c r="G216" s="253">
        <v>311.43622999999997</v>
      </c>
    </row>
    <row r="217" spans="1:7">
      <c r="A217" s="244"/>
      <c r="B217" s="241" t="s">
        <v>4072</v>
      </c>
      <c r="C217" s="245">
        <v>2022</v>
      </c>
      <c r="D217" s="245" t="s">
        <v>3771</v>
      </c>
      <c r="E217" s="253">
        <v>601</v>
      </c>
      <c r="F217" s="245"/>
      <c r="G217" s="253">
        <v>669.50373000000002</v>
      </c>
    </row>
    <row r="218" spans="1:7">
      <c r="A218" s="244"/>
      <c r="B218" s="241" t="s">
        <v>4073</v>
      </c>
      <c r="C218" s="245">
        <v>2022</v>
      </c>
      <c r="D218" s="245" t="s">
        <v>3771</v>
      </c>
      <c r="E218" s="253">
        <v>274</v>
      </c>
      <c r="F218" s="245"/>
      <c r="G218" s="253">
        <v>424.93278999999995</v>
      </c>
    </row>
    <row r="219" spans="1:7">
      <c r="A219" s="244"/>
      <c r="B219" s="241" t="s">
        <v>4074</v>
      </c>
      <c r="C219" s="245">
        <v>2022</v>
      </c>
      <c r="D219" s="245" t="s">
        <v>3771</v>
      </c>
      <c r="E219" s="253">
        <v>349</v>
      </c>
      <c r="F219" s="245"/>
      <c r="G219" s="253">
        <v>461.40102000000002</v>
      </c>
    </row>
    <row r="220" spans="1:7">
      <c r="A220" s="244"/>
      <c r="B220" s="241" t="s">
        <v>4075</v>
      </c>
      <c r="C220" s="245">
        <v>2022</v>
      </c>
      <c r="D220" s="245" t="s">
        <v>3771</v>
      </c>
      <c r="E220" s="253">
        <v>33</v>
      </c>
      <c r="F220" s="245"/>
      <c r="G220" s="253">
        <v>95.013019999999997</v>
      </c>
    </row>
    <row r="221" spans="1:7">
      <c r="A221" s="244"/>
      <c r="B221" s="241" t="s">
        <v>4076</v>
      </c>
      <c r="C221" s="245">
        <v>2022</v>
      </c>
      <c r="D221" s="245" t="s">
        <v>3771</v>
      </c>
      <c r="E221" s="253">
        <v>62</v>
      </c>
      <c r="F221" s="245"/>
      <c r="G221" s="253">
        <v>150.50058999999999</v>
      </c>
    </row>
    <row r="222" spans="1:7" ht="37.5">
      <c r="A222" s="244"/>
      <c r="B222" s="241" t="s">
        <v>4077</v>
      </c>
      <c r="C222" s="245">
        <v>2022</v>
      </c>
      <c r="D222" s="245" t="s">
        <v>3771</v>
      </c>
      <c r="E222" s="253">
        <v>86</v>
      </c>
      <c r="F222" s="245"/>
      <c r="G222" s="253">
        <v>140.71736999999999</v>
      </c>
    </row>
    <row r="223" spans="1:7">
      <c r="A223" s="244"/>
      <c r="B223" s="241" t="s">
        <v>4078</v>
      </c>
      <c r="C223" s="245">
        <v>2022</v>
      </c>
      <c r="D223" s="245" t="s">
        <v>3771</v>
      </c>
      <c r="E223" s="253">
        <v>24</v>
      </c>
      <c r="F223" s="245"/>
      <c r="G223" s="253">
        <v>100.56807999999999</v>
      </c>
    </row>
    <row r="224" spans="1:7">
      <c r="A224" s="244"/>
      <c r="B224" s="241" t="s">
        <v>4079</v>
      </c>
      <c r="C224" s="245">
        <v>2022</v>
      </c>
      <c r="D224" s="245" t="s">
        <v>3771</v>
      </c>
      <c r="E224" s="253">
        <v>21</v>
      </c>
      <c r="F224" s="245"/>
      <c r="G224" s="253">
        <v>87.186509999999998</v>
      </c>
    </row>
    <row r="225" spans="1:7">
      <c r="A225" s="244"/>
      <c r="B225" s="241" t="s">
        <v>4080</v>
      </c>
      <c r="C225" s="245">
        <v>2022</v>
      </c>
      <c r="D225" s="245" t="s">
        <v>3771</v>
      </c>
      <c r="E225" s="253">
        <v>37</v>
      </c>
      <c r="F225" s="245"/>
      <c r="G225" s="253">
        <v>66.217759999999998</v>
      </c>
    </row>
    <row r="226" spans="1:7">
      <c r="A226" s="244"/>
      <c r="B226" s="241" t="s">
        <v>4081</v>
      </c>
      <c r="C226" s="245">
        <v>2022</v>
      </c>
      <c r="D226" s="245" t="s">
        <v>3771</v>
      </c>
      <c r="E226" s="253">
        <v>75</v>
      </c>
      <c r="F226" s="245"/>
      <c r="G226" s="253">
        <v>87.145229999999998</v>
      </c>
    </row>
    <row r="227" spans="1:7">
      <c r="A227" s="244"/>
      <c r="B227" s="241" t="s">
        <v>4082</v>
      </c>
      <c r="C227" s="245">
        <v>2022</v>
      </c>
      <c r="D227" s="245" t="s">
        <v>3771</v>
      </c>
      <c r="E227" s="253">
        <v>27</v>
      </c>
      <c r="F227" s="245"/>
      <c r="G227" s="253">
        <v>54.395890000000001</v>
      </c>
    </row>
    <row r="228" spans="1:7">
      <c r="A228" s="244"/>
      <c r="B228" s="241" t="s">
        <v>4083</v>
      </c>
      <c r="C228" s="245">
        <v>2022</v>
      </c>
      <c r="D228" s="245" t="s">
        <v>3771</v>
      </c>
      <c r="E228" s="253">
        <v>47</v>
      </c>
      <c r="F228" s="245"/>
      <c r="G228" s="253">
        <v>127.51244</v>
      </c>
    </row>
    <row r="229" spans="1:7">
      <c r="A229" s="244"/>
      <c r="B229" s="241" t="s">
        <v>4084</v>
      </c>
      <c r="C229" s="245">
        <v>2022</v>
      </c>
      <c r="D229" s="245" t="s">
        <v>3771</v>
      </c>
      <c r="E229" s="253">
        <v>79</v>
      </c>
      <c r="F229" s="245"/>
      <c r="G229" s="253">
        <v>139.47005999999999</v>
      </c>
    </row>
    <row r="230" spans="1:7">
      <c r="A230" s="244"/>
      <c r="B230" s="241" t="s">
        <v>4085</v>
      </c>
      <c r="C230" s="245">
        <v>2022</v>
      </c>
      <c r="D230" s="245" t="s">
        <v>3771</v>
      </c>
      <c r="E230" s="253">
        <v>27</v>
      </c>
      <c r="F230" s="245"/>
      <c r="G230" s="253">
        <v>59.586179999999999</v>
      </c>
    </row>
    <row r="231" spans="1:7">
      <c r="A231" s="244"/>
      <c r="B231" s="241" t="s">
        <v>4086</v>
      </c>
      <c r="C231" s="245">
        <v>2022</v>
      </c>
      <c r="D231" s="245" t="s">
        <v>3771</v>
      </c>
      <c r="E231" s="253">
        <v>30</v>
      </c>
      <c r="F231" s="245"/>
      <c r="G231" s="253">
        <v>76.741410000000002</v>
      </c>
    </row>
    <row r="232" spans="1:7">
      <c r="A232" s="244"/>
      <c r="B232" s="241" t="s">
        <v>4087</v>
      </c>
      <c r="C232" s="245">
        <v>2022</v>
      </c>
      <c r="D232" s="245" t="s">
        <v>3771</v>
      </c>
      <c r="E232" s="253">
        <v>118</v>
      </c>
      <c r="F232" s="245"/>
      <c r="G232" s="253">
        <v>130.71352999999999</v>
      </c>
    </row>
    <row r="233" spans="1:7">
      <c r="A233" s="244"/>
      <c r="B233" s="241" t="s">
        <v>4088</v>
      </c>
      <c r="C233" s="245">
        <v>2022</v>
      </c>
      <c r="D233" s="245" t="s">
        <v>3771</v>
      </c>
      <c r="E233" s="253">
        <v>29</v>
      </c>
      <c r="F233" s="245"/>
      <c r="G233" s="253">
        <v>87.076160000000002</v>
      </c>
    </row>
    <row r="234" spans="1:7">
      <c r="A234" s="244"/>
      <c r="B234" s="241" t="s">
        <v>4089</v>
      </c>
      <c r="C234" s="245">
        <v>2022</v>
      </c>
      <c r="D234" s="245" t="s">
        <v>3771</v>
      </c>
      <c r="E234" s="253">
        <v>26</v>
      </c>
      <c r="F234" s="245"/>
      <c r="G234" s="253">
        <v>67.167299999999997</v>
      </c>
    </row>
    <row r="235" spans="1:7">
      <c r="A235" s="244"/>
      <c r="B235" s="241" t="s">
        <v>4576</v>
      </c>
      <c r="C235" s="245">
        <v>2022</v>
      </c>
      <c r="D235" s="245" t="s">
        <v>3774</v>
      </c>
      <c r="E235" s="253">
        <v>8</v>
      </c>
      <c r="F235" s="245"/>
      <c r="G235" s="253">
        <v>93.80462</v>
      </c>
    </row>
    <row r="236" spans="1:7">
      <c r="A236" s="244"/>
      <c r="B236" s="241" t="s">
        <v>4090</v>
      </c>
      <c r="C236" s="245">
        <v>2022</v>
      </c>
      <c r="D236" s="245" t="s">
        <v>3771</v>
      </c>
      <c r="E236" s="253">
        <v>60</v>
      </c>
      <c r="F236" s="245"/>
      <c r="G236" s="253">
        <v>101.38167</v>
      </c>
    </row>
    <row r="237" spans="1:7">
      <c r="A237" s="244"/>
      <c r="B237" s="241" t="s">
        <v>4091</v>
      </c>
      <c r="C237" s="245">
        <v>2022</v>
      </c>
      <c r="D237" s="245" t="s">
        <v>3771</v>
      </c>
      <c r="E237" s="253">
        <v>45</v>
      </c>
      <c r="F237" s="245"/>
      <c r="G237" s="253">
        <v>103.47224</v>
      </c>
    </row>
    <row r="238" spans="1:7">
      <c r="A238" s="244"/>
      <c r="B238" s="241" t="s">
        <v>4092</v>
      </c>
      <c r="C238" s="245">
        <v>2022</v>
      </c>
      <c r="D238" s="245" t="s">
        <v>3771</v>
      </c>
      <c r="E238" s="253">
        <v>34</v>
      </c>
      <c r="F238" s="245"/>
      <c r="G238" s="253">
        <v>102.52421000000001</v>
      </c>
    </row>
    <row r="239" spans="1:7">
      <c r="A239" s="244"/>
      <c r="B239" s="241" t="s">
        <v>4577</v>
      </c>
      <c r="C239" s="245">
        <v>2022</v>
      </c>
      <c r="D239" s="245" t="s">
        <v>3774</v>
      </c>
      <c r="E239" s="253">
        <v>4</v>
      </c>
      <c r="F239" s="245"/>
      <c r="G239" s="253">
        <v>103.34751</v>
      </c>
    </row>
    <row r="240" spans="1:7">
      <c r="A240" s="244"/>
      <c r="B240" s="241" t="s">
        <v>4093</v>
      </c>
      <c r="C240" s="245">
        <v>2022</v>
      </c>
      <c r="D240" s="245" t="s">
        <v>3771</v>
      </c>
      <c r="E240" s="253">
        <v>43</v>
      </c>
      <c r="F240" s="245"/>
      <c r="G240" s="253">
        <v>101.78157</v>
      </c>
    </row>
    <row r="241" spans="1:7">
      <c r="A241" s="244"/>
      <c r="B241" s="241" t="s">
        <v>4094</v>
      </c>
      <c r="C241" s="245">
        <v>2022</v>
      </c>
      <c r="D241" s="245" t="s">
        <v>3771</v>
      </c>
      <c r="E241" s="253">
        <v>21</v>
      </c>
      <c r="F241" s="245"/>
      <c r="G241" s="253">
        <v>166.78139000000002</v>
      </c>
    </row>
    <row r="242" spans="1:7">
      <c r="A242" s="244"/>
      <c r="B242" s="241" t="s">
        <v>4095</v>
      </c>
      <c r="C242" s="245">
        <v>2022</v>
      </c>
      <c r="D242" s="245" t="s">
        <v>3771</v>
      </c>
      <c r="E242" s="253">
        <v>144</v>
      </c>
      <c r="F242" s="245"/>
      <c r="G242" s="253">
        <v>171.23420999999999</v>
      </c>
    </row>
    <row r="243" spans="1:7">
      <c r="A243" s="244"/>
      <c r="B243" s="241" t="s">
        <v>4096</v>
      </c>
      <c r="C243" s="245">
        <v>2022</v>
      </c>
      <c r="D243" s="245" t="s">
        <v>3771</v>
      </c>
      <c r="E243" s="253">
        <v>223</v>
      </c>
      <c r="F243" s="245"/>
      <c r="G243" s="253">
        <v>314.50968</v>
      </c>
    </row>
    <row r="244" spans="1:7">
      <c r="A244" s="244"/>
      <c r="B244" s="241" t="s">
        <v>4097</v>
      </c>
      <c r="C244" s="245">
        <v>2022</v>
      </c>
      <c r="D244" s="245" t="s">
        <v>3771</v>
      </c>
      <c r="E244" s="253">
        <v>189</v>
      </c>
      <c r="F244" s="245"/>
      <c r="G244" s="253">
        <v>358.93790000000001</v>
      </c>
    </row>
    <row r="245" spans="1:7">
      <c r="A245" s="244"/>
      <c r="B245" s="241" t="s">
        <v>4098</v>
      </c>
      <c r="C245" s="245">
        <v>2022</v>
      </c>
      <c r="D245" s="245" t="s">
        <v>3771</v>
      </c>
      <c r="E245" s="253">
        <v>318</v>
      </c>
      <c r="F245" s="245"/>
      <c r="G245" s="253">
        <v>380.47800999999998</v>
      </c>
    </row>
    <row r="246" spans="1:7">
      <c r="A246" s="244"/>
      <c r="B246" s="241" t="s">
        <v>4578</v>
      </c>
      <c r="C246" s="245">
        <v>2022</v>
      </c>
      <c r="D246" s="245" t="s">
        <v>3774</v>
      </c>
      <c r="E246" s="253">
        <v>887</v>
      </c>
      <c r="F246" s="245"/>
      <c r="G246" s="253">
        <v>1081.4583799999998</v>
      </c>
    </row>
    <row r="247" spans="1:7">
      <c r="A247" s="244"/>
      <c r="B247" s="241" t="s">
        <v>4099</v>
      </c>
      <c r="C247" s="245">
        <v>2022</v>
      </c>
      <c r="D247" s="245" t="s">
        <v>3771</v>
      </c>
      <c r="E247" s="253">
        <v>5</v>
      </c>
      <c r="F247" s="245"/>
      <c r="G247" s="253">
        <v>49.535319999999999</v>
      </c>
    </row>
    <row r="248" spans="1:7">
      <c r="A248" s="244"/>
      <c r="B248" s="241" t="s">
        <v>4579</v>
      </c>
      <c r="C248" s="245">
        <v>2022</v>
      </c>
      <c r="D248" s="245" t="s">
        <v>3774</v>
      </c>
      <c r="E248" s="253">
        <v>48</v>
      </c>
      <c r="F248" s="245"/>
      <c r="G248" s="253">
        <v>180.06819000000002</v>
      </c>
    </row>
    <row r="249" spans="1:7">
      <c r="A249" s="244"/>
      <c r="B249" s="241" t="s">
        <v>4100</v>
      </c>
      <c r="C249" s="245">
        <v>2022</v>
      </c>
      <c r="D249" s="245" t="s">
        <v>3771</v>
      </c>
      <c r="E249" s="253">
        <v>20</v>
      </c>
      <c r="F249" s="245"/>
      <c r="G249" s="253">
        <v>137.99495000000002</v>
      </c>
    </row>
    <row r="250" spans="1:7">
      <c r="A250" s="244"/>
      <c r="B250" s="241" t="s">
        <v>4101</v>
      </c>
      <c r="C250" s="245">
        <v>2022</v>
      </c>
      <c r="D250" s="245" t="s">
        <v>3771</v>
      </c>
      <c r="E250" s="253">
        <v>95</v>
      </c>
      <c r="F250" s="245"/>
      <c r="G250" s="253">
        <v>164.71898999999999</v>
      </c>
    </row>
    <row r="251" spans="1:7">
      <c r="A251" s="244"/>
      <c r="B251" s="241" t="s">
        <v>4102</v>
      </c>
      <c r="C251" s="245">
        <v>2022</v>
      </c>
      <c r="D251" s="245" t="s">
        <v>3771</v>
      </c>
      <c r="E251" s="253">
        <v>192</v>
      </c>
      <c r="F251" s="245"/>
      <c r="G251" s="253">
        <v>279.11462999999998</v>
      </c>
    </row>
    <row r="252" spans="1:7">
      <c r="A252" s="244"/>
      <c r="B252" s="241" t="s">
        <v>4103</v>
      </c>
      <c r="C252" s="245">
        <v>2022</v>
      </c>
      <c r="D252" s="245" t="s">
        <v>3771</v>
      </c>
      <c r="E252" s="253">
        <v>117</v>
      </c>
      <c r="F252" s="245"/>
      <c r="G252" s="253">
        <v>169.90254000000002</v>
      </c>
    </row>
    <row r="253" spans="1:7">
      <c r="A253" s="244"/>
      <c r="B253" s="241" t="s">
        <v>4104</v>
      </c>
      <c r="C253" s="245">
        <v>2022</v>
      </c>
      <c r="D253" s="245" t="s">
        <v>3771</v>
      </c>
      <c r="E253" s="253">
        <v>418</v>
      </c>
      <c r="F253" s="245"/>
      <c r="G253" s="253">
        <v>498.67791999999997</v>
      </c>
    </row>
    <row r="254" spans="1:7">
      <c r="A254" s="244"/>
      <c r="B254" s="241" t="s">
        <v>4105</v>
      </c>
      <c r="C254" s="245">
        <v>2022</v>
      </c>
      <c r="D254" s="245" t="s">
        <v>3771</v>
      </c>
      <c r="E254" s="253">
        <v>215</v>
      </c>
      <c r="F254" s="245"/>
      <c r="G254" s="253">
        <v>250.71816000000001</v>
      </c>
    </row>
    <row r="255" spans="1:7" ht="37.5">
      <c r="A255" s="244"/>
      <c r="B255" s="241" t="s">
        <v>4580</v>
      </c>
      <c r="C255" s="245">
        <v>2022</v>
      </c>
      <c r="D255" s="245" t="s">
        <v>3774</v>
      </c>
      <c r="E255" s="253">
        <v>30</v>
      </c>
      <c r="F255" s="245"/>
      <c r="G255" s="253">
        <v>167.09917999999999</v>
      </c>
    </row>
    <row r="256" spans="1:7">
      <c r="A256" s="244"/>
      <c r="B256" s="241" t="s">
        <v>4106</v>
      </c>
      <c r="C256" s="245">
        <v>2022</v>
      </c>
      <c r="D256" s="245" t="s">
        <v>3771</v>
      </c>
      <c r="E256" s="253">
        <v>22</v>
      </c>
      <c r="F256" s="245"/>
      <c r="G256" s="253">
        <v>40.67483</v>
      </c>
    </row>
    <row r="257" spans="1:7">
      <c r="A257" s="244"/>
      <c r="B257" s="241" t="s">
        <v>4107</v>
      </c>
      <c r="C257" s="245">
        <v>2022</v>
      </c>
      <c r="D257" s="245" t="s">
        <v>3771</v>
      </c>
      <c r="E257" s="253">
        <v>503</v>
      </c>
      <c r="F257" s="245"/>
      <c r="G257" s="253">
        <v>598.17506000000003</v>
      </c>
    </row>
    <row r="258" spans="1:7">
      <c r="A258" s="244"/>
      <c r="B258" s="241" t="s">
        <v>4108</v>
      </c>
      <c r="C258" s="245">
        <v>2022</v>
      </c>
      <c r="D258" s="245" t="s">
        <v>3771</v>
      </c>
      <c r="E258" s="253">
        <v>179</v>
      </c>
      <c r="F258" s="245"/>
      <c r="G258" s="253">
        <v>293.56907000000001</v>
      </c>
    </row>
    <row r="259" spans="1:7">
      <c r="A259" s="244"/>
      <c r="B259" s="241" t="s">
        <v>4109</v>
      </c>
      <c r="C259" s="245">
        <v>2022</v>
      </c>
      <c r="D259" s="245" t="s">
        <v>3771</v>
      </c>
      <c r="E259" s="253">
        <v>10</v>
      </c>
      <c r="F259" s="245"/>
      <c r="G259" s="253">
        <v>48.27937</v>
      </c>
    </row>
    <row r="260" spans="1:7">
      <c r="A260" s="244"/>
      <c r="B260" s="241" t="s">
        <v>4110</v>
      </c>
      <c r="C260" s="245">
        <v>2022</v>
      </c>
      <c r="D260" s="245" t="s">
        <v>3771</v>
      </c>
      <c r="E260" s="253">
        <v>32</v>
      </c>
      <c r="F260" s="245"/>
      <c r="G260" s="253">
        <v>69.895600000000002</v>
      </c>
    </row>
    <row r="261" spans="1:7">
      <c r="A261" s="244"/>
      <c r="B261" s="241" t="s">
        <v>4111</v>
      </c>
      <c r="C261" s="245">
        <v>2022</v>
      </c>
      <c r="D261" s="245" t="s">
        <v>3771</v>
      </c>
      <c r="E261" s="253">
        <v>150</v>
      </c>
      <c r="F261" s="245"/>
      <c r="G261" s="253">
        <v>192.24867999999998</v>
      </c>
    </row>
    <row r="262" spans="1:7">
      <c r="A262" s="244"/>
      <c r="B262" s="241" t="s">
        <v>4112</v>
      </c>
      <c r="C262" s="245">
        <v>2022</v>
      </c>
      <c r="D262" s="245" t="s">
        <v>3771</v>
      </c>
      <c r="E262" s="253">
        <v>160</v>
      </c>
      <c r="F262" s="245"/>
      <c r="G262" s="253">
        <v>207.04232000000002</v>
      </c>
    </row>
    <row r="263" spans="1:7">
      <c r="A263" s="244"/>
      <c r="B263" s="241" t="s">
        <v>4113</v>
      </c>
      <c r="C263" s="245">
        <v>2022</v>
      </c>
      <c r="D263" s="245" t="s">
        <v>3771</v>
      </c>
      <c r="E263" s="253">
        <v>25</v>
      </c>
      <c r="F263" s="245"/>
      <c r="G263" s="253">
        <v>48.170490000000001</v>
      </c>
    </row>
    <row r="264" spans="1:7" ht="37.5">
      <c r="A264" s="244"/>
      <c r="B264" s="241" t="s">
        <v>4581</v>
      </c>
      <c r="C264" s="245">
        <v>2022</v>
      </c>
      <c r="D264" s="245" t="s">
        <v>3774</v>
      </c>
      <c r="E264" s="253">
        <v>92</v>
      </c>
      <c r="F264" s="245"/>
      <c r="G264" s="253">
        <v>310.84671000000003</v>
      </c>
    </row>
    <row r="265" spans="1:7">
      <c r="A265" s="244"/>
      <c r="B265" s="241" t="s">
        <v>4114</v>
      </c>
      <c r="C265" s="245">
        <v>2022</v>
      </c>
      <c r="D265" s="245" t="s">
        <v>3771</v>
      </c>
      <c r="E265" s="253">
        <v>5</v>
      </c>
      <c r="F265" s="245"/>
      <c r="G265" s="253">
        <v>51.087260000000001</v>
      </c>
    </row>
    <row r="266" spans="1:7">
      <c r="A266" s="244"/>
      <c r="B266" s="241" t="s">
        <v>4115</v>
      </c>
      <c r="C266" s="245">
        <v>2022</v>
      </c>
      <c r="D266" s="245" t="s">
        <v>3771</v>
      </c>
      <c r="E266" s="253">
        <v>6</v>
      </c>
      <c r="F266" s="245"/>
      <c r="G266" s="253">
        <v>104.16052000000001</v>
      </c>
    </row>
    <row r="267" spans="1:7">
      <c r="A267" s="244"/>
      <c r="B267" s="241" t="s">
        <v>4116</v>
      </c>
      <c r="C267" s="245">
        <v>2022</v>
      </c>
      <c r="D267" s="245" t="s">
        <v>3771</v>
      </c>
      <c r="E267" s="253">
        <v>50</v>
      </c>
      <c r="F267" s="245"/>
      <c r="G267" s="253">
        <v>113.35414999999999</v>
      </c>
    </row>
    <row r="268" spans="1:7">
      <c r="A268" s="244"/>
      <c r="B268" s="241" t="s">
        <v>4117</v>
      </c>
      <c r="C268" s="245">
        <v>2022</v>
      </c>
      <c r="D268" s="245" t="s">
        <v>3771</v>
      </c>
      <c r="E268" s="253">
        <v>319.99999999999994</v>
      </c>
      <c r="F268" s="245"/>
      <c r="G268" s="253">
        <v>443.39949000000001</v>
      </c>
    </row>
    <row r="269" spans="1:7">
      <c r="A269" s="244"/>
      <c r="B269" s="241" t="s">
        <v>4118</v>
      </c>
      <c r="C269" s="245">
        <v>2022</v>
      </c>
      <c r="D269" s="245" t="s">
        <v>3771</v>
      </c>
      <c r="E269" s="253">
        <v>27</v>
      </c>
      <c r="F269" s="245"/>
      <c r="G269" s="253">
        <v>56.389569999999999</v>
      </c>
    </row>
    <row r="270" spans="1:7">
      <c r="A270" s="244"/>
      <c r="B270" s="241" t="s">
        <v>4119</v>
      </c>
      <c r="C270" s="245">
        <v>2022</v>
      </c>
      <c r="D270" s="245" t="s">
        <v>3771</v>
      </c>
      <c r="E270" s="253">
        <v>24</v>
      </c>
      <c r="F270" s="245"/>
      <c r="G270" s="253">
        <v>60.437260000000002</v>
      </c>
    </row>
    <row r="271" spans="1:7">
      <c r="A271" s="244"/>
      <c r="B271" s="241" t="s">
        <v>4120</v>
      </c>
      <c r="C271" s="245">
        <v>2022</v>
      </c>
      <c r="D271" s="245" t="s">
        <v>3771</v>
      </c>
      <c r="E271" s="253">
        <v>11</v>
      </c>
      <c r="F271" s="245"/>
      <c r="G271" s="253">
        <v>49.233080000000001</v>
      </c>
    </row>
    <row r="272" spans="1:7">
      <c r="A272" s="244"/>
      <c r="B272" s="241" t="s">
        <v>4121</v>
      </c>
      <c r="C272" s="245">
        <v>2022</v>
      </c>
      <c r="D272" s="245" t="s">
        <v>3771</v>
      </c>
      <c r="E272" s="253">
        <v>20</v>
      </c>
      <c r="F272" s="245"/>
      <c r="G272" s="253">
        <v>108.04263</v>
      </c>
    </row>
    <row r="273" spans="1:7">
      <c r="A273" s="244"/>
      <c r="B273" s="241" t="s">
        <v>4122</v>
      </c>
      <c r="C273" s="245">
        <v>2022</v>
      </c>
      <c r="D273" s="245" t="s">
        <v>3771</v>
      </c>
      <c r="E273" s="253">
        <v>15</v>
      </c>
      <c r="F273" s="245"/>
      <c r="G273" s="253">
        <v>53.675849999999997</v>
      </c>
    </row>
    <row r="274" spans="1:7">
      <c r="A274" s="244"/>
      <c r="B274" s="241" t="s">
        <v>4123</v>
      </c>
      <c r="C274" s="245">
        <v>2022</v>
      </c>
      <c r="D274" s="245" t="s">
        <v>3771</v>
      </c>
      <c r="E274" s="253">
        <v>8</v>
      </c>
      <c r="F274" s="245"/>
      <c r="G274" s="253">
        <v>58.250629999999994</v>
      </c>
    </row>
    <row r="275" spans="1:7">
      <c r="A275" s="244"/>
      <c r="B275" s="241" t="s">
        <v>4124</v>
      </c>
      <c r="C275" s="245">
        <v>2022</v>
      </c>
      <c r="D275" s="245" t="s">
        <v>3771</v>
      </c>
      <c r="E275" s="253">
        <v>20</v>
      </c>
      <c r="F275" s="245"/>
      <c r="G275" s="253">
        <v>48.595349999999996</v>
      </c>
    </row>
    <row r="276" spans="1:7">
      <c r="A276" s="244"/>
      <c r="B276" s="241" t="s">
        <v>4125</v>
      </c>
      <c r="C276" s="245">
        <v>2022</v>
      </c>
      <c r="D276" s="245" t="s">
        <v>3771</v>
      </c>
      <c r="E276" s="253">
        <v>14</v>
      </c>
      <c r="F276" s="245"/>
      <c r="G276" s="253">
        <v>48.409680000000002</v>
      </c>
    </row>
    <row r="277" spans="1:7">
      <c r="A277" s="244"/>
      <c r="B277" s="241" t="s">
        <v>4126</v>
      </c>
      <c r="C277" s="245">
        <v>2022</v>
      </c>
      <c r="D277" s="245" t="s">
        <v>3771</v>
      </c>
      <c r="E277" s="253">
        <v>47</v>
      </c>
      <c r="F277" s="245"/>
      <c r="G277" s="253">
        <v>92.772710000000004</v>
      </c>
    </row>
    <row r="278" spans="1:7">
      <c r="A278" s="244"/>
      <c r="B278" s="241" t="s">
        <v>4127</v>
      </c>
      <c r="C278" s="245">
        <v>2022</v>
      </c>
      <c r="D278" s="245" t="s">
        <v>3771</v>
      </c>
      <c r="E278" s="253">
        <v>39</v>
      </c>
      <c r="F278" s="245"/>
      <c r="G278" s="253">
        <v>111.99517999999999</v>
      </c>
    </row>
    <row r="279" spans="1:7">
      <c r="A279" s="244"/>
      <c r="B279" s="241" t="s">
        <v>4128</v>
      </c>
      <c r="C279" s="245">
        <v>2022</v>
      </c>
      <c r="D279" s="245" t="s">
        <v>3771</v>
      </c>
      <c r="E279" s="253">
        <v>68</v>
      </c>
      <c r="F279" s="245"/>
      <c r="G279" s="253">
        <v>93.536670000000001</v>
      </c>
    </row>
    <row r="280" spans="1:7">
      <c r="A280" s="244"/>
      <c r="B280" s="241" t="s">
        <v>4129</v>
      </c>
      <c r="C280" s="245">
        <v>2022</v>
      </c>
      <c r="D280" s="245" t="s">
        <v>3771</v>
      </c>
      <c r="E280" s="253">
        <v>56</v>
      </c>
      <c r="F280" s="245"/>
      <c r="G280" s="253">
        <v>128.92075</v>
      </c>
    </row>
    <row r="281" spans="1:7">
      <c r="A281" s="244"/>
      <c r="B281" s="241" t="s">
        <v>4130</v>
      </c>
      <c r="C281" s="245">
        <v>2022</v>
      </c>
      <c r="D281" s="245" t="s">
        <v>3771</v>
      </c>
      <c r="E281" s="253">
        <v>26</v>
      </c>
      <c r="F281" s="245"/>
      <c r="G281" s="253">
        <v>118.76677000000001</v>
      </c>
    </row>
    <row r="282" spans="1:7" ht="37.5">
      <c r="A282" s="244"/>
      <c r="B282" s="241" t="s">
        <v>4131</v>
      </c>
      <c r="C282" s="245">
        <v>2022</v>
      </c>
      <c r="D282" s="245" t="s">
        <v>3771</v>
      </c>
      <c r="E282" s="253">
        <v>58</v>
      </c>
      <c r="F282" s="245"/>
      <c r="G282" s="253">
        <v>113.28563</v>
      </c>
    </row>
    <row r="283" spans="1:7">
      <c r="A283" s="244"/>
      <c r="B283" s="241" t="s">
        <v>4132</v>
      </c>
      <c r="C283" s="245">
        <v>2022</v>
      </c>
      <c r="D283" s="245" t="s">
        <v>3771</v>
      </c>
      <c r="E283" s="253">
        <v>53</v>
      </c>
      <c r="F283" s="245"/>
      <c r="G283" s="253">
        <v>150.36877999999999</v>
      </c>
    </row>
    <row r="284" spans="1:7" ht="37.5">
      <c r="A284" s="244"/>
      <c r="B284" s="241" t="s">
        <v>4133</v>
      </c>
      <c r="C284" s="245">
        <v>2022</v>
      </c>
      <c r="D284" s="245" t="s">
        <v>3771</v>
      </c>
      <c r="E284" s="253">
        <v>24</v>
      </c>
      <c r="F284" s="245"/>
      <c r="G284" s="253">
        <v>112.28617</v>
      </c>
    </row>
    <row r="285" spans="1:7">
      <c r="A285" s="244"/>
      <c r="B285" s="241" t="s">
        <v>4582</v>
      </c>
      <c r="C285" s="245">
        <v>2022</v>
      </c>
      <c r="D285" s="245" t="s">
        <v>3774</v>
      </c>
      <c r="E285" s="253">
        <v>20</v>
      </c>
      <c r="F285" s="245"/>
      <c r="G285" s="253">
        <v>112.80748</v>
      </c>
    </row>
    <row r="286" spans="1:7">
      <c r="A286" s="244"/>
      <c r="B286" s="241" t="s">
        <v>4134</v>
      </c>
      <c r="C286" s="245">
        <v>2022</v>
      </c>
      <c r="D286" s="245" t="s">
        <v>3771</v>
      </c>
      <c r="E286" s="253">
        <v>18</v>
      </c>
      <c r="F286" s="245"/>
      <c r="G286" s="253">
        <v>67.819969999999998</v>
      </c>
    </row>
    <row r="287" spans="1:7">
      <c r="A287" s="244"/>
      <c r="B287" s="241" t="s">
        <v>4135</v>
      </c>
      <c r="C287" s="245">
        <v>2022</v>
      </c>
      <c r="D287" s="245" t="s">
        <v>3771</v>
      </c>
      <c r="E287" s="253">
        <v>15</v>
      </c>
      <c r="F287" s="245"/>
      <c r="G287" s="253">
        <v>60.716180000000001</v>
      </c>
    </row>
    <row r="288" spans="1:7">
      <c r="A288" s="244"/>
      <c r="B288" s="241" t="s">
        <v>4136</v>
      </c>
      <c r="C288" s="245">
        <v>2022</v>
      </c>
      <c r="D288" s="245" t="s">
        <v>3771</v>
      </c>
      <c r="E288" s="253">
        <v>70</v>
      </c>
      <c r="F288" s="245"/>
      <c r="G288" s="253">
        <v>122.60144</v>
      </c>
    </row>
    <row r="289" spans="1:7">
      <c r="A289" s="244"/>
      <c r="B289" s="241" t="s">
        <v>4137</v>
      </c>
      <c r="C289" s="245">
        <v>2022</v>
      </c>
      <c r="D289" s="245" t="s">
        <v>3771</v>
      </c>
      <c r="E289" s="253">
        <v>20</v>
      </c>
      <c r="F289" s="245"/>
      <c r="G289" s="253">
        <v>66.425149999999988</v>
      </c>
    </row>
    <row r="290" spans="1:7">
      <c r="A290" s="244"/>
      <c r="B290" s="241" t="s">
        <v>4138</v>
      </c>
      <c r="C290" s="245">
        <v>2022</v>
      </c>
      <c r="D290" s="245" t="s">
        <v>3771</v>
      </c>
      <c r="E290" s="253">
        <v>163</v>
      </c>
      <c r="F290" s="245"/>
      <c r="G290" s="253">
        <v>114.99887</v>
      </c>
    </row>
    <row r="291" spans="1:7">
      <c r="A291" s="244"/>
      <c r="B291" s="241" t="s">
        <v>4139</v>
      </c>
      <c r="C291" s="245">
        <v>2022</v>
      </c>
      <c r="D291" s="245" t="s">
        <v>3771</v>
      </c>
      <c r="E291" s="253">
        <v>38</v>
      </c>
      <c r="F291" s="245"/>
      <c r="G291" s="253">
        <v>87.671869999999998</v>
      </c>
    </row>
    <row r="292" spans="1:7">
      <c r="A292" s="244"/>
      <c r="B292" s="241" t="s">
        <v>4140</v>
      </c>
      <c r="C292" s="245">
        <v>2022</v>
      </c>
      <c r="D292" s="245" t="s">
        <v>3771</v>
      </c>
      <c r="E292" s="253">
        <v>31</v>
      </c>
      <c r="F292" s="245"/>
      <c r="G292" s="253">
        <v>70.67071</v>
      </c>
    </row>
    <row r="293" spans="1:7">
      <c r="A293" s="244"/>
      <c r="B293" s="241" t="s">
        <v>4141</v>
      </c>
      <c r="C293" s="245">
        <v>2022</v>
      </c>
      <c r="D293" s="245" t="s">
        <v>3771</v>
      </c>
      <c r="E293" s="253">
        <v>28</v>
      </c>
      <c r="F293" s="245"/>
      <c r="G293" s="253">
        <v>68.445359999999994</v>
      </c>
    </row>
    <row r="294" spans="1:7">
      <c r="A294" s="244"/>
      <c r="B294" s="241" t="s">
        <v>4142</v>
      </c>
      <c r="C294" s="245">
        <v>2022</v>
      </c>
      <c r="D294" s="245" t="s">
        <v>3771</v>
      </c>
      <c r="E294" s="253">
        <v>37</v>
      </c>
      <c r="F294" s="245"/>
      <c r="G294" s="253">
        <v>64.176169999999999</v>
      </c>
    </row>
    <row r="295" spans="1:7">
      <c r="A295" s="244"/>
      <c r="B295" s="241" t="s">
        <v>4143</v>
      </c>
      <c r="C295" s="245">
        <v>2022</v>
      </c>
      <c r="D295" s="245" t="s">
        <v>3771</v>
      </c>
      <c r="E295" s="253">
        <v>15</v>
      </c>
      <c r="F295" s="245"/>
      <c r="G295" s="253">
        <v>58.75591</v>
      </c>
    </row>
    <row r="296" spans="1:7">
      <c r="A296" s="244"/>
      <c r="B296" s="241" t="s">
        <v>4144</v>
      </c>
      <c r="C296" s="245">
        <v>2022</v>
      </c>
      <c r="D296" s="245" t="s">
        <v>3771</v>
      </c>
      <c r="E296" s="253">
        <v>233</v>
      </c>
      <c r="F296" s="245"/>
      <c r="G296" s="253">
        <v>346.35687999999999</v>
      </c>
    </row>
    <row r="297" spans="1:7">
      <c r="A297" s="244"/>
      <c r="B297" s="241" t="s">
        <v>4145</v>
      </c>
      <c r="C297" s="245">
        <v>2022</v>
      </c>
      <c r="D297" s="245" t="s">
        <v>3771</v>
      </c>
      <c r="E297" s="253">
        <v>85</v>
      </c>
      <c r="F297" s="245"/>
      <c r="G297" s="253">
        <v>187.98029</v>
      </c>
    </row>
    <row r="298" spans="1:7">
      <c r="A298" s="244"/>
      <c r="B298" s="241" t="s">
        <v>4146</v>
      </c>
      <c r="C298" s="245">
        <v>2022</v>
      </c>
      <c r="D298" s="245" t="s">
        <v>3771</v>
      </c>
      <c r="E298" s="253">
        <v>233</v>
      </c>
      <c r="F298" s="245"/>
      <c r="G298" s="253">
        <v>261.41649999999998</v>
      </c>
    </row>
    <row r="299" spans="1:7">
      <c r="A299" s="244"/>
      <c r="B299" s="241" t="s">
        <v>4147</v>
      </c>
      <c r="C299" s="245">
        <v>2022</v>
      </c>
      <c r="D299" s="245" t="s">
        <v>3771</v>
      </c>
      <c r="E299" s="253">
        <v>255</v>
      </c>
      <c r="F299" s="245"/>
      <c r="G299" s="253">
        <v>330.85471000000001</v>
      </c>
    </row>
    <row r="300" spans="1:7">
      <c r="A300" s="244"/>
      <c r="B300" s="241" t="s">
        <v>4583</v>
      </c>
      <c r="C300" s="245">
        <v>2022</v>
      </c>
      <c r="D300" s="245" t="s">
        <v>3774</v>
      </c>
      <c r="E300" s="253">
        <v>60</v>
      </c>
      <c r="F300" s="245"/>
      <c r="G300" s="253">
        <v>296.77146000000005</v>
      </c>
    </row>
    <row r="301" spans="1:7">
      <c r="A301" s="244"/>
      <c r="B301" s="241" t="s">
        <v>4148</v>
      </c>
      <c r="C301" s="245">
        <v>2022</v>
      </c>
      <c r="D301" s="245" t="s">
        <v>3771</v>
      </c>
      <c r="E301" s="253">
        <v>48</v>
      </c>
      <c r="F301" s="245"/>
      <c r="G301" s="253">
        <v>152.36928</v>
      </c>
    </row>
    <row r="302" spans="1:7">
      <c r="A302" s="244"/>
      <c r="B302" s="241" t="s">
        <v>4149</v>
      </c>
      <c r="C302" s="245">
        <v>2022</v>
      </c>
      <c r="D302" s="245" t="s">
        <v>3771</v>
      </c>
      <c r="E302" s="253">
        <v>72</v>
      </c>
      <c r="F302" s="245"/>
      <c r="G302" s="253">
        <v>163.70537999999999</v>
      </c>
    </row>
    <row r="303" spans="1:7">
      <c r="A303" s="244"/>
      <c r="B303" s="241" t="s">
        <v>4150</v>
      </c>
      <c r="C303" s="245">
        <v>2022</v>
      </c>
      <c r="D303" s="245" t="s">
        <v>3771</v>
      </c>
      <c r="E303" s="253">
        <v>36</v>
      </c>
      <c r="F303" s="245"/>
      <c r="G303" s="253">
        <v>83.240839999999992</v>
      </c>
    </row>
    <row r="304" spans="1:7">
      <c r="A304" s="244"/>
      <c r="B304" s="241" t="s">
        <v>4151</v>
      </c>
      <c r="C304" s="245">
        <v>2022</v>
      </c>
      <c r="D304" s="245" t="s">
        <v>3771</v>
      </c>
      <c r="E304" s="253">
        <v>15</v>
      </c>
      <c r="F304" s="245"/>
      <c r="G304" s="253">
        <v>67.296800000000005</v>
      </c>
    </row>
    <row r="305" spans="1:7">
      <c r="A305" s="244"/>
      <c r="B305" s="241" t="s">
        <v>4152</v>
      </c>
      <c r="C305" s="245">
        <v>2022</v>
      </c>
      <c r="D305" s="245" t="s">
        <v>3771</v>
      </c>
      <c r="E305" s="253">
        <v>144</v>
      </c>
      <c r="F305" s="245"/>
      <c r="G305" s="253">
        <v>323.87342000000001</v>
      </c>
    </row>
    <row r="306" spans="1:7">
      <c r="A306" s="244"/>
      <c r="B306" s="241" t="s">
        <v>4153</v>
      </c>
      <c r="C306" s="245">
        <v>2022</v>
      </c>
      <c r="D306" s="245" t="s">
        <v>3771</v>
      </c>
      <c r="E306" s="253">
        <v>86</v>
      </c>
      <c r="F306" s="245"/>
      <c r="G306" s="253">
        <v>145.95688000000001</v>
      </c>
    </row>
    <row r="307" spans="1:7">
      <c r="A307" s="244"/>
      <c r="B307" s="241" t="s">
        <v>4584</v>
      </c>
      <c r="C307" s="245">
        <v>2022</v>
      </c>
      <c r="D307" s="245" t="s">
        <v>3774</v>
      </c>
      <c r="E307" s="253">
        <v>20</v>
      </c>
      <c r="F307" s="245"/>
      <c r="G307" s="253">
        <v>107.41588</v>
      </c>
    </row>
    <row r="308" spans="1:7">
      <c r="A308" s="244"/>
      <c r="B308" s="241" t="s">
        <v>4154</v>
      </c>
      <c r="C308" s="245">
        <v>2022</v>
      </c>
      <c r="D308" s="245" t="s">
        <v>3771</v>
      </c>
      <c r="E308" s="253">
        <v>5</v>
      </c>
      <c r="F308" s="245"/>
      <c r="G308" s="253">
        <v>49.44</v>
      </c>
    </row>
    <row r="309" spans="1:7">
      <c r="A309" s="244"/>
      <c r="B309" s="241" t="s">
        <v>4585</v>
      </c>
      <c r="C309" s="245">
        <v>2022</v>
      </c>
      <c r="D309" s="245" t="s">
        <v>3774</v>
      </c>
      <c r="E309" s="253">
        <v>769</v>
      </c>
      <c r="F309" s="245"/>
      <c r="G309" s="253">
        <v>945.52350999999999</v>
      </c>
    </row>
    <row r="310" spans="1:7">
      <c r="A310" s="244"/>
      <c r="B310" s="241" t="s">
        <v>4586</v>
      </c>
      <c r="C310" s="245">
        <v>2022</v>
      </c>
      <c r="D310" s="245" t="s">
        <v>3774</v>
      </c>
      <c r="E310" s="253">
        <v>12</v>
      </c>
      <c r="F310" s="245"/>
      <c r="G310" s="253">
        <v>104.35069</v>
      </c>
    </row>
    <row r="311" spans="1:7">
      <c r="A311" s="244"/>
      <c r="B311" s="241" t="s">
        <v>4155</v>
      </c>
      <c r="C311" s="245">
        <v>2022</v>
      </c>
      <c r="D311" s="245" t="s">
        <v>3771</v>
      </c>
      <c r="E311" s="253">
        <v>28</v>
      </c>
      <c r="F311" s="245"/>
      <c r="G311" s="253">
        <v>61.632980000000003</v>
      </c>
    </row>
    <row r="312" spans="1:7" ht="37.5">
      <c r="A312" s="244"/>
      <c r="B312" s="241" t="s">
        <v>4156</v>
      </c>
      <c r="C312" s="245">
        <v>2022</v>
      </c>
      <c r="D312" s="245" t="s">
        <v>3771</v>
      </c>
      <c r="E312" s="253">
        <v>53</v>
      </c>
      <c r="F312" s="245"/>
      <c r="G312" s="253">
        <v>96.248809999999992</v>
      </c>
    </row>
    <row r="313" spans="1:7">
      <c r="A313" s="244"/>
      <c r="B313" s="241" t="s">
        <v>4157</v>
      </c>
      <c r="C313" s="245">
        <v>2022</v>
      </c>
      <c r="D313" s="245" t="s">
        <v>3771</v>
      </c>
      <c r="E313" s="253">
        <v>86</v>
      </c>
      <c r="F313" s="245"/>
      <c r="G313" s="253">
        <v>139.88924</v>
      </c>
    </row>
    <row r="314" spans="1:7">
      <c r="A314" s="244"/>
      <c r="B314" s="241" t="s">
        <v>4158</v>
      </c>
      <c r="C314" s="245">
        <v>2022</v>
      </c>
      <c r="D314" s="245" t="s">
        <v>3771</v>
      </c>
      <c r="E314" s="253">
        <v>12</v>
      </c>
      <c r="F314" s="245"/>
      <c r="G314" s="253">
        <v>58.971440000000001</v>
      </c>
    </row>
    <row r="315" spans="1:7">
      <c r="A315" s="244"/>
      <c r="B315" s="241" t="s">
        <v>4159</v>
      </c>
      <c r="C315" s="245">
        <v>2022</v>
      </c>
      <c r="D315" s="245" t="s">
        <v>3771</v>
      </c>
      <c r="E315" s="253">
        <v>856</v>
      </c>
      <c r="F315" s="245"/>
      <c r="G315" s="253">
        <v>810.86682999999994</v>
      </c>
    </row>
    <row r="316" spans="1:7">
      <c r="A316" s="244"/>
      <c r="B316" s="241" t="s">
        <v>4160</v>
      </c>
      <c r="C316" s="245">
        <v>2022</v>
      </c>
      <c r="D316" s="245" t="s">
        <v>3771</v>
      </c>
      <c r="E316" s="253">
        <v>726</v>
      </c>
      <c r="F316" s="245"/>
      <c r="G316" s="253">
        <v>351.60124999999999</v>
      </c>
    </row>
    <row r="317" spans="1:7">
      <c r="A317" s="244"/>
      <c r="B317" s="241" t="s">
        <v>4161</v>
      </c>
      <c r="C317" s="245">
        <v>2022</v>
      </c>
      <c r="D317" s="245" t="s">
        <v>3771</v>
      </c>
      <c r="E317" s="253">
        <v>38</v>
      </c>
      <c r="F317" s="245"/>
      <c r="G317" s="253">
        <v>65.399879999999996</v>
      </c>
    </row>
    <row r="318" spans="1:7">
      <c r="A318" s="244"/>
      <c r="B318" s="241" t="s">
        <v>4162</v>
      </c>
      <c r="C318" s="245">
        <v>2022</v>
      </c>
      <c r="D318" s="245" t="s">
        <v>3771</v>
      </c>
      <c r="E318" s="253">
        <v>141</v>
      </c>
      <c r="F318" s="245"/>
      <c r="G318" s="253">
        <v>156.71135000000001</v>
      </c>
    </row>
    <row r="319" spans="1:7">
      <c r="A319" s="244"/>
      <c r="B319" s="241" t="s">
        <v>4163</v>
      </c>
      <c r="C319" s="245">
        <v>2022</v>
      </c>
      <c r="D319" s="245" t="s">
        <v>3771</v>
      </c>
      <c r="E319" s="253">
        <v>10</v>
      </c>
      <c r="F319" s="245"/>
      <c r="G319" s="253">
        <v>66.994609999999994</v>
      </c>
    </row>
    <row r="320" spans="1:7">
      <c r="A320" s="244"/>
      <c r="B320" s="241" t="s">
        <v>4587</v>
      </c>
      <c r="C320" s="245">
        <v>2022</v>
      </c>
      <c r="D320" s="245" t="s">
        <v>3774</v>
      </c>
      <c r="E320" s="253">
        <v>21</v>
      </c>
      <c r="F320" s="245"/>
      <c r="G320" s="253">
        <v>171.54177999999999</v>
      </c>
    </row>
    <row r="321" spans="1:7">
      <c r="A321" s="244"/>
      <c r="B321" s="241" t="s">
        <v>4164</v>
      </c>
      <c r="C321" s="245">
        <v>2022</v>
      </c>
      <c r="D321" s="245" t="s">
        <v>3771</v>
      </c>
      <c r="E321" s="253">
        <v>5</v>
      </c>
      <c r="F321" s="245"/>
      <c r="G321" s="253">
        <v>83.931300000000007</v>
      </c>
    </row>
    <row r="322" spans="1:7">
      <c r="A322" s="244"/>
      <c r="B322" s="241" t="s">
        <v>4165</v>
      </c>
      <c r="C322" s="245">
        <v>2022</v>
      </c>
      <c r="D322" s="245" t="s">
        <v>3771</v>
      </c>
      <c r="E322" s="253">
        <v>25</v>
      </c>
      <c r="F322" s="245"/>
      <c r="G322" s="253">
        <v>94.625749999999996</v>
      </c>
    </row>
    <row r="323" spans="1:7" ht="37.5">
      <c r="A323" s="244"/>
      <c r="B323" s="241" t="s">
        <v>4166</v>
      </c>
      <c r="C323" s="245">
        <v>2022</v>
      </c>
      <c r="D323" s="245" t="s">
        <v>3771</v>
      </c>
      <c r="E323" s="253">
        <v>35</v>
      </c>
      <c r="F323" s="245"/>
      <c r="G323" s="253">
        <v>130.58895000000001</v>
      </c>
    </row>
    <row r="324" spans="1:7">
      <c r="A324" s="244"/>
      <c r="B324" s="241" t="s">
        <v>4167</v>
      </c>
      <c r="C324" s="245">
        <v>2022</v>
      </c>
      <c r="D324" s="245" t="s">
        <v>3771</v>
      </c>
      <c r="E324" s="253">
        <v>20</v>
      </c>
      <c r="F324" s="245"/>
      <c r="G324" s="253">
        <v>78.805979999999991</v>
      </c>
    </row>
    <row r="325" spans="1:7">
      <c r="A325" s="244"/>
      <c r="B325" s="241" t="s">
        <v>4168</v>
      </c>
      <c r="C325" s="245">
        <v>2022</v>
      </c>
      <c r="D325" s="245" t="s">
        <v>3771</v>
      </c>
      <c r="E325" s="253">
        <v>15</v>
      </c>
      <c r="F325" s="245"/>
      <c r="G325" s="253">
        <v>83.407859999999999</v>
      </c>
    </row>
    <row r="326" spans="1:7">
      <c r="A326" s="244"/>
      <c r="B326" s="241" t="s">
        <v>4169</v>
      </c>
      <c r="C326" s="245">
        <v>2022</v>
      </c>
      <c r="D326" s="245" t="s">
        <v>3771</v>
      </c>
      <c r="E326" s="253">
        <v>14</v>
      </c>
      <c r="F326" s="245"/>
      <c r="G326" s="253">
        <v>53.375579999999999</v>
      </c>
    </row>
    <row r="327" spans="1:7">
      <c r="A327" s="244"/>
      <c r="B327" s="241" t="s">
        <v>4588</v>
      </c>
      <c r="C327" s="245">
        <v>2022</v>
      </c>
      <c r="D327" s="245" t="s">
        <v>3774</v>
      </c>
      <c r="E327" s="253">
        <v>10</v>
      </c>
      <c r="F327" s="245"/>
      <c r="G327" s="253">
        <v>128.46710999999999</v>
      </c>
    </row>
    <row r="328" spans="1:7">
      <c r="A328" s="244"/>
      <c r="B328" s="241" t="s">
        <v>4170</v>
      </c>
      <c r="C328" s="245">
        <v>2022</v>
      </c>
      <c r="D328" s="245" t="s">
        <v>3771</v>
      </c>
      <c r="E328" s="253">
        <v>5</v>
      </c>
      <c r="F328" s="245"/>
      <c r="G328" s="253">
        <v>54.454329999999999</v>
      </c>
    </row>
    <row r="329" spans="1:7">
      <c r="A329" s="244"/>
      <c r="B329" s="241" t="s">
        <v>4171</v>
      </c>
      <c r="C329" s="245">
        <v>2022</v>
      </c>
      <c r="D329" s="245" t="s">
        <v>3771</v>
      </c>
      <c r="E329" s="253">
        <v>13</v>
      </c>
      <c r="F329" s="245"/>
      <c r="G329" s="253">
        <v>65.778369999999995</v>
      </c>
    </row>
    <row r="330" spans="1:7">
      <c r="A330" s="244"/>
      <c r="B330" s="241" t="s">
        <v>4172</v>
      </c>
      <c r="C330" s="245">
        <v>2022</v>
      </c>
      <c r="D330" s="245" t="s">
        <v>3771</v>
      </c>
      <c r="E330" s="253">
        <v>16</v>
      </c>
      <c r="F330" s="245"/>
      <c r="G330" s="253">
        <v>68.021899999999988</v>
      </c>
    </row>
    <row r="331" spans="1:7">
      <c r="A331" s="244"/>
      <c r="B331" s="241" t="s">
        <v>4173</v>
      </c>
      <c r="C331" s="245">
        <v>2022</v>
      </c>
      <c r="D331" s="245" t="s">
        <v>3771</v>
      </c>
      <c r="E331" s="253">
        <v>118</v>
      </c>
      <c r="F331" s="245"/>
      <c r="G331" s="253">
        <v>190.59317999999999</v>
      </c>
    </row>
    <row r="332" spans="1:7">
      <c r="A332" s="244"/>
      <c r="B332" s="241" t="s">
        <v>4174</v>
      </c>
      <c r="C332" s="245">
        <v>2022</v>
      </c>
      <c r="D332" s="245" t="s">
        <v>3771</v>
      </c>
      <c r="E332" s="253">
        <v>307</v>
      </c>
      <c r="F332" s="245"/>
      <c r="G332" s="253">
        <v>447.06193999999999</v>
      </c>
    </row>
    <row r="333" spans="1:7">
      <c r="A333" s="244"/>
      <c r="B333" s="241" t="s">
        <v>4589</v>
      </c>
      <c r="C333" s="245">
        <v>2022</v>
      </c>
      <c r="D333" s="245" t="s">
        <v>3774</v>
      </c>
      <c r="E333" s="253">
        <v>10</v>
      </c>
      <c r="F333" s="245"/>
      <c r="G333" s="253">
        <v>140.52446</v>
      </c>
    </row>
    <row r="334" spans="1:7">
      <c r="A334" s="244"/>
      <c r="B334" s="241" t="s">
        <v>4175</v>
      </c>
      <c r="C334" s="245">
        <v>2022</v>
      </c>
      <c r="D334" s="245" t="s">
        <v>3771</v>
      </c>
      <c r="E334" s="253">
        <v>18</v>
      </c>
      <c r="F334" s="245"/>
      <c r="G334" s="253">
        <v>55.672419999999995</v>
      </c>
    </row>
    <row r="335" spans="1:7">
      <c r="A335" s="244"/>
      <c r="B335" s="241" t="s">
        <v>4176</v>
      </c>
      <c r="C335" s="245">
        <v>2022</v>
      </c>
      <c r="D335" s="245" t="s">
        <v>3771</v>
      </c>
      <c r="E335" s="253">
        <v>15</v>
      </c>
      <c r="F335" s="245"/>
      <c r="G335" s="253">
        <v>56.490070000000003</v>
      </c>
    </row>
    <row r="336" spans="1:7">
      <c r="A336" s="244"/>
      <c r="B336" s="241" t="s">
        <v>4177</v>
      </c>
      <c r="C336" s="245">
        <v>2022</v>
      </c>
      <c r="D336" s="245" t="s">
        <v>3771</v>
      </c>
      <c r="E336" s="253">
        <v>23</v>
      </c>
      <c r="F336" s="245"/>
      <c r="G336" s="253">
        <v>76.818529999999996</v>
      </c>
    </row>
    <row r="337" spans="1:7">
      <c r="A337" s="244"/>
      <c r="B337" s="241" t="s">
        <v>4178</v>
      </c>
      <c r="C337" s="245">
        <v>2022</v>
      </c>
      <c r="D337" s="245" t="s">
        <v>3771</v>
      </c>
      <c r="E337" s="253">
        <v>31</v>
      </c>
      <c r="F337" s="245"/>
      <c r="G337" s="253">
        <v>64.413150000000002</v>
      </c>
    </row>
    <row r="338" spans="1:7">
      <c r="A338" s="244"/>
      <c r="B338" s="241" t="s">
        <v>4179</v>
      </c>
      <c r="C338" s="245">
        <v>2022</v>
      </c>
      <c r="D338" s="245" t="s">
        <v>3771</v>
      </c>
      <c r="E338" s="253">
        <v>52</v>
      </c>
      <c r="F338" s="245"/>
      <c r="G338" s="253">
        <v>117.10157000000001</v>
      </c>
    </row>
    <row r="339" spans="1:7">
      <c r="A339" s="244"/>
      <c r="B339" s="241" t="s">
        <v>4180</v>
      </c>
      <c r="C339" s="245">
        <v>2022</v>
      </c>
      <c r="D339" s="245" t="s">
        <v>3771</v>
      </c>
      <c r="E339" s="253">
        <v>14</v>
      </c>
      <c r="F339" s="245"/>
      <c r="G339" s="253">
        <v>67.530889999999999</v>
      </c>
    </row>
    <row r="340" spans="1:7">
      <c r="A340" s="244"/>
      <c r="B340" s="241" t="s">
        <v>4181</v>
      </c>
      <c r="C340" s="245">
        <v>2022</v>
      </c>
      <c r="D340" s="245" t="s">
        <v>3771</v>
      </c>
      <c r="E340" s="253">
        <v>62</v>
      </c>
      <c r="F340" s="245"/>
      <c r="G340" s="253">
        <v>91.632009999999994</v>
      </c>
    </row>
    <row r="341" spans="1:7">
      <c r="A341" s="244"/>
      <c r="B341" s="241" t="s">
        <v>4182</v>
      </c>
      <c r="C341" s="245">
        <v>2022</v>
      </c>
      <c r="D341" s="245" t="s">
        <v>3771</v>
      </c>
      <c r="E341" s="253">
        <v>68</v>
      </c>
      <c r="F341" s="245"/>
      <c r="G341" s="253">
        <v>99.036799999999999</v>
      </c>
    </row>
    <row r="342" spans="1:7">
      <c r="A342" s="244"/>
      <c r="B342" s="241" t="s">
        <v>4183</v>
      </c>
      <c r="C342" s="245">
        <v>2022</v>
      </c>
      <c r="D342" s="245" t="s">
        <v>3771</v>
      </c>
      <c r="E342" s="253">
        <v>16</v>
      </c>
      <c r="F342" s="245"/>
      <c r="G342" s="253">
        <v>108.49319</v>
      </c>
    </row>
    <row r="343" spans="1:7" ht="37.5">
      <c r="A343" s="244"/>
      <c r="B343" s="241" t="s">
        <v>4184</v>
      </c>
      <c r="C343" s="245">
        <v>2022</v>
      </c>
      <c r="D343" s="245" t="s">
        <v>3771</v>
      </c>
      <c r="E343" s="253">
        <v>34</v>
      </c>
      <c r="F343" s="245"/>
      <c r="G343" s="253">
        <v>85.667469999999994</v>
      </c>
    </row>
    <row r="344" spans="1:7">
      <c r="A344" s="244"/>
      <c r="B344" s="241" t="s">
        <v>4185</v>
      </c>
      <c r="C344" s="245">
        <v>2022</v>
      </c>
      <c r="D344" s="245" t="s">
        <v>3771</v>
      </c>
      <c r="E344" s="253">
        <v>29</v>
      </c>
      <c r="F344" s="245"/>
      <c r="G344" s="253">
        <v>93.279070000000004</v>
      </c>
    </row>
    <row r="345" spans="1:7">
      <c r="A345" s="244"/>
      <c r="B345" s="241" t="s">
        <v>4186</v>
      </c>
      <c r="C345" s="245">
        <v>2022</v>
      </c>
      <c r="D345" s="245" t="s">
        <v>3771</v>
      </c>
      <c r="E345" s="253">
        <v>23</v>
      </c>
      <c r="F345" s="245"/>
      <c r="G345" s="253">
        <v>143.28601999999998</v>
      </c>
    </row>
    <row r="346" spans="1:7">
      <c r="A346" s="244"/>
      <c r="B346" s="241" t="s">
        <v>4187</v>
      </c>
      <c r="C346" s="245">
        <v>2022</v>
      </c>
      <c r="D346" s="245" t="s">
        <v>3771</v>
      </c>
      <c r="E346" s="253">
        <v>118</v>
      </c>
      <c r="F346" s="245"/>
      <c r="G346" s="253">
        <v>160.17520999999999</v>
      </c>
    </row>
    <row r="347" spans="1:7">
      <c r="A347" s="244"/>
      <c r="B347" s="241" t="s">
        <v>4590</v>
      </c>
      <c r="C347" s="245">
        <v>2022</v>
      </c>
      <c r="D347" s="245" t="s">
        <v>3774</v>
      </c>
      <c r="E347" s="253">
        <v>1611</v>
      </c>
      <c r="F347" s="245"/>
      <c r="G347" s="253">
        <v>1738.5764899999999</v>
      </c>
    </row>
    <row r="348" spans="1:7">
      <c r="A348" s="244"/>
      <c r="B348" s="241" t="s">
        <v>4188</v>
      </c>
      <c r="C348" s="245">
        <v>2022</v>
      </c>
      <c r="D348" s="245" t="s">
        <v>3771</v>
      </c>
      <c r="E348" s="253">
        <v>131</v>
      </c>
      <c r="F348" s="245"/>
      <c r="G348" s="253">
        <v>198.78573</v>
      </c>
    </row>
    <row r="349" spans="1:7">
      <c r="A349" s="244"/>
      <c r="B349" s="241" t="s">
        <v>4189</v>
      </c>
      <c r="C349" s="245">
        <v>2022</v>
      </c>
      <c r="D349" s="245" t="s">
        <v>3771</v>
      </c>
      <c r="E349" s="253">
        <v>61</v>
      </c>
      <c r="F349" s="245"/>
      <c r="G349" s="253">
        <v>146.08024</v>
      </c>
    </row>
    <row r="350" spans="1:7">
      <c r="A350" s="244"/>
      <c r="B350" s="241" t="s">
        <v>4190</v>
      </c>
      <c r="C350" s="245">
        <v>2022</v>
      </c>
      <c r="D350" s="245" t="s">
        <v>3771</v>
      </c>
      <c r="E350" s="253">
        <v>182</v>
      </c>
      <c r="F350" s="245"/>
      <c r="G350" s="253">
        <v>210.81208999999998</v>
      </c>
    </row>
    <row r="351" spans="1:7">
      <c r="A351" s="244"/>
      <c r="B351" s="241" t="s">
        <v>4191</v>
      </c>
      <c r="C351" s="245">
        <v>2022</v>
      </c>
      <c r="D351" s="245" t="s">
        <v>3771</v>
      </c>
      <c r="E351" s="253">
        <v>8</v>
      </c>
      <c r="F351" s="245"/>
      <c r="G351" s="253">
        <v>78.034669999999991</v>
      </c>
    </row>
    <row r="352" spans="1:7">
      <c r="A352" s="244"/>
      <c r="B352" s="241" t="s">
        <v>4192</v>
      </c>
      <c r="C352" s="245">
        <v>2022</v>
      </c>
      <c r="D352" s="245" t="s">
        <v>3771</v>
      </c>
      <c r="E352" s="253">
        <v>76</v>
      </c>
      <c r="F352" s="245"/>
      <c r="G352" s="253">
        <v>124.59202000000001</v>
      </c>
    </row>
    <row r="353" spans="1:7">
      <c r="A353" s="244"/>
      <c r="B353" s="241" t="s">
        <v>4193</v>
      </c>
      <c r="C353" s="245">
        <v>2022</v>
      </c>
      <c r="D353" s="245" t="s">
        <v>3771</v>
      </c>
      <c r="E353" s="253">
        <v>57</v>
      </c>
      <c r="F353" s="245"/>
      <c r="G353" s="253">
        <v>125.31485000000001</v>
      </c>
    </row>
    <row r="354" spans="1:7">
      <c r="A354" s="244"/>
      <c r="B354" s="241" t="s">
        <v>4194</v>
      </c>
      <c r="C354" s="245">
        <v>2022</v>
      </c>
      <c r="D354" s="245" t="s">
        <v>3771</v>
      </c>
      <c r="E354" s="253">
        <v>203</v>
      </c>
      <c r="F354" s="245"/>
      <c r="G354" s="253">
        <v>267.69155000000001</v>
      </c>
    </row>
    <row r="355" spans="1:7">
      <c r="A355" s="244"/>
      <c r="B355" s="241" t="s">
        <v>4195</v>
      </c>
      <c r="C355" s="245">
        <v>2022</v>
      </c>
      <c r="D355" s="245" t="s">
        <v>3771</v>
      </c>
      <c r="E355" s="253">
        <v>42</v>
      </c>
      <c r="F355" s="245"/>
      <c r="G355" s="253">
        <v>108.89878</v>
      </c>
    </row>
    <row r="356" spans="1:7">
      <c r="A356" s="244"/>
      <c r="B356" s="241" t="s">
        <v>4591</v>
      </c>
      <c r="C356" s="245">
        <v>2022</v>
      </c>
      <c r="D356" s="245" t="s">
        <v>3774</v>
      </c>
      <c r="E356" s="253">
        <v>10</v>
      </c>
      <c r="F356" s="245"/>
      <c r="G356" s="253">
        <v>116.23636</v>
      </c>
    </row>
    <row r="357" spans="1:7">
      <c r="A357" s="244"/>
      <c r="B357" s="241" t="s">
        <v>4592</v>
      </c>
      <c r="C357" s="245">
        <v>2022</v>
      </c>
      <c r="D357" s="245" t="s">
        <v>3774</v>
      </c>
      <c r="E357" s="253">
        <v>470</v>
      </c>
      <c r="F357" s="245"/>
      <c r="G357" s="253">
        <v>703.33633999999995</v>
      </c>
    </row>
    <row r="358" spans="1:7">
      <c r="A358" s="244"/>
      <c r="B358" s="241" t="s">
        <v>4196</v>
      </c>
      <c r="C358" s="245">
        <v>2022</v>
      </c>
      <c r="D358" s="245" t="s">
        <v>3771</v>
      </c>
      <c r="E358" s="253">
        <v>75</v>
      </c>
      <c r="F358" s="245"/>
      <c r="G358" s="253">
        <v>171.75445999999999</v>
      </c>
    </row>
    <row r="359" spans="1:7">
      <c r="A359" s="244"/>
      <c r="B359" s="241" t="s">
        <v>4197</v>
      </c>
      <c r="C359" s="245">
        <v>2022</v>
      </c>
      <c r="D359" s="245" t="s">
        <v>3771</v>
      </c>
      <c r="E359" s="253">
        <v>450</v>
      </c>
      <c r="F359" s="245"/>
      <c r="G359" s="253">
        <v>492.37151</v>
      </c>
    </row>
    <row r="360" spans="1:7">
      <c r="A360" s="244"/>
      <c r="B360" s="241" t="s">
        <v>4593</v>
      </c>
      <c r="C360" s="245">
        <v>2022</v>
      </c>
      <c r="D360" s="245" t="s">
        <v>3774</v>
      </c>
      <c r="E360" s="253">
        <v>226</v>
      </c>
      <c r="F360" s="245"/>
      <c r="G360" s="253">
        <v>404.46328999999997</v>
      </c>
    </row>
    <row r="361" spans="1:7">
      <c r="A361" s="244"/>
      <c r="B361" s="241" t="s">
        <v>4198</v>
      </c>
      <c r="C361" s="245">
        <v>2022</v>
      </c>
      <c r="D361" s="245" t="s">
        <v>3771</v>
      </c>
      <c r="E361" s="253">
        <v>148.00000000000003</v>
      </c>
      <c r="F361" s="245"/>
      <c r="G361" s="253">
        <v>198.90163000000001</v>
      </c>
    </row>
    <row r="362" spans="1:7">
      <c r="A362" s="244"/>
      <c r="B362" s="241" t="s">
        <v>4199</v>
      </c>
      <c r="C362" s="245">
        <v>2022</v>
      </c>
      <c r="D362" s="245" t="s">
        <v>3771</v>
      </c>
      <c r="E362" s="253">
        <v>101</v>
      </c>
      <c r="F362" s="245"/>
      <c r="G362" s="253">
        <v>190.95356000000001</v>
      </c>
    </row>
    <row r="363" spans="1:7">
      <c r="A363" s="244"/>
      <c r="B363" s="241" t="s">
        <v>4200</v>
      </c>
      <c r="C363" s="245">
        <v>2022</v>
      </c>
      <c r="D363" s="245" t="s">
        <v>3771</v>
      </c>
      <c r="E363" s="253">
        <v>132</v>
      </c>
      <c r="F363" s="245"/>
      <c r="G363" s="253">
        <v>161.66682999999998</v>
      </c>
    </row>
    <row r="364" spans="1:7">
      <c r="A364" s="244"/>
      <c r="B364" s="241" t="s">
        <v>4201</v>
      </c>
      <c r="C364" s="245">
        <v>2022</v>
      </c>
      <c r="D364" s="245" t="s">
        <v>3771</v>
      </c>
      <c r="E364" s="253">
        <v>333</v>
      </c>
      <c r="F364" s="245"/>
      <c r="G364" s="253">
        <v>244.02110000000002</v>
      </c>
    </row>
    <row r="365" spans="1:7">
      <c r="A365" s="244"/>
      <c r="B365" s="241" t="s">
        <v>4202</v>
      </c>
      <c r="C365" s="245">
        <v>2022</v>
      </c>
      <c r="D365" s="245" t="s">
        <v>3771</v>
      </c>
      <c r="E365" s="253">
        <v>46</v>
      </c>
      <c r="F365" s="245"/>
      <c r="G365" s="253">
        <v>136.1739</v>
      </c>
    </row>
    <row r="366" spans="1:7">
      <c r="A366" s="244"/>
      <c r="B366" s="241" t="s">
        <v>4203</v>
      </c>
      <c r="C366" s="245">
        <v>2022</v>
      </c>
      <c r="D366" s="245" t="s">
        <v>3771</v>
      </c>
      <c r="E366" s="253">
        <v>13</v>
      </c>
      <c r="F366" s="245"/>
      <c r="G366" s="253">
        <v>103.53518</v>
      </c>
    </row>
    <row r="367" spans="1:7">
      <c r="A367" s="244"/>
      <c r="B367" s="241" t="s">
        <v>4204</v>
      </c>
      <c r="C367" s="245">
        <v>2022</v>
      </c>
      <c r="D367" s="245" t="s">
        <v>3771</v>
      </c>
      <c r="E367" s="253">
        <v>42</v>
      </c>
      <c r="F367" s="245"/>
      <c r="G367" s="253">
        <v>119.38755999999999</v>
      </c>
    </row>
    <row r="368" spans="1:7">
      <c r="A368" s="244"/>
      <c r="B368" s="241" t="s">
        <v>4594</v>
      </c>
      <c r="C368" s="245">
        <v>2022</v>
      </c>
      <c r="D368" s="245" t="s">
        <v>3774</v>
      </c>
      <c r="E368" s="253">
        <v>8141</v>
      </c>
      <c r="F368" s="245"/>
      <c r="G368" s="253">
        <v>9662.5921600000001</v>
      </c>
    </row>
    <row r="369" spans="1:7">
      <c r="A369" s="244"/>
      <c r="B369" s="241" t="s">
        <v>4205</v>
      </c>
      <c r="C369" s="245">
        <v>2022</v>
      </c>
      <c r="D369" s="245" t="s">
        <v>3771</v>
      </c>
      <c r="E369" s="253">
        <v>108</v>
      </c>
      <c r="F369" s="245"/>
      <c r="G369" s="253">
        <v>159.29407999999998</v>
      </c>
    </row>
    <row r="370" spans="1:7">
      <c r="A370" s="244"/>
      <c r="B370" s="241" t="s">
        <v>4206</v>
      </c>
      <c r="C370" s="245">
        <v>2022</v>
      </c>
      <c r="D370" s="245" t="s">
        <v>3771</v>
      </c>
      <c r="E370" s="253">
        <v>149</v>
      </c>
      <c r="F370" s="245"/>
      <c r="G370" s="253">
        <v>209.43460999999999</v>
      </c>
    </row>
    <row r="371" spans="1:7" ht="37.5">
      <c r="A371" s="244"/>
      <c r="B371" s="241" t="s">
        <v>4595</v>
      </c>
      <c r="C371" s="245">
        <v>2022</v>
      </c>
      <c r="D371" s="245" t="s">
        <v>3774</v>
      </c>
      <c r="E371" s="253">
        <v>3852</v>
      </c>
      <c r="F371" s="245"/>
      <c r="G371" s="253">
        <v>3451.4076500000001</v>
      </c>
    </row>
    <row r="372" spans="1:7">
      <c r="A372" s="244"/>
      <c r="B372" s="241" t="s">
        <v>4207</v>
      </c>
      <c r="C372" s="245">
        <v>2022</v>
      </c>
      <c r="D372" s="245" t="s">
        <v>3771</v>
      </c>
      <c r="E372" s="253">
        <v>279</v>
      </c>
      <c r="F372" s="245"/>
      <c r="G372" s="253">
        <v>367.41575</v>
      </c>
    </row>
    <row r="373" spans="1:7">
      <c r="A373" s="244"/>
      <c r="B373" s="241" t="s">
        <v>4596</v>
      </c>
      <c r="C373" s="245">
        <v>2022</v>
      </c>
      <c r="D373" s="245" t="s">
        <v>3774</v>
      </c>
      <c r="E373" s="253">
        <v>15</v>
      </c>
      <c r="F373" s="245"/>
      <c r="G373" s="253">
        <v>134.21965</v>
      </c>
    </row>
    <row r="374" spans="1:7">
      <c r="A374" s="244"/>
      <c r="B374" s="241" t="s">
        <v>4208</v>
      </c>
      <c r="C374" s="245">
        <v>2022</v>
      </c>
      <c r="D374" s="245" t="s">
        <v>3771</v>
      </c>
      <c r="E374" s="253">
        <v>126</v>
      </c>
      <c r="F374" s="245"/>
      <c r="G374" s="253">
        <v>207.13177999999999</v>
      </c>
    </row>
    <row r="375" spans="1:7">
      <c r="A375" s="244"/>
      <c r="B375" s="241" t="s">
        <v>4209</v>
      </c>
      <c r="C375" s="245">
        <v>2022</v>
      </c>
      <c r="D375" s="245" t="s">
        <v>3771</v>
      </c>
      <c r="E375" s="253">
        <v>146</v>
      </c>
      <c r="F375" s="245"/>
      <c r="G375" s="253">
        <v>238.81125</v>
      </c>
    </row>
    <row r="376" spans="1:7">
      <c r="A376" s="244"/>
      <c r="B376" s="241" t="s">
        <v>4210</v>
      </c>
      <c r="C376" s="245">
        <v>2022</v>
      </c>
      <c r="D376" s="245" t="s">
        <v>3771</v>
      </c>
      <c r="E376" s="253">
        <v>235</v>
      </c>
      <c r="F376" s="245"/>
      <c r="G376" s="253">
        <v>223.35965999999999</v>
      </c>
    </row>
    <row r="377" spans="1:7">
      <c r="A377" s="244"/>
      <c r="B377" s="241" t="s">
        <v>4211</v>
      </c>
      <c r="C377" s="245">
        <v>2022</v>
      </c>
      <c r="D377" s="245" t="s">
        <v>3771</v>
      </c>
      <c r="E377" s="253">
        <v>280</v>
      </c>
      <c r="F377" s="245"/>
      <c r="G377" s="253">
        <v>402.93690000000004</v>
      </c>
    </row>
    <row r="378" spans="1:7">
      <c r="A378" s="244"/>
      <c r="B378" s="241" t="s">
        <v>4212</v>
      </c>
      <c r="C378" s="245">
        <v>2022</v>
      </c>
      <c r="D378" s="245" t="s">
        <v>3771</v>
      </c>
      <c r="E378" s="253">
        <v>182</v>
      </c>
      <c r="F378" s="245"/>
      <c r="G378" s="253">
        <v>143.03039000000001</v>
      </c>
    </row>
    <row r="379" spans="1:7">
      <c r="A379" s="244"/>
      <c r="B379" s="241" t="s">
        <v>4213</v>
      </c>
      <c r="C379" s="245">
        <v>2022</v>
      </c>
      <c r="D379" s="245" t="s">
        <v>3771</v>
      </c>
      <c r="E379" s="253">
        <v>5</v>
      </c>
      <c r="F379" s="245"/>
      <c r="G379" s="253">
        <v>73.377990000000011</v>
      </c>
    </row>
    <row r="380" spans="1:7">
      <c r="A380" s="244"/>
      <c r="B380" s="241" t="s">
        <v>4214</v>
      </c>
      <c r="C380" s="245">
        <v>2022</v>
      </c>
      <c r="D380" s="245" t="s">
        <v>3771</v>
      </c>
      <c r="E380" s="253">
        <v>15</v>
      </c>
      <c r="F380" s="245"/>
      <c r="G380" s="253">
        <v>58.494660000000003</v>
      </c>
    </row>
    <row r="381" spans="1:7">
      <c r="A381" s="244"/>
      <c r="B381" s="241" t="s">
        <v>4215</v>
      </c>
      <c r="C381" s="245">
        <v>2022</v>
      </c>
      <c r="D381" s="245" t="s">
        <v>3771</v>
      </c>
      <c r="E381" s="253">
        <v>21</v>
      </c>
      <c r="F381" s="245"/>
      <c r="G381" s="253">
        <v>82.487350000000006</v>
      </c>
    </row>
    <row r="382" spans="1:7">
      <c r="A382" s="244"/>
      <c r="B382" s="241" t="s">
        <v>4216</v>
      </c>
      <c r="C382" s="245">
        <v>2022</v>
      </c>
      <c r="D382" s="245" t="s">
        <v>3771</v>
      </c>
      <c r="E382" s="253">
        <v>9</v>
      </c>
      <c r="F382" s="245"/>
      <c r="G382" s="253">
        <v>63.72663</v>
      </c>
    </row>
    <row r="383" spans="1:7">
      <c r="A383" s="244"/>
      <c r="B383" s="241" t="s">
        <v>4217</v>
      </c>
      <c r="C383" s="245">
        <v>2022</v>
      </c>
      <c r="D383" s="245" t="s">
        <v>3771</v>
      </c>
      <c r="E383" s="253">
        <v>15</v>
      </c>
      <c r="F383" s="245"/>
      <c r="G383" s="253">
        <v>81.77637</v>
      </c>
    </row>
    <row r="384" spans="1:7">
      <c r="A384" s="244"/>
      <c r="B384" s="241" t="s">
        <v>4218</v>
      </c>
      <c r="C384" s="245">
        <v>2022</v>
      </c>
      <c r="D384" s="245" t="s">
        <v>3771</v>
      </c>
      <c r="E384" s="253">
        <v>38</v>
      </c>
      <c r="F384" s="245"/>
      <c r="G384" s="253">
        <v>136.34052</v>
      </c>
    </row>
    <row r="385" spans="1:7">
      <c r="A385" s="244"/>
      <c r="B385" s="241" t="s">
        <v>4219</v>
      </c>
      <c r="C385" s="245">
        <v>2022</v>
      </c>
      <c r="D385" s="245" t="s">
        <v>3771</v>
      </c>
      <c r="E385" s="253">
        <v>18</v>
      </c>
      <c r="F385" s="245"/>
      <c r="G385" s="253">
        <v>68.522670000000005</v>
      </c>
    </row>
    <row r="386" spans="1:7">
      <c r="A386" s="244"/>
      <c r="B386" s="241" t="s">
        <v>4220</v>
      </c>
      <c r="C386" s="245">
        <v>2022</v>
      </c>
      <c r="D386" s="245" t="s">
        <v>3771</v>
      </c>
      <c r="E386" s="253">
        <v>38</v>
      </c>
      <c r="F386" s="245"/>
      <c r="G386" s="253">
        <v>134.87681000000001</v>
      </c>
    </row>
    <row r="387" spans="1:7">
      <c r="A387" s="244"/>
      <c r="B387" s="241" t="s">
        <v>4221</v>
      </c>
      <c r="C387" s="245">
        <v>2022</v>
      </c>
      <c r="D387" s="245" t="s">
        <v>3771</v>
      </c>
      <c r="E387" s="253">
        <v>35</v>
      </c>
      <c r="F387" s="245"/>
      <c r="G387" s="253">
        <v>87.860810000000001</v>
      </c>
    </row>
    <row r="388" spans="1:7">
      <c r="A388" s="244"/>
      <c r="B388" s="241" t="s">
        <v>4222</v>
      </c>
      <c r="C388" s="245">
        <v>2022</v>
      </c>
      <c r="D388" s="245" t="s">
        <v>3771</v>
      </c>
      <c r="E388" s="253">
        <v>15</v>
      </c>
      <c r="F388" s="245"/>
      <c r="G388" s="253">
        <v>79.222229999999996</v>
      </c>
    </row>
    <row r="389" spans="1:7">
      <c r="A389" s="244"/>
      <c r="B389" s="241" t="s">
        <v>4223</v>
      </c>
      <c r="C389" s="245">
        <v>2022</v>
      </c>
      <c r="D389" s="245" t="s">
        <v>3771</v>
      </c>
      <c r="E389" s="253">
        <v>16</v>
      </c>
      <c r="F389" s="245"/>
      <c r="G389" s="253">
        <v>75.216340000000002</v>
      </c>
    </row>
    <row r="390" spans="1:7">
      <c r="A390" s="244"/>
      <c r="B390" s="241" t="s">
        <v>4224</v>
      </c>
      <c r="C390" s="245">
        <v>2022</v>
      </c>
      <c r="D390" s="245" t="s">
        <v>3771</v>
      </c>
      <c r="E390" s="253">
        <v>20</v>
      </c>
      <c r="F390" s="245"/>
      <c r="G390" s="253">
        <v>62.165289999999999</v>
      </c>
    </row>
    <row r="391" spans="1:7">
      <c r="A391" s="244"/>
      <c r="B391" s="241" t="s">
        <v>4225</v>
      </c>
      <c r="C391" s="245">
        <v>2022</v>
      </c>
      <c r="D391" s="245" t="s">
        <v>3771</v>
      </c>
      <c r="E391" s="253">
        <v>18</v>
      </c>
      <c r="F391" s="245"/>
      <c r="G391" s="253">
        <v>88.237649999999988</v>
      </c>
    </row>
    <row r="392" spans="1:7">
      <c r="A392" s="244"/>
      <c r="B392" s="241" t="s">
        <v>3817</v>
      </c>
      <c r="C392" s="245">
        <v>2022</v>
      </c>
      <c r="D392" s="245" t="s">
        <v>3771</v>
      </c>
      <c r="E392" s="253">
        <v>22</v>
      </c>
      <c r="F392" s="245"/>
      <c r="G392" s="253">
        <v>61.653150000000004</v>
      </c>
    </row>
    <row r="393" spans="1:7">
      <c r="A393" s="244"/>
      <c r="B393" s="241" t="s">
        <v>4226</v>
      </c>
      <c r="C393" s="245">
        <v>2022</v>
      </c>
      <c r="D393" s="245" t="s">
        <v>3771</v>
      </c>
      <c r="E393" s="253">
        <v>13</v>
      </c>
      <c r="F393" s="245"/>
      <c r="G393" s="253">
        <v>79.462869999999995</v>
      </c>
    </row>
    <row r="394" spans="1:7">
      <c r="A394" s="244"/>
      <c r="B394" s="241" t="s">
        <v>4227</v>
      </c>
      <c r="C394" s="245">
        <v>2022</v>
      </c>
      <c r="D394" s="245" t="s">
        <v>3771</v>
      </c>
      <c r="E394" s="253">
        <v>17</v>
      </c>
      <c r="F394" s="245"/>
      <c r="G394" s="253">
        <v>54.839849999999998</v>
      </c>
    </row>
    <row r="395" spans="1:7">
      <c r="A395" s="244"/>
      <c r="B395" s="241" t="s">
        <v>4227</v>
      </c>
      <c r="C395" s="245">
        <v>2022</v>
      </c>
      <c r="D395" s="245" t="s">
        <v>3771</v>
      </c>
      <c r="E395" s="253">
        <v>34</v>
      </c>
      <c r="F395" s="245"/>
      <c r="G395" s="253">
        <v>67.042880000000011</v>
      </c>
    </row>
    <row r="396" spans="1:7">
      <c r="A396" s="244"/>
      <c r="B396" s="241" t="s">
        <v>4228</v>
      </c>
      <c r="C396" s="245">
        <v>2022</v>
      </c>
      <c r="D396" s="245" t="s">
        <v>3771</v>
      </c>
      <c r="E396" s="253">
        <v>38</v>
      </c>
      <c r="F396" s="245"/>
      <c r="G396" s="253">
        <v>113.82192999999999</v>
      </c>
    </row>
    <row r="397" spans="1:7">
      <c r="A397" s="244"/>
      <c r="B397" s="241" t="s">
        <v>4229</v>
      </c>
      <c r="C397" s="245">
        <v>2022</v>
      </c>
      <c r="D397" s="245" t="s">
        <v>3771</v>
      </c>
      <c r="E397" s="253">
        <v>54</v>
      </c>
      <c r="F397" s="245"/>
      <c r="G397" s="253">
        <v>117.23003999999999</v>
      </c>
    </row>
    <row r="398" spans="1:7">
      <c r="A398" s="244"/>
      <c r="B398" s="241" t="s">
        <v>4230</v>
      </c>
      <c r="C398" s="245">
        <v>2022</v>
      </c>
      <c r="D398" s="245" t="s">
        <v>3771</v>
      </c>
      <c r="E398" s="253">
        <v>41</v>
      </c>
      <c r="F398" s="245"/>
      <c r="G398" s="253">
        <v>83.120770000000007</v>
      </c>
    </row>
    <row r="399" spans="1:7">
      <c r="A399" s="244"/>
      <c r="B399" s="241" t="s">
        <v>4597</v>
      </c>
      <c r="C399" s="245">
        <v>2022</v>
      </c>
      <c r="D399" s="245" t="s">
        <v>3774</v>
      </c>
      <c r="E399" s="253">
        <v>128</v>
      </c>
      <c r="F399" s="245"/>
      <c r="G399" s="253">
        <v>467.60427000000004</v>
      </c>
    </row>
    <row r="400" spans="1:7">
      <c r="A400" s="244"/>
      <c r="B400" s="241" t="s">
        <v>4231</v>
      </c>
      <c r="C400" s="245">
        <v>2022</v>
      </c>
      <c r="D400" s="245" t="s">
        <v>3771</v>
      </c>
      <c r="E400" s="253">
        <v>341</v>
      </c>
      <c r="F400" s="245"/>
      <c r="G400" s="253">
        <v>485.09947999999997</v>
      </c>
    </row>
    <row r="401" spans="1:7">
      <c r="A401" s="244"/>
      <c r="B401" s="241" t="s">
        <v>4232</v>
      </c>
      <c r="C401" s="245">
        <v>2022</v>
      </c>
      <c r="D401" s="245" t="s">
        <v>3771</v>
      </c>
      <c r="E401" s="253">
        <v>64</v>
      </c>
      <c r="F401" s="245"/>
      <c r="G401" s="253">
        <v>132.95442</v>
      </c>
    </row>
    <row r="402" spans="1:7">
      <c r="A402" s="244"/>
      <c r="B402" s="241" t="s">
        <v>4233</v>
      </c>
      <c r="C402" s="245">
        <v>2022</v>
      </c>
      <c r="D402" s="245" t="s">
        <v>3771</v>
      </c>
      <c r="E402" s="253">
        <v>22</v>
      </c>
      <c r="F402" s="245"/>
      <c r="G402" s="253">
        <v>67.210539999999995</v>
      </c>
    </row>
    <row r="403" spans="1:7">
      <c r="A403" s="244"/>
      <c r="B403" s="241" t="s">
        <v>4234</v>
      </c>
      <c r="C403" s="245">
        <v>2022</v>
      </c>
      <c r="D403" s="245" t="s">
        <v>3771</v>
      </c>
      <c r="E403" s="253">
        <v>24</v>
      </c>
      <c r="F403" s="245"/>
      <c r="G403" s="253">
        <v>62.253529999999998</v>
      </c>
    </row>
    <row r="404" spans="1:7">
      <c r="A404" s="244"/>
      <c r="B404" s="241" t="s">
        <v>4235</v>
      </c>
      <c r="C404" s="245">
        <v>2022</v>
      </c>
      <c r="D404" s="245" t="s">
        <v>3771</v>
      </c>
      <c r="E404" s="253">
        <v>16</v>
      </c>
      <c r="F404" s="245"/>
      <c r="G404" s="253">
        <v>61.427169999999997</v>
      </c>
    </row>
    <row r="405" spans="1:7">
      <c r="A405" s="244"/>
      <c r="B405" s="241" t="s">
        <v>3815</v>
      </c>
      <c r="C405" s="245">
        <v>2022</v>
      </c>
      <c r="D405" s="245" t="s">
        <v>3771</v>
      </c>
      <c r="E405" s="253">
        <v>11</v>
      </c>
      <c r="F405" s="245"/>
      <c r="G405" s="253">
        <v>53.064860000000003</v>
      </c>
    </row>
    <row r="406" spans="1:7">
      <c r="A406" s="244"/>
      <c r="B406" s="241" t="s">
        <v>4236</v>
      </c>
      <c r="C406" s="245">
        <v>2022</v>
      </c>
      <c r="D406" s="245" t="s">
        <v>3771</v>
      </c>
      <c r="E406" s="253">
        <v>39</v>
      </c>
      <c r="F406" s="245"/>
      <c r="G406" s="253">
        <v>116.73679</v>
      </c>
    </row>
    <row r="407" spans="1:7">
      <c r="A407" s="244"/>
      <c r="B407" s="241" t="s">
        <v>4237</v>
      </c>
      <c r="C407" s="245">
        <v>2022</v>
      </c>
      <c r="D407" s="245" t="s">
        <v>3771</v>
      </c>
      <c r="E407" s="253">
        <v>12</v>
      </c>
      <c r="F407" s="245"/>
      <c r="G407" s="253">
        <v>54.019480000000001</v>
      </c>
    </row>
    <row r="408" spans="1:7">
      <c r="A408" s="244"/>
      <c r="B408" s="241" t="s">
        <v>4238</v>
      </c>
      <c r="C408" s="245">
        <v>2022</v>
      </c>
      <c r="D408" s="245" t="s">
        <v>3771</v>
      </c>
      <c r="E408" s="253">
        <v>16</v>
      </c>
      <c r="F408" s="245"/>
      <c r="G408" s="253">
        <v>70.775949999999995</v>
      </c>
    </row>
    <row r="409" spans="1:7">
      <c r="A409" s="244"/>
      <c r="B409" s="241" t="s">
        <v>4239</v>
      </c>
      <c r="C409" s="245">
        <v>2022</v>
      </c>
      <c r="D409" s="245" t="s">
        <v>3771</v>
      </c>
      <c r="E409" s="253">
        <v>123</v>
      </c>
      <c r="F409" s="245"/>
      <c r="G409" s="253">
        <v>209.24942000000001</v>
      </c>
    </row>
    <row r="410" spans="1:7">
      <c r="A410" s="244"/>
      <c r="B410" s="241" t="s">
        <v>4598</v>
      </c>
      <c r="C410" s="245">
        <v>2022</v>
      </c>
      <c r="D410" s="245" t="s">
        <v>3774</v>
      </c>
      <c r="E410" s="253">
        <v>375</v>
      </c>
      <c r="F410" s="245"/>
      <c r="G410" s="253">
        <v>767.53150000000005</v>
      </c>
    </row>
    <row r="411" spans="1:7">
      <c r="A411" s="244"/>
      <c r="B411" s="241" t="s">
        <v>4240</v>
      </c>
      <c r="C411" s="245">
        <v>2022</v>
      </c>
      <c r="D411" s="245" t="s">
        <v>3771</v>
      </c>
      <c r="E411" s="253">
        <v>364</v>
      </c>
      <c r="F411" s="245"/>
      <c r="G411" s="253">
        <v>489.75560999999999</v>
      </c>
    </row>
    <row r="412" spans="1:7">
      <c r="A412" s="244"/>
      <c r="B412" s="241" t="s">
        <v>4599</v>
      </c>
      <c r="C412" s="245">
        <v>2022</v>
      </c>
      <c r="D412" s="245" t="s">
        <v>3774</v>
      </c>
      <c r="E412" s="253">
        <v>206</v>
      </c>
      <c r="F412" s="245"/>
      <c r="G412" s="253">
        <v>430.58221999999995</v>
      </c>
    </row>
    <row r="413" spans="1:7">
      <c r="A413" s="244"/>
      <c r="B413" s="241" t="s">
        <v>3819</v>
      </c>
      <c r="C413" s="245">
        <v>2022</v>
      </c>
      <c r="D413" s="245" t="s">
        <v>3774</v>
      </c>
      <c r="E413" s="253">
        <v>67</v>
      </c>
      <c r="F413" s="245"/>
      <c r="G413" s="253">
        <v>213.39885999999998</v>
      </c>
    </row>
    <row r="414" spans="1:7">
      <c r="A414" s="244"/>
      <c r="B414" s="241" t="s">
        <v>4241</v>
      </c>
      <c r="C414" s="245">
        <v>2022</v>
      </c>
      <c r="D414" s="245" t="s">
        <v>3771</v>
      </c>
      <c r="E414" s="253">
        <v>13</v>
      </c>
      <c r="F414" s="245"/>
      <c r="G414" s="253">
        <v>51.487230000000004</v>
      </c>
    </row>
    <row r="415" spans="1:7">
      <c r="A415" s="244"/>
      <c r="B415" s="241" t="s">
        <v>4242</v>
      </c>
      <c r="C415" s="245">
        <v>2022</v>
      </c>
      <c r="D415" s="245" t="s">
        <v>3771</v>
      </c>
      <c r="E415" s="253">
        <v>269</v>
      </c>
      <c r="F415" s="245"/>
      <c r="G415" s="253">
        <v>382.75934999999998</v>
      </c>
    </row>
    <row r="416" spans="1:7">
      <c r="A416" s="244"/>
      <c r="B416" s="241" t="s">
        <v>4243</v>
      </c>
      <c r="C416" s="245">
        <v>2022</v>
      </c>
      <c r="D416" s="245" t="s">
        <v>3771</v>
      </c>
      <c r="E416" s="253">
        <v>378</v>
      </c>
      <c r="F416" s="245"/>
      <c r="G416" s="253">
        <v>453.76271000000003</v>
      </c>
    </row>
    <row r="417" spans="1:7">
      <c r="A417" s="244"/>
      <c r="B417" s="241" t="s">
        <v>4244</v>
      </c>
      <c r="C417" s="245">
        <v>2022</v>
      </c>
      <c r="D417" s="245" t="s">
        <v>3771</v>
      </c>
      <c r="E417" s="253">
        <v>66</v>
      </c>
      <c r="F417" s="245"/>
      <c r="G417" s="253">
        <v>118.41925000000001</v>
      </c>
    </row>
    <row r="418" spans="1:7">
      <c r="A418" s="244"/>
      <c r="B418" s="241" t="s">
        <v>4245</v>
      </c>
      <c r="C418" s="245">
        <v>2022</v>
      </c>
      <c r="D418" s="245" t="s">
        <v>3771</v>
      </c>
      <c r="E418" s="253">
        <v>41</v>
      </c>
      <c r="F418" s="245"/>
      <c r="G418" s="253">
        <v>98.082279999999997</v>
      </c>
    </row>
    <row r="419" spans="1:7">
      <c r="A419" s="244"/>
      <c r="B419" s="241" t="s">
        <v>4246</v>
      </c>
      <c r="C419" s="245">
        <v>2022</v>
      </c>
      <c r="D419" s="245" t="s">
        <v>3771</v>
      </c>
      <c r="E419" s="253">
        <v>57</v>
      </c>
      <c r="F419" s="245"/>
      <c r="G419" s="253">
        <v>158.90413000000001</v>
      </c>
    </row>
    <row r="420" spans="1:7">
      <c r="A420" s="244"/>
      <c r="B420" s="241" t="s">
        <v>4600</v>
      </c>
      <c r="C420" s="245">
        <v>2022</v>
      </c>
      <c r="D420" s="245" t="s">
        <v>3774</v>
      </c>
      <c r="E420" s="253">
        <v>529</v>
      </c>
      <c r="F420" s="245"/>
      <c r="G420" s="253">
        <v>634.05856999999992</v>
      </c>
    </row>
    <row r="421" spans="1:7">
      <c r="A421" s="244"/>
      <c r="B421" s="241" t="s">
        <v>4601</v>
      </c>
      <c r="C421" s="245">
        <v>2022</v>
      </c>
      <c r="D421" s="245" t="s">
        <v>3774</v>
      </c>
      <c r="E421" s="253">
        <v>25</v>
      </c>
      <c r="F421" s="245"/>
      <c r="G421" s="253">
        <v>169.85675000000001</v>
      </c>
    </row>
    <row r="422" spans="1:7">
      <c r="A422" s="244"/>
      <c r="B422" s="241" t="s">
        <v>4247</v>
      </c>
      <c r="C422" s="245">
        <v>2022</v>
      </c>
      <c r="D422" s="245" t="s">
        <v>3771</v>
      </c>
      <c r="E422" s="253">
        <v>153</v>
      </c>
      <c r="F422" s="245"/>
      <c r="G422" s="253">
        <v>313.56021000000004</v>
      </c>
    </row>
    <row r="423" spans="1:7">
      <c r="A423" s="244"/>
      <c r="B423" s="241" t="s">
        <v>4248</v>
      </c>
      <c r="C423" s="245">
        <v>2022</v>
      </c>
      <c r="D423" s="245" t="s">
        <v>3771</v>
      </c>
      <c r="E423" s="253">
        <v>102</v>
      </c>
      <c r="F423" s="245"/>
      <c r="G423" s="253">
        <v>175.03898999999998</v>
      </c>
    </row>
    <row r="424" spans="1:7">
      <c r="A424" s="244"/>
      <c r="B424" s="241" t="s">
        <v>4249</v>
      </c>
      <c r="C424" s="245">
        <v>2022</v>
      </c>
      <c r="D424" s="245" t="s">
        <v>3771</v>
      </c>
      <c r="E424" s="253">
        <v>64</v>
      </c>
      <c r="F424" s="245"/>
      <c r="G424" s="253">
        <v>133.23719</v>
      </c>
    </row>
    <row r="425" spans="1:7">
      <c r="A425" s="244"/>
      <c r="B425" s="241" t="s">
        <v>4250</v>
      </c>
      <c r="C425" s="245">
        <v>2022</v>
      </c>
      <c r="D425" s="245" t="s">
        <v>3771</v>
      </c>
      <c r="E425" s="253">
        <v>256</v>
      </c>
      <c r="F425" s="245"/>
      <c r="G425" s="253">
        <v>242.04844</v>
      </c>
    </row>
    <row r="426" spans="1:7">
      <c r="A426" s="244"/>
      <c r="B426" s="241" t="s">
        <v>4251</v>
      </c>
      <c r="C426" s="245">
        <v>2022</v>
      </c>
      <c r="D426" s="245" t="s">
        <v>3771</v>
      </c>
      <c r="E426" s="253">
        <v>141</v>
      </c>
      <c r="F426" s="245"/>
      <c r="G426" s="253">
        <v>187.82533999999998</v>
      </c>
    </row>
    <row r="427" spans="1:7">
      <c r="A427" s="244"/>
      <c r="B427" s="241" t="s">
        <v>4252</v>
      </c>
      <c r="C427" s="245">
        <v>2022</v>
      </c>
      <c r="D427" s="245" t="s">
        <v>3771</v>
      </c>
      <c r="E427" s="253">
        <v>29</v>
      </c>
      <c r="F427" s="245"/>
      <c r="G427" s="253">
        <v>135.93710999999999</v>
      </c>
    </row>
    <row r="428" spans="1:7">
      <c r="A428" s="244"/>
      <c r="B428" s="241" t="s">
        <v>4253</v>
      </c>
      <c r="C428" s="245">
        <v>2022</v>
      </c>
      <c r="D428" s="245" t="s">
        <v>3771</v>
      </c>
      <c r="E428" s="253">
        <v>50</v>
      </c>
      <c r="F428" s="245"/>
      <c r="G428" s="253">
        <v>130.88486</v>
      </c>
    </row>
    <row r="429" spans="1:7">
      <c r="A429" s="244"/>
      <c r="B429" s="241" t="s">
        <v>3775</v>
      </c>
      <c r="C429" s="245">
        <v>2022</v>
      </c>
      <c r="D429" s="245" t="s">
        <v>3771</v>
      </c>
      <c r="E429" s="253">
        <v>24</v>
      </c>
      <c r="F429" s="245"/>
      <c r="G429" s="253">
        <v>59.718629999999997</v>
      </c>
    </row>
    <row r="430" spans="1:7">
      <c r="A430" s="244"/>
      <c r="B430" s="241" t="s">
        <v>4254</v>
      </c>
      <c r="C430" s="245">
        <v>2022</v>
      </c>
      <c r="D430" s="245" t="s">
        <v>3771</v>
      </c>
      <c r="E430" s="253">
        <v>20</v>
      </c>
      <c r="F430" s="245"/>
      <c r="G430" s="253">
        <v>57.806429999999999</v>
      </c>
    </row>
    <row r="431" spans="1:7">
      <c r="A431" s="244"/>
      <c r="B431" s="241" t="s">
        <v>4255</v>
      </c>
      <c r="C431" s="245">
        <v>2022</v>
      </c>
      <c r="D431" s="245" t="s">
        <v>3771</v>
      </c>
      <c r="E431" s="253">
        <v>66</v>
      </c>
      <c r="F431" s="245"/>
      <c r="G431" s="253">
        <v>74.082710000000006</v>
      </c>
    </row>
    <row r="432" spans="1:7">
      <c r="A432" s="244"/>
      <c r="B432" s="241" t="s">
        <v>4256</v>
      </c>
      <c r="C432" s="245">
        <v>2022</v>
      </c>
      <c r="D432" s="245" t="s">
        <v>3771</v>
      </c>
      <c r="E432" s="253">
        <v>34</v>
      </c>
      <c r="F432" s="245"/>
      <c r="G432" s="253">
        <v>57.330330000000004</v>
      </c>
    </row>
    <row r="433" spans="1:7">
      <c r="A433" s="244"/>
      <c r="B433" s="241" t="s">
        <v>4257</v>
      </c>
      <c r="C433" s="245">
        <v>2022</v>
      </c>
      <c r="D433" s="245" t="s">
        <v>3771</v>
      </c>
      <c r="E433" s="253">
        <v>20</v>
      </c>
      <c r="F433" s="245"/>
      <c r="G433" s="253">
        <v>58.339320000000001</v>
      </c>
    </row>
    <row r="434" spans="1:7">
      <c r="A434" s="244"/>
      <c r="B434" s="241" t="s">
        <v>4258</v>
      </c>
      <c r="C434" s="245">
        <v>2022</v>
      </c>
      <c r="D434" s="245" t="s">
        <v>3771</v>
      </c>
      <c r="E434" s="253">
        <v>20</v>
      </c>
      <c r="F434" s="245"/>
      <c r="G434" s="253">
        <v>69.103399999999993</v>
      </c>
    </row>
    <row r="435" spans="1:7">
      <c r="A435" s="244"/>
      <c r="B435" s="241" t="s">
        <v>3811</v>
      </c>
      <c r="C435" s="245">
        <v>2022</v>
      </c>
      <c r="D435" s="245" t="s">
        <v>3771</v>
      </c>
      <c r="E435" s="253">
        <v>16</v>
      </c>
      <c r="F435" s="245"/>
      <c r="G435" s="253">
        <v>65.084029999999998</v>
      </c>
    </row>
    <row r="436" spans="1:7">
      <c r="A436" s="244"/>
      <c r="B436" s="241" t="s">
        <v>4259</v>
      </c>
      <c r="C436" s="245">
        <v>2022</v>
      </c>
      <c r="D436" s="245" t="s">
        <v>3771</v>
      </c>
      <c r="E436" s="253">
        <v>11</v>
      </c>
      <c r="F436" s="245"/>
      <c r="G436" s="253">
        <v>61.711370000000002</v>
      </c>
    </row>
    <row r="437" spans="1:7">
      <c r="A437" s="244"/>
      <c r="B437" s="241" t="s">
        <v>4260</v>
      </c>
      <c r="C437" s="245">
        <v>2022</v>
      </c>
      <c r="D437" s="245" t="s">
        <v>3771</v>
      </c>
      <c r="E437" s="253">
        <v>16</v>
      </c>
      <c r="F437" s="245"/>
      <c r="G437" s="253">
        <v>77.687389999999994</v>
      </c>
    </row>
    <row r="438" spans="1:7">
      <c r="A438" s="244"/>
      <c r="B438" s="241" t="s">
        <v>4261</v>
      </c>
      <c r="C438" s="245">
        <v>2022</v>
      </c>
      <c r="D438" s="245" t="s">
        <v>3771</v>
      </c>
      <c r="E438" s="253">
        <v>17</v>
      </c>
      <c r="F438" s="245"/>
      <c r="G438" s="253">
        <v>83.941360000000003</v>
      </c>
    </row>
    <row r="439" spans="1:7">
      <c r="A439" s="244"/>
      <c r="B439" s="241" t="s">
        <v>4262</v>
      </c>
      <c r="C439" s="245">
        <v>2022</v>
      </c>
      <c r="D439" s="245" t="s">
        <v>3771</v>
      </c>
      <c r="E439" s="253">
        <v>19</v>
      </c>
      <c r="F439" s="245"/>
      <c r="G439" s="253">
        <v>75.299700000000001</v>
      </c>
    </row>
    <row r="440" spans="1:7">
      <c r="A440" s="244"/>
      <c r="B440" s="241" t="s">
        <v>4263</v>
      </c>
      <c r="C440" s="245">
        <v>2022</v>
      </c>
      <c r="D440" s="245" t="s">
        <v>3771</v>
      </c>
      <c r="E440" s="253">
        <v>33</v>
      </c>
      <c r="F440" s="245"/>
      <c r="G440" s="253">
        <v>79.542720000000003</v>
      </c>
    </row>
    <row r="441" spans="1:7">
      <c r="A441" s="244"/>
      <c r="B441" s="241" t="s">
        <v>4264</v>
      </c>
      <c r="C441" s="245">
        <v>2022</v>
      </c>
      <c r="D441" s="245" t="s">
        <v>3771</v>
      </c>
      <c r="E441" s="253">
        <v>15</v>
      </c>
      <c r="F441" s="245"/>
      <c r="G441" s="253">
        <v>82.72966000000001</v>
      </c>
    </row>
    <row r="442" spans="1:7">
      <c r="A442" s="244"/>
      <c r="B442" s="241" t="s">
        <v>4265</v>
      </c>
      <c r="C442" s="245">
        <v>2022</v>
      </c>
      <c r="D442" s="245" t="s">
        <v>3771</v>
      </c>
      <c r="E442" s="253">
        <v>32</v>
      </c>
      <c r="F442" s="245"/>
      <c r="G442" s="253">
        <v>94.311000000000007</v>
      </c>
    </row>
    <row r="443" spans="1:7">
      <c r="A443" s="244"/>
      <c r="B443" s="241" t="s">
        <v>4602</v>
      </c>
      <c r="C443" s="245">
        <v>2022</v>
      </c>
      <c r="D443" s="245" t="s">
        <v>3774</v>
      </c>
      <c r="E443" s="253">
        <v>43</v>
      </c>
      <c r="F443" s="245"/>
      <c r="G443" s="253">
        <v>325.45633000000004</v>
      </c>
    </row>
    <row r="444" spans="1:7">
      <c r="A444" s="244"/>
      <c r="B444" s="241" t="s">
        <v>4266</v>
      </c>
      <c r="C444" s="245">
        <v>2022</v>
      </c>
      <c r="D444" s="245" t="s">
        <v>3771</v>
      </c>
      <c r="E444" s="253">
        <v>104</v>
      </c>
      <c r="F444" s="245"/>
      <c r="G444" s="253">
        <v>194.24201000000002</v>
      </c>
    </row>
    <row r="445" spans="1:7">
      <c r="A445" s="244"/>
      <c r="B445" s="241" t="s">
        <v>4267</v>
      </c>
      <c r="C445" s="245">
        <v>2022</v>
      </c>
      <c r="D445" s="245" t="s">
        <v>3771</v>
      </c>
      <c r="E445" s="253">
        <v>125</v>
      </c>
      <c r="F445" s="245"/>
      <c r="G445" s="253">
        <v>245.39104</v>
      </c>
    </row>
    <row r="446" spans="1:7">
      <c r="A446" s="244"/>
      <c r="B446" s="241" t="s">
        <v>4268</v>
      </c>
      <c r="C446" s="245">
        <v>2022</v>
      </c>
      <c r="D446" s="245" t="s">
        <v>3771</v>
      </c>
      <c r="E446" s="253">
        <v>56</v>
      </c>
      <c r="F446" s="245"/>
      <c r="G446" s="253">
        <v>156.19508999999999</v>
      </c>
    </row>
    <row r="447" spans="1:7">
      <c r="A447" s="244"/>
      <c r="B447" s="241" t="s">
        <v>4603</v>
      </c>
      <c r="C447" s="245">
        <v>2022</v>
      </c>
      <c r="D447" s="245" t="s">
        <v>3774</v>
      </c>
      <c r="E447" s="253">
        <v>1292</v>
      </c>
      <c r="F447" s="245"/>
      <c r="G447" s="253">
        <v>1464.4062900000001</v>
      </c>
    </row>
    <row r="448" spans="1:7">
      <c r="A448" s="244"/>
      <c r="B448" s="241" t="s">
        <v>4269</v>
      </c>
      <c r="C448" s="245">
        <v>2022</v>
      </c>
      <c r="D448" s="245" t="s">
        <v>3771</v>
      </c>
      <c r="E448" s="253">
        <v>311</v>
      </c>
      <c r="F448" s="245"/>
      <c r="G448" s="253">
        <v>347.68640999999997</v>
      </c>
    </row>
    <row r="449" spans="1:7" ht="37.5">
      <c r="A449" s="244"/>
      <c r="B449" s="241" t="s">
        <v>4270</v>
      </c>
      <c r="C449" s="245">
        <v>2022</v>
      </c>
      <c r="D449" s="245" t="s">
        <v>3771</v>
      </c>
      <c r="E449" s="253">
        <v>104</v>
      </c>
      <c r="F449" s="245"/>
      <c r="G449" s="253">
        <v>171.37268</v>
      </c>
    </row>
    <row r="450" spans="1:7">
      <c r="A450" s="244"/>
      <c r="B450" s="241" t="s">
        <v>4271</v>
      </c>
      <c r="C450" s="245">
        <v>2022</v>
      </c>
      <c r="D450" s="245" t="s">
        <v>3771</v>
      </c>
      <c r="E450" s="253">
        <v>278</v>
      </c>
      <c r="F450" s="245"/>
      <c r="G450" s="253">
        <v>184.83626000000001</v>
      </c>
    </row>
    <row r="451" spans="1:7">
      <c r="A451" s="244"/>
      <c r="B451" s="241" t="s">
        <v>3813</v>
      </c>
      <c r="C451" s="245">
        <v>2022</v>
      </c>
      <c r="D451" s="245" t="s">
        <v>3771</v>
      </c>
      <c r="E451" s="253">
        <v>47</v>
      </c>
      <c r="F451" s="245"/>
      <c r="G451" s="253">
        <v>132.02107999999998</v>
      </c>
    </row>
    <row r="452" spans="1:7">
      <c r="A452" s="244"/>
      <c r="B452" s="241" t="s">
        <v>4272</v>
      </c>
      <c r="C452" s="245">
        <v>2022</v>
      </c>
      <c r="D452" s="245" t="s">
        <v>3771</v>
      </c>
      <c r="E452" s="253">
        <v>218</v>
      </c>
      <c r="F452" s="245"/>
      <c r="G452" s="253">
        <v>295.50761999999997</v>
      </c>
    </row>
    <row r="453" spans="1:7">
      <c r="A453" s="244"/>
      <c r="B453" s="241" t="s">
        <v>4273</v>
      </c>
      <c r="C453" s="245">
        <v>2022</v>
      </c>
      <c r="D453" s="245" t="s">
        <v>3771</v>
      </c>
      <c r="E453" s="253">
        <v>173</v>
      </c>
      <c r="F453" s="245"/>
      <c r="G453" s="253">
        <v>288.83290999999997</v>
      </c>
    </row>
    <row r="454" spans="1:7">
      <c r="A454" s="244"/>
      <c r="B454" s="241" t="s">
        <v>4274</v>
      </c>
      <c r="C454" s="245">
        <v>2022</v>
      </c>
      <c r="D454" s="245" t="s">
        <v>3771</v>
      </c>
      <c r="E454" s="253">
        <v>254</v>
      </c>
      <c r="F454" s="245"/>
      <c r="G454" s="253">
        <v>310.56718999999998</v>
      </c>
    </row>
    <row r="455" spans="1:7">
      <c r="A455" s="244"/>
      <c r="B455" s="241" t="s">
        <v>4604</v>
      </c>
      <c r="C455" s="245">
        <v>2022</v>
      </c>
      <c r="D455" s="245" t="s">
        <v>3774</v>
      </c>
      <c r="E455" s="253">
        <v>68</v>
      </c>
      <c r="F455" s="245"/>
      <c r="G455" s="253">
        <v>181.25885</v>
      </c>
    </row>
    <row r="456" spans="1:7">
      <c r="A456" s="244"/>
      <c r="B456" s="241" t="s">
        <v>4275</v>
      </c>
      <c r="C456" s="245">
        <v>2022</v>
      </c>
      <c r="D456" s="245" t="s">
        <v>3771</v>
      </c>
      <c r="E456" s="253">
        <v>50</v>
      </c>
      <c r="F456" s="245"/>
      <c r="G456" s="253">
        <v>166.13370999999998</v>
      </c>
    </row>
    <row r="457" spans="1:7">
      <c r="A457" s="244"/>
      <c r="B457" s="241" t="s">
        <v>3812</v>
      </c>
      <c r="C457" s="245">
        <v>2022</v>
      </c>
      <c r="D457" s="245" t="s">
        <v>3771</v>
      </c>
      <c r="E457" s="253">
        <v>28</v>
      </c>
      <c r="F457" s="245"/>
      <c r="G457" s="253">
        <v>105.72311999999999</v>
      </c>
    </row>
    <row r="458" spans="1:7">
      <c r="A458" s="244"/>
      <c r="B458" s="241" t="s">
        <v>4276</v>
      </c>
      <c r="C458" s="245">
        <v>2022</v>
      </c>
      <c r="D458" s="245" t="s">
        <v>3771</v>
      </c>
      <c r="E458" s="253">
        <v>30</v>
      </c>
      <c r="F458" s="245"/>
      <c r="G458" s="253">
        <v>95.410809999999998</v>
      </c>
    </row>
    <row r="459" spans="1:7">
      <c r="A459" s="244"/>
      <c r="B459" s="241" t="s">
        <v>3821</v>
      </c>
      <c r="C459" s="245">
        <v>2022</v>
      </c>
      <c r="D459" s="245" t="s">
        <v>3771</v>
      </c>
      <c r="E459" s="253">
        <v>20</v>
      </c>
      <c r="F459" s="245"/>
      <c r="G459" s="253">
        <v>62.863010000000003</v>
      </c>
    </row>
    <row r="460" spans="1:7">
      <c r="A460" s="244"/>
      <c r="B460" s="241" t="s">
        <v>4277</v>
      </c>
      <c r="C460" s="245">
        <v>2022</v>
      </c>
      <c r="D460" s="245" t="s">
        <v>3771</v>
      </c>
      <c r="E460" s="253">
        <v>60</v>
      </c>
      <c r="F460" s="245"/>
      <c r="G460" s="253">
        <v>136.12998000000002</v>
      </c>
    </row>
    <row r="461" spans="1:7">
      <c r="A461" s="244"/>
      <c r="B461" s="241" t="s">
        <v>4278</v>
      </c>
      <c r="C461" s="245">
        <v>2022</v>
      </c>
      <c r="D461" s="245" t="s">
        <v>3771</v>
      </c>
      <c r="E461" s="253">
        <v>11</v>
      </c>
      <c r="F461" s="245"/>
      <c r="G461" s="253">
        <v>59.20337</v>
      </c>
    </row>
    <row r="462" spans="1:7">
      <c r="A462" s="244"/>
      <c r="B462" s="241" t="s">
        <v>4279</v>
      </c>
      <c r="C462" s="245">
        <v>2022</v>
      </c>
      <c r="D462" s="245" t="s">
        <v>3771</v>
      </c>
      <c r="E462" s="253">
        <v>45</v>
      </c>
      <c r="F462" s="245"/>
      <c r="G462" s="253">
        <v>87.023179999999996</v>
      </c>
    </row>
    <row r="463" spans="1:7">
      <c r="A463" s="244"/>
      <c r="B463" s="241" t="s">
        <v>4280</v>
      </c>
      <c r="C463" s="245">
        <v>2022</v>
      </c>
      <c r="D463" s="245" t="s">
        <v>3771</v>
      </c>
      <c r="E463" s="253">
        <v>23</v>
      </c>
      <c r="F463" s="245"/>
      <c r="G463" s="253">
        <v>101.42358999999999</v>
      </c>
    </row>
    <row r="464" spans="1:7">
      <c r="A464" s="244"/>
      <c r="B464" s="241" t="s">
        <v>4281</v>
      </c>
      <c r="C464" s="245">
        <v>2022</v>
      </c>
      <c r="D464" s="245" t="s">
        <v>3771</v>
      </c>
      <c r="E464" s="253">
        <v>83</v>
      </c>
      <c r="F464" s="245"/>
      <c r="G464" s="253">
        <v>164.67145000000002</v>
      </c>
    </row>
    <row r="465" spans="1:7">
      <c r="A465" s="244"/>
      <c r="B465" s="241" t="s">
        <v>4605</v>
      </c>
      <c r="C465" s="245">
        <v>2022</v>
      </c>
      <c r="D465" s="245" t="s">
        <v>3774</v>
      </c>
      <c r="E465" s="253">
        <v>141</v>
      </c>
      <c r="F465" s="245"/>
      <c r="G465" s="253">
        <v>378.27439000000004</v>
      </c>
    </row>
    <row r="466" spans="1:7">
      <c r="A466" s="244"/>
      <c r="B466" s="241" t="s">
        <v>4282</v>
      </c>
      <c r="C466" s="245">
        <v>2022</v>
      </c>
      <c r="D466" s="245" t="s">
        <v>3771</v>
      </c>
      <c r="E466" s="253">
        <v>142</v>
      </c>
      <c r="F466" s="245"/>
      <c r="G466" s="253">
        <v>240.07967000000002</v>
      </c>
    </row>
    <row r="467" spans="1:7">
      <c r="A467" s="244"/>
      <c r="B467" s="241" t="s">
        <v>4606</v>
      </c>
      <c r="C467" s="245">
        <v>2022</v>
      </c>
      <c r="D467" s="245" t="s">
        <v>3774</v>
      </c>
      <c r="E467" s="253">
        <v>53</v>
      </c>
      <c r="F467" s="245"/>
      <c r="G467" s="253">
        <v>205.22711999999999</v>
      </c>
    </row>
    <row r="468" spans="1:7">
      <c r="A468" s="244"/>
      <c r="B468" s="241" t="s">
        <v>4283</v>
      </c>
      <c r="C468" s="245">
        <v>2022</v>
      </c>
      <c r="D468" s="245" t="s">
        <v>3771</v>
      </c>
      <c r="E468" s="253">
        <v>73</v>
      </c>
      <c r="F468" s="245"/>
      <c r="G468" s="253">
        <v>181.50988000000001</v>
      </c>
    </row>
    <row r="469" spans="1:7">
      <c r="A469" s="244"/>
      <c r="B469" s="241" t="s">
        <v>4284</v>
      </c>
      <c r="C469" s="245">
        <v>2022</v>
      </c>
      <c r="D469" s="245" t="s">
        <v>3771</v>
      </c>
      <c r="E469" s="253">
        <v>77</v>
      </c>
      <c r="F469" s="245"/>
      <c r="G469" s="253">
        <v>118.43685000000001</v>
      </c>
    </row>
    <row r="470" spans="1:7">
      <c r="A470" s="244"/>
      <c r="B470" s="241" t="s">
        <v>4285</v>
      </c>
      <c r="C470" s="245">
        <v>2022</v>
      </c>
      <c r="D470" s="245" t="s">
        <v>3771</v>
      </c>
      <c r="E470" s="253">
        <v>10</v>
      </c>
      <c r="F470" s="245"/>
      <c r="G470" s="253">
        <v>74.852940000000004</v>
      </c>
    </row>
    <row r="471" spans="1:7">
      <c r="A471" s="244"/>
      <c r="B471" s="241" t="s">
        <v>4286</v>
      </c>
      <c r="C471" s="245">
        <v>2022</v>
      </c>
      <c r="D471" s="245" t="s">
        <v>3771</v>
      </c>
      <c r="E471" s="253">
        <v>353</v>
      </c>
      <c r="F471" s="245"/>
      <c r="G471" s="253">
        <v>434.61695000000003</v>
      </c>
    </row>
    <row r="472" spans="1:7">
      <c r="A472" s="244"/>
      <c r="B472" s="241" t="s">
        <v>4287</v>
      </c>
      <c r="C472" s="245">
        <v>2022</v>
      </c>
      <c r="D472" s="245" t="s">
        <v>3771</v>
      </c>
      <c r="E472" s="253">
        <v>18</v>
      </c>
      <c r="F472" s="245"/>
      <c r="G472" s="253">
        <v>56.701480000000004</v>
      </c>
    </row>
    <row r="473" spans="1:7">
      <c r="A473" s="244"/>
      <c r="B473" s="241" t="s">
        <v>4288</v>
      </c>
      <c r="C473" s="245">
        <v>2022</v>
      </c>
      <c r="D473" s="245" t="s">
        <v>3771</v>
      </c>
      <c r="E473" s="253">
        <v>59</v>
      </c>
      <c r="F473" s="245"/>
      <c r="G473" s="253">
        <v>170.69081</v>
      </c>
    </row>
    <row r="474" spans="1:7">
      <c r="A474" s="244"/>
      <c r="B474" s="241" t="s">
        <v>4607</v>
      </c>
      <c r="C474" s="245">
        <v>2022</v>
      </c>
      <c r="D474" s="245" t="s">
        <v>3774</v>
      </c>
      <c r="E474" s="253">
        <v>266</v>
      </c>
      <c r="F474" s="245"/>
      <c r="G474" s="253">
        <v>595.58981000000006</v>
      </c>
    </row>
    <row r="475" spans="1:7">
      <c r="A475" s="244"/>
      <c r="B475" s="241" t="s">
        <v>4608</v>
      </c>
      <c r="C475" s="245">
        <v>2022</v>
      </c>
      <c r="D475" s="245" t="s">
        <v>3774</v>
      </c>
      <c r="E475" s="253">
        <v>195</v>
      </c>
      <c r="F475" s="245"/>
      <c r="G475" s="253">
        <v>544.42345</v>
      </c>
    </row>
    <row r="476" spans="1:7">
      <c r="A476" s="244"/>
      <c r="B476" s="241" t="s">
        <v>4609</v>
      </c>
      <c r="C476" s="245">
        <v>2022</v>
      </c>
      <c r="D476" s="245" t="s">
        <v>3774</v>
      </c>
      <c r="E476" s="253">
        <v>166</v>
      </c>
      <c r="F476" s="245"/>
      <c r="G476" s="253">
        <v>346.38659999999999</v>
      </c>
    </row>
    <row r="477" spans="1:7">
      <c r="A477" s="244"/>
      <c r="B477" s="241" t="s">
        <v>4610</v>
      </c>
      <c r="C477" s="245">
        <v>2022</v>
      </c>
      <c r="D477" s="245" t="s">
        <v>3774</v>
      </c>
      <c r="E477" s="253">
        <v>491</v>
      </c>
      <c r="F477" s="245"/>
      <c r="G477" s="253">
        <v>523.56713000000002</v>
      </c>
    </row>
    <row r="478" spans="1:7" ht="37.5">
      <c r="A478" s="244"/>
      <c r="B478" s="241" t="s">
        <v>4289</v>
      </c>
      <c r="C478" s="245">
        <v>2022</v>
      </c>
      <c r="D478" s="245" t="s">
        <v>3771</v>
      </c>
      <c r="E478" s="253">
        <v>23</v>
      </c>
      <c r="F478" s="245"/>
      <c r="G478" s="253">
        <v>91.086470000000006</v>
      </c>
    </row>
    <row r="479" spans="1:7">
      <c r="A479" s="244"/>
      <c r="B479" s="241" t="s">
        <v>4611</v>
      </c>
      <c r="C479" s="245">
        <v>2022</v>
      </c>
      <c r="D479" s="245" t="s">
        <v>3774</v>
      </c>
      <c r="E479" s="253">
        <v>10</v>
      </c>
      <c r="F479" s="245"/>
      <c r="G479" s="253">
        <v>117.1691</v>
      </c>
    </row>
    <row r="480" spans="1:7">
      <c r="A480" s="244"/>
      <c r="B480" s="241" t="s">
        <v>4290</v>
      </c>
      <c r="C480" s="245">
        <v>2022</v>
      </c>
      <c r="D480" s="245" t="s">
        <v>3771</v>
      </c>
      <c r="E480" s="253">
        <v>3</v>
      </c>
      <c r="F480" s="245"/>
      <c r="G480" s="253">
        <v>56.136220000000002</v>
      </c>
    </row>
    <row r="481" spans="1:7">
      <c r="A481" s="244"/>
      <c r="B481" s="241" t="s">
        <v>4612</v>
      </c>
      <c r="C481" s="245">
        <v>2022</v>
      </c>
      <c r="D481" s="245" t="s">
        <v>3774</v>
      </c>
      <c r="E481" s="253">
        <v>462</v>
      </c>
      <c r="F481" s="245"/>
      <c r="G481" s="253">
        <v>801.11302999999998</v>
      </c>
    </row>
    <row r="482" spans="1:7">
      <c r="A482" s="244"/>
      <c r="B482" s="241" t="s">
        <v>4291</v>
      </c>
      <c r="C482" s="245">
        <v>2022</v>
      </c>
      <c r="D482" s="245" t="s">
        <v>3771</v>
      </c>
      <c r="E482" s="253">
        <v>367</v>
      </c>
      <c r="F482" s="245"/>
      <c r="G482" s="253">
        <v>510.87918999999999</v>
      </c>
    </row>
    <row r="483" spans="1:7">
      <c r="A483" s="244"/>
      <c r="B483" s="241" t="s">
        <v>4292</v>
      </c>
      <c r="C483" s="245">
        <v>2022</v>
      </c>
      <c r="D483" s="245" t="s">
        <v>3771</v>
      </c>
      <c r="E483" s="253">
        <v>258</v>
      </c>
      <c r="F483" s="245"/>
      <c r="G483" s="253">
        <v>294.25296999999995</v>
      </c>
    </row>
    <row r="484" spans="1:7" ht="37.5">
      <c r="A484" s="244"/>
      <c r="B484" s="241" t="s">
        <v>4293</v>
      </c>
      <c r="C484" s="245">
        <v>2022</v>
      </c>
      <c r="D484" s="245" t="s">
        <v>3771</v>
      </c>
      <c r="E484" s="253">
        <v>403</v>
      </c>
      <c r="F484" s="245"/>
      <c r="G484" s="253">
        <v>642.57391000000007</v>
      </c>
    </row>
    <row r="485" spans="1:7">
      <c r="A485" s="244"/>
      <c r="B485" s="241" t="s">
        <v>4294</v>
      </c>
      <c r="C485" s="245">
        <v>2022</v>
      </c>
      <c r="D485" s="245" t="s">
        <v>3771</v>
      </c>
      <c r="E485" s="253">
        <v>66</v>
      </c>
      <c r="F485" s="245"/>
      <c r="G485" s="253">
        <v>110.06644</v>
      </c>
    </row>
    <row r="486" spans="1:7">
      <c r="A486" s="244"/>
      <c r="B486" s="241" t="s">
        <v>4295</v>
      </c>
      <c r="C486" s="245">
        <v>2022</v>
      </c>
      <c r="D486" s="245" t="s">
        <v>3771</v>
      </c>
      <c r="E486" s="253">
        <v>38</v>
      </c>
      <c r="F486" s="245"/>
      <c r="G486" s="253">
        <v>118.21055</v>
      </c>
    </row>
    <row r="487" spans="1:7">
      <c r="A487" s="244"/>
      <c r="B487" s="241" t="s">
        <v>4296</v>
      </c>
      <c r="C487" s="245">
        <v>2022</v>
      </c>
      <c r="D487" s="245" t="s">
        <v>3771</v>
      </c>
      <c r="E487" s="253">
        <v>41</v>
      </c>
      <c r="F487" s="245"/>
      <c r="G487" s="253">
        <v>61.84496</v>
      </c>
    </row>
    <row r="488" spans="1:7">
      <c r="A488" s="244"/>
      <c r="B488" s="241" t="s">
        <v>4297</v>
      </c>
      <c r="C488" s="245">
        <v>2022</v>
      </c>
      <c r="D488" s="245" t="s">
        <v>3771</v>
      </c>
      <c r="E488" s="253">
        <v>38</v>
      </c>
      <c r="F488" s="245"/>
      <c r="G488" s="253">
        <v>81.023309999999995</v>
      </c>
    </row>
    <row r="489" spans="1:7">
      <c r="A489" s="244"/>
      <c r="B489" s="241" t="s">
        <v>4298</v>
      </c>
      <c r="C489" s="245">
        <v>2022</v>
      </c>
      <c r="D489" s="245" t="s">
        <v>3771</v>
      </c>
      <c r="E489" s="253">
        <v>46</v>
      </c>
      <c r="F489" s="245"/>
      <c r="G489" s="253">
        <v>120.45116</v>
      </c>
    </row>
    <row r="490" spans="1:7">
      <c r="A490" s="244"/>
      <c r="B490" s="241" t="s">
        <v>4299</v>
      </c>
      <c r="C490" s="245">
        <v>2022</v>
      </c>
      <c r="D490" s="245" t="s">
        <v>3771</v>
      </c>
      <c r="E490" s="253">
        <v>45</v>
      </c>
      <c r="F490" s="245"/>
      <c r="G490" s="253">
        <v>74.085660000000004</v>
      </c>
    </row>
    <row r="491" spans="1:7">
      <c r="A491" s="244"/>
      <c r="B491" s="241" t="s">
        <v>4300</v>
      </c>
      <c r="C491" s="245">
        <v>2022</v>
      </c>
      <c r="D491" s="245" t="s">
        <v>3771</v>
      </c>
      <c r="E491" s="253">
        <v>25</v>
      </c>
      <c r="F491" s="245"/>
      <c r="G491" s="253">
        <v>56.641179999999999</v>
      </c>
    </row>
    <row r="492" spans="1:7">
      <c r="A492" s="244"/>
      <c r="B492" s="241" t="s">
        <v>4301</v>
      </c>
      <c r="C492" s="245">
        <v>2022</v>
      </c>
      <c r="D492" s="245" t="s">
        <v>3771</v>
      </c>
      <c r="E492" s="253">
        <v>17</v>
      </c>
      <c r="F492" s="245"/>
      <c r="G492" s="253">
        <v>91.045570000000012</v>
      </c>
    </row>
    <row r="493" spans="1:7">
      <c r="A493" s="244"/>
      <c r="B493" s="241" t="s">
        <v>4302</v>
      </c>
      <c r="C493" s="245">
        <v>2022</v>
      </c>
      <c r="D493" s="245" t="s">
        <v>3771</v>
      </c>
      <c r="E493" s="253">
        <v>42</v>
      </c>
      <c r="F493" s="245"/>
      <c r="G493" s="253">
        <v>127.94409</v>
      </c>
    </row>
    <row r="494" spans="1:7">
      <c r="A494" s="244"/>
      <c r="B494" s="241" t="s">
        <v>4303</v>
      </c>
      <c r="C494" s="245">
        <v>2022</v>
      </c>
      <c r="D494" s="245" t="s">
        <v>3771</v>
      </c>
      <c r="E494" s="253">
        <v>74</v>
      </c>
      <c r="F494" s="245"/>
      <c r="G494" s="253">
        <v>137.60401999999999</v>
      </c>
    </row>
    <row r="495" spans="1:7">
      <c r="A495" s="244"/>
      <c r="B495" s="241" t="s">
        <v>4304</v>
      </c>
      <c r="C495" s="245">
        <v>2022</v>
      </c>
      <c r="D495" s="245" t="s">
        <v>3771</v>
      </c>
      <c r="E495" s="253">
        <v>14</v>
      </c>
      <c r="F495" s="245"/>
      <c r="G495" s="253">
        <v>51.00291</v>
      </c>
    </row>
    <row r="496" spans="1:7">
      <c r="A496" s="244"/>
      <c r="B496" s="241" t="s">
        <v>4305</v>
      </c>
      <c r="C496" s="245">
        <v>2022</v>
      </c>
      <c r="D496" s="245" t="s">
        <v>3771</v>
      </c>
      <c r="E496" s="253">
        <v>28</v>
      </c>
      <c r="F496" s="245"/>
      <c r="G496" s="253">
        <v>70.752630000000011</v>
      </c>
    </row>
    <row r="497" spans="1:7">
      <c r="A497" s="244"/>
      <c r="B497" s="241" t="s">
        <v>4306</v>
      </c>
      <c r="C497" s="245">
        <v>2022</v>
      </c>
      <c r="D497" s="245" t="s">
        <v>3771</v>
      </c>
      <c r="E497" s="253">
        <v>7</v>
      </c>
      <c r="F497" s="245"/>
      <c r="G497" s="253">
        <v>91.397750000000002</v>
      </c>
    </row>
    <row r="498" spans="1:7">
      <c r="A498" s="244"/>
      <c r="B498" s="241" t="s">
        <v>4307</v>
      </c>
      <c r="C498" s="245">
        <v>2022</v>
      </c>
      <c r="D498" s="245" t="s">
        <v>3771</v>
      </c>
      <c r="E498" s="253">
        <v>30</v>
      </c>
      <c r="F498" s="245"/>
      <c r="G498" s="253">
        <v>90.372450000000001</v>
      </c>
    </row>
    <row r="499" spans="1:7">
      <c r="A499" s="244"/>
      <c r="B499" s="241" t="s">
        <v>4308</v>
      </c>
      <c r="C499" s="245">
        <v>2022</v>
      </c>
      <c r="D499" s="245" t="s">
        <v>3771</v>
      </c>
      <c r="E499" s="253">
        <v>25</v>
      </c>
      <c r="F499" s="245"/>
      <c r="G499" s="253">
        <v>226.07051000000001</v>
      </c>
    </row>
    <row r="500" spans="1:7">
      <c r="A500" s="244"/>
      <c r="B500" s="241" t="s">
        <v>4309</v>
      </c>
      <c r="C500" s="245">
        <v>2022</v>
      </c>
      <c r="D500" s="245" t="s">
        <v>3771</v>
      </c>
      <c r="E500" s="253">
        <v>34</v>
      </c>
      <c r="F500" s="245"/>
      <c r="G500" s="253">
        <v>104.09219</v>
      </c>
    </row>
    <row r="501" spans="1:7">
      <c r="A501" s="244"/>
      <c r="B501" s="241" t="s">
        <v>4310</v>
      </c>
      <c r="C501" s="245">
        <v>2022</v>
      </c>
      <c r="D501" s="245" t="s">
        <v>3771</v>
      </c>
      <c r="E501" s="253">
        <v>62</v>
      </c>
      <c r="F501" s="245"/>
      <c r="G501" s="253">
        <v>219.38279</v>
      </c>
    </row>
    <row r="502" spans="1:7">
      <c r="A502" s="244"/>
      <c r="B502" s="241" t="s">
        <v>4311</v>
      </c>
      <c r="C502" s="245">
        <v>2022</v>
      </c>
      <c r="D502" s="245" t="s">
        <v>3771</v>
      </c>
      <c r="E502" s="253">
        <v>99</v>
      </c>
      <c r="F502" s="245"/>
      <c r="G502" s="253">
        <v>257.64958999999999</v>
      </c>
    </row>
    <row r="503" spans="1:7">
      <c r="A503" s="244"/>
      <c r="B503" s="241" t="s">
        <v>4312</v>
      </c>
      <c r="C503" s="245">
        <v>2022</v>
      </c>
      <c r="D503" s="245" t="s">
        <v>3771</v>
      </c>
      <c r="E503" s="253">
        <v>219</v>
      </c>
      <c r="F503" s="245"/>
      <c r="G503" s="253">
        <v>336.02744000000001</v>
      </c>
    </row>
    <row r="504" spans="1:7">
      <c r="A504" s="244"/>
      <c r="B504" s="241" t="s">
        <v>4313</v>
      </c>
      <c r="C504" s="245">
        <v>2022</v>
      </c>
      <c r="D504" s="245" t="s">
        <v>3771</v>
      </c>
      <c r="E504" s="253">
        <v>112</v>
      </c>
      <c r="F504" s="245"/>
      <c r="G504" s="253">
        <v>208.21903</v>
      </c>
    </row>
    <row r="505" spans="1:7">
      <c r="A505" s="244"/>
      <c r="B505" s="241" t="s">
        <v>4314</v>
      </c>
      <c r="C505" s="245">
        <v>2022</v>
      </c>
      <c r="D505" s="245" t="s">
        <v>3771</v>
      </c>
      <c r="E505" s="253">
        <v>106</v>
      </c>
      <c r="F505" s="245"/>
      <c r="G505" s="253">
        <v>204.58291</v>
      </c>
    </row>
    <row r="506" spans="1:7" ht="37.5">
      <c r="A506" s="244"/>
      <c r="B506" s="241" t="s">
        <v>4315</v>
      </c>
      <c r="C506" s="245">
        <v>2022</v>
      </c>
      <c r="D506" s="245" t="s">
        <v>3771</v>
      </c>
      <c r="E506" s="253">
        <v>503</v>
      </c>
      <c r="F506" s="245"/>
      <c r="G506" s="253">
        <v>569.46581999999989</v>
      </c>
    </row>
    <row r="507" spans="1:7">
      <c r="A507" s="244"/>
      <c r="B507" s="241" t="s">
        <v>3942</v>
      </c>
      <c r="C507" s="245">
        <v>2022</v>
      </c>
      <c r="D507" s="245" t="s">
        <v>3771</v>
      </c>
      <c r="E507" s="253">
        <v>204</v>
      </c>
      <c r="F507" s="245"/>
      <c r="G507" s="253">
        <v>310.76864</v>
      </c>
    </row>
    <row r="508" spans="1:7">
      <c r="A508" s="244"/>
      <c r="B508" s="241" t="s">
        <v>4316</v>
      </c>
      <c r="C508" s="245">
        <v>2022</v>
      </c>
      <c r="D508" s="245" t="s">
        <v>3771</v>
      </c>
      <c r="E508" s="253">
        <v>83</v>
      </c>
      <c r="F508" s="245"/>
      <c r="G508" s="253">
        <v>253.69629999999998</v>
      </c>
    </row>
    <row r="509" spans="1:7">
      <c r="A509" s="244"/>
      <c r="B509" s="241" t="s">
        <v>4613</v>
      </c>
      <c r="C509" s="245">
        <v>2022</v>
      </c>
      <c r="D509" s="245" t="s">
        <v>3774</v>
      </c>
      <c r="E509" s="253">
        <v>795</v>
      </c>
      <c r="F509" s="245"/>
      <c r="G509" s="253">
        <v>1278.24774</v>
      </c>
    </row>
    <row r="510" spans="1:7">
      <c r="A510" s="244"/>
      <c r="B510" s="241" t="s">
        <v>4317</v>
      </c>
      <c r="C510" s="245">
        <v>2022</v>
      </c>
      <c r="D510" s="245" t="s">
        <v>3771</v>
      </c>
      <c r="E510" s="253">
        <v>5</v>
      </c>
      <c r="F510" s="245"/>
      <c r="G510" s="253">
        <v>53.109739999999995</v>
      </c>
    </row>
    <row r="511" spans="1:7">
      <c r="A511" s="244"/>
      <c r="B511" s="241" t="s">
        <v>4318</v>
      </c>
      <c r="C511" s="245">
        <v>2022</v>
      </c>
      <c r="D511" s="245" t="s">
        <v>3771</v>
      </c>
      <c r="E511" s="253">
        <v>72</v>
      </c>
      <c r="F511" s="245"/>
      <c r="G511" s="253">
        <v>175.11973</v>
      </c>
    </row>
    <row r="512" spans="1:7">
      <c r="A512" s="244"/>
      <c r="B512" s="241" t="s">
        <v>4319</v>
      </c>
      <c r="C512" s="245">
        <v>2022</v>
      </c>
      <c r="D512" s="245" t="s">
        <v>3771</v>
      </c>
      <c r="E512" s="253">
        <v>30</v>
      </c>
      <c r="F512" s="245"/>
      <c r="G512" s="253">
        <v>146.92267000000001</v>
      </c>
    </row>
    <row r="513" spans="1:7">
      <c r="A513" s="244"/>
      <c r="B513" s="241" t="s">
        <v>4320</v>
      </c>
      <c r="C513" s="245">
        <v>2022</v>
      </c>
      <c r="D513" s="245" t="s">
        <v>3771</v>
      </c>
      <c r="E513" s="253">
        <v>105</v>
      </c>
      <c r="F513" s="245"/>
      <c r="G513" s="253">
        <v>218.97862000000001</v>
      </c>
    </row>
    <row r="514" spans="1:7">
      <c r="A514" s="244"/>
      <c r="B514" s="241" t="s">
        <v>4614</v>
      </c>
      <c r="C514" s="245">
        <v>2022</v>
      </c>
      <c r="D514" s="245" t="s">
        <v>3774</v>
      </c>
      <c r="E514" s="253">
        <v>314</v>
      </c>
      <c r="F514" s="245"/>
      <c r="G514" s="253">
        <v>488.44065999999998</v>
      </c>
    </row>
    <row r="515" spans="1:7">
      <c r="A515" s="244"/>
      <c r="B515" s="241" t="s">
        <v>4321</v>
      </c>
      <c r="C515" s="245">
        <v>2022</v>
      </c>
      <c r="D515" s="245" t="s">
        <v>3771</v>
      </c>
      <c r="E515" s="253">
        <v>97</v>
      </c>
      <c r="F515" s="245"/>
      <c r="G515" s="253">
        <v>158.66703000000001</v>
      </c>
    </row>
    <row r="516" spans="1:7">
      <c r="A516" s="244"/>
      <c r="B516" s="241" t="s">
        <v>4322</v>
      </c>
      <c r="C516" s="245">
        <v>2022</v>
      </c>
      <c r="D516" s="245" t="s">
        <v>3771</v>
      </c>
      <c r="E516" s="253">
        <v>58</v>
      </c>
      <c r="F516" s="245"/>
      <c r="G516" s="253">
        <v>154.2852</v>
      </c>
    </row>
    <row r="517" spans="1:7">
      <c r="A517" s="244"/>
      <c r="B517" s="241" t="s">
        <v>4323</v>
      </c>
      <c r="C517" s="245">
        <v>2022</v>
      </c>
      <c r="D517" s="245" t="s">
        <v>3771</v>
      </c>
      <c r="E517" s="253">
        <v>13</v>
      </c>
      <c r="F517" s="245"/>
      <c r="G517" s="253">
        <v>64.377859999999998</v>
      </c>
    </row>
    <row r="518" spans="1:7">
      <c r="A518" s="244"/>
      <c r="B518" s="241" t="s">
        <v>4324</v>
      </c>
      <c r="C518" s="245">
        <v>2022</v>
      </c>
      <c r="D518" s="245" t="s">
        <v>3771</v>
      </c>
      <c r="E518" s="253">
        <v>12</v>
      </c>
      <c r="F518" s="245"/>
      <c r="G518" s="253">
        <v>91.558580000000006</v>
      </c>
    </row>
    <row r="519" spans="1:7" ht="37.5">
      <c r="A519" s="244"/>
      <c r="B519" s="241" t="s">
        <v>4325</v>
      </c>
      <c r="C519" s="245">
        <v>2022</v>
      </c>
      <c r="D519" s="245" t="s">
        <v>3771</v>
      </c>
      <c r="E519" s="253">
        <v>25</v>
      </c>
      <c r="F519" s="245"/>
      <c r="G519" s="253">
        <v>96.913889999999995</v>
      </c>
    </row>
    <row r="520" spans="1:7">
      <c r="A520" s="244"/>
      <c r="B520" s="241" t="s">
        <v>4326</v>
      </c>
      <c r="C520" s="245">
        <v>2022</v>
      </c>
      <c r="D520" s="245" t="s">
        <v>3771</v>
      </c>
      <c r="E520" s="253">
        <v>256</v>
      </c>
      <c r="F520" s="245"/>
      <c r="G520" s="253">
        <v>354.27590000000004</v>
      </c>
    </row>
    <row r="521" spans="1:7">
      <c r="A521" s="244"/>
      <c r="B521" s="241" t="s">
        <v>4327</v>
      </c>
      <c r="C521" s="245">
        <v>2022</v>
      </c>
      <c r="D521" s="245" t="s">
        <v>3771</v>
      </c>
      <c r="E521" s="253">
        <v>13</v>
      </c>
      <c r="F521" s="245"/>
      <c r="G521" s="253">
        <v>66.624740000000003</v>
      </c>
    </row>
    <row r="522" spans="1:7">
      <c r="A522" s="244"/>
      <c r="B522" s="241" t="s">
        <v>4328</v>
      </c>
      <c r="C522" s="245">
        <v>2022</v>
      </c>
      <c r="D522" s="245" t="s">
        <v>3771</v>
      </c>
      <c r="E522" s="253">
        <v>20</v>
      </c>
      <c r="F522" s="245"/>
      <c r="G522" s="253">
        <v>57.752629999999996</v>
      </c>
    </row>
    <row r="523" spans="1:7">
      <c r="A523" s="244"/>
      <c r="B523" s="241" t="s">
        <v>4329</v>
      </c>
      <c r="C523" s="245">
        <v>2022</v>
      </c>
      <c r="D523" s="245" t="s">
        <v>3771</v>
      </c>
      <c r="E523" s="253">
        <v>13</v>
      </c>
      <c r="F523" s="245"/>
      <c r="G523" s="253">
        <v>65.323560000000001</v>
      </c>
    </row>
    <row r="524" spans="1:7">
      <c r="A524" s="244"/>
      <c r="B524" s="241" t="s">
        <v>4330</v>
      </c>
      <c r="C524" s="245">
        <v>2022</v>
      </c>
      <c r="D524" s="245" t="s">
        <v>3771</v>
      </c>
      <c r="E524" s="253">
        <v>20</v>
      </c>
      <c r="F524" s="245"/>
      <c r="G524" s="253">
        <v>60.921610000000001</v>
      </c>
    </row>
    <row r="525" spans="1:7">
      <c r="A525" s="244"/>
      <c r="B525" s="241" t="s">
        <v>4331</v>
      </c>
      <c r="C525" s="245">
        <v>2022</v>
      </c>
      <c r="D525" s="245" t="s">
        <v>3771</v>
      </c>
      <c r="E525" s="253">
        <v>674</v>
      </c>
      <c r="F525" s="245"/>
      <c r="G525" s="253">
        <v>902.63757999999996</v>
      </c>
    </row>
    <row r="526" spans="1:7">
      <c r="A526" s="244"/>
      <c r="B526" s="241" t="s">
        <v>4332</v>
      </c>
      <c r="C526" s="245">
        <v>2022</v>
      </c>
      <c r="D526" s="245" t="s">
        <v>3771</v>
      </c>
      <c r="E526" s="253">
        <v>19</v>
      </c>
      <c r="F526" s="245"/>
      <c r="G526" s="253">
        <v>64.858809999999991</v>
      </c>
    </row>
    <row r="527" spans="1:7">
      <c r="A527" s="244"/>
      <c r="B527" s="241" t="s">
        <v>4333</v>
      </c>
      <c r="C527" s="245">
        <v>2022</v>
      </c>
      <c r="D527" s="245" t="s">
        <v>3771</v>
      </c>
      <c r="E527" s="253">
        <v>128</v>
      </c>
      <c r="F527" s="245"/>
      <c r="G527" s="253">
        <v>216.83855</v>
      </c>
    </row>
    <row r="528" spans="1:7">
      <c r="A528" s="244"/>
      <c r="B528" s="241" t="s">
        <v>4334</v>
      </c>
      <c r="C528" s="245">
        <v>2022</v>
      </c>
      <c r="D528" s="245" t="s">
        <v>3771</v>
      </c>
      <c r="E528" s="253">
        <v>8</v>
      </c>
      <c r="F528" s="245"/>
      <c r="G528" s="253">
        <v>62.575519999999997</v>
      </c>
    </row>
    <row r="529" spans="1:7">
      <c r="A529" s="244"/>
      <c r="B529" s="241" t="s">
        <v>4615</v>
      </c>
      <c r="C529" s="245">
        <v>2022</v>
      </c>
      <c r="D529" s="245" t="s">
        <v>3774</v>
      </c>
      <c r="E529" s="253">
        <v>12</v>
      </c>
      <c r="F529" s="245"/>
      <c r="G529" s="253">
        <v>156.01504</v>
      </c>
    </row>
    <row r="530" spans="1:7">
      <c r="A530" s="244"/>
      <c r="B530" s="241" t="s">
        <v>4335</v>
      </c>
      <c r="C530" s="245">
        <v>2022</v>
      </c>
      <c r="D530" s="245" t="s">
        <v>3771</v>
      </c>
      <c r="E530" s="253">
        <v>14</v>
      </c>
      <c r="F530" s="245"/>
      <c r="G530" s="253">
        <v>60.181519999999999</v>
      </c>
    </row>
    <row r="531" spans="1:7">
      <c r="A531" s="244"/>
      <c r="B531" s="241" t="s">
        <v>4336</v>
      </c>
      <c r="C531" s="245">
        <v>2022</v>
      </c>
      <c r="D531" s="245" t="s">
        <v>3771</v>
      </c>
      <c r="E531" s="253">
        <v>20</v>
      </c>
      <c r="F531" s="245"/>
      <c r="G531" s="253">
        <v>57.218890000000002</v>
      </c>
    </row>
    <row r="532" spans="1:7">
      <c r="A532" s="244"/>
      <c r="B532" s="241" t="s">
        <v>3936</v>
      </c>
      <c r="C532" s="245">
        <v>2022</v>
      </c>
      <c r="D532" s="245" t="s">
        <v>3771</v>
      </c>
      <c r="E532" s="253">
        <v>16</v>
      </c>
      <c r="F532" s="245"/>
      <c r="G532" s="253">
        <v>70.436960000000013</v>
      </c>
    </row>
    <row r="533" spans="1:7">
      <c r="A533" s="244"/>
      <c r="B533" s="241" t="s">
        <v>4337</v>
      </c>
      <c r="C533" s="245">
        <v>2022</v>
      </c>
      <c r="D533" s="245" t="s">
        <v>3771</v>
      </c>
      <c r="E533" s="253">
        <v>168</v>
      </c>
      <c r="F533" s="245"/>
      <c r="G533" s="253">
        <v>305.50610999999998</v>
      </c>
    </row>
    <row r="534" spans="1:7">
      <c r="A534" s="244"/>
      <c r="B534" s="241" t="s">
        <v>4338</v>
      </c>
      <c r="C534" s="245">
        <v>2022</v>
      </c>
      <c r="D534" s="245" t="s">
        <v>3771</v>
      </c>
      <c r="E534" s="253">
        <v>24</v>
      </c>
      <c r="F534" s="245"/>
      <c r="G534" s="253">
        <v>54.849050000000005</v>
      </c>
    </row>
    <row r="535" spans="1:7">
      <c r="A535" s="244"/>
      <c r="B535" s="241" t="s">
        <v>4339</v>
      </c>
      <c r="C535" s="245">
        <v>2022</v>
      </c>
      <c r="D535" s="245" t="s">
        <v>3771</v>
      </c>
      <c r="E535" s="253">
        <v>16</v>
      </c>
      <c r="F535" s="245"/>
      <c r="G535" s="253">
        <v>54.28931</v>
      </c>
    </row>
    <row r="536" spans="1:7">
      <c r="A536" s="244"/>
      <c r="B536" s="241" t="s">
        <v>4340</v>
      </c>
      <c r="C536" s="245">
        <v>2022</v>
      </c>
      <c r="D536" s="245" t="s">
        <v>3771</v>
      </c>
      <c r="E536" s="253">
        <v>19</v>
      </c>
      <c r="F536" s="245"/>
      <c r="G536" s="253">
        <v>67.428449999999998</v>
      </c>
    </row>
    <row r="537" spans="1:7">
      <c r="A537" s="244"/>
      <c r="B537" s="241" t="s">
        <v>4341</v>
      </c>
      <c r="C537" s="245">
        <v>2022</v>
      </c>
      <c r="D537" s="245" t="s">
        <v>3771</v>
      </c>
      <c r="E537" s="253">
        <v>88</v>
      </c>
      <c r="F537" s="245"/>
      <c r="G537" s="253">
        <v>240.26167000000001</v>
      </c>
    </row>
    <row r="538" spans="1:7">
      <c r="A538" s="244"/>
      <c r="B538" s="241" t="s">
        <v>4342</v>
      </c>
      <c r="C538" s="245">
        <v>2022</v>
      </c>
      <c r="D538" s="245" t="s">
        <v>3771</v>
      </c>
      <c r="E538" s="253">
        <v>144</v>
      </c>
      <c r="F538" s="245"/>
      <c r="G538" s="253">
        <v>202.51007000000001</v>
      </c>
    </row>
    <row r="539" spans="1:7">
      <c r="A539" s="244"/>
      <c r="B539" s="241" t="s">
        <v>4343</v>
      </c>
      <c r="C539" s="245">
        <v>2022</v>
      </c>
      <c r="D539" s="245" t="s">
        <v>3771</v>
      </c>
      <c r="E539" s="253">
        <v>198</v>
      </c>
      <c r="F539" s="245"/>
      <c r="G539" s="253">
        <v>293.13238000000001</v>
      </c>
    </row>
    <row r="540" spans="1:7">
      <c r="A540" s="244"/>
      <c r="B540" s="241" t="s">
        <v>4344</v>
      </c>
      <c r="C540" s="245">
        <v>2022</v>
      </c>
      <c r="D540" s="245" t="s">
        <v>3771</v>
      </c>
      <c r="E540" s="253">
        <v>211</v>
      </c>
      <c r="F540" s="245"/>
      <c r="G540" s="253">
        <v>375.33767</v>
      </c>
    </row>
    <row r="541" spans="1:7">
      <c r="A541" s="244"/>
      <c r="B541" s="241" t="s">
        <v>4345</v>
      </c>
      <c r="C541" s="245">
        <v>2022</v>
      </c>
      <c r="D541" s="245" t="s">
        <v>3771</v>
      </c>
      <c r="E541" s="253">
        <v>20</v>
      </c>
      <c r="F541" s="245"/>
      <c r="G541" s="253">
        <v>62.893749999999997</v>
      </c>
    </row>
    <row r="542" spans="1:7">
      <c r="A542" s="244"/>
      <c r="B542" s="241" t="s">
        <v>4346</v>
      </c>
      <c r="C542" s="245">
        <v>2022</v>
      </c>
      <c r="D542" s="245" t="s">
        <v>3771</v>
      </c>
      <c r="E542" s="253">
        <v>32</v>
      </c>
      <c r="F542" s="245"/>
      <c r="G542" s="253">
        <v>61.886420000000001</v>
      </c>
    </row>
    <row r="543" spans="1:7">
      <c r="A543" s="244"/>
      <c r="B543" s="241" t="s">
        <v>4616</v>
      </c>
      <c r="C543" s="245">
        <v>2022</v>
      </c>
      <c r="D543" s="245" t="s">
        <v>3774</v>
      </c>
      <c r="E543" s="253">
        <v>610</v>
      </c>
      <c r="F543" s="245"/>
      <c r="G543" s="253">
        <v>1352.7665099999999</v>
      </c>
    </row>
    <row r="544" spans="1:7">
      <c r="A544" s="244"/>
      <c r="B544" s="241" t="s">
        <v>4347</v>
      </c>
      <c r="C544" s="245">
        <v>2022</v>
      </c>
      <c r="D544" s="245" t="s">
        <v>3771</v>
      </c>
      <c r="E544" s="253">
        <v>86</v>
      </c>
      <c r="F544" s="245"/>
      <c r="G544" s="253">
        <v>238.22972000000001</v>
      </c>
    </row>
    <row r="545" spans="1:7">
      <c r="A545" s="244"/>
      <c r="B545" s="241" t="s">
        <v>4348</v>
      </c>
      <c r="C545" s="245">
        <v>2022</v>
      </c>
      <c r="D545" s="245" t="s">
        <v>3771</v>
      </c>
      <c r="E545" s="253">
        <v>193</v>
      </c>
      <c r="F545" s="245"/>
      <c r="G545" s="253">
        <v>326.75847999999996</v>
      </c>
    </row>
    <row r="546" spans="1:7">
      <c r="A546" s="244"/>
      <c r="B546" s="241" t="s">
        <v>4349</v>
      </c>
      <c r="C546" s="245">
        <v>2022</v>
      </c>
      <c r="D546" s="245" t="s">
        <v>3771</v>
      </c>
      <c r="E546" s="253">
        <v>469</v>
      </c>
      <c r="F546" s="245"/>
      <c r="G546" s="253">
        <v>594.47020999999995</v>
      </c>
    </row>
    <row r="547" spans="1:7">
      <c r="A547" s="244"/>
      <c r="B547" s="241" t="s">
        <v>4350</v>
      </c>
      <c r="C547" s="245">
        <v>2022</v>
      </c>
      <c r="D547" s="245" t="s">
        <v>3771</v>
      </c>
      <c r="E547" s="253">
        <v>204</v>
      </c>
      <c r="F547" s="245"/>
      <c r="G547" s="253">
        <v>477.35763000000003</v>
      </c>
    </row>
    <row r="548" spans="1:7">
      <c r="A548" s="244"/>
      <c r="B548" s="241" t="s">
        <v>4351</v>
      </c>
      <c r="C548" s="245">
        <v>2022</v>
      </c>
      <c r="D548" s="245" t="s">
        <v>3771</v>
      </c>
      <c r="E548" s="253">
        <v>156</v>
      </c>
      <c r="F548" s="245"/>
      <c r="G548" s="253">
        <v>282.35993000000002</v>
      </c>
    </row>
    <row r="549" spans="1:7">
      <c r="A549" s="244"/>
      <c r="B549" s="241" t="s">
        <v>4352</v>
      </c>
      <c r="C549" s="245">
        <v>2022</v>
      </c>
      <c r="D549" s="245" t="s">
        <v>3771</v>
      </c>
      <c r="E549" s="253">
        <v>111</v>
      </c>
      <c r="F549" s="245"/>
      <c r="G549" s="253">
        <v>204.13531</v>
      </c>
    </row>
    <row r="550" spans="1:7">
      <c r="A550" s="244"/>
      <c r="B550" s="241" t="s">
        <v>4353</v>
      </c>
      <c r="C550" s="245">
        <v>2022</v>
      </c>
      <c r="D550" s="245" t="s">
        <v>3771</v>
      </c>
      <c r="E550" s="253">
        <v>48</v>
      </c>
      <c r="F550" s="245"/>
      <c r="G550" s="253">
        <v>119.65603</v>
      </c>
    </row>
    <row r="551" spans="1:7">
      <c r="A551" s="244"/>
      <c r="B551" s="241" t="s">
        <v>4354</v>
      </c>
      <c r="C551" s="245">
        <v>2022</v>
      </c>
      <c r="D551" s="245" t="s">
        <v>3771</v>
      </c>
      <c r="E551" s="253">
        <v>138</v>
      </c>
      <c r="F551" s="245"/>
      <c r="G551" s="253">
        <v>129.50966</v>
      </c>
    </row>
    <row r="552" spans="1:7">
      <c r="A552" s="244"/>
      <c r="B552" s="241" t="s">
        <v>4617</v>
      </c>
      <c r="C552" s="245">
        <v>2022</v>
      </c>
      <c r="D552" s="245" t="s">
        <v>3774</v>
      </c>
      <c r="E552" s="253">
        <v>9</v>
      </c>
      <c r="F552" s="245"/>
      <c r="G552" s="253">
        <v>121.91803999999999</v>
      </c>
    </row>
    <row r="553" spans="1:7">
      <c r="A553" s="244"/>
      <c r="B553" s="241" t="s">
        <v>4355</v>
      </c>
      <c r="C553" s="245">
        <v>2022</v>
      </c>
      <c r="D553" s="245" t="s">
        <v>3771</v>
      </c>
      <c r="E553" s="253">
        <v>51</v>
      </c>
      <c r="F553" s="245"/>
      <c r="G553" s="253">
        <v>80.843070000000012</v>
      </c>
    </row>
    <row r="554" spans="1:7">
      <c r="A554" s="244"/>
      <c r="B554" s="241" t="s">
        <v>4356</v>
      </c>
      <c r="C554" s="245">
        <v>2022</v>
      </c>
      <c r="D554" s="245" t="s">
        <v>3771</v>
      </c>
      <c r="E554" s="253">
        <v>33</v>
      </c>
      <c r="F554" s="245"/>
      <c r="G554" s="253">
        <v>125.78499000000001</v>
      </c>
    </row>
    <row r="555" spans="1:7">
      <c r="A555" s="244"/>
      <c r="B555" s="241" t="s">
        <v>4357</v>
      </c>
      <c r="C555" s="245">
        <v>2022</v>
      </c>
      <c r="D555" s="245" t="s">
        <v>3771</v>
      </c>
      <c r="E555" s="253">
        <v>98</v>
      </c>
      <c r="F555" s="245"/>
      <c r="G555" s="253">
        <v>161.73136</v>
      </c>
    </row>
    <row r="556" spans="1:7">
      <c r="A556" s="244"/>
      <c r="B556" s="241" t="s">
        <v>4358</v>
      </c>
      <c r="C556" s="245">
        <v>2022</v>
      </c>
      <c r="D556" s="245" t="s">
        <v>3771</v>
      </c>
      <c r="E556" s="253">
        <v>60</v>
      </c>
      <c r="F556" s="245"/>
      <c r="G556" s="253">
        <v>160.09495000000001</v>
      </c>
    </row>
    <row r="557" spans="1:7">
      <c r="A557" s="244"/>
      <c r="B557" s="241" t="s">
        <v>4359</v>
      </c>
      <c r="C557" s="245">
        <v>2022</v>
      </c>
      <c r="D557" s="245" t="s">
        <v>3771</v>
      </c>
      <c r="E557" s="253">
        <v>73.000000000000014</v>
      </c>
      <c r="F557" s="245"/>
      <c r="G557" s="253">
        <v>134.82498999999999</v>
      </c>
    </row>
    <row r="558" spans="1:7">
      <c r="A558" s="244"/>
      <c r="B558" s="241" t="s">
        <v>4360</v>
      </c>
      <c r="C558" s="245">
        <v>2022</v>
      </c>
      <c r="D558" s="245" t="s">
        <v>3771</v>
      </c>
      <c r="E558" s="253">
        <v>27</v>
      </c>
      <c r="F558" s="245"/>
      <c r="G558" s="253">
        <v>81.52291000000001</v>
      </c>
    </row>
    <row r="559" spans="1:7">
      <c r="A559" s="244"/>
      <c r="B559" s="241" t="s">
        <v>4618</v>
      </c>
      <c r="C559" s="245">
        <v>2022</v>
      </c>
      <c r="D559" s="245" t="s">
        <v>3774</v>
      </c>
      <c r="E559" s="253">
        <v>5</v>
      </c>
      <c r="F559" s="245"/>
      <c r="G559" s="253">
        <v>98.819149999999993</v>
      </c>
    </row>
    <row r="560" spans="1:7">
      <c r="A560" s="244"/>
      <c r="B560" s="241" t="s">
        <v>4619</v>
      </c>
      <c r="C560" s="245">
        <v>2022</v>
      </c>
      <c r="D560" s="245" t="s">
        <v>3774</v>
      </c>
      <c r="E560" s="253">
        <v>11</v>
      </c>
      <c r="F560" s="245"/>
      <c r="G560" s="253">
        <v>123.35231</v>
      </c>
    </row>
    <row r="561" spans="1:7">
      <c r="A561" s="244"/>
      <c r="B561" s="241" t="s">
        <v>4361</v>
      </c>
      <c r="C561" s="245">
        <v>2022</v>
      </c>
      <c r="D561" s="245" t="s">
        <v>3771</v>
      </c>
      <c r="E561" s="253">
        <v>31</v>
      </c>
      <c r="F561" s="245"/>
      <c r="G561" s="253">
        <v>73.458460000000002</v>
      </c>
    </row>
    <row r="562" spans="1:7">
      <c r="A562" s="244"/>
      <c r="B562" s="241" t="s">
        <v>4362</v>
      </c>
      <c r="C562" s="245">
        <v>2022</v>
      </c>
      <c r="D562" s="245" t="s">
        <v>3771</v>
      </c>
      <c r="E562" s="253">
        <v>18</v>
      </c>
      <c r="F562" s="245"/>
      <c r="G562" s="253">
        <v>68.968210000000013</v>
      </c>
    </row>
    <row r="563" spans="1:7">
      <c r="A563" s="244"/>
      <c r="B563" s="241" t="s">
        <v>4363</v>
      </c>
      <c r="C563" s="245">
        <v>2022</v>
      </c>
      <c r="D563" s="245" t="s">
        <v>3771</v>
      </c>
      <c r="E563" s="253">
        <v>34</v>
      </c>
      <c r="F563" s="245"/>
      <c r="G563" s="253">
        <v>82.797979999999995</v>
      </c>
    </row>
    <row r="564" spans="1:7">
      <c r="A564" s="244"/>
      <c r="B564" s="241" t="s">
        <v>4364</v>
      </c>
      <c r="C564" s="245">
        <v>2022</v>
      </c>
      <c r="D564" s="245" t="s">
        <v>3771</v>
      </c>
      <c r="E564" s="253">
        <v>26</v>
      </c>
      <c r="F564" s="245"/>
      <c r="G564" s="253">
        <v>104.15588000000001</v>
      </c>
    </row>
    <row r="565" spans="1:7">
      <c r="A565" s="244"/>
      <c r="B565" s="241" t="s">
        <v>3811</v>
      </c>
      <c r="C565" s="245">
        <v>2022</v>
      </c>
      <c r="D565" s="245" t="s">
        <v>3771</v>
      </c>
      <c r="E565" s="253">
        <v>19</v>
      </c>
      <c r="F565" s="245"/>
      <c r="G565" s="253">
        <v>101.59272</v>
      </c>
    </row>
    <row r="566" spans="1:7">
      <c r="A566" s="244"/>
      <c r="B566" s="241" t="s">
        <v>4365</v>
      </c>
      <c r="C566" s="245">
        <v>2022</v>
      </c>
      <c r="D566" s="245" t="s">
        <v>3771</v>
      </c>
      <c r="E566" s="253">
        <v>22</v>
      </c>
      <c r="F566" s="245"/>
      <c r="G566" s="253">
        <v>144.76339000000002</v>
      </c>
    </row>
    <row r="567" spans="1:7">
      <c r="A567" s="244"/>
      <c r="B567" s="241" t="s">
        <v>4366</v>
      </c>
      <c r="C567" s="245">
        <v>2022</v>
      </c>
      <c r="D567" s="245" t="s">
        <v>3771</v>
      </c>
      <c r="E567" s="253">
        <v>249</v>
      </c>
      <c r="F567" s="245"/>
      <c r="G567" s="253">
        <v>365.99389000000002</v>
      </c>
    </row>
    <row r="568" spans="1:7">
      <c r="A568" s="244"/>
      <c r="B568" s="241" t="s">
        <v>4279</v>
      </c>
      <c r="C568" s="245">
        <v>2022</v>
      </c>
      <c r="D568" s="245" t="s">
        <v>3771</v>
      </c>
      <c r="E568" s="253">
        <v>8</v>
      </c>
      <c r="F568" s="245"/>
      <c r="G568" s="253">
        <v>46.64808</v>
      </c>
    </row>
    <row r="569" spans="1:7">
      <c r="A569" s="244"/>
      <c r="B569" s="241" t="s">
        <v>4367</v>
      </c>
      <c r="C569" s="245">
        <v>2022</v>
      </c>
      <c r="D569" s="245" t="s">
        <v>3771</v>
      </c>
      <c r="E569" s="253">
        <v>14</v>
      </c>
      <c r="F569" s="245"/>
      <c r="G569" s="253">
        <v>64.554389999999998</v>
      </c>
    </row>
    <row r="570" spans="1:7">
      <c r="A570" s="244"/>
      <c r="B570" s="241" t="s">
        <v>4368</v>
      </c>
      <c r="C570" s="245">
        <v>2022</v>
      </c>
      <c r="D570" s="245" t="s">
        <v>3771</v>
      </c>
      <c r="E570" s="253">
        <v>167</v>
      </c>
      <c r="F570" s="245"/>
      <c r="G570" s="253">
        <v>269.48478999999998</v>
      </c>
    </row>
    <row r="571" spans="1:7">
      <c r="A571" s="244"/>
      <c r="B571" s="241" t="s">
        <v>4369</v>
      </c>
      <c r="C571" s="245">
        <v>2022</v>
      </c>
      <c r="D571" s="245" t="s">
        <v>3771</v>
      </c>
      <c r="E571" s="253">
        <v>25</v>
      </c>
      <c r="F571" s="245"/>
      <c r="G571" s="253">
        <v>47.909349999999996</v>
      </c>
    </row>
    <row r="572" spans="1:7">
      <c r="A572" s="244"/>
      <c r="B572" s="241" t="s">
        <v>4370</v>
      </c>
      <c r="C572" s="245">
        <v>2022</v>
      </c>
      <c r="D572" s="245" t="s">
        <v>3771</v>
      </c>
      <c r="E572" s="253">
        <v>14</v>
      </c>
      <c r="F572" s="245"/>
      <c r="G572" s="253">
        <v>67.429100000000005</v>
      </c>
    </row>
    <row r="573" spans="1:7">
      <c r="A573" s="244"/>
      <c r="B573" s="241" t="s">
        <v>4371</v>
      </c>
      <c r="C573" s="245">
        <v>2022</v>
      </c>
      <c r="D573" s="245" t="s">
        <v>3771</v>
      </c>
      <c r="E573" s="253">
        <v>8</v>
      </c>
      <c r="F573" s="245"/>
      <c r="G573" s="253">
        <v>60.619019999999999</v>
      </c>
    </row>
    <row r="574" spans="1:7">
      <c r="A574" s="244"/>
      <c r="B574" s="241" t="s">
        <v>4372</v>
      </c>
      <c r="C574" s="245">
        <v>2022</v>
      </c>
      <c r="D574" s="245" t="s">
        <v>3771</v>
      </c>
      <c r="E574" s="253">
        <v>9</v>
      </c>
      <c r="F574" s="245"/>
      <c r="G574" s="253">
        <v>59.893320000000003</v>
      </c>
    </row>
    <row r="575" spans="1:7">
      <c r="A575" s="244"/>
      <c r="B575" s="241" t="s">
        <v>4373</v>
      </c>
      <c r="C575" s="245">
        <v>2022</v>
      </c>
      <c r="D575" s="245" t="s">
        <v>3771</v>
      </c>
      <c r="E575" s="253">
        <v>230.99999999999997</v>
      </c>
      <c r="F575" s="245"/>
      <c r="G575" s="253">
        <v>366.51772</v>
      </c>
    </row>
    <row r="576" spans="1:7">
      <c r="A576" s="244"/>
      <c r="B576" s="241" t="s">
        <v>4374</v>
      </c>
      <c r="C576" s="245">
        <v>2022</v>
      </c>
      <c r="D576" s="245" t="s">
        <v>3771</v>
      </c>
      <c r="E576" s="253">
        <v>265</v>
      </c>
      <c r="F576" s="245"/>
      <c r="G576" s="253">
        <v>458.83384999999998</v>
      </c>
    </row>
    <row r="577" spans="1:7">
      <c r="A577" s="244"/>
      <c r="B577" s="241" t="s">
        <v>4375</v>
      </c>
      <c r="C577" s="245">
        <v>2022</v>
      </c>
      <c r="D577" s="245" t="s">
        <v>3771</v>
      </c>
      <c r="E577" s="253">
        <v>32</v>
      </c>
      <c r="F577" s="245"/>
      <c r="G577" s="253">
        <v>82.697100000000006</v>
      </c>
    </row>
    <row r="578" spans="1:7">
      <c r="A578" s="244"/>
      <c r="B578" s="241" t="s">
        <v>4376</v>
      </c>
      <c r="C578" s="245">
        <v>2022</v>
      </c>
      <c r="D578" s="245" t="s">
        <v>3771</v>
      </c>
      <c r="E578" s="253">
        <v>20</v>
      </c>
      <c r="F578" s="245"/>
      <c r="G578" s="253">
        <v>70.782780000000002</v>
      </c>
    </row>
    <row r="579" spans="1:7">
      <c r="A579" s="244"/>
      <c r="B579" s="241" t="s">
        <v>4377</v>
      </c>
      <c r="C579" s="245">
        <v>2022</v>
      </c>
      <c r="D579" s="245" t="s">
        <v>3771</v>
      </c>
      <c r="E579" s="253">
        <v>30</v>
      </c>
      <c r="F579" s="245"/>
      <c r="G579" s="253">
        <v>55.470279999999995</v>
      </c>
    </row>
    <row r="580" spans="1:7">
      <c r="A580" s="244"/>
      <c r="B580" s="241" t="s">
        <v>4378</v>
      </c>
      <c r="C580" s="245">
        <v>2022</v>
      </c>
      <c r="D580" s="245" t="s">
        <v>3771</v>
      </c>
      <c r="E580" s="253">
        <v>14</v>
      </c>
      <c r="F580" s="245"/>
      <c r="G580" s="253">
        <v>60.909829999999999</v>
      </c>
    </row>
    <row r="581" spans="1:7">
      <c r="A581" s="244"/>
      <c r="B581" s="241" t="s">
        <v>4379</v>
      </c>
      <c r="C581" s="245">
        <v>2022</v>
      </c>
      <c r="D581" s="245" t="s">
        <v>3771</v>
      </c>
      <c r="E581" s="253">
        <v>18</v>
      </c>
      <c r="F581" s="245"/>
      <c r="G581" s="253">
        <v>61.730809999999998</v>
      </c>
    </row>
    <row r="582" spans="1:7">
      <c r="A582" s="244"/>
      <c r="B582" s="241" t="s">
        <v>4380</v>
      </c>
      <c r="C582" s="245">
        <v>2022</v>
      </c>
      <c r="D582" s="245" t="s">
        <v>3771</v>
      </c>
      <c r="E582" s="253">
        <v>17</v>
      </c>
      <c r="F582" s="245"/>
      <c r="G582" s="253">
        <v>61.779640000000001</v>
      </c>
    </row>
    <row r="583" spans="1:7">
      <c r="A583" s="244"/>
      <c r="B583" s="241" t="s">
        <v>4620</v>
      </c>
      <c r="C583" s="245">
        <v>2022</v>
      </c>
      <c r="D583" s="245" t="s">
        <v>3774</v>
      </c>
      <c r="E583" s="253">
        <v>21</v>
      </c>
      <c r="F583" s="245"/>
      <c r="G583" s="253">
        <v>141.90773999999999</v>
      </c>
    </row>
    <row r="584" spans="1:7">
      <c r="A584" s="244"/>
      <c r="B584" s="241" t="s">
        <v>4381</v>
      </c>
      <c r="C584" s="245">
        <v>2022</v>
      </c>
      <c r="D584" s="245" t="s">
        <v>3771</v>
      </c>
      <c r="E584" s="253">
        <v>32</v>
      </c>
      <c r="F584" s="245"/>
      <c r="G584" s="253">
        <v>106.34900999999999</v>
      </c>
    </row>
    <row r="585" spans="1:7">
      <c r="A585" s="244"/>
      <c r="B585" s="241" t="s">
        <v>4621</v>
      </c>
      <c r="C585" s="245">
        <v>2022</v>
      </c>
      <c r="D585" s="245" t="s">
        <v>3774</v>
      </c>
      <c r="E585" s="253">
        <v>10</v>
      </c>
      <c r="F585" s="245"/>
      <c r="G585" s="253">
        <v>118.1095</v>
      </c>
    </row>
    <row r="586" spans="1:7">
      <c r="A586" s="244"/>
      <c r="B586" s="241" t="s">
        <v>4382</v>
      </c>
      <c r="C586" s="245">
        <v>2022</v>
      </c>
      <c r="D586" s="245" t="s">
        <v>3771</v>
      </c>
      <c r="E586" s="253">
        <v>11</v>
      </c>
      <c r="F586" s="245"/>
      <c r="G586" s="253">
        <v>49.02814</v>
      </c>
    </row>
    <row r="587" spans="1:7">
      <c r="A587" s="244"/>
      <c r="B587" s="241" t="s">
        <v>4383</v>
      </c>
      <c r="C587" s="245">
        <v>2022</v>
      </c>
      <c r="D587" s="245" t="s">
        <v>3771</v>
      </c>
      <c r="E587" s="253">
        <v>35</v>
      </c>
      <c r="F587" s="245"/>
      <c r="G587" s="253">
        <v>136.30674999999999</v>
      </c>
    </row>
    <row r="588" spans="1:7">
      <c r="A588" s="244"/>
      <c r="B588" s="241" t="s">
        <v>4622</v>
      </c>
      <c r="C588" s="245">
        <v>2022</v>
      </c>
      <c r="D588" s="245" t="s">
        <v>3774</v>
      </c>
      <c r="E588" s="253">
        <v>6158</v>
      </c>
      <c r="F588" s="245"/>
      <c r="G588" s="253">
        <v>7062.3744200000001</v>
      </c>
    </row>
    <row r="589" spans="1:7">
      <c r="A589" s="244"/>
      <c r="B589" s="241" t="s">
        <v>4384</v>
      </c>
      <c r="C589" s="245">
        <v>2022</v>
      </c>
      <c r="D589" s="245" t="s">
        <v>3771</v>
      </c>
      <c r="E589" s="253">
        <v>84</v>
      </c>
      <c r="F589" s="245"/>
      <c r="G589" s="253">
        <v>147.6551</v>
      </c>
    </row>
    <row r="590" spans="1:7">
      <c r="A590" s="244"/>
      <c r="B590" s="241" t="s">
        <v>4385</v>
      </c>
      <c r="C590" s="245">
        <v>2022</v>
      </c>
      <c r="D590" s="245" t="s">
        <v>3771</v>
      </c>
      <c r="E590" s="253">
        <v>75</v>
      </c>
      <c r="F590" s="245"/>
      <c r="G590" s="253">
        <v>172.61221</v>
      </c>
    </row>
    <row r="591" spans="1:7">
      <c r="A591" s="244"/>
      <c r="B591" s="241" t="s">
        <v>4386</v>
      </c>
      <c r="C591" s="245">
        <v>2022</v>
      </c>
      <c r="D591" s="245" t="s">
        <v>3771</v>
      </c>
      <c r="E591" s="253">
        <v>89</v>
      </c>
      <c r="F591" s="245"/>
      <c r="G591" s="253">
        <v>184.74664999999999</v>
      </c>
    </row>
    <row r="592" spans="1:7">
      <c r="A592" s="244"/>
      <c r="B592" s="241" t="s">
        <v>4387</v>
      </c>
      <c r="C592" s="245">
        <v>2022</v>
      </c>
      <c r="D592" s="245" t="s">
        <v>3771</v>
      </c>
      <c r="E592" s="253">
        <v>40</v>
      </c>
      <c r="F592" s="245"/>
      <c r="G592" s="253">
        <v>187.29276999999999</v>
      </c>
    </row>
    <row r="593" spans="1:7">
      <c r="A593" s="244"/>
      <c r="B593" s="241" t="s">
        <v>4623</v>
      </c>
      <c r="C593" s="245">
        <v>2022</v>
      </c>
      <c r="D593" s="245" t="s">
        <v>3774</v>
      </c>
      <c r="E593" s="253">
        <v>930</v>
      </c>
      <c r="F593" s="245"/>
      <c r="G593" s="253">
        <v>1299.59528</v>
      </c>
    </row>
    <row r="594" spans="1:7">
      <c r="A594" s="244"/>
      <c r="B594" s="241" t="s">
        <v>4388</v>
      </c>
      <c r="C594" s="245">
        <v>2022</v>
      </c>
      <c r="D594" s="245" t="s">
        <v>3771</v>
      </c>
      <c r="E594" s="253">
        <v>212</v>
      </c>
      <c r="F594" s="245"/>
      <c r="G594" s="253">
        <v>269.13332000000003</v>
      </c>
    </row>
    <row r="595" spans="1:7">
      <c r="A595" s="244"/>
      <c r="B595" s="241" t="s">
        <v>4389</v>
      </c>
      <c r="C595" s="245">
        <v>2022</v>
      </c>
      <c r="D595" s="245" t="s">
        <v>3771</v>
      </c>
      <c r="E595" s="253">
        <v>22</v>
      </c>
      <c r="F595" s="245"/>
      <c r="G595" s="253">
        <v>70.337789999999998</v>
      </c>
    </row>
    <row r="596" spans="1:7">
      <c r="A596" s="244"/>
      <c r="B596" s="241" t="s">
        <v>4390</v>
      </c>
      <c r="C596" s="245">
        <v>2022</v>
      </c>
      <c r="D596" s="245" t="s">
        <v>3771</v>
      </c>
      <c r="E596" s="253">
        <v>21</v>
      </c>
      <c r="F596" s="245"/>
      <c r="G596" s="253">
        <v>60.834879999999998</v>
      </c>
    </row>
    <row r="597" spans="1:7">
      <c r="A597" s="244"/>
      <c r="B597" s="241" t="s">
        <v>4391</v>
      </c>
      <c r="C597" s="245">
        <v>2022</v>
      </c>
      <c r="D597" s="245" t="s">
        <v>3771</v>
      </c>
      <c r="E597" s="253">
        <v>15</v>
      </c>
      <c r="F597" s="245"/>
      <c r="G597" s="253">
        <v>81.187910000000002</v>
      </c>
    </row>
    <row r="598" spans="1:7">
      <c r="A598" s="244"/>
      <c r="B598" s="241" t="s">
        <v>4392</v>
      </c>
      <c r="C598" s="245">
        <v>2022</v>
      </c>
      <c r="D598" s="245" t="s">
        <v>3771</v>
      </c>
      <c r="E598" s="253">
        <v>18</v>
      </c>
      <c r="F598" s="245"/>
      <c r="G598" s="253">
        <v>65.829949999999997</v>
      </c>
    </row>
    <row r="599" spans="1:7">
      <c r="A599" s="244"/>
      <c r="B599" s="241" t="s">
        <v>4393</v>
      </c>
      <c r="C599" s="245">
        <v>2022</v>
      </c>
      <c r="D599" s="245" t="s">
        <v>3771</v>
      </c>
      <c r="E599" s="253">
        <v>66</v>
      </c>
      <c r="F599" s="245"/>
      <c r="G599" s="253">
        <v>123.45214</v>
      </c>
    </row>
    <row r="600" spans="1:7">
      <c r="A600" s="244"/>
      <c r="B600" s="241" t="s">
        <v>4394</v>
      </c>
      <c r="C600" s="245">
        <v>2022</v>
      </c>
      <c r="D600" s="245" t="s">
        <v>3771</v>
      </c>
      <c r="E600" s="253">
        <v>19</v>
      </c>
      <c r="F600" s="245"/>
      <c r="G600" s="253">
        <v>59.168949999999995</v>
      </c>
    </row>
    <row r="601" spans="1:7">
      <c r="A601" s="244"/>
      <c r="B601" s="241" t="s">
        <v>4395</v>
      </c>
      <c r="C601" s="245">
        <v>2022</v>
      </c>
      <c r="D601" s="245" t="s">
        <v>3771</v>
      </c>
      <c r="E601" s="253">
        <v>128</v>
      </c>
      <c r="F601" s="245"/>
      <c r="G601" s="253">
        <v>253.81909999999999</v>
      </c>
    </row>
    <row r="602" spans="1:7">
      <c r="A602" s="244"/>
      <c r="B602" s="241" t="s">
        <v>4396</v>
      </c>
      <c r="C602" s="245">
        <v>2022</v>
      </c>
      <c r="D602" s="245" t="s">
        <v>3771</v>
      </c>
      <c r="E602" s="253">
        <v>195</v>
      </c>
      <c r="F602" s="245"/>
      <c r="G602" s="253">
        <v>328.56478000000004</v>
      </c>
    </row>
    <row r="603" spans="1:7">
      <c r="A603" s="244"/>
      <c r="B603" s="241" t="s">
        <v>4397</v>
      </c>
      <c r="C603" s="245">
        <v>2022</v>
      </c>
      <c r="D603" s="245" t="s">
        <v>3771</v>
      </c>
      <c r="E603" s="253">
        <v>19</v>
      </c>
      <c r="F603" s="245"/>
      <c r="G603" s="253">
        <v>64.309150000000002</v>
      </c>
    </row>
    <row r="604" spans="1:7">
      <c r="A604" s="244"/>
      <c r="B604" s="241" t="s">
        <v>4398</v>
      </c>
      <c r="C604" s="245">
        <v>2022</v>
      </c>
      <c r="D604" s="245" t="s">
        <v>3771</v>
      </c>
      <c r="E604" s="253">
        <v>15</v>
      </c>
      <c r="F604" s="245"/>
      <c r="G604" s="253">
        <v>57.921860000000002</v>
      </c>
    </row>
    <row r="605" spans="1:7">
      <c r="A605" s="244"/>
      <c r="B605" s="241" t="s">
        <v>4624</v>
      </c>
      <c r="C605" s="245">
        <v>2022</v>
      </c>
      <c r="D605" s="245" t="s">
        <v>3774</v>
      </c>
      <c r="E605" s="253">
        <v>61</v>
      </c>
      <c r="F605" s="245"/>
      <c r="G605" s="253">
        <v>257.32785999999999</v>
      </c>
    </row>
    <row r="606" spans="1:7">
      <c r="A606" s="244"/>
      <c r="B606" s="241" t="s">
        <v>4399</v>
      </c>
      <c r="C606" s="245">
        <v>2022</v>
      </c>
      <c r="D606" s="245" t="s">
        <v>3771</v>
      </c>
      <c r="E606" s="253">
        <v>17</v>
      </c>
      <c r="F606" s="245"/>
      <c r="G606" s="253">
        <v>47.177620000000005</v>
      </c>
    </row>
    <row r="607" spans="1:7">
      <c r="A607" s="244"/>
      <c r="B607" s="241" t="s">
        <v>4400</v>
      </c>
      <c r="C607" s="245">
        <v>2022</v>
      </c>
      <c r="D607" s="245" t="s">
        <v>3771</v>
      </c>
      <c r="E607" s="253">
        <v>15</v>
      </c>
      <c r="F607" s="245"/>
      <c r="G607" s="253">
        <v>63.840410000000006</v>
      </c>
    </row>
    <row r="608" spans="1:7">
      <c r="A608" s="244"/>
      <c r="B608" s="241" t="s">
        <v>4401</v>
      </c>
      <c r="C608" s="245">
        <v>2022</v>
      </c>
      <c r="D608" s="245" t="s">
        <v>3771</v>
      </c>
      <c r="E608" s="253">
        <v>199</v>
      </c>
      <c r="F608" s="245"/>
      <c r="G608" s="253">
        <v>353.90416999999997</v>
      </c>
    </row>
    <row r="609" spans="1:7">
      <c r="A609" s="244"/>
      <c r="B609" s="241" t="s">
        <v>4402</v>
      </c>
      <c r="C609" s="245">
        <v>2022</v>
      </c>
      <c r="D609" s="245" t="s">
        <v>3771</v>
      </c>
      <c r="E609" s="253">
        <v>23</v>
      </c>
      <c r="F609" s="245"/>
      <c r="G609" s="253">
        <v>98.111809999999991</v>
      </c>
    </row>
    <row r="610" spans="1:7">
      <c r="A610" s="244"/>
      <c r="B610" s="241" t="s">
        <v>4403</v>
      </c>
      <c r="C610" s="245">
        <v>2022</v>
      </c>
      <c r="D610" s="245" t="s">
        <v>3771</v>
      </c>
      <c r="E610" s="253">
        <v>294</v>
      </c>
      <c r="F610" s="245"/>
      <c r="G610" s="253">
        <v>530.77134999999998</v>
      </c>
    </row>
    <row r="611" spans="1:7">
      <c r="A611" s="244"/>
      <c r="B611" s="241" t="s">
        <v>4404</v>
      </c>
      <c r="C611" s="245">
        <v>2022</v>
      </c>
      <c r="D611" s="245" t="s">
        <v>3771</v>
      </c>
      <c r="E611" s="253">
        <v>49</v>
      </c>
      <c r="F611" s="245"/>
      <c r="G611" s="253">
        <v>148.00967</v>
      </c>
    </row>
    <row r="612" spans="1:7">
      <c r="A612" s="244"/>
      <c r="B612" s="241" t="s">
        <v>4405</v>
      </c>
      <c r="C612" s="245">
        <v>2022</v>
      </c>
      <c r="D612" s="245" t="s">
        <v>3771</v>
      </c>
      <c r="E612" s="253">
        <v>48</v>
      </c>
      <c r="F612" s="245"/>
      <c r="G612" s="253">
        <v>142.54873999999998</v>
      </c>
    </row>
    <row r="613" spans="1:7">
      <c r="A613" s="244"/>
      <c r="B613" s="241" t="s">
        <v>4406</v>
      </c>
      <c r="C613" s="245">
        <v>2022</v>
      </c>
      <c r="D613" s="245" t="s">
        <v>3771</v>
      </c>
      <c r="E613" s="253">
        <v>505</v>
      </c>
      <c r="F613" s="245"/>
      <c r="G613" s="253">
        <v>304.51191999999998</v>
      </c>
    </row>
    <row r="614" spans="1:7">
      <c r="A614" s="244"/>
      <c r="B614" s="241" t="s">
        <v>4407</v>
      </c>
      <c r="C614" s="245">
        <v>2022</v>
      </c>
      <c r="D614" s="245" t="s">
        <v>3771</v>
      </c>
      <c r="E614" s="253">
        <v>70</v>
      </c>
      <c r="F614" s="245"/>
      <c r="G614" s="253">
        <v>182.68251999999998</v>
      </c>
    </row>
    <row r="615" spans="1:7">
      <c r="A615" s="244"/>
      <c r="B615" s="241" t="s">
        <v>4408</v>
      </c>
      <c r="C615" s="245">
        <v>2022</v>
      </c>
      <c r="D615" s="245" t="s">
        <v>3771</v>
      </c>
      <c r="E615" s="253">
        <v>70</v>
      </c>
      <c r="F615" s="245"/>
      <c r="G615" s="253">
        <v>156.04816</v>
      </c>
    </row>
    <row r="616" spans="1:7">
      <c r="A616" s="244"/>
      <c r="B616" s="241" t="s">
        <v>4409</v>
      </c>
      <c r="C616" s="245">
        <v>2022</v>
      </c>
      <c r="D616" s="245" t="s">
        <v>3771</v>
      </c>
      <c r="E616" s="253">
        <v>79</v>
      </c>
      <c r="F616" s="245"/>
      <c r="G616" s="253">
        <v>138.19729999999998</v>
      </c>
    </row>
    <row r="617" spans="1:7">
      <c r="A617" s="244"/>
      <c r="B617" s="241" t="s">
        <v>4410</v>
      </c>
      <c r="C617" s="245">
        <v>2022</v>
      </c>
      <c r="D617" s="245" t="s">
        <v>3771</v>
      </c>
      <c r="E617" s="253">
        <v>192</v>
      </c>
      <c r="F617" s="245"/>
      <c r="G617" s="253">
        <v>268.12538000000001</v>
      </c>
    </row>
    <row r="618" spans="1:7" ht="37.5">
      <c r="A618" s="244"/>
      <c r="B618" s="241" t="s">
        <v>4411</v>
      </c>
      <c r="C618" s="245">
        <v>2022</v>
      </c>
      <c r="D618" s="245" t="s">
        <v>3771</v>
      </c>
      <c r="E618" s="253">
        <v>79</v>
      </c>
      <c r="F618" s="245"/>
      <c r="G618" s="253">
        <v>162.81335000000001</v>
      </c>
    </row>
    <row r="619" spans="1:7">
      <c r="A619" s="244"/>
      <c r="B619" s="241" t="s">
        <v>4412</v>
      </c>
      <c r="C619" s="245">
        <v>2022</v>
      </c>
      <c r="D619" s="245" t="s">
        <v>3771</v>
      </c>
      <c r="E619" s="253">
        <v>122</v>
      </c>
      <c r="F619" s="245"/>
      <c r="G619" s="253">
        <v>195.39231000000001</v>
      </c>
    </row>
    <row r="620" spans="1:7">
      <c r="A620" s="244"/>
      <c r="B620" s="241" t="s">
        <v>4413</v>
      </c>
      <c r="C620" s="245">
        <v>2022</v>
      </c>
      <c r="D620" s="245" t="s">
        <v>3771</v>
      </c>
      <c r="E620" s="253">
        <v>102</v>
      </c>
      <c r="F620" s="245"/>
      <c r="G620" s="253">
        <v>224.39503999999999</v>
      </c>
    </row>
    <row r="621" spans="1:7">
      <c r="A621" s="244"/>
      <c r="B621" s="241" t="s">
        <v>4414</v>
      </c>
      <c r="C621" s="245">
        <v>2022</v>
      </c>
      <c r="D621" s="245" t="s">
        <v>3771</v>
      </c>
      <c r="E621" s="253">
        <v>62</v>
      </c>
      <c r="F621" s="245"/>
      <c r="G621" s="253">
        <v>148.01775000000001</v>
      </c>
    </row>
    <row r="622" spans="1:7">
      <c r="A622" s="244"/>
      <c r="B622" s="241" t="s">
        <v>4415</v>
      </c>
      <c r="C622" s="245">
        <v>2022</v>
      </c>
      <c r="D622" s="245" t="s">
        <v>3771</v>
      </c>
      <c r="E622" s="253">
        <v>42</v>
      </c>
      <c r="F622" s="245"/>
      <c r="G622" s="253">
        <v>155.06677999999999</v>
      </c>
    </row>
    <row r="623" spans="1:7">
      <c r="A623" s="244"/>
      <c r="B623" s="241" t="s">
        <v>4416</v>
      </c>
      <c r="C623" s="245">
        <v>2022</v>
      </c>
      <c r="D623" s="245" t="s">
        <v>3771</v>
      </c>
      <c r="E623" s="253">
        <v>18</v>
      </c>
      <c r="F623" s="245"/>
      <c r="G623" s="253">
        <v>74.373720000000006</v>
      </c>
    </row>
    <row r="624" spans="1:7">
      <c r="A624" s="244"/>
      <c r="B624" s="241" t="s">
        <v>4417</v>
      </c>
      <c r="C624" s="245">
        <v>2022</v>
      </c>
      <c r="D624" s="245" t="s">
        <v>3771</v>
      </c>
      <c r="E624" s="253">
        <v>17</v>
      </c>
      <c r="F624" s="245"/>
      <c r="G624" s="253">
        <v>56.198650000000001</v>
      </c>
    </row>
    <row r="625" spans="1:7">
      <c r="A625" s="244"/>
      <c r="B625" s="241" t="s">
        <v>4418</v>
      </c>
      <c r="C625" s="245">
        <v>2022</v>
      </c>
      <c r="D625" s="245" t="s">
        <v>3771</v>
      </c>
      <c r="E625" s="253">
        <v>69</v>
      </c>
      <c r="F625" s="245"/>
      <c r="G625" s="253">
        <v>115.62696000000001</v>
      </c>
    </row>
    <row r="626" spans="1:7">
      <c r="A626" s="244"/>
      <c r="B626" s="241" t="s">
        <v>4625</v>
      </c>
      <c r="C626" s="245">
        <v>2022</v>
      </c>
      <c r="D626" s="245" t="s">
        <v>3774</v>
      </c>
      <c r="E626" s="253">
        <v>11</v>
      </c>
      <c r="F626" s="245"/>
      <c r="G626" s="253">
        <v>155.52027999999999</v>
      </c>
    </row>
    <row r="627" spans="1:7">
      <c r="A627" s="244"/>
      <c r="B627" s="241" t="s">
        <v>4419</v>
      </c>
      <c r="C627" s="245">
        <v>2022</v>
      </c>
      <c r="D627" s="245" t="s">
        <v>3771</v>
      </c>
      <c r="E627" s="253">
        <v>278</v>
      </c>
      <c r="F627" s="245"/>
      <c r="G627" s="253">
        <v>163.80116000000001</v>
      </c>
    </row>
    <row r="628" spans="1:7">
      <c r="A628" s="244"/>
      <c r="B628" s="241" t="s">
        <v>4420</v>
      </c>
      <c r="C628" s="245">
        <v>2022</v>
      </c>
      <c r="D628" s="245" t="s">
        <v>3771</v>
      </c>
      <c r="E628" s="253">
        <v>36</v>
      </c>
      <c r="F628" s="245"/>
      <c r="G628" s="253">
        <v>107.02683</v>
      </c>
    </row>
    <row r="629" spans="1:7">
      <c r="A629" s="244"/>
      <c r="B629" s="241" t="s">
        <v>4421</v>
      </c>
      <c r="C629" s="245">
        <v>2022</v>
      </c>
      <c r="D629" s="245" t="s">
        <v>3771</v>
      </c>
      <c r="E629" s="253">
        <v>73</v>
      </c>
      <c r="F629" s="245"/>
      <c r="G629" s="253">
        <v>152.10410999999999</v>
      </c>
    </row>
    <row r="630" spans="1:7">
      <c r="A630" s="244"/>
      <c r="B630" s="241" t="s">
        <v>4422</v>
      </c>
      <c r="C630" s="245">
        <v>2022</v>
      </c>
      <c r="D630" s="245" t="s">
        <v>3771</v>
      </c>
      <c r="E630" s="253">
        <v>49</v>
      </c>
      <c r="F630" s="245"/>
      <c r="G630" s="253">
        <v>127.41974999999999</v>
      </c>
    </row>
    <row r="631" spans="1:7">
      <c r="A631" s="244"/>
      <c r="B631" s="241" t="s">
        <v>4423</v>
      </c>
      <c r="C631" s="245">
        <v>2022</v>
      </c>
      <c r="D631" s="245" t="s">
        <v>3771</v>
      </c>
      <c r="E631" s="253">
        <v>5</v>
      </c>
      <c r="F631" s="245"/>
      <c r="G631" s="253">
        <v>63.273489999999995</v>
      </c>
    </row>
    <row r="632" spans="1:7">
      <c r="A632" s="244"/>
      <c r="B632" s="241" t="s">
        <v>3773</v>
      </c>
      <c r="C632" s="245">
        <v>2022</v>
      </c>
      <c r="D632" s="245" t="s">
        <v>3771</v>
      </c>
      <c r="E632" s="253">
        <v>107</v>
      </c>
      <c r="F632" s="245"/>
      <c r="G632" s="253">
        <v>183.74207999999999</v>
      </c>
    </row>
    <row r="633" spans="1:7">
      <c r="A633" s="244"/>
      <c r="B633" s="241" t="s">
        <v>4424</v>
      </c>
      <c r="C633" s="245">
        <v>2022</v>
      </c>
      <c r="D633" s="245" t="s">
        <v>3771</v>
      </c>
      <c r="E633" s="253">
        <v>83</v>
      </c>
      <c r="F633" s="245"/>
      <c r="G633" s="253">
        <v>106.46402999999999</v>
      </c>
    </row>
    <row r="634" spans="1:7">
      <c r="A634" s="244"/>
      <c r="B634" s="241" t="s">
        <v>4626</v>
      </c>
      <c r="C634" s="245">
        <v>2022</v>
      </c>
      <c r="D634" s="245" t="s">
        <v>3774</v>
      </c>
      <c r="E634" s="253">
        <v>2303</v>
      </c>
      <c r="F634" s="245"/>
      <c r="G634" s="253">
        <v>2269.7070699999999</v>
      </c>
    </row>
    <row r="635" spans="1:7">
      <c r="A635" s="244"/>
      <c r="B635" s="241" t="s">
        <v>4425</v>
      </c>
      <c r="C635" s="245">
        <v>2022</v>
      </c>
      <c r="D635" s="245" t="s">
        <v>3771</v>
      </c>
      <c r="E635" s="253">
        <v>47</v>
      </c>
      <c r="F635" s="245"/>
      <c r="G635" s="253">
        <v>369.37898999999999</v>
      </c>
    </row>
    <row r="636" spans="1:7">
      <c r="A636" s="244"/>
      <c r="B636" s="241" t="s">
        <v>4627</v>
      </c>
      <c r="C636" s="245">
        <v>2022</v>
      </c>
      <c r="D636" s="245" t="s">
        <v>3774</v>
      </c>
      <c r="E636" s="253">
        <v>394</v>
      </c>
      <c r="F636" s="245"/>
      <c r="G636" s="253">
        <v>1037.85907</v>
      </c>
    </row>
    <row r="637" spans="1:7">
      <c r="A637" s="244"/>
      <c r="B637" s="241" t="s">
        <v>4426</v>
      </c>
      <c r="C637" s="245">
        <v>2022</v>
      </c>
      <c r="D637" s="245" t="s">
        <v>3771</v>
      </c>
      <c r="E637" s="253">
        <v>4</v>
      </c>
      <c r="F637" s="245"/>
      <c r="G637" s="253">
        <v>55.864599999999996</v>
      </c>
    </row>
    <row r="638" spans="1:7">
      <c r="A638" s="244"/>
      <c r="B638" s="241" t="s">
        <v>3816</v>
      </c>
      <c r="C638" s="245">
        <v>2022</v>
      </c>
      <c r="D638" s="245" t="s">
        <v>3771</v>
      </c>
      <c r="E638" s="253">
        <v>20</v>
      </c>
      <c r="F638" s="245"/>
      <c r="G638" s="253">
        <v>65.817589999999996</v>
      </c>
    </row>
    <row r="639" spans="1:7">
      <c r="A639" s="244"/>
      <c r="B639" s="241" t="s">
        <v>4427</v>
      </c>
      <c r="C639" s="245">
        <v>2022</v>
      </c>
      <c r="D639" s="245" t="s">
        <v>3771</v>
      </c>
      <c r="E639" s="253">
        <v>60</v>
      </c>
      <c r="F639" s="245"/>
      <c r="G639" s="253">
        <v>128.78694000000002</v>
      </c>
    </row>
    <row r="640" spans="1:7">
      <c r="A640" s="244"/>
      <c r="B640" s="241" t="s">
        <v>4428</v>
      </c>
      <c r="C640" s="245">
        <v>2022</v>
      </c>
      <c r="D640" s="245" t="s">
        <v>3771</v>
      </c>
      <c r="E640" s="253">
        <v>30</v>
      </c>
      <c r="F640" s="245"/>
      <c r="G640" s="253">
        <v>94.421039999999991</v>
      </c>
    </row>
    <row r="641" spans="1:7">
      <c r="A641" s="244"/>
      <c r="B641" s="241" t="s">
        <v>4429</v>
      </c>
      <c r="C641" s="245">
        <v>2022</v>
      </c>
      <c r="D641" s="245" t="s">
        <v>3771</v>
      </c>
      <c r="E641" s="253">
        <v>21</v>
      </c>
      <c r="F641" s="245"/>
      <c r="G641" s="253">
        <v>76.223770000000002</v>
      </c>
    </row>
    <row r="642" spans="1:7">
      <c r="A642" s="244"/>
      <c r="B642" s="241" t="s">
        <v>4430</v>
      </c>
      <c r="C642" s="245">
        <v>2022</v>
      </c>
      <c r="D642" s="245" t="s">
        <v>3771</v>
      </c>
      <c r="E642" s="253">
        <v>13</v>
      </c>
      <c r="F642" s="245"/>
      <c r="G642" s="253">
        <v>156.39407999999997</v>
      </c>
    </row>
    <row r="643" spans="1:7">
      <c r="A643" s="244"/>
      <c r="B643" s="241" t="s">
        <v>4431</v>
      </c>
      <c r="C643" s="245">
        <v>2022</v>
      </c>
      <c r="D643" s="245" t="s">
        <v>3771</v>
      </c>
      <c r="E643" s="253">
        <v>130</v>
      </c>
      <c r="F643" s="245"/>
      <c r="G643" s="253">
        <v>298.60846999999995</v>
      </c>
    </row>
    <row r="644" spans="1:7">
      <c r="A644" s="244"/>
      <c r="B644" s="241" t="s">
        <v>4432</v>
      </c>
      <c r="C644" s="245">
        <v>2022</v>
      </c>
      <c r="D644" s="245" t="s">
        <v>3771</v>
      </c>
      <c r="E644" s="253">
        <v>19</v>
      </c>
      <c r="F644" s="245"/>
      <c r="G644" s="253">
        <v>81.793480000000002</v>
      </c>
    </row>
    <row r="645" spans="1:7">
      <c r="A645" s="244"/>
      <c r="B645" s="241" t="s">
        <v>4433</v>
      </c>
      <c r="C645" s="245">
        <v>2022</v>
      </c>
      <c r="D645" s="245" t="s">
        <v>3771</v>
      </c>
      <c r="E645" s="253">
        <v>4</v>
      </c>
      <c r="F645" s="245"/>
      <c r="G645" s="253">
        <v>72.720439999999996</v>
      </c>
    </row>
    <row r="646" spans="1:7">
      <c r="A646" s="244"/>
      <c r="B646" s="241" t="s">
        <v>4434</v>
      </c>
      <c r="C646" s="245">
        <v>2022</v>
      </c>
      <c r="D646" s="245" t="s">
        <v>3771</v>
      </c>
      <c r="E646" s="253">
        <v>19</v>
      </c>
      <c r="F646" s="245"/>
      <c r="G646" s="253">
        <v>83.339860000000002</v>
      </c>
    </row>
    <row r="647" spans="1:7">
      <c r="A647" s="244"/>
      <c r="B647" s="241" t="s">
        <v>4435</v>
      </c>
      <c r="C647" s="245">
        <v>2022</v>
      </c>
      <c r="D647" s="245" t="s">
        <v>3771</v>
      </c>
      <c r="E647" s="253">
        <v>30</v>
      </c>
      <c r="F647" s="245"/>
      <c r="G647" s="253">
        <v>194.67277999999999</v>
      </c>
    </row>
    <row r="648" spans="1:7">
      <c r="A648" s="244"/>
      <c r="B648" s="241" t="s">
        <v>4436</v>
      </c>
      <c r="C648" s="245">
        <v>2022</v>
      </c>
      <c r="D648" s="245" t="s">
        <v>3771</v>
      </c>
      <c r="E648" s="253">
        <v>101</v>
      </c>
      <c r="F648" s="245"/>
      <c r="G648" s="253">
        <v>267.84863999999999</v>
      </c>
    </row>
    <row r="649" spans="1:7">
      <c r="A649" s="244"/>
      <c r="B649" s="241" t="s">
        <v>4437</v>
      </c>
      <c r="C649" s="245">
        <v>2022</v>
      </c>
      <c r="D649" s="245" t="s">
        <v>3771</v>
      </c>
      <c r="E649" s="253">
        <v>15</v>
      </c>
      <c r="F649" s="245"/>
      <c r="G649" s="253">
        <v>67.973399999999998</v>
      </c>
    </row>
    <row r="650" spans="1:7">
      <c r="A650" s="244"/>
      <c r="B650" s="241" t="s">
        <v>4438</v>
      </c>
      <c r="C650" s="245">
        <v>2022</v>
      </c>
      <c r="D650" s="245" t="s">
        <v>3771</v>
      </c>
      <c r="E650" s="253">
        <v>13</v>
      </c>
      <c r="F650" s="245"/>
      <c r="G650" s="253">
        <v>65.179810000000003</v>
      </c>
    </row>
    <row r="651" spans="1:7">
      <c r="A651" s="244"/>
      <c r="B651" s="241" t="s">
        <v>4439</v>
      </c>
      <c r="C651" s="245">
        <v>2022</v>
      </c>
      <c r="D651" s="245" t="s">
        <v>3771</v>
      </c>
      <c r="E651" s="253">
        <v>54</v>
      </c>
      <c r="F651" s="245"/>
      <c r="G651" s="253">
        <v>125.33132000000001</v>
      </c>
    </row>
    <row r="652" spans="1:7">
      <c r="A652" s="244"/>
      <c r="B652" s="241" t="s">
        <v>4440</v>
      </c>
      <c r="C652" s="245">
        <v>2022</v>
      </c>
      <c r="D652" s="245" t="s">
        <v>3771</v>
      </c>
      <c r="E652" s="253">
        <v>43</v>
      </c>
      <c r="F652" s="245"/>
      <c r="G652" s="253">
        <v>114.90977000000001</v>
      </c>
    </row>
    <row r="653" spans="1:7">
      <c r="A653" s="244"/>
      <c r="B653" s="241" t="s">
        <v>4441</v>
      </c>
      <c r="C653" s="245">
        <v>2022</v>
      </c>
      <c r="D653" s="245" t="s">
        <v>3771</v>
      </c>
      <c r="E653" s="253">
        <v>29</v>
      </c>
      <c r="F653" s="245"/>
      <c r="G653" s="253">
        <v>112.09927999999999</v>
      </c>
    </row>
    <row r="654" spans="1:7">
      <c r="A654" s="244"/>
      <c r="B654" s="241" t="s">
        <v>4442</v>
      </c>
      <c r="C654" s="245">
        <v>2022</v>
      </c>
      <c r="D654" s="245" t="s">
        <v>3771</v>
      </c>
      <c r="E654" s="253">
        <v>25</v>
      </c>
      <c r="F654" s="245"/>
      <c r="G654" s="253">
        <v>89.996169999999992</v>
      </c>
    </row>
    <row r="655" spans="1:7">
      <c r="A655" s="244"/>
      <c r="B655" s="241" t="s">
        <v>4443</v>
      </c>
      <c r="C655" s="245">
        <v>2022</v>
      </c>
      <c r="D655" s="245" t="s">
        <v>3771</v>
      </c>
      <c r="E655" s="253">
        <v>24</v>
      </c>
      <c r="F655" s="245"/>
      <c r="G655" s="253">
        <v>92.10915</v>
      </c>
    </row>
    <row r="656" spans="1:7">
      <c r="A656" s="244"/>
      <c r="B656" s="241" t="s">
        <v>4444</v>
      </c>
      <c r="C656" s="245">
        <v>2022</v>
      </c>
      <c r="D656" s="245" t="s">
        <v>3771</v>
      </c>
      <c r="E656" s="253">
        <v>35</v>
      </c>
      <c r="F656" s="245"/>
      <c r="G656" s="253">
        <v>102.91041</v>
      </c>
    </row>
    <row r="657" spans="1:7">
      <c r="A657" s="244"/>
      <c r="B657" s="241" t="s">
        <v>4445</v>
      </c>
      <c r="C657" s="245">
        <v>2022</v>
      </c>
      <c r="D657" s="245" t="s">
        <v>3771</v>
      </c>
      <c r="E657" s="253">
        <v>21</v>
      </c>
      <c r="F657" s="245"/>
      <c r="G657" s="253">
        <v>97.540689999999998</v>
      </c>
    </row>
    <row r="658" spans="1:7">
      <c r="A658" s="244"/>
      <c r="B658" s="241" t="s">
        <v>4446</v>
      </c>
      <c r="C658" s="245">
        <v>2022</v>
      </c>
      <c r="D658" s="245" t="s">
        <v>3771</v>
      </c>
      <c r="E658" s="253">
        <v>29</v>
      </c>
      <c r="F658" s="245"/>
      <c r="G658" s="253">
        <v>94.927580000000006</v>
      </c>
    </row>
    <row r="659" spans="1:7">
      <c r="A659" s="244"/>
      <c r="B659" s="241" t="s">
        <v>4447</v>
      </c>
      <c r="C659" s="245">
        <v>2022</v>
      </c>
      <c r="D659" s="245" t="s">
        <v>3771</v>
      </c>
      <c r="E659" s="253">
        <v>31</v>
      </c>
      <c r="F659" s="245"/>
      <c r="G659" s="253">
        <v>100.86507</v>
      </c>
    </row>
    <row r="660" spans="1:7">
      <c r="A660" s="244"/>
      <c r="B660" s="241" t="s">
        <v>4448</v>
      </c>
      <c r="C660" s="245">
        <v>2022</v>
      </c>
      <c r="D660" s="245" t="s">
        <v>3771</v>
      </c>
      <c r="E660" s="253">
        <v>45</v>
      </c>
      <c r="F660" s="245"/>
      <c r="G660" s="253">
        <v>84.011889999999994</v>
      </c>
    </row>
    <row r="661" spans="1:7">
      <c r="A661" s="244"/>
      <c r="B661" s="241" t="s">
        <v>4449</v>
      </c>
      <c r="C661" s="245">
        <v>2022</v>
      </c>
      <c r="D661" s="245" t="s">
        <v>3771</v>
      </c>
      <c r="E661" s="253">
        <v>48</v>
      </c>
      <c r="F661" s="245"/>
      <c r="G661" s="253">
        <v>88.962949999999992</v>
      </c>
    </row>
    <row r="662" spans="1:7">
      <c r="A662" s="244"/>
      <c r="B662" s="241" t="s">
        <v>4628</v>
      </c>
      <c r="C662" s="245">
        <v>2022</v>
      </c>
      <c r="D662" s="245" t="s">
        <v>3774</v>
      </c>
      <c r="E662" s="253">
        <v>788</v>
      </c>
      <c r="F662" s="245"/>
      <c r="G662" s="253">
        <v>1166.38328</v>
      </c>
    </row>
    <row r="663" spans="1:7">
      <c r="A663" s="244"/>
      <c r="B663" s="241" t="s">
        <v>4277</v>
      </c>
      <c r="C663" s="245">
        <v>2022</v>
      </c>
      <c r="D663" s="245" t="s">
        <v>3771</v>
      </c>
      <c r="E663" s="253">
        <v>100</v>
      </c>
      <c r="F663" s="245"/>
      <c r="G663" s="253">
        <v>178.66914000000003</v>
      </c>
    </row>
    <row r="664" spans="1:7">
      <c r="A664" s="244"/>
      <c r="B664" s="241" t="s">
        <v>4450</v>
      </c>
      <c r="C664" s="245">
        <v>2022</v>
      </c>
      <c r="D664" s="245" t="s">
        <v>3771</v>
      </c>
      <c r="E664" s="253">
        <v>87</v>
      </c>
      <c r="F664" s="245"/>
      <c r="G664" s="253">
        <v>157.27865</v>
      </c>
    </row>
    <row r="665" spans="1:7">
      <c r="A665" s="244"/>
      <c r="B665" s="241" t="s">
        <v>4629</v>
      </c>
      <c r="C665" s="245">
        <v>2022</v>
      </c>
      <c r="D665" s="245" t="s">
        <v>3774</v>
      </c>
      <c r="E665" s="253">
        <v>237</v>
      </c>
      <c r="F665" s="245"/>
      <c r="G665" s="253">
        <v>563.74878999999999</v>
      </c>
    </row>
    <row r="666" spans="1:7">
      <c r="A666" s="244"/>
      <c r="B666" s="241" t="s">
        <v>4630</v>
      </c>
      <c r="C666" s="245">
        <v>2022</v>
      </c>
      <c r="D666" s="245" t="s">
        <v>3774</v>
      </c>
      <c r="E666" s="253">
        <v>5</v>
      </c>
      <c r="F666" s="245"/>
      <c r="G666" s="253">
        <v>191.43810000000002</v>
      </c>
    </row>
    <row r="667" spans="1:7">
      <c r="A667" s="244"/>
      <c r="B667" s="241" t="s">
        <v>4631</v>
      </c>
      <c r="C667" s="245">
        <v>2022</v>
      </c>
      <c r="D667" s="245" t="s">
        <v>3774</v>
      </c>
      <c r="E667" s="253">
        <v>10</v>
      </c>
      <c r="F667" s="245"/>
      <c r="G667" s="253">
        <v>220.04514</v>
      </c>
    </row>
    <row r="668" spans="1:7">
      <c r="A668" s="244"/>
      <c r="B668" s="241" t="s">
        <v>4632</v>
      </c>
      <c r="C668" s="245">
        <v>2022</v>
      </c>
      <c r="D668" s="245" t="s">
        <v>3774</v>
      </c>
      <c r="E668" s="253">
        <v>1140</v>
      </c>
      <c r="F668" s="245"/>
      <c r="G668" s="253">
        <v>1138.0764099999999</v>
      </c>
    </row>
    <row r="669" spans="1:7">
      <c r="A669" s="244"/>
      <c r="B669" s="241" t="s">
        <v>4451</v>
      </c>
      <c r="C669" s="245">
        <v>2022</v>
      </c>
      <c r="D669" s="245" t="s">
        <v>3771</v>
      </c>
      <c r="E669" s="253">
        <v>5</v>
      </c>
      <c r="F669" s="245"/>
      <c r="G669" s="253">
        <v>52.240410000000004</v>
      </c>
    </row>
    <row r="670" spans="1:7">
      <c r="A670" s="244"/>
      <c r="B670" s="241" t="s">
        <v>4452</v>
      </c>
      <c r="C670" s="245">
        <v>2022</v>
      </c>
      <c r="D670" s="245" t="s">
        <v>3771</v>
      </c>
      <c r="E670" s="253">
        <v>30</v>
      </c>
      <c r="F670" s="245"/>
      <c r="G670" s="253">
        <v>167.93778</v>
      </c>
    </row>
    <row r="671" spans="1:7">
      <c r="A671" s="244"/>
      <c r="B671" s="241" t="s">
        <v>4453</v>
      </c>
      <c r="C671" s="245">
        <v>2022</v>
      </c>
      <c r="D671" s="245" t="s">
        <v>3771</v>
      </c>
      <c r="E671" s="253">
        <v>41</v>
      </c>
      <c r="F671" s="245"/>
      <c r="G671" s="253">
        <v>79.406139999999994</v>
      </c>
    </row>
    <row r="672" spans="1:7">
      <c r="A672" s="244"/>
      <c r="B672" s="241" t="s">
        <v>4454</v>
      </c>
      <c r="C672" s="245">
        <v>2022</v>
      </c>
      <c r="D672" s="245" t="s">
        <v>3771</v>
      </c>
      <c r="E672" s="253">
        <v>19</v>
      </c>
      <c r="F672" s="245"/>
      <c r="G672" s="253">
        <v>83.607729999999989</v>
      </c>
    </row>
    <row r="673" spans="1:7">
      <c r="A673" s="244"/>
      <c r="B673" s="241" t="s">
        <v>4455</v>
      </c>
      <c r="C673" s="245">
        <v>2022</v>
      </c>
      <c r="D673" s="245" t="s">
        <v>3771</v>
      </c>
      <c r="E673" s="253">
        <v>16</v>
      </c>
      <c r="F673" s="245"/>
      <c r="G673" s="253">
        <v>43.79562</v>
      </c>
    </row>
    <row r="674" spans="1:7">
      <c r="A674" s="244"/>
      <c r="B674" s="241" t="s">
        <v>4456</v>
      </c>
      <c r="C674" s="245">
        <v>2022</v>
      </c>
      <c r="D674" s="245" t="s">
        <v>3771</v>
      </c>
      <c r="E674" s="253">
        <v>18</v>
      </c>
      <c r="F674" s="245"/>
      <c r="G674" s="253">
        <v>87.668999999999997</v>
      </c>
    </row>
    <row r="675" spans="1:7">
      <c r="A675" s="244"/>
      <c r="B675" s="241" t="s">
        <v>3814</v>
      </c>
      <c r="C675" s="245">
        <v>2022</v>
      </c>
      <c r="D675" s="245" t="s">
        <v>3771</v>
      </c>
      <c r="E675" s="253">
        <v>21</v>
      </c>
      <c r="F675" s="245"/>
      <c r="G675" s="253">
        <v>78.055909999999997</v>
      </c>
    </row>
    <row r="676" spans="1:7">
      <c r="A676" s="244"/>
      <c r="B676" s="241" t="s">
        <v>4457</v>
      </c>
      <c r="C676" s="245">
        <v>2022</v>
      </c>
      <c r="D676" s="245" t="s">
        <v>3771</v>
      </c>
      <c r="E676" s="253">
        <v>15</v>
      </c>
      <c r="F676" s="245"/>
      <c r="G676" s="253">
        <v>80.823899999999995</v>
      </c>
    </row>
    <row r="677" spans="1:7">
      <c r="A677" s="244"/>
      <c r="B677" s="241" t="s">
        <v>4458</v>
      </c>
      <c r="C677" s="245">
        <v>2022</v>
      </c>
      <c r="D677" s="245" t="s">
        <v>3771</v>
      </c>
      <c r="E677" s="253">
        <v>23</v>
      </c>
      <c r="F677" s="245"/>
      <c r="G677" s="253">
        <v>77.034539999999993</v>
      </c>
    </row>
    <row r="678" spans="1:7">
      <c r="A678" s="244"/>
      <c r="B678" s="241" t="s">
        <v>4633</v>
      </c>
      <c r="C678" s="245">
        <v>2022</v>
      </c>
      <c r="D678" s="245" t="s">
        <v>3774</v>
      </c>
      <c r="E678" s="253">
        <v>11</v>
      </c>
      <c r="F678" s="245"/>
      <c r="G678" s="253">
        <v>189.51861</v>
      </c>
    </row>
    <row r="679" spans="1:7">
      <c r="A679" s="244"/>
      <c r="B679" s="241" t="s">
        <v>4459</v>
      </c>
      <c r="C679" s="245">
        <v>2022</v>
      </c>
      <c r="D679" s="245" t="s">
        <v>3771</v>
      </c>
      <c r="E679" s="253">
        <v>50</v>
      </c>
      <c r="F679" s="245"/>
      <c r="G679" s="253">
        <v>142.02054000000001</v>
      </c>
    </row>
    <row r="680" spans="1:7">
      <c r="A680" s="244"/>
      <c r="B680" s="241" t="s">
        <v>4460</v>
      </c>
      <c r="C680" s="245">
        <v>2022</v>
      </c>
      <c r="D680" s="245" t="s">
        <v>3771</v>
      </c>
      <c r="E680" s="253">
        <v>25</v>
      </c>
      <c r="F680" s="245"/>
      <c r="G680" s="253">
        <v>147.85320999999999</v>
      </c>
    </row>
    <row r="681" spans="1:7">
      <c r="A681" s="244"/>
      <c r="B681" s="241" t="s">
        <v>4461</v>
      </c>
      <c r="C681" s="245">
        <v>2022</v>
      </c>
      <c r="D681" s="245" t="s">
        <v>3771</v>
      </c>
      <c r="E681" s="253">
        <v>111</v>
      </c>
      <c r="F681" s="245"/>
      <c r="G681" s="253">
        <v>209.74526999999998</v>
      </c>
    </row>
    <row r="682" spans="1:7">
      <c r="A682" s="244"/>
      <c r="B682" s="241" t="s">
        <v>3810</v>
      </c>
      <c r="C682" s="245">
        <v>2022</v>
      </c>
      <c r="D682" s="245" t="s">
        <v>3771</v>
      </c>
      <c r="E682" s="253">
        <v>12</v>
      </c>
      <c r="F682" s="245"/>
      <c r="G682" s="253">
        <v>64.258780000000002</v>
      </c>
    </row>
    <row r="683" spans="1:7">
      <c r="A683" s="244"/>
      <c r="B683" s="241" t="s">
        <v>3816</v>
      </c>
      <c r="C683" s="245">
        <v>2022</v>
      </c>
      <c r="D683" s="245" t="s">
        <v>3771</v>
      </c>
      <c r="E683" s="253">
        <v>20</v>
      </c>
      <c r="F683" s="245"/>
      <c r="G683" s="253">
        <v>75.716719999999995</v>
      </c>
    </row>
    <row r="684" spans="1:7">
      <c r="A684" s="244"/>
      <c r="B684" s="241" t="s">
        <v>4462</v>
      </c>
      <c r="C684" s="245">
        <v>2022</v>
      </c>
      <c r="D684" s="245" t="s">
        <v>3771</v>
      </c>
      <c r="E684" s="253">
        <v>105</v>
      </c>
      <c r="F684" s="245"/>
      <c r="G684" s="253">
        <v>273.68734000000001</v>
      </c>
    </row>
    <row r="685" spans="1:7">
      <c r="A685" s="244"/>
      <c r="B685" s="241" t="s">
        <v>4634</v>
      </c>
      <c r="C685" s="245">
        <v>2022</v>
      </c>
      <c r="D685" s="245" t="s">
        <v>3774</v>
      </c>
      <c r="E685" s="253">
        <v>45</v>
      </c>
      <c r="F685" s="245"/>
      <c r="G685" s="253">
        <v>259.26355999999998</v>
      </c>
    </row>
    <row r="686" spans="1:7">
      <c r="A686" s="244"/>
      <c r="B686" s="241" t="s">
        <v>4463</v>
      </c>
      <c r="C686" s="245">
        <v>2022</v>
      </c>
      <c r="D686" s="245" t="s">
        <v>3771</v>
      </c>
      <c r="E686" s="253">
        <v>279</v>
      </c>
      <c r="F686" s="245"/>
      <c r="G686" s="253">
        <v>372.42984999999999</v>
      </c>
    </row>
    <row r="687" spans="1:7">
      <c r="A687" s="244"/>
      <c r="B687" s="241" t="s">
        <v>4635</v>
      </c>
      <c r="C687" s="245">
        <v>2022</v>
      </c>
      <c r="D687" s="245" t="s">
        <v>3774</v>
      </c>
      <c r="E687" s="253">
        <v>118</v>
      </c>
      <c r="F687" s="245"/>
      <c r="G687" s="253">
        <v>335.98934000000003</v>
      </c>
    </row>
    <row r="688" spans="1:7">
      <c r="A688" s="244"/>
      <c r="B688" s="241" t="s">
        <v>4464</v>
      </c>
      <c r="C688" s="245">
        <v>2022</v>
      </c>
      <c r="D688" s="245" t="s">
        <v>3771</v>
      </c>
      <c r="E688" s="253">
        <v>371</v>
      </c>
      <c r="F688" s="245"/>
      <c r="G688" s="253">
        <v>410.51972999999998</v>
      </c>
    </row>
    <row r="689" spans="1:7">
      <c r="A689" s="244"/>
      <c r="B689" s="241" t="s">
        <v>4465</v>
      </c>
      <c r="C689" s="245">
        <v>2022</v>
      </c>
      <c r="D689" s="245" t="s">
        <v>3771</v>
      </c>
      <c r="E689" s="253">
        <v>361</v>
      </c>
      <c r="F689" s="245"/>
      <c r="G689" s="253">
        <v>566.10379</v>
      </c>
    </row>
    <row r="690" spans="1:7">
      <c r="A690" s="244"/>
      <c r="B690" s="241" t="s">
        <v>4636</v>
      </c>
      <c r="C690" s="245">
        <v>2022</v>
      </c>
      <c r="D690" s="245" t="s">
        <v>3774</v>
      </c>
      <c r="E690" s="253">
        <v>2552</v>
      </c>
      <c r="F690" s="245"/>
      <c r="G690" s="253">
        <v>3678.7408799999998</v>
      </c>
    </row>
    <row r="691" spans="1:7">
      <c r="A691" s="244"/>
      <c r="B691" s="241" t="s">
        <v>4466</v>
      </c>
      <c r="C691" s="245">
        <v>2022</v>
      </c>
      <c r="D691" s="245" t="s">
        <v>3771</v>
      </c>
      <c r="E691" s="253">
        <v>76</v>
      </c>
      <c r="F691" s="245"/>
      <c r="G691" s="253">
        <v>280.88809999999995</v>
      </c>
    </row>
    <row r="692" spans="1:7">
      <c r="A692" s="244"/>
      <c r="B692" s="241" t="s">
        <v>4637</v>
      </c>
      <c r="C692" s="245">
        <v>2022</v>
      </c>
      <c r="D692" s="245" t="s">
        <v>3774</v>
      </c>
      <c r="E692" s="253">
        <v>17</v>
      </c>
      <c r="F692" s="245"/>
      <c r="G692" s="253">
        <v>172.78346999999999</v>
      </c>
    </row>
    <row r="693" spans="1:7">
      <c r="A693" s="244"/>
      <c r="B693" s="241" t="s">
        <v>4467</v>
      </c>
      <c r="C693" s="245">
        <v>2022</v>
      </c>
      <c r="D693" s="245" t="s">
        <v>3771</v>
      </c>
      <c r="E693" s="253">
        <v>376</v>
      </c>
      <c r="F693" s="245"/>
      <c r="G693" s="253">
        <v>567.39558</v>
      </c>
    </row>
    <row r="694" spans="1:7">
      <c r="A694" s="244"/>
      <c r="B694" s="241" t="s">
        <v>4468</v>
      </c>
      <c r="C694" s="245">
        <v>2022</v>
      </c>
      <c r="D694" s="245" t="s">
        <v>3771</v>
      </c>
      <c r="E694" s="253">
        <v>136</v>
      </c>
      <c r="F694" s="245"/>
      <c r="G694" s="253">
        <v>223.16195000000002</v>
      </c>
    </row>
    <row r="695" spans="1:7">
      <c r="A695" s="244"/>
      <c r="B695" s="241" t="s">
        <v>4469</v>
      </c>
      <c r="C695" s="245">
        <v>2022</v>
      </c>
      <c r="D695" s="245" t="s">
        <v>3771</v>
      </c>
      <c r="E695" s="253">
        <v>60</v>
      </c>
      <c r="F695" s="245"/>
      <c r="G695" s="253">
        <v>137.1455</v>
      </c>
    </row>
    <row r="696" spans="1:7" ht="37.5">
      <c r="A696" s="244"/>
      <c r="B696" s="241" t="s">
        <v>4470</v>
      </c>
      <c r="C696" s="245">
        <v>2022</v>
      </c>
      <c r="D696" s="245" t="s">
        <v>3771</v>
      </c>
      <c r="E696" s="253">
        <v>82</v>
      </c>
      <c r="F696" s="245"/>
      <c r="G696" s="253">
        <v>181.3895</v>
      </c>
    </row>
    <row r="697" spans="1:7">
      <c r="A697" s="244"/>
      <c r="B697" s="241" t="s">
        <v>4638</v>
      </c>
      <c r="C697" s="245">
        <v>2022</v>
      </c>
      <c r="D697" s="245" t="s">
        <v>3774</v>
      </c>
      <c r="E697" s="253">
        <v>5</v>
      </c>
      <c r="F697" s="245"/>
      <c r="G697" s="253">
        <v>121.89706</v>
      </c>
    </row>
    <row r="698" spans="1:7">
      <c r="A698" s="244"/>
      <c r="B698" s="241" t="s">
        <v>4639</v>
      </c>
      <c r="C698" s="245">
        <v>2022</v>
      </c>
      <c r="D698" s="245" t="s">
        <v>3774</v>
      </c>
      <c r="E698" s="253">
        <v>19</v>
      </c>
      <c r="F698" s="245"/>
      <c r="G698" s="253">
        <v>114.93516000000001</v>
      </c>
    </row>
    <row r="699" spans="1:7">
      <c r="A699" s="244"/>
      <c r="B699" s="241" t="s">
        <v>4640</v>
      </c>
      <c r="C699" s="245">
        <v>2022</v>
      </c>
      <c r="D699" s="245" t="s">
        <v>3774</v>
      </c>
      <c r="E699" s="253">
        <v>20</v>
      </c>
      <c r="F699" s="245"/>
      <c r="G699" s="253">
        <v>152.53442999999999</v>
      </c>
    </row>
    <row r="700" spans="1:7">
      <c r="A700" s="244"/>
      <c r="B700" s="241" t="s">
        <v>4471</v>
      </c>
      <c r="C700" s="245">
        <v>2022</v>
      </c>
      <c r="D700" s="245" t="s">
        <v>3771</v>
      </c>
      <c r="E700" s="253">
        <v>161</v>
      </c>
      <c r="F700" s="245"/>
      <c r="G700" s="253">
        <v>290.77840000000003</v>
      </c>
    </row>
    <row r="701" spans="1:7">
      <c r="A701" s="244"/>
      <c r="B701" s="241" t="s">
        <v>4472</v>
      </c>
      <c r="C701" s="245">
        <v>2022</v>
      </c>
      <c r="D701" s="245" t="s">
        <v>3771</v>
      </c>
      <c r="E701" s="253">
        <v>15</v>
      </c>
      <c r="F701" s="245"/>
      <c r="G701" s="253">
        <v>68.479699999999994</v>
      </c>
    </row>
    <row r="702" spans="1:7">
      <c r="A702" s="244"/>
      <c r="B702" s="241" t="s">
        <v>4473</v>
      </c>
      <c r="C702" s="245">
        <v>2022</v>
      </c>
      <c r="D702" s="245" t="s">
        <v>3771</v>
      </c>
      <c r="E702" s="253">
        <v>49</v>
      </c>
      <c r="F702" s="245"/>
      <c r="G702" s="253">
        <v>96.121449999999996</v>
      </c>
    </row>
    <row r="703" spans="1:7">
      <c r="A703" s="244"/>
      <c r="B703" s="241" t="s">
        <v>4474</v>
      </c>
      <c r="C703" s="245">
        <v>2022</v>
      </c>
      <c r="D703" s="245" t="s">
        <v>3771</v>
      </c>
      <c r="E703" s="253">
        <v>23</v>
      </c>
      <c r="F703" s="245"/>
      <c r="G703" s="253">
        <v>90.859700000000004</v>
      </c>
    </row>
    <row r="704" spans="1:7">
      <c r="A704" s="244"/>
      <c r="B704" s="241" t="s">
        <v>4475</v>
      </c>
      <c r="C704" s="245">
        <v>2022</v>
      </c>
      <c r="D704" s="245" t="s">
        <v>3771</v>
      </c>
      <c r="E704" s="253">
        <v>43</v>
      </c>
      <c r="F704" s="245"/>
      <c r="G704" s="253">
        <v>102.3203</v>
      </c>
    </row>
    <row r="705" spans="1:7">
      <c r="A705" s="244"/>
      <c r="B705" s="241" t="s">
        <v>4641</v>
      </c>
      <c r="C705" s="245">
        <v>2022</v>
      </c>
      <c r="D705" s="245" t="s">
        <v>3774</v>
      </c>
      <c r="E705" s="253">
        <v>696</v>
      </c>
      <c r="F705" s="245"/>
      <c r="G705" s="253">
        <v>938.38900999999998</v>
      </c>
    </row>
    <row r="706" spans="1:7">
      <c r="A706" s="244"/>
      <c r="B706" s="241" t="s">
        <v>4642</v>
      </c>
      <c r="C706" s="245">
        <v>2022</v>
      </c>
      <c r="D706" s="245" t="s">
        <v>3774</v>
      </c>
      <c r="E706" s="253">
        <v>24</v>
      </c>
      <c r="F706" s="245"/>
      <c r="G706" s="253">
        <v>143.42634000000001</v>
      </c>
    </row>
    <row r="707" spans="1:7">
      <c r="A707" s="244"/>
      <c r="B707" s="241" t="s">
        <v>4476</v>
      </c>
      <c r="C707" s="245">
        <v>2022</v>
      </c>
      <c r="D707" s="245" t="s">
        <v>3771</v>
      </c>
      <c r="E707" s="253">
        <v>18</v>
      </c>
      <c r="F707" s="245"/>
      <c r="G707" s="253">
        <v>73.84953999999999</v>
      </c>
    </row>
    <row r="708" spans="1:7">
      <c r="A708" s="244"/>
      <c r="B708" s="241" t="s">
        <v>4643</v>
      </c>
      <c r="C708" s="245">
        <v>2022</v>
      </c>
      <c r="D708" s="245" t="s">
        <v>3774</v>
      </c>
      <c r="E708" s="253">
        <v>15</v>
      </c>
      <c r="F708" s="245"/>
      <c r="G708" s="253">
        <v>161.19829999999999</v>
      </c>
    </row>
    <row r="709" spans="1:7">
      <c r="A709" s="244"/>
      <c r="B709" s="241" t="s">
        <v>4477</v>
      </c>
      <c r="C709" s="245">
        <v>2022</v>
      </c>
      <c r="D709" s="245" t="s">
        <v>3771</v>
      </c>
      <c r="E709" s="253">
        <v>18</v>
      </c>
      <c r="F709" s="245"/>
      <c r="G709" s="253">
        <v>78.564809999999994</v>
      </c>
    </row>
    <row r="710" spans="1:7">
      <c r="A710" s="244"/>
      <c r="B710" s="241" t="s">
        <v>4478</v>
      </c>
      <c r="C710" s="245">
        <v>2022</v>
      </c>
      <c r="D710" s="245" t="s">
        <v>3771</v>
      </c>
      <c r="E710" s="253">
        <v>34</v>
      </c>
      <c r="F710" s="245"/>
      <c r="G710" s="253">
        <v>63.522919999999999</v>
      </c>
    </row>
    <row r="711" spans="1:7">
      <c r="A711" s="244"/>
      <c r="B711" s="241" t="s">
        <v>4479</v>
      </c>
      <c r="C711" s="245">
        <v>2022</v>
      </c>
      <c r="D711" s="245" t="s">
        <v>3771</v>
      </c>
      <c r="E711" s="253">
        <v>30</v>
      </c>
      <c r="F711" s="245"/>
      <c r="G711" s="253">
        <v>91.016490000000005</v>
      </c>
    </row>
    <row r="712" spans="1:7">
      <c r="A712" s="244"/>
      <c r="B712" s="241" t="s">
        <v>4480</v>
      </c>
      <c r="C712" s="245">
        <v>2022</v>
      </c>
      <c r="D712" s="245" t="s">
        <v>3771</v>
      </c>
      <c r="E712" s="253">
        <v>66</v>
      </c>
      <c r="F712" s="245"/>
      <c r="G712" s="253">
        <v>129.06971999999999</v>
      </c>
    </row>
    <row r="713" spans="1:7">
      <c r="A713" s="244"/>
      <c r="B713" s="241" t="s">
        <v>4481</v>
      </c>
      <c r="C713" s="245">
        <v>2022</v>
      </c>
      <c r="D713" s="245" t="s">
        <v>3771</v>
      </c>
      <c r="E713" s="253">
        <v>22</v>
      </c>
      <c r="F713" s="245"/>
      <c r="G713" s="253">
        <v>75.213429999999988</v>
      </c>
    </row>
    <row r="714" spans="1:7">
      <c r="A714" s="244"/>
      <c r="B714" s="241" t="s">
        <v>4482</v>
      </c>
      <c r="C714" s="245">
        <v>2022</v>
      </c>
      <c r="D714" s="245" t="s">
        <v>3771</v>
      </c>
      <c r="E714" s="253">
        <v>30</v>
      </c>
      <c r="F714" s="245"/>
      <c r="G714" s="253">
        <v>37.109459999999999</v>
      </c>
    </row>
    <row r="715" spans="1:7">
      <c r="A715" s="244"/>
      <c r="B715" s="241" t="s">
        <v>4483</v>
      </c>
      <c r="C715" s="245">
        <v>2022</v>
      </c>
      <c r="D715" s="245" t="s">
        <v>3771</v>
      </c>
      <c r="E715" s="253">
        <v>23</v>
      </c>
      <c r="F715" s="245"/>
      <c r="G715" s="253">
        <v>72.943979999999996</v>
      </c>
    </row>
    <row r="716" spans="1:7">
      <c r="A716" s="244"/>
      <c r="B716" s="241" t="s">
        <v>4484</v>
      </c>
      <c r="C716" s="245">
        <v>2022</v>
      </c>
      <c r="D716" s="245" t="s">
        <v>3771</v>
      </c>
      <c r="E716" s="253">
        <v>20</v>
      </c>
      <c r="F716" s="245"/>
      <c r="G716" s="253">
        <v>74.34250999999999</v>
      </c>
    </row>
    <row r="717" spans="1:7">
      <c r="A717" s="244"/>
      <c r="B717" s="241" t="s">
        <v>4485</v>
      </c>
      <c r="C717" s="245">
        <v>2022</v>
      </c>
      <c r="D717" s="245" t="s">
        <v>3771</v>
      </c>
      <c r="E717" s="253">
        <v>22</v>
      </c>
      <c r="F717" s="245"/>
      <c r="G717" s="253">
        <v>63.76352</v>
      </c>
    </row>
    <row r="718" spans="1:7">
      <c r="A718" s="244"/>
      <c r="B718" s="241" t="s">
        <v>4486</v>
      </c>
      <c r="C718" s="245">
        <v>2022</v>
      </c>
      <c r="D718" s="245" t="s">
        <v>3771</v>
      </c>
      <c r="E718" s="253">
        <v>40</v>
      </c>
      <c r="F718" s="245"/>
      <c r="G718" s="253">
        <v>126.23564</v>
      </c>
    </row>
    <row r="719" spans="1:7">
      <c r="A719" s="244"/>
      <c r="B719" s="241" t="s">
        <v>4487</v>
      </c>
      <c r="C719" s="245">
        <v>2022</v>
      </c>
      <c r="D719" s="245" t="s">
        <v>3771</v>
      </c>
      <c r="E719" s="253">
        <v>20</v>
      </c>
      <c r="F719" s="245"/>
      <c r="G719" s="253">
        <v>70.22314999999999</v>
      </c>
    </row>
    <row r="720" spans="1:7">
      <c r="A720" s="244"/>
      <c r="B720" s="241" t="s">
        <v>4488</v>
      </c>
      <c r="C720" s="245">
        <v>2022</v>
      </c>
      <c r="D720" s="245" t="s">
        <v>3771</v>
      </c>
      <c r="E720" s="253">
        <v>54</v>
      </c>
      <c r="F720" s="245"/>
      <c r="G720" s="253">
        <v>123.68469</v>
      </c>
    </row>
    <row r="721" spans="1:7">
      <c r="A721" s="244"/>
      <c r="B721" s="241" t="s">
        <v>4489</v>
      </c>
      <c r="C721" s="245">
        <v>2022</v>
      </c>
      <c r="D721" s="245" t="s">
        <v>3771</v>
      </c>
      <c r="E721" s="253">
        <v>5</v>
      </c>
      <c r="F721" s="245"/>
      <c r="G721" s="253">
        <v>106.54561</v>
      </c>
    </row>
    <row r="722" spans="1:7">
      <c r="A722" s="244"/>
      <c r="B722" s="241" t="s">
        <v>4490</v>
      </c>
      <c r="C722" s="245">
        <v>2022</v>
      </c>
      <c r="D722" s="245" t="s">
        <v>3771</v>
      </c>
      <c r="E722" s="253">
        <v>15</v>
      </c>
      <c r="F722" s="245"/>
      <c r="G722" s="253">
        <v>93.35727</v>
      </c>
    </row>
    <row r="723" spans="1:7">
      <c r="A723" s="244"/>
      <c r="B723" s="241" t="s">
        <v>4491</v>
      </c>
      <c r="C723" s="245">
        <v>2022</v>
      </c>
      <c r="D723" s="245" t="s">
        <v>3771</v>
      </c>
      <c r="E723" s="253">
        <v>45</v>
      </c>
      <c r="F723" s="245"/>
      <c r="G723" s="253">
        <v>95.301910000000007</v>
      </c>
    </row>
    <row r="724" spans="1:7">
      <c r="A724" s="244"/>
      <c r="B724" s="241" t="s">
        <v>4644</v>
      </c>
      <c r="C724" s="245">
        <v>2022</v>
      </c>
      <c r="D724" s="245" t="s">
        <v>3774</v>
      </c>
      <c r="E724" s="253">
        <v>292</v>
      </c>
      <c r="F724" s="245"/>
      <c r="G724" s="253">
        <v>530.37608999999998</v>
      </c>
    </row>
    <row r="725" spans="1:7">
      <c r="A725" s="244"/>
      <c r="B725" s="241" t="s">
        <v>4645</v>
      </c>
      <c r="C725" s="245">
        <v>2022</v>
      </c>
      <c r="D725" s="245" t="s">
        <v>3774</v>
      </c>
      <c r="E725" s="253">
        <v>269</v>
      </c>
      <c r="F725" s="245"/>
      <c r="G725" s="253">
        <v>522.72049000000004</v>
      </c>
    </row>
    <row r="726" spans="1:7">
      <c r="A726" s="244"/>
      <c r="B726" s="241" t="s">
        <v>4492</v>
      </c>
      <c r="C726" s="245">
        <v>2022</v>
      </c>
      <c r="D726" s="245" t="s">
        <v>3771</v>
      </c>
      <c r="E726" s="253">
        <v>86</v>
      </c>
      <c r="F726" s="245"/>
      <c r="G726" s="253">
        <v>192.19965999999999</v>
      </c>
    </row>
    <row r="727" spans="1:7">
      <c r="A727" s="244"/>
      <c r="B727" s="241" t="s">
        <v>4493</v>
      </c>
      <c r="C727" s="245">
        <v>2022</v>
      </c>
      <c r="D727" s="245" t="s">
        <v>3771</v>
      </c>
      <c r="E727" s="253">
        <v>153</v>
      </c>
      <c r="F727" s="245"/>
      <c r="G727" s="253">
        <v>191.40783999999999</v>
      </c>
    </row>
    <row r="728" spans="1:7">
      <c r="A728" s="244"/>
      <c r="B728" s="241" t="s">
        <v>4494</v>
      </c>
      <c r="C728" s="245">
        <v>2022</v>
      </c>
      <c r="D728" s="245" t="s">
        <v>3771</v>
      </c>
      <c r="E728" s="253">
        <v>90</v>
      </c>
      <c r="F728" s="245"/>
      <c r="G728" s="253">
        <v>150.25763000000001</v>
      </c>
    </row>
    <row r="729" spans="1:7">
      <c r="A729" s="244"/>
      <c r="B729" s="241" t="s">
        <v>4495</v>
      </c>
      <c r="C729" s="245">
        <v>2022</v>
      </c>
      <c r="D729" s="245" t="s">
        <v>3771</v>
      </c>
      <c r="E729" s="253">
        <v>64</v>
      </c>
      <c r="F729" s="245"/>
      <c r="G729" s="253">
        <v>154.50720999999999</v>
      </c>
    </row>
    <row r="730" spans="1:7">
      <c r="A730" s="244"/>
      <c r="B730" s="241" t="s">
        <v>4496</v>
      </c>
      <c r="C730" s="245">
        <v>2022</v>
      </c>
      <c r="D730" s="245" t="s">
        <v>3771</v>
      </c>
      <c r="E730" s="253">
        <v>42</v>
      </c>
      <c r="F730" s="245"/>
      <c r="G730" s="253">
        <v>108.94363</v>
      </c>
    </row>
    <row r="731" spans="1:7">
      <c r="A731" s="244"/>
      <c r="B731" s="241" t="s">
        <v>4497</v>
      </c>
      <c r="C731" s="245">
        <v>2022</v>
      </c>
      <c r="D731" s="245" t="s">
        <v>3771</v>
      </c>
      <c r="E731" s="253">
        <v>177</v>
      </c>
      <c r="F731" s="245"/>
      <c r="G731" s="253">
        <v>299.41498999999999</v>
      </c>
    </row>
    <row r="732" spans="1:7">
      <c r="A732" s="244"/>
      <c r="B732" s="241" t="s">
        <v>4498</v>
      </c>
      <c r="C732" s="245">
        <v>2022</v>
      </c>
      <c r="D732" s="245" t="s">
        <v>3771</v>
      </c>
      <c r="E732" s="253">
        <v>247</v>
      </c>
      <c r="F732" s="245"/>
      <c r="G732" s="253">
        <v>481.64809000000002</v>
      </c>
    </row>
    <row r="733" spans="1:7">
      <c r="A733" s="244"/>
      <c r="B733" s="241" t="s">
        <v>4499</v>
      </c>
      <c r="C733" s="245">
        <v>2022</v>
      </c>
      <c r="D733" s="245" t="s">
        <v>3771</v>
      </c>
      <c r="E733" s="253">
        <v>882</v>
      </c>
      <c r="F733" s="245"/>
      <c r="G733" s="253">
        <v>1199.1262899999999</v>
      </c>
    </row>
    <row r="734" spans="1:7">
      <c r="A734" s="244"/>
      <c r="B734" s="241" t="s">
        <v>4646</v>
      </c>
      <c r="C734" s="245">
        <v>2022</v>
      </c>
      <c r="D734" s="245" t="s">
        <v>3774</v>
      </c>
      <c r="E734" s="253">
        <v>581</v>
      </c>
      <c r="F734" s="245"/>
      <c r="G734" s="253">
        <v>1030.92741</v>
      </c>
    </row>
    <row r="735" spans="1:7">
      <c r="A735" s="244"/>
      <c r="B735" s="241" t="s">
        <v>4500</v>
      </c>
      <c r="C735" s="245">
        <v>2022</v>
      </c>
      <c r="D735" s="245" t="s">
        <v>3771</v>
      </c>
      <c r="E735" s="253">
        <v>198</v>
      </c>
      <c r="F735" s="245"/>
      <c r="G735" s="253">
        <v>343.03492</v>
      </c>
    </row>
    <row r="736" spans="1:7">
      <c r="A736" s="244"/>
      <c r="B736" s="241" t="s">
        <v>4501</v>
      </c>
      <c r="C736" s="245">
        <v>2022</v>
      </c>
      <c r="D736" s="245" t="s">
        <v>3771</v>
      </c>
      <c r="E736" s="253">
        <v>278</v>
      </c>
      <c r="F736" s="245"/>
      <c r="G736" s="253">
        <v>482.63117</v>
      </c>
    </row>
    <row r="737" spans="1:7">
      <c r="A737" s="244"/>
      <c r="B737" s="241" t="s">
        <v>4647</v>
      </c>
      <c r="C737" s="245">
        <v>2022</v>
      </c>
      <c r="D737" s="245" t="s">
        <v>3774</v>
      </c>
      <c r="E737" s="253">
        <v>581</v>
      </c>
      <c r="F737" s="245"/>
      <c r="G737" s="253">
        <v>1308.6834199999998</v>
      </c>
    </row>
    <row r="738" spans="1:7">
      <c r="A738" s="244"/>
      <c r="B738" s="241" t="s">
        <v>4502</v>
      </c>
      <c r="C738" s="245">
        <v>2022</v>
      </c>
      <c r="D738" s="245" t="s">
        <v>3771</v>
      </c>
      <c r="E738" s="253">
        <v>375</v>
      </c>
      <c r="F738" s="245"/>
      <c r="G738" s="253">
        <v>654.23103000000003</v>
      </c>
    </row>
    <row r="739" spans="1:7">
      <c r="A739" s="244"/>
      <c r="B739" s="241" t="s">
        <v>4503</v>
      </c>
      <c r="C739" s="245">
        <v>2022</v>
      </c>
      <c r="D739" s="245" t="s">
        <v>3771</v>
      </c>
      <c r="E739" s="253">
        <v>278</v>
      </c>
      <c r="F739" s="245"/>
      <c r="G739" s="253">
        <v>574.06372999999996</v>
      </c>
    </row>
    <row r="740" spans="1:7">
      <c r="A740" s="244"/>
      <c r="B740" s="241" t="s">
        <v>4504</v>
      </c>
      <c r="C740" s="245">
        <v>2022</v>
      </c>
      <c r="D740" s="245" t="s">
        <v>3771</v>
      </c>
      <c r="E740" s="253">
        <v>86</v>
      </c>
      <c r="F740" s="245"/>
      <c r="G740" s="253">
        <v>290.86225000000002</v>
      </c>
    </row>
    <row r="741" spans="1:7">
      <c r="A741" s="244"/>
      <c r="B741" s="241" t="s">
        <v>4505</v>
      </c>
      <c r="C741" s="245">
        <v>2022</v>
      </c>
      <c r="D741" s="245" t="s">
        <v>3771</v>
      </c>
      <c r="E741" s="253">
        <v>78</v>
      </c>
      <c r="F741" s="245"/>
      <c r="G741" s="253">
        <v>138.98781</v>
      </c>
    </row>
    <row r="742" spans="1:7">
      <c r="A742" s="244"/>
      <c r="B742" s="241" t="s">
        <v>4648</v>
      </c>
      <c r="C742" s="245">
        <v>2022</v>
      </c>
      <c r="D742" s="245" t="s">
        <v>3774</v>
      </c>
      <c r="E742" s="253">
        <v>43</v>
      </c>
      <c r="F742" s="245"/>
      <c r="G742" s="253">
        <v>281.34782000000001</v>
      </c>
    </row>
    <row r="743" spans="1:7">
      <c r="A743" s="244"/>
      <c r="B743" s="241" t="s">
        <v>4506</v>
      </c>
      <c r="C743" s="245">
        <v>2022</v>
      </c>
      <c r="D743" s="245" t="s">
        <v>3771</v>
      </c>
      <c r="E743" s="253">
        <v>99</v>
      </c>
      <c r="F743" s="245"/>
      <c r="G743" s="253">
        <v>236.67585</v>
      </c>
    </row>
    <row r="744" spans="1:7">
      <c r="A744" s="244"/>
      <c r="B744" s="241" t="s">
        <v>4507</v>
      </c>
      <c r="C744" s="245">
        <v>2022</v>
      </c>
      <c r="D744" s="245" t="s">
        <v>3771</v>
      </c>
      <c r="E744" s="253">
        <v>91</v>
      </c>
      <c r="F744" s="245"/>
      <c r="G744" s="253">
        <v>175.95738</v>
      </c>
    </row>
    <row r="745" spans="1:7">
      <c r="A745" s="244"/>
      <c r="B745" s="241" t="s">
        <v>4649</v>
      </c>
      <c r="C745" s="245">
        <v>2022</v>
      </c>
      <c r="D745" s="245" t="s">
        <v>3774</v>
      </c>
      <c r="E745" s="253">
        <v>15</v>
      </c>
      <c r="F745" s="245"/>
      <c r="G745" s="253">
        <v>121.48575</v>
      </c>
    </row>
    <row r="746" spans="1:7">
      <c r="A746" s="244"/>
      <c r="B746" s="241" t="s">
        <v>4508</v>
      </c>
      <c r="C746" s="245">
        <v>2022</v>
      </c>
      <c r="D746" s="245" t="s">
        <v>3771</v>
      </c>
      <c r="E746" s="253">
        <v>77</v>
      </c>
      <c r="F746" s="245"/>
      <c r="G746" s="253">
        <v>184.10032000000001</v>
      </c>
    </row>
    <row r="747" spans="1:7">
      <c r="A747" s="244"/>
      <c r="B747" s="241" t="s">
        <v>4509</v>
      </c>
      <c r="C747" s="245">
        <v>2022</v>
      </c>
      <c r="D747" s="245" t="s">
        <v>3771</v>
      </c>
      <c r="E747" s="253">
        <v>351</v>
      </c>
      <c r="F747" s="245"/>
      <c r="G747" s="253">
        <v>532.50853000000006</v>
      </c>
    </row>
    <row r="748" spans="1:7">
      <c r="A748" s="244"/>
      <c r="B748" s="241" t="s">
        <v>4510</v>
      </c>
      <c r="C748" s="245">
        <v>2022</v>
      </c>
      <c r="D748" s="245" t="s">
        <v>3771</v>
      </c>
      <c r="E748" s="253">
        <v>21</v>
      </c>
      <c r="F748" s="245"/>
      <c r="G748" s="253">
        <v>145.72678999999999</v>
      </c>
    </row>
    <row r="749" spans="1:7">
      <c r="A749" s="244"/>
      <c r="B749" s="241" t="s">
        <v>4511</v>
      </c>
      <c r="C749" s="245">
        <v>2022</v>
      </c>
      <c r="D749" s="245" t="s">
        <v>3771</v>
      </c>
      <c r="E749" s="253">
        <v>74</v>
      </c>
      <c r="F749" s="245"/>
      <c r="G749" s="253">
        <v>123.59238000000001</v>
      </c>
    </row>
    <row r="750" spans="1:7">
      <c r="A750" s="244"/>
      <c r="B750" s="241" t="s">
        <v>4512</v>
      </c>
      <c r="C750" s="245">
        <v>2022</v>
      </c>
      <c r="D750" s="245" t="s">
        <v>3771</v>
      </c>
      <c r="E750" s="253">
        <v>75</v>
      </c>
      <c r="F750" s="245"/>
      <c r="G750" s="253">
        <v>150.16086999999999</v>
      </c>
    </row>
    <row r="751" spans="1:7">
      <c r="A751" s="244"/>
      <c r="B751" s="241" t="s">
        <v>4513</v>
      </c>
      <c r="C751" s="245">
        <v>2022</v>
      </c>
      <c r="D751" s="245" t="s">
        <v>3771</v>
      </c>
      <c r="E751" s="253">
        <v>139</v>
      </c>
      <c r="F751" s="245"/>
      <c r="G751" s="253">
        <v>274.07152000000002</v>
      </c>
    </row>
    <row r="752" spans="1:7">
      <c r="A752" s="244"/>
      <c r="B752" s="241" t="s">
        <v>4514</v>
      </c>
      <c r="C752" s="245">
        <v>2022</v>
      </c>
      <c r="D752" s="245" t="s">
        <v>3771</v>
      </c>
      <c r="E752" s="253">
        <v>93</v>
      </c>
      <c r="F752" s="245"/>
      <c r="G752" s="253">
        <v>183.42582999999999</v>
      </c>
    </row>
    <row r="753" spans="1:7">
      <c r="A753" s="244"/>
      <c r="B753" s="241" t="s">
        <v>4515</v>
      </c>
      <c r="C753" s="245">
        <v>2022</v>
      </c>
      <c r="D753" s="245" t="s">
        <v>3771</v>
      </c>
      <c r="E753" s="253">
        <v>60</v>
      </c>
      <c r="F753" s="245"/>
      <c r="G753" s="253">
        <v>173.95162999999999</v>
      </c>
    </row>
    <row r="754" spans="1:7">
      <c r="A754" s="244"/>
      <c r="B754" s="241" t="s">
        <v>4516</v>
      </c>
      <c r="C754" s="245">
        <v>2022</v>
      </c>
      <c r="D754" s="245" t="s">
        <v>3771</v>
      </c>
      <c r="E754" s="253">
        <v>140</v>
      </c>
      <c r="F754" s="245"/>
      <c r="G754" s="253">
        <v>486.14934999999997</v>
      </c>
    </row>
    <row r="755" spans="1:7">
      <c r="A755" s="244"/>
      <c r="B755" s="241" t="s">
        <v>4650</v>
      </c>
      <c r="C755" s="245">
        <v>2022</v>
      </c>
      <c r="D755" s="245" t="s">
        <v>3774</v>
      </c>
      <c r="E755" s="253">
        <v>10</v>
      </c>
      <c r="F755" s="245"/>
      <c r="G755" s="253">
        <v>279.40091999999999</v>
      </c>
    </row>
    <row r="756" spans="1:7">
      <c r="A756" s="244"/>
      <c r="B756" s="241" t="s">
        <v>4651</v>
      </c>
      <c r="C756" s="245">
        <v>2022</v>
      </c>
      <c r="D756" s="245" t="s">
        <v>3774</v>
      </c>
      <c r="E756" s="253">
        <v>10</v>
      </c>
      <c r="F756" s="245"/>
      <c r="G756" s="253">
        <v>310.24536000000001</v>
      </c>
    </row>
    <row r="757" spans="1:7">
      <c r="A757" s="244"/>
      <c r="B757" s="241" t="s">
        <v>4517</v>
      </c>
      <c r="C757" s="245">
        <v>2022</v>
      </c>
      <c r="D757" s="245" t="s">
        <v>3771</v>
      </c>
      <c r="E757" s="253">
        <v>32</v>
      </c>
      <c r="F757" s="245"/>
      <c r="G757" s="253">
        <v>152.91494</v>
      </c>
    </row>
    <row r="758" spans="1:7">
      <c r="A758" s="244"/>
      <c r="B758" s="241" t="s">
        <v>4518</v>
      </c>
      <c r="C758" s="245">
        <v>2022</v>
      </c>
      <c r="D758" s="245" t="s">
        <v>3771</v>
      </c>
      <c r="E758" s="253">
        <v>59</v>
      </c>
      <c r="F758" s="245"/>
      <c r="G758" s="253">
        <v>177.70142000000001</v>
      </c>
    </row>
    <row r="759" spans="1:7">
      <c r="A759" s="244"/>
      <c r="B759" s="241" t="s">
        <v>4519</v>
      </c>
      <c r="C759" s="245">
        <v>2022</v>
      </c>
      <c r="D759" s="245" t="s">
        <v>3771</v>
      </c>
      <c r="E759" s="253">
        <v>232</v>
      </c>
      <c r="F759" s="245"/>
      <c r="G759" s="253">
        <v>351.34796999999998</v>
      </c>
    </row>
    <row r="760" spans="1:7">
      <c r="A760" s="244"/>
      <c r="B760" s="241" t="s">
        <v>4520</v>
      </c>
      <c r="C760" s="245">
        <v>2022</v>
      </c>
      <c r="D760" s="245" t="s">
        <v>3771</v>
      </c>
      <c r="E760" s="253">
        <v>24</v>
      </c>
      <c r="F760" s="245"/>
      <c r="G760" s="253">
        <v>307.21845999999999</v>
      </c>
    </row>
    <row r="761" spans="1:7">
      <c r="A761" s="244"/>
      <c r="B761" s="241" t="s">
        <v>4521</v>
      </c>
      <c r="C761" s="245">
        <v>2022</v>
      </c>
      <c r="D761" s="245" t="s">
        <v>3771</v>
      </c>
      <c r="E761" s="253">
        <v>528</v>
      </c>
      <c r="F761" s="245"/>
      <c r="G761" s="253">
        <v>723.17935999999997</v>
      </c>
    </row>
    <row r="762" spans="1:7">
      <c r="A762" s="244"/>
      <c r="B762" s="241" t="s">
        <v>4522</v>
      </c>
      <c r="C762" s="245">
        <v>2022</v>
      </c>
      <c r="D762" s="245" t="s">
        <v>3771</v>
      </c>
      <c r="E762" s="253">
        <v>96</v>
      </c>
      <c r="F762" s="245"/>
      <c r="G762" s="253">
        <v>211.31748000000002</v>
      </c>
    </row>
    <row r="763" spans="1:7">
      <c r="A763" s="244"/>
      <c r="B763" s="241" t="s">
        <v>4652</v>
      </c>
      <c r="C763" s="245">
        <v>2022</v>
      </c>
      <c r="D763" s="245" t="s">
        <v>3774</v>
      </c>
      <c r="E763" s="253">
        <v>2532</v>
      </c>
      <c r="F763" s="245"/>
      <c r="G763" s="253">
        <v>5595.8617000000004</v>
      </c>
    </row>
    <row r="764" spans="1:7">
      <c r="A764" s="244"/>
      <c r="B764" s="241" t="s">
        <v>4523</v>
      </c>
      <c r="C764" s="245">
        <v>2022</v>
      </c>
      <c r="D764" s="245" t="s">
        <v>3771</v>
      </c>
      <c r="E764" s="253">
        <v>273</v>
      </c>
      <c r="F764" s="245"/>
      <c r="G764" s="253">
        <v>331.15242999999998</v>
      </c>
    </row>
    <row r="765" spans="1:7">
      <c r="A765" s="244"/>
      <c r="B765" s="241" t="s">
        <v>4653</v>
      </c>
      <c r="C765" s="245">
        <v>2022</v>
      </c>
      <c r="D765" s="245" t="s">
        <v>3774</v>
      </c>
      <c r="E765" s="253">
        <v>53</v>
      </c>
      <c r="F765" s="245"/>
      <c r="G765" s="253">
        <v>159.49351000000001</v>
      </c>
    </row>
    <row r="766" spans="1:7">
      <c r="A766" s="244"/>
      <c r="B766" s="241" t="s">
        <v>4524</v>
      </c>
      <c r="C766" s="245">
        <v>2022</v>
      </c>
      <c r="D766" s="245" t="s">
        <v>3771</v>
      </c>
      <c r="E766" s="253">
        <v>46</v>
      </c>
      <c r="F766" s="245"/>
      <c r="G766" s="253">
        <v>66.264289999999988</v>
      </c>
    </row>
    <row r="767" spans="1:7">
      <c r="A767" s="244"/>
      <c r="B767" s="241" t="s">
        <v>4525</v>
      </c>
      <c r="C767" s="245">
        <v>2022</v>
      </c>
      <c r="D767" s="245" t="s">
        <v>3771</v>
      </c>
      <c r="E767" s="253">
        <v>25</v>
      </c>
      <c r="F767" s="245"/>
      <c r="G767" s="253">
        <v>60.891620000000003</v>
      </c>
    </row>
    <row r="768" spans="1:7">
      <c r="A768" s="244"/>
      <c r="B768" s="241" t="s">
        <v>4526</v>
      </c>
      <c r="C768" s="245">
        <v>2022</v>
      </c>
      <c r="D768" s="245" t="s">
        <v>3771</v>
      </c>
      <c r="E768" s="253">
        <v>5</v>
      </c>
      <c r="F768" s="245"/>
      <c r="G768" s="253">
        <v>50.424669999999999</v>
      </c>
    </row>
    <row r="769" spans="1:7">
      <c r="A769" s="244"/>
      <c r="B769" s="241" t="s">
        <v>4527</v>
      </c>
      <c r="C769" s="245">
        <v>2022</v>
      </c>
      <c r="D769" s="245" t="s">
        <v>3771</v>
      </c>
      <c r="E769" s="253">
        <v>21</v>
      </c>
      <c r="F769" s="245"/>
      <c r="G769" s="253">
        <v>88.367770000000007</v>
      </c>
    </row>
    <row r="770" spans="1:7">
      <c r="A770" s="244"/>
      <c r="B770" s="241" t="s">
        <v>4528</v>
      </c>
      <c r="C770" s="245">
        <v>2022</v>
      </c>
      <c r="D770" s="245" t="s">
        <v>3771</v>
      </c>
      <c r="E770" s="253">
        <v>14</v>
      </c>
      <c r="F770" s="245"/>
      <c r="G770" s="253">
        <v>54.874629999999996</v>
      </c>
    </row>
    <row r="771" spans="1:7">
      <c r="A771" s="244"/>
      <c r="B771" s="241" t="s">
        <v>4529</v>
      </c>
      <c r="C771" s="245">
        <v>2022</v>
      </c>
      <c r="D771" s="245" t="s">
        <v>3771</v>
      </c>
      <c r="E771" s="253">
        <v>0</v>
      </c>
      <c r="F771" s="245"/>
      <c r="G771" s="253">
        <v>24.310140000000001</v>
      </c>
    </row>
    <row r="772" spans="1:7">
      <c r="A772" s="244"/>
      <c r="B772" s="241" t="s">
        <v>4530</v>
      </c>
      <c r="C772" s="245">
        <v>2022</v>
      </c>
      <c r="D772" s="245" t="s">
        <v>3771</v>
      </c>
      <c r="E772" s="253">
        <v>16</v>
      </c>
      <c r="F772" s="245"/>
      <c r="G772" s="253">
        <v>36.884480000000003</v>
      </c>
    </row>
    <row r="773" spans="1:7">
      <c r="A773" s="244"/>
      <c r="B773" s="241" t="s">
        <v>4531</v>
      </c>
      <c r="C773" s="245">
        <v>2022</v>
      </c>
      <c r="D773" s="245" t="s">
        <v>3771</v>
      </c>
      <c r="E773" s="253">
        <v>25</v>
      </c>
      <c r="F773" s="245"/>
      <c r="G773" s="253">
        <v>61.099879999999999</v>
      </c>
    </row>
    <row r="774" spans="1:7">
      <c r="A774" s="244"/>
      <c r="B774" s="241" t="s">
        <v>4532</v>
      </c>
      <c r="C774" s="245">
        <v>2022</v>
      </c>
      <c r="D774" s="245" t="s">
        <v>3771</v>
      </c>
      <c r="E774" s="253">
        <v>15</v>
      </c>
      <c r="F774" s="245"/>
      <c r="G774" s="253">
        <v>60.549599999999998</v>
      </c>
    </row>
    <row r="775" spans="1:7">
      <c r="A775" s="244"/>
      <c r="B775" s="241" t="s">
        <v>4533</v>
      </c>
      <c r="C775" s="245">
        <v>2022</v>
      </c>
      <c r="D775" s="245" t="s">
        <v>3771</v>
      </c>
      <c r="E775" s="253">
        <v>19</v>
      </c>
      <c r="F775" s="245"/>
      <c r="G775" s="253">
        <v>97.981490000000008</v>
      </c>
    </row>
    <row r="776" spans="1:7">
      <c r="A776" s="244"/>
      <c r="B776" s="241" t="s">
        <v>4534</v>
      </c>
      <c r="C776" s="245">
        <v>2022</v>
      </c>
      <c r="D776" s="245" t="s">
        <v>3771</v>
      </c>
      <c r="E776" s="253">
        <v>14</v>
      </c>
      <c r="F776" s="245"/>
      <c r="G776" s="253">
        <v>58.627129999999994</v>
      </c>
    </row>
    <row r="777" spans="1:7">
      <c r="A777" s="244"/>
      <c r="B777" s="241" t="s">
        <v>4535</v>
      </c>
      <c r="C777" s="245">
        <v>2022</v>
      </c>
      <c r="D777" s="245" t="s">
        <v>3771</v>
      </c>
      <c r="E777" s="253">
        <v>15</v>
      </c>
      <c r="F777" s="245"/>
      <c r="G777" s="253">
        <v>75.114750000000001</v>
      </c>
    </row>
    <row r="778" spans="1:7">
      <c r="A778" s="244"/>
      <c r="B778" s="241" t="s">
        <v>4536</v>
      </c>
      <c r="C778" s="245">
        <v>2022</v>
      </c>
      <c r="D778" s="245" t="s">
        <v>3771</v>
      </c>
      <c r="E778" s="253">
        <v>16</v>
      </c>
      <c r="F778" s="245"/>
      <c r="G778" s="253">
        <v>60.362029999999997</v>
      </c>
    </row>
    <row r="779" spans="1:7">
      <c r="A779" s="244"/>
      <c r="B779" s="241" t="s">
        <v>4537</v>
      </c>
      <c r="C779" s="245">
        <v>2022</v>
      </c>
      <c r="D779" s="245" t="s">
        <v>3771</v>
      </c>
      <c r="E779" s="253">
        <v>12</v>
      </c>
      <c r="F779" s="245"/>
      <c r="G779" s="253">
        <v>60.404350000000001</v>
      </c>
    </row>
    <row r="780" spans="1:7">
      <c r="A780" s="244"/>
      <c r="B780" s="241" t="s">
        <v>4538</v>
      </c>
      <c r="C780" s="245">
        <v>2022</v>
      </c>
      <c r="D780" s="245" t="s">
        <v>3771</v>
      </c>
      <c r="E780" s="253">
        <v>9</v>
      </c>
      <c r="F780" s="245"/>
      <c r="G780" s="253">
        <v>61.014379999999996</v>
      </c>
    </row>
    <row r="781" spans="1:7">
      <c r="A781" s="244"/>
      <c r="B781" s="241" t="s">
        <v>4539</v>
      </c>
      <c r="C781" s="245">
        <v>2022</v>
      </c>
      <c r="D781" s="245" t="s">
        <v>3771</v>
      </c>
      <c r="E781" s="253">
        <v>61</v>
      </c>
      <c r="F781" s="245"/>
      <c r="G781" s="253">
        <v>138.84565000000001</v>
      </c>
    </row>
    <row r="782" spans="1:7">
      <c r="A782" s="244"/>
      <c r="B782" s="241" t="s">
        <v>4540</v>
      </c>
      <c r="C782" s="245">
        <v>2022</v>
      </c>
      <c r="D782" s="245" t="s">
        <v>3771</v>
      </c>
      <c r="E782" s="253">
        <v>26</v>
      </c>
      <c r="F782" s="245"/>
      <c r="G782" s="253">
        <v>78.095309999999998</v>
      </c>
    </row>
    <row r="783" spans="1:7">
      <c r="A783" s="244"/>
      <c r="B783" s="241" t="s">
        <v>4541</v>
      </c>
      <c r="C783" s="245">
        <v>2022</v>
      </c>
      <c r="D783" s="245" t="s">
        <v>3771</v>
      </c>
      <c r="E783" s="253">
        <v>22</v>
      </c>
      <c r="F783" s="245"/>
      <c r="G783" s="253">
        <v>59.928899999999999</v>
      </c>
    </row>
    <row r="784" spans="1:7">
      <c r="A784" s="244"/>
      <c r="B784" s="241" t="s">
        <v>4542</v>
      </c>
      <c r="C784" s="245">
        <v>2022</v>
      </c>
      <c r="D784" s="245" t="s">
        <v>3771</v>
      </c>
      <c r="E784" s="253">
        <v>56</v>
      </c>
      <c r="F784" s="245"/>
      <c r="G784" s="253">
        <v>97.797309999999996</v>
      </c>
    </row>
    <row r="785" spans="1:7">
      <c r="A785" s="244"/>
      <c r="B785" s="241" t="s">
        <v>4543</v>
      </c>
      <c r="C785" s="245">
        <v>2022</v>
      </c>
      <c r="D785" s="245" t="s">
        <v>3771</v>
      </c>
      <c r="E785" s="253">
        <v>29</v>
      </c>
      <c r="F785" s="245"/>
      <c r="G785" s="253">
        <v>83.140029999999996</v>
      </c>
    </row>
    <row r="786" spans="1:7">
      <c r="A786" s="244"/>
      <c r="B786" s="241" t="s">
        <v>4544</v>
      </c>
      <c r="C786" s="245">
        <v>2022</v>
      </c>
      <c r="D786" s="245" t="s">
        <v>3771</v>
      </c>
      <c r="E786" s="253">
        <v>24</v>
      </c>
      <c r="F786" s="245"/>
      <c r="G786" s="253">
        <v>68.141360000000006</v>
      </c>
    </row>
    <row r="787" spans="1:7">
      <c r="A787" s="244"/>
      <c r="B787" s="241" t="s">
        <v>4545</v>
      </c>
      <c r="C787" s="245">
        <v>2022</v>
      </c>
      <c r="D787" s="245" t="s">
        <v>3771</v>
      </c>
      <c r="E787" s="253">
        <v>15</v>
      </c>
      <c r="F787" s="245"/>
      <c r="G787" s="253">
        <v>92.244770000000003</v>
      </c>
    </row>
    <row r="788" spans="1:7">
      <c r="A788" s="244"/>
      <c r="B788" s="241" t="s">
        <v>4546</v>
      </c>
      <c r="C788" s="245">
        <v>2022</v>
      </c>
      <c r="D788" s="245" t="s">
        <v>3771</v>
      </c>
      <c r="E788" s="253">
        <v>52</v>
      </c>
      <c r="F788" s="245"/>
      <c r="G788" s="253">
        <v>242.78715</v>
      </c>
    </row>
    <row r="789" spans="1:7">
      <c r="A789" s="244"/>
      <c r="B789" s="241" t="s">
        <v>4547</v>
      </c>
      <c r="C789" s="245">
        <v>2022</v>
      </c>
      <c r="D789" s="245" t="s">
        <v>3771</v>
      </c>
      <c r="E789" s="253">
        <v>60</v>
      </c>
      <c r="F789" s="245"/>
      <c r="G789" s="253">
        <v>115.88426</v>
      </c>
    </row>
    <row r="790" spans="1:7">
      <c r="A790" s="244"/>
      <c r="B790" s="241" t="s">
        <v>4548</v>
      </c>
      <c r="C790" s="245">
        <v>2022</v>
      </c>
      <c r="D790" s="245" t="s">
        <v>3771</v>
      </c>
      <c r="E790" s="253">
        <v>43</v>
      </c>
      <c r="F790" s="245"/>
      <c r="G790" s="253">
        <v>114.7637</v>
      </c>
    </row>
    <row r="791" spans="1:7">
      <c r="A791" s="244"/>
      <c r="B791" s="241" t="s">
        <v>4654</v>
      </c>
      <c r="C791" s="245">
        <v>2022</v>
      </c>
      <c r="D791" s="245" t="s">
        <v>3774</v>
      </c>
      <c r="E791" s="253">
        <v>5</v>
      </c>
      <c r="F791" s="245"/>
      <c r="G791" s="253">
        <v>99.23263</v>
      </c>
    </row>
    <row r="792" spans="1:7">
      <c r="A792" s="244"/>
      <c r="B792" s="241" t="s">
        <v>4549</v>
      </c>
      <c r="C792" s="245">
        <v>2022</v>
      </c>
      <c r="D792" s="245" t="s">
        <v>3771</v>
      </c>
      <c r="E792" s="253">
        <v>6</v>
      </c>
      <c r="F792" s="245"/>
      <c r="G792" s="253">
        <v>67.892750000000007</v>
      </c>
    </row>
    <row r="793" spans="1:7">
      <c r="A793" s="244"/>
      <c r="B793" s="241" t="s">
        <v>4550</v>
      </c>
      <c r="C793" s="245">
        <v>2022</v>
      </c>
      <c r="D793" s="245" t="s">
        <v>3771</v>
      </c>
      <c r="E793" s="253">
        <v>0</v>
      </c>
      <c r="F793" s="245"/>
      <c r="G793" s="253">
        <v>53.170960000000001</v>
      </c>
    </row>
    <row r="794" spans="1:7">
      <c r="A794" s="244"/>
      <c r="B794" s="241" t="s">
        <v>4551</v>
      </c>
      <c r="C794" s="245">
        <v>2022</v>
      </c>
      <c r="D794" s="245" t="s">
        <v>3771</v>
      </c>
      <c r="E794" s="253">
        <v>23</v>
      </c>
      <c r="F794" s="245"/>
      <c r="G794" s="253">
        <v>52.652540000000002</v>
      </c>
    </row>
    <row r="795" spans="1:7">
      <c r="A795" s="244"/>
      <c r="B795" s="241" t="s">
        <v>4552</v>
      </c>
      <c r="C795" s="245">
        <v>2022</v>
      </c>
      <c r="D795" s="245" t="s">
        <v>3771</v>
      </c>
      <c r="E795" s="253">
        <v>20</v>
      </c>
      <c r="F795" s="245"/>
      <c r="G795" s="253">
        <v>81.208420000000004</v>
      </c>
    </row>
    <row r="796" spans="1:7">
      <c r="A796" s="244"/>
      <c r="B796" s="241" t="s">
        <v>4553</v>
      </c>
      <c r="C796" s="245">
        <v>2022</v>
      </c>
      <c r="D796" s="245" t="s">
        <v>3771</v>
      </c>
      <c r="E796" s="253">
        <v>31</v>
      </c>
      <c r="F796" s="245"/>
      <c r="G796" s="253">
        <v>87.238060000000004</v>
      </c>
    </row>
    <row r="797" spans="1:7">
      <c r="A797" s="244"/>
      <c r="B797" s="241" t="s">
        <v>4554</v>
      </c>
      <c r="C797" s="245">
        <v>2022</v>
      </c>
      <c r="D797" s="245" t="s">
        <v>3771</v>
      </c>
      <c r="E797" s="253">
        <v>12</v>
      </c>
      <c r="F797" s="245"/>
      <c r="G797" s="253">
        <v>84.571169999999995</v>
      </c>
    </row>
    <row r="798" spans="1:7">
      <c r="A798" s="244"/>
      <c r="B798" s="241" t="s">
        <v>4555</v>
      </c>
      <c r="C798" s="245">
        <v>2022</v>
      </c>
      <c r="D798" s="245" t="s">
        <v>3771</v>
      </c>
      <c r="E798" s="253">
        <v>21</v>
      </c>
      <c r="F798" s="245"/>
      <c r="G798" s="253">
        <v>78.558610000000002</v>
      </c>
    </row>
    <row r="799" spans="1:7">
      <c r="A799" s="244"/>
      <c r="B799" s="241" t="s">
        <v>4556</v>
      </c>
      <c r="C799" s="245">
        <v>2022</v>
      </c>
      <c r="D799" s="245" t="s">
        <v>3771</v>
      </c>
      <c r="E799" s="253">
        <v>12</v>
      </c>
      <c r="F799" s="245"/>
      <c r="G799" s="253">
        <v>70.701359999999994</v>
      </c>
    </row>
    <row r="800" spans="1:7">
      <c r="A800" s="244"/>
      <c r="B800" s="241" t="s">
        <v>4557</v>
      </c>
      <c r="C800" s="245">
        <v>2022</v>
      </c>
      <c r="D800" s="245" t="s">
        <v>3771</v>
      </c>
      <c r="E800" s="253">
        <v>5</v>
      </c>
      <c r="F800" s="245"/>
      <c r="G800" s="253">
        <v>85.034279999999995</v>
      </c>
    </row>
    <row r="801" spans="1:7">
      <c r="A801" s="244"/>
      <c r="B801" s="241" t="s">
        <v>4558</v>
      </c>
      <c r="C801" s="245">
        <v>2022</v>
      </c>
      <c r="D801" s="245" t="s">
        <v>3771</v>
      </c>
      <c r="E801" s="253">
        <v>15</v>
      </c>
      <c r="F801" s="245"/>
      <c r="G801" s="252">
        <v>71.996449999999996</v>
      </c>
    </row>
    <row r="802" spans="1:7" ht="37.5">
      <c r="A802" s="251" t="s">
        <v>386</v>
      </c>
      <c r="B802" s="241" t="s">
        <v>3820</v>
      </c>
      <c r="C802" s="245">
        <v>2022</v>
      </c>
      <c r="D802" s="245"/>
      <c r="E802" s="253"/>
      <c r="F802" s="245"/>
      <c r="G802" s="253"/>
    </row>
    <row r="803" spans="1:7">
      <c r="A803" s="251" t="s">
        <v>4655</v>
      </c>
      <c r="B803" s="241" t="s">
        <v>3901</v>
      </c>
      <c r="C803" s="245">
        <v>2022</v>
      </c>
      <c r="D803" s="245"/>
      <c r="E803" s="245">
        <v>19484</v>
      </c>
      <c r="F803" s="245"/>
      <c r="G803" s="254">
        <v>34803.808289999994</v>
      </c>
    </row>
    <row r="804" spans="1:7" ht="37.5">
      <c r="A804" s="244"/>
      <c r="B804" s="241" t="s">
        <v>4656</v>
      </c>
      <c r="C804" s="245">
        <v>2022</v>
      </c>
      <c r="D804" s="245" t="s">
        <v>3771</v>
      </c>
      <c r="E804" s="253">
        <v>182</v>
      </c>
      <c r="F804" s="245"/>
      <c r="G804" s="253">
        <v>221.15107999999998</v>
      </c>
    </row>
    <row r="805" spans="1:7" ht="37.5">
      <c r="A805" s="244"/>
      <c r="B805" s="241" t="s">
        <v>4657</v>
      </c>
      <c r="C805" s="245">
        <v>2022</v>
      </c>
      <c r="D805" s="245" t="s">
        <v>3771</v>
      </c>
      <c r="E805" s="253">
        <v>140</v>
      </c>
      <c r="F805" s="245"/>
      <c r="G805" s="253">
        <v>233.14455999999998</v>
      </c>
    </row>
    <row r="806" spans="1:7" ht="37.5">
      <c r="A806" s="244"/>
      <c r="B806" s="241" t="s">
        <v>4658</v>
      </c>
      <c r="C806" s="245">
        <v>2022</v>
      </c>
      <c r="D806" s="245" t="s">
        <v>3771</v>
      </c>
      <c r="E806" s="253">
        <v>209</v>
      </c>
      <c r="F806" s="245"/>
      <c r="G806" s="253">
        <v>264.76951000000003</v>
      </c>
    </row>
    <row r="807" spans="1:7" ht="37.5">
      <c r="A807" s="244"/>
      <c r="B807" s="241" t="s">
        <v>4659</v>
      </c>
      <c r="C807" s="245">
        <v>2022</v>
      </c>
      <c r="D807" s="245" t="s">
        <v>3771</v>
      </c>
      <c r="E807" s="253">
        <v>41</v>
      </c>
      <c r="F807" s="245"/>
      <c r="G807" s="253">
        <v>96.063749999999999</v>
      </c>
    </row>
    <row r="808" spans="1:7" ht="37.5">
      <c r="A808" s="244"/>
      <c r="B808" s="241" t="s">
        <v>4660</v>
      </c>
      <c r="C808" s="245">
        <v>2022</v>
      </c>
      <c r="D808" s="245" t="s">
        <v>3771</v>
      </c>
      <c r="E808" s="253">
        <v>356</v>
      </c>
      <c r="F808" s="245"/>
      <c r="G808" s="253">
        <v>381.30417999999997</v>
      </c>
    </row>
    <row r="809" spans="1:7" ht="37.5">
      <c r="A809" s="244"/>
      <c r="B809" s="241" t="s">
        <v>4661</v>
      </c>
      <c r="C809" s="245">
        <v>2022</v>
      </c>
      <c r="D809" s="245" t="s">
        <v>3771</v>
      </c>
      <c r="E809" s="253">
        <v>14</v>
      </c>
      <c r="F809" s="245"/>
      <c r="G809" s="253">
        <v>63.7151</v>
      </c>
    </row>
    <row r="810" spans="1:7">
      <c r="A810" s="244"/>
      <c r="B810" s="241" t="s">
        <v>4662</v>
      </c>
      <c r="C810" s="245">
        <v>2022</v>
      </c>
      <c r="D810" s="245" t="s">
        <v>3771</v>
      </c>
      <c r="E810" s="253">
        <v>20</v>
      </c>
      <c r="F810" s="245"/>
      <c r="G810" s="253">
        <v>123.21500999999999</v>
      </c>
    </row>
    <row r="811" spans="1:7" ht="37.5">
      <c r="A811" s="244"/>
      <c r="B811" s="241" t="s">
        <v>4663</v>
      </c>
      <c r="C811" s="245">
        <v>2022</v>
      </c>
      <c r="D811" s="245" t="s">
        <v>3771</v>
      </c>
      <c r="E811" s="253">
        <v>50</v>
      </c>
      <c r="F811" s="245"/>
      <c r="G811" s="253">
        <v>92.620869999999996</v>
      </c>
    </row>
    <row r="812" spans="1:7" ht="37.5">
      <c r="A812" s="244"/>
      <c r="B812" s="241" t="s">
        <v>4664</v>
      </c>
      <c r="C812" s="245">
        <v>2022</v>
      </c>
      <c r="D812" s="245" t="s">
        <v>3771</v>
      </c>
      <c r="E812" s="253">
        <v>169</v>
      </c>
      <c r="F812" s="245"/>
      <c r="G812" s="253">
        <v>315.89979</v>
      </c>
    </row>
    <row r="813" spans="1:7" ht="37.5">
      <c r="A813" s="244"/>
      <c r="B813" s="241" t="s">
        <v>4665</v>
      </c>
      <c r="C813" s="245">
        <v>2022</v>
      </c>
      <c r="D813" s="245" t="s">
        <v>3771</v>
      </c>
      <c r="E813" s="253">
        <v>32</v>
      </c>
      <c r="F813" s="245"/>
      <c r="G813" s="253">
        <v>174.12626999999998</v>
      </c>
    </row>
    <row r="814" spans="1:7" ht="37.5">
      <c r="A814" s="244"/>
      <c r="B814" s="241" t="s">
        <v>4666</v>
      </c>
      <c r="C814" s="245">
        <v>2022</v>
      </c>
      <c r="D814" s="245" t="s">
        <v>3771</v>
      </c>
      <c r="E814" s="253">
        <v>54</v>
      </c>
      <c r="F814" s="245"/>
      <c r="G814" s="253">
        <v>92.990440000000007</v>
      </c>
    </row>
    <row r="815" spans="1:7" ht="37.5">
      <c r="A815" s="244"/>
      <c r="B815" s="241" t="s">
        <v>4667</v>
      </c>
      <c r="C815" s="245">
        <v>2022</v>
      </c>
      <c r="D815" s="245" t="s">
        <v>3771</v>
      </c>
      <c r="E815" s="253">
        <v>15</v>
      </c>
      <c r="F815" s="245"/>
      <c r="G815" s="253">
        <v>84.166660000000007</v>
      </c>
    </row>
    <row r="816" spans="1:7" ht="37.5">
      <c r="A816" s="244"/>
      <c r="B816" s="241" t="s">
        <v>4668</v>
      </c>
      <c r="C816" s="245">
        <v>2022</v>
      </c>
      <c r="D816" s="245" t="s">
        <v>3771</v>
      </c>
      <c r="E816" s="253">
        <v>182</v>
      </c>
      <c r="F816" s="245"/>
      <c r="G816" s="253">
        <v>250.33232999999998</v>
      </c>
    </row>
    <row r="817" spans="1:7" ht="37.5">
      <c r="A817" s="244"/>
      <c r="B817" s="241" t="s">
        <v>4669</v>
      </c>
      <c r="C817" s="245">
        <v>2022</v>
      </c>
      <c r="D817" s="245" t="s">
        <v>3771</v>
      </c>
      <c r="E817" s="253">
        <v>27</v>
      </c>
      <c r="F817" s="245"/>
      <c r="G817" s="253">
        <v>81.18553</v>
      </c>
    </row>
    <row r="818" spans="1:7" ht="37.5">
      <c r="A818" s="244"/>
      <c r="B818" s="241" t="s">
        <v>4670</v>
      </c>
      <c r="C818" s="245">
        <v>2022</v>
      </c>
      <c r="D818" s="245" t="s">
        <v>3771</v>
      </c>
      <c r="E818" s="253">
        <v>45</v>
      </c>
      <c r="F818" s="245"/>
      <c r="G818" s="253">
        <v>123.08918</v>
      </c>
    </row>
    <row r="819" spans="1:7" ht="37.5">
      <c r="A819" s="244"/>
      <c r="B819" s="241" t="s">
        <v>4671</v>
      </c>
      <c r="C819" s="245">
        <v>2022</v>
      </c>
      <c r="D819" s="245" t="s">
        <v>3771</v>
      </c>
      <c r="E819" s="253">
        <v>106</v>
      </c>
      <c r="F819" s="245"/>
      <c r="G819" s="253">
        <v>282.49401</v>
      </c>
    </row>
    <row r="820" spans="1:7" ht="37.5">
      <c r="A820" s="244"/>
      <c r="B820" s="241" t="s">
        <v>4672</v>
      </c>
      <c r="C820" s="245">
        <v>2022</v>
      </c>
      <c r="D820" s="245" t="s">
        <v>3771</v>
      </c>
      <c r="E820" s="253">
        <v>99</v>
      </c>
      <c r="F820" s="245"/>
      <c r="G820" s="253">
        <v>218.47128000000001</v>
      </c>
    </row>
    <row r="821" spans="1:7" ht="37.5">
      <c r="A821" s="244"/>
      <c r="B821" s="241" t="s">
        <v>4673</v>
      </c>
      <c r="C821" s="245">
        <v>2022</v>
      </c>
      <c r="D821" s="245" t="s">
        <v>3771</v>
      </c>
      <c r="E821" s="253">
        <v>39</v>
      </c>
      <c r="F821" s="245"/>
      <c r="G821" s="253">
        <v>74.452240000000003</v>
      </c>
    </row>
    <row r="822" spans="1:7" ht="37.5">
      <c r="A822" s="244"/>
      <c r="B822" s="241" t="s">
        <v>4674</v>
      </c>
      <c r="C822" s="245">
        <v>2022</v>
      </c>
      <c r="D822" s="245" t="s">
        <v>3771</v>
      </c>
      <c r="E822" s="253">
        <v>130</v>
      </c>
      <c r="F822" s="245"/>
      <c r="G822" s="253">
        <v>212.01757000000001</v>
      </c>
    </row>
    <row r="823" spans="1:7" ht="56.25">
      <c r="A823" s="244"/>
      <c r="B823" s="241" t="s">
        <v>4675</v>
      </c>
      <c r="C823" s="245">
        <v>2022</v>
      </c>
      <c r="D823" s="245" t="s">
        <v>3771</v>
      </c>
      <c r="E823" s="253">
        <v>83</v>
      </c>
      <c r="F823" s="245"/>
      <c r="G823" s="253">
        <v>174.99439999999998</v>
      </c>
    </row>
    <row r="824" spans="1:7" ht="37.5">
      <c r="A824" s="244"/>
      <c r="B824" s="241" t="s">
        <v>4676</v>
      </c>
      <c r="C824" s="245">
        <v>2022</v>
      </c>
      <c r="D824" s="245" t="s">
        <v>3771</v>
      </c>
      <c r="E824" s="253">
        <v>240.00000000000003</v>
      </c>
      <c r="F824" s="245"/>
      <c r="G824" s="253">
        <v>313.20077000000003</v>
      </c>
    </row>
    <row r="825" spans="1:7" ht="37.5">
      <c r="A825" s="244"/>
      <c r="B825" s="241" t="s">
        <v>4677</v>
      </c>
      <c r="C825" s="245">
        <v>2022</v>
      </c>
      <c r="D825" s="245" t="s">
        <v>3771</v>
      </c>
      <c r="E825" s="253">
        <v>325</v>
      </c>
      <c r="F825" s="245"/>
      <c r="G825" s="253">
        <v>348.09128000000004</v>
      </c>
    </row>
    <row r="826" spans="1:7" ht="37.5">
      <c r="A826" s="244"/>
      <c r="B826" s="241" t="s">
        <v>4678</v>
      </c>
      <c r="C826" s="245">
        <v>2022</v>
      </c>
      <c r="D826" s="245" t="s">
        <v>3771</v>
      </c>
      <c r="E826" s="253">
        <v>54</v>
      </c>
      <c r="F826" s="245"/>
      <c r="G826" s="253">
        <v>117.85963000000001</v>
      </c>
    </row>
    <row r="827" spans="1:7" ht="37.5">
      <c r="A827" s="244"/>
      <c r="B827" s="241" t="s">
        <v>4679</v>
      </c>
      <c r="C827" s="245">
        <v>2022</v>
      </c>
      <c r="D827" s="245" t="s">
        <v>3771</v>
      </c>
      <c r="E827" s="253">
        <v>153</v>
      </c>
      <c r="F827" s="245"/>
      <c r="G827" s="253">
        <v>214.51229000000001</v>
      </c>
    </row>
    <row r="828" spans="1:7" ht="37.5">
      <c r="A828" s="244"/>
      <c r="B828" s="241" t="s">
        <v>4680</v>
      </c>
      <c r="C828" s="245">
        <v>2022</v>
      </c>
      <c r="D828" s="245" t="s">
        <v>3771</v>
      </c>
      <c r="E828" s="253">
        <v>78</v>
      </c>
      <c r="F828" s="245"/>
      <c r="G828" s="253">
        <v>163.23582000000002</v>
      </c>
    </row>
    <row r="829" spans="1:7" ht="37.5">
      <c r="A829" s="244"/>
      <c r="B829" s="241" t="s">
        <v>4681</v>
      </c>
      <c r="C829" s="245">
        <v>2022</v>
      </c>
      <c r="D829" s="245" t="s">
        <v>3771</v>
      </c>
      <c r="E829" s="253">
        <v>7</v>
      </c>
      <c r="F829" s="245"/>
      <c r="G829" s="253">
        <v>64.188209999999998</v>
      </c>
    </row>
    <row r="830" spans="1:7" ht="37.5">
      <c r="A830" s="244"/>
      <c r="B830" s="241" t="s">
        <v>4682</v>
      </c>
      <c r="C830" s="245">
        <v>2022</v>
      </c>
      <c r="D830" s="245" t="s">
        <v>3771</v>
      </c>
      <c r="E830" s="253">
        <v>109</v>
      </c>
      <c r="F830" s="245"/>
      <c r="G830" s="253">
        <v>230.80577</v>
      </c>
    </row>
    <row r="831" spans="1:7" ht="37.5">
      <c r="A831" s="244"/>
      <c r="B831" s="241" t="s">
        <v>4683</v>
      </c>
      <c r="C831" s="245">
        <v>2022</v>
      </c>
      <c r="D831" s="245" t="s">
        <v>3771</v>
      </c>
      <c r="E831" s="253">
        <v>5</v>
      </c>
      <c r="F831" s="245"/>
      <c r="G831" s="253">
        <v>76.01397</v>
      </c>
    </row>
    <row r="832" spans="1:7" ht="37.5">
      <c r="A832" s="244"/>
      <c r="B832" s="241" t="s">
        <v>4684</v>
      </c>
      <c r="C832" s="245">
        <v>2022</v>
      </c>
      <c r="D832" s="245" t="s">
        <v>3771</v>
      </c>
      <c r="E832" s="253">
        <v>40</v>
      </c>
      <c r="F832" s="245"/>
      <c r="G832" s="253">
        <v>128.09960000000001</v>
      </c>
    </row>
    <row r="833" spans="1:7" ht="37.5">
      <c r="A833" s="244"/>
      <c r="B833" s="241" t="s">
        <v>4685</v>
      </c>
      <c r="C833" s="245">
        <v>2022</v>
      </c>
      <c r="D833" s="245" t="s">
        <v>3771</v>
      </c>
      <c r="E833" s="253">
        <v>199</v>
      </c>
      <c r="F833" s="245"/>
      <c r="G833" s="253">
        <v>376.39640999999995</v>
      </c>
    </row>
    <row r="834" spans="1:7" ht="37.5">
      <c r="A834" s="244"/>
      <c r="B834" s="241" t="s">
        <v>4686</v>
      </c>
      <c r="C834" s="245">
        <v>2022</v>
      </c>
      <c r="D834" s="245" t="s">
        <v>3771</v>
      </c>
      <c r="E834" s="253">
        <v>20</v>
      </c>
      <c r="F834" s="245"/>
      <c r="G834" s="253">
        <v>128.9736</v>
      </c>
    </row>
    <row r="835" spans="1:7" ht="37.5">
      <c r="A835" s="244"/>
      <c r="B835" s="241" t="s">
        <v>4687</v>
      </c>
      <c r="C835" s="245">
        <v>2022</v>
      </c>
      <c r="D835" s="245" t="s">
        <v>3771</v>
      </c>
      <c r="E835" s="253">
        <v>230</v>
      </c>
      <c r="F835" s="245"/>
      <c r="G835" s="253">
        <v>255.94199</v>
      </c>
    </row>
    <row r="836" spans="1:7">
      <c r="A836" s="244"/>
      <c r="B836" s="241" t="s">
        <v>4746</v>
      </c>
      <c r="C836" s="245">
        <v>2022</v>
      </c>
      <c r="D836" s="245" t="s">
        <v>3774</v>
      </c>
      <c r="E836" s="253">
        <v>507</v>
      </c>
      <c r="F836" s="245"/>
      <c r="G836" s="253">
        <v>979.67965000000004</v>
      </c>
    </row>
    <row r="837" spans="1:7" ht="37.5">
      <c r="A837" s="244"/>
      <c r="B837" s="241" t="s">
        <v>4688</v>
      </c>
      <c r="C837" s="245">
        <v>2022</v>
      </c>
      <c r="D837" s="245" t="s">
        <v>3771</v>
      </c>
      <c r="E837" s="253">
        <v>131</v>
      </c>
      <c r="F837" s="245"/>
      <c r="G837" s="253">
        <v>191.69311999999999</v>
      </c>
    </row>
    <row r="838" spans="1:7" ht="37.5">
      <c r="A838" s="244"/>
      <c r="B838" s="241" t="s">
        <v>4689</v>
      </c>
      <c r="C838" s="245">
        <v>2022</v>
      </c>
      <c r="D838" s="245" t="s">
        <v>3771</v>
      </c>
      <c r="E838" s="253">
        <v>38</v>
      </c>
      <c r="F838" s="245"/>
      <c r="G838" s="253">
        <v>95.516649999999998</v>
      </c>
    </row>
    <row r="839" spans="1:7" ht="37.5">
      <c r="A839" s="244"/>
      <c r="B839" s="241" t="s">
        <v>4690</v>
      </c>
      <c r="C839" s="245">
        <v>2022</v>
      </c>
      <c r="D839" s="245" t="s">
        <v>3771</v>
      </c>
      <c r="E839" s="253">
        <v>171</v>
      </c>
      <c r="F839" s="245"/>
      <c r="G839" s="253">
        <v>235.92935999999997</v>
      </c>
    </row>
    <row r="840" spans="1:7" ht="37.5">
      <c r="A840" s="244"/>
      <c r="B840" s="241" t="s">
        <v>4691</v>
      </c>
      <c r="C840" s="245">
        <v>2022</v>
      </c>
      <c r="D840" s="245" t="s">
        <v>3771</v>
      </c>
      <c r="E840" s="253">
        <v>84</v>
      </c>
      <c r="F840" s="245"/>
      <c r="G840" s="253">
        <v>201.08787000000001</v>
      </c>
    </row>
    <row r="841" spans="1:7" ht="37.5">
      <c r="A841" s="244"/>
      <c r="B841" s="241" t="s">
        <v>4692</v>
      </c>
      <c r="C841" s="245">
        <v>2022</v>
      </c>
      <c r="D841" s="245" t="s">
        <v>3771</v>
      </c>
      <c r="E841" s="253">
        <v>544</v>
      </c>
      <c r="F841" s="245"/>
      <c r="G841" s="253">
        <v>790.67021</v>
      </c>
    </row>
    <row r="842" spans="1:7">
      <c r="A842" s="244"/>
      <c r="B842" s="241" t="s">
        <v>4693</v>
      </c>
      <c r="C842" s="245">
        <v>2022</v>
      </c>
      <c r="D842" s="245" t="s">
        <v>3771</v>
      </c>
      <c r="E842" s="253">
        <v>546</v>
      </c>
      <c r="F842" s="245"/>
      <c r="G842" s="253">
        <v>438.65458000000001</v>
      </c>
    </row>
    <row r="843" spans="1:7" ht="37.5">
      <c r="A843" s="244"/>
      <c r="B843" s="241" t="s">
        <v>4747</v>
      </c>
      <c r="C843" s="245">
        <v>2022</v>
      </c>
      <c r="D843" s="245" t="s">
        <v>3774</v>
      </c>
      <c r="E843" s="253">
        <v>464</v>
      </c>
      <c r="F843" s="245"/>
      <c r="G843" s="253">
        <v>779.48394999999994</v>
      </c>
    </row>
    <row r="844" spans="1:7">
      <c r="A844" s="244"/>
      <c r="B844" s="241" t="s">
        <v>4694</v>
      </c>
      <c r="C844" s="245">
        <v>2022</v>
      </c>
      <c r="D844" s="245" t="s">
        <v>3771</v>
      </c>
      <c r="E844" s="253">
        <v>15</v>
      </c>
      <c r="F844" s="245"/>
      <c r="G844" s="253">
        <v>100.46010000000001</v>
      </c>
    </row>
    <row r="845" spans="1:7" ht="37.5">
      <c r="A845" s="244"/>
      <c r="B845" s="241" t="s">
        <v>4695</v>
      </c>
      <c r="C845" s="245">
        <v>2022</v>
      </c>
      <c r="D845" s="245" t="s">
        <v>3771</v>
      </c>
      <c r="E845" s="253">
        <v>139</v>
      </c>
      <c r="F845" s="245"/>
      <c r="G845" s="253">
        <v>254.45011</v>
      </c>
    </row>
    <row r="846" spans="1:7" ht="37.5">
      <c r="A846" s="244"/>
      <c r="B846" s="241" t="s">
        <v>4696</v>
      </c>
      <c r="C846" s="245">
        <v>2022</v>
      </c>
      <c r="D846" s="245" t="s">
        <v>3771</v>
      </c>
      <c r="E846" s="253">
        <v>69</v>
      </c>
      <c r="F846" s="245"/>
      <c r="G846" s="253">
        <v>188.54573000000002</v>
      </c>
    </row>
    <row r="847" spans="1:7" ht="37.5">
      <c r="A847" s="244"/>
      <c r="B847" s="241" t="s">
        <v>4697</v>
      </c>
      <c r="C847" s="245">
        <v>2022</v>
      </c>
      <c r="D847" s="245" t="s">
        <v>3771</v>
      </c>
      <c r="E847" s="253">
        <v>650</v>
      </c>
      <c r="F847" s="245"/>
      <c r="G847" s="253">
        <v>526.65505000000007</v>
      </c>
    </row>
    <row r="848" spans="1:7">
      <c r="A848" s="244"/>
      <c r="B848" s="241" t="s">
        <v>4748</v>
      </c>
      <c r="C848" s="245">
        <v>2022</v>
      </c>
      <c r="D848" s="245" t="s">
        <v>3774</v>
      </c>
      <c r="E848" s="253">
        <v>71</v>
      </c>
      <c r="F848" s="245"/>
      <c r="G848" s="253">
        <v>218.84685999999999</v>
      </c>
    </row>
    <row r="849" spans="1:7">
      <c r="A849" s="244"/>
      <c r="B849" s="241" t="s">
        <v>4698</v>
      </c>
      <c r="C849" s="245">
        <v>2022</v>
      </c>
      <c r="D849" s="245" t="s">
        <v>3771</v>
      </c>
      <c r="E849" s="253">
        <v>313</v>
      </c>
      <c r="F849" s="245"/>
      <c r="G849" s="253">
        <v>245.11684</v>
      </c>
    </row>
    <row r="850" spans="1:7" ht="37.5">
      <c r="A850" s="244"/>
      <c r="B850" s="241" t="s">
        <v>4699</v>
      </c>
      <c r="C850" s="245">
        <v>2022</v>
      </c>
      <c r="D850" s="245" t="s">
        <v>3771</v>
      </c>
      <c r="E850" s="253">
        <v>298</v>
      </c>
      <c r="F850" s="245"/>
      <c r="G850" s="253">
        <v>518.19030999999995</v>
      </c>
    </row>
    <row r="851" spans="1:7" ht="37.5">
      <c r="A851" s="244"/>
      <c r="B851" s="241" t="s">
        <v>4700</v>
      </c>
      <c r="C851" s="245">
        <v>2022</v>
      </c>
      <c r="D851" s="245" t="s">
        <v>3771</v>
      </c>
      <c r="E851" s="253">
        <v>407</v>
      </c>
      <c r="F851" s="245"/>
      <c r="G851" s="253">
        <v>500.99052</v>
      </c>
    </row>
    <row r="852" spans="1:7" ht="37.5">
      <c r="A852" s="244"/>
      <c r="B852" s="241" t="s">
        <v>4701</v>
      </c>
      <c r="C852" s="245">
        <v>2022</v>
      </c>
      <c r="D852" s="245" t="s">
        <v>3771</v>
      </c>
      <c r="E852" s="253">
        <v>54</v>
      </c>
      <c r="F852" s="245"/>
      <c r="G852" s="253">
        <v>130.80992999999998</v>
      </c>
    </row>
    <row r="853" spans="1:7" ht="37.5">
      <c r="A853" s="244"/>
      <c r="B853" s="241" t="s">
        <v>4702</v>
      </c>
      <c r="C853" s="245">
        <v>2022</v>
      </c>
      <c r="D853" s="245" t="s">
        <v>3771</v>
      </c>
      <c r="E853" s="253">
        <v>124</v>
      </c>
      <c r="F853" s="245"/>
      <c r="G853" s="253">
        <v>272.54480000000001</v>
      </c>
    </row>
    <row r="854" spans="1:7">
      <c r="A854" s="244"/>
      <c r="B854" s="241" t="s">
        <v>4703</v>
      </c>
      <c r="C854" s="245">
        <v>2022</v>
      </c>
      <c r="D854" s="245" t="s">
        <v>3771</v>
      </c>
      <c r="E854" s="253">
        <v>7</v>
      </c>
      <c r="F854" s="245"/>
      <c r="G854" s="253">
        <v>66.475789999999989</v>
      </c>
    </row>
    <row r="855" spans="1:7" ht="37.5">
      <c r="A855" s="244"/>
      <c r="B855" s="241" t="s">
        <v>4704</v>
      </c>
      <c r="C855" s="245">
        <v>2022</v>
      </c>
      <c r="D855" s="245" t="s">
        <v>3771</v>
      </c>
      <c r="E855" s="253">
        <v>203</v>
      </c>
      <c r="F855" s="245"/>
      <c r="G855" s="253">
        <v>211.25817000000001</v>
      </c>
    </row>
    <row r="856" spans="1:7" ht="37.5">
      <c r="A856" s="244"/>
      <c r="B856" s="241" t="s">
        <v>4705</v>
      </c>
      <c r="C856" s="245">
        <v>2022</v>
      </c>
      <c r="D856" s="245" t="s">
        <v>3771</v>
      </c>
      <c r="E856" s="253">
        <v>232</v>
      </c>
      <c r="F856" s="245"/>
      <c r="G856" s="253">
        <v>466.12134000000003</v>
      </c>
    </row>
    <row r="857" spans="1:7">
      <c r="A857" s="244"/>
      <c r="B857" s="241" t="s">
        <v>4706</v>
      </c>
      <c r="C857" s="245">
        <v>2022</v>
      </c>
      <c r="D857" s="245" t="s">
        <v>3771</v>
      </c>
      <c r="E857" s="253">
        <v>10</v>
      </c>
      <c r="F857" s="245"/>
      <c r="G857" s="253">
        <v>81.499420000000001</v>
      </c>
    </row>
    <row r="858" spans="1:7" ht="37.5">
      <c r="A858" s="244"/>
      <c r="B858" s="241" t="s">
        <v>4707</v>
      </c>
      <c r="C858" s="245">
        <v>2022</v>
      </c>
      <c r="D858" s="245" t="s">
        <v>3771</v>
      </c>
      <c r="E858" s="253">
        <v>316</v>
      </c>
      <c r="F858" s="245"/>
      <c r="G858" s="253">
        <v>407.44966999999997</v>
      </c>
    </row>
    <row r="859" spans="1:7" ht="30.75" customHeight="1">
      <c r="A859" s="244"/>
      <c r="B859" s="241" t="s">
        <v>4708</v>
      </c>
      <c r="C859" s="245">
        <v>2022</v>
      </c>
      <c r="D859" s="245" t="s">
        <v>3771</v>
      </c>
      <c r="E859" s="253">
        <v>123</v>
      </c>
      <c r="F859" s="245"/>
      <c r="G859" s="253">
        <v>284.11354999999998</v>
      </c>
    </row>
    <row r="860" spans="1:7" ht="37.5">
      <c r="A860" s="244"/>
      <c r="B860" s="241" t="s">
        <v>4709</v>
      </c>
      <c r="C860" s="245">
        <v>2022</v>
      </c>
      <c r="D860" s="245" t="s">
        <v>3771</v>
      </c>
      <c r="E860" s="253">
        <v>215</v>
      </c>
      <c r="F860" s="245"/>
      <c r="G860" s="253">
        <v>346.86011999999999</v>
      </c>
    </row>
    <row r="861" spans="1:7" ht="30.75" customHeight="1">
      <c r="A861" s="244"/>
      <c r="B861" s="241" t="s">
        <v>4710</v>
      </c>
      <c r="C861" s="245">
        <v>2022</v>
      </c>
      <c r="D861" s="245" t="s">
        <v>3771</v>
      </c>
      <c r="E861" s="253">
        <v>18</v>
      </c>
      <c r="F861" s="245"/>
      <c r="G861" s="253">
        <v>81.329570000000004</v>
      </c>
    </row>
    <row r="862" spans="1:7" ht="32.25" customHeight="1">
      <c r="A862" s="244"/>
      <c r="B862" s="241" t="s">
        <v>4711</v>
      </c>
      <c r="C862" s="245">
        <v>2022</v>
      </c>
      <c r="D862" s="245" t="s">
        <v>3771</v>
      </c>
      <c r="E862" s="253">
        <v>79</v>
      </c>
      <c r="F862" s="245"/>
      <c r="G862" s="253">
        <v>230.67976000000002</v>
      </c>
    </row>
    <row r="863" spans="1:7" ht="37.5">
      <c r="A863" s="244"/>
      <c r="B863" s="241" t="s">
        <v>4712</v>
      </c>
      <c r="C863" s="245">
        <v>2022</v>
      </c>
      <c r="D863" s="245" t="s">
        <v>3771</v>
      </c>
      <c r="E863" s="253">
        <v>102</v>
      </c>
      <c r="F863" s="245"/>
      <c r="G863" s="253">
        <v>299.42809</v>
      </c>
    </row>
    <row r="864" spans="1:7" ht="29.25" customHeight="1">
      <c r="A864" s="244"/>
      <c r="B864" s="241" t="s">
        <v>4713</v>
      </c>
      <c r="C864" s="245">
        <v>2022</v>
      </c>
      <c r="D864" s="245" t="s">
        <v>3771</v>
      </c>
      <c r="E864" s="253">
        <v>68</v>
      </c>
      <c r="F864" s="245"/>
      <c r="G864" s="253">
        <v>142.51035000000002</v>
      </c>
    </row>
    <row r="865" spans="1:7" ht="37.5">
      <c r="A865" s="244"/>
      <c r="B865" s="241" t="s">
        <v>4714</v>
      </c>
      <c r="C865" s="245">
        <v>2022</v>
      </c>
      <c r="D865" s="245" t="s">
        <v>3771</v>
      </c>
      <c r="E865" s="253">
        <v>54.999999999999993</v>
      </c>
      <c r="F865" s="245"/>
      <c r="G865" s="253">
        <v>122.72372</v>
      </c>
    </row>
    <row r="866" spans="1:7" ht="37.5">
      <c r="A866" s="244"/>
      <c r="B866" s="241" t="s">
        <v>4715</v>
      </c>
      <c r="C866" s="245">
        <v>2022</v>
      </c>
      <c r="D866" s="245" t="s">
        <v>3771</v>
      </c>
      <c r="E866" s="253">
        <v>133</v>
      </c>
      <c r="F866" s="245"/>
      <c r="G866" s="253">
        <v>175.53547</v>
      </c>
    </row>
    <row r="867" spans="1:7" ht="37.5">
      <c r="A867" s="244"/>
      <c r="B867" s="241" t="s">
        <v>4716</v>
      </c>
      <c r="C867" s="245">
        <v>2022</v>
      </c>
      <c r="D867" s="245" t="s">
        <v>3771</v>
      </c>
      <c r="E867" s="253">
        <v>175</v>
      </c>
      <c r="F867" s="245"/>
      <c r="G867" s="253">
        <v>293.57121000000001</v>
      </c>
    </row>
    <row r="868" spans="1:7" ht="37.5">
      <c r="A868" s="244"/>
      <c r="B868" s="241" t="s">
        <v>4717</v>
      </c>
      <c r="C868" s="245">
        <v>2022</v>
      </c>
      <c r="D868" s="245" t="s">
        <v>3771</v>
      </c>
      <c r="E868" s="253">
        <v>153</v>
      </c>
      <c r="F868" s="245"/>
      <c r="G868" s="253">
        <v>200.14894000000001</v>
      </c>
    </row>
    <row r="869" spans="1:7" ht="37.5">
      <c r="A869" s="244"/>
      <c r="B869" s="241" t="s">
        <v>4718</v>
      </c>
      <c r="C869" s="245">
        <v>2022</v>
      </c>
      <c r="D869" s="245" t="s">
        <v>3771</v>
      </c>
      <c r="E869" s="253">
        <v>81</v>
      </c>
      <c r="F869" s="245"/>
      <c r="G869" s="253">
        <v>144.68620000000001</v>
      </c>
    </row>
    <row r="870" spans="1:7">
      <c r="A870" s="244"/>
      <c r="B870" s="241" t="s">
        <v>4749</v>
      </c>
      <c r="C870" s="245">
        <v>2022</v>
      </c>
      <c r="D870" s="245" t="s">
        <v>3774</v>
      </c>
      <c r="E870" s="253">
        <v>50</v>
      </c>
      <c r="F870" s="245"/>
      <c r="G870" s="253">
        <v>259.29674</v>
      </c>
    </row>
    <row r="871" spans="1:7" ht="37.5">
      <c r="A871" s="244"/>
      <c r="B871" s="241" t="s">
        <v>4719</v>
      </c>
      <c r="C871" s="245">
        <v>2022</v>
      </c>
      <c r="D871" s="245" t="s">
        <v>3771</v>
      </c>
      <c r="E871" s="253">
        <v>45</v>
      </c>
      <c r="F871" s="245"/>
      <c r="G871" s="253">
        <v>103.30662</v>
      </c>
    </row>
    <row r="872" spans="1:7" ht="37.5">
      <c r="A872" s="244"/>
      <c r="B872" s="241" t="s">
        <v>4720</v>
      </c>
      <c r="C872" s="245">
        <v>2022</v>
      </c>
      <c r="D872" s="245" t="s">
        <v>3771</v>
      </c>
      <c r="E872" s="253">
        <v>6</v>
      </c>
      <c r="F872" s="245"/>
      <c r="G872" s="253">
        <v>72.956330000000008</v>
      </c>
    </row>
    <row r="873" spans="1:7" ht="37.5">
      <c r="A873" s="244"/>
      <c r="B873" s="241" t="s">
        <v>4721</v>
      </c>
      <c r="C873" s="245">
        <v>2022</v>
      </c>
      <c r="D873" s="245" t="s">
        <v>3771</v>
      </c>
      <c r="E873" s="253">
        <v>97</v>
      </c>
      <c r="F873" s="245"/>
      <c r="G873" s="253">
        <v>176.34571</v>
      </c>
    </row>
    <row r="874" spans="1:7" ht="37.5">
      <c r="A874" s="244"/>
      <c r="B874" s="241" t="s">
        <v>4722</v>
      </c>
      <c r="C874" s="245">
        <v>2022</v>
      </c>
      <c r="D874" s="245" t="s">
        <v>3771</v>
      </c>
      <c r="E874" s="253">
        <v>216</v>
      </c>
      <c r="F874" s="245"/>
      <c r="G874" s="253">
        <v>529.57783999999992</v>
      </c>
    </row>
    <row r="875" spans="1:7" ht="37.5">
      <c r="A875" s="244"/>
      <c r="B875" s="241" t="s">
        <v>4723</v>
      </c>
      <c r="C875" s="245">
        <v>2022</v>
      </c>
      <c r="D875" s="245" t="s">
        <v>3771</v>
      </c>
      <c r="E875" s="253">
        <v>63</v>
      </c>
      <c r="F875" s="245"/>
      <c r="G875" s="253">
        <v>176.82746</v>
      </c>
    </row>
    <row r="876" spans="1:7" ht="37.5">
      <c r="A876" s="244"/>
      <c r="B876" s="241" t="s">
        <v>4724</v>
      </c>
      <c r="C876" s="245">
        <v>2022</v>
      </c>
      <c r="D876" s="245" t="s">
        <v>3771</v>
      </c>
      <c r="E876" s="253">
        <v>90</v>
      </c>
      <c r="F876" s="245"/>
      <c r="G876" s="253">
        <v>213.09748999999999</v>
      </c>
    </row>
    <row r="877" spans="1:7" ht="37.5">
      <c r="A877" s="244"/>
      <c r="B877" s="241" t="s">
        <v>4725</v>
      </c>
      <c r="C877" s="245">
        <v>2022</v>
      </c>
      <c r="D877" s="245" t="s">
        <v>3771</v>
      </c>
      <c r="E877" s="253">
        <v>136</v>
      </c>
      <c r="F877" s="245"/>
      <c r="G877" s="253">
        <v>233.99587</v>
      </c>
    </row>
    <row r="878" spans="1:7" ht="37.5">
      <c r="A878" s="244"/>
      <c r="B878" s="241" t="s">
        <v>4726</v>
      </c>
      <c r="C878" s="245">
        <v>2022</v>
      </c>
      <c r="D878" s="245" t="s">
        <v>3771</v>
      </c>
      <c r="E878" s="253">
        <v>186</v>
      </c>
      <c r="F878" s="245"/>
      <c r="G878" s="253">
        <v>301.90008</v>
      </c>
    </row>
    <row r="879" spans="1:7" ht="37.5">
      <c r="A879" s="244"/>
      <c r="B879" s="241" t="s">
        <v>4727</v>
      </c>
      <c r="C879" s="245">
        <v>2022</v>
      </c>
      <c r="D879" s="245" t="s">
        <v>3771</v>
      </c>
      <c r="E879" s="253">
        <v>57</v>
      </c>
      <c r="F879" s="245"/>
      <c r="G879" s="253">
        <v>151.46407000000002</v>
      </c>
    </row>
    <row r="880" spans="1:7" ht="37.5">
      <c r="A880" s="244"/>
      <c r="B880" s="241" t="s">
        <v>4728</v>
      </c>
      <c r="C880" s="245">
        <v>2022</v>
      </c>
      <c r="D880" s="245" t="s">
        <v>3771</v>
      </c>
      <c r="E880" s="253">
        <v>100</v>
      </c>
      <c r="F880" s="245"/>
      <c r="G880" s="253">
        <v>259.92095</v>
      </c>
    </row>
    <row r="881" spans="1:7" ht="37.5">
      <c r="A881" s="244"/>
      <c r="B881" s="241" t="s">
        <v>4729</v>
      </c>
      <c r="C881" s="245">
        <v>2022</v>
      </c>
      <c r="D881" s="245" t="s">
        <v>3771</v>
      </c>
      <c r="E881" s="253">
        <v>232.99999999999997</v>
      </c>
      <c r="F881" s="245"/>
      <c r="G881" s="253">
        <v>231.04984999999999</v>
      </c>
    </row>
    <row r="882" spans="1:7" ht="37.5">
      <c r="A882" s="244"/>
      <c r="B882" s="241" t="s">
        <v>4730</v>
      </c>
      <c r="C882" s="245">
        <v>2022</v>
      </c>
      <c r="D882" s="245" t="s">
        <v>3771</v>
      </c>
      <c r="E882" s="253">
        <v>240</v>
      </c>
      <c r="F882" s="245"/>
      <c r="G882" s="253">
        <v>459.35937999999999</v>
      </c>
    </row>
    <row r="883" spans="1:7" ht="56.25">
      <c r="A883" s="244"/>
      <c r="B883" s="241" t="s">
        <v>4731</v>
      </c>
      <c r="C883" s="245">
        <v>2022</v>
      </c>
      <c r="D883" s="245" t="s">
        <v>3771</v>
      </c>
      <c r="E883" s="253">
        <v>207</v>
      </c>
      <c r="F883" s="245"/>
      <c r="G883" s="253">
        <v>409.69346999999999</v>
      </c>
    </row>
    <row r="884" spans="1:7" ht="37.5">
      <c r="A884" s="244"/>
      <c r="B884" s="241" t="s">
        <v>4732</v>
      </c>
      <c r="C884" s="245">
        <v>2022</v>
      </c>
      <c r="D884" s="245" t="s">
        <v>3771</v>
      </c>
      <c r="E884" s="253">
        <v>197</v>
      </c>
      <c r="F884" s="245"/>
      <c r="G884" s="253">
        <v>295.75990000000002</v>
      </c>
    </row>
    <row r="885" spans="1:7" ht="37.5">
      <c r="A885" s="244"/>
      <c r="B885" s="241" t="s">
        <v>4750</v>
      </c>
      <c r="C885" s="245">
        <v>2022</v>
      </c>
      <c r="D885" s="245" t="s">
        <v>3774</v>
      </c>
      <c r="E885" s="253">
        <v>3086</v>
      </c>
      <c r="F885" s="245"/>
      <c r="G885" s="253">
        <v>6081.7402599999996</v>
      </c>
    </row>
    <row r="886" spans="1:7" ht="37.5">
      <c r="A886" s="244"/>
      <c r="B886" s="241" t="s">
        <v>4751</v>
      </c>
      <c r="C886" s="245">
        <v>2022</v>
      </c>
      <c r="D886" s="245" t="s">
        <v>3774</v>
      </c>
      <c r="E886" s="253">
        <v>3086</v>
      </c>
      <c r="F886" s="245"/>
      <c r="G886" s="253">
        <v>5583.4451600000002</v>
      </c>
    </row>
    <row r="887" spans="1:7">
      <c r="A887" s="244"/>
      <c r="B887" s="241" t="s">
        <v>4733</v>
      </c>
      <c r="C887" s="245">
        <v>2022</v>
      </c>
      <c r="D887" s="245" t="s">
        <v>3771</v>
      </c>
      <c r="E887" s="253">
        <v>88</v>
      </c>
      <c r="F887" s="245"/>
      <c r="G887" s="253">
        <v>210.02033</v>
      </c>
    </row>
    <row r="888" spans="1:7" ht="37.5">
      <c r="A888" s="244"/>
      <c r="B888" s="241" t="s">
        <v>4734</v>
      </c>
      <c r="C888" s="245">
        <v>2022</v>
      </c>
      <c r="D888" s="245" t="s">
        <v>3771</v>
      </c>
      <c r="E888" s="253">
        <v>203</v>
      </c>
      <c r="F888" s="245"/>
      <c r="G888" s="253">
        <v>475.54606000000001</v>
      </c>
    </row>
    <row r="889" spans="1:7" ht="37.5">
      <c r="A889" s="244"/>
      <c r="B889" s="241" t="s">
        <v>4735</v>
      </c>
      <c r="C889" s="245">
        <v>2022</v>
      </c>
      <c r="D889" s="245" t="s">
        <v>3771</v>
      </c>
      <c r="E889" s="253">
        <v>197</v>
      </c>
      <c r="F889" s="245"/>
      <c r="G889" s="253">
        <v>271.89264000000003</v>
      </c>
    </row>
    <row r="890" spans="1:7" ht="37.5">
      <c r="A890" s="244"/>
      <c r="B890" s="241" t="s">
        <v>4736</v>
      </c>
      <c r="C890" s="245">
        <v>2022</v>
      </c>
      <c r="D890" s="245" t="s">
        <v>3771</v>
      </c>
      <c r="E890" s="253">
        <v>205.00000000000003</v>
      </c>
      <c r="F890" s="245"/>
      <c r="G890" s="253">
        <v>300.89416</v>
      </c>
    </row>
    <row r="891" spans="1:7" ht="37.5">
      <c r="A891" s="244"/>
      <c r="B891" s="241" t="s">
        <v>4737</v>
      </c>
      <c r="C891" s="245">
        <v>2022</v>
      </c>
      <c r="D891" s="245" t="s">
        <v>3771</v>
      </c>
      <c r="E891" s="253">
        <v>114</v>
      </c>
      <c r="F891" s="245"/>
      <c r="G891" s="253">
        <v>282.77178000000004</v>
      </c>
    </row>
    <row r="892" spans="1:7" ht="37.5">
      <c r="A892" s="244"/>
      <c r="B892" s="241" t="s">
        <v>4738</v>
      </c>
      <c r="C892" s="245">
        <v>2022</v>
      </c>
      <c r="D892" s="245" t="s">
        <v>3771</v>
      </c>
      <c r="E892" s="253">
        <v>143</v>
      </c>
      <c r="F892" s="245"/>
      <c r="G892" s="253">
        <v>243.31764000000001</v>
      </c>
    </row>
    <row r="893" spans="1:7" ht="37.5">
      <c r="A893" s="244"/>
      <c r="B893" s="241" t="s">
        <v>4739</v>
      </c>
      <c r="C893" s="245">
        <v>2022</v>
      </c>
      <c r="D893" s="245" t="s">
        <v>3771</v>
      </c>
      <c r="E893" s="253">
        <v>143</v>
      </c>
      <c r="F893" s="245"/>
      <c r="G893" s="253">
        <v>518.37198000000001</v>
      </c>
    </row>
    <row r="894" spans="1:7" ht="37.5">
      <c r="A894" s="244"/>
      <c r="B894" s="241" t="s">
        <v>4740</v>
      </c>
      <c r="C894" s="245">
        <v>2022</v>
      </c>
      <c r="D894" s="245" t="s">
        <v>3771</v>
      </c>
      <c r="E894" s="253">
        <v>10</v>
      </c>
      <c r="F894" s="245"/>
      <c r="G894" s="253">
        <v>146.10887</v>
      </c>
    </row>
    <row r="895" spans="1:7" ht="37.5">
      <c r="A895" s="244"/>
      <c r="B895" s="241" t="s">
        <v>4741</v>
      </c>
      <c r="C895" s="245">
        <v>2022</v>
      </c>
      <c r="D895" s="245" t="s">
        <v>3771</v>
      </c>
      <c r="E895" s="253">
        <v>88</v>
      </c>
      <c r="F895" s="245"/>
      <c r="G895" s="253">
        <v>242.03274999999999</v>
      </c>
    </row>
    <row r="896" spans="1:7" ht="37.5">
      <c r="A896" s="244"/>
      <c r="B896" s="241" t="s">
        <v>4742</v>
      </c>
      <c r="C896" s="245">
        <v>2022</v>
      </c>
      <c r="D896" s="245" t="s">
        <v>3771</v>
      </c>
      <c r="E896" s="253">
        <v>72</v>
      </c>
      <c r="F896" s="245"/>
      <c r="G896" s="253">
        <v>90.066240000000008</v>
      </c>
    </row>
    <row r="897" spans="1:7" ht="37.5">
      <c r="A897" s="244"/>
      <c r="B897" s="241" t="s">
        <v>4743</v>
      </c>
      <c r="C897" s="245">
        <v>2022</v>
      </c>
      <c r="D897" s="245" t="s">
        <v>3771</v>
      </c>
      <c r="E897" s="253">
        <v>26</v>
      </c>
      <c r="F897" s="245"/>
      <c r="G897" s="253">
        <v>77.899190000000004</v>
      </c>
    </row>
    <row r="898" spans="1:7" ht="37.5">
      <c r="A898" s="244"/>
      <c r="B898" s="241" t="s">
        <v>4744</v>
      </c>
      <c r="C898" s="245">
        <v>2022</v>
      </c>
      <c r="D898" s="245" t="s">
        <v>3771</v>
      </c>
      <c r="E898" s="253">
        <v>21</v>
      </c>
      <c r="F898" s="245"/>
      <c r="G898" s="253">
        <v>71.347110000000001</v>
      </c>
    </row>
    <row r="899" spans="1:7" ht="37.5">
      <c r="A899" s="244"/>
      <c r="B899" s="241" t="s">
        <v>4745</v>
      </c>
      <c r="C899" s="245">
        <v>2022</v>
      </c>
      <c r="D899" s="245" t="s">
        <v>3771</v>
      </c>
      <c r="E899" s="253">
        <v>31</v>
      </c>
      <c r="F899" s="245"/>
      <c r="G899" s="252">
        <v>132.56225000000001</v>
      </c>
    </row>
    <row r="900" spans="1:7">
      <c r="A900" s="251" t="s">
        <v>4752</v>
      </c>
      <c r="B900" s="241" t="s">
        <v>4753</v>
      </c>
      <c r="C900" s="245">
        <v>2022</v>
      </c>
      <c r="D900" s="245"/>
      <c r="E900" s="253"/>
      <c r="F900" s="245"/>
      <c r="G900" s="253"/>
    </row>
    <row r="901" spans="1:7">
      <c r="A901" s="251" t="s">
        <v>4754</v>
      </c>
      <c r="B901" s="241" t="s">
        <v>4755</v>
      </c>
      <c r="C901" s="245">
        <v>2022</v>
      </c>
      <c r="D901" s="245"/>
      <c r="E901" s="253"/>
      <c r="F901" s="245"/>
      <c r="G901" s="253"/>
    </row>
    <row r="902" spans="1:7" ht="37.5">
      <c r="A902" s="244" t="s">
        <v>767</v>
      </c>
      <c r="B902" s="241" t="s">
        <v>3899</v>
      </c>
      <c r="C902" s="245">
        <v>2022</v>
      </c>
      <c r="D902" s="245"/>
      <c r="E902" s="253"/>
      <c r="F902" s="245"/>
      <c r="G902" s="253"/>
    </row>
    <row r="903" spans="1:7">
      <c r="A903" s="244" t="s">
        <v>4756</v>
      </c>
      <c r="B903" s="241" t="s">
        <v>3901</v>
      </c>
      <c r="C903" s="245">
        <v>2022</v>
      </c>
      <c r="D903" s="245"/>
      <c r="E903" s="245">
        <v>28263</v>
      </c>
      <c r="F903" s="245"/>
      <c r="G903" s="254">
        <v>29576.338580000007</v>
      </c>
    </row>
    <row r="904" spans="1:7" ht="37.5">
      <c r="A904" s="244"/>
      <c r="B904" s="241" t="s">
        <v>4757</v>
      </c>
      <c r="C904" s="245">
        <v>2022</v>
      </c>
      <c r="D904" s="245" t="s">
        <v>3771</v>
      </c>
      <c r="E904" s="253">
        <v>153</v>
      </c>
      <c r="F904" s="245"/>
      <c r="G904" s="253">
        <v>240.61895999999999</v>
      </c>
    </row>
    <row r="905" spans="1:7">
      <c r="A905" s="244"/>
      <c r="B905" s="241" t="s">
        <v>4758</v>
      </c>
      <c r="C905" s="245">
        <v>2022</v>
      </c>
      <c r="D905" s="245" t="s">
        <v>3774</v>
      </c>
      <c r="E905" s="253">
        <v>8</v>
      </c>
      <c r="F905" s="245"/>
      <c r="G905" s="253">
        <v>97.209949999999992</v>
      </c>
    </row>
    <row r="906" spans="1:7" ht="37.5">
      <c r="A906" s="244"/>
      <c r="B906" s="241" t="s">
        <v>4759</v>
      </c>
      <c r="C906" s="245">
        <v>2022</v>
      </c>
      <c r="D906" s="245" t="s">
        <v>3774</v>
      </c>
      <c r="E906" s="253">
        <v>10</v>
      </c>
      <c r="F906" s="245"/>
      <c r="G906" s="253">
        <v>111.93911999999999</v>
      </c>
    </row>
    <row r="907" spans="1:7">
      <c r="A907" s="244"/>
      <c r="B907" s="241" t="s">
        <v>4760</v>
      </c>
      <c r="C907" s="245">
        <v>2022</v>
      </c>
      <c r="D907" s="245" t="s">
        <v>3774</v>
      </c>
      <c r="E907" s="253">
        <v>2636</v>
      </c>
      <c r="F907" s="245"/>
      <c r="G907" s="253">
        <v>1847.5090700000001</v>
      </c>
    </row>
    <row r="908" spans="1:7">
      <c r="A908" s="244"/>
      <c r="B908" s="241" t="s">
        <v>4761</v>
      </c>
      <c r="C908" s="245">
        <v>2022</v>
      </c>
      <c r="D908" s="245" t="s">
        <v>3774</v>
      </c>
      <c r="E908" s="253">
        <v>7036</v>
      </c>
      <c r="F908" s="245"/>
      <c r="G908" s="253">
        <v>5444.2236299999995</v>
      </c>
    </row>
    <row r="909" spans="1:7">
      <c r="A909" s="244"/>
      <c r="B909" s="241" t="s">
        <v>4762</v>
      </c>
      <c r="C909" s="245">
        <v>2022</v>
      </c>
      <c r="D909" s="245" t="s">
        <v>3774</v>
      </c>
      <c r="E909" s="253">
        <v>817</v>
      </c>
      <c r="F909" s="245"/>
      <c r="G909" s="253">
        <v>939.87881000000004</v>
      </c>
    </row>
    <row r="910" spans="1:7">
      <c r="A910" s="244"/>
      <c r="B910" s="241" t="s">
        <v>4763</v>
      </c>
      <c r="C910" s="245">
        <v>2022</v>
      </c>
      <c r="D910" s="245" t="s">
        <v>3774</v>
      </c>
      <c r="E910" s="253">
        <v>1470</v>
      </c>
      <c r="F910" s="245"/>
      <c r="G910" s="253">
        <v>1576.1636599999999</v>
      </c>
    </row>
    <row r="911" spans="1:7" ht="37.5">
      <c r="A911" s="244"/>
      <c r="B911" s="241" t="s">
        <v>4764</v>
      </c>
      <c r="C911" s="245">
        <v>2022</v>
      </c>
      <c r="D911" s="245" t="s">
        <v>3774</v>
      </c>
      <c r="E911" s="253">
        <v>482</v>
      </c>
      <c r="F911" s="245"/>
      <c r="G911" s="253">
        <v>715.93706000000009</v>
      </c>
    </row>
    <row r="912" spans="1:7">
      <c r="A912" s="244"/>
      <c r="B912" s="241" t="s">
        <v>4765</v>
      </c>
      <c r="C912" s="245">
        <v>2022</v>
      </c>
      <c r="D912" s="245" t="s">
        <v>3774</v>
      </c>
      <c r="E912" s="253">
        <v>5844</v>
      </c>
      <c r="F912" s="245"/>
      <c r="G912" s="253">
        <v>5483.84375</v>
      </c>
    </row>
    <row r="913" spans="1:7">
      <c r="A913" s="244"/>
      <c r="B913" s="241" t="s">
        <v>4766</v>
      </c>
      <c r="C913" s="245">
        <v>2022</v>
      </c>
      <c r="D913" s="245" t="s">
        <v>3774</v>
      </c>
      <c r="E913" s="253">
        <v>2915</v>
      </c>
      <c r="F913" s="245"/>
      <c r="G913" s="253">
        <v>3627.6822599999996</v>
      </c>
    </row>
    <row r="914" spans="1:7" ht="37.5">
      <c r="A914" s="244"/>
      <c r="B914" s="241" t="s">
        <v>4767</v>
      </c>
      <c r="C914" s="245">
        <v>2022</v>
      </c>
      <c r="D914" s="245" t="s">
        <v>3774</v>
      </c>
      <c r="E914" s="253">
        <v>4811</v>
      </c>
      <c r="F914" s="245"/>
      <c r="G914" s="253">
        <v>5975.7544800000005</v>
      </c>
    </row>
    <row r="915" spans="1:7">
      <c r="A915" s="244"/>
      <c r="B915" s="241" t="s">
        <v>4768</v>
      </c>
      <c r="C915" s="245">
        <v>2022</v>
      </c>
      <c r="D915" s="245" t="s">
        <v>3774</v>
      </c>
      <c r="E915" s="253">
        <v>154</v>
      </c>
      <c r="F915" s="245"/>
      <c r="G915" s="253">
        <v>305.22415999999998</v>
      </c>
    </row>
    <row r="916" spans="1:7" ht="37.5">
      <c r="A916" s="244"/>
      <c r="B916" s="241" t="s">
        <v>4769</v>
      </c>
      <c r="C916" s="245">
        <v>2022</v>
      </c>
      <c r="D916" s="245" t="s">
        <v>3774</v>
      </c>
      <c r="E916" s="253">
        <v>5</v>
      </c>
      <c r="F916" s="245"/>
      <c r="G916" s="253">
        <v>169.91195999999999</v>
      </c>
    </row>
    <row r="917" spans="1:7" ht="37.5">
      <c r="A917" s="244"/>
      <c r="B917" s="241" t="s">
        <v>4770</v>
      </c>
      <c r="C917" s="245">
        <v>2022</v>
      </c>
      <c r="D917" s="245" t="s">
        <v>3774</v>
      </c>
      <c r="E917" s="253">
        <v>1879</v>
      </c>
      <c r="F917" s="245"/>
      <c r="G917" s="253">
        <v>2784.5134900000003</v>
      </c>
    </row>
    <row r="918" spans="1:7">
      <c r="A918" s="244"/>
      <c r="B918" s="241" t="s">
        <v>4771</v>
      </c>
      <c r="C918" s="245">
        <v>2022</v>
      </c>
      <c r="D918" s="245" t="s">
        <v>3774</v>
      </c>
      <c r="E918" s="253">
        <v>43</v>
      </c>
      <c r="F918" s="245"/>
      <c r="G918" s="252">
        <v>255.92822000000001</v>
      </c>
    </row>
    <row r="919" spans="1:7" ht="37.5">
      <c r="A919" s="251" t="s">
        <v>7223</v>
      </c>
      <c r="B919" s="241" t="s">
        <v>4772</v>
      </c>
      <c r="C919" s="245">
        <v>2022</v>
      </c>
      <c r="D919" s="245"/>
      <c r="E919" s="253"/>
      <c r="F919" s="245"/>
      <c r="G919" s="253"/>
    </row>
    <row r="920" spans="1:7">
      <c r="A920" s="251" t="s">
        <v>7224</v>
      </c>
      <c r="B920" s="241" t="s">
        <v>3896</v>
      </c>
      <c r="C920" s="245">
        <v>2022</v>
      </c>
      <c r="D920" s="245"/>
      <c r="E920" s="253"/>
      <c r="F920" s="245"/>
      <c r="G920" s="253"/>
    </row>
    <row r="921" spans="1:7">
      <c r="A921" s="251" t="s">
        <v>7225</v>
      </c>
      <c r="B921" s="241" t="s">
        <v>3898</v>
      </c>
      <c r="C921" s="245">
        <v>2022</v>
      </c>
      <c r="D921" s="245"/>
      <c r="E921" s="253"/>
      <c r="F921" s="245"/>
      <c r="G921" s="253"/>
    </row>
    <row r="922" spans="1:7" ht="37.5">
      <c r="A922" s="244" t="s">
        <v>7226</v>
      </c>
      <c r="B922" s="241" t="s">
        <v>3899</v>
      </c>
      <c r="C922" s="245">
        <v>2022</v>
      </c>
      <c r="D922" s="245"/>
      <c r="E922" s="253"/>
      <c r="F922" s="245"/>
      <c r="G922" s="253"/>
    </row>
    <row r="923" spans="1:7">
      <c r="A923" s="244" t="s">
        <v>7227</v>
      </c>
      <c r="B923" s="241" t="s">
        <v>3901</v>
      </c>
      <c r="C923" s="245">
        <v>2022</v>
      </c>
      <c r="D923" s="245"/>
      <c r="E923" s="245">
        <v>10360</v>
      </c>
      <c r="F923" s="245"/>
      <c r="G923" s="254">
        <v>9435.5541200000025</v>
      </c>
    </row>
    <row r="924" spans="1:7" ht="37.5">
      <c r="A924" s="244"/>
      <c r="B924" s="241" t="s">
        <v>4773</v>
      </c>
      <c r="C924" s="245">
        <v>2022</v>
      </c>
      <c r="D924" s="245" t="s">
        <v>3771</v>
      </c>
      <c r="E924" s="253">
        <v>18</v>
      </c>
      <c r="F924" s="245"/>
      <c r="G924" s="253">
        <v>33.442900000000002</v>
      </c>
    </row>
    <row r="925" spans="1:7" ht="37.5">
      <c r="A925" s="244"/>
      <c r="B925" s="241" t="s">
        <v>4774</v>
      </c>
      <c r="C925" s="245">
        <v>2022</v>
      </c>
      <c r="D925" s="245" t="s">
        <v>3771</v>
      </c>
      <c r="E925" s="253">
        <v>57</v>
      </c>
      <c r="F925" s="245"/>
      <c r="G925" s="253">
        <v>48.741709999999998</v>
      </c>
    </row>
    <row r="926" spans="1:7" ht="37.5">
      <c r="A926" s="244"/>
      <c r="B926" s="241" t="s">
        <v>4775</v>
      </c>
      <c r="C926" s="245">
        <v>2022</v>
      </c>
      <c r="D926" s="245" t="s">
        <v>3771</v>
      </c>
      <c r="E926" s="253">
        <v>20</v>
      </c>
      <c r="F926" s="245"/>
      <c r="G926" s="253">
        <v>32.242049999999999</v>
      </c>
    </row>
    <row r="927" spans="1:7" ht="37.5">
      <c r="A927" s="244"/>
      <c r="B927" s="241" t="s">
        <v>4776</v>
      </c>
      <c r="C927" s="245">
        <v>2022</v>
      </c>
      <c r="D927" s="245" t="s">
        <v>3771</v>
      </c>
      <c r="E927" s="253">
        <v>28</v>
      </c>
      <c r="F927" s="245"/>
      <c r="G927" s="253">
        <v>31.280729999999998</v>
      </c>
    </row>
    <row r="928" spans="1:7" ht="37.5">
      <c r="A928" s="244"/>
      <c r="B928" s="241" t="s">
        <v>4777</v>
      </c>
      <c r="C928" s="245">
        <v>2022</v>
      </c>
      <c r="D928" s="245" t="s">
        <v>3771</v>
      </c>
      <c r="E928" s="253">
        <v>56</v>
      </c>
      <c r="F928" s="245"/>
      <c r="G928" s="253">
        <v>68.506479999999996</v>
      </c>
    </row>
    <row r="929" spans="1:7" ht="37.5">
      <c r="A929" s="244"/>
      <c r="B929" s="241" t="s">
        <v>4778</v>
      </c>
      <c r="C929" s="245">
        <v>2022</v>
      </c>
      <c r="D929" s="245" t="s">
        <v>3771</v>
      </c>
      <c r="E929" s="253">
        <v>52</v>
      </c>
      <c r="F929" s="245"/>
      <c r="G929" s="253">
        <v>51.827120000000001</v>
      </c>
    </row>
    <row r="930" spans="1:7" ht="37.5">
      <c r="A930" s="244"/>
      <c r="B930" s="241" t="s">
        <v>4779</v>
      </c>
      <c r="C930" s="245">
        <v>2022</v>
      </c>
      <c r="D930" s="245" t="s">
        <v>3771</v>
      </c>
      <c r="E930" s="253">
        <v>20</v>
      </c>
      <c r="F930" s="245"/>
      <c r="G930" s="253">
        <v>23.11816</v>
      </c>
    </row>
    <row r="931" spans="1:7" ht="37.5">
      <c r="A931" s="244"/>
      <c r="B931" s="241" t="s">
        <v>4780</v>
      </c>
      <c r="C931" s="245">
        <v>2022</v>
      </c>
      <c r="D931" s="245" t="s">
        <v>3771</v>
      </c>
      <c r="E931" s="253">
        <v>31</v>
      </c>
      <c r="F931" s="245"/>
      <c r="G931" s="253">
        <v>54.908300000000004</v>
      </c>
    </row>
    <row r="932" spans="1:7">
      <c r="A932" s="244"/>
      <c r="B932" s="241" t="s">
        <v>4781</v>
      </c>
      <c r="C932" s="245">
        <v>2022</v>
      </c>
      <c r="D932" s="245" t="s">
        <v>3771</v>
      </c>
      <c r="E932" s="253">
        <v>123</v>
      </c>
      <c r="F932" s="245"/>
      <c r="G932" s="253">
        <v>62.896430000000002</v>
      </c>
    </row>
    <row r="933" spans="1:7" ht="56.25">
      <c r="A933" s="244"/>
      <c r="B933" s="241" t="s">
        <v>4782</v>
      </c>
      <c r="C933" s="245">
        <v>2022</v>
      </c>
      <c r="D933" s="245" t="s">
        <v>3771</v>
      </c>
      <c r="E933" s="253">
        <v>144</v>
      </c>
      <c r="F933" s="245"/>
      <c r="G933" s="253">
        <v>80.832100000000011</v>
      </c>
    </row>
    <row r="934" spans="1:7" ht="37.5">
      <c r="A934" s="244"/>
      <c r="B934" s="241" t="s">
        <v>4783</v>
      </c>
      <c r="C934" s="245">
        <v>2022</v>
      </c>
      <c r="D934" s="245" t="s">
        <v>3771</v>
      </c>
      <c r="E934" s="253">
        <v>270</v>
      </c>
      <c r="F934" s="245"/>
      <c r="G934" s="253">
        <v>99.267529999999994</v>
      </c>
    </row>
    <row r="935" spans="1:7" ht="37.5">
      <c r="A935" s="244"/>
      <c r="B935" s="241" t="s">
        <v>4784</v>
      </c>
      <c r="C935" s="245">
        <v>2022</v>
      </c>
      <c r="D935" s="245" t="s">
        <v>3771</v>
      </c>
      <c r="E935" s="253">
        <v>12</v>
      </c>
      <c r="F935" s="245"/>
      <c r="G935" s="253">
        <v>30.276310000000002</v>
      </c>
    </row>
    <row r="936" spans="1:7" ht="37.5">
      <c r="A936" s="244"/>
      <c r="B936" s="241" t="s">
        <v>4785</v>
      </c>
      <c r="C936" s="245">
        <v>2022</v>
      </c>
      <c r="D936" s="245" t="s">
        <v>3771</v>
      </c>
      <c r="E936" s="253">
        <v>23</v>
      </c>
      <c r="F936" s="245"/>
      <c r="G936" s="253">
        <v>31.792339999999999</v>
      </c>
    </row>
    <row r="937" spans="1:7" ht="37.5">
      <c r="A937" s="244"/>
      <c r="B937" s="241" t="s">
        <v>4786</v>
      </c>
      <c r="C937" s="245">
        <v>2022</v>
      </c>
      <c r="D937" s="245" t="s">
        <v>3771</v>
      </c>
      <c r="E937" s="253">
        <v>30</v>
      </c>
      <c r="F937" s="245"/>
      <c r="G937" s="253">
        <v>31.850390000000004</v>
      </c>
    </row>
    <row r="938" spans="1:7" ht="37.5">
      <c r="A938" s="244"/>
      <c r="B938" s="241" t="s">
        <v>4787</v>
      </c>
      <c r="C938" s="245">
        <v>2022</v>
      </c>
      <c r="D938" s="245" t="s">
        <v>3771</v>
      </c>
      <c r="E938" s="253">
        <v>44</v>
      </c>
      <c r="F938" s="245"/>
      <c r="G938" s="253">
        <v>41.055730000000004</v>
      </c>
    </row>
    <row r="939" spans="1:7" ht="37.5">
      <c r="A939" s="244"/>
      <c r="B939" s="241" t="s">
        <v>4788</v>
      </c>
      <c r="C939" s="245">
        <v>2022</v>
      </c>
      <c r="D939" s="245" t="s">
        <v>3771</v>
      </c>
      <c r="E939" s="253">
        <v>20</v>
      </c>
      <c r="F939" s="245"/>
      <c r="G939" s="253">
        <v>25.15578</v>
      </c>
    </row>
    <row r="940" spans="1:7">
      <c r="A940" s="244"/>
      <c r="B940" s="241" t="s">
        <v>4789</v>
      </c>
      <c r="C940" s="245">
        <v>2022</v>
      </c>
      <c r="D940" s="245" t="s">
        <v>3771</v>
      </c>
      <c r="E940" s="253">
        <v>938</v>
      </c>
      <c r="F940" s="245"/>
      <c r="G940" s="253">
        <v>451.40861000000001</v>
      </c>
    </row>
    <row r="941" spans="1:7" ht="37.5">
      <c r="A941" s="244"/>
      <c r="B941" s="241" t="s">
        <v>4790</v>
      </c>
      <c r="C941" s="245">
        <v>2022</v>
      </c>
      <c r="D941" s="245" t="s">
        <v>3771</v>
      </c>
      <c r="E941" s="253">
        <v>106</v>
      </c>
      <c r="F941" s="245"/>
      <c r="G941" s="253">
        <v>44.709789999999998</v>
      </c>
    </row>
    <row r="942" spans="1:7" ht="37.5">
      <c r="A942" s="244"/>
      <c r="B942" s="241" t="s">
        <v>4791</v>
      </c>
      <c r="C942" s="245">
        <v>2022</v>
      </c>
      <c r="D942" s="245" t="s">
        <v>3771</v>
      </c>
      <c r="E942" s="253">
        <v>40</v>
      </c>
      <c r="F942" s="245"/>
      <c r="G942" s="253">
        <v>49.054250000000003</v>
      </c>
    </row>
    <row r="943" spans="1:7" ht="37.5">
      <c r="A943" s="244"/>
      <c r="B943" s="241" t="s">
        <v>4792</v>
      </c>
      <c r="C943" s="245">
        <v>2022</v>
      </c>
      <c r="D943" s="245" t="s">
        <v>3771</v>
      </c>
      <c r="E943" s="253">
        <v>485</v>
      </c>
      <c r="F943" s="245"/>
      <c r="G943" s="253">
        <v>182.28388999999999</v>
      </c>
    </row>
    <row r="944" spans="1:7" ht="37.5">
      <c r="A944" s="244"/>
      <c r="B944" s="241" t="s">
        <v>4793</v>
      </c>
      <c r="C944" s="245">
        <v>2022</v>
      </c>
      <c r="D944" s="245" t="s">
        <v>3771</v>
      </c>
      <c r="E944" s="253">
        <v>15</v>
      </c>
      <c r="F944" s="245"/>
      <c r="G944" s="253">
        <v>35.474299999999999</v>
      </c>
    </row>
    <row r="945" spans="1:7" ht="37.5">
      <c r="A945" s="244"/>
      <c r="B945" s="241" t="s">
        <v>4794</v>
      </c>
      <c r="C945" s="245">
        <v>2022</v>
      </c>
      <c r="D945" s="245" t="s">
        <v>3771</v>
      </c>
      <c r="E945" s="253">
        <v>531</v>
      </c>
      <c r="F945" s="245"/>
      <c r="G945" s="253">
        <v>181.04004999999998</v>
      </c>
    </row>
    <row r="946" spans="1:7" ht="37.5">
      <c r="A946" s="244"/>
      <c r="B946" s="241" t="s">
        <v>4795</v>
      </c>
      <c r="C946" s="245">
        <v>2022</v>
      </c>
      <c r="D946" s="245" t="s">
        <v>3771</v>
      </c>
      <c r="E946" s="253">
        <v>184</v>
      </c>
      <c r="F946" s="245"/>
      <c r="G946" s="253">
        <v>77.358729999999994</v>
      </c>
    </row>
    <row r="947" spans="1:7" ht="37.5">
      <c r="A947" s="244"/>
      <c r="B947" s="241" t="s">
        <v>4796</v>
      </c>
      <c r="C947" s="245">
        <v>2022</v>
      </c>
      <c r="D947" s="245" t="s">
        <v>3771</v>
      </c>
      <c r="E947" s="253">
        <v>47</v>
      </c>
      <c r="F947" s="245"/>
      <c r="G947" s="253">
        <v>32.500439999999998</v>
      </c>
    </row>
    <row r="948" spans="1:7" ht="37.5">
      <c r="A948" s="244"/>
      <c r="B948" s="241" t="s">
        <v>4797</v>
      </c>
      <c r="C948" s="245">
        <v>2022</v>
      </c>
      <c r="D948" s="245" t="s">
        <v>3771</v>
      </c>
      <c r="E948" s="253">
        <v>46</v>
      </c>
      <c r="F948" s="245"/>
      <c r="G948" s="253">
        <v>34.622199999999999</v>
      </c>
    </row>
    <row r="949" spans="1:7" ht="37.5">
      <c r="A949" s="244"/>
      <c r="B949" s="241" t="s">
        <v>4798</v>
      </c>
      <c r="C949" s="245">
        <v>2022</v>
      </c>
      <c r="D949" s="245" t="s">
        <v>3771</v>
      </c>
      <c r="E949" s="253">
        <v>27</v>
      </c>
      <c r="F949" s="245"/>
      <c r="G949" s="253">
        <v>36.042019999999994</v>
      </c>
    </row>
    <row r="950" spans="1:7" ht="37.5">
      <c r="A950" s="244"/>
      <c r="B950" s="241" t="s">
        <v>4799</v>
      </c>
      <c r="C950" s="245">
        <v>2022</v>
      </c>
      <c r="D950" s="245" t="s">
        <v>3771</v>
      </c>
      <c r="E950" s="253">
        <v>44</v>
      </c>
      <c r="F950" s="245"/>
      <c r="G950" s="253">
        <v>31.67653</v>
      </c>
    </row>
    <row r="951" spans="1:7" ht="37.5">
      <c r="A951" s="244"/>
      <c r="B951" s="241" t="s">
        <v>4800</v>
      </c>
      <c r="C951" s="245">
        <v>2022</v>
      </c>
      <c r="D951" s="245" t="s">
        <v>3771</v>
      </c>
      <c r="E951" s="253">
        <v>18</v>
      </c>
      <c r="F951" s="245"/>
      <c r="G951" s="253">
        <v>39.856720000000003</v>
      </c>
    </row>
    <row r="952" spans="1:7" ht="37.5">
      <c r="A952" s="244"/>
      <c r="B952" s="241" t="s">
        <v>4801</v>
      </c>
      <c r="C952" s="245">
        <v>2022</v>
      </c>
      <c r="D952" s="245" t="s">
        <v>3771</v>
      </c>
      <c r="E952" s="253">
        <v>41</v>
      </c>
      <c r="F952" s="245"/>
      <c r="G952" s="253">
        <v>32.597610000000003</v>
      </c>
    </row>
    <row r="953" spans="1:7" ht="37.5">
      <c r="A953" s="244"/>
      <c r="B953" s="241" t="s">
        <v>4802</v>
      </c>
      <c r="C953" s="245">
        <v>2022</v>
      </c>
      <c r="D953" s="245" t="s">
        <v>3771</v>
      </c>
      <c r="E953" s="253">
        <v>21</v>
      </c>
      <c r="F953" s="245"/>
      <c r="G953" s="253">
        <v>33.96622</v>
      </c>
    </row>
    <row r="954" spans="1:7" ht="37.5">
      <c r="A954" s="244"/>
      <c r="B954" s="241" t="s">
        <v>4803</v>
      </c>
      <c r="C954" s="245">
        <v>2022</v>
      </c>
      <c r="D954" s="245" t="s">
        <v>3771</v>
      </c>
      <c r="E954" s="253">
        <v>15</v>
      </c>
      <c r="F954" s="245"/>
      <c r="G954" s="253">
        <v>35.812290000000004</v>
      </c>
    </row>
    <row r="955" spans="1:7" ht="37.5">
      <c r="A955" s="244"/>
      <c r="B955" s="241" t="s">
        <v>4804</v>
      </c>
      <c r="C955" s="245">
        <v>2022</v>
      </c>
      <c r="D955" s="245" t="s">
        <v>3771</v>
      </c>
      <c r="E955" s="253">
        <v>16</v>
      </c>
      <c r="F955" s="245"/>
      <c r="G955" s="253">
        <v>40.912910000000004</v>
      </c>
    </row>
    <row r="956" spans="1:7" ht="37.5">
      <c r="A956" s="244"/>
      <c r="B956" s="241" t="s">
        <v>4805</v>
      </c>
      <c r="C956" s="245">
        <v>2022</v>
      </c>
      <c r="D956" s="245" t="s">
        <v>3771</v>
      </c>
      <c r="E956" s="253">
        <v>17</v>
      </c>
      <c r="F956" s="245"/>
      <c r="G956" s="253">
        <v>88.754630000000006</v>
      </c>
    </row>
    <row r="957" spans="1:7" ht="37.5">
      <c r="A957" s="244"/>
      <c r="B957" s="241" t="s">
        <v>4806</v>
      </c>
      <c r="C957" s="245">
        <v>2022</v>
      </c>
      <c r="D957" s="245" t="s">
        <v>3771</v>
      </c>
      <c r="E957" s="253">
        <v>200</v>
      </c>
      <c r="F957" s="245"/>
      <c r="G957" s="253">
        <v>80.670670000000001</v>
      </c>
    </row>
    <row r="958" spans="1:7" ht="37.5">
      <c r="A958" s="244"/>
      <c r="B958" s="241" t="s">
        <v>4807</v>
      </c>
      <c r="C958" s="245">
        <v>2022</v>
      </c>
      <c r="D958" s="245" t="s">
        <v>3771</v>
      </c>
      <c r="E958" s="253">
        <v>163</v>
      </c>
      <c r="F958" s="245"/>
      <c r="G958" s="253">
        <v>116.93935</v>
      </c>
    </row>
    <row r="959" spans="1:7" ht="37.5">
      <c r="A959" s="244"/>
      <c r="B959" s="241" t="s">
        <v>4808</v>
      </c>
      <c r="C959" s="245">
        <v>2022</v>
      </c>
      <c r="D959" s="245" t="s">
        <v>3771</v>
      </c>
      <c r="E959" s="253">
        <v>33</v>
      </c>
      <c r="F959" s="245"/>
      <c r="G959" s="253">
        <v>32.410919999999997</v>
      </c>
    </row>
    <row r="960" spans="1:7">
      <c r="A960" s="244"/>
      <c r="B960" s="241" t="s">
        <v>4809</v>
      </c>
      <c r="C960" s="245">
        <v>2022</v>
      </c>
      <c r="D960" s="245" t="s">
        <v>3771</v>
      </c>
      <c r="E960" s="253">
        <v>237</v>
      </c>
      <c r="F960" s="245"/>
      <c r="G960" s="253">
        <v>96.933270000000007</v>
      </c>
    </row>
    <row r="961" spans="1:7" ht="37.5">
      <c r="A961" s="244"/>
      <c r="B961" s="241" t="s">
        <v>4810</v>
      </c>
      <c r="C961" s="245">
        <v>2022</v>
      </c>
      <c r="D961" s="245" t="s">
        <v>3771</v>
      </c>
      <c r="E961" s="253">
        <v>17</v>
      </c>
      <c r="F961" s="245"/>
      <c r="G961" s="253">
        <v>29.765360000000001</v>
      </c>
    </row>
    <row r="962" spans="1:7" ht="56.25">
      <c r="A962" s="244"/>
      <c r="B962" s="241" t="s">
        <v>4811</v>
      </c>
      <c r="C962" s="245">
        <v>2022</v>
      </c>
      <c r="D962" s="245" t="s">
        <v>3771</v>
      </c>
      <c r="E962" s="253">
        <v>19</v>
      </c>
      <c r="F962" s="245"/>
      <c r="G962" s="253">
        <v>27.802810000000001</v>
      </c>
    </row>
    <row r="963" spans="1:7" ht="37.5">
      <c r="A963" s="244"/>
      <c r="B963" s="241" t="s">
        <v>4812</v>
      </c>
      <c r="C963" s="245">
        <v>2022</v>
      </c>
      <c r="D963" s="245" t="s">
        <v>3771</v>
      </c>
      <c r="E963" s="253">
        <v>25</v>
      </c>
      <c r="F963" s="245"/>
      <c r="G963" s="253">
        <v>26.449720000000003</v>
      </c>
    </row>
    <row r="964" spans="1:7" ht="37.5">
      <c r="A964" s="244"/>
      <c r="B964" s="241" t="s">
        <v>4813</v>
      </c>
      <c r="C964" s="245">
        <v>2022</v>
      </c>
      <c r="D964" s="245" t="s">
        <v>3771</v>
      </c>
      <c r="E964" s="253">
        <v>476</v>
      </c>
      <c r="F964" s="245"/>
      <c r="G964" s="253">
        <v>119.44962</v>
      </c>
    </row>
    <row r="965" spans="1:7" ht="37.5">
      <c r="A965" s="244"/>
      <c r="B965" s="241" t="s">
        <v>4814</v>
      </c>
      <c r="C965" s="245">
        <v>2022</v>
      </c>
      <c r="D965" s="245" t="s">
        <v>3771</v>
      </c>
      <c r="E965" s="253">
        <v>17</v>
      </c>
      <c r="F965" s="245"/>
      <c r="G965" s="253">
        <v>28.806009999999997</v>
      </c>
    </row>
    <row r="966" spans="1:7" ht="37.5">
      <c r="A966" s="244"/>
      <c r="B966" s="241" t="s">
        <v>4815</v>
      </c>
      <c r="C966" s="245">
        <v>2022</v>
      </c>
      <c r="D966" s="245" t="s">
        <v>3771</v>
      </c>
      <c r="E966" s="253">
        <v>16</v>
      </c>
      <c r="F966" s="245"/>
      <c r="G966" s="253">
        <v>28.641389999999998</v>
      </c>
    </row>
    <row r="967" spans="1:7" ht="37.5">
      <c r="A967" s="244"/>
      <c r="B967" s="241" t="s">
        <v>4816</v>
      </c>
      <c r="C967" s="245">
        <v>2022</v>
      </c>
      <c r="D967" s="245" t="s">
        <v>3771</v>
      </c>
      <c r="E967" s="253">
        <v>40</v>
      </c>
      <c r="F967" s="245"/>
      <c r="G967" s="253">
        <v>35.762830000000001</v>
      </c>
    </row>
    <row r="968" spans="1:7" ht="37.5">
      <c r="A968" s="244"/>
      <c r="B968" s="241" t="s">
        <v>4817</v>
      </c>
      <c r="C968" s="245">
        <v>2022</v>
      </c>
      <c r="D968" s="245" t="s">
        <v>3771</v>
      </c>
      <c r="E968" s="253">
        <v>18</v>
      </c>
      <c r="F968" s="245"/>
      <c r="G968" s="253">
        <v>30.45111</v>
      </c>
    </row>
    <row r="969" spans="1:7" ht="37.5">
      <c r="A969" s="244"/>
      <c r="B969" s="241" t="s">
        <v>4818</v>
      </c>
      <c r="C969" s="245">
        <v>2022</v>
      </c>
      <c r="D969" s="245" t="s">
        <v>3771</v>
      </c>
      <c r="E969" s="253">
        <v>86</v>
      </c>
      <c r="F969" s="245"/>
      <c r="G969" s="253">
        <v>61.377429999999997</v>
      </c>
    </row>
    <row r="970" spans="1:7" ht="37.5">
      <c r="A970" s="244"/>
      <c r="B970" s="241" t="s">
        <v>4819</v>
      </c>
      <c r="C970" s="245">
        <v>2022</v>
      </c>
      <c r="D970" s="245" t="s">
        <v>3771</v>
      </c>
      <c r="E970" s="253">
        <v>75</v>
      </c>
      <c r="F970" s="245"/>
      <c r="G970" s="253">
        <v>76.292940000000002</v>
      </c>
    </row>
    <row r="971" spans="1:7">
      <c r="A971" s="244"/>
      <c r="B971" s="241" t="s">
        <v>4820</v>
      </c>
      <c r="C971" s="245">
        <v>2022</v>
      </c>
      <c r="D971" s="245" t="s">
        <v>3771</v>
      </c>
      <c r="E971" s="253">
        <v>3</v>
      </c>
      <c r="F971" s="245"/>
      <c r="G971" s="253">
        <v>37.851860000000002</v>
      </c>
    </row>
    <row r="972" spans="1:7" ht="37.5">
      <c r="A972" s="244"/>
      <c r="B972" s="241" t="s">
        <v>4821</v>
      </c>
      <c r="C972" s="245">
        <v>2022</v>
      </c>
      <c r="D972" s="245" t="s">
        <v>3771</v>
      </c>
      <c r="E972" s="253">
        <v>24</v>
      </c>
      <c r="F972" s="245"/>
      <c r="G972" s="253">
        <v>55.297429999999999</v>
      </c>
    </row>
    <row r="973" spans="1:7" ht="37.5">
      <c r="A973" s="244"/>
      <c r="B973" s="241" t="s">
        <v>4822</v>
      </c>
      <c r="C973" s="245">
        <v>2022</v>
      </c>
      <c r="D973" s="245" t="s">
        <v>3771</v>
      </c>
      <c r="E973" s="253">
        <v>111</v>
      </c>
      <c r="F973" s="245"/>
      <c r="G973" s="253">
        <v>79.71383999999999</v>
      </c>
    </row>
    <row r="974" spans="1:7" ht="37.5">
      <c r="A974" s="244"/>
      <c r="B974" s="241" t="s">
        <v>4823</v>
      </c>
      <c r="C974" s="245">
        <v>2022</v>
      </c>
      <c r="D974" s="245" t="s">
        <v>3771</v>
      </c>
      <c r="E974" s="253">
        <v>38</v>
      </c>
      <c r="F974" s="245"/>
      <c r="G974" s="253">
        <v>92.364530000000002</v>
      </c>
    </row>
    <row r="975" spans="1:7" ht="37.5">
      <c r="A975" s="244"/>
      <c r="B975" s="241" t="s">
        <v>4824</v>
      </c>
      <c r="C975" s="245">
        <v>2022</v>
      </c>
      <c r="D975" s="245" t="s">
        <v>3771</v>
      </c>
      <c r="E975" s="253">
        <v>36</v>
      </c>
      <c r="F975" s="245"/>
      <c r="G975" s="253">
        <v>37.681370000000001</v>
      </c>
    </row>
    <row r="976" spans="1:7" ht="37.5">
      <c r="A976" s="244"/>
      <c r="B976" s="241" t="s">
        <v>4825</v>
      </c>
      <c r="C976" s="245">
        <v>2022</v>
      </c>
      <c r="D976" s="245" t="s">
        <v>3771</v>
      </c>
      <c r="E976" s="253">
        <v>24</v>
      </c>
      <c r="F976" s="245"/>
      <c r="G976" s="253">
        <v>48.388559999999998</v>
      </c>
    </row>
    <row r="977" spans="1:7">
      <c r="A977" s="244"/>
      <c r="B977" s="241" t="s">
        <v>4910</v>
      </c>
      <c r="C977" s="245">
        <v>2022</v>
      </c>
      <c r="D977" s="245" t="s">
        <v>3774</v>
      </c>
      <c r="E977" s="253">
        <v>5</v>
      </c>
      <c r="F977" s="245"/>
      <c r="G977" s="253">
        <v>101.93800999999999</v>
      </c>
    </row>
    <row r="978" spans="1:7" ht="37.5">
      <c r="A978" s="244"/>
      <c r="B978" s="241" t="s">
        <v>4826</v>
      </c>
      <c r="C978" s="245">
        <v>2022</v>
      </c>
      <c r="D978" s="245" t="s">
        <v>3771</v>
      </c>
      <c r="E978" s="253">
        <v>37</v>
      </c>
      <c r="F978" s="245"/>
      <c r="G978" s="253">
        <v>37.420110000000001</v>
      </c>
    </row>
    <row r="979" spans="1:7">
      <c r="A979" s="244"/>
      <c r="B979" s="241" t="s">
        <v>4911</v>
      </c>
      <c r="C979" s="245">
        <v>2022</v>
      </c>
      <c r="D979" s="245" t="s">
        <v>3774</v>
      </c>
      <c r="E979" s="253">
        <v>13</v>
      </c>
      <c r="F979" s="245"/>
      <c r="G979" s="253">
        <v>97.287820000000011</v>
      </c>
    </row>
    <row r="980" spans="1:7" ht="37.5">
      <c r="A980" s="244"/>
      <c r="B980" s="241" t="s">
        <v>4827</v>
      </c>
      <c r="C980" s="245">
        <v>2022</v>
      </c>
      <c r="D980" s="245" t="s">
        <v>3771</v>
      </c>
      <c r="E980" s="253">
        <v>17</v>
      </c>
      <c r="F980" s="245"/>
      <c r="G980" s="253">
        <v>29.575140000000001</v>
      </c>
    </row>
    <row r="981" spans="1:7" ht="37.5">
      <c r="A981" s="244"/>
      <c r="B981" s="241" t="s">
        <v>4828</v>
      </c>
      <c r="C981" s="245">
        <v>2022</v>
      </c>
      <c r="D981" s="245" t="s">
        <v>3771</v>
      </c>
      <c r="E981" s="253">
        <v>60</v>
      </c>
      <c r="F981" s="245"/>
      <c r="G981" s="253">
        <v>39.106859999999998</v>
      </c>
    </row>
    <row r="982" spans="1:7" ht="37.5">
      <c r="A982" s="244"/>
      <c r="B982" s="241" t="s">
        <v>4829</v>
      </c>
      <c r="C982" s="245">
        <v>2022</v>
      </c>
      <c r="D982" s="245" t="s">
        <v>3771</v>
      </c>
      <c r="E982" s="253">
        <v>33</v>
      </c>
      <c r="F982" s="245"/>
      <c r="G982" s="253">
        <v>32.865760000000002</v>
      </c>
    </row>
    <row r="983" spans="1:7">
      <c r="A983" s="244"/>
      <c r="B983" s="241" t="s">
        <v>4830</v>
      </c>
      <c r="C983" s="245">
        <v>2022</v>
      </c>
      <c r="D983" s="245" t="s">
        <v>3771</v>
      </c>
      <c r="E983" s="253">
        <v>190</v>
      </c>
      <c r="F983" s="245"/>
      <c r="G983" s="253">
        <v>66.919929999999994</v>
      </c>
    </row>
    <row r="984" spans="1:7" ht="37.5">
      <c r="A984" s="244"/>
      <c r="B984" s="241" t="s">
        <v>4831</v>
      </c>
      <c r="C984" s="245">
        <v>2022</v>
      </c>
      <c r="D984" s="245" t="s">
        <v>3771</v>
      </c>
      <c r="E984" s="253">
        <v>23</v>
      </c>
      <c r="F984" s="245"/>
      <c r="G984" s="253">
        <v>44.355629999999998</v>
      </c>
    </row>
    <row r="985" spans="1:7">
      <c r="A985" s="244"/>
      <c r="B985" s="241" t="s">
        <v>4832</v>
      </c>
      <c r="C985" s="245">
        <v>2022</v>
      </c>
      <c r="D985" s="245" t="s">
        <v>3771</v>
      </c>
      <c r="E985" s="253">
        <v>56</v>
      </c>
      <c r="F985" s="245"/>
      <c r="G985" s="253">
        <v>157.25163000000001</v>
      </c>
    </row>
    <row r="986" spans="1:7" ht="37.5">
      <c r="A986" s="244"/>
      <c r="B986" s="241" t="s">
        <v>4833</v>
      </c>
      <c r="C986" s="245">
        <v>2022</v>
      </c>
      <c r="D986" s="245" t="s">
        <v>3771</v>
      </c>
      <c r="E986" s="253">
        <v>13</v>
      </c>
      <c r="F986" s="245"/>
      <c r="G986" s="253">
        <v>26.55349</v>
      </c>
    </row>
    <row r="987" spans="1:7" ht="37.5">
      <c r="A987" s="244"/>
      <c r="B987" s="241" t="s">
        <v>4834</v>
      </c>
      <c r="C987" s="245">
        <v>2022</v>
      </c>
      <c r="D987" s="245" t="s">
        <v>3771</v>
      </c>
      <c r="E987" s="253">
        <v>34</v>
      </c>
      <c r="F987" s="245"/>
      <c r="G987" s="253">
        <v>32.512169999999998</v>
      </c>
    </row>
    <row r="988" spans="1:7" ht="37.5">
      <c r="A988" s="244"/>
      <c r="B988" s="241" t="s">
        <v>4835</v>
      </c>
      <c r="C988" s="245">
        <v>2022</v>
      </c>
      <c r="D988" s="245" t="s">
        <v>3771</v>
      </c>
      <c r="E988" s="253">
        <v>114</v>
      </c>
      <c r="F988" s="245"/>
      <c r="G988" s="253">
        <v>63.167339999999996</v>
      </c>
    </row>
    <row r="989" spans="1:7" ht="37.5">
      <c r="A989" s="244"/>
      <c r="B989" s="241" t="s">
        <v>4836</v>
      </c>
      <c r="C989" s="245">
        <v>2022</v>
      </c>
      <c r="D989" s="245" t="s">
        <v>3771</v>
      </c>
      <c r="E989" s="253">
        <v>80</v>
      </c>
      <c r="F989" s="245"/>
      <c r="G989" s="253">
        <v>41.486499999999999</v>
      </c>
    </row>
    <row r="990" spans="1:7" ht="37.5">
      <c r="A990" s="244"/>
      <c r="B990" s="241" t="s">
        <v>4837</v>
      </c>
      <c r="C990" s="245">
        <v>2022</v>
      </c>
      <c r="D990" s="245" t="s">
        <v>3771</v>
      </c>
      <c r="E990" s="253">
        <v>23</v>
      </c>
      <c r="F990" s="245"/>
      <c r="G990" s="253">
        <v>42.884699999999995</v>
      </c>
    </row>
    <row r="991" spans="1:7" ht="37.5">
      <c r="A991" s="244"/>
      <c r="B991" s="241" t="s">
        <v>4838</v>
      </c>
      <c r="C991" s="245">
        <v>2022</v>
      </c>
      <c r="D991" s="245" t="s">
        <v>3771</v>
      </c>
      <c r="E991" s="253">
        <v>15</v>
      </c>
      <c r="F991" s="245"/>
      <c r="G991" s="253">
        <v>39.143730000000005</v>
      </c>
    </row>
    <row r="992" spans="1:7" ht="37.5">
      <c r="A992" s="244"/>
      <c r="B992" s="241" t="s">
        <v>4839</v>
      </c>
      <c r="C992" s="245">
        <v>2022</v>
      </c>
      <c r="D992" s="245" t="s">
        <v>3771</v>
      </c>
      <c r="E992" s="253">
        <v>27</v>
      </c>
      <c r="F992" s="245"/>
      <c r="G992" s="253">
        <v>28.92163</v>
      </c>
    </row>
    <row r="993" spans="1:7" ht="37.5">
      <c r="A993" s="244"/>
      <c r="B993" s="241" t="s">
        <v>4840</v>
      </c>
      <c r="C993" s="245">
        <v>2022</v>
      </c>
      <c r="D993" s="245" t="s">
        <v>3771</v>
      </c>
      <c r="E993" s="253">
        <v>25</v>
      </c>
      <c r="F993" s="245"/>
      <c r="G993" s="253">
        <v>29.314919999999997</v>
      </c>
    </row>
    <row r="994" spans="1:7" ht="37.5">
      <c r="A994" s="244"/>
      <c r="B994" s="241" t="s">
        <v>4841</v>
      </c>
      <c r="C994" s="245">
        <v>2022</v>
      </c>
      <c r="D994" s="245" t="s">
        <v>3771</v>
      </c>
      <c r="E994" s="253">
        <v>32</v>
      </c>
      <c r="F994" s="245"/>
      <c r="G994" s="253">
        <v>45.502859999999998</v>
      </c>
    </row>
    <row r="995" spans="1:7" ht="37.5">
      <c r="A995" s="244"/>
      <c r="B995" s="241" t="s">
        <v>4842</v>
      </c>
      <c r="C995" s="245">
        <v>2022</v>
      </c>
      <c r="D995" s="245" t="s">
        <v>3771</v>
      </c>
      <c r="E995" s="253">
        <v>24</v>
      </c>
      <c r="F995" s="245"/>
      <c r="G995" s="253">
        <v>35.268639999999998</v>
      </c>
    </row>
    <row r="996" spans="1:7" ht="37.5">
      <c r="A996" s="244"/>
      <c r="B996" s="241" t="s">
        <v>4843</v>
      </c>
      <c r="C996" s="245">
        <v>2022</v>
      </c>
      <c r="D996" s="245" t="s">
        <v>3771</v>
      </c>
      <c r="E996" s="253">
        <v>189</v>
      </c>
      <c r="F996" s="245"/>
      <c r="G996" s="253">
        <v>132.02689999999998</v>
      </c>
    </row>
    <row r="997" spans="1:7" ht="37.5">
      <c r="A997" s="244"/>
      <c r="B997" s="241" t="s">
        <v>4844</v>
      </c>
      <c r="C997" s="245">
        <v>2022</v>
      </c>
      <c r="D997" s="245" t="s">
        <v>3771</v>
      </c>
      <c r="E997" s="253">
        <v>18</v>
      </c>
      <c r="F997" s="245"/>
      <c r="G997" s="253">
        <v>30.111099999999997</v>
      </c>
    </row>
    <row r="998" spans="1:7" ht="37.5">
      <c r="A998" s="244"/>
      <c r="B998" s="241" t="s">
        <v>4845</v>
      </c>
      <c r="C998" s="245">
        <v>2022</v>
      </c>
      <c r="D998" s="245" t="s">
        <v>3771</v>
      </c>
      <c r="E998" s="253">
        <v>76</v>
      </c>
      <c r="F998" s="245"/>
      <c r="G998" s="253">
        <v>43.270870000000002</v>
      </c>
    </row>
    <row r="999" spans="1:7" ht="37.5">
      <c r="A999" s="244"/>
      <c r="B999" s="241" t="s">
        <v>4846</v>
      </c>
      <c r="C999" s="245">
        <v>2022</v>
      </c>
      <c r="D999" s="245" t="s">
        <v>3771</v>
      </c>
      <c r="E999" s="253">
        <v>64</v>
      </c>
      <c r="F999" s="245"/>
      <c r="G999" s="253">
        <v>50.530440000000006</v>
      </c>
    </row>
    <row r="1000" spans="1:7" ht="37.5">
      <c r="A1000" s="244"/>
      <c r="B1000" s="241" t="s">
        <v>4847</v>
      </c>
      <c r="C1000" s="245">
        <v>2022</v>
      </c>
      <c r="D1000" s="245" t="s">
        <v>3771</v>
      </c>
      <c r="E1000" s="253">
        <v>120</v>
      </c>
      <c r="F1000" s="245"/>
      <c r="G1000" s="253">
        <v>46.105050000000006</v>
      </c>
    </row>
    <row r="1001" spans="1:7" ht="37.5">
      <c r="A1001" s="244"/>
      <c r="B1001" s="241" t="s">
        <v>4848</v>
      </c>
      <c r="C1001" s="245">
        <v>2022</v>
      </c>
      <c r="D1001" s="245" t="s">
        <v>3771</v>
      </c>
      <c r="E1001" s="253">
        <v>12</v>
      </c>
      <c r="F1001" s="245"/>
      <c r="G1001" s="253">
        <v>57.10342</v>
      </c>
    </row>
    <row r="1002" spans="1:7" ht="37.5">
      <c r="A1002" s="244"/>
      <c r="B1002" s="241" t="s">
        <v>4849</v>
      </c>
      <c r="C1002" s="245">
        <v>2022</v>
      </c>
      <c r="D1002" s="245" t="s">
        <v>3771</v>
      </c>
      <c r="E1002" s="253">
        <v>44</v>
      </c>
      <c r="F1002" s="245"/>
      <c r="G1002" s="253">
        <v>36.734679999999997</v>
      </c>
    </row>
    <row r="1003" spans="1:7" ht="37.5">
      <c r="A1003" s="244"/>
      <c r="B1003" s="241" t="s">
        <v>4850</v>
      </c>
      <c r="C1003" s="245">
        <v>2022</v>
      </c>
      <c r="D1003" s="245" t="s">
        <v>3771</v>
      </c>
      <c r="E1003" s="253">
        <v>37</v>
      </c>
      <c r="F1003" s="245"/>
      <c r="G1003" s="253">
        <v>30.669889999999999</v>
      </c>
    </row>
    <row r="1004" spans="1:7">
      <c r="A1004" s="244"/>
      <c r="B1004" s="241" t="s">
        <v>4851</v>
      </c>
      <c r="C1004" s="245">
        <v>2022</v>
      </c>
      <c r="D1004" s="245" t="s">
        <v>3771</v>
      </c>
      <c r="E1004" s="253">
        <v>88</v>
      </c>
      <c r="F1004" s="245"/>
      <c r="G1004" s="253">
        <v>65.617720000000006</v>
      </c>
    </row>
    <row r="1005" spans="1:7" ht="37.5">
      <c r="A1005" s="244"/>
      <c r="B1005" s="241" t="s">
        <v>4852</v>
      </c>
      <c r="C1005" s="245">
        <v>2022</v>
      </c>
      <c r="D1005" s="245" t="s">
        <v>3771</v>
      </c>
      <c r="E1005" s="253">
        <v>19</v>
      </c>
      <c r="F1005" s="245"/>
      <c r="G1005" s="253">
        <v>33.790279999999996</v>
      </c>
    </row>
    <row r="1006" spans="1:7" ht="37.5">
      <c r="A1006" s="244"/>
      <c r="B1006" s="241" t="s">
        <v>4853</v>
      </c>
      <c r="C1006" s="245">
        <v>2022</v>
      </c>
      <c r="D1006" s="245" t="s">
        <v>3771</v>
      </c>
      <c r="E1006" s="253">
        <v>41</v>
      </c>
      <c r="F1006" s="245"/>
      <c r="G1006" s="253">
        <v>46.190220000000004</v>
      </c>
    </row>
    <row r="1007" spans="1:7">
      <c r="A1007" s="244"/>
      <c r="B1007" s="241" t="s">
        <v>4854</v>
      </c>
      <c r="C1007" s="245">
        <v>2022</v>
      </c>
      <c r="D1007" s="245" t="s">
        <v>3771</v>
      </c>
      <c r="E1007" s="253">
        <v>59</v>
      </c>
      <c r="F1007" s="245"/>
      <c r="G1007" s="253">
        <v>37.478370000000005</v>
      </c>
    </row>
    <row r="1008" spans="1:7" ht="37.5">
      <c r="A1008" s="244"/>
      <c r="B1008" s="241" t="s">
        <v>4855</v>
      </c>
      <c r="C1008" s="245">
        <v>2022</v>
      </c>
      <c r="D1008" s="245" t="s">
        <v>3771</v>
      </c>
      <c r="E1008" s="253">
        <v>16</v>
      </c>
      <c r="F1008" s="245"/>
      <c r="G1008" s="253">
        <v>32.640630000000002</v>
      </c>
    </row>
    <row r="1009" spans="1:7" ht="37.5">
      <c r="A1009" s="244"/>
      <c r="B1009" s="241" t="s">
        <v>4856</v>
      </c>
      <c r="C1009" s="245">
        <v>2022</v>
      </c>
      <c r="D1009" s="245" t="s">
        <v>3771</v>
      </c>
      <c r="E1009" s="253">
        <v>153</v>
      </c>
      <c r="F1009" s="245"/>
      <c r="G1009" s="253">
        <v>106.43219000000001</v>
      </c>
    </row>
    <row r="1010" spans="1:7">
      <c r="A1010" s="244"/>
      <c r="B1010" s="241" t="s">
        <v>4857</v>
      </c>
      <c r="C1010" s="245">
        <v>2022</v>
      </c>
      <c r="D1010" s="245" t="s">
        <v>3771</v>
      </c>
      <c r="E1010" s="253">
        <v>25</v>
      </c>
      <c r="F1010" s="245"/>
      <c r="G1010" s="253">
        <v>35.378589999999996</v>
      </c>
    </row>
    <row r="1011" spans="1:7" ht="37.5">
      <c r="A1011" s="244"/>
      <c r="B1011" s="241" t="s">
        <v>4858</v>
      </c>
      <c r="C1011" s="245">
        <v>2022</v>
      </c>
      <c r="D1011" s="245" t="s">
        <v>3771</v>
      </c>
      <c r="E1011" s="253">
        <v>9</v>
      </c>
      <c r="F1011" s="245"/>
      <c r="G1011" s="253">
        <v>30.071919999999999</v>
      </c>
    </row>
    <row r="1012" spans="1:7" ht="37.5">
      <c r="A1012" s="244"/>
      <c r="B1012" s="241" t="s">
        <v>4859</v>
      </c>
      <c r="C1012" s="245">
        <v>2022</v>
      </c>
      <c r="D1012" s="245" t="s">
        <v>3771</v>
      </c>
      <c r="E1012" s="253">
        <v>12</v>
      </c>
      <c r="F1012" s="245"/>
      <c r="G1012" s="253">
        <v>25.660040000000002</v>
      </c>
    </row>
    <row r="1013" spans="1:7">
      <c r="A1013" s="244"/>
      <c r="B1013" s="241" t="s">
        <v>4860</v>
      </c>
      <c r="C1013" s="245">
        <v>2022</v>
      </c>
      <c r="D1013" s="245" t="s">
        <v>3771</v>
      </c>
      <c r="E1013" s="253">
        <v>24</v>
      </c>
      <c r="F1013" s="245"/>
      <c r="G1013" s="253">
        <v>53.16675</v>
      </c>
    </row>
    <row r="1014" spans="1:7" ht="37.5">
      <c r="A1014" s="244"/>
      <c r="B1014" s="241" t="s">
        <v>4861</v>
      </c>
      <c r="C1014" s="245">
        <v>2022</v>
      </c>
      <c r="D1014" s="245" t="s">
        <v>3771</v>
      </c>
      <c r="E1014" s="253">
        <v>73</v>
      </c>
      <c r="F1014" s="245"/>
      <c r="G1014" s="253">
        <v>53.636900000000004</v>
      </c>
    </row>
    <row r="1015" spans="1:7" ht="37.5">
      <c r="A1015" s="244"/>
      <c r="B1015" s="241" t="s">
        <v>4862</v>
      </c>
      <c r="C1015" s="245">
        <v>2022</v>
      </c>
      <c r="D1015" s="245" t="s">
        <v>3771</v>
      </c>
      <c r="E1015" s="253">
        <v>38</v>
      </c>
      <c r="F1015" s="245"/>
      <c r="G1015" s="253">
        <v>41.458800000000004</v>
      </c>
    </row>
    <row r="1016" spans="1:7" ht="37.5">
      <c r="A1016" s="244"/>
      <c r="B1016" s="241" t="s">
        <v>4863</v>
      </c>
      <c r="C1016" s="245">
        <v>2022</v>
      </c>
      <c r="D1016" s="245" t="s">
        <v>3771</v>
      </c>
      <c r="E1016" s="253">
        <v>29</v>
      </c>
      <c r="F1016" s="245"/>
      <c r="G1016" s="253">
        <v>30.13194</v>
      </c>
    </row>
    <row r="1017" spans="1:7" ht="37.5">
      <c r="A1017" s="244"/>
      <c r="B1017" s="241" t="s">
        <v>4864</v>
      </c>
      <c r="C1017" s="245">
        <v>2022</v>
      </c>
      <c r="D1017" s="245" t="s">
        <v>3771</v>
      </c>
      <c r="E1017" s="253">
        <v>62</v>
      </c>
      <c r="F1017" s="245"/>
      <c r="G1017" s="253">
        <v>38.099179999999997</v>
      </c>
    </row>
    <row r="1018" spans="1:7" ht="37.5">
      <c r="A1018" s="244"/>
      <c r="B1018" s="241" t="s">
        <v>4865</v>
      </c>
      <c r="C1018" s="245">
        <v>2022</v>
      </c>
      <c r="D1018" s="245" t="s">
        <v>3771</v>
      </c>
      <c r="E1018" s="253">
        <v>40</v>
      </c>
      <c r="F1018" s="245"/>
      <c r="G1018" s="253">
        <v>31.319299999999998</v>
      </c>
    </row>
    <row r="1019" spans="1:7" ht="37.5">
      <c r="A1019" s="244"/>
      <c r="B1019" s="241" t="s">
        <v>4866</v>
      </c>
      <c r="C1019" s="245">
        <v>2022</v>
      </c>
      <c r="D1019" s="245" t="s">
        <v>3771</v>
      </c>
      <c r="E1019" s="253">
        <v>16</v>
      </c>
      <c r="F1019" s="245"/>
      <c r="G1019" s="253">
        <v>40.229709999999997</v>
      </c>
    </row>
    <row r="1020" spans="1:7" ht="37.5">
      <c r="A1020" s="244"/>
      <c r="B1020" s="241" t="s">
        <v>4867</v>
      </c>
      <c r="C1020" s="245">
        <v>2022</v>
      </c>
      <c r="D1020" s="245" t="s">
        <v>3771</v>
      </c>
      <c r="E1020" s="253">
        <v>14</v>
      </c>
      <c r="F1020" s="245"/>
      <c r="G1020" s="253">
        <v>39.501249999999999</v>
      </c>
    </row>
    <row r="1021" spans="1:7" ht="37.5">
      <c r="A1021" s="244"/>
      <c r="B1021" s="241" t="s">
        <v>4868</v>
      </c>
      <c r="C1021" s="245">
        <v>2022</v>
      </c>
      <c r="D1021" s="245" t="s">
        <v>3771</v>
      </c>
      <c r="E1021" s="253">
        <v>176</v>
      </c>
      <c r="F1021" s="245"/>
      <c r="G1021" s="253">
        <v>92.951679999999996</v>
      </c>
    </row>
    <row r="1022" spans="1:7" ht="37.5">
      <c r="A1022" s="244"/>
      <c r="B1022" s="241" t="s">
        <v>4869</v>
      </c>
      <c r="C1022" s="245">
        <v>2022</v>
      </c>
      <c r="D1022" s="245" t="s">
        <v>3771</v>
      </c>
      <c r="E1022" s="253">
        <v>14</v>
      </c>
      <c r="F1022" s="245"/>
      <c r="G1022" s="253">
        <v>46.921129999999998</v>
      </c>
    </row>
    <row r="1023" spans="1:7" ht="37.5">
      <c r="A1023" s="244"/>
      <c r="B1023" s="241" t="s">
        <v>4870</v>
      </c>
      <c r="C1023" s="245">
        <v>2022</v>
      </c>
      <c r="D1023" s="245" t="s">
        <v>3771</v>
      </c>
      <c r="E1023" s="253">
        <v>88</v>
      </c>
      <c r="F1023" s="245"/>
      <c r="G1023" s="253">
        <v>43.995480000000001</v>
      </c>
    </row>
    <row r="1024" spans="1:7" ht="37.5">
      <c r="A1024" s="244"/>
      <c r="B1024" s="241" t="s">
        <v>4871</v>
      </c>
      <c r="C1024" s="245">
        <v>2022</v>
      </c>
      <c r="D1024" s="245" t="s">
        <v>3771</v>
      </c>
      <c r="E1024" s="253">
        <v>30</v>
      </c>
      <c r="F1024" s="245"/>
      <c r="G1024" s="253">
        <v>53.379109999999997</v>
      </c>
    </row>
    <row r="1025" spans="1:7" ht="37.5">
      <c r="A1025" s="244"/>
      <c r="B1025" s="241" t="s">
        <v>4872</v>
      </c>
      <c r="C1025" s="245">
        <v>2022</v>
      </c>
      <c r="D1025" s="245" t="s">
        <v>3771</v>
      </c>
      <c r="E1025" s="253">
        <v>18</v>
      </c>
      <c r="F1025" s="245"/>
      <c r="G1025" s="253">
        <v>29.466540000000002</v>
      </c>
    </row>
    <row r="1026" spans="1:7" ht="37.5">
      <c r="A1026" s="244"/>
      <c r="B1026" s="241" t="s">
        <v>4873</v>
      </c>
      <c r="C1026" s="245">
        <v>2022</v>
      </c>
      <c r="D1026" s="245" t="s">
        <v>3771</v>
      </c>
      <c r="E1026" s="253">
        <v>12</v>
      </c>
      <c r="F1026" s="245"/>
      <c r="G1026" s="253">
        <v>52.192320000000002</v>
      </c>
    </row>
    <row r="1027" spans="1:7" ht="37.5">
      <c r="A1027" s="244"/>
      <c r="B1027" s="241" t="s">
        <v>4874</v>
      </c>
      <c r="C1027" s="245">
        <v>2022</v>
      </c>
      <c r="D1027" s="245" t="s">
        <v>3771</v>
      </c>
      <c r="E1027" s="253">
        <v>12</v>
      </c>
      <c r="F1027" s="245"/>
      <c r="G1027" s="253">
        <v>48.98592</v>
      </c>
    </row>
    <row r="1028" spans="1:7" ht="37.5">
      <c r="A1028" s="244"/>
      <c r="B1028" s="241" t="s">
        <v>4875</v>
      </c>
      <c r="C1028" s="245">
        <v>2022</v>
      </c>
      <c r="D1028" s="245" t="s">
        <v>3771</v>
      </c>
      <c r="E1028" s="253">
        <v>234</v>
      </c>
      <c r="F1028" s="245"/>
      <c r="G1028" s="253">
        <v>136.04589999999999</v>
      </c>
    </row>
    <row r="1029" spans="1:7" ht="37.5">
      <c r="A1029" s="244"/>
      <c r="B1029" s="241" t="s">
        <v>4876</v>
      </c>
      <c r="C1029" s="245">
        <v>2022</v>
      </c>
      <c r="D1029" s="245" t="s">
        <v>3771</v>
      </c>
      <c r="E1029" s="253">
        <v>14</v>
      </c>
      <c r="F1029" s="245"/>
      <c r="G1029" s="253">
        <v>34.168680000000002</v>
      </c>
    </row>
    <row r="1030" spans="1:7" ht="37.5">
      <c r="A1030" s="244"/>
      <c r="B1030" s="241" t="s">
        <v>4877</v>
      </c>
      <c r="C1030" s="245">
        <v>2022</v>
      </c>
      <c r="D1030" s="245" t="s">
        <v>3771</v>
      </c>
      <c r="E1030" s="253">
        <v>26</v>
      </c>
      <c r="F1030" s="245"/>
      <c r="G1030" s="253">
        <v>35.618870000000001</v>
      </c>
    </row>
    <row r="1031" spans="1:7" ht="37.5">
      <c r="A1031" s="244"/>
      <c r="B1031" s="241" t="s">
        <v>4878</v>
      </c>
      <c r="C1031" s="245">
        <v>2022</v>
      </c>
      <c r="D1031" s="245" t="s">
        <v>3771</v>
      </c>
      <c r="E1031" s="253">
        <v>13</v>
      </c>
      <c r="F1031" s="245"/>
      <c r="G1031" s="253">
        <v>43.495570000000001</v>
      </c>
    </row>
    <row r="1032" spans="1:7" ht="37.5">
      <c r="A1032" s="244"/>
      <c r="B1032" s="241" t="s">
        <v>4879</v>
      </c>
      <c r="C1032" s="245">
        <v>2022</v>
      </c>
      <c r="D1032" s="245" t="s">
        <v>3771</v>
      </c>
      <c r="E1032" s="253">
        <v>18</v>
      </c>
      <c r="F1032" s="245"/>
      <c r="G1032" s="253">
        <v>44.874050000000004</v>
      </c>
    </row>
    <row r="1033" spans="1:7" ht="37.5">
      <c r="A1033" s="244"/>
      <c r="B1033" s="241" t="s">
        <v>4880</v>
      </c>
      <c r="C1033" s="245">
        <v>2022</v>
      </c>
      <c r="D1033" s="245" t="s">
        <v>3771</v>
      </c>
      <c r="E1033" s="253">
        <v>30</v>
      </c>
      <c r="F1033" s="245"/>
      <c r="G1033" s="253">
        <v>54.060629999999996</v>
      </c>
    </row>
    <row r="1034" spans="1:7" ht="37.5">
      <c r="A1034" s="244"/>
      <c r="B1034" s="241" t="s">
        <v>4881</v>
      </c>
      <c r="C1034" s="245">
        <v>2022</v>
      </c>
      <c r="D1034" s="245" t="s">
        <v>3771</v>
      </c>
      <c r="E1034" s="253">
        <v>27</v>
      </c>
      <c r="F1034" s="245"/>
      <c r="G1034" s="253">
        <v>42.873660000000001</v>
      </c>
    </row>
    <row r="1035" spans="1:7" ht="37.5">
      <c r="A1035" s="244"/>
      <c r="B1035" s="241" t="s">
        <v>4882</v>
      </c>
      <c r="C1035" s="245">
        <v>2022</v>
      </c>
      <c r="D1035" s="245" t="s">
        <v>3771</v>
      </c>
      <c r="E1035" s="253">
        <v>63</v>
      </c>
      <c r="F1035" s="245"/>
      <c r="G1035" s="253">
        <v>71.523440000000008</v>
      </c>
    </row>
    <row r="1036" spans="1:7" ht="37.5">
      <c r="A1036" s="244"/>
      <c r="B1036" s="241" t="s">
        <v>4883</v>
      </c>
      <c r="C1036" s="245">
        <v>2022</v>
      </c>
      <c r="D1036" s="245" t="s">
        <v>3771</v>
      </c>
      <c r="E1036" s="253">
        <v>196</v>
      </c>
      <c r="F1036" s="245"/>
      <c r="G1036" s="253">
        <v>203.29527999999999</v>
      </c>
    </row>
    <row r="1037" spans="1:7" ht="37.5">
      <c r="A1037" s="244"/>
      <c r="B1037" s="241" t="s">
        <v>4884</v>
      </c>
      <c r="C1037" s="245">
        <v>2022</v>
      </c>
      <c r="D1037" s="245" t="s">
        <v>3771</v>
      </c>
      <c r="E1037" s="253">
        <v>205</v>
      </c>
      <c r="F1037" s="245"/>
      <c r="G1037" s="253">
        <v>93.813880000000012</v>
      </c>
    </row>
    <row r="1038" spans="1:7" ht="37.5">
      <c r="A1038" s="244"/>
      <c r="B1038" s="241" t="s">
        <v>4885</v>
      </c>
      <c r="C1038" s="245">
        <v>2022</v>
      </c>
      <c r="D1038" s="245" t="s">
        <v>3771</v>
      </c>
      <c r="E1038" s="253">
        <v>47</v>
      </c>
      <c r="F1038" s="245"/>
      <c r="G1038" s="253">
        <v>68.657690000000002</v>
      </c>
    </row>
    <row r="1039" spans="1:7" ht="37.5">
      <c r="A1039" s="244"/>
      <c r="B1039" s="241" t="s">
        <v>4886</v>
      </c>
      <c r="C1039" s="245">
        <v>2022</v>
      </c>
      <c r="D1039" s="245" t="s">
        <v>3771</v>
      </c>
      <c r="E1039" s="253">
        <v>313</v>
      </c>
      <c r="F1039" s="245"/>
      <c r="G1039" s="253">
        <v>335.96403999999995</v>
      </c>
    </row>
    <row r="1040" spans="1:7" ht="37.5">
      <c r="A1040" s="244"/>
      <c r="B1040" s="241" t="s">
        <v>4887</v>
      </c>
      <c r="C1040" s="245">
        <v>2022</v>
      </c>
      <c r="D1040" s="245" t="s">
        <v>3771</v>
      </c>
      <c r="E1040" s="253">
        <v>240</v>
      </c>
      <c r="F1040" s="245"/>
      <c r="G1040" s="253">
        <v>94.782289999999989</v>
      </c>
    </row>
    <row r="1041" spans="1:7" ht="37.5">
      <c r="A1041" s="244"/>
      <c r="B1041" s="241" t="s">
        <v>4888</v>
      </c>
      <c r="C1041" s="245">
        <v>2022</v>
      </c>
      <c r="D1041" s="245" t="s">
        <v>3771</v>
      </c>
      <c r="E1041" s="253">
        <v>25</v>
      </c>
      <c r="F1041" s="245"/>
      <c r="G1041" s="253">
        <v>51.550280000000001</v>
      </c>
    </row>
    <row r="1042" spans="1:7" ht="37.5">
      <c r="A1042" s="244"/>
      <c r="B1042" s="241" t="s">
        <v>4889</v>
      </c>
      <c r="C1042" s="245">
        <v>2022</v>
      </c>
      <c r="D1042" s="245" t="s">
        <v>3771</v>
      </c>
      <c r="E1042" s="253">
        <v>55</v>
      </c>
      <c r="F1042" s="245"/>
      <c r="G1042" s="253">
        <v>265.94240000000002</v>
      </c>
    </row>
    <row r="1043" spans="1:7" ht="37.5">
      <c r="A1043" s="244"/>
      <c r="B1043" s="241" t="s">
        <v>4890</v>
      </c>
      <c r="C1043" s="245">
        <v>2022</v>
      </c>
      <c r="D1043" s="245" t="s">
        <v>3771</v>
      </c>
      <c r="E1043" s="253">
        <v>22</v>
      </c>
      <c r="F1043" s="245"/>
      <c r="G1043" s="253">
        <v>69.266159999999999</v>
      </c>
    </row>
    <row r="1044" spans="1:7" ht="37.5">
      <c r="A1044" s="244"/>
      <c r="B1044" s="241" t="s">
        <v>4891</v>
      </c>
      <c r="C1044" s="245">
        <v>2022</v>
      </c>
      <c r="D1044" s="245" t="s">
        <v>3771</v>
      </c>
      <c r="E1044" s="253">
        <v>390</v>
      </c>
      <c r="F1044" s="245"/>
      <c r="G1044" s="253">
        <v>613.36608999999999</v>
      </c>
    </row>
    <row r="1045" spans="1:7" ht="37.5">
      <c r="A1045" s="244"/>
      <c r="B1045" s="241" t="s">
        <v>4892</v>
      </c>
      <c r="C1045" s="245">
        <v>2022</v>
      </c>
      <c r="D1045" s="245" t="s">
        <v>3771</v>
      </c>
      <c r="E1045" s="253">
        <v>21</v>
      </c>
      <c r="F1045" s="245"/>
      <c r="G1045" s="253">
        <v>37.282499999999999</v>
      </c>
    </row>
    <row r="1046" spans="1:7" ht="37.5">
      <c r="A1046" s="244"/>
      <c r="B1046" s="241" t="s">
        <v>4893</v>
      </c>
      <c r="C1046" s="245">
        <v>2022</v>
      </c>
      <c r="D1046" s="245" t="s">
        <v>3771</v>
      </c>
      <c r="E1046" s="253">
        <v>14</v>
      </c>
      <c r="F1046" s="245"/>
      <c r="G1046" s="253">
        <v>45.696019999999997</v>
      </c>
    </row>
    <row r="1047" spans="1:7">
      <c r="A1047" s="244"/>
      <c r="B1047" s="241" t="s">
        <v>4912</v>
      </c>
      <c r="C1047" s="245">
        <v>2022</v>
      </c>
      <c r="D1047" s="245" t="s">
        <v>3774</v>
      </c>
      <c r="E1047" s="253">
        <v>4</v>
      </c>
      <c r="F1047" s="245"/>
      <c r="G1047" s="253">
        <v>66.643649999999994</v>
      </c>
    </row>
    <row r="1048" spans="1:7" ht="37.5">
      <c r="A1048" s="244"/>
      <c r="B1048" s="241" t="s">
        <v>4894</v>
      </c>
      <c r="C1048" s="245">
        <v>2022</v>
      </c>
      <c r="D1048" s="245" t="s">
        <v>3771</v>
      </c>
      <c r="E1048" s="253">
        <v>16</v>
      </c>
      <c r="F1048" s="245"/>
      <c r="G1048" s="253">
        <v>42.07938</v>
      </c>
    </row>
    <row r="1049" spans="1:7" ht="37.5">
      <c r="A1049" s="244"/>
      <c r="B1049" s="241" t="s">
        <v>4895</v>
      </c>
      <c r="C1049" s="245">
        <v>2022</v>
      </c>
      <c r="D1049" s="245" t="s">
        <v>3771</v>
      </c>
      <c r="E1049" s="253">
        <v>14</v>
      </c>
      <c r="F1049" s="245"/>
      <c r="G1049" s="253">
        <v>106.67363</v>
      </c>
    </row>
    <row r="1050" spans="1:7" ht="37.5">
      <c r="A1050" s="244"/>
      <c r="B1050" s="241" t="s">
        <v>4896</v>
      </c>
      <c r="C1050" s="245">
        <v>2022</v>
      </c>
      <c r="D1050" s="245" t="s">
        <v>3771</v>
      </c>
      <c r="E1050" s="253">
        <v>44</v>
      </c>
      <c r="F1050" s="245"/>
      <c r="G1050" s="253">
        <v>79.102509999999995</v>
      </c>
    </row>
    <row r="1051" spans="1:7" ht="37.5">
      <c r="A1051" s="244"/>
      <c r="B1051" s="241" t="s">
        <v>4897</v>
      </c>
      <c r="C1051" s="245">
        <v>2022</v>
      </c>
      <c r="D1051" s="245" t="s">
        <v>3771</v>
      </c>
      <c r="E1051" s="253">
        <v>197</v>
      </c>
      <c r="F1051" s="245"/>
      <c r="G1051" s="253">
        <v>80.234870000000001</v>
      </c>
    </row>
    <row r="1052" spans="1:7" ht="37.5">
      <c r="A1052" s="244"/>
      <c r="B1052" s="241" t="s">
        <v>4898</v>
      </c>
      <c r="C1052" s="245">
        <v>2022</v>
      </c>
      <c r="D1052" s="245" t="s">
        <v>3771</v>
      </c>
      <c r="E1052" s="253">
        <v>21</v>
      </c>
      <c r="F1052" s="245"/>
      <c r="G1052" s="253">
        <v>39.872260000000004</v>
      </c>
    </row>
    <row r="1053" spans="1:7" ht="37.5">
      <c r="A1053" s="244"/>
      <c r="B1053" s="241" t="s">
        <v>4899</v>
      </c>
      <c r="C1053" s="245">
        <v>2022</v>
      </c>
      <c r="D1053" s="245" t="s">
        <v>3771</v>
      </c>
      <c r="E1053" s="253">
        <v>62</v>
      </c>
      <c r="F1053" s="245"/>
      <c r="G1053" s="253">
        <v>145.74923000000001</v>
      </c>
    </row>
    <row r="1054" spans="1:7" ht="37.5">
      <c r="A1054" s="244"/>
      <c r="B1054" s="241" t="s">
        <v>4900</v>
      </c>
      <c r="C1054" s="245">
        <v>2022</v>
      </c>
      <c r="D1054" s="245" t="s">
        <v>3771</v>
      </c>
      <c r="E1054" s="253">
        <v>20</v>
      </c>
      <c r="F1054" s="245"/>
      <c r="G1054" s="253">
        <v>35.44661</v>
      </c>
    </row>
    <row r="1055" spans="1:7" ht="37.5">
      <c r="A1055" s="244"/>
      <c r="B1055" s="241" t="s">
        <v>4901</v>
      </c>
      <c r="C1055" s="245">
        <v>2022</v>
      </c>
      <c r="D1055" s="245" t="s">
        <v>3771</v>
      </c>
      <c r="E1055" s="253">
        <v>83</v>
      </c>
      <c r="F1055" s="245"/>
      <c r="G1055" s="253">
        <v>19.53641</v>
      </c>
    </row>
    <row r="1056" spans="1:7" ht="37.5">
      <c r="A1056" s="244"/>
      <c r="B1056" s="241" t="s">
        <v>4902</v>
      </c>
      <c r="C1056" s="245">
        <v>2022</v>
      </c>
      <c r="D1056" s="245" t="s">
        <v>3771</v>
      </c>
      <c r="E1056" s="253">
        <v>23</v>
      </c>
      <c r="F1056" s="245"/>
      <c r="G1056" s="253">
        <v>54.536430000000003</v>
      </c>
    </row>
    <row r="1057" spans="1:7">
      <c r="A1057" s="244"/>
      <c r="B1057" s="241" t="s">
        <v>4913</v>
      </c>
      <c r="C1057" s="245">
        <v>2022</v>
      </c>
      <c r="D1057" s="245" t="s">
        <v>3774</v>
      </c>
      <c r="E1057" s="253">
        <v>4</v>
      </c>
      <c r="F1057" s="245"/>
      <c r="G1057" s="253">
        <v>33.774550000000005</v>
      </c>
    </row>
    <row r="1058" spans="1:7">
      <c r="A1058" s="244"/>
      <c r="B1058" s="241" t="s">
        <v>4914</v>
      </c>
      <c r="C1058" s="245">
        <v>2022</v>
      </c>
      <c r="D1058" s="245" t="s">
        <v>3774</v>
      </c>
      <c r="E1058" s="253">
        <v>15</v>
      </c>
      <c r="F1058" s="245"/>
      <c r="G1058" s="253">
        <v>101.26882000000001</v>
      </c>
    </row>
    <row r="1059" spans="1:7" ht="37.5">
      <c r="A1059" s="244"/>
      <c r="B1059" s="241" t="s">
        <v>4903</v>
      </c>
      <c r="C1059" s="245">
        <v>2022</v>
      </c>
      <c r="D1059" s="245" t="s">
        <v>3771</v>
      </c>
      <c r="E1059" s="253">
        <v>36</v>
      </c>
      <c r="F1059" s="245"/>
      <c r="G1059" s="253">
        <v>91.146000000000001</v>
      </c>
    </row>
    <row r="1060" spans="1:7" ht="37.5">
      <c r="A1060" s="244"/>
      <c r="B1060" s="241" t="s">
        <v>4904</v>
      </c>
      <c r="C1060" s="245">
        <v>2022</v>
      </c>
      <c r="D1060" s="245" t="s">
        <v>3771</v>
      </c>
      <c r="E1060" s="253">
        <v>55</v>
      </c>
      <c r="F1060" s="245"/>
      <c r="G1060" s="253">
        <v>95.661380000000008</v>
      </c>
    </row>
    <row r="1061" spans="1:7" ht="37.5">
      <c r="A1061" s="244"/>
      <c r="B1061" s="241" t="s">
        <v>4905</v>
      </c>
      <c r="C1061" s="245">
        <v>2022</v>
      </c>
      <c r="D1061" s="245" t="s">
        <v>3771</v>
      </c>
      <c r="E1061" s="253">
        <v>23</v>
      </c>
      <c r="F1061" s="245"/>
      <c r="G1061" s="253">
        <v>50.884529999999998</v>
      </c>
    </row>
    <row r="1062" spans="1:7" ht="37.5">
      <c r="A1062" s="244"/>
      <c r="B1062" s="241" t="s">
        <v>4906</v>
      </c>
      <c r="C1062" s="245">
        <v>2022</v>
      </c>
      <c r="D1062" s="245" t="s">
        <v>3771</v>
      </c>
      <c r="E1062" s="253">
        <v>50</v>
      </c>
      <c r="F1062" s="245"/>
      <c r="G1062" s="253">
        <v>49.606269999999995</v>
      </c>
    </row>
    <row r="1063" spans="1:7" ht="37.5">
      <c r="A1063" s="244"/>
      <c r="B1063" s="241" t="s">
        <v>4907</v>
      </c>
      <c r="C1063" s="245">
        <v>2022</v>
      </c>
      <c r="D1063" s="245" t="s">
        <v>3771</v>
      </c>
      <c r="E1063" s="253">
        <v>51</v>
      </c>
      <c r="F1063" s="245"/>
      <c r="G1063" s="253">
        <v>51.743569999999998</v>
      </c>
    </row>
    <row r="1064" spans="1:7" ht="37.5">
      <c r="A1064" s="244"/>
      <c r="B1064" s="241" t="s">
        <v>4908</v>
      </c>
      <c r="C1064" s="245">
        <v>2022</v>
      </c>
      <c r="D1064" s="245" t="s">
        <v>3771</v>
      </c>
      <c r="E1064" s="253">
        <v>20</v>
      </c>
      <c r="F1064" s="245"/>
      <c r="G1064" s="253">
        <v>57.365410000000004</v>
      </c>
    </row>
    <row r="1065" spans="1:7" ht="37.5">
      <c r="A1065" s="244"/>
      <c r="B1065" s="241" t="s">
        <v>4909</v>
      </c>
      <c r="C1065" s="245">
        <v>2022</v>
      </c>
      <c r="D1065" s="245" t="s">
        <v>3771</v>
      </c>
      <c r="E1065" s="253">
        <v>23</v>
      </c>
      <c r="F1065" s="245"/>
      <c r="G1065" s="252">
        <v>46.90972</v>
      </c>
    </row>
    <row r="1066" spans="1:7" ht="25.5" customHeight="1">
      <c r="A1066" s="244" t="s">
        <v>7228</v>
      </c>
      <c r="B1066" s="241" t="s">
        <v>3820</v>
      </c>
      <c r="C1066" s="245">
        <v>2022</v>
      </c>
      <c r="D1066" s="245"/>
      <c r="E1066" s="253"/>
      <c r="F1066" s="245"/>
      <c r="G1066" s="253"/>
    </row>
    <row r="1067" spans="1:7">
      <c r="A1067" s="244" t="s">
        <v>7229</v>
      </c>
      <c r="B1067" s="241" t="s">
        <v>3901</v>
      </c>
      <c r="C1067" s="245">
        <v>2022</v>
      </c>
      <c r="D1067" s="245"/>
      <c r="E1067" s="245">
        <v>309</v>
      </c>
      <c r="F1067" s="245"/>
      <c r="G1067" s="254">
        <v>423.81011000000001</v>
      </c>
    </row>
    <row r="1068" spans="1:7">
      <c r="A1068" s="244"/>
      <c r="B1068" s="241" t="s">
        <v>4915</v>
      </c>
      <c r="C1068" s="245">
        <v>2022</v>
      </c>
      <c r="D1068" s="245" t="s">
        <v>3771</v>
      </c>
      <c r="E1068" s="253">
        <v>27</v>
      </c>
      <c r="F1068" s="245"/>
      <c r="G1068" s="253">
        <v>68.946010000000001</v>
      </c>
    </row>
    <row r="1069" spans="1:7">
      <c r="A1069" s="244"/>
      <c r="B1069" s="241" t="s">
        <v>4916</v>
      </c>
      <c r="C1069" s="245">
        <v>2022</v>
      </c>
      <c r="D1069" s="245" t="s">
        <v>3771</v>
      </c>
      <c r="E1069" s="253">
        <v>96</v>
      </c>
      <c r="F1069" s="245"/>
      <c r="G1069" s="253">
        <v>91.574590000000001</v>
      </c>
    </row>
    <row r="1070" spans="1:7" ht="37.5">
      <c r="A1070" s="244"/>
      <c r="B1070" s="241" t="s">
        <v>4917</v>
      </c>
      <c r="C1070" s="245">
        <v>2022</v>
      </c>
      <c r="D1070" s="245" t="s">
        <v>3771</v>
      </c>
      <c r="E1070" s="253">
        <v>0</v>
      </c>
      <c r="F1070" s="245"/>
      <c r="G1070" s="253">
        <v>20.736409999999999</v>
      </c>
    </row>
    <row r="1071" spans="1:7" ht="37.5">
      <c r="A1071" s="244"/>
      <c r="B1071" s="241" t="s">
        <v>4917</v>
      </c>
      <c r="C1071" s="245">
        <v>2022</v>
      </c>
      <c r="D1071" s="245" t="s">
        <v>3771</v>
      </c>
      <c r="E1071" s="253">
        <v>180</v>
      </c>
      <c r="F1071" s="245"/>
      <c r="G1071" s="253">
        <v>201.31351999999998</v>
      </c>
    </row>
    <row r="1072" spans="1:7" ht="37.5">
      <c r="A1072" s="244"/>
      <c r="B1072" s="241" t="s">
        <v>4918</v>
      </c>
      <c r="C1072" s="245">
        <v>2022</v>
      </c>
      <c r="D1072" s="245" t="s">
        <v>3771</v>
      </c>
      <c r="E1072" s="253">
        <v>6</v>
      </c>
      <c r="F1072" s="245"/>
      <c r="G1072" s="252">
        <v>41.239580000000004</v>
      </c>
    </row>
    <row r="1073" spans="1:7">
      <c r="A1073" s="251" t="s">
        <v>7230</v>
      </c>
      <c r="B1073" s="241" t="s">
        <v>4753</v>
      </c>
      <c r="C1073" s="245">
        <v>2022</v>
      </c>
      <c r="D1073" s="245"/>
      <c r="E1073" s="253"/>
      <c r="F1073" s="245"/>
      <c r="G1073" s="253"/>
    </row>
    <row r="1074" spans="1:7">
      <c r="A1074" s="251" t="s">
        <v>7231</v>
      </c>
      <c r="B1074" s="241" t="s">
        <v>3898</v>
      </c>
      <c r="C1074" s="245">
        <v>2022</v>
      </c>
      <c r="D1074" s="245"/>
      <c r="E1074" s="253"/>
      <c r="F1074" s="245"/>
      <c r="G1074" s="253"/>
    </row>
    <row r="1075" spans="1:7" ht="37.5">
      <c r="A1075" s="244" t="s">
        <v>7232</v>
      </c>
      <c r="B1075" s="241" t="s">
        <v>3899</v>
      </c>
      <c r="C1075" s="245">
        <v>2022</v>
      </c>
      <c r="D1075" s="245"/>
      <c r="E1075" s="253"/>
      <c r="F1075" s="245"/>
      <c r="G1075" s="253"/>
    </row>
    <row r="1076" spans="1:7">
      <c r="A1076" s="244" t="s">
        <v>7233</v>
      </c>
      <c r="B1076" s="241" t="s">
        <v>3901</v>
      </c>
      <c r="C1076" s="245">
        <v>2022</v>
      </c>
      <c r="D1076" s="245"/>
      <c r="E1076" s="245">
        <v>22</v>
      </c>
      <c r="F1076" s="245"/>
      <c r="G1076" s="254">
        <v>56.18526</v>
      </c>
    </row>
    <row r="1077" spans="1:7" ht="37.5">
      <c r="A1077" s="244"/>
      <c r="B1077" s="241" t="s">
        <v>4919</v>
      </c>
      <c r="C1077" s="245">
        <v>2022</v>
      </c>
      <c r="D1077" s="245" t="s">
        <v>3774</v>
      </c>
      <c r="E1077" s="253">
        <v>22</v>
      </c>
      <c r="F1077" s="245"/>
      <c r="G1077" s="253">
        <v>56.18526</v>
      </c>
    </row>
    <row r="1078" spans="1:7">
      <c r="A1078" s="116" t="s">
        <v>19</v>
      </c>
      <c r="B1078" s="117" t="s">
        <v>64</v>
      </c>
      <c r="C1078" s="118">
        <v>2022</v>
      </c>
      <c r="D1078" s="118"/>
      <c r="E1078" s="118"/>
      <c r="F1078" s="245"/>
      <c r="G1078" s="121" t="s">
        <v>3892</v>
      </c>
    </row>
    <row r="1079" spans="1:7" ht="93.75">
      <c r="A1079" s="244" t="s">
        <v>3240</v>
      </c>
      <c r="B1079" s="241" t="s">
        <v>3777</v>
      </c>
      <c r="C1079" s="245">
        <v>2022</v>
      </c>
      <c r="D1079" s="245"/>
      <c r="E1079" s="245"/>
      <c r="F1079" s="245"/>
      <c r="G1079" s="253"/>
    </row>
    <row r="1080" spans="1:7">
      <c r="A1080" s="244" t="s">
        <v>3242</v>
      </c>
      <c r="B1080" s="241" t="s">
        <v>3778</v>
      </c>
      <c r="C1080" s="245">
        <v>2022</v>
      </c>
      <c r="D1080" s="245"/>
      <c r="E1080" s="245"/>
      <c r="F1080" s="245"/>
      <c r="G1080" s="253"/>
    </row>
    <row r="1081" spans="1:7" ht="37.5">
      <c r="A1081" s="244" t="s">
        <v>3244</v>
      </c>
      <c r="B1081" s="241" t="s">
        <v>3779</v>
      </c>
      <c r="C1081" s="245">
        <v>2022</v>
      </c>
      <c r="D1081" s="245"/>
      <c r="E1081" s="245"/>
      <c r="F1081" s="245"/>
      <c r="G1081" s="253"/>
    </row>
    <row r="1082" spans="1:7" ht="206.25">
      <c r="A1082" s="244" t="s">
        <v>3246</v>
      </c>
      <c r="B1082" s="241" t="s">
        <v>3780</v>
      </c>
      <c r="C1082" s="245">
        <v>2022</v>
      </c>
      <c r="D1082" s="245"/>
      <c r="E1082" s="245"/>
      <c r="F1082" s="245"/>
      <c r="G1082" s="253"/>
    </row>
    <row r="1083" spans="1:7" ht="93.75">
      <c r="A1083" s="244" t="s">
        <v>3781</v>
      </c>
      <c r="B1083" s="241" t="s">
        <v>3782</v>
      </c>
      <c r="C1083" s="245">
        <v>2022</v>
      </c>
      <c r="D1083" s="245"/>
      <c r="E1083" s="245"/>
      <c r="F1083" s="245"/>
      <c r="G1083" s="253"/>
    </row>
    <row r="1084" spans="1:7">
      <c r="A1084" s="251" t="s">
        <v>19</v>
      </c>
      <c r="B1084" s="241" t="s">
        <v>64</v>
      </c>
      <c r="C1084" s="245">
        <v>2022</v>
      </c>
      <c r="D1084" s="245"/>
      <c r="E1084" s="245">
        <v>10115</v>
      </c>
      <c r="F1084" s="245"/>
      <c r="G1084" s="245">
        <v>46905.732300000003</v>
      </c>
    </row>
    <row r="1085" spans="1:7" ht="37.5">
      <c r="A1085" s="251" t="s">
        <v>4920</v>
      </c>
      <c r="B1085" s="241" t="s">
        <v>3822</v>
      </c>
      <c r="C1085" s="245">
        <v>2022</v>
      </c>
      <c r="D1085" s="245"/>
      <c r="E1085" s="245"/>
      <c r="F1085" s="245"/>
      <c r="G1085" s="253"/>
    </row>
    <row r="1086" spans="1:7">
      <c r="A1086" s="251" t="s">
        <v>4921</v>
      </c>
      <c r="B1086" s="241" t="s">
        <v>3758</v>
      </c>
      <c r="C1086" s="245">
        <v>2022</v>
      </c>
      <c r="D1086" s="245"/>
      <c r="E1086" s="245"/>
      <c r="F1086" s="245"/>
      <c r="G1086" s="253"/>
    </row>
    <row r="1087" spans="1:7" ht="37.5">
      <c r="A1087" s="251" t="s">
        <v>4922</v>
      </c>
      <c r="B1087" s="241" t="s">
        <v>3759</v>
      </c>
      <c r="C1087" s="245">
        <v>2022</v>
      </c>
      <c r="D1087" s="245"/>
      <c r="E1087" s="245"/>
      <c r="F1087" s="245"/>
      <c r="G1087" s="253"/>
    </row>
    <row r="1088" spans="1:7" ht="37.5">
      <c r="A1088" s="251" t="s">
        <v>4923</v>
      </c>
      <c r="B1088" s="241" t="s">
        <v>4924</v>
      </c>
      <c r="C1088" s="245">
        <v>2022</v>
      </c>
      <c r="D1088" s="245"/>
      <c r="E1088" s="245"/>
      <c r="F1088" s="245"/>
      <c r="G1088" s="253"/>
    </row>
    <row r="1089" spans="1:7" ht="56.25">
      <c r="A1089" s="244" t="s">
        <v>4925</v>
      </c>
      <c r="B1089" s="241" t="s">
        <v>4926</v>
      </c>
      <c r="C1089" s="245">
        <v>2022</v>
      </c>
      <c r="D1089" s="245"/>
      <c r="E1089" s="245">
        <v>143</v>
      </c>
      <c r="F1089" s="245"/>
      <c r="G1089" s="254">
        <v>268.90796999999998</v>
      </c>
    </row>
    <row r="1090" spans="1:7" ht="37.5">
      <c r="A1090" s="244"/>
      <c r="B1090" s="241" t="s">
        <v>4927</v>
      </c>
      <c r="C1090" s="245">
        <v>2022</v>
      </c>
      <c r="D1090" s="245" t="s">
        <v>3771</v>
      </c>
      <c r="E1090" s="253">
        <v>87</v>
      </c>
      <c r="F1090" s="245"/>
      <c r="G1090" s="253">
        <v>101.09197999999999</v>
      </c>
    </row>
    <row r="1091" spans="1:7">
      <c r="A1091" s="244"/>
      <c r="B1091" s="241" t="s">
        <v>4928</v>
      </c>
      <c r="C1091" s="245">
        <v>2022</v>
      </c>
      <c r="D1091" s="245" t="s">
        <v>3771</v>
      </c>
      <c r="E1091" s="253">
        <v>56</v>
      </c>
      <c r="F1091" s="245"/>
      <c r="G1091" s="252">
        <v>167.81599</v>
      </c>
    </row>
    <row r="1092" spans="1:7" ht="37.5">
      <c r="A1092" s="251" t="s">
        <v>3294</v>
      </c>
      <c r="B1092" s="241" t="s">
        <v>3820</v>
      </c>
      <c r="C1092" s="245">
        <v>2022</v>
      </c>
      <c r="D1092" s="245"/>
      <c r="E1092" s="245"/>
      <c r="F1092" s="245"/>
      <c r="G1092" s="253"/>
    </row>
    <row r="1093" spans="1:7" ht="56.25">
      <c r="A1093" s="244" t="s">
        <v>4929</v>
      </c>
      <c r="B1093" s="241" t="s">
        <v>4926</v>
      </c>
      <c r="C1093" s="245">
        <v>2022</v>
      </c>
      <c r="D1093" s="245"/>
      <c r="E1093" s="245">
        <v>649</v>
      </c>
      <c r="F1093" s="245"/>
      <c r="G1093" s="254">
        <v>2547.2174300000001</v>
      </c>
    </row>
    <row r="1094" spans="1:7" ht="37.5">
      <c r="A1094" s="244"/>
      <c r="B1094" s="241" t="s">
        <v>4930</v>
      </c>
      <c r="C1094" s="245">
        <v>2022</v>
      </c>
      <c r="D1094" s="245" t="s">
        <v>3774</v>
      </c>
      <c r="E1094" s="253">
        <v>47</v>
      </c>
      <c r="F1094" s="245"/>
      <c r="G1094" s="253">
        <v>135.92714999999998</v>
      </c>
    </row>
    <row r="1095" spans="1:7" ht="37.5">
      <c r="A1095" s="244"/>
      <c r="B1095" s="241" t="s">
        <v>4931</v>
      </c>
      <c r="C1095" s="245">
        <v>2022</v>
      </c>
      <c r="D1095" s="245" t="s">
        <v>3774</v>
      </c>
      <c r="E1095" s="253">
        <v>47</v>
      </c>
      <c r="F1095" s="245"/>
      <c r="G1095" s="253">
        <v>129.25202000000002</v>
      </c>
    </row>
    <row r="1096" spans="1:7" ht="37.5">
      <c r="A1096" s="244"/>
      <c r="B1096" s="241" t="s">
        <v>4932</v>
      </c>
      <c r="C1096" s="245">
        <v>2022</v>
      </c>
      <c r="D1096" s="245" t="s">
        <v>3774</v>
      </c>
      <c r="E1096" s="253">
        <v>63</v>
      </c>
      <c r="F1096" s="245"/>
      <c r="G1096" s="253">
        <v>452.22540000000004</v>
      </c>
    </row>
    <row r="1097" spans="1:7">
      <c r="A1097" s="244"/>
      <c r="B1097" s="241" t="s">
        <v>4933</v>
      </c>
      <c r="C1097" s="245">
        <v>2022</v>
      </c>
      <c r="D1097" s="245" t="s">
        <v>3774</v>
      </c>
      <c r="E1097" s="253">
        <v>378</v>
      </c>
      <c r="F1097" s="245"/>
      <c r="G1097" s="253">
        <v>872.16961000000003</v>
      </c>
    </row>
    <row r="1098" spans="1:7">
      <c r="A1098" s="244"/>
      <c r="B1098" s="241" t="s">
        <v>4934</v>
      </c>
      <c r="C1098" s="245">
        <v>2022</v>
      </c>
      <c r="D1098" s="245" t="s">
        <v>3774</v>
      </c>
      <c r="E1098" s="253">
        <v>35</v>
      </c>
      <c r="F1098" s="245"/>
      <c r="G1098" s="253">
        <v>232.67092000000002</v>
      </c>
    </row>
    <row r="1099" spans="1:7">
      <c r="A1099" s="244"/>
      <c r="B1099" s="241" t="s">
        <v>4935</v>
      </c>
      <c r="C1099" s="245">
        <v>2022</v>
      </c>
      <c r="D1099" s="245" t="s">
        <v>3774</v>
      </c>
      <c r="E1099" s="253">
        <v>79</v>
      </c>
      <c r="F1099" s="245"/>
      <c r="G1099" s="252">
        <v>724.97232999999994</v>
      </c>
    </row>
    <row r="1100" spans="1:7" ht="37.5">
      <c r="A1100" s="251" t="s">
        <v>4936</v>
      </c>
      <c r="B1100" s="241" t="s">
        <v>4937</v>
      </c>
      <c r="C1100" s="245">
        <v>2022</v>
      </c>
      <c r="D1100" s="245"/>
      <c r="E1100" s="245"/>
      <c r="F1100" s="245"/>
      <c r="G1100" s="253"/>
    </row>
    <row r="1101" spans="1:7" ht="56.25">
      <c r="A1101" s="244" t="s">
        <v>4938</v>
      </c>
      <c r="B1101" s="241" t="s">
        <v>4939</v>
      </c>
      <c r="C1101" s="245">
        <v>2022</v>
      </c>
      <c r="D1101" s="245"/>
      <c r="E1101" s="245">
        <v>858</v>
      </c>
      <c r="F1101" s="245"/>
      <c r="G1101" s="254">
        <v>2277.1808599999999</v>
      </c>
    </row>
    <row r="1102" spans="1:7">
      <c r="A1102" s="244"/>
      <c r="B1102" s="241" t="s">
        <v>4940</v>
      </c>
      <c r="C1102" s="245">
        <v>2022</v>
      </c>
      <c r="D1102" s="245" t="s">
        <v>3774</v>
      </c>
      <c r="E1102" s="253">
        <v>858</v>
      </c>
      <c r="F1102" s="245"/>
      <c r="G1102" s="253">
        <v>2277.1808599999999</v>
      </c>
    </row>
    <row r="1103" spans="1:7" ht="56.25">
      <c r="A1103" s="244" t="s">
        <v>4941</v>
      </c>
      <c r="B1103" s="241" t="s">
        <v>4942</v>
      </c>
      <c r="C1103" s="245">
        <v>2022</v>
      </c>
      <c r="D1103" s="245"/>
      <c r="E1103" s="245">
        <v>112</v>
      </c>
      <c r="F1103" s="245"/>
      <c r="G1103" s="253">
        <v>435.29587000000004</v>
      </c>
    </row>
    <row r="1104" spans="1:7">
      <c r="A1104" s="244"/>
      <c r="B1104" s="241" t="s">
        <v>4943</v>
      </c>
      <c r="C1104" s="245">
        <v>2022</v>
      </c>
      <c r="D1104" s="245" t="s">
        <v>3771</v>
      </c>
      <c r="E1104" s="253">
        <v>56</v>
      </c>
      <c r="F1104" s="245"/>
      <c r="G1104" s="253">
        <v>223.37575000000001</v>
      </c>
    </row>
    <row r="1105" spans="1:7">
      <c r="A1105" s="244"/>
      <c r="B1105" s="241" t="s">
        <v>4944</v>
      </c>
      <c r="C1105" s="245">
        <v>2022</v>
      </c>
      <c r="D1105" s="245" t="s">
        <v>3771</v>
      </c>
      <c r="E1105" s="253">
        <v>56</v>
      </c>
      <c r="F1105" s="245"/>
      <c r="G1105" s="252">
        <v>211.92012</v>
      </c>
    </row>
    <row r="1106" spans="1:7" ht="37.5">
      <c r="A1106" s="251" t="s">
        <v>3304</v>
      </c>
      <c r="B1106" s="241" t="s">
        <v>4945</v>
      </c>
      <c r="C1106" s="245">
        <v>2022</v>
      </c>
      <c r="D1106" s="245"/>
      <c r="E1106" s="245"/>
      <c r="F1106" s="245"/>
      <c r="G1106" s="253"/>
    </row>
    <row r="1107" spans="1:7" ht="56.25">
      <c r="A1107" s="244" t="s">
        <v>4946</v>
      </c>
      <c r="B1107" s="241" t="s">
        <v>4939</v>
      </c>
      <c r="C1107" s="245">
        <v>2022</v>
      </c>
      <c r="D1107" s="245"/>
      <c r="E1107" s="245">
        <v>867</v>
      </c>
      <c r="F1107" s="245"/>
      <c r="G1107" s="254">
        <v>5455.32917</v>
      </c>
    </row>
    <row r="1108" spans="1:7" ht="37.5">
      <c r="A1108" s="244"/>
      <c r="B1108" s="241" t="s">
        <v>4947</v>
      </c>
      <c r="C1108" s="245">
        <v>2022</v>
      </c>
      <c r="D1108" s="245" t="s">
        <v>3774</v>
      </c>
      <c r="E1108" s="253">
        <v>867</v>
      </c>
      <c r="F1108" s="245"/>
      <c r="G1108" s="253">
        <v>5455.32917</v>
      </c>
    </row>
    <row r="1109" spans="1:7" ht="56.25">
      <c r="A1109" s="244" t="s">
        <v>4948</v>
      </c>
      <c r="B1109" s="241" t="s">
        <v>4942</v>
      </c>
      <c r="C1109" s="245">
        <v>2022</v>
      </c>
      <c r="D1109" s="245"/>
      <c r="E1109" s="245">
        <v>6400</v>
      </c>
      <c r="F1109" s="245"/>
      <c r="G1109" s="253">
        <v>28674.356480000002</v>
      </c>
    </row>
    <row r="1110" spans="1:7">
      <c r="A1110" s="244"/>
      <c r="B1110" s="241" t="s">
        <v>4949</v>
      </c>
      <c r="C1110" s="245">
        <v>2022</v>
      </c>
      <c r="D1110" s="245" t="s">
        <v>3771</v>
      </c>
      <c r="E1110" s="253">
        <v>95</v>
      </c>
      <c r="F1110" s="245"/>
      <c r="G1110" s="253">
        <v>245.51427999999999</v>
      </c>
    </row>
    <row r="1111" spans="1:7">
      <c r="A1111" s="244"/>
      <c r="B1111" s="241" t="s">
        <v>4950</v>
      </c>
      <c r="C1111" s="245">
        <v>2022</v>
      </c>
      <c r="D1111" s="245" t="s">
        <v>3771</v>
      </c>
      <c r="E1111" s="253">
        <v>95</v>
      </c>
      <c r="F1111" s="245"/>
      <c r="G1111" s="253">
        <v>205.98271</v>
      </c>
    </row>
    <row r="1112" spans="1:7">
      <c r="A1112" s="244"/>
      <c r="B1112" s="241" t="s">
        <v>4951</v>
      </c>
      <c r="C1112" s="245">
        <v>2022</v>
      </c>
      <c r="D1112" s="245" t="s">
        <v>3774</v>
      </c>
      <c r="E1112" s="253">
        <v>3105</v>
      </c>
      <c r="F1112" s="245"/>
      <c r="G1112" s="253">
        <v>14157.20076</v>
      </c>
    </row>
    <row r="1113" spans="1:7">
      <c r="A1113" s="244"/>
      <c r="B1113" s="241" t="s">
        <v>4952</v>
      </c>
      <c r="C1113" s="245">
        <v>2022</v>
      </c>
      <c r="D1113" s="245" t="s">
        <v>3774</v>
      </c>
      <c r="E1113" s="253">
        <v>3105</v>
      </c>
      <c r="F1113" s="245"/>
      <c r="G1113" s="252">
        <v>14065.658730000001</v>
      </c>
    </row>
    <row r="1114" spans="1:7" ht="37.5">
      <c r="A1114" s="251" t="s">
        <v>4953</v>
      </c>
      <c r="B1114" s="241" t="s">
        <v>4954</v>
      </c>
      <c r="C1114" s="245">
        <v>2022</v>
      </c>
      <c r="D1114" s="245"/>
      <c r="E1114" s="245"/>
      <c r="F1114" s="245"/>
      <c r="G1114" s="253"/>
    </row>
    <row r="1115" spans="1:7">
      <c r="A1115" s="251" t="s">
        <v>4955</v>
      </c>
      <c r="B1115" s="241" t="s">
        <v>4956</v>
      </c>
      <c r="C1115" s="245">
        <v>2022</v>
      </c>
      <c r="D1115" s="245"/>
      <c r="E1115" s="245"/>
      <c r="F1115" s="245"/>
      <c r="G1115" s="253"/>
    </row>
    <row r="1116" spans="1:7" ht="37.5">
      <c r="A1116" s="251" t="s">
        <v>4957</v>
      </c>
      <c r="B1116" s="241" t="s">
        <v>4958</v>
      </c>
      <c r="C1116" s="245">
        <v>2022</v>
      </c>
      <c r="D1116" s="245"/>
      <c r="E1116" s="245"/>
      <c r="F1116" s="245"/>
      <c r="G1116" s="253"/>
    </row>
    <row r="1117" spans="1:7" ht="37.5">
      <c r="A1117" s="251" t="s">
        <v>4959</v>
      </c>
      <c r="B1117" s="241" t="s">
        <v>4960</v>
      </c>
      <c r="C1117" s="245">
        <v>2022</v>
      </c>
      <c r="D1117" s="245"/>
      <c r="E1117" s="245"/>
      <c r="F1117" s="245"/>
      <c r="G1117" s="253"/>
    </row>
    <row r="1118" spans="1:7" ht="56.25">
      <c r="A1118" s="251" t="s">
        <v>4961</v>
      </c>
      <c r="B1118" s="241" t="s">
        <v>4939</v>
      </c>
      <c r="C1118" s="245">
        <v>2022</v>
      </c>
      <c r="D1118" s="245"/>
      <c r="E1118" s="245">
        <v>1086</v>
      </c>
      <c r="F1118" s="245"/>
      <c r="G1118" s="254">
        <v>7247.4445200000009</v>
      </c>
    </row>
    <row r="1119" spans="1:7">
      <c r="A1119" s="251"/>
      <c r="B1119" s="241" t="s">
        <v>4962</v>
      </c>
      <c r="C1119" s="245">
        <v>2022</v>
      </c>
      <c r="D1119" s="245" t="s">
        <v>3774</v>
      </c>
      <c r="E1119" s="253">
        <v>206</v>
      </c>
      <c r="F1119" s="245"/>
      <c r="G1119" s="253">
        <v>1171.9918600000001</v>
      </c>
    </row>
    <row r="1120" spans="1:7">
      <c r="A1120" s="251"/>
      <c r="B1120" s="241" t="s">
        <v>4963</v>
      </c>
      <c r="C1120" s="245">
        <v>2022</v>
      </c>
      <c r="D1120" s="245" t="s">
        <v>3774</v>
      </c>
      <c r="E1120" s="253">
        <v>880</v>
      </c>
      <c r="F1120" s="245"/>
      <c r="G1120" s="253">
        <v>6075.4526599999999</v>
      </c>
    </row>
    <row r="1121" spans="1:7">
      <c r="A1121" s="119" t="s">
        <v>23</v>
      </c>
      <c r="B1121" s="117" t="s">
        <v>32</v>
      </c>
      <c r="C1121" s="118">
        <v>2022</v>
      </c>
      <c r="D1121" s="118"/>
      <c r="E1121" s="118"/>
      <c r="F1121" s="118"/>
      <c r="G1121" s="121" t="s">
        <v>3892</v>
      </c>
    </row>
    <row r="1122" spans="1:7" ht="206.25">
      <c r="A1122" s="244" t="s">
        <v>3352</v>
      </c>
      <c r="B1122" s="241" t="s">
        <v>3786</v>
      </c>
      <c r="C1122" s="245">
        <v>2022</v>
      </c>
      <c r="D1122" s="245"/>
      <c r="E1122" s="245"/>
      <c r="F1122" s="245"/>
      <c r="G1122" s="253"/>
    </row>
    <row r="1123" spans="1:7" ht="93.75">
      <c r="A1123" s="244" t="s">
        <v>3354</v>
      </c>
      <c r="B1123" s="241" t="s">
        <v>36</v>
      </c>
      <c r="C1123" s="245">
        <v>2022</v>
      </c>
      <c r="D1123" s="245"/>
      <c r="E1123" s="245"/>
      <c r="F1123" s="245"/>
      <c r="G1123" s="253"/>
    </row>
    <row r="1124" spans="1:7" ht="93.75">
      <c r="A1124" s="244" t="s">
        <v>3787</v>
      </c>
      <c r="B1124" s="241" t="s">
        <v>3788</v>
      </c>
      <c r="C1124" s="245">
        <v>2022</v>
      </c>
      <c r="D1124" s="245"/>
      <c r="E1124" s="245"/>
      <c r="F1124" s="245"/>
      <c r="G1124" s="253"/>
    </row>
    <row r="1125" spans="1:7">
      <c r="A1125" s="244" t="s">
        <v>23</v>
      </c>
      <c r="B1125" s="241" t="s">
        <v>32</v>
      </c>
      <c r="C1125" s="245">
        <v>2022</v>
      </c>
      <c r="D1125" s="245"/>
      <c r="E1125" s="245">
        <v>7</v>
      </c>
      <c r="F1125" s="245"/>
      <c r="G1125" s="255">
        <v>10974.64675</v>
      </c>
    </row>
    <row r="1126" spans="1:7">
      <c r="A1126" s="251" t="s">
        <v>4964</v>
      </c>
      <c r="B1126" s="241" t="s">
        <v>4965</v>
      </c>
      <c r="C1126" s="245">
        <v>2022</v>
      </c>
      <c r="D1126" s="245"/>
      <c r="E1126" s="245"/>
      <c r="F1126" s="245"/>
      <c r="G1126" s="253"/>
    </row>
    <row r="1127" spans="1:7" ht="37.5">
      <c r="A1127" s="251" t="s">
        <v>3356</v>
      </c>
      <c r="B1127" s="241" t="s">
        <v>4966</v>
      </c>
      <c r="C1127" s="245">
        <v>2022</v>
      </c>
      <c r="D1127" s="245"/>
      <c r="E1127" s="245"/>
      <c r="F1127" s="245"/>
      <c r="G1127" s="253"/>
    </row>
    <row r="1128" spans="1:7" ht="56.25">
      <c r="A1128" s="251" t="s">
        <v>4967</v>
      </c>
      <c r="B1128" s="241" t="s">
        <v>3823</v>
      </c>
      <c r="C1128" s="245">
        <v>2022</v>
      </c>
      <c r="D1128" s="245"/>
      <c r="E1128" s="245">
        <v>7</v>
      </c>
      <c r="F1128" s="245"/>
      <c r="G1128" s="254">
        <v>10974.646750000002</v>
      </c>
    </row>
    <row r="1129" spans="1:7">
      <c r="A1129" s="251"/>
      <c r="B1129" s="241" t="s">
        <v>4968</v>
      </c>
      <c r="C1129" s="245">
        <v>2022</v>
      </c>
      <c r="D1129" s="244" t="s">
        <v>3774</v>
      </c>
      <c r="E1129" s="245">
        <v>1</v>
      </c>
      <c r="F1129" s="245"/>
      <c r="G1129" s="253">
        <v>1570.9675099999999</v>
      </c>
    </row>
    <row r="1130" spans="1:7">
      <c r="A1130" s="251"/>
      <c r="B1130" s="241" t="s">
        <v>4969</v>
      </c>
      <c r="C1130" s="245">
        <v>2022</v>
      </c>
      <c r="D1130" s="244" t="s">
        <v>3774</v>
      </c>
      <c r="E1130" s="245">
        <v>1</v>
      </c>
      <c r="F1130" s="245"/>
      <c r="G1130" s="253">
        <v>1571.53827</v>
      </c>
    </row>
    <row r="1131" spans="1:7">
      <c r="A1131" s="251"/>
      <c r="B1131" s="241" t="s">
        <v>4970</v>
      </c>
      <c r="C1131" s="245">
        <v>2022</v>
      </c>
      <c r="D1131" s="244" t="s">
        <v>3774</v>
      </c>
      <c r="E1131" s="245">
        <v>2</v>
      </c>
      <c r="F1131" s="245"/>
      <c r="G1131" s="253">
        <v>3322.1342</v>
      </c>
    </row>
    <row r="1132" spans="1:7">
      <c r="A1132" s="251"/>
      <c r="B1132" s="241" t="s">
        <v>4971</v>
      </c>
      <c r="C1132" s="245">
        <v>2022</v>
      </c>
      <c r="D1132" s="244" t="s">
        <v>3774</v>
      </c>
      <c r="E1132" s="245">
        <v>2</v>
      </c>
      <c r="F1132" s="245"/>
      <c r="G1132" s="253">
        <v>2973.4936200000002</v>
      </c>
    </row>
    <row r="1133" spans="1:7">
      <c r="A1133" s="251"/>
      <c r="B1133" s="241" t="s">
        <v>4972</v>
      </c>
      <c r="C1133" s="245">
        <v>2022</v>
      </c>
      <c r="D1133" s="244" t="s">
        <v>3774</v>
      </c>
      <c r="E1133" s="245">
        <v>1</v>
      </c>
      <c r="F1133" s="245"/>
      <c r="G1133" s="252">
        <v>1536.51315</v>
      </c>
    </row>
    <row r="1134" spans="1:7" ht="93.75">
      <c r="A1134" s="244" t="s">
        <v>28</v>
      </c>
      <c r="B1134" s="241" t="s">
        <v>39</v>
      </c>
      <c r="C1134" s="245">
        <v>2022</v>
      </c>
      <c r="D1134" s="245"/>
      <c r="E1134" s="245"/>
      <c r="F1134" s="245"/>
      <c r="G1134" s="253"/>
    </row>
    <row r="1135" spans="1:7" ht="112.5">
      <c r="A1135" s="244" t="s">
        <v>3388</v>
      </c>
      <c r="B1135" s="241" t="s">
        <v>5922</v>
      </c>
      <c r="C1135" s="245">
        <v>2022</v>
      </c>
      <c r="D1135" s="245"/>
      <c r="E1135" s="245"/>
      <c r="F1135" s="245"/>
      <c r="G1135" s="253"/>
    </row>
    <row r="1136" spans="1:7" ht="37.5">
      <c r="A1136" s="244" t="s">
        <v>3390</v>
      </c>
      <c r="B1136" s="241" t="s">
        <v>40</v>
      </c>
      <c r="C1136" s="245">
        <v>2022</v>
      </c>
      <c r="D1136" s="245"/>
      <c r="E1136" s="245"/>
      <c r="F1136" s="245"/>
      <c r="G1136" s="253"/>
    </row>
    <row r="1137" spans="1:7" ht="225">
      <c r="A1137" s="244" t="s">
        <v>3392</v>
      </c>
      <c r="B1137" s="241" t="s">
        <v>3791</v>
      </c>
      <c r="C1137" s="245">
        <v>2022</v>
      </c>
      <c r="D1137" s="245"/>
      <c r="E1137" s="245"/>
      <c r="F1137" s="245"/>
      <c r="G1137" s="253"/>
    </row>
    <row r="1138" spans="1:7" ht="56.25">
      <c r="A1138" s="244" t="s">
        <v>3792</v>
      </c>
      <c r="B1138" s="241" t="s">
        <v>3793</v>
      </c>
      <c r="C1138" s="245">
        <v>2022</v>
      </c>
      <c r="D1138" s="245"/>
      <c r="E1138" s="245"/>
      <c r="F1138" s="245"/>
      <c r="G1138" s="253"/>
    </row>
    <row r="1139" spans="1:7">
      <c r="A1139" s="244" t="s">
        <v>37</v>
      </c>
      <c r="B1139" s="241" t="s">
        <v>14</v>
      </c>
      <c r="C1139" s="245">
        <v>2022</v>
      </c>
      <c r="D1139" s="245"/>
      <c r="E1139" s="245"/>
      <c r="F1139" s="245"/>
      <c r="G1139" s="253"/>
    </row>
    <row r="1140" spans="1:7" ht="93.75">
      <c r="A1140" s="244" t="s">
        <v>28</v>
      </c>
      <c r="B1140" s="241" t="s">
        <v>39</v>
      </c>
      <c r="C1140" s="245">
        <v>2022</v>
      </c>
      <c r="D1140" s="245"/>
      <c r="E1140" s="245"/>
      <c r="F1140" s="245">
        <v>4286.1000000000004</v>
      </c>
      <c r="G1140" s="245">
        <v>68891.464430000007</v>
      </c>
    </row>
    <row r="1141" spans="1:7" ht="75">
      <c r="A1141" s="251" t="s">
        <v>4973</v>
      </c>
      <c r="B1141" s="241" t="s">
        <v>3824</v>
      </c>
      <c r="C1141" s="245">
        <v>2022</v>
      </c>
      <c r="D1141" s="245"/>
      <c r="E1141" s="245"/>
      <c r="F1141" s="245"/>
      <c r="G1141" s="253"/>
    </row>
    <row r="1142" spans="1:7">
      <c r="A1142" s="251" t="s">
        <v>4974</v>
      </c>
      <c r="B1142" s="241" t="s">
        <v>3825</v>
      </c>
      <c r="C1142" s="245">
        <v>2022</v>
      </c>
      <c r="D1142" s="245"/>
      <c r="E1142" s="245"/>
      <c r="F1142" s="245"/>
      <c r="G1142" s="253"/>
    </row>
    <row r="1143" spans="1:7" ht="37.5">
      <c r="A1143" s="251" t="s">
        <v>3429</v>
      </c>
      <c r="B1143" s="241" t="s">
        <v>3830</v>
      </c>
      <c r="C1143" s="245">
        <v>2022</v>
      </c>
      <c r="D1143" s="245"/>
      <c r="E1143" s="245"/>
      <c r="F1143" s="245"/>
      <c r="G1143" s="253"/>
    </row>
    <row r="1144" spans="1:7">
      <c r="A1144" s="251" t="s">
        <v>4975</v>
      </c>
      <c r="B1144" s="241" t="s">
        <v>3829</v>
      </c>
      <c r="C1144" s="245">
        <v>2022</v>
      </c>
      <c r="D1144" s="245"/>
      <c r="E1144" s="245"/>
      <c r="F1144" s="245">
        <v>15</v>
      </c>
      <c r="G1144" s="254">
        <v>490.38357999999999</v>
      </c>
    </row>
    <row r="1145" spans="1:7">
      <c r="A1145" s="251"/>
      <c r="B1145" s="241" t="s">
        <v>4976</v>
      </c>
      <c r="C1145" s="245">
        <v>2022</v>
      </c>
      <c r="D1145" s="245" t="s">
        <v>3795</v>
      </c>
      <c r="E1145" s="245"/>
      <c r="F1145" s="253">
        <v>15</v>
      </c>
      <c r="G1145" s="252">
        <v>490.38357999999999</v>
      </c>
    </row>
    <row r="1146" spans="1:7" ht="37.5">
      <c r="A1146" s="251" t="s">
        <v>3614</v>
      </c>
      <c r="B1146" s="241" t="s">
        <v>3832</v>
      </c>
      <c r="C1146" s="245">
        <v>2022</v>
      </c>
      <c r="D1146" s="245"/>
      <c r="E1146" s="245"/>
      <c r="F1146" s="253"/>
      <c r="G1146" s="253"/>
    </row>
    <row r="1147" spans="1:7">
      <c r="A1147" s="251" t="s">
        <v>4977</v>
      </c>
      <c r="B1147" s="241" t="s">
        <v>3829</v>
      </c>
      <c r="C1147" s="245">
        <v>2022</v>
      </c>
      <c r="D1147" s="245"/>
      <c r="E1147" s="245"/>
      <c r="F1147" s="253">
        <v>150</v>
      </c>
      <c r="G1147" s="254">
        <v>797.76463000000001</v>
      </c>
    </row>
    <row r="1148" spans="1:7">
      <c r="A1148" s="251"/>
      <c r="B1148" s="241" t="s">
        <v>4978</v>
      </c>
      <c r="C1148" s="245">
        <v>2022</v>
      </c>
      <c r="D1148" s="245" t="s">
        <v>3795</v>
      </c>
      <c r="E1148" s="245"/>
      <c r="F1148" s="253">
        <v>150</v>
      </c>
      <c r="G1148" s="252">
        <v>797.76463000000001</v>
      </c>
    </row>
    <row r="1149" spans="1:7" ht="75">
      <c r="A1149" s="251" t="s">
        <v>4979</v>
      </c>
      <c r="B1149" s="241" t="s">
        <v>3827</v>
      </c>
      <c r="C1149" s="245">
        <v>2022</v>
      </c>
      <c r="D1149" s="245"/>
      <c r="E1149" s="245"/>
      <c r="F1149" s="253"/>
      <c r="G1149" s="253"/>
    </row>
    <row r="1150" spans="1:7">
      <c r="A1150" s="251" t="s">
        <v>4980</v>
      </c>
      <c r="B1150" s="241" t="s">
        <v>3825</v>
      </c>
      <c r="C1150" s="245">
        <v>2022</v>
      </c>
      <c r="D1150" s="245"/>
      <c r="E1150" s="245"/>
      <c r="F1150" s="253"/>
      <c r="G1150" s="253"/>
    </row>
    <row r="1151" spans="1:7" ht="37.5">
      <c r="A1151" s="251" t="s">
        <v>4981</v>
      </c>
      <c r="B1151" s="241" t="s">
        <v>3828</v>
      </c>
      <c r="C1151" s="245">
        <v>2022</v>
      </c>
      <c r="D1151" s="245"/>
      <c r="E1151" s="245"/>
      <c r="F1151" s="253"/>
      <c r="G1151" s="253"/>
    </row>
    <row r="1152" spans="1:7">
      <c r="A1152" s="251" t="s">
        <v>4982</v>
      </c>
      <c r="B1152" s="241" t="s">
        <v>3829</v>
      </c>
      <c r="C1152" s="245">
        <v>2022</v>
      </c>
      <c r="D1152" s="245"/>
      <c r="E1152" s="245"/>
      <c r="F1152" s="253">
        <v>494</v>
      </c>
      <c r="G1152" s="254">
        <v>25321.724670000003</v>
      </c>
    </row>
    <row r="1153" spans="1:7">
      <c r="A1153" s="251"/>
      <c r="B1153" s="241" t="s">
        <v>4983</v>
      </c>
      <c r="C1153" s="245">
        <v>2022</v>
      </c>
      <c r="D1153" s="245" t="s">
        <v>3798</v>
      </c>
      <c r="E1153" s="245"/>
      <c r="F1153" s="253">
        <v>2</v>
      </c>
      <c r="G1153" s="253">
        <v>798.90334999999993</v>
      </c>
    </row>
    <row r="1154" spans="1:7">
      <c r="A1154" s="251"/>
      <c r="B1154" s="241" t="s">
        <v>4984</v>
      </c>
      <c r="C1154" s="245">
        <v>2022</v>
      </c>
      <c r="D1154" s="245" t="s">
        <v>3798</v>
      </c>
      <c r="E1154" s="245"/>
      <c r="F1154" s="253">
        <v>21.1</v>
      </c>
      <c r="G1154" s="253">
        <v>896.20540000000005</v>
      </c>
    </row>
    <row r="1155" spans="1:7">
      <c r="A1155" s="251"/>
      <c r="B1155" s="241" t="s">
        <v>4985</v>
      </c>
      <c r="C1155" s="245">
        <v>2022</v>
      </c>
      <c r="D1155" s="245" t="s">
        <v>3798</v>
      </c>
      <c r="E1155" s="245"/>
      <c r="F1155" s="253">
        <v>20</v>
      </c>
      <c r="G1155" s="253">
        <v>924.44268999999997</v>
      </c>
    </row>
    <row r="1156" spans="1:7">
      <c r="A1156" s="251"/>
      <c r="B1156" s="241" t="s">
        <v>4986</v>
      </c>
      <c r="C1156" s="245">
        <v>2022</v>
      </c>
      <c r="D1156" s="245" t="s">
        <v>3798</v>
      </c>
      <c r="E1156" s="245"/>
      <c r="F1156" s="253">
        <v>15</v>
      </c>
      <c r="G1156" s="253">
        <v>818.25288999999998</v>
      </c>
    </row>
    <row r="1157" spans="1:7">
      <c r="A1157" s="251"/>
      <c r="B1157" s="241" t="s">
        <v>4987</v>
      </c>
      <c r="C1157" s="245">
        <v>2022</v>
      </c>
      <c r="D1157" s="245" t="s">
        <v>3798</v>
      </c>
      <c r="E1157" s="245"/>
      <c r="F1157" s="253">
        <v>15</v>
      </c>
      <c r="G1157" s="253">
        <v>904.19643000000008</v>
      </c>
    </row>
    <row r="1158" spans="1:7" ht="37.5">
      <c r="A1158" s="251"/>
      <c r="B1158" s="241" t="s">
        <v>4988</v>
      </c>
      <c r="C1158" s="245">
        <v>2022</v>
      </c>
      <c r="D1158" s="245" t="s">
        <v>3798</v>
      </c>
      <c r="E1158" s="245"/>
      <c r="F1158" s="253">
        <v>14.4</v>
      </c>
      <c r="G1158" s="253">
        <v>820.85969999999998</v>
      </c>
    </row>
    <row r="1159" spans="1:7">
      <c r="A1159" s="251"/>
      <c r="B1159" s="241" t="s">
        <v>4989</v>
      </c>
      <c r="C1159" s="245">
        <v>2022</v>
      </c>
      <c r="D1159" s="245" t="s">
        <v>3798</v>
      </c>
      <c r="E1159" s="245"/>
      <c r="F1159" s="253">
        <v>7.5</v>
      </c>
      <c r="G1159" s="253">
        <v>807.49725000000001</v>
      </c>
    </row>
    <row r="1160" spans="1:7">
      <c r="A1160" s="251"/>
      <c r="B1160" s="241" t="s">
        <v>4990</v>
      </c>
      <c r="C1160" s="245">
        <v>2022</v>
      </c>
      <c r="D1160" s="245" t="s">
        <v>3798</v>
      </c>
      <c r="E1160" s="245"/>
      <c r="F1160" s="253">
        <v>15</v>
      </c>
      <c r="G1160" s="253">
        <v>845.07832999999994</v>
      </c>
    </row>
    <row r="1161" spans="1:7" ht="37.5">
      <c r="A1161" s="251"/>
      <c r="B1161" s="241" t="s">
        <v>4991</v>
      </c>
      <c r="C1161" s="245">
        <v>2022</v>
      </c>
      <c r="D1161" s="245" t="s">
        <v>3798</v>
      </c>
      <c r="E1161" s="245"/>
      <c r="F1161" s="253">
        <v>7</v>
      </c>
      <c r="G1161" s="253">
        <v>676.10999000000004</v>
      </c>
    </row>
    <row r="1162" spans="1:7">
      <c r="A1162" s="251"/>
      <c r="B1162" s="241" t="s">
        <v>4992</v>
      </c>
      <c r="C1162" s="245">
        <v>2022</v>
      </c>
      <c r="D1162" s="245" t="s">
        <v>3798</v>
      </c>
      <c r="E1162" s="245"/>
      <c r="F1162" s="253">
        <v>15</v>
      </c>
      <c r="G1162" s="253">
        <v>474.97879999999998</v>
      </c>
    </row>
    <row r="1163" spans="1:7">
      <c r="A1163" s="251"/>
      <c r="B1163" s="241" t="s">
        <v>4993</v>
      </c>
      <c r="C1163" s="245">
        <v>2022</v>
      </c>
      <c r="D1163" s="245" t="s">
        <v>3798</v>
      </c>
      <c r="E1163" s="245"/>
      <c r="F1163" s="253">
        <v>15</v>
      </c>
      <c r="G1163" s="253">
        <v>668.60492999999997</v>
      </c>
    </row>
    <row r="1164" spans="1:7">
      <c r="A1164" s="251"/>
      <c r="B1164" s="241" t="s">
        <v>4994</v>
      </c>
      <c r="C1164" s="245">
        <v>2022</v>
      </c>
      <c r="D1164" s="245" t="s">
        <v>3798</v>
      </c>
      <c r="E1164" s="245"/>
      <c r="F1164" s="253">
        <v>15</v>
      </c>
      <c r="G1164" s="253">
        <v>898.33839</v>
      </c>
    </row>
    <row r="1165" spans="1:7">
      <c r="A1165" s="251"/>
      <c r="B1165" s="241" t="s">
        <v>4995</v>
      </c>
      <c r="C1165" s="245">
        <v>2022</v>
      </c>
      <c r="D1165" s="245" t="s">
        <v>3798</v>
      </c>
      <c r="E1165" s="245"/>
      <c r="F1165" s="253">
        <v>14</v>
      </c>
      <c r="G1165" s="253">
        <v>742.31121999999993</v>
      </c>
    </row>
    <row r="1166" spans="1:7">
      <c r="A1166" s="251"/>
      <c r="B1166" s="241" t="s">
        <v>4996</v>
      </c>
      <c r="C1166" s="245">
        <v>2022</v>
      </c>
      <c r="D1166" s="245" t="s">
        <v>3798</v>
      </c>
      <c r="E1166" s="245"/>
      <c r="F1166" s="253">
        <v>3</v>
      </c>
      <c r="G1166" s="253">
        <v>819.41498999999999</v>
      </c>
    </row>
    <row r="1167" spans="1:7">
      <c r="A1167" s="251"/>
      <c r="B1167" s="241" t="s">
        <v>4997</v>
      </c>
      <c r="C1167" s="245">
        <v>2022</v>
      </c>
      <c r="D1167" s="245" t="s">
        <v>3798</v>
      </c>
      <c r="E1167" s="245"/>
      <c r="F1167" s="253">
        <v>15</v>
      </c>
      <c r="G1167" s="253">
        <v>777.14152000000001</v>
      </c>
    </row>
    <row r="1168" spans="1:7">
      <c r="A1168" s="251"/>
      <c r="B1168" s="241" t="s">
        <v>4998</v>
      </c>
      <c r="C1168" s="245">
        <v>2022</v>
      </c>
      <c r="D1168" s="245" t="s">
        <v>3798</v>
      </c>
      <c r="E1168" s="245"/>
      <c r="F1168" s="253">
        <v>10</v>
      </c>
      <c r="G1168" s="253">
        <v>879.41598999999997</v>
      </c>
    </row>
    <row r="1169" spans="1:7">
      <c r="A1169" s="251"/>
      <c r="B1169" s="241" t="s">
        <v>4999</v>
      </c>
      <c r="C1169" s="245">
        <v>2022</v>
      </c>
      <c r="D1169" s="245" t="s">
        <v>3798</v>
      </c>
      <c r="E1169" s="245"/>
      <c r="F1169" s="253">
        <v>15</v>
      </c>
      <c r="G1169" s="253">
        <v>927.94434000000001</v>
      </c>
    </row>
    <row r="1170" spans="1:7">
      <c r="A1170" s="251"/>
      <c r="B1170" s="241" t="s">
        <v>5000</v>
      </c>
      <c r="C1170" s="245">
        <v>2022</v>
      </c>
      <c r="D1170" s="245" t="s">
        <v>3798</v>
      </c>
      <c r="E1170" s="245"/>
      <c r="F1170" s="253">
        <v>15</v>
      </c>
      <c r="G1170" s="253">
        <v>876.57056</v>
      </c>
    </row>
    <row r="1171" spans="1:7">
      <c r="A1171" s="251"/>
      <c r="B1171" s="241" t="s">
        <v>5001</v>
      </c>
      <c r="C1171" s="245">
        <v>2022</v>
      </c>
      <c r="D1171" s="245" t="s">
        <v>3798</v>
      </c>
      <c r="E1171" s="245"/>
      <c r="F1171" s="253">
        <v>10</v>
      </c>
      <c r="G1171" s="253">
        <v>843.91463999999996</v>
      </c>
    </row>
    <row r="1172" spans="1:7">
      <c r="A1172" s="251"/>
      <c r="B1172" s="241" t="s">
        <v>5002</v>
      </c>
      <c r="C1172" s="245">
        <v>2022</v>
      </c>
      <c r="D1172" s="245" t="s">
        <v>3798</v>
      </c>
      <c r="E1172" s="245"/>
      <c r="F1172" s="253">
        <v>15</v>
      </c>
      <c r="G1172" s="253">
        <v>788.63563999999997</v>
      </c>
    </row>
    <row r="1173" spans="1:7">
      <c r="A1173" s="251"/>
      <c r="B1173" s="241" t="s">
        <v>5003</v>
      </c>
      <c r="C1173" s="245">
        <v>2022</v>
      </c>
      <c r="D1173" s="245" t="s">
        <v>3798</v>
      </c>
      <c r="E1173" s="245"/>
      <c r="F1173" s="253">
        <v>15</v>
      </c>
      <c r="G1173" s="253">
        <v>512.99783000000002</v>
      </c>
    </row>
    <row r="1174" spans="1:7">
      <c r="A1174" s="251"/>
      <c r="B1174" s="241" t="s">
        <v>5004</v>
      </c>
      <c r="C1174" s="245">
        <v>2022</v>
      </c>
      <c r="D1174" s="245" t="s">
        <v>3798</v>
      </c>
      <c r="E1174" s="245"/>
      <c r="F1174" s="253">
        <v>15</v>
      </c>
      <c r="G1174" s="253">
        <v>529.91701999999998</v>
      </c>
    </row>
    <row r="1175" spans="1:7">
      <c r="A1175" s="251"/>
      <c r="B1175" s="241" t="s">
        <v>5005</v>
      </c>
      <c r="C1175" s="245">
        <v>2022</v>
      </c>
      <c r="D1175" s="245" t="s">
        <v>3798</v>
      </c>
      <c r="E1175" s="245"/>
      <c r="F1175" s="253">
        <v>15</v>
      </c>
      <c r="G1175" s="253">
        <v>477.73040000000003</v>
      </c>
    </row>
    <row r="1176" spans="1:7">
      <c r="A1176" s="251"/>
      <c r="B1176" s="241" t="s">
        <v>5006</v>
      </c>
      <c r="C1176" s="245">
        <v>2022</v>
      </c>
      <c r="D1176" s="245" t="s">
        <v>3798</v>
      </c>
      <c r="E1176" s="245"/>
      <c r="F1176" s="253">
        <v>15</v>
      </c>
      <c r="G1176" s="253">
        <v>533.51217000000008</v>
      </c>
    </row>
    <row r="1177" spans="1:7">
      <c r="A1177" s="251"/>
      <c r="B1177" s="241" t="s">
        <v>5007</v>
      </c>
      <c r="C1177" s="245">
        <v>2022</v>
      </c>
      <c r="D1177" s="245" t="s">
        <v>3798</v>
      </c>
      <c r="E1177" s="245"/>
      <c r="F1177" s="253">
        <v>15</v>
      </c>
      <c r="G1177" s="253">
        <v>824.88483999999994</v>
      </c>
    </row>
    <row r="1178" spans="1:7">
      <c r="A1178" s="251"/>
      <c r="B1178" s="241" t="s">
        <v>5008</v>
      </c>
      <c r="C1178" s="245">
        <v>2022</v>
      </c>
      <c r="D1178" s="245" t="s">
        <v>3798</v>
      </c>
      <c r="E1178" s="245"/>
      <c r="F1178" s="253">
        <v>15</v>
      </c>
      <c r="G1178" s="253">
        <v>466.14339000000001</v>
      </c>
    </row>
    <row r="1179" spans="1:7">
      <c r="A1179" s="251"/>
      <c r="B1179" s="241" t="s">
        <v>5009</v>
      </c>
      <c r="C1179" s="245">
        <v>2022</v>
      </c>
      <c r="D1179" s="245" t="s">
        <v>3798</v>
      </c>
      <c r="E1179" s="245"/>
      <c r="F1179" s="253">
        <v>15</v>
      </c>
      <c r="G1179" s="253">
        <v>415.55558000000002</v>
      </c>
    </row>
    <row r="1180" spans="1:7">
      <c r="A1180" s="251"/>
      <c r="B1180" s="241" t="s">
        <v>5010</v>
      </c>
      <c r="C1180" s="245">
        <v>2022</v>
      </c>
      <c r="D1180" s="245" t="s">
        <v>3798</v>
      </c>
      <c r="E1180" s="245"/>
      <c r="F1180" s="253">
        <v>15</v>
      </c>
      <c r="G1180" s="253">
        <v>476.23475999999999</v>
      </c>
    </row>
    <row r="1181" spans="1:7">
      <c r="A1181" s="251"/>
      <c r="B1181" s="241" t="s">
        <v>5011</v>
      </c>
      <c r="C1181" s="245">
        <v>2022</v>
      </c>
      <c r="D1181" s="245" t="s">
        <v>3798</v>
      </c>
      <c r="E1181" s="245"/>
      <c r="F1181" s="253">
        <v>15</v>
      </c>
      <c r="G1181" s="253">
        <v>813.85362999999995</v>
      </c>
    </row>
    <row r="1182" spans="1:7">
      <c r="A1182" s="251"/>
      <c r="B1182" s="241" t="s">
        <v>5012</v>
      </c>
      <c r="C1182" s="245">
        <v>2022</v>
      </c>
      <c r="D1182" s="245" t="s">
        <v>3798</v>
      </c>
      <c r="E1182" s="245"/>
      <c r="F1182" s="253">
        <v>10</v>
      </c>
      <c r="G1182" s="253">
        <v>468.93294000000003</v>
      </c>
    </row>
    <row r="1183" spans="1:7">
      <c r="A1183" s="251"/>
      <c r="B1183" s="241" t="s">
        <v>5013</v>
      </c>
      <c r="C1183" s="245">
        <v>2022</v>
      </c>
      <c r="D1183" s="245" t="s">
        <v>3798</v>
      </c>
      <c r="E1183" s="245"/>
      <c r="F1183" s="253">
        <v>15</v>
      </c>
      <c r="G1183" s="253">
        <v>513.37067999999999</v>
      </c>
    </row>
    <row r="1184" spans="1:7">
      <c r="A1184" s="251"/>
      <c r="B1184" s="241" t="s">
        <v>5014</v>
      </c>
      <c r="C1184" s="245">
        <v>2022</v>
      </c>
      <c r="D1184" s="245" t="s">
        <v>3798</v>
      </c>
      <c r="E1184" s="245"/>
      <c r="F1184" s="253">
        <v>15</v>
      </c>
      <c r="G1184" s="253">
        <v>432.55000999999999</v>
      </c>
    </row>
    <row r="1185" spans="1:7">
      <c r="A1185" s="251"/>
      <c r="B1185" s="241" t="s">
        <v>5015</v>
      </c>
      <c r="C1185" s="245">
        <v>2022</v>
      </c>
      <c r="D1185" s="245" t="s">
        <v>3798</v>
      </c>
      <c r="E1185" s="245"/>
      <c r="F1185" s="253">
        <v>15</v>
      </c>
      <c r="G1185" s="253">
        <v>600.27771999999993</v>
      </c>
    </row>
    <row r="1186" spans="1:7">
      <c r="A1186" s="251"/>
      <c r="B1186" s="241" t="s">
        <v>5016</v>
      </c>
      <c r="C1186" s="245">
        <v>2022</v>
      </c>
      <c r="D1186" s="245" t="s">
        <v>3798</v>
      </c>
      <c r="E1186" s="245"/>
      <c r="F1186" s="253">
        <v>15</v>
      </c>
      <c r="G1186" s="253">
        <v>842.67057</v>
      </c>
    </row>
    <row r="1187" spans="1:7">
      <c r="A1187" s="251"/>
      <c r="B1187" s="241" t="s">
        <v>5017</v>
      </c>
      <c r="C1187" s="245">
        <v>2022</v>
      </c>
      <c r="D1187" s="245" t="s">
        <v>3798</v>
      </c>
      <c r="E1187" s="245"/>
      <c r="F1187" s="253">
        <v>15</v>
      </c>
      <c r="G1187" s="253">
        <v>840.48587999999995</v>
      </c>
    </row>
    <row r="1188" spans="1:7">
      <c r="A1188" s="251"/>
      <c r="B1188" s="241" t="s">
        <v>5018</v>
      </c>
      <c r="C1188" s="245">
        <v>2022</v>
      </c>
      <c r="D1188" s="245" t="s">
        <v>3798</v>
      </c>
      <c r="E1188" s="245"/>
      <c r="F1188" s="253">
        <v>15</v>
      </c>
      <c r="G1188" s="252">
        <v>383.79020000000003</v>
      </c>
    </row>
    <row r="1189" spans="1:7" ht="37.5">
      <c r="A1189" s="251" t="s">
        <v>5019</v>
      </c>
      <c r="B1189" s="241" t="s">
        <v>3830</v>
      </c>
      <c r="C1189" s="245">
        <v>2022</v>
      </c>
      <c r="D1189" s="245"/>
      <c r="E1189" s="245"/>
      <c r="F1189" s="253"/>
      <c r="G1189" s="253"/>
    </row>
    <row r="1190" spans="1:7">
      <c r="A1190" s="251" t="s">
        <v>3831</v>
      </c>
      <c r="B1190" s="241" t="s">
        <v>3829</v>
      </c>
      <c r="C1190" s="245">
        <v>2022</v>
      </c>
      <c r="D1190" s="245"/>
      <c r="E1190" s="245"/>
      <c r="F1190" s="253">
        <v>630.5</v>
      </c>
      <c r="G1190" s="254">
        <v>15765.373870000001</v>
      </c>
    </row>
    <row r="1191" spans="1:7">
      <c r="A1191" s="251"/>
      <c r="B1191" s="241" t="s">
        <v>5020</v>
      </c>
      <c r="C1191" s="245">
        <v>2022</v>
      </c>
      <c r="D1191" s="245" t="s">
        <v>3798</v>
      </c>
      <c r="E1191" s="245"/>
      <c r="F1191" s="253">
        <v>37</v>
      </c>
      <c r="G1191" s="253">
        <v>856.83928000000003</v>
      </c>
    </row>
    <row r="1192" spans="1:7">
      <c r="A1192" s="251"/>
      <c r="B1192" s="241" t="s">
        <v>5021</v>
      </c>
      <c r="C1192" s="245">
        <v>2022</v>
      </c>
      <c r="D1192" s="245" t="s">
        <v>3798</v>
      </c>
      <c r="E1192" s="245"/>
      <c r="F1192" s="253">
        <v>15</v>
      </c>
      <c r="G1192" s="253">
        <v>502.44973999999996</v>
      </c>
    </row>
    <row r="1193" spans="1:7">
      <c r="A1193" s="251"/>
      <c r="B1193" s="241" t="s">
        <v>5022</v>
      </c>
      <c r="C1193" s="245">
        <v>2022</v>
      </c>
      <c r="D1193" s="245" t="s">
        <v>3798</v>
      </c>
      <c r="E1193" s="245"/>
      <c r="F1193" s="253">
        <v>50</v>
      </c>
      <c r="G1193" s="253">
        <v>906.00780999999995</v>
      </c>
    </row>
    <row r="1194" spans="1:7">
      <c r="A1194" s="251"/>
      <c r="B1194" s="241" t="s">
        <v>5023</v>
      </c>
      <c r="C1194" s="245">
        <v>2022</v>
      </c>
      <c r="D1194" s="245" t="s">
        <v>3798</v>
      </c>
      <c r="E1194" s="245"/>
      <c r="F1194" s="253">
        <v>2</v>
      </c>
      <c r="G1194" s="253">
        <v>743.69190000000003</v>
      </c>
    </row>
    <row r="1195" spans="1:7">
      <c r="A1195" s="251"/>
      <c r="B1195" s="241" t="s">
        <v>5024</v>
      </c>
      <c r="C1195" s="245">
        <v>2022</v>
      </c>
      <c r="D1195" s="245" t="s">
        <v>3798</v>
      </c>
      <c r="E1195" s="245"/>
      <c r="F1195" s="253">
        <v>34</v>
      </c>
      <c r="G1195" s="253">
        <v>967.51350000000002</v>
      </c>
    </row>
    <row r="1196" spans="1:7">
      <c r="A1196" s="251"/>
      <c r="B1196" s="241" t="s">
        <v>5025</v>
      </c>
      <c r="C1196" s="245">
        <v>2022</v>
      </c>
      <c r="D1196" s="245" t="s">
        <v>3798</v>
      </c>
      <c r="E1196" s="245"/>
      <c r="F1196" s="253">
        <v>45</v>
      </c>
      <c r="G1196" s="253">
        <v>748.28168999999991</v>
      </c>
    </row>
    <row r="1197" spans="1:7">
      <c r="A1197" s="251"/>
      <c r="B1197" s="241" t="s">
        <v>5026</v>
      </c>
      <c r="C1197" s="245">
        <v>2022</v>
      </c>
      <c r="D1197" s="245" t="s">
        <v>3798</v>
      </c>
      <c r="E1197" s="245"/>
      <c r="F1197" s="253">
        <v>57.5</v>
      </c>
      <c r="G1197" s="253">
        <v>648.21149000000003</v>
      </c>
    </row>
    <row r="1198" spans="1:7">
      <c r="A1198" s="251"/>
      <c r="B1198" s="241" t="s">
        <v>5027</v>
      </c>
      <c r="C1198" s="245">
        <v>2022</v>
      </c>
      <c r="D1198" s="245" t="s">
        <v>3798</v>
      </c>
      <c r="E1198" s="245"/>
      <c r="F1198" s="253">
        <v>40</v>
      </c>
      <c r="G1198" s="253">
        <v>890.45799</v>
      </c>
    </row>
    <row r="1199" spans="1:7">
      <c r="A1199" s="251"/>
      <c r="B1199" s="241" t="s">
        <v>5028</v>
      </c>
      <c r="C1199" s="245">
        <v>2022</v>
      </c>
      <c r="D1199" s="245" t="s">
        <v>3798</v>
      </c>
      <c r="E1199" s="245"/>
      <c r="F1199" s="253">
        <v>40</v>
      </c>
      <c r="G1199" s="253">
        <v>901.75470999999993</v>
      </c>
    </row>
    <row r="1200" spans="1:7">
      <c r="A1200" s="251"/>
      <c r="B1200" s="241" t="s">
        <v>5029</v>
      </c>
      <c r="C1200" s="245">
        <v>2022</v>
      </c>
      <c r="D1200" s="245" t="s">
        <v>3798</v>
      </c>
      <c r="E1200" s="245"/>
      <c r="F1200" s="253">
        <v>70</v>
      </c>
      <c r="G1200" s="253">
        <v>928.42340999999999</v>
      </c>
    </row>
    <row r="1201" spans="1:7">
      <c r="A1201" s="251"/>
      <c r="B1201" s="241" t="s">
        <v>5030</v>
      </c>
      <c r="C1201" s="245">
        <v>2022</v>
      </c>
      <c r="D1201" s="245" t="s">
        <v>3798</v>
      </c>
      <c r="E1201" s="245"/>
      <c r="F1201" s="253">
        <v>40</v>
      </c>
      <c r="G1201" s="253">
        <v>988.60713999999996</v>
      </c>
    </row>
    <row r="1202" spans="1:7">
      <c r="A1202" s="251"/>
      <c r="B1202" s="241" t="s">
        <v>5031</v>
      </c>
      <c r="C1202" s="245">
        <v>2022</v>
      </c>
      <c r="D1202" s="245" t="s">
        <v>3798</v>
      </c>
      <c r="E1202" s="245"/>
      <c r="F1202" s="253">
        <v>70</v>
      </c>
      <c r="G1202" s="253">
        <v>542.99887000000001</v>
      </c>
    </row>
    <row r="1203" spans="1:7">
      <c r="A1203" s="251"/>
      <c r="B1203" s="241" t="s">
        <v>5032</v>
      </c>
      <c r="C1203" s="245">
        <v>2022</v>
      </c>
      <c r="D1203" s="245" t="s">
        <v>3798</v>
      </c>
      <c r="E1203" s="245"/>
      <c r="F1203" s="253">
        <v>5</v>
      </c>
      <c r="G1203" s="253">
        <v>1105.31665</v>
      </c>
    </row>
    <row r="1204" spans="1:7">
      <c r="A1204" s="251"/>
      <c r="B1204" s="241" t="s">
        <v>5033</v>
      </c>
      <c r="C1204" s="245">
        <v>2022</v>
      </c>
      <c r="D1204" s="245" t="s">
        <v>3798</v>
      </c>
      <c r="E1204" s="245"/>
      <c r="F1204" s="253">
        <v>30</v>
      </c>
      <c r="G1204" s="253">
        <v>821.97739000000001</v>
      </c>
    </row>
    <row r="1205" spans="1:7">
      <c r="A1205" s="251"/>
      <c r="B1205" s="241" t="s">
        <v>5034</v>
      </c>
      <c r="C1205" s="245">
        <v>2022</v>
      </c>
      <c r="D1205" s="245" t="s">
        <v>3798</v>
      </c>
      <c r="E1205" s="245"/>
      <c r="F1205" s="253">
        <v>15</v>
      </c>
      <c r="G1205" s="253">
        <v>661.63328000000001</v>
      </c>
    </row>
    <row r="1206" spans="1:7">
      <c r="A1206" s="251"/>
      <c r="B1206" s="241" t="s">
        <v>5035</v>
      </c>
      <c r="C1206" s="245">
        <v>2022</v>
      </c>
      <c r="D1206" s="245" t="s">
        <v>3798</v>
      </c>
      <c r="E1206" s="245"/>
      <c r="F1206" s="253">
        <v>5</v>
      </c>
      <c r="G1206" s="253">
        <v>870.99264000000005</v>
      </c>
    </row>
    <row r="1207" spans="1:7">
      <c r="A1207" s="251"/>
      <c r="B1207" s="241" t="s">
        <v>5036</v>
      </c>
      <c r="C1207" s="245">
        <v>2022</v>
      </c>
      <c r="D1207" s="245" t="s">
        <v>3798</v>
      </c>
      <c r="E1207" s="245"/>
      <c r="F1207" s="253">
        <v>15</v>
      </c>
      <c r="G1207" s="253">
        <v>566.59279000000004</v>
      </c>
    </row>
    <row r="1208" spans="1:7">
      <c r="A1208" s="251"/>
      <c r="B1208" s="241" t="s">
        <v>5037</v>
      </c>
      <c r="C1208" s="245">
        <v>2022</v>
      </c>
      <c r="D1208" s="245" t="s">
        <v>3798</v>
      </c>
      <c r="E1208" s="245"/>
      <c r="F1208" s="253">
        <v>15</v>
      </c>
      <c r="G1208" s="253">
        <v>551.72493999999995</v>
      </c>
    </row>
    <row r="1209" spans="1:7">
      <c r="A1209" s="251"/>
      <c r="B1209" s="241" t="s">
        <v>5038</v>
      </c>
      <c r="C1209" s="245">
        <v>2022</v>
      </c>
      <c r="D1209" s="245" t="s">
        <v>3798</v>
      </c>
      <c r="E1209" s="245"/>
      <c r="F1209" s="253">
        <v>15</v>
      </c>
      <c r="G1209" s="253">
        <v>865.50856999999996</v>
      </c>
    </row>
    <row r="1210" spans="1:7">
      <c r="A1210" s="251"/>
      <c r="B1210" s="241" t="s">
        <v>5039</v>
      </c>
      <c r="C1210" s="245">
        <v>2022</v>
      </c>
      <c r="D1210" s="245" t="s">
        <v>3798</v>
      </c>
      <c r="E1210" s="245"/>
      <c r="F1210" s="253">
        <v>15</v>
      </c>
      <c r="G1210" s="253">
        <v>533.9828</v>
      </c>
    </row>
    <row r="1211" spans="1:7">
      <c r="A1211" s="251"/>
      <c r="B1211" s="241" t="s">
        <v>5040</v>
      </c>
      <c r="C1211" s="245">
        <v>2022</v>
      </c>
      <c r="D1211" s="245" t="s">
        <v>3798</v>
      </c>
      <c r="E1211" s="245"/>
      <c r="F1211" s="253">
        <v>15</v>
      </c>
      <c r="G1211" s="252">
        <v>162.40727999999999</v>
      </c>
    </row>
    <row r="1212" spans="1:7" ht="37.5">
      <c r="A1212" s="244" t="s">
        <v>5041</v>
      </c>
      <c r="B1212" s="241" t="s">
        <v>3832</v>
      </c>
      <c r="C1212" s="245">
        <v>2022</v>
      </c>
      <c r="D1212" s="245"/>
      <c r="E1212" s="245"/>
      <c r="F1212" s="253"/>
      <c r="G1212" s="253"/>
    </row>
    <row r="1213" spans="1:7">
      <c r="A1213" s="251" t="s">
        <v>5042</v>
      </c>
      <c r="B1213" s="241" t="s">
        <v>3829</v>
      </c>
      <c r="C1213" s="245">
        <v>2022</v>
      </c>
      <c r="D1213" s="245"/>
      <c r="E1213" s="245"/>
      <c r="F1213" s="253">
        <v>644</v>
      </c>
      <c r="G1213" s="254">
        <v>7526.1691300000002</v>
      </c>
    </row>
    <row r="1214" spans="1:7">
      <c r="A1214" s="251"/>
      <c r="B1214" s="241" t="s">
        <v>5043</v>
      </c>
      <c r="C1214" s="245">
        <v>2022</v>
      </c>
      <c r="D1214" s="245" t="s">
        <v>3798</v>
      </c>
      <c r="E1214" s="245"/>
      <c r="F1214" s="253">
        <v>100</v>
      </c>
      <c r="G1214" s="253">
        <v>487.48409000000004</v>
      </c>
    </row>
    <row r="1215" spans="1:7">
      <c r="A1215" s="251"/>
      <c r="B1215" s="241" t="s">
        <v>5044</v>
      </c>
      <c r="C1215" s="245">
        <v>2022</v>
      </c>
      <c r="D1215" s="245" t="s">
        <v>3798</v>
      </c>
      <c r="E1215" s="245"/>
      <c r="F1215" s="253">
        <v>150</v>
      </c>
      <c r="G1215" s="253">
        <v>700.19279000000006</v>
      </c>
    </row>
    <row r="1216" spans="1:7">
      <c r="A1216" s="251"/>
      <c r="B1216" s="241" t="s">
        <v>5045</v>
      </c>
      <c r="C1216" s="245">
        <v>2022</v>
      </c>
      <c r="D1216" s="245" t="s">
        <v>3798</v>
      </c>
      <c r="E1216" s="245"/>
      <c r="F1216" s="253">
        <v>0</v>
      </c>
      <c r="G1216" s="253">
        <v>790.76672999999994</v>
      </c>
    </row>
    <row r="1217" spans="1:7">
      <c r="A1217" s="251"/>
      <c r="B1217" s="241" t="s">
        <v>5046</v>
      </c>
      <c r="C1217" s="245">
        <v>2022</v>
      </c>
      <c r="D1217" s="245" t="s">
        <v>3798</v>
      </c>
      <c r="E1217" s="245"/>
      <c r="F1217" s="253">
        <v>100</v>
      </c>
      <c r="G1217" s="253">
        <v>817.11034999999993</v>
      </c>
    </row>
    <row r="1218" spans="1:7">
      <c r="A1218" s="251"/>
      <c r="B1218" s="241" t="s">
        <v>5047</v>
      </c>
      <c r="C1218" s="245">
        <v>2022</v>
      </c>
      <c r="D1218" s="245" t="s">
        <v>3798</v>
      </c>
      <c r="E1218" s="245"/>
      <c r="F1218" s="253">
        <v>100</v>
      </c>
      <c r="G1218" s="253">
        <v>1005.5473499999999</v>
      </c>
    </row>
    <row r="1219" spans="1:7">
      <c r="A1219" s="251"/>
      <c r="B1219" s="241" t="s">
        <v>5048</v>
      </c>
      <c r="C1219" s="245">
        <v>2022</v>
      </c>
      <c r="D1219" s="245" t="s">
        <v>3798</v>
      </c>
      <c r="E1219" s="245"/>
      <c r="F1219" s="253">
        <v>15</v>
      </c>
      <c r="G1219" s="253">
        <v>1018.7628300000001</v>
      </c>
    </row>
    <row r="1220" spans="1:7">
      <c r="A1220" s="251"/>
      <c r="B1220" s="241" t="s">
        <v>5049</v>
      </c>
      <c r="C1220" s="245">
        <v>2022</v>
      </c>
      <c r="D1220" s="245" t="s">
        <v>3798</v>
      </c>
      <c r="E1220" s="245"/>
      <c r="F1220" s="253">
        <v>149</v>
      </c>
      <c r="G1220" s="253">
        <v>999.99020999999993</v>
      </c>
    </row>
    <row r="1221" spans="1:7">
      <c r="A1221" s="251"/>
      <c r="B1221" s="241" t="s">
        <v>5050</v>
      </c>
      <c r="C1221" s="245">
        <v>2022</v>
      </c>
      <c r="D1221" s="245" t="s">
        <v>3798</v>
      </c>
      <c r="E1221" s="245"/>
      <c r="F1221" s="253">
        <v>15</v>
      </c>
      <c r="G1221" s="253">
        <v>855.05922999999996</v>
      </c>
    </row>
    <row r="1222" spans="1:7">
      <c r="A1222" s="251"/>
      <c r="B1222" s="241" t="s">
        <v>5051</v>
      </c>
      <c r="C1222" s="245">
        <v>2022</v>
      </c>
      <c r="D1222" s="245" t="s">
        <v>3798</v>
      </c>
      <c r="E1222" s="245"/>
      <c r="F1222" s="253">
        <v>15</v>
      </c>
      <c r="G1222" s="252">
        <v>851.25555000000008</v>
      </c>
    </row>
    <row r="1223" spans="1:7" ht="37.5">
      <c r="A1223" s="244" t="s">
        <v>5041</v>
      </c>
      <c r="B1223" s="241" t="s">
        <v>3832</v>
      </c>
      <c r="C1223" s="245">
        <v>2022</v>
      </c>
      <c r="D1223" s="245"/>
      <c r="E1223" s="245"/>
      <c r="F1223" s="253"/>
      <c r="G1223" s="253"/>
    </row>
    <row r="1224" spans="1:7">
      <c r="A1224" s="244" t="s">
        <v>5052</v>
      </c>
      <c r="B1224" s="241" t="s">
        <v>3826</v>
      </c>
      <c r="C1224" s="245">
        <v>2022</v>
      </c>
      <c r="D1224" s="245"/>
      <c r="E1224" s="245"/>
      <c r="F1224" s="253">
        <v>639</v>
      </c>
      <c r="G1224" s="254">
        <v>10169.37549</v>
      </c>
    </row>
    <row r="1225" spans="1:7">
      <c r="A1225" s="244"/>
      <c r="B1225" s="241" t="s">
        <v>5053</v>
      </c>
      <c r="C1225" s="245">
        <v>2022</v>
      </c>
      <c r="D1225" s="245" t="s">
        <v>3798</v>
      </c>
      <c r="E1225" s="245"/>
      <c r="F1225" s="253">
        <v>80</v>
      </c>
      <c r="G1225" s="253">
        <v>1554.1331599999999</v>
      </c>
    </row>
    <row r="1226" spans="1:7">
      <c r="A1226" s="244"/>
      <c r="B1226" s="241" t="s">
        <v>5054</v>
      </c>
      <c r="C1226" s="245">
        <v>2022</v>
      </c>
      <c r="D1226" s="245" t="s">
        <v>3798</v>
      </c>
      <c r="E1226" s="245"/>
      <c r="F1226" s="253">
        <v>150</v>
      </c>
      <c r="G1226" s="253">
        <v>1488.7893100000001</v>
      </c>
    </row>
    <row r="1227" spans="1:7">
      <c r="A1227" s="244"/>
      <c r="B1227" s="241" t="s">
        <v>5055</v>
      </c>
      <c r="C1227" s="245">
        <v>2022</v>
      </c>
      <c r="D1227" s="245" t="s">
        <v>3798</v>
      </c>
      <c r="E1227" s="245"/>
      <c r="F1227" s="253">
        <v>100</v>
      </c>
      <c r="G1227" s="253">
        <v>1495.54891</v>
      </c>
    </row>
    <row r="1228" spans="1:7">
      <c r="A1228" s="244"/>
      <c r="B1228" s="241" t="s">
        <v>5056</v>
      </c>
      <c r="C1228" s="245">
        <v>2022</v>
      </c>
      <c r="D1228" s="245" t="s">
        <v>3798</v>
      </c>
      <c r="E1228" s="245"/>
      <c r="F1228" s="253">
        <v>15</v>
      </c>
      <c r="G1228" s="253">
        <v>1236.6169199999999</v>
      </c>
    </row>
    <row r="1229" spans="1:7">
      <c r="A1229" s="244"/>
      <c r="B1229" s="241" t="s">
        <v>5057</v>
      </c>
      <c r="C1229" s="245">
        <v>2022</v>
      </c>
      <c r="D1229" s="245" t="s">
        <v>3798</v>
      </c>
      <c r="E1229" s="245"/>
      <c r="F1229" s="253">
        <v>142</v>
      </c>
      <c r="G1229" s="253">
        <v>1426.89176</v>
      </c>
    </row>
    <row r="1230" spans="1:7">
      <c r="A1230" s="244"/>
      <c r="B1230" s="241" t="s">
        <v>5058</v>
      </c>
      <c r="C1230" s="245">
        <v>2022</v>
      </c>
      <c r="D1230" s="245" t="s">
        <v>3798</v>
      </c>
      <c r="E1230" s="245"/>
      <c r="F1230" s="253">
        <v>142</v>
      </c>
      <c r="G1230" s="253">
        <v>1419.9862000000001</v>
      </c>
    </row>
    <row r="1231" spans="1:7">
      <c r="A1231" s="244"/>
      <c r="B1231" s="241" t="s">
        <v>5059</v>
      </c>
      <c r="C1231" s="245">
        <v>2022</v>
      </c>
      <c r="D1231" s="245" t="s">
        <v>3798</v>
      </c>
      <c r="E1231" s="245"/>
      <c r="F1231" s="253">
        <v>10</v>
      </c>
      <c r="G1231" s="252">
        <v>1547.40923</v>
      </c>
    </row>
    <row r="1232" spans="1:7" ht="37.5">
      <c r="A1232" s="244" t="s">
        <v>5060</v>
      </c>
      <c r="B1232" s="241" t="s">
        <v>3834</v>
      </c>
      <c r="C1232" s="245">
        <v>2022</v>
      </c>
      <c r="D1232" s="245"/>
      <c r="E1232" s="245"/>
      <c r="F1232" s="253"/>
      <c r="G1232" s="253"/>
    </row>
    <row r="1233" spans="1:7">
      <c r="A1233" s="244" t="s">
        <v>5061</v>
      </c>
      <c r="B1233" s="241" t="s">
        <v>3826</v>
      </c>
      <c r="C1233" s="245">
        <v>2022</v>
      </c>
      <c r="D1233" s="245"/>
      <c r="E1233" s="245"/>
      <c r="F1233" s="253">
        <v>346</v>
      </c>
      <c r="G1233" s="254">
        <v>3240.95604</v>
      </c>
    </row>
    <row r="1234" spans="1:7">
      <c r="A1234" s="251"/>
      <c r="B1234" s="241" t="s">
        <v>5062</v>
      </c>
      <c r="C1234" s="245">
        <v>2022</v>
      </c>
      <c r="D1234" s="245" t="s">
        <v>3798</v>
      </c>
      <c r="E1234" s="245"/>
      <c r="F1234" s="253">
        <v>15</v>
      </c>
      <c r="G1234" s="253">
        <v>1601.6097400000003</v>
      </c>
    </row>
    <row r="1235" spans="1:7">
      <c r="A1235" s="251"/>
      <c r="B1235" s="241" t="s">
        <v>5063</v>
      </c>
      <c r="C1235" s="245">
        <v>2022</v>
      </c>
      <c r="D1235" s="245" t="s">
        <v>3798</v>
      </c>
      <c r="E1235" s="245"/>
      <c r="F1235" s="253">
        <v>331</v>
      </c>
      <c r="G1235" s="252">
        <v>1639.3462999999997</v>
      </c>
    </row>
    <row r="1236" spans="1:7" ht="37.5">
      <c r="A1236" s="244" t="s">
        <v>5064</v>
      </c>
      <c r="B1236" s="241" t="s">
        <v>3835</v>
      </c>
      <c r="C1236" s="245">
        <v>2022</v>
      </c>
      <c r="D1236" s="245"/>
      <c r="E1236" s="245"/>
      <c r="F1236" s="253"/>
      <c r="G1236" s="253"/>
    </row>
    <row r="1237" spans="1:7">
      <c r="A1237" s="244" t="s">
        <v>5065</v>
      </c>
      <c r="B1237" s="241" t="s">
        <v>3826</v>
      </c>
      <c r="C1237" s="245">
        <v>2022</v>
      </c>
      <c r="D1237" s="245"/>
      <c r="E1237" s="245"/>
      <c r="F1237" s="253">
        <v>1367.6</v>
      </c>
      <c r="G1237" s="254">
        <v>5579.7170199999991</v>
      </c>
    </row>
    <row r="1238" spans="1:7">
      <c r="A1238" s="244"/>
      <c r="B1238" s="241" t="s">
        <v>5066</v>
      </c>
      <c r="C1238" s="245">
        <v>2022</v>
      </c>
      <c r="D1238" s="245" t="s">
        <v>3798</v>
      </c>
      <c r="E1238" s="245"/>
      <c r="F1238" s="253">
        <v>420</v>
      </c>
      <c r="G1238" s="253">
        <v>1899.7056299999999</v>
      </c>
    </row>
    <row r="1239" spans="1:7">
      <c r="A1239" s="244"/>
      <c r="B1239" s="241" t="s">
        <v>5067</v>
      </c>
      <c r="C1239" s="245">
        <v>2022</v>
      </c>
      <c r="D1239" s="245" t="s">
        <v>3798</v>
      </c>
      <c r="E1239" s="245"/>
      <c r="F1239" s="253">
        <v>447.6</v>
      </c>
      <c r="G1239" s="253">
        <v>1972.4505100000001</v>
      </c>
    </row>
    <row r="1240" spans="1:7">
      <c r="A1240" s="244"/>
      <c r="B1240" s="241" t="s">
        <v>5068</v>
      </c>
      <c r="C1240" s="245">
        <v>2022</v>
      </c>
      <c r="D1240" s="245" t="s">
        <v>3798</v>
      </c>
      <c r="E1240" s="245"/>
      <c r="F1240" s="253">
        <v>500</v>
      </c>
      <c r="G1240" s="252">
        <v>1707.56088</v>
      </c>
    </row>
    <row r="1241" spans="1:7" ht="56.25">
      <c r="A1241" s="244" t="s">
        <v>31</v>
      </c>
      <c r="B1241" s="241" t="s">
        <v>51</v>
      </c>
      <c r="C1241" s="245">
        <v>2022</v>
      </c>
      <c r="D1241" s="245"/>
      <c r="E1241" s="245"/>
      <c r="F1241" s="245"/>
      <c r="G1241" s="253"/>
    </row>
    <row r="1242" spans="1:7" ht="25.5" customHeight="1">
      <c r="A1242" s="244" t="s">
        <v>33</v>
      </c>
      <c r="B1242" s="241" t="s">
        <v>53</v>
      </c>
      <c r="C1242" s="245">
        <v>2022</v>
      </c>
      <c r="D1242" s="245"/>
      <c r="E1242" s="245"/>
      <c r="F1242" s="245"/>
      <c r="G1242" s="253"/>
    </row>
    <row r="1243" spans="1:7" ht="37.5">
      <c r="A1243" s="244" t="s">
        <v>35</v>
      </c>
      <c r="B1243" s="241" t="s">
        <v>40</v>
      </c>
      <c r="C1243" s="245">
        <v>2022</v>
      </c>
      <c r="D1243" s="245"/>
      <c r="E1243" s="245"/>
      <c r="F1243" s="245"/>
      <c r="G1243" s="253"/>
    </row>
    <row r="1244" spans="1:7" ht="206.25">
      <c r="A1244" s="244" t="s">
        <v>3800</v>
      </c>
      <c r="B1244" s="241" t="s">
        <v>3801</v>
      </c>
      <c r="C1244" s="245">
        <v>2022</v>
      </c>
      <c r="D1244" s="245"/>
      <c r="E1244" s="245"/>
      <c r="F1244" s="245"/>
      <c r="G1244" s="253"/>
    </row>
    <row r="1245" spans="1:7">
      <c r="A1245" s="251"/>
      <c r="B1245" s="241"/>
      <c r="C1245" s="245"/>
      <c r="D1245" s="245"/>
      <c r="E1245" s="245"/>
      <c r="F1245" s="245"/>
      <c r="G1245" s="253"/>
    </row>
    <row r="1246" spans="1:7" ht="37.5">
      <c r="A1246" s="244" t="s">
        <v>38</v>
      </c>
      <c r="B1246" s="241" t="s">
        <v>57</v>
      </c>
      <c r="C1246" s="245">
        <v>2022</v>
      </c>
      <c r="D1246" s="245"/>
      <c r="E1246" s="245"/>
      <c r="F1246" s="245"/>
      <c r="G1246" s="253"/>
    </row>
    <row r="1247" spans="1:7">
      <c r="A1247" s="244" t="s">
        <v>341</v>
      </c>
      <c r="B1247" s="241" t="s">
        <v>59</v>
      </c>
      <c r="C1247" s="245">
        <v>2022</v>
      </c>
      <c r="D1247" s="245"/>
      <c r="E1247" s="245"/>
      <c r="F1247" s="245"/>
      <c r="G1247" s="253"/>
    </row>
    <row r="1248" spans="1:7" ht="206.25">
      <c r="A1248" s="244" t="s">
        <v>3802</v>
      </c>
      <c r="B1248" s="241" t="s">
        <v>3803</v>
      </c>
      <c r="C1248" s="245">
        <v>2022</v>
      </c>
      <c r="D1248" s="245"/>
      <c r="E1248" s="245"/>
      <c r="F1248" s="245"/>
      <c r="G1248" s="253"/>
    </row>
    <row r="1249" spans="1:7">
      <c r="A1249" s="244" t="s">
        <v>37</v>
      </c>
      <c r="B1249" s="241" t="s">
        <v>14</v>
      </c>
      <c r="C1249" s="245">
        <v>2022</v>
      </c>
      <c r="D1249" s="245"/>
      <c r="E1249" s="245"/>
      <c r="F1249" s="245"/>
      <c r="G1249" s="253"/>
    </row>
    <row r="1250" spans="1:7" ht="37.5">
      <c r="A1250" s="244" t="s">
        <v>50</v>
      </c>
      <c r="B1250" s="241" t="s">
        <v>3804</v>
      </c>
      <c r="C1250" s="245">
        <v>2022</v>
      </c>
      <c r="D1250" s="245"/>
      <c r="E1250" s="245"/>
      <c r="F1250" s="245"/>
      <c r="G1250" s="121" t="s">
        <v>3892</v>
      </c>
    </row>
    <row r="1251" spans="1:7">
      <c r="A1251" s="244" t="s">
        <v>3805</v>
      </c>
      <c r="B1251" s="241" t="s">
        <v>5069</v>
      </c>
      <c r="C1251" s="245">
        <v>2022</v>
      </c>
      <c r="D1251" s="245"/>
      <c r="E1251" s="245"/>
      <c r="F1251" s="245"/>
      <c r="G1251" s="253"/>
    </row>
    <row r="1252" spans="1:7">
      <c r="A1252" s="244" t="s">
        <v>54</v>
      </c>
      <c r="B1252" s="241" t="s">
        <v>5070</v>
      </c>
      <c r="C1252" s="245">
        <v>2022</v>
      </c>
      <c r="D1252" s="245"/>
      <c r="E1252" s="245"/>
      <c r="F1252" s="245"/>
      <c r="G1252" s="253"/>
    </row>
    <row r="1253" spans="1:7">
      <c r="A1253" s="244"/>
      <c r="B1253" s="241" t="s">
        <v>5071</v>
      </c>
      <c r="C1253" s="245">
        <v>2022</v>
      </c>
      <c r="D1253" s="245"/>
      <c r="E1253" s="245"/>
      <c r="F1253" s="245"/>
      <c r="G1253" s="253"/>
    </row>
    <row r="1254" spans="1:7">
      <c r="A1254" s="244"/>
      <c r="B1254" s="241" t="s">
        <v>5072</v>
      </c>
      <c r="C1254" s="245">
        <v>2022</v>
      </c>
      <c r="D1254" s="245"/>
      <c r="E1254" s="245"/>
      <c r="F1254" s="245"/>
      <c r="G1254" s="253"/>
    </row>
    <row r="1255" spans="1:7" s="120" customFormat="1">
      <c r="A1255" s="256"/>
      <c r="B1255" s="241" t="s">
        <v>5073</v>
      </c>
      <c r="C1255" s="245">
        <v>2022</v>
      </c>
      <c r="D1255" s="245"/>
      <c r="E1255" s="245"/>
      <c r="F1255" s="245"/>
      <c r="G1255" s="253"/>
    </row>
    <row r="1256" spans="1:7" ht="37.5">
      <c r="A1256" s="251" t="s">
        <v>50</v>
      </c>
      <c r="B1256" s="241" t="s">
        <v>3804</v>
      </c>
      <c r="C1256" s="245">
        <v>2022</v>
      </c>
      <c r="D1256" s="245"/>
      <c r="E1256" s="245">
        <v>4836</v>
      </c>
      <c r="F1256" s="245"/>
      <c r="G1256" s="255">
        <v>127810.95419999999</v>
      </c>
    </row>
    <row r="1257" spans="1:7">
      <c r="A1257" s="251" t="s">
        <v>5074</v>
      </c>
      <c r="B1257" s="241" t="s">
        <v>5075</v>
      </c>
      <c r="C1257" s="245">
        <v>2022</v>
      </c>
      <c r="D1257" s="245"/>
      <c r="E1257" s="245"/>
      <c r="F1257" s="245"/>
      <c r="G1257" s="253"/>
    </row>
    <row r="1258" spans="1:7">
      <c r="A1258" s="251" t="s">
        <v>5076</v>
      </c>
      <c r="B1258" s="241" t="s">
        <v>3807</v>
      </c>
      <c r="C1258" s="245">
        <v>2022</v>
      </c>
      <c r="D1258" s="245"/>
      <c r="E1258" s="245">
        <v>500</v>
      </c>
      <c r="F1258" s="245"/>
      <c r="G1258" s="254">
        <v>10105.27903</v>
      </c>
    </row>
    <row r="1259" spans="1:7">
      <c r="A1259" s="251"/>
      <c r="B1259" s="241" t="s">
        <v>5077</v>
      </c>
      <c r="C1259" s="245">
        <v>2022</v>
      </c>
      <c r="D1259" s="245" t="s">
        <v>3771</v>
      </c>
      <c r="E1259" s="245">
        <v>1</v>
      </c>
      <c r="F1259" s="245"/>
      <c r="G1259" s="253">
        <v>12.772729999999999</v>
      </c>
    </row>
    <row r="1260" spans="1:7">
      <c r="A1260" s="251"/>
      <c r="B1260" s="241" t="s">
        <v>5077</v>
      </c>
      <c r="C1260" s="245">
        <v>2022</v>
      </c>
      <c r="D1260" s="245" t="s">
        <v>3771</v>
      </c>
      <c r="E1260" s="245">
        <v>1</v>
      </c>
      <c r="F1260" s="245"/>
      <c r="G1260" s="253">
        <v>20.856759999999998</v>
      </c>
    </row>
    <row r="1261" spans="1:7">
      <c r="A1261" s="251"/>
      <c r="B1261" s="241" t="s">
        <v>5077</v>
      </c>
      <c r="C1261" s="245">
        <v>2022</v>
      </c>
      <c r="D1261" s="245" t="s">
        <v>3771</v>
      </c>
      <c r="E1261" s="245">
        <v>1</v>
      </c>
      <c r="F1261" s="245"/>
      <c r="G1261" s="253">
        <v>11.52858</v>
      </c>
    </row>
    <row r="1262" spans="1:7">
      <c r="A1262" s="251"/>
      <c r="B1262" s="241" t="s">
        <v>5077</v>
      </c>
      <c r="C1262" s="245">
        <v>2022</v>
      </c>
      <c r="D1262" s="245" t="s">
        <v>3771</v>
      </c>
      <c r="E1262" s="245">
        <v>1</v>
      </c>
      <c r="F1262" s="245"/>
      <c r="G1262" s="253">
        <v>25.111099999999997</v>
      </c>
    </row>
    <row r="1263" spans="1:7">
      <c r="A1263" s="251"/>
      <c r="B1263" s="241" t="s">
        <v>5077</v>
      </c>
      <c r="C1263" s="245">
        <v>2022</v>
      </c>
      <c r="D1263" s="245" t="s">
        <v>3771</v>
      </c>
      <c r="E1263" s="245">
        <v>1</v>
      </c>
      <c r="F1263" s="245"/>
      <c r="G1263" s="253">
        <v>17.443950000000001</v>
      </c>
    </row>
    <row r="1264" spans="1:7">
      <c r="A1264" s="251"/>
      <c r="B1264" s="241" t="s">
        <v>5077</v>
      </c>
      <c r="C1264" s="245">
        <v>2022</v>
      </c>
      <c r="D1264" s="245" t="s">
        <v>3771</v>
      </c>
      <c r="E1264" s="245">
        <v>1</v>
      </c>
      <c r="F1264" s="245"/>
      <c r="G1264" s="253">
        <v>20.71744</v>
      </c>
    </row>
    <row r="1265" spans="1:7">
      <c r="A1265" s="251"/>
      <c r="B1265" s="241" t="s">
        <v>5077</v>
      </c>
      <c r="C1265" s="245">
        <v>2022</v>
      </c>
      <c r="D1265" s="245" t="s">
        <v>3771</v>
      </c>
      <c r="E1265" s="245">
        <v>1</v>
      </c>
      <c r="F1265" s="245"/>
      <c r="G1265" s="253">
        <v>26.286069999999999</v>
      </c>
    </row>
    <row r="1266" spans="1:7">
      <c r="A1266" s="251"/>
      <c r="B1266" s="241" t="s">
        <v>5077</v>
      </c>
      <c r="C1266" s="245">
        <v>2022</v>
      </c>
      <c r="D1266" s="245" t="s">
        <v>3771</v>
      </c>
      <c r="E1266" s="245">
        <v>1</v>
      </c>
      <c r="F1266" s="245"/>
      <c r="G1266" s="253">
        <v>24.920960000000001</v>
      </c>
    </row>
    <row r="1267" spans="1:7">
      <c r="A1267" s="251"/>
      <c r="B1267" s="241" t="s">
        <v>5077</v>
      </c>
      <c r="C1267" s="245">
        <v>2022</v>
      </c>
      <c r="D1267" s="245" t="s">
        <v>3771</v>
      </c>
      <c r="E1267" s="245">
        <v>1</v>
      </c>
      <c r="F1267" s="245"/>
      <c r="G1267" s="253">
        <v>24.11936</v>
      </c>
    </row>
    <row r="1268" spans="1:7">
      <c r="A1268" s="251"/>
      <c r="B1268" s="241" t="s">
        <v>5077</v>
      </c>
      <c r="C1268" s="245">
        <v>2022</v>
      </c>
      <c r="D1268" s="245" t="s">
        <v>3771</v>
      </c>
      <c r="E1268" s="245">
        <v>1</v>
      </c>
      <c r="F1268" s="245"/>
      <c r="G1268" s="253">
        <v>24.119790000000002</v>
      </c>
    </row>
    <row r="1269" spans="1:7">
      <c r="A1269" s="251"/>
      <c r="B1269" s="241" t="s">
        <v>5077</v>
      </c>
      <c r="C1269" s="245">
        <v>2022</v>
      </c>
      <c r="D1269" s="245" t="s">
        <v>3771</v>
      </c>
      <c r="E1269" s="245">
        <v>1</v>
      </c>
      <c r="F1269" s="245"/>
      <c r="G1269" s="253">
        <v>24.126360000000002</v>
      </c>
    </row>
    <row r="1270" spans="1:7">
      <c r="A1270" s="251"/>
      <c r="B1270" s="241" t="s">
        <v>5077</v>
      </c>
      <c r="C1270" s="245">
        <v>2022</v>
      </c>
      <c r="D1270" s="245" t="s">
        <v>3771</v>
      </c>
      <c r="E1270" s="245">
        <v>1</v>
      </c>
      <c r="F1270" s="245"/>
      <c r="G1270" s="253">
        <v>23.981860000000001</v>
      </c>
    </row>
    <row r="1271" spans="1:7">
      <c r="A1271" s="251"/>
      <c r="B1271" s="241" t="s">
        <v>5077</v>
      </c>
      <c r="C1271" s="245">
        <v>2022</v>
      </c>
      <c r="D1271" s="245" t="s">
        <v>3771</v>
      </c>
      <c r="E1271" s="245">
        <v>1</v>
      </c>
      <c r="F1271" s="245"/>
      <c r="G1271" s="253">
        <v>23.981830000000002</v>
      </c>
    </row>
    <row r="1272" spans="1:7">
      <c r="A1272" s="251"/>
      <c r="B1272" s="241" t="s">
        <v>5077</v>
      </c>
      <c r="C1272" s="245">
        <v>2022</v>
      </c>
      <c r="D1272" s="245" t="s">
        <v>3771</v>
      </c>
      <c r="E1272" s="245">
        <v>1</v>
      </c>
      <c r="F1272" s="245"/>
      <c r="G1272" s="253">
        <v>24.561360000000001</v>
      </c>
    </row>
    <row r="1273" spans="1:7">
      <c r="A1273" s="251"/>
      <c r="B1273" s="241" t="s">
        <v>5077</v>
      </c>
      <c r="C1273" s="245">
        <v>2022</v>
      </c>
      <c r="D1273" s="245" t="s">
        <v>3771</v>
      </c>
      <c r="E1273" s="245">
        <v>1</v>
      </c>
      <c r="F1273" s="245"/>
      <c r="G1273" s="253">
        <v>24.561349999999997</v>
      </c>
    </row>
    <row r="1274" spans="1:7">
      <c r="A1274" s="251"/>
      <c r="B1274" s="241" t="s">
        <v>5077</v>
      </c>
      <c r="C1274" s="245">
        <v>2022</v>
      </c>
      <c r="D1274" s="245" t="s">
        <v>3771</v>
      </c>
      <c r="E1274" s="245">
        <v>1</v>
      </c>
      <c r="F1274" s="245"/>
      <c r="G1274" s="253">
        <v>24.561360000000001</v>
      </c>
    </row>
    <row r="1275" spans="1:7">
      <c r="A1275" s="251"/>
      <c r="B1275" s="241" t="s">
        <v>5077</v>
      </c>
      <c r="C1275" s="245">
        <v>2022</v>
      </c>
      <c r="D1275" s="245" t="s">
        <v>3771</v>
      </c>
      <c r="E1275" s="245">
        <v>1</v>
      </c>
      <c r="F1275" s="245"/>
      <c r="G1275" s="253">
        <v>24.561349999999997</v>
      </c>
    </row>
    <row r="1276" spans="1:7">
      <c r="A1276" s="251"/>
      <c r="B1276" s="241" t="s">
        <v>5077</v>
      </c>
      <c r="C1276" s="245">
        <v>2022</v>
      </c>
      <c r="D1276" s="245" t="s">
        <v>3771</v>
      </c>
      <c r="E1276" s="245">
        <v>1</v>
      </c>
      <c r="F1276" s="245"/>
      <c r="G1276" s="253">
        <v>11.78632</v>
      </c>
    </row>
    <row r="1277" spans="1:7">
      <c r="A1277" s="251"/>
      <c r="B1277" s="241" t="s">
        <v>5077</v>
      </c>
      <c r="C1277" s="245">
        <v>2022</v>
      </c>
      <c r="D1277" s="245" t="s">
        <v>3771</v>
      </c>
      <c r="E1277" s="245">
        <v>1</v>
      </c>
      <c r="F1277" s="245"/>
      <c r="G1277" s="253">
        <v>28.273910000000001</v>
      </c>
    </row>
    <row r="1278" spans="1:7">
      <c r="A1278" s="251"/>
      <c r="B1278" s="241" t="s">
        <v>5077</v>
      </c>
      <c r="C1278" s="245">
        <v>2022</v>
      </c>
      <c r="D1278" s="245" t="s">
        <v>3771</v>
      </c>
      <c r="E1278" s="245">
        <v>1</v>
      </c>
      <c r="F1278" s="245"/>
      <c r="G1278" s="253">
        <v>26.986919999999998</v>
      </c>
    </row>
    <row r="1279" spans="1:7">
      <c r="A1279" s="251"/>
      <c r="B1279" s="241" t="s">
        <v>5077</v>
      </c>
      <c r="C1279" s="245">
        <v>2022</v>
      </c>
      <c r="D1279" s="245" t="s">
        <v>3771</v>
      </c>
      <c r="E1279" s="245">
        <v>1</v>
      </c>
      <c r="F1279" s="245"/>
      <c r="G1279" s="253">
        <v>25.821159999999999</v>
      </c>
    </row>
    <row r="1280" spans="1:7">
      <c r="A1280" s="251"/>
      <c r="B1280" s="241" t="s">
        <v>5077</v>
      </c>
      <c r="C1280" s="245">
        <v>2022</v>
      </c>
      <c r="D1280" s="245" t="s">
        <v>3771</v>
      </c>
      <c r="E1280" s="245">
        <v>1</v>
      </c>
      <c r="F1280" s="245"/>
      <c r="G1280" s="253">
        <v>23.892589999999998</v>
      </c>
    </row>
    <row r="1281" spans="1:7">
      <c r="A1281" s="251"/>
      <c r="B1281" s="241" t="s">
        <v>5077</v>
      </c>
      <c r="C1281" s="245">
        <v>2022</v>
      </c>
      <c r="D1281" s="245" t="s">
        <v>3771</v>
      </c>
      <c r="E1281" s="245">
        <v>1</v>
      </c>
      <c r="F1281" s="245"/>
      <c r="G1281" s="253">
        <v>27.51745</v>
      </c>
    </row>
    <row r="1282" spans="1:7">
      <c r="A1282" s="251"/>
      <c r="B1282" s="241" t="s">
        <v>5077</v>
      </c>
      <c r="C1282" s="245">
        <v>2022</v>
      </c>
      <c r="D1282" s="245" t="s">
        <v>3771</v>
      </c>
      <c r="E1282" s="245">
        <v>1</v>
      </c>
      <c r="F1282" s="245"/>
      <c r="G1282" s="253">
        <v>28.879580000000001</v>
      </c>
    </row>
    <row r="1283" spans="1:7">
      <c r="A1283" s="251"/>
      <c r="B1283" s="241" t="s">
        <v>5077</v>
      </c>
      <c r="C1283" s="245">
        <v>2022</v>
      </c>
      <c r="D1283" s="245" t="s">
        <v>3771</v>
      </c>
      <c r="E1283" s="245">
        <v>1</v>
      </c>
      <c r="F1283" s="245"/>
      <c r="G1283" s="253">
        <v>24.339400000000001</v>
      </c>
    </row>
    <row r="1284" spans="1:7">
      <c r="A1284" s="251"/>
      <c r="B1284" s="241" t="s">
        <v>5077</v>
      </c>
      <c r="C1284" s="245">
        <v>2022</v>
      </c>
      <c r="D1284" s="245" t="s">
        <v>3771</v>
      </c>
      <c r="E1284" s="245">
        <v>1</v>
      </c>
      <c r="F1284" s="245"/>
      <c r="G1284" s="253">
        <v>28.588419999999999</v>
      </c>
    </row>
    <row r="1285" spans="1:7">
      <c r="A1285" s="251"/>
      <c r="B1285" s="241" t="s">
        <v>5077</v>
      </c>
      <c r="C1285" s="245">
        <v>2022</v>
      </c>
      <c r="D1285" s="245" t="s">
        <v>3771</v>
      </c>
      <c r="E1285" s="245">
        <v>1</v>
      </c>
      <c r="F1285" s="245"/>
      <c r="G1285" s="253">
        <v>25.65823</v>
      </c>
    </row>
    <row r="1286" spans="1:7">
      <c r="A1286" s="251"/>
      <c r="B1286" s="241" t="s">
        <v>5077</v>
      </c>
      <c r="C1286" s="245">
        <v>2022</v>
      </c>
      <c r="D1286" s="245" t="s">
        <v>3771</v>
      </c>
      <c r="E1286" s="245">
        <v>1</v>
      </c>
      <c r="F1286" s="245"/>
      <c r="G1286" s="253">
        <v>27.24691</v>
      </c>
    </row>
    <row r="1287" spans="1:7">
      <c r="A1287" s="251"/>
      <c r="B1287" s="241" t="s">
        <v>5077</v>
      </c>
      <c r="C1287" s="245">
        <v>2022</v>
      </c>
      <c r="D1287" s="245" t="s">
        <v>3771</v>
      </c>
      <c r="E1287" s="245">
        <v>1</v>
      </c>
      <c r="F1287" s="245"/>
      <c r="G1287" s="253">
        <v>12.13266</v>
      </c>
    </row>
    <row r="1288" spans="1:7">
      <c r="A1288" s="251"/>
      <c r="B1288" s="241" t="s">
        <v>5077</v>
      </c>
      <c r="C1288" s="245">
        <v>2022</v>
      </c>
      <c r="D1288" s="245" t="s">
        <v>3771</v>
      </c>
      <c r="E1288" s="245">
        <v>1</v>
      </c>
      <c r="F1288" s="245"/>
      <c r="G1288" s="253">
        <v>11.984909999999999</v>
      </c>
    </row>
    <row r="1289" spans="1:7">
      <c r="A1289" s="251"/>
      <c r="B1289" s="241" t="s">
        <v>5077</v>
      </c>
      <c r="C1289" s="245">
        <v>2022</v>
      </c>
      <c r="D1289" s="245" t="s">
        <v>3771</v>
      </c>
      <c r="E1289" s="245">
        <v>1</v>
      </c>
      <c r="F1289" s="245"/>
      <c r="G1289" s="253">
        <v>13.50189</v>
      </c>
    </row>
    <row r="1290" spans="1:7">
      <c r="A1290" s="251"/>
      <c r="B1290" s="241" t="s">
        <v>5077</v>
      </c>
      <c r="C1290" s="245">
        <v>2022</v>
      </c>
      <c r="D1290" s="245" t="s">
        <v>3771</v>
      </c>
      <c r="E1290" s="245">
        <v>1</v>
      </c>
      <c r="F1290" s="245"/>
      <c r="G1290" s="253">
        <v>13.50197</v>
      </c>
    </row>
    <row r="1291" spans="1:7">
      <c r="A1291" s="251"/>
      <c r="B1291" s="241" t="s">
        <v>5077</v>
      </c>
      <c r="C1291" s="245">
        <v>2022</v>
      </c>
      <c r="D1291" s="245" t="s">
        <v>3771</v>
      </c>
      <c r="E1291" s="245">
        <v>1</v>
      </c>
      <c r="F1291" s="245"/>
      <c r="G1291" s="253">
        <v>12.253219999999999</v>
      </c>
    </row>
    <row r="1292" spans="1:7">
      <c r="A1292" s="251"/>
      <c r="B1292" s="241" t="s">
        <v>5077</v>
      </c>
      <c r="C1292" s="245">
        <v>2022</v>
      </c>
      <c r="D1292" s="245" t="s">
        <v>3771</v>
      </c>
      <c r="E1292" s="245">
        <v>1</v>
      </c>
      <c r="F1292" s="245"/>
      <c r="G1292" s="253">
        <v>12.055569999999999</v>
      </c>
    </row>
    <row r="1293" spans="1:7">
      <c r="A1293" s="251"/>
      <c r="B1293" s="241" t="s">
        <v>5077</v>
      </c>
      <c r="C1293" s="245">
        <v>2022</v>
      </c>
      <c r="D1293" s="245" t="s">
        <v>3771</v>
      </c>
      <c r="E1293" s="245">
        <v>1</v>
      </c>
      <c r="F1293" s="245"/>
      <c r="G1293" s="253">
        <v>11.738440000000001</v>
      </c>
    </row>
    <row r="1294" spans="1:7">
      <c r="A1294" s="251"/>
      <c r="B1294" s="241" t="s">
        <v>5077</v>
      </c>
      <c r="C1294" s="245">
        <v>2022</v>
      </c>
      <c r="D1294" s="245" t="s">
        <v>3771</v>
      </c>
      <c r="E1294" s="245">
        <v>1</v>
      </c>
      <c r="F1294" s="245"/>
      <c r="G1294" s="253">
        <v>11.199440000000001</v>
      </c>
    </row>
    <row r="1295" spans="1:7">
      <c r="A1295" s="251"/>
      <c r="B1295" s="241" t="s">
        <v>5077</v>
      </c>
      <c r="C1295" s="245">
        <v>2022</v>
      </c>
      <c r="D1295" s="245" t="s">
        <v>3771</v>
      </c>
      <c r="E1295" s="245">
        <v>1</v>
      </c>
      <c r="F1295" s="245"/>
      <c r="G1295" s="253">
        <v>11.13871</v>
      </c>
    </row>
    <row r="1296" spans="1:7">
      <c r="A1296" s="251"/>
      <c r="B1296" s="241" t="s">
        <v>5077</v>
      </c>
      <c r="C1296" s="245">
        <v>2022</v>
      </c>
      <c r="D1296" s="245" t="s">
        <v>3771</v>
      </c>
      <c r="E1296" s="245">
        <v>1</v>
      </c>
      <c r="F1296" s="245"/>
      <c r="G1296" s="253">
        <v>11.742389999999999</v>
      </c>
    </row>
    <row r="1297" spans="1:7">
      <c r="A1297" s="251"/>
      <c r="B1297" s="241" t="s">
        <v>5077</v>
      </c>
      <c r="C1297" s="245">
        <v>2022</v>
      </c>
      <c r="D1297" s="245" t="s">
        <v>3771</v>
      </c>
      <c r="E1297" s="245">
        <v>1</v>
      </c>
      <c r="F1297" s="245"/>
      <c r="G1297" s="253">
        <v>11.239739999999999</v>
      </c>
    </row>
    <row r="1298" spans="1:7">
      <c r="A1298" s="251"/>
      <c r="B1298" s="241" t="s">
        <v>5077</v>
      </c>
      <c r="C1298" s="245">
        <v>2022</v>
      </c>
      <c r="D1298" s="245" t="s">
        <v>3771</v>
      </c>
      <c r="E1298" s="245">
        <v>1</v>
      </c>
      <c r="F1298" s="245"/>
      <c r="G1298" s="253">
        <v>11.74708</v>
      </c>
    </row>
    <row r="1299" spans="1:7">
      <c r="A1299" s="251"/>
      <c r="B1299" s="241" t="s">
        <v>5077</v>
      </c>
      <c r="C1299" s="245">
        <v>2022</v>
      </c>
      <c r="D1299" s="245" t="s">
        <v>3771</v>
      </c>
      <c r="E1299" s="245">
        <v>1</v>
      </c>
      <c r="F1299" s="245"/>
      <c r="G1299" s="253">
        <v>11.6165</v>
      </c>
    </row>
    <row r="1300" spans="1:7">
      <c r="A1300" s="251"/>
      <c r="B1300" s="241" t="s">
        <v>5077</v>
      </c>
      <c r="C1300" s="245">
        <v>2022</v>
      </c>
      <c r="D1300" s="245" t="s">
        <v>3771</v>
      </c>
      <c r="E1300" s="245">
        <v>1</v>
      </c>
      <c r="F1300" s="245"/>
      <c r="G1300" s="253">
        <v>13.590770000000001</v>
      </c>
    </row>
    <row r="1301" spans="1:7">
      <c r="A1301" s="251"/>
      <c r="B1301" s="241" t="s">
        <v>5077</v>
      </c>
      <c r="C1301" s="245">
        <v>2022</v>
      </c>
      <c r="D1301" s="245" t="s">
        <v>3771</v>
      </c>
      <c r="E1301" s="245">
        <v>1</v>
      </c>
      <c r="F1301" s="245"/>
      <c r="G1301" s="253">
        <v>12.87933</v>
      </c>
    </row>
    <row r="1302" spans="1:7">
      <c r="A1302" s="251"/>
      <c r="B1302" s="241" t="s">
        <v>5077</v>
      </c>
      <c r="C1302" s="245">
        <v>2022</v>
      </c>
      <c r="D1302" s="245" t="s">
        <v>3771</v>
      </c>
      <c r="E1302" s="245">
        <v>1</v>
      </c>
      <c r="F1302" s="245"/>
      <c r="G1302" s="253">
        <v>34.522970000000001</v>
      </c>
    </row>
    <row r="1303" spans="1:7">
      <c r="A1303" s="251"/>
      <c r="B1303" s="241" t="s">
        <v>5077</v>
      </c>
      <c r="C1303" s="245">
        <v>2022</v>
      </c>
      <c r="D1303" s="245" t="s">
        <v>3771</v>
      </c>
      <c r="E1303" s="245">
        <v>1</v>
      </c>
      <c r="F1303" s="245"/>
      <c r="G1303" s="253">
        <v>27.089209999999998</v>
      </c>
    </row>
    <row r="1304" spans="1:7">
      <c r="A1304" s="251"/>
      <c r="B1304" s="241" t="s">
        <v>5077</v>
      </c>
      <c r="C1304" s="245">
        <v>2022</v>
      </c>
      <c r="D1304" s="245" t="s">
        <v>3771</v>
      </c>
      <c r="E1304" s="245">
        <v>1</v>
      </c>
      <c r="F1304" s="245"/>
      <c r="G1304" s="253">
        <v>28.330490000000001</v>
      </c>
    </row>
    <row r="1305" spans="1:7">
      <c r="A1305" s="251"/>
      <c r="B1305" s="241" t="s">
        <v>5077</v>
      </c>
      <c r="C1305" s="245">
        <v>2022</v>
      </c>
      <c r="D1305" s="245" t="s">
        <v>3771</v>
      </c>
      <c r="E1305" s="245">
        <v>1</v>
      </c>
      <c r="F1305" s="245"/>
      <c r="G1305" s="253">
        <v>28.820400000000003</v>
      </c>
    </row>
    <row r="1306" spans="1:7">
      <c r="A1306" s="251"/>
      <c r="B1306" s="241" t="s">
        <v>5077</v>
      </c>
      <c r="C1306" s="245">
        <v>2022</v>
      </c>
      <c r="D1306" s="245" t="s">
        <v>3771</v>
      </c>
      <c r="E1306" s="245">
        <v>1</v>
      </c>
      <c r="F1306" s="245"/>
      <c r="G1306" s="253">
        <v>26.531599999999997</v>
      </c>
    </row>
    <row r="1307" spans="1:7">
      <c r="A1307" s="251"/>
      <c r="B1307" s="241" t="s">
        <v>5077</v>
      </c>
      <c r="C1307" s="245">
        <v>2022</v>
      </c>
      <c r="D1307" s="245" t="s">
        <v>3771</v>
      </c>
      <c r="E1307" s="245">
        <v>1</v>
      </c>
      <c r="F1307" s="245"/>
      <c r="G1307" s="253">
        <v>25.902900000000002</v>
      </c>
    </row>
    <row r="1308" spans="1:7">
      <c r="A1308" s="251"/>
      <c r="B1308" s="241" t="s">
        <v>5077</v>
      </c>
      <c r="C1308" s="245">
        <v>2022</v>
      </c>
      <c r="D1308" s="245" t="s">
        <v>3771</v>
      </c>
      <c r="E1308" s="245">
        <v>1</v>
      </c>
      <c r="F1308" s="245"/>
      <c r="G1308" s="253">
        <v>27.323070000000001</v>
      </c>
    </row>
    <row r="1309" spans="1:7">
      <c r="A1309" s="251"/>
      <c r="B1309" s="241" t="s">
        <v>5077</v>
      </c>
      <c r="C1309" s="245">
        <v>2022</v>
      </c>
      <c r="D1309" s="245" t="s">
        <v>3771</v>
      </c>
      <c r="E1309" s="245">
        <v>1</v>
      </c>
      <c r="F1309" s="245"/>
      <c r="G1309" s="253">
        <v>26.09582</v>
      </c>
    </row>
    <row r="1310" spans="1:7">
      <c r="A1310" s="251"/>
      <c r="B1310" s="241" t="s">
        <v>5077</v>
      </c>
      <c r="C1310" s="245">
        <v>2022</v>
      </c>
      <c r="D1310" s="245" t="s">
        <v>3771</v>
      </c>
      <c r="E1310" s="245">
        <v>1</v>
      </c>
      <c r="F1310" s="245"/>
      <c r="G1310" s="253">
        <v>27.41</v>
      </c>
    </row>
    <row r="1311" spans="1:7">
      <c r="A1311" s="251"/>
      <c r="B1311" s="241" t="s">
        <v>5077</v>
      </c>
      <c r="C1311" s="245">
        <v>2022</v>
      </c>
      <c r="D1311" s="245" t="s">
        <v>3771</v>
      </c>
      <c r="E1311" s="245">
        <v>1</v>
      </c>
      <c r="F1311" s="245"/>
      <c r="G1311" s="253">
        <v>26.389410000000002</v>
      </c>
    </row>
    <row r="1312" spans="1:7">
      <c r="A1312" s="251"/>
      <c r="B1312" s="241" t="s">
        <v>5077</v>
      </c>
      <c r="C1312" s="245">
        <v>2022</v>
      </c>
      <c r="D1312" s="245" t="s">
        <v>3771</v>
      </c>
      <c r="E1312" s="245">
        <v>1</v>
      </c>
      <c r="F1312" s="245"/>
      <c r="G1312" s="253">
        <v>26.6675</v>
      </c>
    </row>
    <row r="1313" spans="1:7">
      <c r="A1313" s="251"/>
      <c r="B1313" s="241" t="s">
        <v>5077</v>
      </c>
      <c r="C1313" s="245">
        <v>2022</v>
      </c>
      <c r="D1313" s="245" t="s">
        <v>3771</v>
      </c>
      <c r="E1313" s="245">
        <v>1</v>
      </c>
      <c r="F1313" s="245"/>
      <c r="G1313" s="253">
        <v>28.35679</v>
      </c>
    </row>
    <row r="1314" spans="1:7">
      <c r="A1314" s="251"/>
      <c r="B1314" s="241" t="s">
        <v>5077</v>
      </c>
      <c r="C1314" s="245">
        <v>2022</v>
      </c>
      <c r="D1314" s="245" t="s">
        <v>3771</v>
      </c>
      <c r="E1314" s="245">
        <v>1</v>
      </c>
      <c r="F1314" s="245"/>
      <c r="G1314" s="253">
        <v>15.283790000000002</v>
      </c>
    </row>
    <row r="1315" spans="1:7">
      <c r="A1315" s="251"/>
      <c r="B1315" s="241" t="s">
        <v>5077</v>
      </c>
      <c r="C1315" s="245">
        <v>2022</v>
      </c>
      <c r="D1315" s="245" t="s">
        <v>3771</v>
      </c>
      <c r="E1315" s="245">
        <v>1</v>
      </c>
      <c r="F1315" s="245"/>
      <c r="G1315" s="253">
        <v>14.101850000000001</v>
      </c>
    </row>
    <row r="1316" spans="1:7">
      <c r="A1316" s="251"/>
      <c r="B1316" s="241" t="s">
        <v>5077</v>
      </c>
      <c r="C1316" s="245">
        <v>2022</v>
      </c>
      <c r="D1316" s="245" t="s">
        <v>3771</v>
      </c>
      <c r="E1316" s="245">
        <v>1</v>
      </c>
      <c r="F1316" s="245"/>
      <c r="G1316" s="253">
        <v>24.806069999999998</v>
      </c>
    </row>
    <row r="1317" spans="1:7">
      <c r="A1317" s="251"/>
      <c r="B1317" s="241" t="s">
        <v>5077</v>
      </c>
      <c r="C1317" s="245">
        <v>2022</v>
      </c>
      <c r="D1317" s="245" t="s">
        <v>3771</v>
      </c>
      <c r="E1317" s="245">
        <v>1</v>
      </c>
      <c r="F1317" s="245"/>
      <c r="G1317" s="253">
        <v>14.768280000000001</v>
      </c>
    </row>
    <row r="1318" spans="1:7">
      <c r="A1318" s="251"/>
      <c r="B1318" s="241" t="s">
        <v>5077</v>
      </c>
      <c r="C1318" s="245">
        <v>2022</v>
      </c>
      <c r="D1318" s="245" t="s">
        <v>3771</v>
      </c>
      <c r="E1318" s="245">
        <v>1</v>
      </c>
      <c r="F1318" s="245"/>
      <c r="G1318" s="253">
        <v>27.45288</v>
      </c>
    </row>
    <row r="1319" spans="1:7">
      <c r="A1319" s="251"/>
      <c r="B1319" s="241" t="s">
        <v>5077</v>
      </c>
      <c r="C1319" s="245">
        <v>2022</v>
      </c>
      <c r="D1319" s="245" t="s">
        <v>3771</v>
      </c>
      <c r="E1319" s="245">
        <v>1</v>
      </c>
      <c r="F1319" s="245"/>
      <c r="G1319" s="253">
        <v>13.76416</v>
      </c>
    </row>
    <row r="1320" spans="1:7">
      <c r="A1320" s="251"/>
      <c r="B1320" s="241" t="s">
        <v>5077</v>
      </c>
      <c r="C1320" s="245">
        <v>2022</v>
      </c>
      <c r="D1320" s="245" t="s">
        <v>3771</v>
      </c>
      <c r="E1320" s="245">
        <v>1</v>
      </c>
      <c r="F1320" s="245"/>
      <c r="G1320" s="253">
        <v>16.858790000000003</v>
      </c>
    </row>
    <row r="1321" spans="1:7">
      <c r="A1321" s="251"/>
      <c r="B1321" s="241" t="s">
        <v>5077</v>
      </c>
      <c r="C1321" s="245">
        <v>2022</v>
      </c>
      <c r="D1321" s="245" t="s">
        <v>3771</v>
      </c>
      <c r="E1321" s="245">
        <v>1</v>
      </c>
      <c r="F1321" s="245"/>
      <c r="G1321" s="253">
        <v>16.858790000000003</v>
      </c>
    </row>
    <row r="1322" spans="1:7">
      <c r="A1322" s="251"/>
      <c r="B1322" s="241" t="s">
        <v>5077</v>
      </c>
      <c r="C1322" s="245">
        <v>2022</v>
      </c>
      <c r="D1322" s="245" t="s">
        <v>3771</v>
      </c>
      <c r="E1322" s="245">
        <v>1</v>
      </c>
      <c r="F1322" s="245"/>
      <c r="G1322" s="253">
        <v>17.423909999999999</v>
      </c>
    </row>
    <row r="1323" spans="1:7">
      <c r="A1323" s="251"/>
      <c r="B1323" s="241" t="s">
        <v>5077</v>
      </c>
      <c r="C1323" s="245">
        <v>2022</v>
      </c>
      <c r="D1323" s="245" t="s">
        <v>3771</v>
      </c>
      <c r="E1323" s="245">
        <v>1</v>
      </c>
      <c r="F1323" s="245"/>
      <c r="G1323" s="253">
        <v>17.865320000000001</v>
      </c>
    </row>
    <row r="1324" spans="1:7">
      <c r="A1324" s="251"/>
      <c r="B1324" s="241" t="s">
        <v>5077</v>
      </c>
      <c r="C1324" s="245">
        <v>2022</v>
      </c>
      <c r="D1324" s="245" t="s">
        <v>3771</v>
      </c>
      <c r="E1324" s="245">
        <v>1</v>
      </c>
      <c r="F1324" s="245"/>
      <c r="G1324" s="253">
        <v>23.85594</v>
      </c>
    </row>
    <row r="1325" spans="1:7">
      <c r="A1325" s="251"/>
      <c r="B1325" s="241" t="s">
        <v>5077</v>
      </c>
      <c r="C1325" s="245">
        <v>2022</v>
      </c>
      <c r="D1325" s="245" t="s">
        <v>3771</v>
      </c>
      <c r="E1325" s="245">
        <v>1</v>
      </c>
      <c r="F1325" s="245"/>
      <c r="G1325" s="253">
        <v>27.756580000000003</v>
      </c>
    </row>
    <row r="1326" spans="1:7">
      <c r="A1326" s="251"/>
      <c r="B1326" s="241" t="s">
        <v>5077</v>
      </c>
      <c r="C1326" s="245">
        <v>2022</v>
      </c>
      <c r="D1326" s="245" t="s">
        <v>3771</v>
      </c>
      <c r="E1326" s="245">
        <v>1</v>
      </c>
      <c r="F1326" s="245"/>
      <c r="G1326" s="253">
        <v>24.788580000000003</v>
      </c>
    </row>
    <row r="1327" spans="1:7">
      <c r="A1327" s="251"/>
      <c r="B1327" s="241" t="s">
        <v>5077</v>
      </c>
      <c r="C1327" s="245">
        <v>2022</v>
      </c>
      <c r="D1327" s="245" t="s">
        <v>3771</v>
      </c>
      <c r="E1327" s="245">
        <v>1</v>
      </c>
      <c r="F1327" s="245"/>
      <c r="G1327" s="253">
        <v>26.82432</v>
      </c>
    </row>
    <row r="1328" spans="1:7">
      <c r="A1328" s="251"/>
      <c r="B1328" s="241" t="s">
        <v>5077</v>
      </c>
      <c r="C1328" s="245">
        <v>2022</v>
      </c>
      <c r="D1328" s="245" t="s">
        <v>3771</v>
      </c>
      <c r="E1328" s="245">
        <v>1</v>
      </c>
      <c r="F1328" s="245"/>
      <c r="G1328" s="253">
        <v>26.940909999999999</v>
      </c>
    </row>
    <row r="1329" spans="1:7">
      <c r="A1329" s="251"/>
      <c r="B1329" s="241" t="s">
        <v>5077</v>
      </c>
      <c r="C1329" s="245">
        <v>2022</v>
      </c>
      <c r="D1329" s="245" t="s">
        <v>3771</v>
      </c>
      <c r="E1329" s="245">
        <v>1</v>
      </c>
      <c r="F1329" s="245"/>
      <c r="G1329" s="253">
        <v>23.510360000000002</v>
      </c>
    </row>
    <row r="1330" spans="1:7">
      <c r="A1330" s="251"/>
      <c r="B1330" s="241" t="s">
        <v>5077</v>
      </c>
      <c r="C1330" s="245">
        <v>2022</v>
      </c>
      <c r="D1330" s="245" t="s">
        <v>3771</v>
      </c>
      <c r="E1330" s="245">
        <v>1</v>
      </c>
      <c r="F1330" s="245"/>
      <c r="G1330" s="253">
        <v>16.807470000000002</v>
      </c>
    </row>
    <row r="1331" spans="1:7">
      <c r="A1331" s="251"/>
      <c r="B1331" s="241" t="s">
        <v>5077</v>
      </c>
      <c r="C1331" s="245">
        <v>2022</v>
      </c>
      <c r="D1331" s="245" t="s">
        <v>3771</v>
      </c>
      <c r="E1331" s="245">
        <v>1</v>
      </c>
      <c r="F1331" s="245"/>
      <c r="G1331" s="253">
        <v>12.13401</v>
      </c>
    </row>
    <row r="1332" spans="1:7">
      <c r="A1332" s="251"/>
      <c r="B1332" s="241" t="s">
        <v>5077</v>
      </c>
      <c r="C1332" s="245">
        <v>2022</v>
      </c>
      <c r="D1332" s="245" t="s">
        <v>3771</v>
      </c>
      <c r="E1332" s="245">
        <v>1</v>
      </c>
      <c r="F1332" s="245"/>
      <c r="G1332" s="253">
        <v>25.95947</v>
      </c>
    </row>
    <row r="1333" spans="1:7">
      <c r="A1333" s="251"/>
      <c r="B1333" s="241" t="s">
        <v>5077</v>
      </c>
      <c r="C1333" s="245">
        <v>2022</v>
      </c>
      <c r="D1333" s="245" t="s">
        <v>3771</v>
      </c>
      <c r="E1333" s="245">
        <v>1</v>
      </c>
      <c r="F1333" s="245"/>
      <c r="G1333" s="253">
        <v>14.218830000000001</v>
      </c>
    </row>
    <row r="1334" spans="1:7">
      <c r="A1334" s="251"/>
      <c r="B1334" s="241" t="s">
        <v>5077</v>
      </c>
      <c r="C1334" s="245">
        <v>2022</v>
      </c>
      <c r="D1334" s="245" t="s">
        <v>3771</v>
      </c>
      <c r="E1334" s="245">
        <v>1</v>
      </c>
      <c r="F1334" s="245"/>
      <c r="G1334" s="253">
        <v>23.647259999999999</v>
      </c>
    </row>
    <row r="1335" spans="1:7">
      <c r="A1335" s="251"/>
      <c r="B1335" s="241" t="s">
        <v>5077</v>
      </c>
      <c r="C1335" s="245">
        <v>2022</v>
      </c>
      <c r="D1335" s="245" t="s">
        <v>3771</v>
      </c>
      <c r="E1335" s="245">
        <v>1</v>
      </c>
      <c r="F1335" s="245"/>
      <c r="G1335" s="253">
        <v>14.748209999999998</v>
      </c>
    </row>
    <row r="1336" spans="1:7">
      <c r="A1336" s="251"/>
      <c r="B1336" s="241" t="s">
        <v>5077</v>
      </c>
      <c r="C1336" s="245">
        <v>2022</v>
      </c>
      <c r="D1336" s="245" t="s">
        <v>3771</v>
      </c>
      <c r="E1336" s="245">
        <v>1</v>
      </c>
      <c r="F1336" s="245"/>
      <c r="G1336" s="253">
        <v>12.33521</v>
      </c>
    </row>
    <row r="1337" spans="1:7">
      <c r="A1337" s="251"/>
      <c r="B1337" s="241" t="s">
        <v>5077</v>
      </c>
      <c r="C1337" s="245">
        <v>2022</v>
      </c>
      <c r="D1337" s="245" t="s">
        <v>3771</v>
      </c>
      <c r="E1337" s="245">
        <v>1</v>
      </c>
      <c r="F1337" s="245"/>
      <c r="G1337" s="253">
        <v>26.257470000000001</v>
      </c>
    </row>
    <row r="1338" spans="1:7">
      <c r="A1338" s="251"/>
      <c r="B1338" s="241" t="s">
        <v>5077</v>
      </c>
      <c r="C1338" s="245">
        <v>2022</v>
      </c>
      <c r="D1338" s="245" t="s">
        <v>3771</v>
      </c>
      <c r="E1338" s="245">
        <v>1</v>
      </c>
      <c r="F1338" s="245"/>
      <c r="G1338" s="253">
        <v>28.174019999999999</v>
      </c>
    </row>
    <row r="1339" spans="1:7">
      <c r="A1339" s="251"/>
      <c r="B1339" s="241" t="s">
        <v>5077</v>
      </c>
      <c r="C1339" s="245">
        <v>2022</v>
      </c>
      <c r="D1339" s="245" t="s">
        <v>3771</v>
      </c>
      <c r="E1339" s="245">
        <v>1</v>
      </c>
      <c r="F1339" s="245"/>
      <c r="G1339" s="253">
        <v>28.675560000000001</v>
      </c>
    </row>
    <row r="1340" spans="1:7">
      <c r="A1340" s="251"/>
      <c r="B1340" s="241" t="s">
        <v>5077</v>
      </c>
      <c r="C1340" s="245">
        <v>2022</v>
      </c>
      <c r="D1340" s="245" t="s">
        <v>3771</v>
      </c>
      <c r="E1340" s="245">
        <v>1</v>
      </c>
      <c r="F1340" s="245"/>
      <c r="G1340" s="253">
        <v>14.8207</v>
      </c>
    </row>
    <row r="1341" spans="1:7">
      <c r="A1341" s="251"/>
      <c r="B1341" s="241" t="s">
        <v>5077</v>
      </c>
      <c r="C1341" s="245">
        <v>2022</v>
      </c>
      <c r="D1341" s="245" t="s">
        <v>3771</v>
      </c>
      <c r="E1341" s="245">
        <v>1</v>
      </c>
      <c r="F1341" s="245"/>
      <c r="G1341" s="253">
        <v>14.071549999999998</v>
      </c>
    </row>
    <row r="1342" spans="1:7">
      <c r="A1342" s="251"/>
      <c r="B1342" s="241" t="s">
        <v>5077</v>
      </c>
      <c r="C1342" s="245">
        <v>2022</v>
      </c>
      <c r="D1342" s="245" t="s">
        <v>3771</v>
      </c>
      <c r="E1342" s="245">
        <v>1</v>
      </c>
      <c r="F1342" s="245"/>
      <c r="G1342" s="253">
        <v>14.8207</v>
      </c>
    </row>
    <row r="1343" spans="1:7">
      <c r="A1343" s="251"/>
      <c r="B1343" s="241" t="s">
        <v>5077</v>
      </c>
      <c r="C1343" s="245">
        <v>2022</v>
      </c>
      <c r="D1343" s="245" t="s">
        <v>3771</v>
      </c>
      <c r="E1343" s="245">
        <v>1</v>
      </c>
      <c r="F1343" s="245"/>
      <c r="G1343" s="253">
        <v>14.071549999999998</v>
      </c>
    </row>
    <row r="1344" spans="1:7">
      <c r="A1344" s="251"/>
      <c r="B1344" s="241" t="s">
        <v>5077</v>
      </c>
      <c r="C1344" s="245">
        <v>2022</v>
      </c>
      <c r="D1344" s="245" t="s">
        <v>3771</v>
      </c>
      <c r="E1344" s="245">
        <v>1</v>
      </c>
      <c r="F1344" s="245"/>
      <c r="G1344" s="253">
        <v>14.071549999999998</v>
      </c>
    </row>
    <row r="1345" spans="1:7">
      <c r="A1345" s="251"/>
      <c r="B1345" s="241" t="s">
        <v>5077</v>
      </c>
      <c r="C1345" s="245">
        <v>2022</v>
      </c>
      <c r="D1345" s="245" t="s">
        <v>3771</v>
      </c>
      <c r="E1345" s="245">
        <v>1</v>
      </c>
      <c r="F1345" s="245"/>
      <c r="G1345" s="253">
        <v>14.071549999999998</v>
      </c>
    </row>
    <row r="1346" spans="1:7">
      <c r="A1346" s="251"/>
      <c r="B1346" s="241" t="s">
        <v>5077</v>
      </c>
      <c r="C1346" s="245">
        <v>2022</v>
      </c>
      <c r="D1346" s="245" t="s">
        <v>3771</v>
      </c>
      <c r="E1346" s="245">
        <v>1</v>
      </c>
      <c r="F1346" s="245"/>
      <c r="G1346" s="253">
        <v>14.071549999999998</v>
      </c>
    </row>
    <row r="1347" spans="1:7">
      <c r="A1347" s="251"/>
      <c r="B1347" s="241" t="s">
        <v>5077</v>
      </c>
      <c r="C1347" s="245">
        <v>2022</v>
      </c>
      <c r="D1347" s="245" t="s">
        <v>3771</v>
      </c>
      <c r="E1347" s="245">
        <v>1</v>
      </c>
      <c r="F1347" s="245"/>
      <c r="G1347" s="253">
        <v>14.071549999999998</v>
      </c>
    </row>
    <row r="1348" spans="1:7">
      <c r="A1348" s="251"/>
      <c r="B1348" s="241" t="s">
        <v>5077</v>
      </c>
      <c r="C1348" s="245">
        <v>2022</v>
      </c>
      <c r="D1348" s="245" t="s">
        <v>3771</v>
      </c>
      <c r="E1348" s="245">
        <v>1</v>
      </c>
      <c r="F1348" s="245"/>
      <c r="G1348" s="253">
        <v>14.071549999999998</v>
      </c>
    </row>
    <row r="1349" spans="1:7">
      <c r="A1349" s="251"/>
      <c r="B1349" s="241" t="s">
        <v>5077</v>
      </c>
      <c r="C1349" s="245">
        <v>2022</v>
      </c>
      <c r="D1349" s="245" t="s">
        <v>3771</v>
      </c>
      <c r="E1349" s="245">
        <v>1</v>
      </c>
      <c r="F1349" s="245"/>
      <c r="G1349" s="253">
        <v>14.071549999999998</v>
      </c>
    </row>
    <row r="1350" spans="1:7">
      <c r="A1350" s="251"/>
      <c r="B1350" s="241" t="s">
        <v>5077</v>
      </c>
      <c r="C1350" s="245">
        <v>2022</v>
      </c>
      <c r="D1350" s="245" t="s">
        <v>3771</v>
      </c>
      <c r="E1350" s="245">
        <v>1</v>
      </c>
      <c r="F1350" s="245"/>
      <c r="G1350" s="253">
        <v>422.14648</v>
      </c>
    </row>
    <row r="1351" spans="1:7">
      <c r="A1351" s="251"/>
      <c r="B1351" s="241" t="s">
        <v>5077</v>
      </c>
      <c r="C1351" s="245">
        <v>2022</v>
      </c>
      <c r="D1351" s="245" t="s">
        <v>3771</v>
      </c>
      <c r="E1351" s="245">
        <v>1</v>
      </c>
      <c r="F1351" s="245"/>
      <c r="G1351" s="253">
        <v>14.071549999999998</v>
      </c>
    </row>
    <row r="1352" spans="1:7">
      <c r="A1352" s="251"/>
      <c r="B1352" s="241" t="s">
        <v>5077</v>
      </c>
      <c r="C1352" s="245">
        <v>2022</v>
      </c>
      <c r="D1352" s="245" t="s">
        <v>3771</v>
      </c>
      <c r="E1352" s="245">
        <v>1</v>
      </c>
      <c r="F1352" s="245"/>
      <c r="G1352" s="253">
        <v>14.071549999999998</v>
      </c>
    </row>
    <row r="1353" spans="1:7">
      <c r="A1353" s="251"/>
      <c r="B1353" s="241" t="s">
        <v>5077</v>
      </c>
      <c r="C1353" s="245">
        <v>2022</v>
      </c>
      <c r="D1353" s="245" t="s">
        <v>3771</v>
      </c>
      <c r="E1353" s="245">
        <v>1</v>
      </c>
      <c r="F1353" s="245"/>
      <c r="G1353" s="253">
        <v>14.071549999999998</v>
      </c>
    </row>
    <row r="1354" spans="1:7">
      <c r="A1354" s="251"/>
      <c r="B1354" s="241" t="s">
        <v>5077</v>
      </c>
      <c r="C1354" s="245">
        <v>2022</v>
      </c>
      <c r="D1354" s="245" t="s">
        <v>3771</v>
      </c>
      <c r="E1354" s="245">
        <v>1</v>
      </c>
      <c r="F1354" s="245"/>
      <c r="G1354" s="253">
        <v>14.071549999999998</v>
      </c>
    </row>
    <row r="1355" spans="1:7">
      <c r="A1355" s="251"/>
      <c r="B1355" s="241" t="s">
        <v>5078</v>
      </c>
      <c r="C1355" s="245">
        <v>2022</v>
      </c>
      <c r="D1355" s="245" t="s">
        <v>3771</v>
      </c>
      <c r="E1355" s="245">
        <v>1</v>
      </c>
      <c r="F1355" s="245"/>
      <c r="G1355" s="253">
        <v>13.124459999999999</v>
      </c>
    </row>
    <row r="1356" spans="1:7">
      <c r="A1356" s="251"/>
      <c r="B1356" s="241" t="s">
        <v>5078</v>
      </c>
      <c r="C1356" s="245">
        <v>2022</v>
      </c>
      <c r="D1356" s="245" t="s">
        <v>3771</v>
      </c>
      <c r="E1356" s="245">
        <v>1</v>
      </c>
      <c r="F1356" s="245"/>
      <c r="G1356" s="253">
        <v>14.3226</v>
      </c>
    </row>
    <row r="1357" spans="1:7">
      <c r="A1357" s="251"/>
      <c r="B1357" s="241" t="s">
        <v>5078</v>
      </c>
      <c r="C1357" s="245">
        <v>2022</v>
      </c>
      <c r="D1357" s="245" t="s">
        <v>3771</v>
      </c>
      <c r="E1357" s="245">
        <v>1</v>
      </c>
      <c r="F1357" s="245"/>
      <c r="G1357" s="253">
        <v>30.775830000000003</v>
      </c>
    </row>
    <row r="1358" spans="1:7">
      <c r="A1358" s="251"/>
      <c r="B1358" s="241" t="s">
        <v>5078</v>
      </c>
      <c r="C1358" s="245">
        <v>2022</v>
      </c>
      <c r="D1358" s="245" t="s">
        <v>3771</v>
      </c>
      <c r="E1358" s="245">
        <v>1</v>
      </c>
      <c r="F1358" s="245"/>
      <c r="G1358" s="253">
        <v>13.773</v>
      </c>
    </row>
    <row r="1359" spans="1:7">
      <c r="A1359" s="251"/>
      <c r="B1359" s="241" t="s">
        <v>5078</v>
      </c>
      <c r="C1359" s="245">
        <v>2022</v>
      </c>
      <c r="D1359" s="245" t="s">
        <v>3771</v>
      </c>
      <c r="E1359" s="245">
        <v>1</v>
      </c>
      <c r="F1359" s="245"/>
      <c r="G1359" s="253">
        <v>14.904399999999999</v>
      </c>
    </row>
    <row r="1360" spans="1:7">
      <c r="A1360" s="251"/>
      <c r="B1360" s="241" t="s">
        <v>5078</v>
      </c>
      <c r="C1360" s="245">
        <v>2022</v>
      </c>
      <c r="D1360" s="245" t="s">
        <v>3771</v>
      </c>
      <c r="E1360" s="245">
        <v>1</v>
      </c>
      <c r="F1360" s="245"/>
      <c r="G1360" s="253">
        <v>15.252700000000001</v>
      </c>
    </row>
    <row r="1361" spans="1:7">
      <c r="A1361" s="251"/>
      <c r="B1361" s="241" t="s">
        <v>5078</v>
      </c>
      <c r="C1361" s="245">
        <v>2022</v>
      </c>
      <c r="D1361" s="245" t="s">
        <v>3771</v>
      </c>
      <c r="E1361" s="245">
        <v>1</v>
      </c>
      <c r="F1361" s="245"/>
      <c r="G1361" s="253">
        <v>29.083029999999997</v>
      </c>
    </row>
    <row r="1362" spans="1:7">
      <c r="A1362" s="251"/>
      <c r="B1362" s="241" t="s">
        <v>5078</v>
      </c>
      <c r="C1362" s="245">
        <v>2022</v>
      </c>
      <c r="D1362" s="245" t="s">
        <v>3771</v>
      </c>
      <c r="E1362" s="245">
        <v>1</v>
      </c>
      <c r="F1362" s="245"/>
      <c r="G1362" s="253">
        <v>24.03754</v>
      </c>
    </row>
    <row r="1363" spans="1:7">
      <c r="A1363" s="251"/>
      <c r="B1363" s="241" t="s">
        <v>5078</v>
      </c>
      <c r="C1363" s="245">
        <v>2022</v>
      </c>
      <c r="D1363" s="245" t="s">
        <v>3771</v>
      </c>
      <c r="E1363" s="245">
        <v>1</v>
      </c>
      <c r="F1363" s="245"/>
      <c r="G1363" s="253">
        <v>18.799799999999998</v>
      </c>
    </row>
    <row r="1364" spans="1:7">
      <c r="A1364" s="251"/>
      <c r="B1364" s="241" t="s">
        <v>5078</v>
      </c>
      <c r="C1364" s="245">
        <v>2022</v>
      </c>
      <c r="D1364" s="245" t="s">
        <v>3771</v>
      </c>
      <c r="E1364" s="245">
        <v>1</v>
      </c>
      <c r="F1364" s="245"/>
      <c r="G1364" s="253">
        <v>14.77125</v>
      </c>
    </row>
    <row r="1365" spans="1:7">
      <c r="A1365" s="251"/>
      <c r="B1365" s="241" t="s">
        <v>5078</v>
      </c>
      <c r="C1365" s="245">
        <v>2022</v>
      </c>
      <c r="D1365" s="245" t="s">
        <v>3771</v>
      </c>
      <c r="E1365" s="245">
        <v>1</v>
      </c>
      <c r="F1365" s="245"/>
      <c r="G1365" s="253">
        <v>30.289279999999998</v>
      </c>
    </row>
    <row r="1366" spans="1:7">
      <c r="A1366" s="251"/>
      <c r="B1366" s="241" t="s">
        <v>5078</v>
      </c>
      <c r="C1366" s="245">
        <v>2022</v>
      </c>
      <c r="D1366" s="245" t="s">
        <v>3771</v>
      </c>
      <c r="E1366" s="245">
        <v>1</v>
      </c>
      <c r="F1366" s="245"/>
      <c r="G1366" s="253">
        <v>17.89508</v>
      </c>
    </row>
    <row r="1367" spans="1:7">
      <c r="A1367" s="251"/>
      <c r="B1367" s="241" t="s">
        <v>5078</v>
      </c>
      <c r="C1367" s="245">
        <v>2022</v>
      </c>
      <c r="D1367" s="245" t="s">
        <v>3771</v>
      </c>
      <c r="E1367" s="245">
        <v>1</v>
      </c>
      <c r="F1367" s="245"/>
      <c r="G1367" s="253">
        <v>14.706340000000001</v>
      </c>
    </row>
    <row r="1368" spans="1:7">
      <c r="A1368" s="251"/>
      <c r="B1368" s="241" t="s">
        <v>5078</v>
      </c>
      <c r="C1368" s="245">
        <v>2022</v>
      </c>
      <c r="D1368" s="245" t="s">
        <v>3771</v>
      </c>
      <c r="E1368" s="245">
        <v>1</v>
      </c>
      <c r="F1368" s="245"/>
      <c r="G1368" s="253">
        <v>17.89508</v>
      </c>
    </row>
    <row r="1369" spans="1:7">
      <c r="A1369" s="251"/>
      <c r="B1369" s="241" t="s">
        <v>5078</v>
      </c>
      <c r="C1369" s="245">
        <v>2022</v>
      </c>
      <c r="D1369" s="245" t="s">
        <v>3771</v>
      </c>
      <c r="E1369" s="245">
        <v>1</v>
      </c>
      <c r="F1369" s="245"/>
      <c r="G1369" s="253">
        <v>11.986969999999999</v>
      </c>
    </row>
    <row r="1370" spans="1:7">
      <c r="A1370" s="251"/>
      <c r="B1370" s="241" t="s">
        <v>5078</v>
      </c>
      <c r="C1370" s="245">
        <v>2022</v>
      </c>
      <c r="D1370" s="245" t="s">
        <v>3771</v>
      </c>
      <c r="E1370" s="245">
        <v>1</v>
      </c>
      <c r="F1370" s="245"/>
      <c r="G1370" s="253">
        <v>14.706340000000001</v>
      </c>
    </row>
    <row r="1371" spans="1:7">
      <c r="A1371" s="251"/>
      <c r="B1371" s="241" t="s">
        <v>5078</v>
      </c>
      <c r="C1371" s="245">
        <v>2022</v>
      </c>
      <c r="D1371" s="245" t="s">
        <v>3771</v>
      </c>
      <c r="E1371" s="245">
        <v>1</v>
      </c>
      <c r="F1371" s="245"/>
      <c r="G1371" s="253">
        <v>32.351959999999998</v>
      </c>
    </row>
    <row r="1372" spans="1:7">
      <c r="A1372" s="251"/>
      <c r="B1372" s="241" t="s">
        <v>5078</v>
      </c>
      <c r="C1372" s="245">
        <v>2022</v>
      </c>
      <c r="D1372" s="245" t="s">
        <v>3771</v>
      </c>
      <c r="E1372" s="245">
        <v>1</v>
      </c>
      <c r="F1372" s="245"/>
      <c r="G1372" s="253">
        <v>24.340859999999999</v>
      </c>
    </row>
    <row r="1373" spans="1:7">
      <c r="A1373" s="251"/>
      <c r="B1373" s="241" t="s">
        <v>5078</v>
      </c>
      <c r="C1373" s="245">
        <v>2022</v>
      </c>
      <c r="D1373" s="245" t="s">
        <v>3771</v>
      </c>
      <c r="E1373" s="245">
        <v>1</v>
      </c>
      <c r="F1373" s="245"/>
      <c r="G1373" s="253">
        <v>20.290929999999999</v>
      </c>
    </row>
    <row r="1374" spans="1:7">
      <c r="A1374" s="251"/>
      <c r="B1374" s="241" t="s">
        <v>5078</v>
      </c>
      <c r="C1374" s="245">
        <v>2022</v>
      </c>
      <c r="D1374" s="245" t="s">
        <v>3771</v>
      </c>
      <c r="E1374" s="245">
        <v>1</v>
      </c>
      <c r="F1374" s="245"/>
      <c r="G1374" s="253">
        <v>16.177600000000002</v>
      </c>
    </row>
    <row r="1375" spans="1:7">
      <c r="A1375" s="251"/>
      <c r="B1375" s="241" t="s">
        <v>5078</v>
      </c>
      <c r="C1375" s="245">
        <v>2022</v>
      </c>
      <c r="D1375" s="245" t="s">
        <v>3771</v>
      </c>
      <c r="E1375" s="245">
        <v>1</v>
      </c>
      <c r="F1375" s="245"/>
      <c r="G1375" s="253">
        <v>15.869969999999999</v>
      </c>
    </row>
    <row r="1376" spans="1:7">
      <c r="A1376" s="251"/>
      <c r="B1376" s="241" t="s">
        <v>5078</v>
      </c>
      <c r="C1376" s="245">
        <v>2022</v>
      </c>
      <c r="D1376" s="245" t="s">
        <v>3771</v>
      </c>
      <c r="E1376" s="245">
        <v>1</v>
      </c>
      <c r="F1376" s="245"/>
      <c r="G1376" s="253">
        <v>19.026880000000002</v>
      </c>
    </row>
    <row r="1377" spans="1:7">
      <c r="A1377" s="251"/>
      <c r="B1377" s="241" t="s">
        <v>5078</v>
      </c>
      <c r="C1377" s="245">
        <v>2022</v>
      </c>
      <c r="D1377" s="245" t="s">
        <v>3771</v>
      </c>
      <c r="E1377" s="245">
        <v>1</v>
      </c>
      <c r="F1377" s="245"/>
      <c r="G1377" s="253">
        <v>15.0037</v>
      </c>
    </row>
    <row r="1378" spans="1:7">
      <c r="A1378" s="251"/>
      <c r="B1378" s="241" t="s">
        <v>5078</v>
      </c>
      <c r="C1378" s="245">
        <v>2022</v>
      </c>
      <c r="D1378" s="245" t="s">
        <v>3771</v>
      </c>
      <c r="E1378" s="245">
        <v>1</v>
      </c>
      <c r="F1378" s="245"/>
      <c r="G1378" s="253">
        <v>14.347340000000001</v>
      </c>
    </row>
    <row r="1379" spans="1:7">
      <c r="A1379" s="251"/>
      <c r="B1379" s="241" t="s">
        <v>5078</v>
      </c>
      <c r="C1379" s="245">
        <v>2022</v>
      </c>
      <c r="D1379" s="245" t="s">
        <v>3771</v>
      </c>
      <c r="E1379" s="245">
        <v>1</v>
      </c>
      <c r="F1379" s="245"/>
      <c r="G1379" s="253">
        <v>11.836780000000001</v>
      </c>
    </row>
    <row r="1380" spans="1:7">
      <c r="A1380" s="251"/>
      <c r="B1380" s="241" t="s">
        <v>5078</v>
      </c>
      <c r="C1380" s="245">
        <v>2022</v>
      </c>
      <c r="D1380" s="245" t="s">
        <v>3771</v>
      </c>
      <c r="E1380" s="245">
        <v>1</v>
      </c>
      <c r="F1380" s="245"/>
      <c r="G1380" s="253">
        <v>11.86849</v>
      </c>
    </row>
    <row r="1381" spans="1:7">
      <c r="A1381" s="251"/>
      <c r="B1381" s="241" t="s">
        <v>5078</v>
      </c>
      <c r="C1381" s="245">
        <v>2022</v>
      </c>
      <c r="D1381" s="245" t="s">
        <v>3771</v>
      </c>
      <c r="E1381" s="245">
        <v>1</v>
      </c>
      <c r="F1381" s="245"/>
      <c r="G1381" s="253">
        <v>49.509680000000003</v>
      </c>
    </row>
    <row r="1382" spans="1:7">
      <c r="A1382" s="251"/>
      <c r="B1382" s="241" t="s">
        <v>5078</v>
      </c>
      <c r="C1382" s="245">
        <v>2022</v>
      </c>
      <c r="D1382" s="245" t="s">
        <v>3771</v>
      </c>
      <c r="E1382" s="245">
        <v>1</v>
      </c>
      <c r="F1382" s="245"/>
      <c r="G1382" s="253">
        <v>28.681080000000001</v>
      </c>
    </row>
    <row r="1383" spans="1:7">
      <c r="A1383" s="251"/>
      <c r="B1383" s="241" t="s">
        <v>5078</v>
      </c>
      <c r="C1383" s="245">
        <v>2022</v>
      </c>
      <c r="D1383" s="245" t="s">
        <v>3771</v>
      </c>
      <c r="E1383" s="245">
        <v>1</v>
      </c>
      <c r="F1383" s="245"/>
      <c r="G1383" s="253">
        <v>31.252040000000001</v>
      </c>
    </row>
    <row r="1384" spans="1:7">
      <c r="A1384" s="251"/>
      <c r="B1384" s="241" t="s">
        <v>5078</v>
      </c>
      <c r="C1384" s="245">
        <v>2022</v>
      </c>
      <c r="D1384" s="245" t="s">
        <v>3771</v>
      </c>
      <c r="E1384" s="245">
        <v>1</v>
      </c>
      <c r="F1384" s="245"/>
      <c r="G1384" s="253">
        <v>28.812259999999998</v>
      </c>
    </row>
    <row r="1385" spans="1:7">
      <c r="A1385" s="251"/>
      <c r="B1385" s="241" t="s">
        <v>5078</v>
      </c>
      <c r="C1385" s="245">
        <v>2022</v>
      </c>
      <c r="D1385" s="245" t="s">
        <v>3771</v>
      </c>
      <c r="E1385" s="245">
        <v>1</v>
      </c>
      <c r="F1385" s="245"/>
      <c r="G1385" s="253">
        <v>27.194509999999998</v>
      </c>
    </row>
    <row r="1386" spans="1:7">
      <c r="A1386" s="251"/>
      <c r="B1386" s="241" t="s">
        <v>5078</v>
      </c>
      <c r="C1386" s="245">
        <v>2022</v>
      </c>
      <c r="D1386" s="245" t="s">
        <v>3771</v>
      </c>
      <c r="E1386" s="245">
        <v>1</v>
      </c>
      <c r="F1386" s="245"/>
      <c r="G1386" s="253">
        <v>28.80697</v>
      </c>
    </row>
    <row r="1387" spans="1:7">
      <c r="A1387" s="251"/>
      <c r="B1387" s="241" t="s">
        <v>5078</v>
      </c>
      <c r="C1387" s="245">
        <v>2022</v>
      </c>
      <c r="D1387" s="245" t="s">
        <v>3771</v>
      </c>
      <c r="E1387" s="245">
        <v>1</v>
      </c>
      <c r="F1387" s="245"/>
      <c r="G1387" s="253">
        <v>30.94134</v>
      </c>
    </row>
    <row r="1388" spans="1:7">
      <c r="A1388" s="251"/>
      <c r="B1388" s="241" t="s">
        <v>5078</v>
      </c>
      <c r="C1388" s="245">
        <v>2022</v>
      </c>
      <c r="D1388" s="245" t="s">
        <v>3771</v>
      </c>
      <c r="E1388" s="245">
        <v>1</v>
      </c>
      <c r="F1388" s="245"/>
      <c r="G1388" s="253">
        <v>31.38402</v>
      </c>
    </row>
    <row r="1389" spans="1:7">
      <c r="A1389" s="251"/>
      <c r="B1389" s="241" t="s">
        <v>5078</v>
      </c>
      <c r="C1389" s="245">
        <v>2022</v>
      </c>
      <c r="D1389" s="245" t="s">
        <v>3771</v>
      </c>
      <c r="E1389" s="245">
        <v>1</v>
      </c>
      <c r="F1389" s="245"/>
      <c r="G1389" s="253">
        <v>13.16297</v>
      </c>
    </row>
    <row r="1390" spans="1:7">
      <c r="A1390" s="251"/>
      <c r="B1390" s="241" t="s">
        <v>5078</v>
      </c>
      <c r="C1390" s="245">
        <v>2022</v>
      </c>
      <c r="D1390" s="245" t="s">
        <v>3771</v>
      </c>
      <c r="E1390" s="245">
        <v>1</v>
      </c>
      <c r="F1390" s="245"/>
      <c r="G1390" s="253">
        <v>23.798759999999998</v>
      </c>
    </row>
    <row r="1391" spans="1:7">
      <c r="A1391" s="251"/>
      <c r="B1391" s="241" t="s">
        <v>5078</v>
      </c>
      <c r="C1391" s="245">
        <v>2022</v>
      </c>
      <c r="D1391" s="245" t="s">
        <v>3771</v>
      </c>
      <c r="E1391" s="245">
        <v>1</v>
      </c>
      <c r="F1391" s="245"/>
      <c r="G1391" s="253">
        <v>23.615290000000002</v>
      </c>
    </row>
    <row r="1392" spans="1:7">
      <c r="A1392" s="251"/>
      <c r="B1392" s="241" t="s">
        <v>5078</v>
      </c>
      <c r="C1392" s="245">
        <v>2022</v>
      </c>
      <c r="D1392" s="245" t="s">
        <v>3771</v>
      </c>
      <c r="E1392" s="245">
        <v>1</v>
      </c>
      <c r="F1392" s="245"/>
      <c r="G1392" s="253">
        <v>12.17446</v>
      </c>
    </row>
    <row r="1393" spans="1:7">
      <c r="A1393" s="251"/>
      <c r="B1393" s="241" t="s">
        <v>5078</v>
      </c>
      <c r="C1393" s="245">
        <v>2022</v>
      </c>
      <c r="D1393" s="245" t="s">
        <v>3771</v>
      </c>
      <c r="E1393" s="245">
        <v>1</v>
      </c>
      <c r="F1393" s="245"/>
      <c r="G1393" s="253">
        <v>15.26535</v>
      </c>
    </row>
    <row r="1394" spans="1:7">
      <c r="A1394" s="251"/>
      <c r="B1394" s="241" t="s">
        <v>5078</v>
      </c>
      <c r="C1394" s="245">
        <v>2022</v>
      </c>
      <c r="D1394" s="245" t="s">
        <v>3771</v>
      </c>
      <c r="E1394" s="245">
        <v>1</v>
      </c>
      <c r="F1394" s="245"/>
      <c r="G1394" s="253">
        <v>16.632290000000001</v>
      </c>
    </row>
    <row r="1395" spans="1:7">
      <c r="A1395" s="251"/>
      <c r="B1395" s="241" t="s">
        <v>5078</v>
      </c>
      <c r="C1395" s="245">
        <v>2022</v>
      </c>
      <c r="D1395" s="245" t="s">
        <v>3771</v>
      </c>
      <c r="E1395" s="245">
        <v>1</v>
      </c>
      <c r="F1395" s="245"/>
      <c r="G1395" s="253">
        <v>11.986969999999999</v>
      </c>
    </row>
    <row r="1396" spans="1:7">
      <c r="A1396" s="251"/>
      <c r="B1396" s="241" t="s">
        <v>5078</v>
      </c>
      <c r="C1396" s="245">
        <v>2022</v>
      </c>
      <c r="D1396" s="245" t="s">
        <v>3771</v>
      </c>
      <c r="E1396" s="245">
        <v>1</v>
      </c>
      <c r="F1396" s="245"/>
      <c r="G1396" s="253">
        <v>14.071540000000001</v>
      </c>
    </row>
    <row r="1397" spans="1:7">
      <c r="A1397" s="251"/>
      <c r="B1397" s="241" t="s">
        <v>5078</v>
      </c>
      <c r="C1397" s="245">
        <v>2022</v>
      </c>
      <c r="D1397" s="245" t="s">
        <v>3771</v>
      </c>
      <c r="E1397" s="245">
        <v>1</v>
      </c>
      <c r="F1397" s="245"/>
      <c r="G1397" s="253">
        <v>14.071549999999998</v>
      </c>
    </row>
    <row r="1398" spans="1:7">
      <c r="A1398" s="251"/>
      <c r="B1398" s="241" t="s">
        <v>5078</v>
      </c>
      <c r="C1398" s="245">
        <v>2022</v>
      </c>
      <c r="D1398" s="245" t="s">
        <v>3771</v>
      </c>
      <c r="E1398" s="245">
        <v>1</v>
      </c>
      <c r="F1398" s="245"/>
      <c r="G1398" s="253">
        <v>14.071549999999998</v>
      </c>
    </row>
    <row r="1399" spans="1:7">
      <c r="A1399" s="251"/>
      <c r="B1399" s="241" t="s">
        <v>5078</v>
      </c>
      <c r="C1399" s="245">
        <v>2022</v>
      </c>
      <c r="D1399" s="245" t="s">
        <v>3771</v>
      </c>
      <c r="E1399" s="245">
        <v>1</v>
      </c>
      <c r="F1399" s="245"/>
      <c r="G1399" s="253">
        <v>14.071549999999998</v>
      </c>
    </row>
    <row r="1400" spans="1:7">
      <c r="A1400" s="251"/>
      <c r="B1400" s="241" t="s">
        <v>5078</v>
      </c>
      <c r="C1400" s="245">
        <v>2022</v>
      </c>
      <c r="D1400" s="245" t="s">
        <v>3771</v>
      </c>
      <c r="E1400" s="245">
        <v>1</v>
      </c>
      <c r="F1400" s="245"/>
      <c r="G1400" s="253">
        <v>14.071549999999998</v>
      </c>
    </row>
    <row r="1401" spans="1:7">
      <c r="A1401" s="251"/>
      <c r="B1401" s="241" t="s">
        <v>5079</v>
      </c>
      <c r="C1401" s="245">
        <v>2022</v>
      </c>
      <c r="D1401" s="245" t="s">
        <v>3771</v>
      </c>
      <c r="E1401" s="245">
        <v>1</v>
      </c>
      <c r="F1401" s="245"/>
      <c r="G1401" s="253">
        <v>33.63841</v>
      </c>
    </row>
    <row r="1402" spans="1:7">
      <c r="A1402" s="251"/>
      <c r="B1402" s="241" t="s">
        <v>5079</v>
      </c>
      <c r="C1402" s="245">
        <v>2022</v>
      </c>
      <c r="D1402" s="245" t="s">
        <v>3771</v>
      </c>
      <c r="E1402" s="245">
        <v>1</v>
      </c>
      <c r="F1402" s="245"/>
      <c r="G1402" s="253">
        <v>14.536280000000001</v>
      </c>
    </row>
    <row r="1403" spans="1:7">
      <c r="A1403" s="251"/>
      <c r="B1403" s="241" t="s">
        <v>5079</v>
      </c>
      <c r="C1403" s="245">
        <v>2022</v>
      </c>
      <c r="D1403" s="245" t="s">
        <v>3771</v>
      </c>
      <c r="E1403" s="245">
        <v>1</v>
      </c>
      <c r="F1403" s="245"/>
      <c r="G1403" s="253">
        <v>8.4093099999999996</v>
      </c>
    </row>
    <row r="1404" spans="1:7">
      <c r="A1404" s="251"/>
      <c r="B1404" s="241" t="s">
        <v>5079</v>
      </c>
      <c r="C1404" s="245">
        <v>2022</v>
      </c>
      <c r="D1404" s="245" t="s">
        <v>3771</v>
      </c>
      <c r="E1404" s="245">
        <v>1</v>
      </c>
      <c r="F1404" s="245"/>
      <c r="G1404" s="253">
        <v>32.111460000000001</v>
      </c>
    </row>
    <row r="1405" spans="1:7">
      <c r="A1405" s="251"/>
      <c r="B1405" s="241" t="s">
        <v>5079</v>
      </c>
      <c r="C1405" s="245">
        <v>2022</v>
      </c>
      <c r="D1405" s="245" t="s">
        <v>3771</v>
      </c>
      <c r="E1405" s="245">
        <v>1</v>
      </c>
      <c r="F1405" s="245"/>
      <c r="G1405" s="253">
        <v>31.403449999999999</v>
      </c>
    </row>
    <row r="1406" spans="1:7">
      <c r="A1406" s="251"/>
      <c r="B1406" s="241" t="s">
        <v>5079</v>
      </c>
      <c r="C1406" s="245">
        <v>2022</v>
      </c>
      <c r="D1406" s="245" t="s">
        <v>3771</v>
      </c>
      <c r="E1406" s="245">
        <v>1</v>
      </c>
      <c r="F1406" s="245"/>
      <c r="G1406" s="253">
        <v>27.481009999999998</v>
      </c>
    </row>
    <row r="1407" spans="1:7">
      <c r="A1407" s="251"/>
      <c r="B1407" s="241" t="s">
        <v>5079</v>
      </c>
      <c r="C1407" s="245">
        <v>2022</v>
      </c>
      <c r="D1407" s="245" t="s">
        <v>3771</v>
      </c>
      <c r="E1407" s="245">
        <v>1</v>
      </c>
      <c r="F1407" s="245"/>
      <c r="G1407" s="253">
        <v>29.417810000000003</v>
      </c>
    </row>
    <row r="1408" spans="1:7">
      <c r="A1408" s="251"/>
      <c r="B1408" s="241" t="s">
        <v>5079</v>
      </c>
      <c r="C1408" s="245">
        <v>2022</v>
      </c>
      <c r="D1408" s="245" t="s">
        <v>3771</v>
      </c>
      <c r="E1408" s="245">
        <v>1</v>
      </c>
      <c r="F1408" s="245"/>
      <c r="G1408" s="253">
        <v>14.071549999999998</v>
      </c>
    </row>
    <row r="1409" spans="1:7">
      <c r="A1409" s="251"/>
      <c r="B1409" s="241" t="s">
        <v>5079</v>
      </c>
      <c r="C1409" s="245">
        <v>2022</v>
      </c>
      <c r="D1409" s="245" t="s">
        <v>3771</v>
      </c>
      <c r="E1409" s="245">
        <v>1</v>
      </c>
      <c r="F1409" s="245"/>
      <c r="G1409" s="253">
        <v>14.071549999999998</v>
      </c>
    </row>
    <row r="1410" spans="1:7">
      <c r="A1410" s="251"/>
      <c r="B1410" s="241" t="s">
        <v>5079</v>
      </c>
      <c r="C1410" s="245">
        <v>2022</v>
      </c>
      <c r="D1410" s="245" t="s">
        <v>3771</v>
      </c>
      <c r="E1410" s="245">
        <v>1</v>
      </c>
      <c r="F1410" s="245"/>
      <c r="G1410" s="253">
        <v>14.071549999999998</v>
      </c>
    </row>
    <row r="1411" spans="1:7">
      <c r="A1411" s="251"/>
      <c r="B1411" s="241" t="s">
        <v>5080</v>
      </c>
      <c r="C1411" s="245">
        <v>2022</v>
      </c>
      <c r="D1411" s="245" t="s">
        <v>3771</v>
      </c>
      <c r="E1411" s="245">
        <v>1</v>
      </c>
      <c r="F1411" s="245"/>
      <c r="G1411" s="253">
        <v>24.048490000000001</v>
      </c>
    </row>
    <row r="1412" spans="1:7">
      <c r="A1412" s="251"/>
      <c r="B1412" s="241" t="s">
        <v>5080</v>
      </c>
      <c r="C1412" s="245">
        <v>2022</v>
      </c>
      <c r="D1412" s="245" t="s">
        <v>3771</v>
      </c>
      <c r="E1412" s="245">
        <v>1</v>
      </c>
      <c r="F1412" s="245"/>
      <c r="G1412" s="253">
        <v>17.609299999999998</v>
      </c>
    </row>
    <row r="1413" spans="1:7">
      <c r="A1413" s="251"/>
      <c r="B1413" s="241" t="s">
        <v>5080</v>
      </c>
      <c r="C1413" s="245">
        <v>2022</v>
      </c>
      <c r="D1413" s="245" t="s">
        <v>3771</v>
      </c>
      <c r="E1413" s="245">
        <v>1</v>
      </c>
      <c r="F1413" s="245"/>
      <c r="G1413" s="253">
        <v>17.61665</v>
      </c>
    </row>
    <row r="1414" spans="1:7">
      <c r="A1414" s="251"/>
      <c r="B1414" s="241" t="s">
        <v>5080</v>
      </c>
      <c r="C1414" s="245">
        <v>2022</v>
      </c>
      <c r="D1414" s="245" t="s">
        <v>3771</v>
      </c>
      <c r="E1414" s="245">
        <v>1</v>
      </c>
      <c r="F1414" s="245"/>
      <c r="G1414" s="253">
        <v>17.61711</v>
      </c>
    </row>
    <row r="1415" spans="1:7">
      <c r="A1415" s="251"/>
      <c r="B1415" s="241" t="s">
        <v>5080</v>
      </c>
      <c r="C1415" s="245">
        <v>2022</v>
      </c>
      <c r="D1415" s="245" t="s">
        <v>3771</v>
      </c>
      <c r="E1415" s="245">
        <v>1</v>
      </c>
      <c r="F1415" s="245"/>
      <c r="G1415" s="253">
        <v>17.61711</v>
      </c>
    </row>
    <row r="1416" spans="1:7">
      <c r="A1416" s="251"/>
      <c r="B1416" s="241" t="s">
        <v>5080</v>
      </c>
      <c r="C1416" s="245">
        <v>2022</v>
      </c>
      <c r="D1416" s="245" t="s">
        <v>3771</v>
      </c>
      <c r="E1416" s="245">
        <v>1</v>
      </c>
      <c r="F1416" s="245"/>
      <c r="G1416" s="253">
        <v>17.525639999999999</v>
      </c>
    </row>
    <row r="1417" spans="1:7">
      <c r="A1417" s="251"/>
      <c r="B1417" s="241" t="s">
        <v>5080</v>
      </c>
      <c r="C1417" s="245">
        <v>2022</v>
      </c>
      <c r="D1417" s="245" t="s">
        <v>3771</v>
      </c>
      <c r="E1417" s="245">
        <v>1</v>
      </c>
      <c r="F1417" s="245"/>
      <c r="G1417" s="253">
        <v>17.437480000000001</v>
      </c>
    </row>
    <row r="1418" spans="1:7">
      <c r="A1418" s="251"/>
      <c r="B1418" s="241" t="s">
        <v>5080</v>
      </c>
      <c r="C1418" s="245">
        <v>2022</v>
      </c>
      <c r="D1418" s="245" t="s">
        <v>3771</v>
      </c>
      <c r="E1418" s="245">
        <v>1</v>
      </c>
      <c r="F1418" s="245"/>
      <c r="G1418" s="253">
        <v>17.220380000000002</v>
      </c>
    </row>
    <row r="1419" spans="1:7">
      <c r="A1419" s="251"/>
      <c r="B1419" s="241" t="s">
        <v>5080</v>
      </c>
      <c r="C1419" s="245">
        <v>2022</v>
      </c>
      <c r="D1419" s="245" t="s">
        <v>3771</v>
      </c>
      <c r="E1419" s="245">
        <v>1</v>
      </c>
      <c r="F1419" s="245"/>
      <c r="G1419" s="253">
        <v>18.891029999999997</v>
      </c>
    </row>
    <row r="1420" spans="1:7">
      <c r="A1420" s="251"/>
      <c r="B1420" s="241" t="s">
        <v>5080</v>
      </c>
      <c r="C1420" s="245">
        <v>2022</v>
      </c>
      <c r="D1420" s="245" t="s">
        <v>3771</v>
      </c>
      <c r="E1420" s="245">
        <v>1</v>
      </c>
      <c r="F1420" s="245"/>
      <c r="G1420" s="253">
        <v>22.872709999999998</v>
      </c>
    </row>
    <row r="1421" spans="1:7">
      <c r="A1421" s="251"/>
      <c r="B1421" s="241" t="s">
        <v>5080</v>
      </c>
      <c r="C1421" s="245">
        <v>2022</v>
      </c>
      <c r="D1421" s="245" t="s">
        <v>3771</v>
      </c>
      <c r="E1421" s="245">
        <v>1</v>
      </c>
      <c r="F1421" s="245"/>
      <c r="G1421" s="253">
        <v>26.348189999999999</v>
      </c>
    </row>
    <row r="1422" spans="1:7">
      <c r="A1422" s="251"/>
      <c r="B1422" s="241" t="s">
        <v>5080</v>
      </c>
      <c r="C1422" s="245">
        <v>2022</v>
      </c>
      <c r="D1422" s="245" t="s">
        <v>3771</v>
      </c>
      <c r="E1422" s="245">
        <v>1</v>
      </c>
      <c r="F1422" s="245"/>
      <c r="G1422" s="253">
        <v>21.356400000000001</v>
      </c>
    </row>
    <row r="1423" spans="1:7">
      <c r="A1423" s="251"/>
      <c r="B1423" s="241" t="s">
        <v>5080</v>
      </c>
      <c r="C1423" s="245">
        <v>2022</v>
      </c>
      <c r="D1423" s="245" t="s">
        <v>3771</v>
      </c>
      <c r="E1423" s="245">
        <v>1</v>
      </c>
      <c r="F1423" s="245"/>
      <c r="G1423" s="253">
        <v>17.22054</v>
      </c>
    </row>
    <row r="1424" spans="1:7">
      <c r="A1424" s="251"/>
      <c r="B1424" s="241" t="s">
        <v>5080</v>
      </c>
      <c r="C1424" s="245">
        <v>2022</v>
      </c>
      <c r="D1424" s="245" t="s">
        <v>3771</v>
      </c>
      <c r="E1424" s="245">
        <v>1</v>
      </c>
      <c r="F1424" s="245"/>
      <c r="G1424" s="253">
        <v>14.8207</v>
      </c>
    </row>
    <row r="1425" spans="1:7">
      <c r="A1425" s="251"/>
      <c r="B1425" s="241" t="s">
        <v>5080</v>
      </c>
      <c r="C1425" s="245">
        <v>2022</v>
      </c>
      <c r="D1425" s="245" t="s">
        <v>3771</v>
      </c>
      <c r="E1425" s="245">
        <v>1</v>
      </c>
      <c r="F1425" s="245"/>
      <c r="G1425" s="253">
        <v>14.820690000000001</v>
      </c>
    </row>
    <row r="1426" spans="1:7">
      <c r="A1426" s="251"/>
      <c r="B1426" s="241" t="s">
        <v>5080</v>
      </c>
      <c r="C1426" s="245">
        <v>2022</v>
      </c>
      <c r="D1426" s="245" t="s">
        <v>3771</v>
      </c>
      <c r="E1426" s="245">
        <v>1</v>
      </c>
      <c r="F1426" s="245"/>
      <c r="G1426" s="253">
        <v>14.071549999999998</v>
      </c>
    </row>
    <row r="1427" spans="1:7" ht="37.5">
      <c r="A1427" s="251"/>
      <c r="B1427" s="241" t="s">
        <v>5081</v>
      </c>
      <c r="C1427" s="245">
        <v>2022</v>
      </c>
      <c r="D1427" s="245" t="s">
        <v>3771</v>
      </c>
      <c r="E1427" s="245">
        <v>1</v>
      </c>
      <c r="F1427" s="245"/>
      <c r="G1427" s="253">
        <v>27.737560000000002</v>
      </c>
    </row>
    <row r="1428" spans="1:7" ht="37.5">
      <c r="A1428" s="251"/>
      <c r="B1428" s="241" t="s">
        <v>5081</v>
      </c>
      <c r="C1428" s="245">
        <v>2022</v>
      </c>
      <c r="D1428" s="245" t="s">
        <v>3771</v>
      </c>
      <c r="E1428" s="245">
        <v>1</v>
      </c>
      <c r="F1428" s="245"/>
      <c r="G1428" s="253">
        <v>27.270029999999998</v>
      </c>
    </row>
    <row r="1429" spans="1:7" ht="37.5">
      <c r="A1429" s="251"/>
      <c r="B1429" s="241" t="s">
        <v>5081</v>
      </c>
      <c r="C1429" s="245">
        <v>2022</v>
      </c>
      <c r="D1429" s="245" t="s">
        <v>3771</v>
      </c>
      <c r="E1429" s="245">
        <v>1</v>
      </c>
      <c r="F1429" s="245"/>
      <c r="G1429" s="253">
        <v>21.125520000000002</v>
      </c>
    </row>
    <row r="1430" spans="1:7" ht="37.5">
      <c r="A1430" s="251"/>
      <c r="B1430" s="241" t="s">
        <v>5081</v>
      </c>
      <c r="C1430" s="245">
        <v>2022</v>
      </c>
      <c r="D1430" s="245" t="s">
        <v>3771</v>
      </c>
      <c r="E1430" s="245">
        <v>1</v>
      </c>
      <c r="F1430" s="245"/>
      <c r="G1430" s="253">
        <v>25.13111</v>
      </c>
    </row>
    <row r="1431" spans="1:7" ht="37.5">
      <c r="A1431" s="251"/>
      <c r="B1431" s="241" t="s">
        <v>5081</v>
      </c>
      <c r="C1431" s="245">
        <v>2022</v>
      </c>
      <c r="D1431" s="245" t="s">
        <v>3771</v>
      </c>
      <c r="E1431" s="245">
        <v>1</v>
      </c>
      <c r="F1431" s="245"/>
      <c r="G1431" s="253">
        <v>32.424549999999996</v>
      </c>
    </row>
    <row r="1432" spans="1:7" ht="37.5">
      <c r="A1432" s="251"/>
      <c r="B1432" s="241" t="s">
        <v>5081</v>
      </c>
      <c r="C1432" s="245">
        <v>2022</v>
      </c>
      <c r="D1432" s="245" t="s">
        <v>3771</v>
      </c>
      <c r="E1432" s="245">
        <v>1</v>
      </c>
      <c r="F1432" s="245"/>
      <c r="G1432" s="253">
        <v>26.577509999999997</v>
      </c>
    </row>
    <row r="1433" spans="1:7">
      <c r="A1433" s="251"/>
      <c r="B1433" s="241" t="s">
        <v>5082</v>
      </c>
      <c r="C1433" s="245">
        <v>2022</v>
      </c>
      <c r="D1433" s="245" t="s">
        <v>3771</v>
      </c>
      <c r="E1433" s="245">
        <v>1</v>
      </c>
      <c r="F1433" s="245"/>
      <c r="G1433" s="253">
        <v>10.489790000000001</v>
      </c>
    </row>
    <row r="1434" spans="1:7">
      <c r="A1434" s="251"/>
      <c r="B1434" s="241" t="s">
        <v>5082</v>
      </c>
      <c r="C1434" s="245">
        <v>2022</v>
      </c>
      <c r="D1434" s="245" t="s">
        <v>3771</v>
      </c>
      <c r="E1434" s="245">
        <v>1</v>
      </c>
      <c r="F1434" s="245"/>
      <c r="G1434" s="253">
        <v>9.7949099999999998</v>
      </c>
    </row>
    <row r="1435" spans="1:7">
      <c r="A1435" s="251"/>
      <c r="B1435" s="241" t="s">
        <v>5082</v>
      </c>
      <c r="C1435" s="245">
        <v>2022</v>
      </c>
      <c r="D1435" s="245" t="s">
        <v>3771</v>
      </c>
      <c r="E1435" s="245">
        <v>1</v>
      </c>
      <c r="F1435" s="245"/>
      <c r="G1435" s="253">
        <v>13.003530000000001</v>
      </c>
    </row>
    <row r="1436" spans="1:7" ht="37.5">
      <c r="A1436" s="251"/>
      <c r="B1436" s="241" t="s">
        <v>5083</v>
      </c>
      <c r="C1436" s="245">
        <v>2022</v>
      </c>
      <c r="D1436" s="245" t="s">
        <v>3771</v>
      </c>
      <c r="E1436" s="245">
        <v>1</v>
      </c>
      <c r="F1436" s="245"/>
      <c r="G1436" s="253">
        <v>8.1892499999999995</v>
      </c>
    </row>
    <row r="1437" spans="1:7" ht="37.5">
      <c r="A1437" s="251"/>
      <c r="B1437" s="241" t="s">
        <v>5083</v>
      </c>
      <c r="C1437" s="245">
        <v>2022</v>
      </c>
      <c r="D1437" s="245" t="s">
        <v>3771</v>
      </c>
      <c r="E1437" s="245">
        <v>1</v>
      </c>
      <c r="F1437" s="245"/>
      <c r="G1437" s="253">
        <v>14.1419</v>
      </c>
    </row>
    <row r="1438" spans="1:7" ht="37.5">
      <c r="A1438" s="251"/>
      <c r="B1438" s="241" t="s">
        <v>5083</v>
      </c>
      <c r="C1438" s="245">
        <v>2022</v>
      </c>
      <c r="D1438" s="245" t="s">
        <v>3771</v>
      </c>
      <c r="E1438" s="245">
        <v>1</v>
      </c>
      <c r="F1438" s="245"/>
      <c r="G1438" s="253">
        <v>19.715490000000003</v>
      </c>
    </row>
    <row r="1439" spans="1:7" ht="37.5">
      <c r="A1439" s="251"/>
      <c r="B1439" s="241" t="s">
        <v>5083</v>
      </c>
      <c r="C1439" s="245">
        <v>2022</v>
      </c>
      <c r="D1439" s="245" t="s">
        <v>3771</v>
      </c>
      <c r="E1439" s="245">
        <v>1</v>
      </c>
      <c r="F1439" s="245"/>
      <c r="G1439" s="253">
        <v>34.104300000000002</v>
      </c>
    </row>
    <row r="1440" spans="1:7" ht="37.5">
      <c r="A1440" s="251"/>
      <c r="B1440" s="241" t="s">
        <v>5083</v>
      </c>
      <c r="C1440" s="245">
        <v>2022</v>
      </c>
      <c r="D1440" s="245" t="s">
        <v>3771</v>
      </c>
      <c r="E1440" s="245">
        <v>1</v>
      </c>
      <c r="F1440" s="245"/>
      <c r="G1440" s="253">
        <v>34.114110000000004</v>
      </c>
    </row>
    <row r="1441" spans="1:7" ht="37.5">
      <c r="A1441" s="251"/>
      <c r="B1441" s="241" t="s">
        <v>5084</v>
      </c>
      <c r="C1441" s="245">
        <v>2022</v>
      </c>
      <c r="D1441" s="245" t="s">
        <v>3771</v>
      </c>
      <c r="E1441" s="245">
        <v>1</v>
      </c>
      <c r="F1441" s="245"/>
      <c r="G1441" s="253">
        <v>22.10493</v>
      </c>
    </row>
    <row r="1442" spans="1:7" ht="37.5">
      <c r="A1442" s="251"/>
      <c r="B1442" s="241" t="s">
        <v>5084</v>
      </c>
      <c r="C1442" s="245">
        <v>2022</v>
      </c>
      <c r="D1442" s="245" t="s">
        <v>3771</v>
      </c>
      <c r="E1442" s="245">
        <v>1</v>
      </c>
      <c r="F1442" s="245"/>
      <c r="G1442" s="253">
        <v>13.903589999999999</v>
      </c>
    </row>
    <row r="1443" spans="1:7" ht="37.5">
      <c r="A1443" s="251"/>
      <c r="B1443" s="241" t="s">
        <v>5084</v>
      </c>
      <c r="C1443" s="245">
        <v>2022</v>
      </c>
      <c r="D1443" s="245" t="s">
        <v>3771</v>
      </c>
      <c r="E1443" s="245">
        <v>1</v>
      </c>
      <c r="F1443" s="245"/>
      <c r="G1443" s="253">
        <v>24.753790000000002</v>
      </c>
    </row>
    <row r="1444" spans="1:7" ht="37.5">
      <c r="A1444" s="251"/>
      <c r="B1444" s="241" t="s">
        <v>5084</v>
      </c>
      <c r="C1444" s="245">
        <v>2022</v>
      </c>
      <c r="D1444" s="245" t="s">
        <v>3771</v>
      </c>
      <c r="E1444" s="245">
        <v>1</v>
      </c>
      <c r="F1444" s="245"/>
      <c r="G1444" s="253">
        <v>14.2232</v>
      </c>
    </row>
    <row r="1445" spans="1:7" ht="37.5">
      <c r="A1445" s="251"/>
      <c r="B1445" s="241" t="s">
        <v>5084</v>
      </c>
      <c r="C1445" s="245">
        <v>2022</v>
      </c>
      <c r="D1445" s="245" t="s">
        <v>3771</v>
      </c>
      <c r="E1445" s="245">
        <v>1</v>
      </c>
      <c r="F1445" s="245"/>
      <c r="G1445" s="253">
        <v>22.169730000000001</v>
      </c>
    </row>
    <row r="1446" spans="1:7" ht="37.5">
      <c r="A1446" s="251"/>
      <c r="B1446" s="241" t="s">
        <v>5084</v>
      </c>
      <c r="C1446" s="245">
        <v>2022</v>
      </c>
      <c r="D1446" s="245" t="s">
        <v>3771</v>
      </c>
      <c r="E1446" s="245">
        <v>1</v>
      </c>
      <c r="F1446" s="245"/>
      <c r="G1446" s="253">
        <v>22.321870000000001</v>
      </c>
    </row>
    <row r="1447" spans="1:7" ht="37.5">
      <c r="A1447" s="251"/>
      <c r="B1447" s="241" t="s">
        <v>5084</v>
      </c>
      <c r="C1447" s="245">
        <v>2022</v>
      </c>
      <c r="D1447" s="245" t="s">
        <v>3771</v>
      </c>
      <c r="E1447" s="245">
        <v>1</v>
      </c>
      <c r="F1447" s="245"/>
      <c r="G1447" s="253">
        <v>19.584799999999998</v>
      </c>
    </row>
    <row r="1448" spans="1:7" ht="37.5">
      <c r="A1448" s="251"/>
      <c r="B1448" s="241" t="s">
        <v>5084</v>
      </c>
      <c r="C1448" s="245">
        <v>2022</v>
      </c>
      <c r="D1448" s="245" t="s">
        <v>3771</v>
      </c>
      <c r="E1448" s="245">
        <v>1</v>
      </c>
      <c r="F1448" s="245"/>
      <c r="G1448" s="253">
        <v>20.041270000000001</v>
      </c>
    </row>
    <row r="1449" spans="1:7" ht="37.5">
      <c r="A1449" s="251"/>
      <c r="B1449" s="241" t="s">
        <v>5084</v>
      </c>
      <c r="C1449" s="245">
        <v>2022</v>
      </c>
      <c r="D1449" s="245" t="s">
        <v>3771</v>
      </c>
      <c r="E1449" s="245">
        <v>1</v>
      </c>
      <c r="F1449" s="245"/>
      <c r="G1449" s="253">
        <v>14.8207</v>
      </c>
    </row>
    <row r="1450" spans="1:7" ht="37.5">
      <c r="A1450" s="251"/>
      <c r="B1450" s="241" t="s">
        <v>5084</v>
      </c>
      <c r="C1450" s="245">
        <v>2022</v>
      </c>
      <c r="D1450" s="245" t="s">
        <v>3771</v>
      </c>
      <c r="E1450" s="245">
        <v>1</v>
      </c>
      <c r="F1450" s="245"/>
      <c r="G1450" s="253">
        <v>14.8207</v>
      </c>
    </row>
    <row r="1451" spans="1:7" ht="37.5">
      <c r="A1451" s="251"/>
      <c r="B1451" s="241" t="s">
        <v>5084</v>
      </c>
      <c r="C1451" s="245">
        <v>2022</v>
      </c>
      <c r="D1451" s="245" t="s">
        <v>3771</v>
      </c>
      <c r="E1451" s="245">
        <v>1</v>
      </c>
      <c r="F1451" s="245"/>
      <c r="G1451" s="253">
        <v>11.377030000000001</v>
      </c>
    </row>
    <row r="1452" spans="1:7">
      <c r="A1452" s="251"/>
      <c r="B1452" s="241" t="s">
        <v>5085</v>
      </c>
      <c r="C1452" s="245">
        <v>2022</v>
      </c>
      <c r="D1452" s="245" t="s">
        <v>3771</v>
      </c>
      <c r="E1452" s="245">
        <v>1</v>
      </c>
      <c r="F1452" s="245"/>
      <c r="G1452" s="253">
        <v>26.428450000000002</v>
      </c>
    </row>
    <row r="1453" spans="1:7">
      <c r="A1453" s="251"/>
      <c r="B1453" s="241" t="s">
        <v>5085</v>
      </c>
      <c r="C1453" s="245">
        <v>2022</v>
      </c>
      <c r="D1453" s="245" t="s">
        <v>3771</v>
      </c>
      <c r="E1453" s="245">
        <v>1</v>
      </c>
      <c r="F1453" s="245"/>
      <c r="G1453" s="253">
        <v>14.36722</v>
      </c>
    </row>
    <row r="1454" spans="1:7">
      <c r="A1454" s="251"/>
      <c r="B1454" s="241" t="s">
        <v>5085</v>
      </c>
      <c r="C1454" s="245">
        <v>2022</v>
      </c>
      <c r="D1454" s="245" t="s">
        <v>3771</v>
      </c>
      <c r="E1454" s="245">
        <v>1</v>
      </c>
      <c r="F1454" s="245"/>
      <c r="G1454" s="253">
        <v>23.809740000000001</v>
      </c>
    </row>
    <row r="1455" spans="1:7">
      <c r="A1455" s="251"/>
      <c r="B1455" s="241" t="s">
        <v>5085</v>
      </c>
      <c r="C1455" s="245">
        <v>2022</v>
      </c>
      <c r="D1455" s="245" t="s">
        <v>3771</v>
      </c>
      <c r="E1455" s="245">
        <v>1</v>
      </c>
      <c r="F1455" s="245"/>
      <c r="G1455" s="253">
        <v>23.316290000000002</v>
      </c>
    </row>
    <row r="1456" spans="1:7">
      <c r="A1456" s="251"/>
      <c r="B1456" s="241" t="s">
        <v>5085</v>
      </c>
      <c r="C1456" s="245">
        <v>2022</v>
      </c>
      <c r="D1456" s="245" t="s">
        <v>3771</v>
      </c>
      <c r="E1456" s="245">
        <v>1</v>
      </c>
      <c r="F1456" s="245"/>
      <c r="G1456" s="253">
        <v>13.96055</v>
      </c>
    </row>
    <row r="1457" spans="1:7">
      <c r="A1457" s="251"/>
      <c r="B1457" s="241" t="s">
        <v>5085</v>
      </c>
      <c r="C1457" s="245">
        <v>2022</v>
      </c>
      <c r="D1457" s="245" t="s">
        <v>3771</v>
      </c>
      <c r="E1457" s="245">
        <v>1</v>
      </c>
      <c r="F1457" s="245"/>
      <c r="G1457" s="253">
        <v>36.469730000000006</v>
      </c>
    </row>
    <row r="1458" spans="1:7">
      <c r="A1458" s="251"/>
      <c r="B1458" s="241" t="s">
        <v>5085</v>
      </c>
      <c r="C1458" s="245">
        <v>2022</v>
      </c>
      <c r="D1458" s="245" t="s">
        <v>3771</v>
      </c>
      <c r="E1458" s="245">
        <v>1</v>
      </c>
      <c r="F1458" s="245"/>
      <c r="G1458" s="253">
        <v>20.563849999999999</v>
      </c>
    </row>
    <row r="1459" spans="1:7">
      <c r="A1459" s="251"/>
      <c r="B1459" s="241" t="s">
        <v>5085</v>
      </c>
      <c r="C1459" s="245">
        <v>2022</v>
      </c>
      <c r="D1459" s="245" t="s">
        <v>3771</v>
      </c>
      <c r="E1459" s="245">
        <v>1</v>
      </c>
      <c r="F1459" s="245"/>
      <c r="G1459" s="253">
        <v>20.42803</v>
      </c>
    </row>
    <row r="1460" spans="1:7" ht="37.5">
      <c r="A1460" s="251"/>
      <c r="B1460" s="241" t="s">
        <v>5086</v>
      </c>
      <c r="C1460" s="245">
        <v>2022</v>
      </c>
      <c r="D1460" s="245" t="s">
        <v>3771</v>
      </c>
      <c r="E1460" s="245">
        <v>1</v>
      </c>
      <c r="F1460" s="245"/>
      <c r="G1460" s="253">
        <v>17.950290000000003</v>
      </c>
    </row>
    <row r="1461" spans="1:7">
      <c r="A1461" s="251"/>
      <c r="B1461" s="241" t="s">
        <v>5087</v>
      </c>
      <c r="C1461" s="245">
        <v>2022</v>
      </c>
      <c r="D1461" s="245" t="s">
        <v>3771</v>
      </c>
      <c r="E1461" s="245">
        <v>1</v>
      </c>
      <c r="F1461" s="245"/>
      <c r="G1461" s="253">
        <v>20.913340000000002</v>
      </c>
    </row>
    <row r="1462" spans="1:7">
      <c r="A1462" s="251"/>
      <c r="B1462" s="241" t="s">
        <v>5087</v>
      </c>
      <c r="C1462" s="245">
        <v>2022</v>
      </c>
      <c r="D1462" s="245" t="s">
        <v>3771</v>
      </c>
      <c r="E1462" s="245">
        <v>1</v>
      </c>
      <c r="F1462" s="245"/>
      <c r="G1462" s="253">
        <v>20.669889999999999</v>
      </c>
    </row>
    <row r="1463" spans="1:7">
      <c r="A1463" s="251"/>
      <c r="B1463" s="241" t="s">
        <v>5087</v>
      </c>
      <c r="C1463" s="245">
        <v>2022</v>
      </c>
      <c r="D1463" s="245" t="s">
        <v>3771</v>
      </c>
      <c r="E1463" s="245">
        <v>1</v>
      </c>
      <c r="F1463" s="245"/>
      <c r="G1463" s="253">
        <v>20.02947</v>
      </c>
    </row>
    <row r="1464" spans="1:7">
      <c r="A1464" s="251"/>
      <c r="B1464" s="241" t="s">
        <v>5087</v>
      </c>
      <c r="C1464" s="245">
        <v>2022</v>
      </c>
      <c r="D1464" s="245" t="s">
        <v>3771</v>
      </c>
      <c r="E1464" s="245">
        <v>1</v>
      </c>
      <c r="F1464" s="245"/>
      <c r="G1464" s="253">
        <v>19.09149</v>
      </c>
    </row>
    <row r="1465" spans="1:7">
      <c r="A1465" s="251"/>
      <c r="B1465" s="241" t="s">
        <v>5087</v>
      </c>
      <c r="C1465" s="245">
        <v>2022</v>
      </c>
      <c r="D1465" s="245" t="s">
        <v>3771</v>
      </c>
      <c r="E1465" s="245">
        <v>1</v>
      </c>
      <c r="F1465" s="245"/>
      <c r="G1465" s="253">
        <v>21.383369999999999</v>
      </c>
    </row>
    <row r="1466" spans="1:7">
      <c r="A1466" s="251"/>
      <c r="B1466" s="241" t="s">
        <v>5087</v>
      </c>
      <c r="C1466" s="245">
        <v>2022</v>
      </c>
      <c r="D1466" s="245" t="s">
        <v>3771</v>
      </c>
      <c r="E1466" s="245">
        <v>1</v>
      </c>
      <c r="F1466" s="245"/>
      <c r="G1466" s="253">
        <v>23.234400000000001</v>
      </c>
    </row>
    <row r="1467" spans="1:7">
      <c r="A1467" s="251"/>
      <c r="B1467" s="241" t="s">
        <v>5087</v>
      </c>
      <c r="C1467" s="245">
        <v>2022</v>
      </c>
      <c r="D1467" s="245" t="s">
        <v>3771</v>
      </c>
      <c r="E1467" s="245">
        <v>1</v>
      </c>
      <c r="F1467" s="245"/>
      <c r="G1467" s="253">
        <v>23.27552</v>
      </c>
    </row>
    <row r="1468" spans="1:7">
      <c r="A1468" s="251"/>
      <c r="B1468" s="241" t="s">
        <v>5087</v>
      </c>
      <c r="C1468" s="245">
        <v>2022</v>
      </c>
      <c r="D1468" s="245" t="s">
        <v>3771</v>
      </c>
      <c r="E1468" s="245">
        <v>1</v>
      </c>
      <c r="F1468" s="245"/>
      <c r="G1468" s="253">
        <v>21.401919999999997</v>
      </c>
    </row>
    <row r="1469" spans="1:7">
      <c r="A1469" s="251"/>
      <c r="B1469" s="241" t="s">
        <v>5087</v>
      </c>
      <c r="C1469" s="245">
        <v>2022</v>
      </c>
      <c r="D1469" s="245" t="s">
        <v>3771</v>
      </c>
      <c r="E1469" s="245">
        <v>1</v>
      </c>
      <c r="F1469" s="245"/>
      <c r="G1469" s="253">
        <v>19.824909999999999</v>
      </c>
    </row>
    <row r="1470" spans="1:7">
      <c r="A1470" s="251"/>
      <c r="B1470" s="241" t="s">
        <v>5087</v>
      </c>
      <c r="C1470" s="245">
        <v>2022</v>
      </c>
      <c r="D1470" s="245" t="s">
        <v>3771</v>
      </c>
      <c r="E1470" s="245">
        <v>1</v>
      </c>
      <c r="F1470" s="245"/>
      <c r="G1470" s="253">
        <v>19.824939999999998</v>
      </c>
    </row>
    <row r="1471" spans="1:7">
      <c r="A1471" s="251"/>
      <c r="B1471" s="241" t="s">
        <v>5087</v>
      </c>
      <c r="C1471" s="245">
        <v>2022</v>
      </c>
      <c r="D1471" s="245" t="s">
        <v>3771</v>
      </c>
      <c r="E1471" s="245">
        <v>1</v>
      </c>
      <c r="F1471" s="245"/>
      <c r="G1471" s="253">
        <v>17.10341</v>
      </c>
    </row>
    <row r="1472" spans="1:7">
      <c r="A1472" s="251"/>
      <c r="B1472" s="241" t="s">
        <v>5087</v>
      </c>
      <c r="C1472" s="245">
        <v>2022</v>
      </c>
      <c r="D1472" s="245" t="s">
        <v>3771</v>
      </c>
      <c r="E1472" s="245">
        <v>1</v>
      </c>
      <c r="F1472" s="245"/>
      <c r="G1472" s="253">
        <v>20.517049999999998</v>
      </c>
    </row>
    <row r="1473" spans="1:7">
      <c r="A1473" s="251"/>
      <c r="B1473" s="241" t="s">
        <v>5087</v>
      </c>
      <c r="C1473" s="245">
        <v>2022</v>
      </c>
      <c r="D1473" s="245" t="s">
        <v>3771</v>
      </c>
      <c r="E1473" s="245">
        <v>1</v>
      </c>
      <c r="F1473" s="245"/>
      <c r="G1473" s="253">
        <v>14.991</v>
      </c>
    </row>
    <row r="1474" spans="1:7">
      <c r="A1474" s="251"/>
      <c r="B1474" s="241" t="s">
        <v>5087</v>
      </c>
      <c r="C1474" s="245">
        <v>2022</v>
      </c>
      <c r="D1474" s="245" t="s">
        <v>3771</v>
      </c>
      <c r="E1474" s="245">
        <v>1</v>
      </c>
      <c r="F1474" s="245"/>
      <c r="G1474" s="253">
        <v>18.94042</v>
      </c>
    </row>
    <row r="1475" spans="1:7">
      <c r="A1475" s="251"/>
      <c r="B1475" s="241" t="s">
        <v>5087</v>
      </c>
      <c r="C1475" s="245">
        <v>2022</v>
      </c>
      <c r="D1475" s="245" t="s">
        <v>3771</v>
      </c>
      <c r="E1475" s="245">
        <v>1</v>
      </c>
      <c r="F1475" s="245"/>
      <c r="G1475" s="253">
        <v>21.379759999999997</v>
      </c>
    </row>
    <row r="1476" spans="1:7">
      <c r="A1476" s="251"/>
      <c r="B1476" s="241" t="s">
        <v>5087</v>
      </c>
      <c r="C1476" s="245">
        <v>2022</v>
      </c>
      <c r="D1476" s="245" t="s">
        <v>3771</v>
      </c>
      <c r="E1476" s="245">
        <v>1</v>
      </c>
      <c r="F1476" s="245"/>
      <c r="G1476" s="253">
        <v>20.384689999999999</v>
      </c>
    </row>
    <row r="1477" spans="1:7">
      <c r="A1477" s="251"/>
      <c r="B1477" s="241" t="s">
        <v>5087</v>
      </c>
      <c r="C1477" s="245">
        <v>2022</v>
      </c>
      <c r="D1477" s="245" t="s">
        <v>3771</v>
      </c>
      <c r="E1477" s="245">
        <v>1</v>
      </c>
      <c r="F1477" s="245"/>
      <c r="G1477" s="253">
        <v>19.824919999999999</v>
      </c>
    </row>
    <row r="1478" spans="1:7">
      <c r="A1478" s="251"/>
      <c r="B1478" s="241" t="s">
        <v>5087</v>
      </c>
      <c r="C1478" s="245">
        <v>2022</v>
      </c>
      <c r="D1478" s="245" t="s">
        <v>3771</v>
      </c>
      <c r="E1478" s="245">
        <v>1</v>
      </c>
      <c r="F1478" s="245"/>
      <c r="G1478" s="253">
        <v>21.197200000000002</v>
      </c>
    </row>
    <row r="1479" spans="1:7" ht="37.5">
      <c r="A1479" s="251"/>
      <c r="B1479" s="241" t="s">
        <v>5088</v>
      </c>
      <c r="C1479" s="245">
        <v>2022</v>
      </c>
      <c r="D1479" s="245" t="s">
        <v>3771</v>
      </c>
      <c r="E1479" s="245">
        <v>1</v>
      </c>
      <c r="F1479" s="245"/>
      <c r="G1479" s="253">
        <v>33.769559999999998</v>
      </c>
    </row>
    <row r="1480" spans="1:7" ht="37.5">
      <c r="A1480" s="251"/>
      <c r="B1480" s="241" t="s">
        <v>5088</v>
      </c>
      <c r="C1480" s="245">
        <v>2022</v>
      </c>
      <c r="D1480" s="245" t="s">
        <v>3771</v>
      </c>
      <c r="E1480" s="245">
        <v>1</v>
      </c>
      <c r="F1480" s="245"/>
      <c r="G1480" s="253">
        <v>25.944970000000001</v>
      </c>
    </row>
    <row r="1481" spans="1:7" ht="37.5">
      <c r="A1481" s="251"/>
      <c r="B1481" s="241" t="s">
        <v>5088</v>
      </c>
      <c r="C1481" s="245">
        <v>2022</v>
      </c>
      <c r="D1481" s="245" t="s">
        <v>3771</v>
      </c>
      <c r="E1481" s="245">
        <v>1</v>
      </c>
      <c r="F1481" s="245"/>
      <c r="G1481" s="253">
        <v>33.435370000000006</v>
      </c>
    </row>
    <row r="1482" spans="1:7" ht="37.5">
      <c r="A1482" s="251"/>
      <c r="B1482" s="241" t="s">
        <v>5088</v>
      </c>
      <c r="C1482" s="245">
        <v>2022</v>
      </c>
      <c r="D1482" s="245" t="s">
        <v>3771</v>
      </c>
      <c r="E1482" s="245">
        <v>1</v>
      </c>
      <c r="F1482" s="245"/>
      <c r="G1482" s="253">
        <v>36.832610000000003</v>
      </c>
    </row>
    <row r="1483" spans="1:7" ht="37.5">
      <c r="A1483" s="251"/>
      <c r="B1483" s="241" t="s">
        <v>5088</v>
      </c>
      <c r="C1483" s="245">
        <v>2022</v>
      </c>
      <c r="D1483" s="245" t="s">
        <v>3771</v>
      </c>
      <c r="E1483" s="245">
        <v>1</v>
      </c>
      <c r="F1483" s="245"/>
      <c r="G1483" s="253">
        <v>14.817440000000001</v>
      </c>
    </row>
    <row r="1484" spans="1:7" ht="37.5">
      <c r="A1484" s="251"/>
      <c r="B1484" s="241" t="s">
        <v>5089</v>
      </c>
      <c r="C1484" s="245">
        <v>2022</v>
      </c>
      <c r="D1484" s="245" t="s">
        <v>3771</v>
      </c>
      <c r="E1484" s="245">
        <v>1</v>
      </c>
      <c r="F1484" s="245"/>
      <c r="G1484" s="253">
        <v>19.73312</v>
      </c>
    </row>
    <row r="1485" spans="1:7" ht="37.5">
      <c r="A1485" s="251"/>
      <c r="B1485" s="241" t="s">
        <v>5089</v>
      </c>
      <c r="C1485" s="245">
        <v>2022</v>
      </c>
      <c r="D1485" s="245" t="s">
        <v>3771</v>
      </c>
      <c r="E1485" s="245">
        <v>1</v>
      </c>
      <c r="F1485" s="245"/>
      <c r="G1485" s="253">
        <v>22.35182</v>
      </c>
    </row>
    <row r="1486" spans="1:7" ht="37.5">
      <c r="A1486" s="251"/>
      <c r="B1486" s="241" t="s">
        <v>5089</v>
      </c>
      <c r="C1486" s="245">
        <v>2022</v>
      </c>
      <c r="D1486" s="245" t="s">
        <v>3771</v>
      </c>
      <c r="E1486" s="245">
        <v>1</v>
      </c>
      <c r="F1486" s="245"/>
      <c r="G1486" s="253">
        <v>23.907080000000001</v>
      </c>
    </row>
    <row r="1487" spans="1:7" ht="37.5">
      <c r="A1487" s="251"/>
      <c r="B1487" s="241" t="s">
        <v>5089</v>
      </c>
      <c r="C1487" s="245">
        <v>2022</v>
      </c>
      <c r="D1487" s="245" t="s">
        <v>3771</v>
      </c>
      <c r="E1487" s="245">
        <v>1</v>
      </c>
      <c r="F1487" s="245"/>
      <c r="G1487" s="253">
        <v>22.956619999999997</v>
      </c>
    </row>
    <row r="1488" spans="1:7" ht="37.5">
      <c r="A1488" s="251"/>
      <c r="B1488" s="241" t="s">
        <v>5089</v>
      </c>
      <c r="C1488" s="245">
        <v>2022</v>
      </c>
      <c r="D1488" s="245" t="s">
        <v>3771</v>
      </c>
      <c r="E1488" s="245">
        <v>1</v>
      </c>
      <c r="F1488" s="245"/>
      <c r="G1488" s="253">
        <v>22.55884</v>
      </c>
    </row>
    <row r="1489" spans="1:7" ht="37.5">
      <c r="A1489" s="251"/>
      <c r="B1489" s="241" t="s">
        <v>5089</v>
      </c>
      <c r="C1489" s="245">
        <v>2022</v>
      </c>
      <c r="D1489" s="245" t="s">
        <v>3771</v>
      </c>
      <c r="E1489" s="245">
        <v>1</v>
      </c>
      <c r="F1489" s="245"/>
      <c r="G1489" s="253">
        <v>27.629840000000002</v>
      </c>
    </row>
    <row r="1490" spans="1:7" ht="37.5">
      <c r="A1490" s="251"/>
      <c r="B1490" s="241" t="s">
        <v>5089</v>
      </c>
      <c r="C1490" s="245">
        <v>2022</v>
      </c>
      <c r="D1490" s="245" t="s">
        <v>3771</v>
      </c>
      <c r="E1490" s="245">
        <v>1</v>
      </c>
      <c r="F1490" s="245"/>
      <c r="G1490" s="253">
        <v>22.935389999999998</v>
      </c>
    </row>
    <row r="1491" spans="1:7" ht="37.5">
      <c r="A1491" s="251"/>
      <c r="B1491" s="241" t="s">
        <v>5089</v>
      </c>
      <c r="C1491" s="245">
        <v>2022</v>
      </c>
      <c r="D1491" s="245" t="s">
        <v>3771</v>
      </c>
      <c r="E1491" s="245">
        <v>1</v>
      </c>
      <c r="F1491" s="245"/>
      <c r="G1491" s="253">
        <v>15.604100000000001</v>
      </c>
    </row>
    <row r="1492" spans="1:7" ht="37.5">
      <c r="A1492" s="251"/>
      <c r="B1492" s="241" t="s">
        <v>5089</v>
      </c>
      <c r="C1492" s="245">
        <v>2022</v>
      </c>
      <c r="D1492" s="245" t="s">
        <v>3771</v>
      </c>
      <c r="E1492" s="245">
        <v>1</v>
      </c>
      <c r="F1492" s="245"/>
      <c r="G1492" s="253">
        <v>20.936150000000001</v>
      </c>
    </row>
    <row r="1493" spans="1:7" ht="37.5">
      <c r="A1493" s="251"/>
      <c r="B1493" s="241" t="s">
        <v>5089</v>
      </c>
      <c r="C1493" s="245">
        <v>2022</v>
      </c>
      <c r="D1493" s="245" t="s">
        <v>3771</v>
      </c>
      <c r="E1493" s="245">
        <v>1</v>
      </c>
      <c r="F1493" s="245"/>
      <c r="G1493" s="253">
        <v>25.46124</v>
      </c>
    </row>
    <row r="1494" spans="1:7" ht="37.5">
      <c r="A1494" s="251"/>
      <c r="B1494" s="241" t="s">
        <v>5089</v>
      </c>
      <c r="C1494" s="245">
        <v>2022</v>
      </c>
      <c r="D1494" s="245" t="s">
        <v>3771</v>
      </c>
      <c r="E1494" s="245">
        <v>1</v>
      </c>
      <c r="F1494" s="245"/>
      <c r="G1494" s="253">
        <v>27.066700000000001</v>
      </c>
    </row>
    <row r="1495" spans="1:7" ht="37.5">
      <c r="A1495" s="251"/>
      <c r="B1495" s="241" t="s">
        <v>5089</v>
      </c>
      <c r="C1495" s="245">
        <v>2022</v>
      </c>
      <c r="D1495" s="245" t="s">
        <v>3771</v>
      </c>
      <c r="E1495" s="245">
        <v>1</v>
      </c>
      <c r="F1495" s="245"/>
      <c r="G1495" s="253">
        <v>31.588509999999999</v>
      </c>
    </row>
    <row r="1496" spans="1:7" ht="37.5">
      <c r="A1496" s="251"/>
      <c r="B1496" s="241" t="s">
        <v>5089</v>
      </c>
      <c r="C1496" s="245">
        <v>2022</v>
      </c>
      <c r="D1496" s="245" t="s">
        <v>3771</v>
      </c>
      <c r="E1496" s="245">
        <v>1</v>
      </c>
      <c r="F1496" s="245"/>
      <c r="G1496" s="253">
        <v>22.528590000000001</v>
      </c>
    </row>
    <row r="1497" spans="1:7" ht="37.5">
      <c r="A1497" s="251"/>
      <c r="B1497" s="241" t="s">
        <v>5089</v>
      </c>
      <c r="C1497" s="245">
        <v>2022</v>
      </c>
      <c r="D1497" s="245" t="s">
        <v>3771</v>
      </c>
      <c r="E1497" s="245">
        <v>1</v>
      </c>
      <c r="F1497" s="245"/>
      <c r="G1497" s="253">
        <v>28.71773</v>
      </c>
    </row>
    <row r="1498" spans="1:7" ht="37.5">
      <c r="A1498" s="251"/>
      <c r="B1498" s="241" t="s">
        <v>5089</v>
      </c>
      <c r="C1498" s="245">
        <v>2022</v>
      </c>
      <c r="D1498" s="245" t="s">
        <v>3771</v>
      </c>
      <c r="E1498" s="245">
        <v>1</v>
      </c>
      <c r="F1498" s="245"/>
      <c r="G1498" s="253">
        <v>16.322929999999999</v>
      </c>
    </row>
    <row r="1499" spans="1:7" ht="37.5">
      <c r="A1499" s="251"/>
      <c r="B1499" s="241" t="s">
        <v>5089</v>
      </c>
      <c r="C1499" s="245">
        <v>2022</v>
      </c>
      <c r="D1499" s="245" t="s">
        <v>3771</v>
      </c>
      <c r="E1499" s="245">
        <v>1</v>
      </c>
      <c r="F1499" s="245"/>
      <c r="G1499" s="253">
        <v>21.833459999999999</v>
      </c>
    </row>
    <row r="1500" spans="1:7" ht="37.5">
      <c r="A1500" s="251"/>
      <c r="B1500" s="241" t="s">
        <v>5089</v>
      </c>
      <c r="C1500" s="245">
        <v>2022</v>
      </c>
      <c r="D1500" s="245" t="s">
        <v>3771</v>
      </c>
      <c r="E1500" s="245">
        <v>1</v>
      </c>
      <c r="F1500" s="245"/>
      <c r="G1500" s="253">
        <v>28.0611</v>
      </c>
    </row>
    <row r="1501" spans="1:7" ht="37.5">
      <c r="A1501" s="251"/>
      <c r="B1501" s="241" t="s">
        <v>5089</v>
      </c>
      <c r="C1501" s="245">
        <v>2022</v>
      </c>
      <c r="D1501" s="245" t="s">
        <v>3771</v>
      </c>
      <c r="E1501" s="245">
        <v>1</v>
      </c>
      <c r="F1501" s="245"/>
      <c r="G1501" s="253">
        <v>22.235610000000001</v>
      </c>
    </row>
    <row r="1502" spans="1:7" ht="37.5">
      <c r="A1502" s="251"/>
      <c r="B1502" s="241" t="s">
        <v>5089</v>
      </c>
      <c r="C1502" s="245">
        <v>2022</v>
      </c>
      <c r="D1502" s="245" t="s">
        <v>3771</v>
      </c>
      <c r="E1502" s="245">
        <v>1</v>
      </c>
      <c r="F1502" s="245"/>
      <c r="G1502" s="253">
        <v>17.123750000000001</v>
      </c>
    </row>
    <row r="1503" spans="1:7" ht="37.5">
      <c r="A1503" s="251"/>
      <c r="B1503" s="241" t="s">
        <v>5089</v>
      </c>
      <c r="C1503" s="245">
        <v>2022</v>
      </c>
      <c r="D1503" s="245" t="s">
        <v>3771</v>
      </c>
      <c r="E1503" s="245">
        <v>1</v>
      </c>
      <c r="F1503" s="245"/>
      <c r="G1503" s="253">
        <v>17.591540000000002</v>
      </c>
    </row>
    <row r="1504" spans="1:7" ht="37.5">
      <c r="A1504" s="251"/>
      <c r="B1504" s="241" t="s">
        <v>5089</v>
      </c>
      <c r="C1504" s="245">
        <v>2022</v>
      </c>
      <c r="D1504" s="245" t="s">
        <v>3771</v>
      </c>
      <c r="E1504" s="245">
        <v>1</v>
      </c>
      <c r="F1504" s="245"/>
      <c r="G1504" s="253">
        <v>20.513480000000001</v>
      </c>
    </row>
    <row r="1505" spans="1:7" ht="37.5">
      <c r="A1505" s="251"/>
      <c r="B1505" s="241" t="s">
        <v>5089</v>
      </c>
      <c r="C1505" s="245">
        <v>2022</v>
      </c>
      <c r="D1505" s="245" t="s">
        <v>3771</v>
      </c>
      <c r="E1505" s="245">
        <v>1</v>
      </c>
      <c r="F1505" s="245"/>
      <c r="G1505" s="253">
        <v>20.951740000000001</v>
      </c>
    </row>
    <row r="1506" spans="1:7" ht="37.5">
      <c r="A1506" s="251"/>
      <c r="B1506" s="241" t="s">
        <v>5089</v>
      </c>
      <c r="C1506" s="245">
        <v>2022</v>
      </c>
      <c r="D1506" s="245" t="s">
        <v>3771</v>
      </c>
      <c r="E1506" s="245">
        <v>1</v>
      </c>
      <c r="F1506" s="245"/>
      <c r="G1506" s="253">
        <v>19.814419999999998</v>
      </c>
    </row>
    <row r="1507" spans="1:7" ht="37.5">
      <c r="A1507" s="251"/>
      <c r="B1507" s="241" t="s">
        <v>5089</v>
      </c>
      <c r="C1507" s="245">
        <v>2022</v>
      </c>
      <c r="D1507" s="245" t="s">
        <v>3771</v>
      </c>
      <c r="E1507" s="245">
        <v>1</v>
      </c>
      <c r="F1507" s="245"/>
      <c r="G1507" s="253">
        <v>28.263390000000001</v>
      </c>
    </row>
    <row r="1508" spans="1:7" ht="37.5">
      <c r="A1508" s="251"/>
      <c r="B1508" s="241" t="s">
        <v>5089</v>
      </c>
      <c r="C1508" s="245">
        <v>2022</v>
      </c>
      <c r="D1508" s="245" t="s">
        <v>3771</v>
      </c>
      <c r="E1508" s="245">
        <v>1</v>
      </c>
      <c r="F1508" s="245"/>
      <c r="G1508" s="253">
        <v>26.487509999999997</v>
      </c>
    </row>
    <row r="1509" spans="1:7" ht="37.5">
      <c r="A1509" s="251"/>
      <c r="B1509" s="241" t="s">
        <v>5089</v>
      </c>
      <c r="C1509" s="245">
        <v>2022</v>
      </c>
      <c r="D1509" s="245" t="s">
        <v>3771</v>
      </c>
      <c r="E1509" s="245">
        <v>1</v>
      </c>
      <c r="F1509" s="245"/>
      <c r="G1509" s="253">
        <v>19.895330000000001</v>
      </c>
    </row>
    <row r="1510" spans="1:7" ht="37.5">
      <c r="A1510" s="251"/>
      <c r="B1510" s="241" t="s">
        <v>5089</v>
      </c>
      <c r="C1510" s="245">
        <v>2022</v>
      </c>
      <c r="D1510" s="245" t="s">
        <v>3771</v>
      </c>
      <c r="E1510" s="245">
        <v>1</v>
      </c>
      <c r="F1510" s="245"/>
      <c r="G1510" s="253">
        <v>14.99123</v>
      </c>
    </row>
    <row r="1511" spans="1:7" ht="37.5">
      <c r="A1511" s="251"/>
      <c r="B1511" s="241" t="s">
        <v>5089</v>
      </c>
      <c r="C1511" s="245">
        <v>2022</v>
      </c>
      <c r="D1511" s="245" t="s">
        <v>3771</v>
      </c>
      <c r="E1511" s="245">
        <v>1</v>
      </c>
      <c r="F1511" s="245"/>
      <c r="G1511" s="253">
        <v>14.99123</v>
      </c>
    </row>
    <row r="1512" spans="1:7" ht="37.5">
      <c r="A1512" s="251"/>
      <c r="B1512" s="241" t="s">
        <v>5089</v>
      </c>
      <c r="C1512" s="245">
        <v>2022</v>
      </c>
      <c r="D1512" s="245" t="s">
        <v>3771</v>
      </c>
      <c r="E1512" s="245">
        <v>1</v>
      </c>
      <c r="F1512" s="245"/>
      <c r="G1512" s="253">
        <v>14.99123</v>
      </c>
    </row>
    <row r="1513" spans="1:7" ht="37.5">
      <c r="A1513" s="251"/>
      <c r="B1513" s="241" t="s">
        <v>5089</v>
      </c>
      <c r="C1513" s="245">
        <v>2022</v>
      </c>
      <c r="D1513" s="245" t="s">
        <v>3771</v>
      </c>
      <c r="E1513" s="245">
        <v>1</v>
      </c>
      <c r="F1513" s="245"/>
      <c r="G1513" s="253">
        <v>14.99123</v>
      </c>
    </row>
    <row r="1514" spans="1:7" ht="37.5">
      <c r="A1514" s="251"/>
      <c r="B1514" s="241" t="s">
        <v>5089</v>
      </c>
      <c r="C1514" s="245">
        <v>2022</v>
      </c>
      <c r="D1514" s="245" t="s">
        <v>3771</v>
      </c>
      <c r="E1514" s="245">
        <v>1</v>
      </c>
      <c r="F1514" s="245"/>
      <c r="G1514" s="253">
        <v>14.99123</v>
      </c>
    </row>
    <row r="1515" spans="1:7" ht="37.5">
      <c r="A1515" s="251"/>
      <c r="B1515" s="241" t="s">
        <v>5089</v>
      </c>
      <c r="C1515" s="245">
        <v>2022</v>
      </c>
      <c r="D1515" s="245" t="s">
        <v>3771</v>
      </c>
      <c r="E1515" s="245">
        <v>1</v>
      </c>
      <c r="F1515" s="245"/>
      <c r="G1515" s="253">
        <v>19.904049999999998</v>
      </c>
    </row>
    <row r="1516" spans="1:7" ht="37.5">
      <c r="A1516" s="251"/>
      <c r="B1516" s="241" t="s">
        <v>5089</v>
      </c>
      <c r="C1516" s="245">
        <v>2022</v>
      </c>
      <c r="D1516" s="245" t="s">
        <v>3771</v>
      </c>
      <c r="E1516" s="245">
        <v>1</v>
      </c>
      <c r="F1516" s="245"/>
      <c r="G1516" s="253">
        <v>18.577689999999997</v>
      </c>
    </row>
    <row r="1517" spans="1:7" ht="37.5">
      <c r="A1517" s="251"/>
      <c r="B1517" s="241" t="s">
        <v>5089</v>
      </c>
      <c r="C1517" s="245">
        <v>2022</v>
      </c>
      <c r="D1517" s="245" t="s">
        <v>3771</v>
      </c>
      <c r="E1517" s="245">
        <v>1</v>
      </c>
      <c r="F1517" s="245"/>
      <c r="G1517" s="253">
        <v>17.591630000000002</v>
      </c>
    </row>
    <row r="1518" spans="1:7" ht="37.5">
      <c r="A1518" s="251"/>
      <c r="B1518" s="241" t="s">
        <v>5089</v>
      </c>
      <c r="C1518" s="245">
        <v>2022</v>
      </c>
      <c r="D1518" s="245" t="s">
        <v>3771</v>
      </c>
      <c r="E1518" s="245">
        <v>1</v>
      </c>
      <c r="F1518" s="245"/>
      <c r="G1518" s="253">
        <v>17.632619999999999</v>
      </c>
    </row>
    <row r="1519" spans="1:7" ht="37.5">
      <c r="A1519" s="251"/>
      <c r="B1519" s="241" t="s">
        <v>5089</v>
      </c>
      <c r="C1519" s="245">
        <v>2022</v>
      </c>
      <c r="D1519" s="245" t="s">
        <v>3771</v>
      </c>
      <c r="E1519" s="245">
        <v>1</v>
      </c>
      <c r="F1519" s="245"/>
      <c r="G1519" s="253">
        <v>20.380890000000001</v>
      </c>
    </row>
    <row r="1520" spans="1:7" ht="37.5">
      <c r="A1520" s="251"/>
      <c r="B1520" s="241" t="s">
        <v>5089</v>
      </c>
      <c r="C1520" s="245">
        <v>2022</v>
      </c>
      <c r="D1520" s="245" t="s">
        <v>3771</v>
      </c>
      <c r="E1520" s="245">
        <v>1</v>
      </c>
      <c r="F1520" s="245"/>
      <c r="G1520" s="253">
        <v>20.312729999999998</v>
      </c>
    </row>
    <row r="1521" spans="1:7" ht="37.5">
      <c r="A1521" s="251"/>
      <c r="B1521" s="241" t="s">
        <v>5089</v>
      </c>
      <c r="C1521" s="245">
        <v>2022</v>
      </c>
      <c r="D1521" s="245" t="s">
        <v>3771</v>
      </c>
      <c r="E1521" s="245">
        <v>1</v>
      </c>
      <c r="F1521" s="245"/>
      <c r="G1521" s="253">
        <v>20.45112</v>
      </c>
    </row>
    <row r="1522" spans="1:7" ht="37.5">
      <c r="A1522" s="251"/>
      <c r="B1522" s="241" t="s">
        <v>5089</v>
      </c>
      <c r="C1522" s="245">
        <v>2022</v>
      </c>
      <c r="D1522" s="245" t="s">
        <v>3771</v>
      </c>
      <c r="E1522" s="245">
        <v>1</v>
      </c>
      <c r="F1522" s="245"/>
      <c r="G1522" s="253">
        <v>16.74877</v>
      </c>
    </row>
    <row r="1523" spans="1:7" ht="37.5">
      <c r="A1523" s="251"/>
      <c r="B1523" s="241" t="s">
        <v>5089</v>
      </c>
      <c r="C1523" s="245">
        <v>2022</v>
      </c>
      <c r="D1523" s="245" t="s">
        <v>3771</v>
      </c>
      <c r="E1523" s="245">
        <v>1</v>
      </c>
      <c r="F1523" s="245"/>
      <c r="G1523" s="253">
        <v>18.641169999999999</v>
      </c>
    </row>
    <row r="1524" spans="1:7" ht="37.5">
      <c r="A1524" s="251"/>
      <c r="B1524" s="241" t="s">
        <v>5089</v>
      </c>
      <c r="C1524" s="245">
        <v>2022</v>
      </c>
      <c r="D1524" s="245" t="s">
        <v>3771</v>
      </c>
      <c r="E1524" s="245">
        <v>1</v>
      </c>
      <c r="F1524" s="245"/>
      <c r="G1524" s="253">
        <v>14.8207</v>
      </c>
    </row>
    <row r="1525" spans="1:7" ht="37.5">
      <c r="A1525" s="251"/>
      <c r="B1525" s="241" t="s">
        <v>5089</v>
      </c>
      <c r="C1525" s="245">
        <v>2022</v>
      </c>
      <c r="D1525" s="245" t="s">
        <v>3771</v>
      </c>
      <c r="E1525" s="245">
        <v>1</v>
      </c>
      <c r="F1525" s="245"/>
      <c r="G1525" s="253">
        <v>14.8207</v>
      </c>
    </row>
    <row r="1526" spans="1:7" ht="37.5">
      <c r="A1526" s="251"/>
      <c r="B1526" s="241" t="s">
        <v>5089</v>
      </c>
      <c r="C1526" s="245">
        <v>2022</v>
      </c>
      <c r="D1526" s="245" t="s">
        <v>3771</v>
      </c>
      <c r="E1526" s="245">
        <v>1</v>
      </c>
      <c r="F1526" s="245"/>
      <c r="G1526" s="253">
        <v>14.071549999999998</v>
      </c>
    </row>
    <row r="1527" spans="1:7">
      <c r="A1527" s="251"/>
      <c r="B1527" s="241" t="s">
        <v>5090</v>
      </c>
      <c r="C1527" s="245">
        <v>2022</v>
      </c>
      <c r="D1527" s="245" t="s">
        <v>3771</v>
      </c>
      <c r="E1527" s="245">
        <v>1</v>
      </c>
      <c r="F1527" s="245"/>
      <c r="G1527" s="253">
        <v>27.757909999999999</v>
      </c>
    </row>
    <row r="1528" spans="1:7">
      <c r="A1528" s="251"/>
      <c r="B1528" s="241" t="s">
        <v>5090</v>
      </c>
      <c r="C1528" s="245">
        <v>2022</v>
      </c>
      <c r="D1528" s="245" t="s">
        <v>3771</v>
      </c>
      <c r="E1528" s="245">
        <v>1</v>
      </c>
      <c r="F1528" s="245"/>
      <c r="G1528" s="253">
        <v>11.57685</v>
      </c>
    </row>
    <row r="1529" spans="1:7">
      <c r="A1529" s="251"/>
      <c r="B1529" s="241" t="s">
        <v>5090</v>
      </c>
      <c r="C1529" s="245">
        <v>2022</v>
      </c>
      <c r="D1529" s="245" t="s">
        <v>3771</v>
      </c>
      <c r="E1529" s="245">
        <v>1</v>
      </c>
      <c r="F1529" s="245"/>
      <c r="G1529" s="253">
        <v>21.722990000000003</v>
      </c>
    </row>
    <row r="1530" spans="1:7">
      <c r="A1530" s="251"/>
      <c r="B1530" s="241" t="s">
        <v>5090</v>
      </c>
      <c r="C1530" s="245">
        <v>2022</v>
      </c>
      <c r="D1530" s="245" t="s">
        <v>3771</v>
      </c>
      <c r="E1530" s="245">
        <v>1</v>
      </c>
      <c r="F1530" s="245"/>
      <c r="G1530" s="253">
        <v>11.582889999999999</v>
      </c>
    </row>
    <row r="1531" spans="1:7">
      <c r="A1531" s="251"/>
      <c r="B1531" s="241" t="s">
        <v>5090</v>
      </c>
      <c r="C1531" s="245">
        <v>2022</v>
      </c>
      <c r="D1531" s="245" t="s">
        <v>3771</v>
      </c>
      <c r="E1531" s="245">
        <v>1</v>
      </c>
      <c r="F1531" s="245"/>
      <c r="G1531" s="253">
        <v>8.3471900000000012</v>
      </c>
    </row>
    <row r="1532" spans="1:7">
      <c r="A1532" s="251"/>
      <c r="B1532" s="241" t="s">
        <v>5090</v>
      </c>
      <c r="C1532" s="245">
        <v>2022</v>
      </c>
      <c r="D1532" s="245" t="s">
        <v>3771</v>
      </c>
      <c r="E1532" s="245">
        <v>1</v>
      </c>
      <c r="F1532" s="245"/>
      <c r="G1532" s="253">
        <v>9.617799999999999</v>
      </c>
    </row>
    <row r="1533" spans="1:7">
      <c r="A1533" s="251"/>
      <c r="B1533" s="241" t="s">
        <v>5090</v>
      </c>
      <c r="C1533" s="245">
        <v>2022</v>
      </c>
      <c r="D1533" s="245" t="s">
        <v>3771</v>
      </c>
      <c r="E1533" s="245">
        <v>1</v>
      </c>
      <c r="F1533" s="245"/>
      <c r="G1533" s="253">
        <v>9.8352000000000004</v>
      </c>
    </row>
    <row r="1534" spans="1:7">
      <c r="A1534" s="251"/>
      <c r="B1534" s="241" t="s">
        <v>5090</v>
      </c>
      <c r="C1534" s="245">
        <v>2022</v>
      </c>
      <c r="D1534" s="245" t="s">
        <v>3771</v>
      </c>
      <c r="E1534" s="245">
        <v>1</v>
      </c>
      <c r="F1534" s="245"/>
      <c r="G1534" s="253">
        <v>7.4486099999999995</v>
      </c>
    </row>
    <row r="1535" spans="1:7">
      <c r="A1535" s="251"/>
      <c r="B1535" s="241" t="s">
        <v>5091</v>
      </c>
      <c r="C1535" s="245">
        <v>2022</v>
      </c>
      <c r="D1535" s="245" t="s">
        <v>3771</v>
      </c>
      <c r="E1535" s="245">
        <v>1</v>
      </c>
      <c r="F1535" s="245"/>
      <c r="G1535" s="253">
        <v>16.844609999999999</v>
      </c>
    </row>
    <row r="1536" spans="1:7">
      <c r="A1536" s="251"/>
      <c r="B1536" s="241" t="s">
        <v>5091</v>
      </c>
      <c r="C1536" s="245">
        <v>2022</v>
      </c>
      <c r="D1536" s="245" t="s">
        <v>3771</v>
      </c>
      <c r="E1536" s="245">
        <v>1</v>
      </c>
      <c r="F1536" s="245"/>
      <c r="G1536" s="253">
        <v>16.844609999999999</v>
      </c>
    </row>
    <row r="1537" spans="1:7">
      <c r="A1537" s="251"/>
      <c r="B1537" s="241" t="s">
        <v>5091</v>
      </c>
      <c r="C1537" s="245">
        <v>2022</v>
      </c>
      <c r="D1537" s="245" t="s">
        <v>3771</v>
      </c>
      <c r="E1537" s="245">
        <v>1</v>
      </c>
      <c r="F1537" s="245"/>
      <c r="G1537" s="253">
        <v>16.844609999999999</v>
      </c>
    </row>
    <row r="1538" spans="1:7">
      <c r="A1538" s="251"/>
      <c r="B1538" s="241" t="s">
        <v>5091</v>
      </c>
      <c r="C1538" s="245">
        <v>2022</v>
      </c>
      <c r="D1538" s="245" t="s">
        <v>3771</v>
      </c>
      <c r="E1538" s="245">
        <v>1</v>
      </c>
      <c r="F1538" s="245"/>
      <c r="G1538" s="253">
        <v>16.844609999999999</v>
      </c>
    </row>
    <row r="1539" spans="1:7">
      <c r="A1539" s="251"/>
      <c r="B1539" s="241" t="s">
        <v>5091</v>
      </c>
      <c r="C1539" s="245">
        <v>2022</v>
      </c>
      <c r="D1539" s="245" t="s">
        <v>3771</v>
      </c>
      <c r="E1539" s="245">
        <v>1</v>
      </c>
      <c r="F1539" s="245"/>
      <c r="G1539" s="253">
        <v>16.844609999999999</v>
      </c>
    </row>
    <row r="1540" spans="1:7">
      <c r="A1540" s="251"/>
      <c r="B1540" s="241" t="s">
        <v>5091</v>
      </c>
      <c r="C1540" s="245">
        <v>2022</v>
      </c>
      <c r="D1540" s="245" t="s">
        <v>3771</v>
      </c>
      <c r="E1540" s="245">
        <v>1</v>
      </c>
      <c r="F1540" s="245"/>
      <c r="G1540" s="253">
        <v>17.10651</v>
      </c>
    </row>
    <row r="1541" spans="1:7">
      <c r="A1541" s="251"/>
      <c r="B1541" s="241" t="s">
        <v>5091</v>
      </c>
      <c r="C1541" s="245">
        <v>2022</v>
      </c>
      <c r="D1541" s="245" t="s">
        <v>3771</v>
      </c>
      <c r="E1541" s="245">
        <v>1</v>
      </c>
      <c r="F1541" s="245"/>
      <c r="G1541" s="253">
        <v>17.1065</v>
      </c>
    </row>
    <row r="1542" spans="1:7">
      <c r="A1542" s="251"/>
      <c r="B1542" s="241" t="s">
        <v>5091</v>
      </c>
      <c r="C1542" s="245">
        <v>2022</v>
      </c>
      <c r="D1542" s="245" t="s">
        <v>3771</v>
      </c>
      <c r="E1542" s="245">
        <v>1</v>
      </c>
      <c r="F1542" s="245"/>
      <c r="G1542" s="253">
        <v>17.10652</v>
      </c>
    </row>
    <row r="1543" spans="1:7">
      <c r="A1543" s="251"/>
      <c r="B1543" s="241" t="s">
        <v>5091</v>
      </c>
      <c r="C1543" s="245">
        <v>2022</v>
      </c>
      <c r="D1543" s="245" t="s">
        <v>3771</v>
      </c>
      <c r="E1543" s="245">
        <v>1</v>
      </c>
      <c r="F1543" s="245"/>
      <c r="G1543" s="253">
        <v>16.980689999999999</v>
      </c>
    </row>
    <row r="1544" spans="1:7">
      <c r="A1544" s="251"/>
      <c r="B1544" s="241" t="s">
        <v>5091</v>
      </c>
      <c r="C1544" s="245">
        <v>2022</v>
      </c>
      <c r="D1544" s="245" t="s">
        <v>3771</v>
      </c>
      <c r="E1544" s="245">
        <v>1</v>
      </c>
      <c r="F1544" s="245"/>
      <c r="G1544" s="253">
        <v>17.956520000000001</v>
      </c>
    </row>
    <row r="1545" spans="1:7">
      <c r="A1545" s="251"/>
      <c r="B1545" s="241" t="s">
        <v>5091</v>
      </c>
      <c r="C1545" s="245">
        <v>2022</v>
      </c>
      <c r="D1545" s="245" t="s">
        <v>3771</v>
      </c>
      <c r="E1545" s="245">
        <v>1</v>
      </c>
      <c r="F1545" s="245"/>
      <c r="G1545" s="253">
        <v>14.991</v>
      </c>
    </row>
    <row r="1546" spans="1:7" ht="37.5">
      <c r="A1546" s="251"/>
      <c r="B1546" s="241" t="s">
        <v>5092</v>
      </c>
      <c r="C1546" s="245">
        <v>2022</v>
      </c>
      <c r="D1546" s="245" t="s">
        <v>3771</v>
      </c>
      <c r="E1546" s="245">
        <v>1</v>
      </c>
      <c r="F1546" s="245"/>
      <c r="G1546" s="253">
        <v>6.6918500000000005</v>
      </c>
    </row>
    <row r="1547" spans="1:7" ht="37.5">
      <c r="A1547" s="251"/>
      <c r="B1547" s="241" t="s">
        <v>5092</v>
      </c>
      <c r="C1547" s="245">
        <v>2022</v>
      </c>
      <c r="D1547" s="245" t="s">
        <v>3771</v>
      </c>
      <c r="E1547" s="245">
        <v>1</v>
      </c>
      <c r="F1547" s="245"/>
      <c r="G1547" s="253">
        <v>24.674910000000001</v>
      </c>
    </row>
    <row r="1548" spans="1:7">
      <c r="A1548" s="251"/>
      <c r="B1548" s="241" t="s">
        <v>5093</v>
      </c>
      <c r="C1548" s="245">
        <v>2022</v>
      </c>
      <c r="D1548" s="245" t="s">
        <v>3771</v>
      </c>
      <c r="E1548" s="245">
        <v>1</v>
      </c>
      <c r="F1548" s="245"/>
      <c r="G1548" s="253">
        <v>28.330869999999997</v>
      </c>
    </row>
    <row r="1549" spans="1:7">
      <c r="A1549" s="251"/>
      <c r="B1549" s="241" t="s">
        <v>5093</v>
      </c>
      <c r="C1549" s="245">
        <v>2022</v>
      </c>
      <c r="D1549" s="245" t="s">
        <v>3771</v>
      </c>
      <c r="E1549" s="245">
        <v>1</v>
      </c>
      <c r="F1549" s="245"/>
      <c r="G1549" s="253">
        <v>25.214089999999999</v>
      </c>
    </row>
    <row r="1550" spans="1:7">
      <c r="A1550" s="251"/>
      <c r="B1550" s="241" t="s">
        <v>5093</v>
      </c>
      <c r="C1550" s="245">
        <v>2022</v>
      </c>
      <c r="D1550" s="245" t="s">
        <v>3771</v>
      </c>
      <c r="E1550" s="245">
        <v>1</v>
      </c>
      <c r="F1550" s="245"/>
      <c r="G1550" s="253">
        <v>26.634370000000001</v>
      </c>
    </row>
    <row r="1551" spans="1:7">
      <c r="A1551" s="251"/>
      <c r="B1551" s="241" t="s">
        <v>5093</v>
      </c>
      <c r="C1551" s="245">
        <v>2022</v>
      </c>
      <c r="D1551" s="245" t="s">
        <v>3771</v>
      </c>
      <c r="E1551" s="245">
        <v>1</v>
      </c>
      <c r="F1551" s="245"/>
      <c r="G1551" s="253">
        <v>26.59198</v>
      </c>
    </row>
    <row r="1552" spans="1:7">
      <c r="A1552" s="251"/>
      <c r="B1552" s="241" t="s">
        <v>5093</v>
      </c>
      <c r="C1552" s="245">
        <v>2022</v>
      </c>
      <c r="D1552" s="245" t="s">
        <v>3771</v>
      </c>
      <c r="E1552" s="245">
        <v>1</v>
      </c>
      <c r="F1552" s="245"/>
      <c r="G1552" s="253">
        <v>25.442919999999997</v>
      </c>
    </row>
    <row r="1553" spans="1:7">
      <c r="A1553" s="251"/>
      <c r="B1553" s="241" t="s">
        <v>5093</v>
      </c>
      <c r="C1553" s="245">
        <v>2022</v>
      </c>
      <c r="D1553" s="245" t="s">
        <v>3771</v>
      </c>
      <c r="E1553" s="245">
        <v>1</v>
      </c>
      <c r="F1553" s="245"/>
      <c r="G1553" s="253">
        <v>33.483940000000004</v>
      </c>
    </row>
    <row r="1554" spans="1:7">
      <c r="A1554" s="251"/>
      <c r="B1554" s="241" t="s">
        <v>5093</v>
      </c>
      <c r="C1554" s="245">
        <v>2022</v>
      </c>
      <c r="D1554" s="245" t="s">
        <v>3771</v>
      </c>
      <c r="E1554" s="245">
        <v>1</v>
      </c>
      <c r="F1554" s="245"/>
      <c r="G1554" s="253">
        <v>33.233699999999999</v>
      </c>
    </row>
    <row r="1555" spans="1:7" ht="37.5">
      <c r="A1555" s="251"/>
      <c r="B1555" s="241" t="s">
        <v>5094</v>
      </c>
      <c r="C1555" s="245">
        <v>2022</v>
      </c>
      <c r="D1555" s="245" t="s">
        <v>3771</v>
      </c>
      <c r="E1555" s="245">
        <v>1</v>
      </c>
      <c r="F1555" s="245"/>
      <c r="G1555" s="253">
        <v>22.070689999999999</v>
      </c>
    </row>
    <row r="1556" spans="1:7" ht="37.5">
      <c r="A1556" s="251"/>
      <c r="B1556" s="241" t="s">
        <v>5094</v>
      </c>
      <c r="C1556" s="245">
        <v>2022</v>
      </c>
      <c r="D1556" s="245" t="s">
        <v>3771</v>
      </c>
      <c r="E1556" s="245">
        <v>1</v>
      </c>
      <c r="F1556" s="245"/>
      <c r="G1556" s="253">
        <v>14.483450000000001</v>
      </c>
    </row>
    <row r="1557" spans="1:7" ht="37.5">
      <c r="A1557" s="251"/>
      <c r="B1557" s="241" t="s">
        <v>5094</v>
      </c>
      <c r="C1557" s="245">
        <v>2022</v>
      </c>
      <c r="D1557" s="245" t="s">
        <v>3771</v>
      </c>
      <c r="E1557" s="245">
        <v>1</v>
      </c>
      <c r="F1557" s="245"/>
      <c r="G1557" s="253">
        <v>14.48526</v>
      </c>
    </row>
    <row r="1558" spans="1:7" ht="37.5">
      <c r="A1558" s="251"/>
      <c r="B1558" s="241" t="s">
        <v>5094</v>
      </c>
      <c r="C1558" s="245">
        <v>2022</v>
      </c>
      <c r="D1558" s="245" t="s">
        <v>3771</v>
      </c>
      <c r="E1558" s="245">
        <v>1</v>
      </c>
      <c r="F1558" s="245"/>
      <c r="G1558" s="253">
        <v>28.024789999999999</v>
      </c>
    </row>
    <row r="1559" spans="1:7" ht="37.5">
      <c r="A1559" s="251"/>
      <c r="B1559" s="241" t="s">
        <v>5094</v>
      </c>
      <c r="C1559" s="245">
        <v>2022</v>
      </c>
      <c r="D1559" s="245" t="s">
        <v>3771</v>
      </c>
      <c r="E1559" s="245">
        <v>1</v>
      </c>
      <c r="F1559" s="245"/>
      <c r="G1559" s="253">
        <v>27.230619999999998</v>
      </c>
    </row>
    <row r="1560" spans="1:7" ht="37.5">
      <c r="A1560" s="251"/>
      <c r="B1560" s="241" t="s">
        <v>5094</v>
      </c>
      <c r="C1560" s="245">
        <v>2022</v>
      </c>
      <c r="D1560" s="245" t="s">
        <v>3771</v>
      </c>
      <c r="E1560" s="245">
        <v>1</v>
      </c>
      <c r="F1560" s="245"/>
      <c r="G1560" s="253">
        <v>14.73208</v>
      </c>
    </row>
    <row r="1561" spans="1:7" ht="37.5">
      <c r="A1561" s="251"/>
      <c r="B1561" s="241" t="s">
        <v>5094</v>
      </c>
      <c r="C1561" s="245">
        <v>2022</v>
      </c>
      <c r="D1561" s="245" t="s">
        <v>3771</v>
      </c>
      <c r="E1561" s="245">
        <v>1</v>
      </c>
      <c r="F1561" s="245"/>
      <c r="G1561" s="253">
        <v>17.419619999999998</v>
      </c>
    </row>
    <row r="1562" spans="1:7" ht="37.5">
      <c r="A1562" s="251"/>
      <c r="B1562" s="241" t="s">
        <v>5094</v>
      </c>
      <c r="C1562" s="245">
        <v>2022</v>
      </c>
      <c r="D1562" s="245" t="s">
        <v>3771</v>
      </c>
      <c r="E1562" s="245">
        <v>1</v>
      </c>
      <c r="F1562" s="245"/>
      <c r="G1562" s="253">
        <v>22.001339999999999</v>
      </c>
    </row>
    <row r="1563" spans="1:7" ht="37.5">
      <c r="A1563" s="251"/>
      <c r="B1563" s="241" t="s">
        <v>5094</v>
      </c>
      <c r="C1563" s="245">
        <v>2022</v>
      </c>
      <c r="D1563" s="245" t="s">
        <v>3771</v>
      </c>
      <c r="E1563" s="245">
        <v>1</v>
      </c>
      <c r="F1563" s="245"/>
      <c r="G1563" s="253">
        <v>14.388920000000001</v>
      </c>
    </row>
    <row r="1564" spans="1:7" ht="37.5">
      <c r="A1564" s="251"/>
      <c r="B1564" s="241" t="s">
        <v>5094</v>
      </c>
      <c r="C1564" s="245">
        <v>2022</v>
      </c>
      <c r="D1564" s="245" t="s">
        <v>3771</v>
      </c>
      <c r="E1564" s="245">
        <v>1</v>
      </c>
      <c r="F1564" s="245"/>
      <c r="G1564" s="253">
        <v>15.450379999999999</v>
      </c>
    </row>
    <row r="1565" spans="1:7" ht="37.5">
      <c r="A1565" s="251"/>
      <c r="B1565" s="241" t="s">
        <v>5094</v>
      </c>
      <c r="C1565" s="245">
        <v>2022</v>
      </c>
      <c r="D1565" s="245" t="s">
        <v>3771</v>
      </c>
      <c r="E1565" s="245">
        <v>1</v>
      </c>
      <c r="F1565" s="245"/>
      <c r="G1565" s="253">
        <v>17.56474</v>
      </c>
    </row>
    <row r="1566" spans="1:7" ht="37.5">
      <c r="A1566" s="251"/>
      <c r="B1566" s="241" t="s">
        <v>5094</v>
      </c>
      <c r="C1566" s="245">
        <v>2022</v>
      </c>
      <c r="D1566" s="245" t="s">
        <v>3771</v>
      </c>
      <c r="E1566" s="245">
        <v>1</v>
      </c>
      <c r="F1566" s="245"/>
      <c r="G1566" s="253">
        <v>27.977029999999999</v>
      </c>
    </row>
    <row r="1567" spans="1:7" ht="37.5">
      <c r="A1567" s="251"/>
      <c r="B1567" s="241" t="s">
        <v>5094</v>
      </c>
      <c r="C1567" s="245">
        <v>2022</v>
      </c>
      <c r="D1567" s="245" t="s">
        <v>3771</v>
      </c>
      <c r="E1567" s="245">
        <v>1</v>
      </c>
      <c r="F1567" s="245"/>
      <c r="G1567" s="253">
        <v>25.651400000000002</v>
      </c>
    </row>
    <row r="1568" spans="1:7" ht="37.5">
      <c r="A1568" s="251"/>
      <c r="B1568" s="241" t="s">
        <v>5094</v>
      </c>
      <c r="C1568" s="245">
        <v>2022</v>
      </c>
      <c r="D1568" s="245" t="s">
        <v>3771</v>
      </c>
      <c r="E1568" s="245">
        <v>1</v>
      </c>
      <c r="F1568" s="245"/>
      <c r="G1568" s="253">
        <v>8.1818399999999993</v>
      </c>
    </row>
    <row r="1569" spans="1:7" ht="37.5">
      <c r="A1569" s="251"/>
      <c r="B1569" s="241" t="s">
        <v>5094</v>
      </c>
      <c r="C1569" s="245">
        <v>2022</v>
      </c>
      <c r="D1569" s="245" t="s">
        <v>3771</v>
      </c>
      <c r="E1569" s="245">
        <v>1</v>
      </c>
      <c r="F1569" s="245"/>
      <c r="G1569" s="253">
        <v>8.1066199999999995</v>
      </c>
    </row>
    <row r="1570" spans="1:7" ht="37.5">
      <c r="A1570" s="251"/>
      <c r="B1570" s="241" t="s">
        <v>5094</v>
      </c>
      <c r="C1570" s="245">
        <v>2022</v>
      </c>
      <c r="D1570" s="245" t="s">
        <v>3771</v>
      </c>
      <c r="E1570" s="245">
        <v>1</v>
      </c>
      <c r="F1570" s="245"/>
      <c r="G1570" s="253">
        <v>8.4197500000000005</v>
      </c>
    </row>
    <row r="1571" spans="1:7" ht="37.5">
      <c r="A1571" s="251"/>
      <c r="B1571" s="241" t="s">
        <v>5094</v>
      </c>
      <c r="C1571" s="245">
        <v>2022</v>
      </c>
      <c r="D1571" s="245" t="s">
        <v>3771</v>
      </c>
      <c r="E1571" s="245">
        <v>1</v>
      </c>
      <c r="F1571" s="245"/>
      <c r="G1571" s="253">
        <v>8.5625800000000005</v>
      </c>
    </row>
    <row r="1572" spans="1:7" ht="37.5">
      <c r="A1572" s="251"/>
      <c r="B1572" s="241" t="s">
        <v>5094</v>
      </c>
      <c r="C1572" s="245">
        <v>2022</v>
      </c>
      <c r="D1572" s="245" t="s">
        <v>3771</v>
      </c>
      <c r="E1572" s="245">
        <v>1</v>
      </c>
      <c r="F1572" s="245"/>
      <c r="G1572" s="253">
        <v>15.693239999999999</v>
      </c>
    </row>
    <row r="1573" spans="1:7" ht="37.5">
      <c r="A1573" s="251"/>
      <c r="B1573" s="241" t="s">
        <v>5094</v>
      </c>
      <c r="C1573" s="245">
        <v>2022</v>
      </c>
      <c r="D1573" s="245" t="s">
        <v>3771</v>
      </c>
      <c r="E1573" s="245">
        <v>1</v>
      </c>
      <c r="F1573" s="245"/>
      <c r="G1573" s="253">
        <v>21.620150000000002</v>
      </c>
    </row>
    <row r="1574" spans="1:7" ht="37.5">
      <c r="A1574" s="251"/>
      <c r="B1574" s="241" t="s">
        <v>5094</v>
      </c>
      <c r="C1574" s="245">
        <v>2022</v>
      </c>
      <c r="D1574" s="245" t="s">
        <v>3771</v>
      </c>
      <c r="E1574" s="245">
        <v>1</v>
      </c>
      <c r="F1574" s="245"/>
      <c r="G1574" s="253">
        <v>20.343049999999998</v>
      </c>
    </row>
    <row r="1575" spans="1:7" ht="37.5">
      <c r="A1575" s="251"/>
      <c r="B1575" s="241" t="s">
        <v>5094</v>
      </c>
      <c r="C1575" s="245">
        <v>2022</v>
      </c>
      <c r="D1575" s="245" t="s">
        <v>3771</v>
      </c>
      <c r="E1575" s="245">
        <v>1</v>
      </c>
      <c r="F1575" s="245"/>
      <c r="G1575" s="253">
        <v>12.18558</v>
      </c>
    </row>
    <row r="1576" spans="1:7" ht="37.5">
      <c r="A1576" s="251"/>
      <c r="B1576" s="241" t="s">
        <v>5094</v>
      </c>
      <c r="C1576" s="245">
        <v>2022</v>
      </c>
      <c r="D1576" s="245" t="s">
        <v>3771</v>
      </c>
      <c r="E1576" s="245">
        <v>1</v>
      </c>
      <c r="F1576" s="245"/>
      <c r="G1576" s="253">
        <v>21.34817</v>
      </c>
    </row>
    <row r="1577" spans="1:7" ht="37.5">
      <c r="A1577" s="251"/>
      <c r="B1577" s="241" t="s">
        <v>5094</v>
      </c>
      <c r="C1577" s="245">
        <v>2022</v>
      </c>
      <c r="D1577" s="245" t="s">
        <v>3771</v>
      </c>
      <c r="E1577" s="245">
        <v>1</v>
      </c>
      <c r="F1577" s="245"/>
      <c r="G1577" s="253">
        <v>15.883179999999999</v>
      </c>
    </row>
    <row r="1578" spans="1:7" ht="37.5">
      <c r="A1578" s="251"/>
      <c r="B1578" s="241" t="s">
        <v>5094</v>
      </c>
      <c r="C1578" s="245">
        <v>2022</v>
      </c>
      <c r="D1578" s="245" t="s">
        <v>3771</v>
      </c>
      <c r="E1578" s="245">
        <v>1</v>
      </c>
      <c r="F1578" s="245"/>
      <c r="G1578" s="253">
        <v>27.221889999999998</v>
      </c>
    </row>
    <row r="1579" spans="1:7" ht="37.5">
      <c r="A1579" s="251"/>
      <c r="B1579" s="241" t="s">
        <v>5094</v>
      </c>
      <c r="C1579" s="245">
        <v>2022</v>
      </c>
      <c r="D1579" s="245" t="s">
        <v>3771</v>
      </c>
      <c r="E1579" s="245">
        <v>1</v>
      </c>
      <c r="F1579" s="245"/>
      <c r="G1579" s="253">
        <v>26.548449999999999</v>
      </c>
    </row>
    <row r="1580" spans="1:7" ht="37.5">
      <c r="A1580" s="251"/>
      <c r="B1580" s="241" t="s">
        <v>5094</v>
      </c>
      <c r="C1580" s="245">
        <v>2022</v>
      </c>
      <c r="D1580" s="245" t="s">
        <v>3771</v>
      </c>
      <c r="E1580" s="245">
        <v>1</v>
      </c>
      <c r="F1580" s="245"/>
      <c r="G1580" s="253">
        <v>26.302060000000001</v>
      </c>
    </row>
    <row r="1581" spans="1:7" ht="37.5">
      <c r="A1581" s="251"/>
      <c r="B1581" s="241" t="s">
        <v>5094</v>
      </c>
      <c r="C1581" s="245">
        <v>2022</v>
      </c>
      <c r="D1581" s="245" t="s">
        <v>3771</v>
      </c>
      <c r="E1581" s="245">
        <v>1</v>
      </c>
      <c r="F1581" s="245"/>
      <c r="G1581" s="253">
        <v>28.11037</v>
      </c>
    </row>
    <row r="1582" spans="1:7" ht="37.5">
      <c r="A1582" s="251"/>
      <c r="B1582" s="241" t="s">
        <v>5094</v>
      </c>
      <c r="C1582" s="245">
        <v>2022</v>
      </c>
      <c r="D1582" s="245" t="s">
        <v>3771</v>
      </c>
      <c r="E1582" s="245">
        <v>1</v>
      </c>
      <c r="F1582" s="245"/>
      <c r="G1582" s="253">
        <v>26.053129999999999</v>
      </c>
    </row>
    <row r="1583" spans="1:7" ht="37.5">
      <c r="A1583" s="251"/>
      <c r="B1583" s="241" t="s">
        <v>5094</v>
      </c>
      <c r="C1583" s="245">
        <v>2022</v>
      </c>
      <c r="D1583" s="245" t="s">
        <v>3771</v>
      </c>
      <c r="E1583" s="245">
        <v>1</v>
      </c>
      <c r="F1583" s="245"/>
      <c r="G1583" s="253">
        <v>26.221270000000001</v>
      </c>
    </row>
    <row r="1584" spans="1:7" ht="37.5">
      <c r="A1584" s="251"/>
      <c r="B1584" s="241" t="s">
        <v>5094</v>
      </c>
      <c r="C1584" s="245">
        <v>2022</v>
      </c>
      <c r="D1584" s="245" t="s">
        <v>3771</v>
      </c>
      <c r="E1584" s="245">
        <v>1</v>
      </c>
      <c r="F1584" s="245"/>
      <c r="G1584" s="253">
        <v>18.053150000000002</v>
      </c>
    </row>
    <row r="1585" spans="1:7" ht="37.5">
      <c r="A1585" s="251"/>
      <c r="B1585" s="241" t="s">
        <v>5094</v>
      </c>
      <c r="C1585" s="245">
        <v>2022</v>
      </c>
      <c r="D1585" s="245" t="s">
        <v>3771</v>
      </c>
      <c r="E1585" s="245">
        <v>1</v>
      </c>
      <c r="F1585" s="245"/>
      <c r="G1585" s="253">
        <v>17.497889999999998</v>
      </c>
    </row>
    <row r="1586" spans="1:7" ht="37.5">
      <c r="A1586" s="251"/>
      <c r="B1586" s="241" t="s">
        <v>5094</v>
      </c>
      <c r="C1586" s="245">
        <v>2022</v>
      </c>
      <c r="D1586" s="245" t="s">
        <v>3771</v>
      </c>
      <c r="E1586" s="245">
        <v>1</v>
      </c>
      <c r="F1586" s="245"/>
      <c r="G1586" s="253">
        <v>20.771519999999999</v>
      </c>
    </row>
    <row r="1587" spans="1:7" ht="37.5">
      <c r="A1587" s="251"/>
      <c r="B1587" s="241" t="s">
        <v>5094</v>
      </c>
      <c r="C1587" s="245">
        <v>2022</v>
      </c>
      <c r="D1587" s="245" t="s">
        <v>3771</v>
      </c>
      <c r="E1587" s="245">
        <v>1</v>
      </c>
      <c r="F1587" s="245"/>
      <c r="G1587" s="253">
        <v>10.662280000000001</v>
      </c>
    </row>
    <row r="1588" spans="1:7" ht="37.5">
      <c r="A1588" s="251"/>
      <c r="B1588" s="241" t="s">
        <v>5094</v>
      </c>
      <c r="C1588" s="245">
        <v>2022</v>
      </c>
      <c r="D1588" s="245" t="s">
        <v>3771</v>
      </c>
      <c r="E1588" s="245">
        <v>1</v>
      </c>
      <c r="F1588" s="245"/>
      <c r="G1588" s="253">
        <v>20.963720000000002</v>
      </c>
    </row>
    <row r="1589" spans="1:7" ht="37.5">
      <c r="A1589" s="251"/>
      <c r="B1589" s="241" t="s">
        <v>5094</v>
      </c>
      <c r="C1589" s="245">
        <v>2022</v>
      </c>
      <c r="D1589" s="245" t="s">
        <v>3771</v>
      </c>
      <c r="E1589" s="245">
        <v>1</v>
      </c>
      <c r="F1589" s="245"/>
      <c r="G1589" s="253">
        <v>11.60636</v>
      </c>
    </row>
    <row r="1590" spans="1:7" ht="37.5">
      <c r="A1590" s="251"/>
      <c r="B1590" s="241" t="s">
        <v>5094</v>
      </c>
      <c r="C1590" s="245">
        <v>2022</v>
      </c>
      <c r="D1590" s="245" t="s">
        <v>3771</v>
      </c>
      <c r="E1590" s="245">
        <v>1</v>
      </c>
      <c r="F1590" s="245"/>
      <c r="G1590" s="253">
        <v>29.713979999999999</v>
      </c>
    </row>
    <row r="1591" spans="1:7" ht="37.5">
      <c r="A1591" s="251"/>
      <c r="B1591" s="241" t="s">
        <v>5094</v>
      </c>
      <c r="C1591" s="245">
        <v>2022</v>
      </c>
      <c r="D1591" s="245" t="s">
        <v>3771</v>
      </c>
      <c r="E1591" s="245">
        <v>1</v>
      </c>
      <c r="F1591" s="245"/>
      <c r="G1591" s="253">
        <v>31.247389999999999</v>
      </c>
    </row>
    <row r="1592" spans="1:7" ht="37.5">
      <c r="A1592" s="251"/>
      <c r="B1592" s="241" t="s">
        <v>5094</v>
      </c>
      <c r="C1592" s="245">
        <v>2022</v>
      </c>
      <c r="D1592" s="245" t="s">
        <v>3771</v>
      </c>
      <c r="E1592" s="245">
        <v>1</v>
      </c>
      <c r="F1592" s="245"/>
      <c r="G1592" s="253">
        <v>18.769779999999997</v>
      </c>
    </row>
    <row r="1593" spans="1:7" ht="37.5">
      <c r="A1593" s="251"/>
      <c r="B1593" s="241" t="s">
        <v>5094</v>
      </c>
      <c r="C1593" s="245">
        <v>2022</v>
      </c>
      <c r="D1593" s="245" t="s">
        <v>3771</v>
      </c>
      <c r="E1593" s="245">
        <v>1</v>
      </c>
      <c r="F1593" s="245"/>
      <c r="G1593" s="253">
        <v>14.76976</v>
      </c>
    </row>
    <row r="1594" spans="1:7" ht="37.5">
      <c r="A1594" s="251"/>
      <c r="B1594" s="241" t="s">
        <v>5094</v>
      </c>
      <c r="C1594" s="245">
        <v>2022</v>
      </c>
      <c r="D1594" s="245" t="s">
        <v>3771</v>
      </c>
      <c r="E1594" s="245">
        <v>1</v>
      </c>
      <c r="F1594" s="245"/>
      <c r="G1594" s="253">
        <v>26.756619999999998</v>
      </c>
    </row>
    <row r="1595" spans="1:7" ht="37.5">
      <c r="A1595" s="251"/>
      <c r="B1595" s="241" t="s">
        <v>5094</v>
      </c>
      <c r="C1595" s="245">
        <v>2022</v>
      </c>
      <c r="D1595" s="245" t="s">
        <v>3771</v>
      </c>
      <c r="E1595" s="245">
        <v>1</v>
      </c>
      <c r="F1595" s="245"/>
      <c r="G1595" s="253">
        <v>18.335979999999999</v>
      </c>
    </row>
    <row r="1596" spans="1:7" ht="37.5">
      <c r="A1596" s="251"/>
      <c r="B1596" s="241" t="s">
        <v>5094</v>
      </c>
      <c r="C1596" s="245">
        <v>2022</v>
      </c>
      <c r="D1596" s="245" t="s">
        <v>3771</v>
      </c>
      <c r="E1596" s="245">
        <v>1</v>
      </c>
      <c r="F1596" s="245"/>
      <c r="G1596" s="253">
        <v>21.069410000000001</v>
      </c>
    </row>
    <row r="1597" spans="1:7" ht="37.5">
      <c r="A1597" s="251"/>
      <c r="B1597" s="241" t="s">
        <v>5094</v>
      </c>
      <c r="C1597" s="245">
        <v>2022</v>
      </c>
      <c r="D1597" s="245" t="s">
        <v>3771</v>
      </c>
      <c r="E1597" s="245">
        <v>1</v>
      </c>
      <c r="F1597" s="245"/>
      <c r="G1597" s="253">
        <v>21.014659999999999</v>
      </c>
    </row>
    <row r="1598" spans="1:7" ht="37.5">
      <c r="A1598" s="251"/>
      <c r="B1598" s="241" t="s">
        <v>5094</v>
      </c>
      <c r="C1598" s="245">
        <v>2022</v>
      </c>
      <c r="D1598" s="245" t="s">
        <v>3771</v>
      </c>
      <c r="E1598" s="245">
        <v>1</v>
      </c>
      <c r="F1598" s="245"/>
      <c r="G1598" s="253">
        <v>21.671590000000002</v>
      </c>
    </row>
    <row r="1599" spans="1:7" ht="37.5">
      <c r="A1599" s="251"/>
      <c r="B1599" s="241" t="s">
        <v>5094</v>
      </c>
      <c r="C1599" s="245">
        <v>2022</v>
      </c>
      <c r="D1599" s="245" t="s">
        <v>3771</v>
      </c>
      <c r="E1599" s="245">
        <v>1</v>
      </c>
      <c r="F1599" s="245"/>
      <c r="G1599" s="253">
        <v>14.817440000000001</v>
      </c>
    </row>
    <row r="1600" spans="1:7" ht="37.5">
      <c r="A1600" s="251"/>
      <c r="B1600" s="241" t="s">
        <v>5094</v>
      </c>
      <c r="C1600" s="245">
        <v>2022</v>
      </c>
      <c r="D1600" s="245" t="s">
        <v>3771</v>
      </c>
      <c r="E1600" s="245">
        <v>1</v>
      </c>
      <c r="F1600" s="245"/>
      <c r="G1600" s="253">
        <v>14.071549999999998</v>
      </c>
    </row>
    <row r="1601" spans="1:7" ht="37.5">
      <c r="A1601" s="251"/>
      <c r="B1601" s="241" t="s">
        <v>5094</v>
      </c>
      <c r="C1601" s="245">
        <v>2022</v>
      </c>
      <c r="D1601" s="245" t="s">
        <v>3771</v>
      </c>
      <c r="E1601" s="245">
        <v>1</v>
      </c>
      <c r="F1601" s="245"/>
      <c r="G1601" s="253">
        <v>14.071549999999998</v>
      </c>
    </row>
    <row r="1602" spans="1:7" ht="37.5">
      <c r="A1602" s="251"/>
      <c r="B1602" s="241" t="s">
        <v>5094</v>
      </c>
      <c r="C1602" s="245">
        <v>2022</v>
      </c>
      <c r="D1602" s="245" t="s">
        <v>3771</v>
      </c>
      <c r="E1602" s="245">
        <v>1</v>
      </c>
      <c r="F1602" s="245"/>
      <c r="G1602" s="253">
        <v>14.071549999999998</v>
      </c>
    </row>
    <row r="1603" spans="1:7" ht="37.5">
      <c r="A1603" s="251"/>
      <c r="B1603" s="241" t="s">
        <v>5094</v>
      </c>
      <c r="C1603" s="245">
        <v>2022</v>
      </c>
      <c r="D1603" s="245" t="s">
        <v>3771</v>
      </c>
      <c r="E1603" s="245">
        <v>1</v>
      </c>
      <c r="F1603" s="245"/>
      <c r="G1603" s="253">
        <v>14.071549999999998</v>
      </c>
    </row>
    <row r="1604" spans="1:7" ht="37.5">
      <c r="A1604" s="251"/>
      <c r="B1604" s="241" t="s">
        <v>5095</v>
      </c>
      <c r="C1604" s="245">
        <v>2022</v>
      </c>
      <c r="D1604" s="245" t="s">
        <v>3771</v>
      </c>
      <c r="E1604" s="245">
        <v>1</v>
      </c>
      <c r="F1604" s="245"/>
      <c r="G1604" s="253">
        <v>26.19941</v>
      </c>
    </row>
    <row r="1605" spans="1:7" ht="37.5">
      <c r="A1605" s="251"/>
      <c r="B1605" s="241" t="s">
        <v>5095</v>
      </c>
      <c r="C1605" s="245">
        <v>2022</v>
      </c>
      <c r="D1605" s="245" t="s">
        <v>3771</v>
      </c>
      <c r="E1605" s="245">
        <v>1</v>
      </c>
      <c r="F1605" s="245"/>
      <c r="G1605" s="253">
        <v>26.815630000000002</v>
      </c>
    </row>
    <row r="1606" spans="1:7" ht="37.5">
      <c r="A1606" s="251"/>
      <c r="B1606" s="241" t="s">
        <v>5095</v>
      </c>
      <c r="C1606" s="245">
        <v>2022</v>
      </c>
      <c r="D1606" s="245" t="s">
        <v>3771</v>
      </c>
      <c r="E1606" s="245">
        <v>1</v>
      </c>
      <c r="F1606" s="245"/>
      <c r="G1606" s="253">
        <v>21.049289999999999</v>
      </c>
    </row>
    <row r="1607" spans="1:7" ht="37.5">
      <c r="A1607" s="251"/>
      <c r="B1607" s="241" t="s">
        <v>5095</v>
      </c>
      <c r="C1607" s="245">
        <v>2022</v>
      </c>
      <c r="D1607" s="245" t="s">
        <v>3771</v>
      </c>
      <c r="E1607" s="245">
        <v>1</v>
      </c>
      <c r="F1607" s="245"/>
      <c r="G1607" s="253">
        <v>22.657520000000002</v>
      </c>
    </row>
    <row r="1608" spans="1:7" ht="37.5">
      <c r="A1608" s="251"/>
      <c r="B1608" s="241" t="s">
        <v>5095</v>
      </c>
      <c r="C1608" s="245">
        <v>2022</v>
      </c>
      <c r="D1608" s="245" t="s">
        <v>3771</v>
      </c>
      <c r="E1608" s="245">
        <v>1</v>
      </c>
      <c r="F1608" s="245"/>
      <c r="G1608" s="253">
        <v>19.631589999999999</v>
      </c>
    </row>
    <row r="1609" spans="1:7" ht="37.5">
      <c r="A1609" s="251"/>
      <c r="B1609" s="241" t="s">
        <v>5095</v>
      </c>
      <c r="C1609" s="245">
        <v>2022</v>
      </c>
      <c r="D1609" s="245" t="s">
        <v>3771</v>
      </c>
      <c r="E1609" s="245">
        <v>1</v>
      </c>
      <c r="F1609" s="245"/>
      <c r="G1609" s="253">
        <v>15.189590000000001</v>
      </c>
    </row>
    <row r="1610" spans="1:7" ht="37.5">
      <c r="A1610" s="251"/>
      <c r="B1610" s="241" t="s">
        <v>5095</v>
      </c>
      <c r="C1610" s="245">
        <v>2022</v>
      </c>
      <c r="D1610" s="245" t="s">
        <v>3771</v>
      </c>
      <c r="E1610" s="245">
        <v>1</v>
      </c>
      <c r="F1610" s="245"/>
      <c r="G1610" s="253">
        <v>12.403229999999999</v>
      </c>
    </row>
    <row r="1611" spans="1:7" ht="37.5">
      <c r="A1611" s="251"/>
      <c r="B1611" s="241" t="s">
        <v>5095</v>
      </c>
      <c r="C1611" s="245">
        <v>2022</v>
      </c>
      <c r="D1611" s="245" t="s">
        <v>3771</v>
      </c>
      <c r="E1611" s="245">
        <v>1</v>
      </c>
      <c r="F1611" s="245"/>
      <c r="G1611" s="253">
        <v>21.049310000000002</v>
      </c>
    </row>
    <row r="1612" spans="1:7" ht="37.5">
      <c r="A1612" s="251"/>
      <c r="B1612" s="241" t="s">
        <v>5095</v>
      </c>
      <c r="C1612" s="245">
        <v>2022</v>
      </c>
      <c r="D1612" s="245" t="s">
        <v>3771</v>
      </c>
      <c r="E1612" s="245">
        <v>1</v>
      </c>
      <c r="F1612" s="245"/>
      <c r="G1612" s="253">
        <v>15.76558</v>
      </c>
    </row>
    <row r="1613" spans="1:7" ht="37.5">
      <c r="A1613" s="251"/>
      <c r="B1613" s="241" t="s">
        <v>5095</v>
      </c>
      <c r="C1613" s="245">
        <v>2022</v>
      </c>
      <c r="D1613" s="245" t="s">
        <v>3771</v>
      </c>
      <c r="E1613" s="245">
        <v>1</v>
      </c>
      <c r="F1613" s="245"/>
      <c r="G1613" s="253">
        <v>15.947569999999999</v>
      </c>
    </row>
    <row r="1614" spans="1:7" ht="37.5">
      <c r="A1614" s="251"/>
      <c r="B1614" s="241" t="s">
        <v>5095</v>
      </c>
      <c r="C1614" s="245">
        <v>2022</v>
      </c>
      <c r="D1614" s="245" t="s">
        <v>3771</v>
      </c>
      <c r="E1614" s="245">
        <v>1</v>
      </c>
      <c r="F1614" s="245"/>
      <c r="G1614" s="253">
        <v>21.342839999999999</v>
      </c>
    </row>
    <row r="1615" spans="1:7" ht="37.5">
      <c r="A1615" s="251"/>
      <c r="B1615" s="241" t="s">
        <v>5095</v>
      </c>
      <c r="C1615" s="245">
        <v>2022</v>
      </c>
      <c r="D1615" s="245" t="s">
        <v>3771</v>
      </c>
      <c r="E1615" s="245">
        <v>1</v>
      </c>
      <c r="F1615" s="245"/>
      <c r="G1615" s="253">
        <v>22.440900000000003</v>
      </c>
    </row>
    <row r="1616" spans="1:7" ht="37.5">
      <c r="A1616" s="251"/>
      <c r="B1616" s="241" t="s">
        <v>5095</v>
      </c>
      <c r="C1616" s="245">
        <v>2022</v>
      </c>
      <c r="D1616" s="245" t="s">
        <v>3771</v>
      </c>
      <c r="E1616" s="245">
        <v>1</v>
      </c>
      <c r="F1616" s="245"/>
      <c r="G1616" s="253">
        <v>19.314250000000001</v>
      </c>
    </row>
    <row r="1617" spans="1:7" ht="37.5">
      <c r="A1617" s="251"/>
      <c r="B1617" s="241" t="s">
        <v>5095</v>
      </c>
      <c r="C1617" s="245">
        <v>2022</v>
      </c>
      <c r="D1617" s="245" t="s">
        <v>3771</v>
      </c>
      <c r="E1617" s="245">
        <v>1</v>
      </c>
      <c r="F1617" s="245"/>
      <c r="G1617" s="253">
        <v>10.662280000000001</v>
      </c>
    </row>
    <row r="1618" spans="1:7" ht="37.5">
      <c r="A1618" s="251"/>
      <c r="B1618" s="241" t="s">
        <v>5095</v>
      </c>
      <c r="C1618" s="245">
        <v>2022</v>
      </c>
      <c r="D1618" s="245" t="s">
        <v>3771</v>
      </c>
      <c r="E1618" s="245">
        <v>1</v>
      </c>
      <c r="F1618" s="245"/>
      <c r="G1618" s="253">
        <v>14.071540000000001</v>
      </c>
    </row>
    <row r="1619" spans="1:7" ht="37.5">
      <c r="A1619" s="251"/>
      <c r="B1619" s="241" t="s">
        <v>5095</v>
      </c>
      <c r="C1619" s="245">
        <v>2022</v>
      </c>
      <c r="D1619" s="245" t="s">
        <v>3771</v>
      </c>
      <c r="E1619" s="245">
        <v>1</v>
      </c>
      <c r="F1619" s="245"/>
      <c r="G1619" s="253">
        <v>10.662280000000001</v>
      </c>
    </row>
    <row r="1620" spans="1:7" ht="37.5">
      <c r="A1620" s="251"/>
      <c r="B1620" s="241" t="s">
        <v>5095</v>
      </c>
      <c r="C1620" s="245">
        <v>2022</v>
      </c>
      <c r="D1620" s="245" t="s">
        <v>3771</v>
      </c>
      <c r="E1620" s="245">
        <v>1</v>
      </c>
      <c r="F1620" s="245"/>
      <c r="G1620" s="253">
        <v>14.350959999999999</v>
      </c>
    </row>
    <row r="1621" spans="1:7" ht="37.5">
      <c r="A1621" s="251"/>
      <c r="B1621" s="241" t="s">
        <v>5095</v>
      </c>
      <c r="C1621" s="245">
        <v>2022</v>
      </c>
      <c r="D1621" s="245" t="s">
        <v>3771</v>
      </c>
      <c r="E1621" s="245">
        <v>1</v>
      </c>
      <c r="F1621" s="245"/>
      <c r="G1621" s="253">
        <v>14.071549999999998</v>
      </c>
    </row>
    <row r="1622" spans="1:7" ht="37.5">
      <c r="A1622" s="251"/>
      <c r="B1622" s="241" t="s">
        <v>5095</v>
      </c>
      <c r="C1622" s="245">
        <v>2022</v>
      </c>
      <c r="D1622" s="245" t="s">
        <v>3771</v>
      </c>
      <c r="E1622" s="245">
        <v>1</v>
      </c>
      <c r="F1622" s="245"/>
      <c r="G1622" s="253">
        <v>14.071549999999998</v>
      </c>
    </row>
    <row r="1623" spans="1:7" ht="37.5">
      <c r="A1623" s="251"/>
      <c r="B1623" s="241" t="s">
        <v>5095</v>
      </c>
      <c r="C1623" s="245">
        <v>2022</v>
      </c>
      <c r="D1623" s="245" t="s">
        <v>3771</v>
      </c>
      <c r="E1623" s="245">
        <v>1</v>
      </c>
      <c r="F1623" s="245"/>
      <c r="G1623" s="253">
        <v>14.071549999999998</v>
      </c>
    </row>
    <row r="1624" spans="1:7" ht="37.5">
      <c r="A1624" s="251"/>
      <c r="B1624" s="241" t="s">
        <v>5096</v>
      </c>
      <c r="C1624" s="245">
        <v>2022</v>
      </c>
      <c r="D1624" s="245" t="s">
        <v>3771</v>
      </c>
      <c r="E1624" s="245">
        <v>1</v>
      </c>
      <c r="F1624" s="245"/>
      <c r="G1624" s="253">
        <v>31.80752</v>
      </c>
    </row>
    <row r="1625" spans="1:7" ht="37.5">
      <c r="A1625" s="251"/>
      <c r="B1625" s="241" t="s">
        <v>5096</v>
      </c>
      <c r="C1625" s="245">
        <v>2022</v>
      </c>
      <c r="D1625" s="245" t="s">
        <v>3771</v>
      </c>
      <c r="E1625" s="245">
        <v>1</v>
      </c>
      <c r="F1625" s="245"/>
      <c r="G1625" s="253">
        <v>22.418150000000001</v>
      </c>
    </row>
    <row r="1626" spans="1:7" ht="37.5">
      <c r="A1626" s="251"/>
      <c r="B1626" s="241" t="s">
        <v>5097</v>
      </c>
      <c r="C1626" s="245">
        <v>2022</v>
      </c>
      <c r="D1626" s="245" t="s">
        <v>3771</v>
      </c>
      <c r="E1626" s="245">
        <v>1</v>
      </c>
      <c r="F1626" s="245"/>
      <c r="G1626" s="253">
        <v>23.439220000000002</v>
      </c>
    </row>
    <row r="1627" spans="1:7" ht="37.5">
      <c r="A1627" s="251"/>
      <c r="B1627" s="241" t="s">
        <v>5097</v>
      </c>
      <c r="C1627" s="245">
        <v>2022</v>
      </c>
      <c r="D1627" s="245" t="s">
        <v>3771</v>
      </c>
      <c r="E1627" s="245">
        <v>1</v>
      </c>
      <c r="F1627" s="245"/>
      <c r="G1627" s="253">
        <v>12.415290000000001</v>
      </c>
    </row>
    <row r="1628" spans="1:7" ht="37.5">
      <c r="A1628" s="251"/>
      <c r="B1628" s="241" t="s">
        <v>5097</v>
      </c>
      <c r="C1628" s="245">
        <v>2022</v>
      </c>
      <c r="D1628" s="245" t="s">
        <v>3771</v>
      </c>
      <c r="E1628" s="245">
        <v>1</v>
      </c>
      <c r="F1628" s="245"/>
      <c r="G1628" s="253">
        <v>12.34498</v>
      </c>
    </row>
    <row r="1629" spans="1:7" ht="37.5">
      <c r="A1629" s="251"/>
      <c r="B1629" s="241" t="s">
        <v>5097</v>
      </c>
      <c r="C1629" s="245">
        <v>2022</v>
      </c>
      <c r="D1629" s="245" t="s">
        <v>3771</v>
      </c>
      <c r="E1629" s="245">
        <v>1</v>
      </c>
      <c r="F1629" s="245"/>
      <c r="G1629" s="253">
        <v>11.46393</v>
      </c>
    </row>
    <row r="1630" spans="1:7" ht="37.5">
      <c r="A1630" s="251"/>
      <c r="B1630" s="241" t="s">
        <v>5097</v>
      </c>
      <c r="C1630" s="245">
        <v>2022</v>
      </c>
      <c r="D1630" s="245" t="s">
        <v>3771</v>
      </c>
      <c r="E1630" s="245">
        <v>1</v>
      </c>
      <c r="F1630" s="245"/>
      <c r="G1630" s="253">
        <v>16.79955</v>
      </c>
    </row>
    <row r="1631" spans="1:7" ht="37.5">
      <c r="A1631" s="251"/>
      <c r="B1631" s="241" t="s">
        <v>5097</v>
      </c>
      <c r="C1631" s="245">
        <v>2022</v>
      </c>
      <c r="D1631" s="245" t="s">
        <v>3771</v>
      </c>
      <c r="E1631" s="245">
        <v>1</v>
      </c>
      <c r="F1631" s="245"/>
      <c r="G1631" s="253">
        <v>18.018750000000001</v>
      </c>
    </row>
    <row r="1632" spans="1:7" ht="37.5">
      <c r="A1632" s="251"/>
      <c r="B1632" s="241" t="s">
        <v>5097</v>
      </c>
      <c r="C1632" s="245">
        <v>2022</v>
      </c>
      <c r="D1632" s="245" t="s">
        <v>3771</v>
      </c>
      <c r="E1632" s="245">
        <v>1</v>
      </c>
      <c r="F1632" s="245"/>
      <c r="G1632" s="253">
        <v>23.784549999999999</v>
      </c>
    </row>
    <row r="1633" spans="1:7" ht="37.5">
      <c r="A1633" s="251"/>
      <c r="B1633" s="241" t="s">
        <v>5097</v>
      </c>
      <c r="C1633" s="245">
        <v>2022</v>
      </c>
      <c r="D1633" s="245" t="s">
        <v>3771</v>
      </c>
      <c r="E1633" s="245">
        <v>1</v>
      </c>
      <c r="F1633" s="245"/>
      <c r="G1633" s="253">
        <v>9.680200000000001</v>
      </c>
    </row>
    <row r="1634" spans="1:7" ht="37.5">
      <c r="A1634" s="251"/>
      <c r="B1634" s="241" t="s">
        <v>5097</v>
      </c>
      <c r="C1634" s="245">
        <v>2022</v>
      </c>
      <c r="D1634" s="245" t="s">
        <v>3771</v>
      </c>
      <c r="E1634" s="245">
        <v>1</v>
      </c>
      <c r="F1634" s="245"/>
      <c r="G1634" s="253">
        <v>9.0417199999999998</v>
      </c>
    </row>
    <row r="1635" spans="1:7" ht="37.5">
      <c r="A1635" s="251"/>
      <c r="B1635" s="241" t="s">
        <v>5097</v>
      </c>
      <c r="C1635" s="245">
        <v>2022</v>
      </c>
      <c r="D1635" s="245" t="s">
        <v>3771</v>
      </c>
      <c r="E1635" s="245">
        <v>1</v>
      </c>
      <c r="F1635" s="245"/>
      <c r="G1635" s="253">
        <v>9.6937099999999994</v>
      </c>
    </row>
    <row r="1636" spans="1:7" ht="37.5">
      <c r="A1636" s="251"/>
      <c r="B1636" s="241" t="s">
        <v>5097</v>
      </c>
      <c r="C1636" s="245">
        <v>2022</v>
      </c>
      <c r="D1636" s="245" t="s">
        <v>3771</v>
      </c>
      <c r="E1636" s="245">
        <v>1</v>
      </c>
      <c r="F1636" s="245"/>
      <c r="G1636" s="253">
        <v>12.687719999999999</v>
      </c>
    </row>
    <row r="1637" spans="1:7" ht="37.5">
      <c r="A1637" s="251"/>
      <c r="B1637" s="241" t="s">
        <v>5097</v>
      </c>
      <c r="C1637" s="245">
        <v>2022</v>
      </c>
      <c r="D1637" s="245" t="s">
        <v>3771</v>
      </c>
      <c r="E1637" s="245">
        <v>1</v>
      </c>
      <c r="F1637" s="245"/>
      <c r="G1637" s="253">
        <v>27.381779999999999</v>
      </c>
    </row>
    <row r="1638" spans="1:7" ht="37.5">
      <c r="A1638" s="251"/>
      <c r="B1638" s="241" t="s">
        <v>5097</v>
      </c>
      <c r="C1638" s="245">
        <v>2022</v>
      </c>
      <c r="D1638" s="245" t="s">
        <v>3771</v>
      </c>
      <c r="E1638" s="245">
        <v>1</v>
      </c>
      <c r="F1638" s="245"/>
      <c r="G1638" s="253">
        <v>25.139419999999998</v>
      </c>
    </row>
    <row r="1639" spans="1:7" ht="37.5">
      <c r="A1639" s="251"/>
      <c r="B1639" s="241" t="s">
        <v>5097</v>
      </c>
      <c r="C1639" s="245">
        <v>2022</v>
      </c>
      <c r="D1639" s="245" t="s">
        <v>3771</v>
      </c>
      <c r="E1639" s="245">
        <v>1</v>
      </c>
      <c r="F1639" s="245"/>
      <c r="G1639" s="253">
        <v>11.37702</v>
      </c>
    </row>
    <row r="1640" spans="1:7" ht="37.5">
      <c r="A1640" s="251"/>
      <c r="B1640" s="241" t="s">
        <v>5097</v>
      </c>
      <c r="C1640" s="245">
        <v>2022</v>
      </c>
      <c r="D1640" s="245" t="s">
        <v>3771</v>
      </c>
      <c r="E1640" s="245">
        <v>1</v>
      </c>
      <c r="F1640" s="245"/>
      <c r="G1640" s="253">
        <v>15.53543</v>
      </c>
    </row>
    <row r="1641" spans="1:7" ht="37.5">
      <c r="A1641" s="251"/>
      <c r="B1641" s="241" t="s">
        <v>5097</v>
      </c>
      <c r="C1641" s="245">
        <v>2022</v>
      </c>
      <c r="D1641" s="245" t="s">
        <v>3771</v>
      </c>
      <c r="E1641" s="245">
        <v>1</v>
      </c>
      <c r="F1641" s="245"/>
      <c r="G1641" s="253">
        <v>15.53543</v>
      </c>
    </row>
    <row r="1642" spans="1:7" ht="37.5">
      <c r="A1642" s="251"/>
      <c r="B1642" s="241" t="s">
        <v>5098</v>
      </c>
      <c r="C1642" s="245">
        <v>2022</v>
      </c>
      <c r="D1642" s="245" t="s">
        <v>3771</v>
      </c>
      <c r="E1642" s="245">
        <v>1</v>
      </c>
      <c r="F1642" s="245"/>
      <c r="G1642" s="253">
        <v>9.9052999999999987</v>
      </c>
    </row>
    <row r="1643" spans="1:7" ht="37.5">
      <c r="A1643" s="251"/>
      <c r="B1643" s="241" t="s">
        <v>5098</v>
      </c>
      <c r="C1643" s="245">
        <v>2022</v>
      </c>
      <c r="D1643" s="245" t="s">
        <v>3771</v>
      </c>
      <c r="E1643" s="245">
        <v>1</v>
      </c>
      <c r="F1643" s="245"/>
      <c r="G1643" s="253">
        <v>10.48095</v>
      </c>
    </row>
    <row r="1644" spans="1:7" ht="37.5">
      <c r="A1644" s="251"/>
      <c r="B1644" s="241" t="s">
        <v>5098</v>
      </c>
      <c r="C1644" s="245">
        <v>2022</v>
      </c>
      <c r="D1644" s="245" t="s">
        <v>3771</v>
      </c>
      <c r="E1644" s="245">
        <v>1</v>
      </c>
      <c r="F1644" s="245"/>
      <c r="G1644" s="253">
        <v>14.071549999999998</v>
      </c>
    </row>
    <row r="1645" spans="1:7">
      <c r="A1645" s="251"/>
      <c r="B1645" s="241" t="s">
        <v>5099</v>
      </c>
      <c r="C1645" s="245">
        <v>2022</v>
      </c>
      <c r="D1645" s="245" t="s">
        <v>3771</v>
      </c>
      <c r="E1645" s="245">
        <v>1</v>
      </c>
      <c r="F1645" s="245"/>
      <c r="G1645" s="253">
        <v>11.60482</v>
      </c>
    </row>
    <row r="1646" spans="1:7">
      <c r="A1646" s="251"/>
      <c r="B1646" s="241" t="s">
        <v>5099</v>
      </c>
      <c r="C1646" s="245">
        <v>2022</v>
      </c>
      <c r="D1646" s="245" t="s">
        <v>3771</v>
      </c>
      <c r="E1646" s="245">
        <v>1</v>
      </c>
      <c r="F1646" s="245"/>
      <c r="G1646" s="253">
        <v>11.60474</v>
      </c>
    </row>
    <row r="1647" spans="1:7">
      <c r="A1647" s="251"/>
      <c r="B1647" s="241" t="s">
        <v>5099</v>
      </c>
      <c r="C1647" s="245">
        <v>2022</v>
      </c>
      <c r="D1647" s="245" t="s">
        <v>3771</v>
      </c>
      <c r="E1647" s="245">
        <v>1</v>
      </c>
      <c r="F1647" s="245"/>
      <c r="G1647" s="253">
        <v>11.628399999999999</v>
      </c>
    </row>
    <row r="1648" spans="1:7">
      <c r="A1648" s="251"/>
      <c r="B1648" s="241" t="s">
        <v>5099</v>
      </c>
      <c r="C1648" s="245">
        <v>2022</v>
      </c>
      <c r="D1648" s="245" t="s">
        <v>3771</v>
      </c>
      <c r="E1648" s="245">
        <v>1</v>
      </c>
      <c r="F1648" s="245"/>
      <c r="G1648" s="253">
        <v>11.34784</v>
      </c>
    </row>
    <row r="1649" spans="1:7">
      <c r="A1649" s="251"/>
      <c r="B1649" s="241" t="s">
        <v>5099</v>
      </c>
      <c r="C1649" s="245">
        <v>2022</v>
      </c>
      <c r="D1649" s="245" t="s">
        <v>3771</v>
      </c>
      <c r="E1649" s="245">
        <v>1</v>
      </c>
      <c r="F1649" s="245"/>
      <c r="G1649" s="253">
        <v>11.476229999999999</v>
      </c>
    </row>
    <row r="1650" spans="1:7">
      <c r="A1650" s="251"/>
      <c r="B1650" s="241" t="s">
        <v>5099</v>
      </c>
      <c r="C1650" s="245">
        <v>2022</v>
      </c>
      <c r="D1650" s="245" t="s">
        <v>3771</v>
      </c>
      <c r="E1650" s="245">
        <v>1</v>
      </c>
      <c r="F1650" s="245"/>
      <c r="G1650" s="253">
        <v>17.94698</v>
      </c>
    </row>
    <row r="1651" spans="1:7">
      <c r="A1651" s="251"/>
      <c r="B1651" s="241" t="s">
        <v>5099</v>
      </c>
      <c r="C1651" s="245">
        <v>2022</v>
      </c>
      <c r="D1651" s="245" t="s">
        <v>3771</v>
      </c>
      <c r="E1651" s="245">
        <v>1</v>
      </c>
      <c r="F1651" s="245"/>
      <c r="G1651" s="253">
        <v>13.363110000000001</v>
      </c>
    </row>
    <row r="1652" spans="1:7">
      <c r="A1652" s="251"/>
      <c r="B1652" s="241" t="s">
        <v>5099</v>
      </c>
      <c r="C1652" s="245">
        <v>2022</v>
      </c>
      <c r="D1652" s="245" t="s">
        <v>3771</v>
      </c>
      <c r="E1652" s="245">
        <v>1</v>
      </c>
      <c r="F1652" s="245"/>
      <c r="G1652" s="253">
        <v>13.3627</v>
      </c>
    </row>
    <row r="1653" spans="1:7">
      <c r="A1653" s="251"/>
      <c r="B1653" s="241" t="s">
        <v>5099</v>
      </c>
      <c r="C1653" s="245">
        <v>2022</v>
      </c>
      <c r="D1653" s="245" t="s">
        <v>3771</v>
      </c>
      <c r="E1653" s="245">
        <v>1</v>
      </c>
      <c r="F1653" s="245"/>
      <c r="G1653" s="253">
        <v>13.36312</v>
      </c>
    </row>
    <row r="1654" spans="1:7" ht="37.5">
      <c r="A1654" s="251"/>
      <c r="B1654" s="241" t="s">
        <v>5100</v>
      </c>
      <c r="C1654" s="245">
        <v>2022</v>
      </c>
      <c r="D1654" s="245" t="s">
        <v>3771</v>
      </c>
      <c r="E1654" s="245">
        <v>1</v>
      </c>
      <c r="F1654" s="245"/>
      <c r="G1654" s="253">
        <v>21.490400000000001</v>
      </c>
    </row>
    <row r="1655" spans="1:7" ht="37.5">
      <c r="A1655" s="251"/>
      <c r="B1655" s="241" t="s">
        <v>5100</v>
      </c>
      <c r="C1655" s="245">
        <v>2022</v>
      </c>
      <c r="D1655" s="245" t="s">
        <v>3771</v>
      </c>
      <c r="E1655" s="245">
        <v>1</v>
      </c>
      <c r="F1655" s="245"/>
      <c r="G1655" s="253">
        <v>21.191040000000001</v>
      </c>
    </row>
    <row r="1656" spans="1:7" ht="37.5">
      <c r="A1656" s="251"/>
      <c r="B1656" s="241" t="s">
        <v>5100</v>
      </c>
      <c r="C1656" s="245">
        <v>2022</v>
      </c>
      <c r="D1656" s="245" t="s">
        <v>3771</v>
      </c>
      <c r="E1656" s="245">
        <v>1</v>
      </c>
      <c r="F1656" s="245"/>
      <c r="G1656" s="253">
        <v>19.702439999999999</v>
      </c>
    </row>
    <row r="1657" spans="1:7" ht="37.5">
      <c r="A1657" s="251"/>
      <c r="B1657" s="241" t="s">
        <v>5100</v>
      </c>
      <c r="C1657" s="245">
        <v>2022</v>
      </c>
      <c r="D1657" s="245" t="s">
        <v>3771</v>
      </c>
      <c r="E1657" s="245">
        <v>1</v>
      </c>
      <c r="F1657" s="245"/>
      <c r="G1657" s="253">
        <v>22.509370000000001</v>
      </c>
    </row>
    <row r="1658" spans="1:7" ht="37.5">
      <c r="A1658" s="251"/>
      <c r="B1658" s="241" t="s">
        <v>5100</v>
      </c>
      <c r="C1658" s="245">
        <v>2022</v>
      </c>
      <c r="D1658" s="245" t="s">
        <v>3771</v>
      </c>
      <c r="E1658" s="245">
        <v>1</v>
      </c>
      <c r="F1658" s="245"/>
      <c r="G1658" s="253">
        <v>22.19482</v>
      </c>
    </row>
    <row r="1659" spans="1:7" ht="37.5">
      <c r="A1659" s="251"/>
      <c r="B1659" s="241" t="s">
        <v>5100</v>
      </c>
      <c r="C1659" s="245">
        <v>2022</v>
      </c>
      <c r="D1659" s="245" t="s">
        <v>3771</v>
      </c>
      <c r="E1659" s="245">
        <v>1</v>
      </c>
      <c r="F1659" s="245"/>
      <c r="G1659" s="253">
        <v>14.991</v>
      </c>
    </row>
    <row r="1660" spans="1:7" ht="37.5">
      <c r="A1660" s="251"/>
      <c r="B1660" s="241" t="s">
        <v>5100</v>
      </c>
      <c r="C1660" s="245">
        <v>2022</v>
      </c>
      <c r="D1660" s="245" t="s">
        <v>3771</v>
      </c>
      <c r="E1660" s="245">
        <v>1</v>
      </c>
      <c r="F1660" s="245"/>
      <c r="G1660" s="253">
        <v>11.377030000000001</v>
      </c>
    </row>
    <row r="1661" spans="1:7" ht="37.5">
      <c r="A1661" s="251"/>
      <c r="B1661" s="241" t="s">
        <v>5101</v>
      </c>
      <c r="C1661" s="245">
        <v>2022</v>
      </c>
      <c r="D1661" s="245" t="s">
        <v>3771</v>
      </c>
      <c r="E1661" s="245">
        <v>1</v>
      </c>
      <c r="F1661" s="245"/>
      <c r="G1661" s="253">
        <v>21.579939999999997</v>
      </c>
    </row>
    <row r="1662" spans="1:7" ht="37.5">
      <c r="A1662" s="251"/>
      <c r="B1662" s="241" t="s">
        <v>5101</v>
      </c>
      <c r="C1662" s="245">
        <v>2022</v>
      </c>
      <c r="D1662" s="245" t="s">
        <v>3771</v>
      </c>
      <c r="E1662" s="245">
        <v>1</v>
      </c>
      <c r="F1662" s="245"/>
      <c r="G1662" s="253">
        <v>20.951360000000001</v>
      </c>
    </row>
    <row r="1663" spans="1:7" ht="37.5">
      <c r="A1663" s="251"/>
      <c r="B1663" s="241" t="s">
        <v>5101</v>
      </c>
      <c r="C1663" s="245">
        <v>2022</v>
      </c>
      <c r="D1663" s="245" t="s">
        <v>3771</v>
      </c>
      <c r="E1663" s="245">
        <v>1</v>
      </c>
      <c r="F1663" s="245"/>
      <c r="G1663" s="253">
        <v>20.481450000000002</v>
      </c>
    </row>
    <row r="1664" spans="1:7" ht="37.5">
      <c r="A1664" s="251"/>
      <c r="B1664" s="241" t="s">
        <v>5101</v>
      </c>
      <c r="C1664" s="245">
        <v>2022</v>
      </c>
      <c r="D1664" s="245" t="s">
        <v>3771</v>
      </c>
      <c r="E1664" s="245">
        <v>1</v>
      </c>
      <c r="F1664" s="245"/>
      <c r="G1664" s="253">
        <v>20.533810000000003</v>
      </c>
    </row>
    <row r="1665" spans="1:7" ht="37.5">
      <c r="A1665" s="251"/>
      <c r="B1665" s="241" t="s">
        <v>5101</v>
      </c>
      <c r="C1665" s="245">
        <v>2022</v>
      </c>
      <c r="D1665" s="245" t="s">
        <v>3771</v>
      </c>
      <c r="E1665" s="245">
        <v>1</v>
      </c>
      <c r="F1665" s="245"/>
      <c r="G1665" s="253">
        <v>20.533810000000003</v>
      </c>
    </row>
    <row r="1666" spans="1:7" ht="37.5">
      <c r="A1666" s="251"/>
      <c r="B1666" s="241" t="s">
        <v>5101</v>
      </c>
      <c r="C1666" s="245">
        <v>2022</v>
      </c>
      <c r="D1666" s="245" t="s">
        <v>3771</v>
      </c>
      <c r="E1666" s="245">
        <v>1</v>
      </c>
      <c r="F1666" s="245"/>
      <c r="G1666" s="253">
        <v>20.534200000000002</v>
      </c>
    </row>
    <row r="1667" spans="1:7" ht="37.5">
      <c r="A1667" s="251"/>
      <c r="B1667" s="241" t="s">
        <v>5101</v>
      </c>
      <c r="C1667" s="245">
        <v>2022</v>
      </c>
      <c r="D1667" s="245" t="s">
        <v>3771</v>
      </c>
      <c r="E1667" s="245">
        <v>1</v>
      </c>
      <c r="F1667" s="245"/>
      <c r="G1667" s="253">
        <v>20.534200000000002</v>
      </c>
    </row>
    <row r="1668" spans="1:7" ht="37.5">
      <c r="A1668" s="251"/>
      <c r="B1668" s="241" t="s">
        <v>5101</v>
      </c>
      <c r="C1668" s="245">
        <v>2022</v>
      </c>
      <c r="D1668" s="245" t="s">
        <v>3771</v>
      </c>
      <c r="E1668" s="245">
        <v>1</v>
      </c>
      <c r="F1668" s="245"/>
      <c r="G1668" s="253">
        <v>20.531740000000003</v>
      </c>
    </row>
    <row r="1669" spans="1:7" ht="37.5">
      <c r="A1669" s="251"/>
      <c r="B1669" s="241" t="s">
        <v>5101</v>
      </c>
      <c r="C1669" s="245">
        <v>2022</v>
      </c>
      <c r="D1669" s="245" t="s">
        <v>3771</v>
      </c>
      <c r="E1669" s="245">
        <v>1</v>
      </c>
      <c r="F1669" s="245"/>
      <c r="G1669" s="253">
        <v>20.561419999999998</v>
      </c>
    </row>
    <row r="1670" spans="1:7" ht="37.5">
      <c r="A1670" s="251"/>
      <c r="B1670" s="241" t="s">
        <v>5101</v>
      </c>
      <c r="C1670" s="245">
        <v>2022</v>
      </c>
      <c r="D1670" s="245" t="s">
        <v>3771</v>
      </c>
      <c r="E1670" s="245">
        <v>1</v>
      </c>
      <c r="F1670" s="245"/>
      <c r="G1670" s="253">
        <v>19.752680000000002</v>
      </c>
    </row>
    <row r="1671" spans="1:7" ht="37.5">
      <c r="A1671" s="251"/>
      <c r="B1671" s="241" t="s">
        <v>5102</v>
      </c>
      <c r="C1671" s="245">
        <v>2022</v>
      </c>
      <c r="D1671" s="245" t="s">
        <v>3771</v>
      </c>
      <c r="E1671" s="245">
        <v>1</v>
      </c>
      <c r="F1671" s="245"/>
      <c r="G1671" s="253">
        <v>24.121790000000001</v>
      </c>
    </row>
    <row r="1672" spans="1:7" ht="37.5">
      <c r="A1672" s="251"/>
      <c r="B1672" s="241" t="s">
        <v>5103</v>
      </c>
      <c r="C1672" s="245">
        <v>2022</v>
      </c>
      <c r="D1672" s="245" t="s">
        <v>3771</v>
      </c>
      <c r="E1672" s="245">
        <v>1</v>
      </c>
      <c r="F1672" s="245"/>
      <c r="G1672" s="253">
        <v>3.6183400000000003</v>
      </c>
    </row>
    <row r="1673" spans="1:7" ht="37.5">
      <c r="A1673" s="251"/>
      <c r="B1673" s="241" t="s">
        <v>5103</v>
      </c>
      <c r="C1673" s="245">
        <v>2022</v>
      </c>
      <c r="D1673" s="245" t="s">
        <v>3771</v>
      </c>
      <c r="E1673" s="245">
        <v>1</v>
      </c>
      <c r="F1673" s="245"/>
      <c r="G1673" s="253">
        <v>17.88157</v>
      </c>
    </row>
    <row r="1674" spans="1:7" ht="37.5">
      <c r="A1674" s="251"/>
      <c r="B1674" s="241" t="s">
        <v>5103</v>
      </c>
      <c r="C1674" s="245">
        <v>2022</v>
      </c>
      <c r="D1674" s="245" t="s">
        <v>3771</v>
      </c>
      <c r="E1674" s="245">
        <v>1</v>
      </c>
      <c r="F1674" s="245"/>
      <c r="G1674" s="253">
        <v>20.693439999999999</v>
      </c>
    </row>
    <row r="1675" spans="1:7" ht="37.5">
      <c r="A1675" s="251"/>
      <c r="B1675" s="241" t="s">
        <v>5103</v>
      </c>
      <c r="C1675" s="245">
        <v>2022</v>
      </c>
      <c r="D1675" s="245" t="s">
        <v>3771</v>
      </c>
      <c r="E1675" s="245">
        <v>1</v>
      </c>
      <c r="F1675" s="245"/>
      <c r="G1675" s="253">
        <v>27.597290000000001</v>
      </c>
    </row>
    <row r="1676" spans="1:7" ht="37.5">
      <c r="A1676" s="251"/>
      <c r="B1676" s="241" t="s">
        <v>5103</v>
      </c>
      <c r="C1676" s="245">
        <v>2022</v>
      </c>
      <c r="D1676" s="245" t="s">
        <v>3771</v>
      </c>
      <c r="E1676" s="245">
        <v>1</v>
      </c>
      <c r="F1676" s="245"/>
      <c r="G1676" s="253">
        <v>16.686240000000002</v>
      </c>
    </row>
    <row r="1677" spans="1:7" ht="37.5">
      <c r="A1677" s="251"/>
      <c r="B1677" s="241" t="s">
        <v>5103</v>
      </c>
      <c r="C1677" s="245">
        <v>2022</v>
      </c>
      <c r="D1677" s="245" t="s">
        <v>3771</v>
      </c>
      <c r="E1677" s="245">
        <v>1</v>
      </c>
      <c r="F1677" s="245"/>
      <c r="G1677" s="253">
        <v>17.015669999999997</v>
      </c>
    </row>
    <row r="1678" spans="1:7" ht="37.5">
      <c r="A1678" s="251"/>
      <c r="B1678" s="241" t="s">
        <v>5104</v>
      </c>
      <c r="C1678" s="245">
        <v>2022</v>
      </c>
      <c r="D1678" s="245" t="s">
        <v>3771</v>
      </c>
      <c r="E1678" s="245">
        <v>1</v>
      </c>
      <c r="F1678" s="245"/>
      <c r="G1678" s="253">
        <v>26.30463</v>
      </c>
    </row>
    <row r="1679" spans="1:7" ht="37.5">
      <c r="A1679" s="251"/>
      <c r="B1679" s="241" t="s">
        <v>5104</v>
      </c>
      <c r="C1679" s="245">
        <v>2022</v>
      </c>
      <c r="D1679" s="245" t="s">
        <v>3771</v>
      </c>
      <c r="E1679" s="245">
        <v>1</v>
      </c>
      <c r="F1679" s="245"/>
      <c r="G1679" s="253">
        <v>9.6380300000000005</v>
      </c>
    </row>
    <row r="1680" spans="1:7" ht="37.5">
      <c r="A1680" s="251"/>
      <c r="B1680" s="241" t="s">
        <v>5104</v>
      </c>
      <c r="C1680" s="245">
        <v>2022</v>
      </c>
      <c r="D1680" s="245" t="s">
        <v>3771</v>
      </c>
      <c r="E1680" s="245">
        <v>1</v>
      </c>
      <c r="F1680" s="245"/>
      <c r="G1680" s="253">
        <v>25.034500000000001</v>
      </c>
    </row>
    <row r="1681" spans="1:7" ht="37.5">
      <c r="A1681" s="251"/>
      <c r="B1681" s="241" t="s">
        <v>5104</v>
      </c>
      <c r="C1681" s="245">
        <v>2022</v>
      </c>
      <c r="D1681" s="245" t="s">
        <v>3771</v>
      </c>
      <c r="E1681" s="245">
        <v>1</v>
      </c>
      <c r="F1681" s="245"/>
      <c r="G1681" s="253">
        <v>27.423669999999998</v>
      </c>
    </row>
    <row r="1682" spans="1:7" ht="37.5">
      <c r="A1682" s="251"/>
      <c r="B1682" s="241" t="s">
        <v>5104</v>
      </c>
      <c r="C1682" s="245">
        <v>2022</v>
      </c>
      <c r="D1682" s="245" t="s">
        <v>3771</v>
      </c>
      <c r="E1682" s="245">
        <v>1</v>
      </c>
      <c r="F1682" s="245"/>
      <c r="G1682" s="253">
        <v>39.554670000000002</v>
      </c>
    </row>
    <row r="1683" spans="1:7" ht="37.5">
      <c r="A1683" s="251"/>
      <c r="B1683" s="241" t="s">
        <v>5104</v>
      </c>
      <c r="C1683" s="245">
        <v>2022</v>
      </c>
      <c r="D1683" s="245" t="s">
        <v>3771</v>
      </c>
      <c r="E1683" s="245">
        <v>1</v>
      </c>
      <c r="F1683" s="245"/>
      <c r="G1683" s="253">
        <v>9.9351800000000008</v>
      </c>
    </row>
    <row r="1684" spans="1:7" ht="37.5">
      <c r="A1684" s="251"/>
      <c r="B1684" s="241" t="s">
        <v>5104</v>
      </c>
      <c r="C1684" s="245">
        <v>2022</v>
      </c>
      <c r="D1684" s="245" t="s">
        <v>3771</v>
      </c>
      <c r="E1684" s="245">
        <v>1</v>
      </c>
      <c r="F1684" s="245"/>
      <c r="G1684" s="253">
        <v>26.79156</v>
      </c>
    </row>
    <row r="1685" spans="1:7" ht="37.5">
      <c r="A1685" s="251"/>
      <c r="B1685" s="241" t="s">
        <v>5104</v>
      </c>
      <c r="C1685" s="245">
        <v>2022</v>
      </c>
      <c r="D1685" s="245" t="s">
        <v>3771</v>
      </c>
      <c r="E1685" s="245">
        <v>1</v>
      </c>
      <c r="F1685" s="245"/>
      <c r="G1685" s="253">
        <v>26.835159999999998</v>
      </c>
    </row>
    <row r="1686" spans="1:7" ht="37.5">
      <c r="A1686" s="251"/>
      <c r="B1686" s="241" t="s">
        <v>5104</v>
      </c>
      <c r="C1686" s="245">
        <v>2022</v>
      </c>
      <c r="D1686" s="245" t="s">
        <v>3771</v>
      </c>
      <c r="E1686" s="245">
        <v>1</v>
      </c>
      <c r="F1686" s="245"/>
      <c r="G1686" s="253">
        <v>14.02979</v>
      </c>
    </row>
    <row r="1687" spans="1:7" ht="37.5">
      <c r="A1687" s="251"/>
      <c r="B1687" s="241" t="s">
        <v>5104</v>
      </c>
      <c r="C1687" s="245">
        <v>2022</v>
      </c>
      <c r="D1687" s="245" t="s">
        <v>3771</v>
      </c>
      <c r="E1687" s="245">
        <v>1</v>
      </c>
      <c r="F1687" s="245"/>
      <c r="G1687" s="253">
        <v>14.02979</v>
      </c>
    </row>
    <row r="1688" spans="1:7" ht="37.5">
      <c r="A1688" s="251"/>
      <c r="B1688" s="241" t="s">
        <v>5104</v>
      </c>
      <c r="C1688" s="245">
        <v>2022</v>
      </c>
      <c r="D1688" s="245" t="s">
        <v>3771</v>
      </c>
      <c r="E1688" s="245">
        <v>1</v>
      </c>
      <c r="F1688" s="245"/>
      <c r="G1688" s="253">
        <v>14.02979</v>
      </c>
    </row>
    <row r="1689" spans="1:7" ht="37.5">
      <c r="A1689" s="251"/>
      <c r="B1689" s="241" t="s">
        <v>5104</v>
      </c>
      <c r="C1689" s="245">
        <v>2022</v>
      </c>
      <c r="D1689" s="245" t="s">
        <v>3771</v>
      </c>
      <c r="E1689" s="245">
        <v>1</v>
      </c>
      <c r="F1689" s="245"/>
      <c r="G1689" s="253">
        <v>14.02979</v>
      </c>
    </row>
    <row r="1690" spans="1:7" ht="37.5">
      <c r="A1690" s="251"/>
      <c r="B1690" s="241" t="s">
        <v>5104</v>
      </c>
      <c r="C1690" s="245">
        <v>2022</v>
      </c>
      <c r="D1690" s="245" t="s">
        <v>3771</v>
      </c>
      <c r="E1690" s="245">
        <v>1</v>
      </c>
      <c r="F1690" s="245"/>
      <c r="G1690" s="253">
        <v>14.071549999999998</v>
      </c>
    </row>
    <row r="1691" spans="1:7" ht="37.5">
      <c r="A1691" s="251"/>
      <c r="B1691" s="241" t="s">
        <v>5105</v>
      </c>
      <c r="C1691" s="245">
        <v>2022</v>
      </c>
      <c r="D1691" s="245" t="s">
        <v>3771</v>
      </c>
      <c r="E1691" s="245">
        <v>1</v>
      </c>
      <c r="F1691" s="245"/>
      <c r="G1691" s="253">
        <v>23.129080000000002</v>
      </c>
    </row>
    <row r="1692" spans="1:7" ht="37.5">
      <c r="A1692" s="251"/>
      <c r="B1692" s="241" t="s">
        <v>5105</v>
      </c>
      <c r="C1692" s="245">
        <v>2022</v>
      </c>
      <c r="D1692" s="245" t="s">
        <v>3771</v>
      </c>
      <c r="E1692" s="245">
        <v>1</v>
      </c>
      <c r="F1692" s="245"/>
      <c r="G1692" s="253">
        <v>10.33999</v>
      </c>
    </row>
    <row r="1693" spans="1:7" ht="37.5">
      <c r="A1693" s="251"/>
      <c r="B1693" s="241" t="s">
        <v>5105</v>
      </c>
      <c r="C1693" s="245">
        <v>2022</v>
      </c>
      <c r="D1693" s="245" t="s">
        <v>3771</v>
      </c>
      <c r="E1693" s="245">
        <v>1</v>
      </c>
      <c r="F1693" s="245"/>
      <c r="G1693" s="253">
        <v>15.296620000000001</v>
      </c>
    </row>
    <row r="1694" spans="1:7" ht="37.5">
      <c r="A1694" s="251"/>
      <c r="B1694" s="241" t="s">
        <v>5105</v>
      </c>
      <c r="C1694" s="245">
        <v>2022</v>
      </c>
      <c r="D1694" s="245" t="s">
        <v>3771</v>
      </c>
      <c r="E1694" s="245">
        <v>1</v>
      </c>
      <c r="F1694" s="245"/>
      <c r="G1694" s="253">
        <v>30.43618</v>
      </c>
    </row>
    <row r="1695" spans="1:7" ht="37.5">
      <c r="A1695" s="251"/>
      <c r="B1695" s="241" t="s">
        <v>5105</v>
      </c>
      <c r="C1695" s="245">
        <v>2022</v>
      </c>
      <c r="D1695" s="245" t="s">
        <v>3771</v>
      </c>
      <c r="E1695" s="245">
        <v>1</v>
      </c>
      <c r="F1695" s="245"/>
      <c r="G1695" s="253">
        <v>14.66085</v>
      </c>
    </row>
    <row r="1696" spans="1:7" ht="37.5">
      <c r="A1696" s="251"/>
      <c r="B1696" s="241" t="s">
        <v>5105</v>
      </c>
      <c r="C1696" s="245">
        <v>2022</v>
      </c>
      <c r="D1696" s="245" t="s">
        <v>3771</v>
      </c>
      <c r="E1696" s="245">
        <v>1</v>
      </c>
      <c r="F1696" s="245"/>
      <c r="G1696" s="253">
        <v>25.523919999999997</v>
      </c>
    </row>
    <row r="1697" spans="1:7" ht="37.5">
      <c r="A1697" s="251"/>
      <c r="B1697" s="241" t="s">
        <v>5105</v>
      </c>
      <c r="C1697" s="245">
        <v>2022</v>
      </c>
      <c r="D1697" s="245" t="s">
        <v>3771</v>
      </c>
      <c r="E1697" s="245">
        <v>1</v>
      </c>
      <c r="F1697" s="245"/>
      <c r="G1697" s="253">
        <v>14.071549999999998</v>
      </c>
    </row>
    <row r="1698" spans="1:7" ht="37.5">
      <c r="A1698" s="251"/>
      <c r="B1698" s="241" t="s">
        <v>5105</v>
      </c>
      <c r="C1698" s="245">
        <v>2022</v>
      </c>
      <c r="D1698" s="245" t="s">
        <v>3771</v>
      </c>
      <c r="E1698" s="245">
        <v>1</v>
      </c>
      <c r="F1698" s="245"/>
      <c r="G1698" s="253">
        <v>14.071549999999998</v>
      </c>
    </row>
    <row r="1699" spans="1:7" ht="37.5">
      <c r="A1699" s="251"/>
      <c r="B1699" s="241" t="s">
        <v>5106</v>
      </c>
      <c r="C1699" s="245">
        <v>2022</v>
      </c>
      <c r="D1699" s="245" t="s">
        <v>3771</v>
      </c>
      <c r="E1699" s="245">
        <v>1</v>
      </c>
      <c r="F1699" s="245"/>
      <c r="G1699" s="253">
        <v>10.740590000000001</v>
      </c>
    </row>
    <row r="1700" spans="1:7" ht="37.5">
      <c r="A1700" s="251"/>
      <c r="B1700" s="241" t="s">
        <v>5106</v>
      </c>
      <c r="C1700" s="245">
        <v>2022</v>
      </c>
      <c r="D1700" s="245" t="s">
        <v>3771</v>
      </c>
      <c r="E1700" s="245">
        <v>1</v>
      </c>
      <c r="F1700" s="245"/>
      <c r="G1700" s="253">
        <v>19.448169999999998</v>
      </c>
    </row>
    <row r="1701" spans="1:7" ht="37.5">
      <c r="A1701" s="251"/>
      <c r="B1701" s="241" t="s">
        <v>5106</v>
      </c>
      <c r="C1701" s="245">
        <v>2022</v>
      </c>
      <c r="D1701" s="245" t="s">
        <v>3771</v>
      </c>
      <c r="E1701" s="245">
        <v>1</v>
      </c>
      <c r="F1701" s="245"/>
      <c r="G1701" s="253">
        <v>6.5005600000000001</v>
      </c>
    </row>
    <row r="1702" spans="1:7" ht="37.5">
      <c r="A1702" s="251"/>
      <c r="B1702" s="241" t="s">
        <v>5106</v>
      </c>
      <c r="C1702" s="245">
        <v>2022</v>
      </c>
      <c r="D1702" s="245" t="s">
        <v>3771</v>
      </c>
      <c r="E1702" s="245">
        <v>1</v>
      </c>
      <c r="F1702" s="245"/>
      <c r="G1702" s="253">
        <v>28.700590000000002</v>
      </c>
    </row>
    <row r="1703" spans="1:7" ht="37.5">
      <c r="A1703" s="251"/>
      <c r="B1703" s="241" t="s">
        <v>5106</v>
      </c>
      <c r="C1703" s="245">
        <v>2022</v>
      </c>
      <c r="D1703" s="245" t="s">
        <v>3771</v>
      </c>
      <c r="E1703" s="245">
        <v>1</v>
      </c>
      <c r="F1703" s="245"/>
      <c r="G1703" s="253">
        <v>14.071549999999998</v>
      </c>
    </row>
    <row r="1704" spans="1:7" ht="37.5">
      <c r="A1704" s="251"/>
      <c r="B1704" s="241" t="s">
        <v>5107</v>
      </c>
      <c r="C1704" s="245">
        <v>2022</v>
      </c>
      <c r="D1704" s="245" t="s">
        <v>3771</v>
      </c>
      <c r="E1704" s="245">
        <v>1</v>
      </c>
      <c r="F1704" s="245"/>
      <c r="G1704" s="253">
        <v>22.734090000000002</v>
      </c>
    </row>
    <row r="1705" spans="1:7" ht="37.5">
      <c r="A1705" s="251"/>
      <c r="B1705" s="241" t="s">
        <v>5107</v>
      </c>
      <c r="C1705" s="245">
        <v>2022</v>
      </c>
      <c r="D1705" s="245" t="s">
        <v>3771</v>
      </c>
      <c r="E1705" s="245">
        <v>1</v>
      </c>
      <c r="F1705" s="245"/>
      <c r="G1705" s="253">
        <v>10.074170000000001</v>
      </c>
    </row>
    <row r="1706" spans="1:7" ht="37.5">
      <c r="A1706" s="251"/>
      <c r="B1706" s="241" t="s">
        <v>5107</v>
      </c>
      <c r="C1706" s="245">
        <v>2022</v>
      </c>
      <c r="D1706" s="245" t="s">
        <v>3771</v>
      </c>
      <c r="E1706" s="245">
        <v>1</v>
      </c>
      <c r="F1706" s="245"/>
      <c r="G1706" s="253">
        <v>15.13912</v>
      </c>
    </row>
    <row r="1707" spans="1:7" ht="37.5">
      <c r="A1707" s="251"/>
      <c r="B1707" s="241" t="s">
        <v>5107</v>
      </c>
      <c r="C1707" s="245">
        <v>2022</v>
      </c>
      <c r="D1707" s="245" t="s">
        <v>3771</v>
      </c>
      <c r="E1707" s="245">
        <v>1</v>
      </c>
      <c r="F1707" s="245"/>
      <c r="G1707" s="253">
        <v>15.745659999999999</v>
      </c>
    </row>
    <row r="1708" spans="1:7" ht="37.5">
      <c r="A1708" s="251"/>
      <c r="B1708" s="241" t="s">
        <v>5107</v>
      </c>
      <c r="C1708" s="245">
        <v>2022</v>
      </c>
      <c r="D1708" s="245" t="s">
        <v>3771</v>
      </c>
      <c r="E1708" s="245">
        <v>1</v>
      </c>
      <c r="F1708" s="245"/>
      <c r="G1708" s="253">
        <v>15.63795</v>
      </c>
    </row>
    <row r="1709" spans="1:7" ht="37.5">
      <c r="A1709" s="251"/>
      <c r="B1709" s="241" t="s">
        <v>5108</v>
      </c>
      <c r="C1709" s="245">
        <v>2022</v>
      </c>
      <c r="D1709" s="245" t="s">
        <v>3771</v>
      </c>
      <c r="E1709" s="245">
        <v>1</v>
      </c>
      <c r="F1709" s="245"/>
      <c r="G1709" s="253">
        <v>8.7940100000000001</v>
      </c>
    </row>
    <row r="1710" spans="1:7" ht="37.5">
      <c r="A1710" s="251"/>
      <c r="B1710" s="241" t="s">
        <v>5108</v>
      </c>
      <c r="C1710" s="245">
        <v>2022</v>
      </c>
      <c r="D1710" s="245" t="s">
        <v>3771</v>
      </c>
      <c r="E1710" s="245">
        <v>1</v>
      </c>
      <c r="F1710" s="245"/>
      <c r="G1710" s="253">
        <v>8.4422099999999993</v>
      </c>
    </row>
    <row r="1711" spans="1:7" ht="37.5">
      <c r="A1711" s="251"/>
      <c r="B1711" s="241" t="s">
        <v>5108</v>
      </c>
      <c r="C1711" s="245">
        <v>2022</v>
      </c>
      <c r="D1711" s="245" t="s">
        <v>3771</v>
      </c>
      <c r="E1711" s="245">
        <v>1</v>
      </c>
      <c r="F1711" s="245"/>
      <c r="G1711" s="253">
        <v>19.97362</v>
      </c>
    </row>
    <row r="1712" spans="1:7" ht="37.5">
      <c r="A1712" s="251"/>
      <c r="B1712" s="241" t="s">
        <v>5108</v>
      </c>
      <c r="C1712" s="245">
        <v>2022</v>
      </c>
      <c r="D1712" s="245" t="s">
        <v>3771</v>
      </c>
      <c r="E1712" s="245">
        <v>1</v>
      </c>
      <c r="F1712" s="245"/>
      <c r="G1712" s="253">
        <v>8.5686</v>
      </c>
    </row>
    <row r="1713" spans="1:7" ht="37.5">
      <c r="A1713" s="251"/>
      <c r="B1713" s="241" t="s">
        <v>5108</v>
      </c>
      <c r="C1713" s="245">
        <v>2022</v>
      </c>
      <c r="D1713" s="245" t="s">
        <v>3771</v>
      </c>
      <c r="E1713" s="245">
        <v>1</v>
      </c>
      <c r="F1713" s="245"/>
      <c r="G1713" s="253">
        <v>8.5685800000000008</v>
      </c>
    </row>
    <row r="1714" spans="1:7" ht="37.5">
      <c r="A1714" s="251"/>
      <c r="B1714" s="241" t="s">
        <v>5108</v>
      </c>
      <c r="C1714" s="245">
        <v>2022</v>
      </c>
      <c r="D1714" s="245" t="s">
        <v>3771</v>
      </c>
      <c r="E1714" s="245">
        <v>1</v>
      </c>
      <c r="F1714" s="245"/>
      <c r="G1714" s="253">
        <v>8.3504799999999992</v>
      </c>
    </row>
    <row r="1715" spans="1:7" ht="37.5">
      <c r="A1715" s="251"/>
      <c r="B1715" s="241" t="s">
        <v>5108</v>
      </c>
      <c r="C1715" s="245">
        <v>2022</v>
      </c>
      <c r="D1715" s="245" t="s">
        <v>3771</v>
      </c>
      <c r="E1715" s="245">
        <v>1</v>
      </c>
      <c r="F1715" s="245"/>
      <c r="G1715" s="253">
        <v>20.849610000000002</v>
      </c>
    </row>
    <row r="1716" spans="1:7" ht="37.5">
      <c r="A1716" s="251"/>
      <c r="B1716" s="241" t="s">
        <v>5108</v>
      </c>
      <c r="C1716" s="245">
        <v>2022</v>
      </c>
      <c r="D1716" s="245" t="s">
        <v>3771</v>
      </c>
      <c r="E1716" s="245">
        <v>1</v>
      </c>
      <c r="F1716" s="245"/>
      <c r="G1716" s="253">
        <v>20.849990000000002</v>
      </c>
    </row>
    <row r="1717" spans="1:7" ht="37.5">
      <c r="A1717" s="251"/>
      <c r="B1717" s="241" t="s">
        <v>5108</v>
      </c>
      <c r="C1717" s="245">
        <v>2022</v>
      </c>
      <c r="D1717" s="245" t="s">
        <v>3771</v>
      </c>
      <c r="E1717" s="245">
        <v>1</v>
      </c>
      <c r="F1717" s="245"/>
      <c r="G1717" s="253">
        <v>20.850020000000001</v>
      </c>
    </row>
    <row r="1718" spans="1:7" ht="37.5">
      <c r="A1718" s="251"/>
      <c r="B1718" s="241" t="s">
        <v>5108</v>
      </c>
      <c r="C1718" s="245">
        <v>2022</v>
      </c>
      <c r="D1718" s="245" t="s">
        <v>3771</v>
      </c>
      <c r="E1718" s="245">
        <v>1</v>
      </c>
      <c r="F1718" s="245"/>
      <c r="G1718" s="253">
        <v>22.63982</v>
      </c>
    </row>
    <row r="1719" spans="1:7" ht="37.5">
      <c r="A1719" s="251"/>
      <c r="B1719" s="241" t="s">
        <v>5108</v>
      </c>
      <c r="C1719" s="245">
        <v>2022</v>
      </c>
      <c r="D1719" s="245" t="s">
        <v>3771</v>
      </c>
      <c r="E1719" s="245">
        <v>1</v>
      </c>
      <c r="F1719" s="245"/>
      <c r="G1719" s="253">
        <v>15.291679999999999</v>
      </c>
    </row>
    <row r="1720" spans="1:7" ht="37.5">
      <c r="A1720" s="251"/>
      <c r="B1720" s="241" t="s">
        <v>5108</v>
      </c>
      <c r="C1720" s="245">
        <v>2022</v>
      </c>
      <c r="D1720" s="245" t="s">
        <v>3771</v>
      </c>
      <c r="E1720" s="245">
        <v>1</v>
      </c>
      <c r="F1720" s="245"/>
      <c r="G1720" s="253">
        <v>22.377680000000002</v>
      </c>
    </row>
    <row r="1721" spans="1:7" ht="37.5">
      <c r="A1721" s="251"/>
      <c r="B1721" s="241" t="s">
        <v>5108</v>
      </c>
      <c r="C1721" s="245">
        <v>2022</v>
      </c>
      <c r="D1721" s="245" t="s">
        <v>3771</v>
      </c>
      <c r="E1721" s="245">
        <v>1</v>
      </c>
      <c r="F1721" s="245"/>
      <c r="G1721" s="253">
        <v>10.203430000000001</v>
      </c>
    </row>
    <row r="1722" spans="1:7" ht="37.5">
      <c r="A1722" s="251"/>
      <c r="B1722" s="241" t="s">
        <v>5108</v>
      </c>
      <c r="C1722" s="245">
        <v>2022</v>
      </c>
      <c r="D1722" s="245" t="s">
        <v>3771</v>
      </c>
      <c r="E1722" s="245">
        <v>1</v>
      </c>
      <c r="F1722" s="245"/>
      <c r="G1722" s="253">
        <v>10.203440000000001</v>
      </c>
    </row>
    <row r="1723" spans="1:7" ht="37.5">
      <c r="A1723" s="251"/>
      <c r="B1723" s="241" t="s">
        <v>5108</v>
      </c>
      <c r="C1723" s="245">
        <v>2022</v>
      </c>
      <c r="D1723" s="245" t="s">
        <v>3771</v>
      </c>
      <c r="E1723" s="245">
        <v>1</v>
      </c>
      <c r="F1723" s="245"/>
      <c r="G1723" s="253">
        <v>22.377669999999998</v>
      </c>
    </row>
    <row r="1724" spans="1:7" ht="37.5">
      <c r="A1724" s="251"/>
      <c r="B1724" s="241" t="s">
        <v>5108</v>
      </c>
      <c r="C1724" s="245">
        <v>2022</v>
      </c>
      <c r="D1724" s="245" t="s">
        <v>3771</v>
      </c>
      <c r="E1724" s="245">
        <v>1</v>
      </c>
      <c r="F1724" s="245"/>
      <c r="G1724" s="253">
        <v>10.31373</v>
      </c>
    </row>
    <row r="1725" spans="1:7" ht="37.5">
      <c r="A1725" s="251"/>
      <c r="B1725" s="241" t="s">
        <v>5108</v>
      </c>
      <c r="C1725" s="245">
        <v>2022</v>
      </c>
      <c r="D1725" s="245" t="s">
        <v>3771</v>
      </c>
      <c r="E1725" s="245">
        <v>1</v>
      </c>
      <c r="F1725" s="245"/>
      <c r="G1725" s="253">
        <v>30.605270000000001</v>
      </c>
    </row>
    <row r="1726" spans="1:7" ht="37.5">
      <c r="A1726" s="251"/>
      <c r="B1726" s="241" t="s">
        <v>5108</v>
      </c>
      <c r="C1726" s="245">
        <v>2022</v>
      </c>
      <c r="D1726" s="245" t="s">
        <v>3771</v>
      </c>
      <c r="E1726" s="245">
        <v>1</v>
      </c>
      <c r="F1726" s="245"/>
      <c r="G1726" s="253">
        <v>30.622109999999999</v>
      </c>
    </row>
    <row r="1727" spans="1:7" ht="37.5">
      <c r="A1727" s="251"/>
      <c r="B1727" s="241" t="s">
        <v>5108</v>
      </c>
      <c r="C1727" s="245">
        <v>2022</v>
      </c>
      <c r="D1727" s="245" t="s">
        <v>3771</v>
      </c>
      <c r="E1727" s="245">
        <v>1</v>
      </c>
      <c r="F1727" s="245"/>
      <c r="G1727" s="253">
        <v>32.224110000000003</v>
      </c>
    </row>
    <row r="1728" spans="1:7" ht="37.5">
      <c r="A1728" s="251"/>
      <c r="B1728" s="241" t="s">
        <v>5108</v>
      </c>
      <c r="C1728" s="245">
        <v>2022</v>
      </c>
      <c r="D1728" s="245" t="s">
        <v>3771</v>
      </c>
      <c r="E1728" s="245">
        <v>1</v>
      </c>
      <c r="F1728" s="245"/>
      <c r="G1728" s="253">
        <v>20.322299999999998</v>
      </c>
    </row>
    <row r="1729" spans="1:7" ht="37.5">
      <c r="A1729" s="251"/>
      <c r="B1729" s="241" t="s">
        <v>5108</v>
      </c>
      <c r="C1729" s="245">
        <v>2022</v>
      </c>
      <c r="D1729" s="245" t="s">
        <v>3771</v>
      </c>
      <c r="E1729" s="245">
        <v>1</v>
      </c>
      <c r="F1729" s="245"/>
      <c r="G1729" s="253">
        <v>24.988709999999998</v>
      </c>
    </row>
    <row r="1730" spans="1:7" ht="37.5">
      <c r="A1730" s="251"/>
      <c r="B1730" s="241" t="s">
        <v>5108</v>
      </c>
      <c r="C1730" s="245">
        <v>2022</v>
      </c>
      <c r="D1730" s="245" t="s">
        <v>3771</v>
      </c>
      <c r="E1730" s="245">
        <v>1</v>
      </c>
      <c r="F1730" s="245"/>
      <c r="G1730" s="253">
        <v>15.291679999999999</v>
      </c>
    </row>
    <row r="1731" spans="1:7" ht="37.5">
      <c r="A1731" s="251"/>
      <c r="B1731" s="241" t="s">
        <v>5108</v>
      </c>
      <c r="C1731" s="245">
        <v>2022</v>
      </c>
      <c r="D1731" s="245" t="s">
        <v>3771</v>
      </c>
      <c r="E1731" s="245">
        <v>1</v>
      </c>
      <c r="F1731" s="245"/>
      <c r="G1731" s="253">
        <v>14.904549999999999</v>
      </c>
    </row>
    <row r="1732" spans="1:7" ht="37.5">
      <c r="A1732" s="251"/>
      <c r="B1732" s="241" t="s">
        <v>5108</v>
      </c>
      <c r="C1732" s="245">
        <v>2022</v>
      </c>
      <c r="D1732" s="245" t="s">
        <v>3771</v>
      </c>
      <c r="E1732" s="245">
        <v>1</v>
      </c>
      <c r="F1732" s="245"/>
      <c r="G1732" s="253">
        <v>8.78599</v>
      </c>
    </row>
    <row r="1733" spans="1:7" ht="37.5">
      <c r="A1733" s="251"/>
      <c r="B1733" s="241" t="s">
        <v>5108</v>
      </c>
      <c r="C1733" s="245">
        <v>2022</v>
      </c>
      <c r="D1733" s="245" t="s">
        <v>3771</v>
      </c>
      <c r="E1733" s="245">
        <v>1</v>
      </c>
      <c r="F1733" s="245"/>
      <c r="G1733" s="253">
        <v>8.8167000000000009</v>
      </c>
    </row>
    <row r="1734" spans="1:7" ht="37.5">
      <c r="A1734" s="251"/>
      <c r="B1734" s="241" t="s">
        <v>5108</v>
      </c>
      <c r="C1734" s="245">
        <v>2022</v>
      </c>
      <c r="D1734" s="245" t="s">
        <v>3771</v>
      </c>
      <c r="E1734" s="245">
        <v>1</v>
      </c>
      <c r="F1734" s="245"/>
      <c r="G1734" s="253">
        <v>14.905889999999999</v>
      </c>
    </row>
    <row r="1735" spans="1:7" ht="37.5">
      <c r="A1735" s="251"/>
      <c r="B1735" s="241" t="s">
        <v>5108</v>
      </c>
      <c r="C1735" s="245">
        <v>2022</v>
      </c>
      <c r="D1735" s="245" t="s">
        <v>3771</v>
      </c>
      <c r="E1735" s="245">
        <v>1</v>
      </c>
      <c r="F1735" s="245"/>
      <c r="G1735" s="253">
        <v>14.909379999999999</v>
      </c>
    </row>
    <row r="1736" spans="1:7" ht="37.5">
      <c r="A1736" s="251"/>
      <c r="B1736" s="241" t="s">
        <v>5108</v>
      </c>
      <c r="C1736" s="245">
        <v>2022</v>
      </c>
      <c r="D1736" s="245" t="s">
        <v>3771</v>
      </c>
      <c r="E1736" s="245">
        <v>1</v>
      </c>
      <c r="F1736" s="245"/>
      <c r="G1736" s="253">
        <v>12.13537</v>
      </c>
    </row>
    <row r="1737" spans="1:7" ht="37.5">
      <c r="A1737" s="251"/>
      <c r="B1737" s="241" t="s">
        <v>5108</v>
      </c>
      <c r="C1737" s="245">
        <v>2022</v>
      </c>
      <c r="D1737" s="245" t="s">
        <v>3771</v>
      </c>
      <c r="E1737" s="245">
        <v>1</v>
      </c>
      <c r="F1737" s="245"/>
      <c r="G1737" s="253">
        <v>12.13537</v>
      </c>
    </row>
    <row r="1738" spans="1:7" ht="37.5">
      <c r="A1738" s="251"/>
      <c r="B1738" s="241" t="s">
        <v>5108</v>
      </c>
      <c r="C1738" s="245">
        <v>2022</v>
      </c>
      <c r="D1738" s="245" t="s">
        <v>3771</v>
      </c>
      <c r="E1738" s="245">
        <v>1</v>
      </c>
      <c r="F1738" s="245"/>
      <c r="G1738" s="253">
        <v>32.533430000000003</v>
      </c>
    </row>
    <row r="1739" spans="1:7" ht="37.5">
      <c r="A1739" s="251"/>
      <c r="B1739" s="241" t="s">
        <v>5108</v>
      </c>
      <c r="C1739" s="245">
        <v>2022</v>
      </c>
      <c r="D1739" s="245" t="s">
        <v>3771</v>
      </c>
      <c r="E1739" s="245">
        <v>1</v>
      </c>
      <c r="F1739" s="245"/>
      <c r="G1739" s="253">
        <v>32.472659999999998</v>
      </c>
    </row>
    <row r="1740" spans="1:7" ht="37.5">
      <c r="A1740" s="251"/>
      <c r="B1740" s="241" t="s">
        <v>5108</v>
      </c>
      <c r="C1740" s="245">
        <v>2022</v>
      </c>
      <c r="D1740" s="245" t="s">
        <v>3771</v>
      </c>
      <c r="E1740" s="245">
        <v>1</v>
      </c>
      <c r="F1740" s="245"/>
      <c r="G1740" s="253">
        <v>30.734490000000001</v>
      </c>
    </row>
    <row r="1741" spans="1:7" ht="37.5">
      <c r="A1741" s="251"/>
      <c r="B1741" s="241" t="s">
        <v>5109</v>
      </c>
      <c r="C1741" s="245">
        <v>2022</v>
      </c>
      <c r="D1741" s="245" t="s">
        <v>3771</v>
      </c>
      <c r="E1741" s="245">
        <v>1</v>
      </c>
      <c r="F1741" s="245"/>
      <c r="G1741" s="253">
        <v>23.070820000000001</v>
      </c>
    </row>
    <row r="1742" spans="1:7" ht="37.5">
      <c r="A1742" s="251"/>
      <c r="B1742" s="241" t="s">
        <v>5109</v>
      </c>
      <c r="C1742" s="245">
        <v>2022</v>
      </c>
      <c r="D1742" s="245" t="s">
        <v>3771</v>
      </c>
      <c r="E1742" s="245">
        <v>1</v>
      </c>
      <c r="F1742" s="245"/>
      <c r="G1742" s="253">
        <v>25.857610000000001</v>
      </c>
    </row>
    <row r="1743" spans="1:7" ht="37.5">
      <c r="A1743" s="251"/>
      <c r="B1743" s="241" t="s">
        <v>5109</v>
      </c>
      <c r="C1743" s="245">
        <v>2022</v>
      </c>
      <c r="D1743" s="245" t="s">
        <v>3771</v>
      </c>
      <c r="E1743" s="245">
        <v>1</v>
      </c>
      <c r="F1743" s="245"/>
      <c r="G1743" s="253">
        <v>6.9640600000000008</v>
      </c>
    </row>
    <row r="1744" spans="1:7" ht="37.5">
      <c r="A1744" s="251"/>
      <c r="B1744" s="241" t="s">
        <v>5109</v>
      </c>
      <c r="C1744" s="245">
        <v>2022</v>
      </c>
      <c r="D1744" s="245" t="s">
        <v>3771</v>
      </c>
      <c r="E1744" s="245">
        <v>1</v>
      </c>
      <c r="F1744" s="245"/>
      <c r="G1744" s="253">
        <v>6.88992</v>
      </c>
    </row>
    <row r="1745" spans="1:7" ht="37.5">
      <c r="A1745" s="251"/>
      <c r="B1745" s="241" t="s">
        <v>5109</v>
      </c>
      <c r="C1745" s="245">
        <v>2022</v>
      </c>
      <c r="D1745" s="245" t="s">
        <v>3771</v>
      </c>
      <c r="E1745" s="245">
        <v>1</v>
      </c>
      <c r="F1745" s="245"/>
      <c r="G1745" s="253">
        <v>27.409839999999999</v>
      </c>
    </row>
    <row r="1746" spans="1:7" ht="37.5">
      <c r="A1746" s="251"/>
      <c r="B1746" s="241" t="s">
        <v>5107</v>
      </c>
      <c r="C1746" s="245">
        <v>2022</v>
      </c>
      <c r="D1746" s="245" t="s">
        <v>3771</v>
      </c>
      <c r="E1746" s="245">
        <v>1</v>
      </c>
      <c r="F1746" s="245"/>
      <c r="G1746" s="253">
        <v>10.489799999999999</v>
      </c>
    </row>
    <row r="1747" spans="1:7" ht="37.5">
      <c r="A1747" s="251"/>
      <c r="B1747" s="241" t="s">
        <v>5109</v>
      </c>
      <c r="C1747" s="245">
        <v>2022</v>
      </c>
      <c r="D1747" s="245" t="s">
        <v>3771</v>
      </c>
      <c r="E1747" s="245">
        <v>1</v>
      </c>
      <c r="F1747" s="245"/>
      <c r="G1747" s="253">
        <v>28.69256</v>
      </c>
    </row>
    <row r="1748" spans="1:7" ht="37.5">
      <c r="A1748" s="251"/>
      <c r="B1748" s="241" t="s">
        <v>5109</v>
      </c>
      <c r="C1748" s="245">
        <v>2022</v>
      </c>
      <c r="D1748" s="245" t="s">
        <v>3771</v>
      </c>
      <c r="E1748" s="245">
        <v>1</v>
      </c>
      <c r="F1748" s="245"/>
      <c r="G1748" s="253">
        <v>23.213330000000003</v>
      </c>
    </row>
    <row r="1749" spans="1:7" ht="37.5">
      <c r="A1749" s="251"/>
      <c r="B1749" s="241" t="s">
        <v>5109</v>
      </c>
      <c r="C1749" s="245">
        <v>2022</v>
      </c>
      <c r="D1749" s="245" t="s">
        <v>3771</v>
      </c>
      <c r="E1749" s="245">
        <v>1</v>
      </c>
      <c r="F1749" s="245"/>
      <c r="G1749" s="253">
        <v>13.19238</v>
      </c>
    </row>
    <row r="1750" spans="1:7" ht="37.5">
      <c r="A1750" s="251"/>
      <c r="B1750" s="241" t="s">
        <v>5109</v>
      </c>
      <c r="C1750" s="245">
        <v>2022</v>
      </c>
      <c r="D1750" s="245" t="s">
        <v>3771</v>
      </c>
      <c r="E1750" s="245">
        <v>1</v>
      </c>
      <c r="F1750" s="245"/>
      <c r="G1750" s="253">
        <v>26.812419999999999</v>
      </c>
    </row>
    <row r="1751" spans="1:7" ht="37.5">
      <c r="A1751" s="251"/>
      <c r="B1751" s="241" t="s">
        <v>5109</v>
      </c>
      <c r="C1751" s="245">
        <v>2022</v>
      </c>
      <c r="D1751" s="245" t="s">
        <v>3771</v>
      </c>
      <c r="E1751" s="245">
        <v>1</v>
      </c>
      <c r="F1751" s="245"/>
      <c r="G1751" s="253">
        <v>26.812419999999999</v>
      </c>
    </row>
    <row r="1752" spans="1:7" ht="37.5">
      <c r="A1752" s="251"/>
      <c r="B1752" s="241" t="s">
        <v>5109</v>
      </c>
      <c r="C1752" s="245">
        <v>2022</v>
      </c>
      <c r="D1752" s="245" t="s">
        <v>3771</v>
      </c>
      <c r="E1752" s="245">
        <v>1</v>
      </c>
      <c r="F1752" s="245"/>
      <c r="G1752" s="253">
        <v>26.447650000000003</v>
      </c>
    </row>
    <row r="1753" spans="1:7" ht="37.5">
      <c r="A1753" s="251"/>
      <c r="B1753" s="241" t="s">
        <v>5109</v>
      </c>
      <c r="C1753" s="245">
        <v>2022</v>
      </c>
      <c r="D1753" s="245" t="s">
        <v>3771</v>
      </c>
      <c r="E1753" s="245">
        <v>1</v>
      </c>
      <c r="F1753" s="245"/>
      <c r="G1753" s="253">
        <v>26.81241</v>
      </c>
    </row>
    <row r="1754" spans="1:7" ht="37.5">
      <c r="A1754" s="251"/>
      <c r="B1754" s="241" t="s">
        <v>5109</v>
      </c>
      <c r="C1754" s="245">
        <v>2022</v>
      </c>
      <c r="D1754" s="245" t="s">
        <v>3771</v>
      </c>
      <c r="E1754" s="245">
        <v>1</v>
      </c>
      <c r="F1754" s="245"/>
      <c r="G1754" s="253">
        <v>26.448930000000001</v>
      </c>
    </row>
    <row r="1755" spans="1:7" ht="37.5">
      <c r="A1755" s="251"/>
      <c r="B1755" s="241" t="s">
        <v>5109</v>
      </c>
      <c r="C1755" s="245">
        <v>2022</v>
      </c>
      <c r="D1755" s="245" t="s">
        <v>3771</v>
      </c>
      <c r="E1755" s="245">
        <v>1</v>
      </c>
      <c r="F1755" s="245"/>
      <c r="G1755" s="253">
        <v>14.762270000000001</v>
      </c>
    </row>
    <row r="1756" spans="1:7" ht="37.5">
      <c r="A1756" s="251"/>
      <c r="B1756" s="241" t="s">
        <v>5106</v>
      </c>
      <c r="C1756" s="245">
        <v>2022</v>
      </c>
      <c r="D1756" s="245" t="s">
        <v>3771</v>
      </c>
      <c r="E1756" s="245">
        <v>1</v>
      </c>
      <c r="F1756" s="245"/>
      <c r="G1756" s="253">
        <v>7.4313700000000003</v>
      </c>
    </row>
    <row r="1757" spans="1:7">
      <c r="A1757" s="251"/>
      <c r="B1757" s="241" t="s">
        <v>5093</v>
      </c>
      <c r="C1757" s="245">
        <v>2022</v>
      </c>
      <c r="D1757" s="245" t="s">
        <v>3771</v>
      </c>
      <c r="E1757" s="245">
        <v>1</v>
      </c>
      <c r="F1757" s="245"/>
      <c r="G1757" s="253">
        <v>37.261720000000004</v>
      </c>
    </row>
    <row r="1758" spans="1:7" ht="18" customHeight="1">
      <c r="A1758" s="251"/>
      <c r="B1758" s="241" t="s">
        <v>5101</v>
      </c>
      <c r="C1758" s="245">
        <v>2022</v>
      </c>
      <c r="D1758" s="245" t="s">
        <v>3771</v>
      </c>
      <c r="E1758" s="245">
        <v>1</v>
      </c>
      <c r="F1758" s="245"/>
      <c r="G1758" s="252">
        <v>7.3813950000000004</v>
      </c>
    </row>
    <row r="1759" spans="1:7">
      <c r="A1759" s="251" t="s">
        <v>3808</v>
      </c>
      <c r="B1759" s="241" t="s">
        <v>5110</v>
      </c>
      <c r="C1759" s="245">
        <v>2022</v>
      </c>
      <c r="D1759" s="245"/>
      <c r="E1759" s="245"/>
      <c r="F1759" s="245"/>
      <c r="G1759" s="253"/>
    </row>
    <row r="1760" spans="1:7">
      <c r="A1760" s="251" t="s">
        <v>5111</v>
      </c>
      <c r="B1760" s="241" t="s">
        <v>3807</v>
      </c>
      <c r="C1760" s="245">
        <v>2022</v>
      </c>
      <c r="D1760" s="245"/>
      <c r="E1760" s="245">
        <v>4250</v>
      </c>
      <c r="F1760" s="245"/>
      <c r="G1760" s="254">
        <v>105685.61419300137</v>
      </c>
    </row>
    <row r="1761" spans="1:7">
      <c r="A1761" s="251"/>
      <c r="B1761" s="241" t="s">
        <v>5077</v>
      </c>
      <c r="C1761" s="245">
        <v>2022</v>
      </c>
      <c r="D1761" s="245" t="s">
        <v>3771</v>
      </c>
      <c r="E1761" s="245">
        <v>1</v>
      </c>
      <c r="F1761" s="245"/>
      <c r="G1761" s="253">
        <v>23.807509999999997</v>
      </c>
    </row>
    <row r="1762" spans="1:7">
      <c r="A1762" s="251"/>
      <c r="B1762" s="241" t="s">
        <v>5077</v>
      </c>
      <c r="C1762" s="245">
        <v>2022</v>
      </c>
      <c r="D1762" s="245" t="s">
        <v>3771</v>
      </c>
      <c r="E1762" s="245">
        <v>1</v>
      </c>
      <c r="F1762" s="245"/>
      <c r="G1762" s="253">
        <v>23.791820000000001</v>
      </c>
    </row>
    <row r="1763" spans="1:7">
      <c r="A1763" s="251"/>
      <c r="B1763" s="241" t="s">
        <v>5077</v>
      </c>
      <c r="C1763" s="245">
        <v>2022</v>
      </c>
      <c r="D1763" s="245" t="s">
        <v>3771</v>
      </c>
      <c r="E1763" s="245">
        <v>1</v>
      </c>
      <c r="F1763" s="245"/>
      <c r="G1763" s="253">
        <v>25.165490000000002</v>
      </c>
    </row>
    <row r="1764" spans="1:7">
      <c r="A1764" s="251"/>
      <c r="B1764" s="241" t="s">
        <v>5077</v>
      </c>
      <c r="C1764" s="245">
        <v>2022</v>
      </c>
      <c r="D1764" s="245" t="s">
        <v>3771</v>
      </c>
      <c r="E1764" s="245">
        <v>1</v>
      </c>
      <c r="F1764" s="245"/>
      <c r="G1764" s="253">
        <v>23.99494</v>
      </c>
    </row>
    <row r="1765" spans="1:7">
      <c r="A1765" s="251"/>
      <c r="B1765" s="241" t="s">
        <v>5077</v>
      </c>
      <c r="C1765" s="245">
        <v>2022</v>
      </c>
      <c r="D1765" s="245" t="s">
        <v>3771</v>
      </c>
      <c r="E1765" s="245">
        <v>1</v>
      </c>
      <c r="F1765" s="245"/>
      <c r="G1765" s="253">
        <v>23.791840000000001</v>
      </c>
    </row>
    <row r="1766" spans="1:7">
      <c r="A1766" s="251"/>
      <c r="B1766" s="241" t="s">
        <v>5077</v>
      </c>
      <c r="C1766" s="245">
        <v>2022</v>
      </c>
      <c r="D1766" s="245" t="s">
        <v>3771</v>
      </c>
      <c r="E1766" s="245">
        <v>1</v>
      </c>
      <c r="F1766" s="245"/>
      <c r="G1766" s="253">
        <v>23.698779999999999</v>
      </c>
    </row>
    <row r="1767" spans="1:7">
      <c r="A1767" s="251"/>
      <c r="B1767" s="241" t="s">
        <v>5077</v>
      </c>
      <c r="C1767" s="245">
        <v>2022</v>
      </c>
      <c r="D1767" s="245" t="s">
        <v>3771</v>
      </c>
      <c r="E1767" s="245">
        <v>1</v>
      </c>
      <c r="F1767" s="245"/>
      <c r="G1767" s="253">
        <v>18.466699999999999</v>
      </c>
    </row>
    <row r="1768" spans="1:7">
      <c r="A1768" s="251"/>
      <c r="B1768" s="241" t="s">
        <v>5077</v>
      </c>
      <c r="C1768" s="245">
        <v>2022</v>
      </c>
      <c r="D1768" s="245" t="s">
        <v>3771</v>
      </c>
      <c r="E1768" s="245">
        <v>1</v>
      </c>
      <c r="F1768" s="245"/>
      <c r="G1768" s="253">
        <v>23.865130000000001</v>
      </c>
    </row>
    <row r="1769" spans="1:7">
      <c r="A1769" s="251"/>
      <c r="B1769" s="241" t="s">
        <v>5077</v>
      </c>
      <c r="C1769" s="245">
        <v>2022</v>
      </c>
      <c r="D1769" s="245" t="s">
        <v>3771</v>
      </c>
      <c r="E1769" s="245">
        <v>1</v>
      </c>
      <c r="F1769" s="245"/>
      <c r="G1769" s="253">
        <v>25.177430000000001</v>
      </c>
    </row>
    <row r="1770" spans="1:7">
      <c r="A1770" s="251"/>
      <c r="B1770" s="241" t="s">
        <v>5077</v>
      </c>
      <c r="C1770" s="245">
        <v>2022</v>
      </c>
      <c r="D1770" s="245" t="s">
        <v>3771</v>
      </c>
      <c r="E1770" s="245">
        <v>1</v>
      </c>
      <c r="F1770" s="245"/>
      <c r="G1770" s="253">
        <v>23.406770000000002</v>
      </c>
    </row>
    <row r="1771" spans="1:7">
      <c r="A1771" s="251"/>
      <c r="B1771" s="241" t="s">
        <v>5077</v>
      </c>
      <c r="C1771" s="245">
        <v>2022</v>
      </c>
      <c r="D1771" s="245" t="s">
        <v>3771</v>
      </c>
      <c r="E1771" s="245">
        <v>1</v>
      </c>
      <c r="F1771" s="245"/>
      <c r="G1771" s="253">
        <v>25.730520000000002</v>
      </c>
    </row>
    <row r="1772" spans="1:7">
      <c r="A1772" s="251"/>
      <c r="B1772" s="241" t="s">
        <v>5077</v>
      </c>
      <c r="C1772" s="245">
        <v>2022</v>
      </c>
      <c r="D1772" s="245" t="s">
        <v>3771</v>
      </c>
      <c r="E1772" s="245">
        <v>1</v>
      </c>
      <c r="F1772" s="245"/>
      <c r="G1772" s="253">
        <v>23.359970000000001</v>
      </c>
    </row>
    <row r="1773" spans="1:7">
      <c r="A1773" s="251"/>
      <c r="B1773" s="241" t="s">
        <v>5077</v>
      </c>
      <c r="C1773" s="245">
        <v>2022</v>
      </c>
      <c r="D1773" s="245" t="s">
        <v>3771</v>
      </c>
      <c r="E1773" s="245">
        <v>1</v>
      </c>
      <c r="F1773" s="245"/>
      <c r="G1773" s="253">
        <v>26.181240000000003</v>
      </c>
    </row>
    <row r="1774" spans="1:7">
      <c r="A1774" s="251"/>
      <c r="B1774" s="241" t="s">
        <v>5077</v>
      </c>
      <c r="C1774" s="245">
        <v>2022</v>
      </c>
      <c r="D1774" s="245" t="s">
        <v>3771</v>
      </c>
      <c r="E1774" s="245">
        <v>1</v>
      </c>
      <c r="F1774" s="245"/>
      <c r="G1774" s="253">
        <v>25.633240000000001</v>
      </c>
    </row>
    <row r="1775" spans="1:7">
      <c r="A1775" s="251"/>
      <c r="B1775" s="241" t="s">
        <v>5077</v>
      </c>
      <c r="C1775" s="245">
        <v>2022</v>
      </c>
      <c r="D1775" s="245" t="s">
        <v>3771</v>
      </c>
      <c r="E1775" s="245">
        <v>1</v>
      </c>
      <c r="F1775" s="245"/>
      <c r="G1775" s="253">
        <v>24.92595</v>
      </c>
    </row>
    <row r="1776" spans="1:7">
      <c r="A1776" s="251"/>
      <c r="B1776" s="241" t="s">
        <v>5077</v>
      </c>
      <c r="C1776" s="245">
        <v>2022</v>
      </c>
      <c r="D1776" s="245" t="s">
        <v>3771</v>
      </c>
      <c r="E1776" s="245">
        <v>1</v>
      </c>
      <c r="F1776" s="245"/>
      <c r="G1776" s="253">
        <v>24.942240000000002</v>
      </c>
    </row>
    <row r="1777" spans="1:7">
      <c r="A1777" s="251"/>
      <c r="B1777" s="241" t="s">
        <v>5077</v>
      </c>
      <c r="C1777" s="245">
        <v>2022</v>
      </c>
      <c r="D1777" s="245" t="s">
        <v>3771</v>
      </c>
      <c r="E1777" s="245">
        <v>1</v>
      </c>
      <c r="F1777" s="245"/>
      <c r="G1777" s="253">
        <v>23.768429999999999</v>
      </c>
    </row>
    <row r="1778" spans="1:7">
      <c r="A1778" s="251"/>
      <c r="B1778" s="241" t="s">
        <v>5077</v>
      </c>
      <c r="C1778" s="245">
        <v>2022</v>
      </c>
      <c r="D1778" s="245" t="s">
        <v>3771</v>
      </c>
      <c r="E1778" s="245">
        <v>1</v>
      </c>
      <c r="F1778" s="245"/>
      <c r="G1778" s="253">
        <v>26.176869999999997</v>
      </c>
    </row>
    <row r="1779" spans="1:7">
      <c r="A1779" s="251"/>
      <c r="B1779" s="241" t="s">
        <v>5077</v>
      </c>
      <c r="C1779" s="245">
        <v>2022</v>
      </c>
      <c r="D1779" s="245" t="s">
        <v>3771</v>
      </c>
      <c r="E1779" s="245">
        <v>1</v>
      </c>
      <c r="F1779" s="245"/>
      <c r="G1779" s="253">
        <v>26.176860000000001</v>
      </c>
    </row>
    <row r="1780" spans="1:7">
      <c r="A1780" s="251"/>
      <c r="B1780" s="241" t="s">
        <v>5077</v>
      </c>
      <c r="C1780" s="245">
        <v>2022</v>
      </c>
      <c r="D1780" s="245" t="s">
        <v>3771</v>
      </c>
      <c r="E1780" s="245">
        <v>1</v>
      </c>
      <c r="F1780" s="245"/>
      <c r="G1780" s="253">
        <v>24.74305</v>
      </c>
    </row>
    <row r="1781" spans="1:7">
      <c r="A1781" s="251"/>
      <c r="B1781" s="241" t="s">
        <v>5077</v>
      </c>
      <c r="C1781" s="245">
        <v>2022</v>
      </c>
      <c r="D1781" s="245" t="s">
        <v>3771</v>
      </c>
      <c r="E1781" s="245">
        <v>1</v>
      </c>
      <c r="F1781" s="245"/>
      <c r="G1781" s="253">
        <v>26.467749999999999</v>
      </c>
    </row>
    <row r="1782" spans="1:7">
      <c r="A1782" s="251"/>
      <c r="B1782" s="241" t="s">
        <v>5077</v>
      </c>
      <c r="C1782" s="245">
        <v>2022</v>
      </c>
      <c r="D1782" s="245" t="s">
        <v>3771</v>
      </c>
      <c r="E1782" s="245">
        <v>1</v>
      </c>
      <c r="F1782" s="245"/>
      <c r="G1782" s="253">
        <v>23.953380000000003</v>
      </c>
    </row>
    <row r="1783" spans="1:7">
      <c r="A1783" s="251"/>
      <c r="B1783" s="241" t="s">
        <v>5077</v>
      </c>
      <c r="C1783" s="245">
        <v>2022</v>
      </c>
      <c r="D1783" s="245" t="s">
        <v>3771</v>
      </c>
      <c r="E1783" s="245">
        <v>1</v>
      </c>
      <c r="F1783" s="245"/>
      <c r="G1783" s="253">
        <v>23.952970000000001</v>
      </c>
    </row>
    <row r="1784" spans="1:7">
      <c r="A1784" s="251"/>
      <c r="B1784" s="241" t="s">
        <v>5077</v>
      </c>
      <c r="C1784" s="245">
        <v>2022</v>
      </c>
      <c r="D1784" s="245" t="s">
        <v>3771</v>
      </c>
      <c r="E1784" s="245">
        <v>1</v>
      </c>
      <c r="F1784" s="245"/>
      <c r="G1784" s="253">
        <v>23.69838</v>
      </c>
    </row>
    <row r="1785" spans="1:7">
      <c r="A1785" s="251"/>
      <c r="B1785" s="241" t="s">
        <v>5077</v>
      </c>
      <c r="C1785" s="245">
        <v>2022</v>
      </c>
      <c r="D1785" s="245" t="s">
        <v>3771</v>
      </c>
      <c r="E1785" s="245">
        <v>1</v>
      </c>
      <c r="F1785" s="245"/>
      <c r="G1785" s="253">
        <v>26.44857</v>
      </c>
    </row>
    <row r="1786" spans="1:7">
      <c r="A1786" s="251"/>
      <c r="B1786" s="241" t="s">
        <v>5077</v>
      </c>
      <c r="C1786" s="245">
        <v>2022</v>
      </c>
      <c r="D1786" s="245" t="s">
        <v>3771</v>
      </c>
      <c r="E1786" s="245">
        <v>1</v>
      </c>
      <c r="F1786" s="245"/>
      <c r="G1786" s="253">
        <v>22.94192</v>
      </c>
    </row>
    <row r="1787" spans="1:7">
      <c r="A1787" s="251"/>
      <c r="B1787" s="241" t="s">
        <v>5077</v>
      </c>
      <c r="C1787" s="245">
        <v>2022</v>
      </c>
      <c r="D1787" s="245" t="s">
        <v>3771</v>
      </c>
      <c r="E1787" s="245">
        <v>1</v>
      </c>
      <c r="F1787" s="245"/>
      <c r="G1787" s="253">
        <v>23.256550000000001</v>
      </c>
    </row>
    <row r="1788" spans="1:7">
      <c r="A1788" s="251"/>
      <c r="B1788" s="241" t="s">
        <v>5077</v>
      </c>
      <c r="C1788" s="245">
        <v>2022</v>
      </c>
      <c r="D1788" s="245" t="s">
        <v>3771</v>
      </c>
      <c r="E1788" s="245">
        <v>1</v>
      </c>
      <c r="F1788" s="245"/>
      <c r="G1788" s="253">
        <v>23.88702</v>
      </c>
    </row>
    <row r="1789" spans="1:7">
      <c r="A1789" s="251"/>
      <c r="B1789" s="241" t="s">
        <v>5077</v>
      </c>
      <c r="C1789" s="245">
        <v>2022</v>
      </c>
      <c r="D1789" s="245" t="s">
        <v>3771</v>
      </c>
      <c r="E1789" s="245">
        <v>1</v>
      </c>
      <c r="F1789" s="245"/>
      <c r="G1789" s="253">
        <v>23.886759999999999</v>
      </c>
    </row>
    <row r="1790" spans="1:7">
      <c r="A1790" s="251"/>
      <c r="B1790" s="241" t="s">
        <v>5077</v>
      </c>
      <c r="C1790" s="245">
        <v>2022</v>
      </c>
      <c r="D1790" s="245" t="s">
        <v>3771</v>
      </c>
      <c r="E1790" s="245">
        <v>1</v>
      </c>
      <c r="F1790" s="245"/>
      <c r="G1790" s="253">
        <v>23.53575</v>
      </c>
    </row>
    <row r="1791" spans="1:7">
      <c r="A1791" s="251"/>
      <c r="B1791" s="241" t="s">
        <v>5077</v>
      </c>
      <c r="C1791" s="245">
        <v>2022</v>
      </c>
      <c r="D1791" s="245" t="s">
        <v>3771</v>
      </c>
      <c r="E1791" s="245">
        <v>1</v>
      </c>
      <c r="F1791" s="245"/>
      <c r="G1791" s="253">
        <v>23.69839</v>
      </c>
    </row>
    <row r="1792" spans="1:7">
      <c r="A1792" s="251"/>
      <c r="B1792" s="241" t="s">
        <v>5077</v>
      </c>
      <c r="C1792" s="245">
        <v>2022</v>
      </c>
      <c r="D1792" s="245" t="s">
        <v>3771</v>
      </c>
      <c r="E1792" s="245">
        <v>1</v>
      </c>
      <c r="F1792" s="245"/>
      <c r="G1792" s="253">
        <v>23.82591</v>
      </c>
    </row>
    <row r="1793" spans="1:7">
      <c r="A1793" s="251"/>
      <c r="B1793" s="241" t="s">
        <v>5077</v>
      </c>
      <c r="C1793" s="245">
        <v>2022</v>
      </c>
      <c r="D1793" s="245" t="s">
        <v>3771</v>
      </c>
      <c r="E1793" s="245">
        <v>1</v>
      </c>
      <c r="F1793" s="245"/>
      <c r="G1793" s="253">
        <v>23.56315</v>
      </c>
    </row>
    <row r="1794" spans="1:7">
      <c r="A1794" s="251"/>
      <c r="B1794" s="241" t="s">
        <v>5077</v>
      </c>
      <c r="C1794" s="245">
        <v>2022</v>
      </c>
      <c r="D1794" s="245" t="s">
        <v>3771</v>
      </c>
      <c r="E1794" s="245">
        <v>1</v>
      </c>
      <c r="F1794" s="245"/>
      <c r="G1794" s="253">
        <v>23.641279999999998</v>
      </c>
    </row>
    <row r="1795" spans="1:7">
      <c r="A1795" s="251"/>
      <c r="B1795" s="241" t="s">
        <v>5077</v>
      </c>
      <c r="C1795" s="245">
        <v>2022</v>
      </c>
      <c r="D1795" s="245" t="s">
        <v>3771</v>
      </c>
      <c r="E1795" s="245">
        <v>1</v>
      </c>
      <c r="F1795" s="245"/>
      <c r="G1795" s="253">
        <v>23.925459999999998</v>
      </c>
    </row>
    <row r="1796" spans="1:7">
      <c r="A1796" s="251"/>
      <c r="B1796" s="241" t="s">
        <v>5077</v>
      </c>
      <c r="C1796" s="245">
        <v>2022</v>
      </c>
      <c r="D1796" s="245" t="s">
        <v>3771</v>
      </c>
      <c r="E1796" s="245">
        <v>1</v>
      </c>
      <c r="F1796" s="245"/>
      <c r="G1796" s="253">
        <v>26.527699999999999</v>
      </c>
    </row>
    <row r="1797" spans="1:7">
      <c r="A1797" s="251"/>
      <c r="B1797" s="241" t="s">
        <v>5077</v>
      </c>
      <c r="C1797" s="245">
        <v>2022</v>
      </c>
      <c r="D1797" s="245" t="s">
        <v>3771</v>
      </c>
      <c r="E1797" s="245">
        <v>1</v>
      </c>
      <c r="F1797" s="245"/>
      <c r="G1797" s="253">
        <v>23.939520000000002</v>
      </c>
    </row>
    <row r="1798" spans="1:7">
      <c r="A1798" s="251"/>
      <c r="B1798" s="241" t="s">
        <v>5077</v>
      </c>
      <c r="C1798" s="245">
        <v>2022</v>
      </c>
      <c r="D1798" s="245" t="s">
        <v>3771</v>
      </c>
      <c r="E1798" s="245">
        <v>1</v>
      </c>
      <c r="F1798" s="245"/>
      <c r="G1798" s="253">
        <v>15.849680000000001</v>
      </c>
    </row>
    <row r="1799" spans="1:7">
      <c r="A1799" s="251"/>
      <c r="B1799" s="241" t="s">
        <v>5077</v>
      </c>
      <c r="C1799" s="245">
        <v>2022</v>
      </c>
      <c r="D1799" s="245" t="s">
        <v>3771</v>
      </c>
      <c r="E1799" s="245">
        <v>1</v>
      </c>
      <c r="F1799" s="245"/>
      <c r="G1799" s="253">
        <v>25.138860000000001</v>
      </c>
    </row>
    <row r="1800" spans="1:7">
      <c r="A1800" s="251"/>
      <c r="B1800" s="241" t="s">
        <v>5077</v>
      </c>
      <c r="C1800" s="245">
        <v>2022</v>
      </c>
      <c r="D1800" s="245" t="s">
        <v>3771</v>
      </c>
      <c r="E1800" s="245">
        <v>1</v>
      </c>
      <c r="F1800" s="245"/>
      <c r="G1800" s="253">
        <v>23.705249999999999</v>
      </c>
    </row>
    <row r="1801" spans="1:7">
      <c r="A1801" s="251"/>
      <c r="B1801" s="241" t="s">
        <v>5077</v>
      </c>
      <c r="C1801" s="245">
        <v>2022</v>
      </c>
      <c r="D1801" s="245" t="s">
        <v>3771</v>
      </c>
      <c r="E1801" s="245">
        <v>1</v>
      </c>
      <c r="F1801" s="245"/>
      <c r="G1801" s="253">
        <v>23.939109999999999</v>
      </c>
    </row>
    <row r="1802" spans="1:7">
      <c r="A1802" s="251"/>
      <c r="B1802" s="241" t="s">
        <v>5077</v>
      </c>
      <c r="C1802" s="245">
        <v>2022</v>
      </c>
      <c r="D1802" s="245" t="s">
        <v>3771</v>
      </c>
      <c r="E1802" s="245">
        <v>1</v>
      </c>
      <c r="F1802" s="245"/>
      <c r="G1802" s="253">
        <v>23.88702</v>
      </c>
    </row>
    <row r="1803" spans="1:7">
      <c r="A1803" s="251"/>
      <c r="B1803" s="241" t="s">
        <v>5077</v>
      </c>
      <c r="C1803" s="245">
        <v>2022</v>
      </c>
      <c r="D1803" s="245" t="s">
        <v>3771</v>
      </c>
      <c r="E1803" s="245">
        <v>1</v>
      </c>
      <c r="F1803" s="245"/>
      <c r="G1803" s="253">
        <v>23.826310000000003</v>
      </c>
    </row>
    <row r="1804" spans="1:7">
      <c r="A1804" s="251"/>
      <c r="B1804" s="241" t="s">
        <v>5077</v>
      </c>
      <c r="C1804" s="245">
        <v>2022</v>
      </c>
      <c r="D1804" s="245" t="s">
        <v>3771</v>
      </c>
      <c r="E1804" s="245">
        <v>1</v>
      </c>
      <c r="F1804" s="245"/>
      <c r="G1804" s="253">
        <v>23.825860000000002</v>
      </c>
    </row>
    <row r="1805" spans="1:7">
      <c r="A1805" s="251"/>
      <c r="B1805" s="241" t="s">
        <v>5077</v>
      </c>
      <c r="C1805" s="245">
        <v>2022</v>
      </c>
      <c r="D1805" s="245" t="s">
        <v>3771</v>
      </c>
      <c r="E1805" s="245">
        <v>1</v>
      </c>
      <c r="F1805" s="245"/>
      <c r="G1805" s="253">
        <v>23.88635</v>
      </c>
    </row>
    <row r="1806" spans="1:7">
      <c r="A1806" s="251"/>
      <c r="B1806" s="241" t="s">
        <v>5077</v>
      </c>
      <c r="C1806" s="245">
        <v>2022</v>
      </c>
      <c r="D1806" s="245" t="s">
        <v>3771</v>
      </c>
      <c r="E1806" s="245">
        <v>1</v>
      </c>
      <c r="F1806" s="245"/>
      <c r="G1806" s="253">
        <v>23.653009999999998</v>
      </c>
    </row>
    <row r="1807" spans="1:7">
      <c r="A1807" s="251"/>
      <c r="B1807" s="241" t="s">
        <v>5077</v>
      </c>
      <c r="C1807" s="245">
        <v>2022</v>
      </c>
      <c r="D1807" s="245" t="s">
        <v>3771</v>
      </c>
      <c r="E1807" s="245">
        <v>1</v>
      </c>
      <c r="F1807" s="245"/>
      <c r="G1807" s="253">
        <v>25.82075</v>
      </c>
    </row>
    <row r="1808" spans="1:7">
      <c r="A1808" s="251"/>
      <c r="B1808" s="241" t="s">
        <v>5077</v>
      </c>
      <c r="C1808" s="245">
        <v>2022</v>
      </c>
      <c r="D1808" s="245" t="s">
        <v>3771</v>
      </c>
      <c r="E1808" s="245">
        <v>1</v>
      </c>
      <c r="F1808" s="245"/>
      <c r="G1808" s="253">
        <v>19.416790000000002</v>
      </c>
    </row>
    <row r="1809" spans="1:7">
      <c r="A1809" s="251"/>
      <c r="B1809" s="241" t="s">
        <v>5077</v>
      </c>
      <c r="C1809" s="245">
        <v>2022</v>
      </c>
      <c r="D1809" s="245" t="s">
        <v>3771</v>
      </c>
      <c r="E1809" s="245">
        <v>1</v>
      </c>
      <c r="F1809" s="245"/>
      <c r="G1809" s="253">
        <v>24.015080000000001</v>
      </c>
    </row>
    <row r="1810" spans="1:7">
      <c r="A1810" s="251"/>
      <c r="B1810" s="241" t="s">
        <v>5077</v>
      </c>
      <c r="C1810" s="245">
        <v>2022</v>
      </c>
      <c r="D1810" s="245" t="s">
        <v>3771</v>
      </c>
      <c r="E1810" s="245">
        <v>1</v>
      </c>
      <c r="F1810" s="245"/>
      <c r="G1810" s="253">
        <v>12.4009</v>
      </c>
    </row>
    <row r="1811" spans="1:7">
      <c r="A1811" s="251"/>
      <c r="B1811" s="241" t="s">
        <v>5077</v>
      </c>
      <c r="C1811" s="245">
        <v>2022</v>
      </c>
      <c r="D1811" s="245" t="s">
        <v>3771</v>
      </c>
      <c r="E1811" s="245">
        <v>1</v>
      </c>
      <c r="F1811" s="245"/>
      <c r="G1811" s="253">
        <v>18.54693</v>
      </c>
    </row>
    <row r="1812" spans="1:7">
      <c r="A1812" s="251"/>
      <c r="B1812" s="241" t="s">
        <v>5077</v>
      </c>
      <c r="C1812" s="245">
        <v>2022</v>
      </c>
      <c r="D1812" s="245" t="s">
        <v>3771</v>
      </c>
      <c r="E1812" s="245">
        <v>1</v>
      </c>
      <c r="F1812" s="245"/>
      <c r="G1812" s="253">
        <v>25.12059</v>
      </c>
    </row>
    <row r="1813" spans="1:7">
      <c r="A1813" s="251"/>
      <c r="B1813" s="241" t="s">
        <v>5077</v>
      </c>
      <c r="C1813" s="245">
        <v>2022</v>
      </c>
      <c r="D1813" s="245" t="s">
        <v>3771</v>
      </c>
      <c r="E1813" s="245">
        <v>1</v>
      </c>
      <c r="F1813" s="245"/>
      <c r="G1813" s="253">
        <v>25.479560000000003</v>
      </c>
    </row>
    <row r="1814" spans="1:7">
      <c r="A1814" s="251"/>
      <c r="B1814" s="241" t="s">
        <v>5077</v>
      </c>
      <c r="C1814" s="245">
        <v>2022</v>
      </c>
      <c r="D1814" s="245" t="s">
        <v>3771</v>
      </c>
      <c r="E1814" s="245">
        <v>1</v>
      </c>
      <c r="F1814" s="245"/>
      <c r="G1814" s="253">
        <v>23.797130000000003</v>
      </c>
    </row>
    <row r="1815" spans="1:7">
      <c r="A1815" s="251"/>
      <c r="B1815" s="241" t="s">
        <v>5077</v>
      </c>
      <c r="C1815" s="245">
        <v>2022</v>
      </c>
      <c r="D1815" s="245" t="s">
        <v>3771</v>
      </c>
      <c r="E1815" s="245">
        <v>1</v>
      </c>
      <c r="F1815" s="245"/>
      <c r="G1815" s="253">
        <v>23.536519999999999</v>
      </c>
    </row>
    <row r="1816" spans="1:7">
      <c r="A1816" s="251"/>
      <c r="B1816" s="241" t="s">
        <v>5077</v>
      </c>
      <c r="C1816" s="245">
        <v>2022</v>
      </c>
      <c r="D1816" s="245" t="s">
        <v>3771</v>
      </c>
      <c r="E1816" s="245">
        <v>1</v>
      </c>
      <c r="F1816" s="245"/>
      <c r="G1816" s="253">
        <v>23.510549999999999</v>
      </c>
    </row>
    <row r="1817" spans="1:7">
      <c r="A1817" s="251"/>
      <c r="B1817" s="241" t="s">
        <v>5077</v>
      </c>
      <c r="C1817" s="245">
        <v>2022</v>
      </c>
      <c r="D1817" s="245" t="s">
        <v>3771</v>
      </c>
      <c r="E1817" s="245">
        <v>1</v>
      </c>
      <c r="F1817" s="245"/>
      <c r="G1817" s="253">
        <v>25.110209999999999</v>
      </c>
    </row>
    <row r="1818" spans="1:7">
      <c r="A1818" s="251"/>
      <c r="B1818" s="241" t="s">
        <v>5077</v>
      </c>
      <c r="C1818" s="245">
        <v>2022</v>
      </c>
      <c r="D1818" s="245" t="s">
        <v>3771</v>
      </c>
      <c r="E1818" s="245">
        <v>1</v>
      </c>
      <c r="F1818" s="245"/>
      <c r="G1818" s="253">
        <v>24.39987</v>
      </c>
    </row>
    <row r="1819" spans="1:7">
      <c r="A1819" s="251"/>
      <c r="B1819" s="241" t="s">
        <v>5077</v>
      </c>
      <c r="C1819" s="245">
        <v>2022</v>
      </c>
      <c r="D1819" s="245" t="s">
        <v>3771</v>
      </c>
      <c r="E1819" s="245">
        <v>1</v>
      </c>
      <c r="F1819" s="245"/>
      <c r="G1819" s="253">
        <v>24.749419999999997</v>
      </c>
    </row>
    <row r="1820" spans="1:7">
      <c r="A1820" s="251"/>
      <c r="B1820" s="241" t="s">
        <v>5077</v>
      </c>
      <c r="C1820" s="245">
        <v>2022</v>
      </c>
      <c r="D1820" s="245" t="s">
        <v>3771</v>
      </c>
      <c r="E1820" s="245">
        <v>1</v>
      </c>
      <c r="F1820" s="245"/>
      <c r="G1820" s="253">
        <v>24.902080000000002</v>
      </c>
    </row>
    <row r="1821" spans="1:7">
      <c r="A1821" s="251"/>
      <c r="B1821" s="241" t="s">
        <v>5077</v>
      </c>
      <c r="C1821" s="245">
        <v>2022</v>
      </c>
      <c r="D1821" s="245" t="s">
        <v>3771</v>
      </c>
      <c r="E1821" s="245">
        <v>1</v>
      </c>
      <c r="F1821" s="245"/>
      <c r="G1821" s="253">
        <v>24.75386</v>
      </c>
    </row>
    <row r="1822" spans="1:7">
      <c r="A1822" s="251"/>
      <c r="B1822" s="241" t="s">
        <v>5077</v>
      </c>
      <c r="C1822" s="245">
        <v>2022</v>
      </c>
      <c r="D1822" s="245" t="s">
        <v>3771</v>
      </c>
      <c r="E1822" s="245">
        <v>1</v>
      </c>
      <c r="F1822" s="245"/>
      <c r="G1822" s="253">
        <v>24.610849999999999</v>
      </c>
    </row>
    <row r="1823" spans="1:7">
      <c r="A1823" s="251"/>
      <c r="B1823" s="241" t="s">
        <v>5077</v>
      </c>
      <c r="C1823" s="245">
        <v>2022</v>
      </c>
      <c r="D1823" s="245" t="s">
        <v>3771</v>
      </c>
      <c r="E1823" s="245">
        <v>1</v>
      </c>
      <c r="F1823" s="245"/>
      <c r="G1823" s="253">
        <v>25.418759999999999</v>
      </c>
    </row>
    <row r="1824" spans="1:7">
      <c r="A1824" s="251"/>
      <c r="B1824" s="241" t="s">
        <v>5077</v>
      </c>
      <c r="C1824" s="245">
        <v>2022</v>
      </c>
      <c r="D1824" s="245" t="s">
        <v>3771</v>
      </c>
      <c r="E1824" s="245">
        <v>1</v>
      </c>
      <c r="F1824" s="245"/>
      <c r="G1824" s="253">
        <v>23.88635</v>
      </c>
    </row>
    <row r="1825" spans="1:7">
      <c r="A1825" s="251"/>
      <c r="B1825" s="241" t="s">
        <v>5077</v>
      </c>
      <c r="C1825" s="245">
        <v>2022</v>
      </c>
      <c r="D1825" s="245" t="s">
        <v>3771</v>
      </c>
      <c r="E1825" s="245">
        <v>1</v>
      </c>
      <c r="F1825" s="245"/>
      <c r="G1825" s="253">
        <v>25.129490000000001</v>
      </c>
    </row>
    <row r="1826" spans="1:7">
      <c r="A1826" s="251"/>
      <c r="B1826" s="241" t="s">
        <v>5077</v>
      </c>
      <c r="C1826" s="245">
        <v>2022</v>
      </c>
      <c r="D1826" s="245" t="s">
        <v>3771</v>
      </c>
      <c r="E1826" s="245">
        <v>1</v>
      </c>
      <c r="F1826" s="245"/>
      <c r="G1826" s="253">
        <v>19.590419999999998</v>
      </c>
    </row>
    <row r="1827" spans="1:7">
      <c r="A1827" s="251"/>
      <c r="B1827" s="241" t="s">
        <v>5077</v>
      </c>
      <c r="C1827" s="245">
        <v>2022</v>
      </c>
      <c r="D1827" s="245" t="s">
        <v>3771</v>
      </c>
      <c r="E1827" s="245">
        <v>1</v>
      </c>
      <c r="F1827" s="245"/>
      <c r="G1827" s="253">
        <v>24.553039999999999</v>
      </c>
    </row>
    <row r="1828" spans="1:7">
      <c r="A1828" s="251"/>
      <c r="B1828" s="241" t="s">
        <v>5077</v>
      </c>
      <c r="C1828" s="245">
        <v>2022</v>
      </c>
      <c r="D1828" s="245" t="s">
        <v>3771</v>
      </c>
      <c r="E1828" s="245">
        <v>1</v>
      </c>
      <c r="F1828" s="245"/>
      <c r="G1828" s="253">
        <v>28.777090000000001</v>
      </c>
    </row>
    <row r="1829" spans="1:7">
      <c r="A1829" s="251"/>
      <c r="B1829" s="241" t="s">
        <v>5077</v>
      </c>
      <c r="C1829" s="245">
        <v>2022</v>
      </c>
      <c r="D1829" s="245" t="s">
        <v>3771</v>
      </c>
      <c r="E1829" s="245">
        <v>1</v>
      </c>
      <c r="F1829" s="245"/>
      <c r="G1829" s="253">
        <v>25.111519999999999</v>
      </c>
    </row>
    <row r="1830" spans="1:7">
      <c r="A1830" s="251"/>
      <c r="B1830" s="241" t="s">
        <v>5077</v>
      </c>
      <c r="C1830" s="245">
        <v>2022</v>
      </c>
      <c r="D1830" s="245" t="s">
        <v>3771</v>
      </c>
      <c r="E1830" s="245">
        <v>1</v>
      </c>
      <c r="F1830" s="245"/>
      <c r="G1830" s="253">
        <v>23.582830000000001</v>
      </c>
    </row>
    <row r="1831" spans="1:7">
      <c r="A1831" s="251"/>
      <c r="B1831" s="241" t="s">
        <v>5077</v>
      </c>
      <c r="C1831" s="245">
        <v>2022</v>
      </c>
      <c r="D1831" s="245" t="s">
        <v>3771</v>
      </c>
      <c r="E1831" s="245">
        <v>1</v>
      </c>
      <c r="F1831" s="245"/>
      <c r="G1831" s="253">
        <v>24.389720000000001</v>
      </c>
    </row>
    <row r="1832" spans="1:7">
      <c r="A1832" s="251"/>
      <c r="B1832" s="241" t="s">
        <v>5077</v>
      </c>
      <c r="C1832" s="245">
        <v>2022</v>
      </c>
      <c r="D1832" s="245" t="s">
        <v>3771</v>
      </c>
      <c r="E1832" s="245">
        <v>1</v>
      </c>
      <c r="F1832" s="245"/>
      <c r="G1832" s="253">
        <v>25.111529999999998</v>
      </c>
    </row>
    <row r="1833" spans="1:7">
      <c r="A1833" s="251"/>
      <c r="B1833" s="241" t="s">
        <v>5077</v>
      </c>
      <c r="C1833" s="245">
        <v>2022</v>
      </c>
      <c r="D1833" s="245" t="s">
        <v>3771</v>
      </c>
      <c r="E1833" s="245">
        <v>1</v>
      </c>
      <c r="F1833" s="245"/>
      <c r="G1833" s="253">
        <v>18.18674</v>
      </c>
    </row>
    <row r="1834" spans="1:7">
      <c r="A1834" s="251"/>
      <c r="B1834" s="241" t="s">
        <v>5077</v>
      </c>
      <c r="C1834" s="245">
        <v>2022</v>
      </c>
      <c r="D1834" s="245" t="s">
        <v>3771</v>
      </c>
      <c r="E1834" s="245">
        <v>1</v>
      </c>
      <c r="F1834" s="245"/>
      <c r="G1834" s="253">
        <v>19.367259999999998</v>
      </c>
    </row>
    <row r="1835" spans="1:7">
      <c r="A1835" s="251"/>
      <c r="B1835" s="241" t="s">
        <v>5077</v>
      </c>
      <c r="C1835" s="245">
        <v>2022</v>
      </c>
      <c r="D1835" s="245" t="s">
        <v>3771</v>
      </c>
      <c r="E1835" s="245">
        <v>1</v>
      </c>
      <c r="F1835" s="245"/>
      <c r="G1835" s="253">
        <v>23.170650000000002</v>
      </c>
    </row>
    <row r="1836" spans="1:7">
      <c r="A1836" s="251"/>
      <c r="B1836" s="241" t="s">
        <v>5077</v>
      </c>
      <c r="C1836" s="245">
        <v>2022</v>
      </c>
      <c r="D1836" s="245" t="s">
        <v>3771</v>
      </c>
      <c r="E1836" s="245">
        <v>1</v>
      </c>
      <c r="F1836" s="245"/>
      <c r="G1836" s="253">
        <v>18.18674</v>
      </c>
    </row>
    <row r="1837" spans="1:7">
      <c r="A1837" s="251"/>
      <c r="B1837" s="241" t="s">
        <v>5077</v>
      </c>
      <c r="C1837" s="245">
        <v>2022</v>
      </c>
      <c r="D1837" s="245" t="s">
        <v>3771</v>
      </c>
      <c r="E1837" s="245">
        <v>1</v>
      </c>
      <c r="F1837" s="245"/>
      <c r="G1837" s="253">
        <v>18.099460000000001</v>
      </c>
    </row>
    <row r="1838" spans="1:7">
      <c r="A1838" s="251"/>
      <c r="B1838" s="241" t="s">
        <v>5077</v>
      </c>
      <c r="C1838" s="245">
        <v>2022</v>
      </c>
      <c r="D1838" s="245" t="s">
        <v>3771</v>
      </c>
      <c r="E1838" s="245">
        <v>1</v>
      </c>
      <c r="F1838" s="245"/>
      <c r="G1838" s="253">
        <v>26.708849999999998</v>
      </c>
    </row>
    <row r="1839" spans="1:7">
      <c r="A1839" s="251"/>
      <c r="B1839" s="241" t="s">
        <v>5077</v>
      </c>
      <c r="C1839" s="245">
        <v>2022</v>
      </c>
      <c r="D1839" s="245" t="s">
        <v>3771</v>
      </c>
      <c r="E1839" s="245">
        <v>1</v>
      </c>
      <c r="F1839" s="245"/>
      <c r="G1839" s="253">
        <v>23.874790000000001</v>
      </c>
    </row>
    <row r="1840" spans="1:7">
      <c r="A1840" s="251"/>
      <c r="B1840" s="241" t="s">
        <v>5077</v>
      </c>
      <c r="C1840" s="245">
        <v>2022</v>
      </c>
      <c r="D1840" s="245" t="s">
        <v>3771</v>
      </c>
      <c r="E1840" s="245">
        <v>1</v>
      </c>
      <c r="F1840" s="245"/>
      <c r="G1840" s="253">
        <v>27.257759999999998</v>
      </c>
    </row>
    <row r="1841" spans="1:7">
      <c r="A1841" s="251"/>
      <c r="B1841" s="241" t="s">
        <v>5077</v>
      </c>
      <c r="C1841" s="245">
        <v>2022</v>
      </c>
      <c r="D1841" s="245" t="s">
        <v>3771</v>
      </c>
      <c r="E1841" s="245">
        <v>1</v>
      </c>
      <c r="F1841" s="245"/>
      <c r="G1841" s="253">
        <v>18.77768</v>
      </c>
    </row>
    <row r="1842" spans="1:7">
      <c r="A1842" s="251"/>
      <c r="B1842" s="241" t="s">
        <v>5077</v>
      </c>
      <c r="C1842" s="245">
        <v>2022</v>
      </c>
      <c r="D1842" s="245" t="s">
        <v>3771</v>
      </c>
      <c r="E1842" s="245">
        <v>1</v>
      </c>
      <c r="F1842" s="245"/>
      <c r="G1842" s="253">
        <v>17.071529999999999</v>
      </c>
    </row>
    <row r="1843" spans="1:7">
      <c r="A1843" s="251"/>
      <c r="B1843" s="241" t="s">
        <v>5077</v>
      </c>
      <c r="C1843" s="245">
        <v>2022</v>
      </c>
      <c r="D1843" s="245" t="s">
        <v>3771</v>
      </c>
      <c r="E1843" s="245">
        <v>1</v>
      </c>
      <c r="F1843" s="245"/>
      <c r="G1843" s="253">
        <v>26.758389999999999</v>
      </c>
    </row>
    <row r="1844" spans="1:7">
      <c r="A1844" s="251"/>
      <c r="B1844" s="241" t="s">
        <v>5077</v>
      </c>
      <c r="C1844" s="245">
        <v>2022</v>
      </c>
      <c r="D1844" s="245" t="s">
        <v>3771</v>
      </c>
      <c r="E1844" s="245">
        <v>1</v>
      </c>
      <c r="F1844" s="245"/>
      <c r="G1844" s="253">
        <v>24.958189999999998</v>
      </c>
    </row>
    <row r="1845" spans="1:7">
      <c r="A1845" s="251"/>
      <c r="B1845" s="241" t="s">
        <v>5077</v>
      </c>
      <c r="C1845" s="245">
        <v>2022</v>
      </c>
      <c r="D1845" s="245" t="s">
        <v>3771</v>
      </c>
      <c r="E1845" s="245">
        <v>1</v>
      </c>
      <c r="F1845" s="245"/>
      <c r="G1845" s="253">
        <v>20.994450000000001</v>
      </c>
    </row>
    <row r="1846" spans="1:7">
      <c r="A1846" s="251"/>
      <c r="B1846" s="241" t="s">
        <v>5077</v>
      </c>
      <c r="C1846" s="245">
        <v>2022</v>
      </c>
      <c r="D1846" s="245" t="s">
        <v>3771</v>
      </c>
      <c r="E1846" s="245">
        <v>1</v>
      </c>
      <c r="F1846" s="245"/>
      <c r="G1846" s="253">
        <v>17.048310000000001</v>
      </c>
    </row>
    <row r="1847" spans="1:7">
      <c r="A1847" s="251"/>
      <c r="B1847" s="241" t="s">
        <v>5077</v>
      </c>
      <c r="C1847" s="245">
        <v>2022</v>
      </c>
      <c r="D1847" s="245" t="s">
        <v>3771</v>
      </c>
      <c r="E1847" s="245">
        <v>1</v>
      </c>
      <c r="F1847" s="245"/>
      <c r="G1847" s="253">
        <v>16.989049999999999</v>
      </c>
    </row>
    <row r="1848" spans="1:7">
      <c r="A1848" s="251"/>
      <c r="B1848" s="241" t="s">
        <v>5077</v>
      </c>
      <c r="C1848" s="245">
        <v>2022</v>
      </c>
      <c r="D1848" s="245" t="s">
        <v>3771</v>
      </c>
      <c r="E1848" s="245">
        <v>1</v>
      </c>
      <c r="F1848" s="245"/>
      <c r="G1848" s="253">
        <v>27.009869999999999</v>
      </c>
    </row>
    <row r="1849" spans="1:7">
      <c r="A1849" s="251"/>
      <c r="B1849" s="241" t="s">
        <v>5077</v>
      </c>
      <c r="C1849" s="245">
        <v>2022</v>
      </c>
      <c r="D1849" s="245" t="s">
        <v>3771</v>
      </c>
      <c r="E1849" s="245">
        <v>1</v>
      </c>
      <c r="F1849" s="245"/>
      <c r="G1849" s="253">
        <v>24.84994</v>
      </c>
    </row>
    <row r="1850" spans="1:7">
      <c r="A1850" s="251"/>
      <c r="B1850" s="241" t="s">
        <v>5077</v>
      </c>
      <c r="C1850" s="245">
        <v>2022</v>
      </c>
      <c r="D1850" s="245" t="s">
        <v>3771</v>
      </c>
      <c r="E1850" s="245">
        <v>1</v>
      </c>
      <c r="F1850" s="245"/>
      <c r="G1850" s="253">
        <v>25.066009999999999</v>
      </c>
    </row>
    <row r="1851" spans="1:7">
      <c r="A1851" s="251"/>
      <c r="B1851" s="241" t="s">
        <v>5077</v>
      </c>
      <c r="C1851" s="245">
        <v>2022</v>
      </c>
      <c r="D1851" s="245" t="s">
        <v>3771</v>
      </c>
      <c r="E1851" s="245">
        <v>1</v>
      </c>
      <c r="F1851" s="245"/>
      <c r="G1851" s="253">
        <v>24.962880000000002</v>
      </c>
    </row>
    <row r="1852" spans="1:7">
      <c r="A1852" s="251"/>
      <c r="B1852" s="241" t="s">
        <v>5077</v>
      </c>
      <c r="C1852" s="245">
        <v>2022</v>
      </c>
      <c r="D1852" s="245" t="s">
        <v>3771</v>
      </c>
      <c r="E1852" s="245">
        <v>1</v>
      </c>
      <c r="F1852" s="245"/>
      <c r="G1852" s="253">
        <v>38.574359999999999</v>
      </c>
    </row>
    <row r="1853" spans="1:7">
      <c r="A1853" s="251"/>
      <c r="B1853" s="241" t="s">
        <v>5077</v>
      </c>
      <c r="C1853" s="245">
        <v>2022</v>
      </c>
      <c r="D1853" s="245" t="s">
        <v>3771</v>
      </c>
      <c r="E1853" s="245">
        <v>1</v>
      </c>
      <c r="F1853" s="245"/>
      <c r="G1853" s="253">
        <v>30.292870000000001</v>
      </c>
    </row>
    <row r="1854" spans="1:7">
      <c r="A1854" s="251"/>
      <c r="B1854" s="241" t="s">
        <v>5077</v>
      </c>
      <c r="C1854" s="245">
        <v>2022</v>
      </c>
      <c r="D1854" s="245" t="s">
        <v>3771</v>
      </c>
      <c r="E1854" s="245">
        <v>1</v>
      </c>
      <c r="F1854" s="245"/>
      <c r="G1854" s="253">
        <v>15.607229999999999</v>
      </c>
    </row>
    <row r="1855" spans="1:7">
      <c r="A1855" s="251"/>
      <c r="B1855" s="241" t="s">
        <v>5077</v>
      </c>
      <c r="C1855" s="245">
        <v>2022</v>
      </c>
      <c r="D1855" s="245" t="s">
        <v>3771</v>
      </c>
      <c r="E1855" s="245">
        <v>1</v>
      </c>
      <c r="F1855" s="245"/>
      <c r="G1855" s="253">
        <v>23.848490000000002</v>
      </c>
    </row>
    <row r="1856" spans="1:7">
      <c r="A1856" s="251"/>
      <c r="B1856" s="241" t="s">
        <v>5077</v>
      </c>
      <c r="C1856" s="245">
        <v>2022</v>
      </c>
      <c r="D1856" s="245" t="s">
        <v>3771</v>
      </c>
      <c r="E1856" s="245">
        <v>1</v>
      </c>
      <c r="F1856" s="245"/>
      <c r="G1856" s="253">
        <v>15.35619</v>
      </c>
    </row>
    <row r="1857" spans="1:7">
      <c r="A1857" s="251"/>
      <c r="B1857" s="241" t="s">
        <v>5077</v>
      </c>
      <c r="C1857" s="245">
        <v>2022</v>
      </c>
      <c r="D1857" s="245" t="s">
        <v>3771</v>
      </c>
      <c r="E1857" s="245">
        <v>1</v>
      </c>
      <c r="F1857" s="245"/>
      <c r="G1857" s="253">
        <v>12.44774</v>
      </c>
    </row>
    <row r="1858" spans="1:7">
      <c r="A1858" s="251"/>
      <c r="B1858" s="241" t="s">
        <v>5077</v>
      </c>
      <c r="C1858" s="245">
        <v>2022</v>
      </c>
      <c r="D1858" s="245" t="s">
        <v>3771</v>
      </c>
      <c r="E1858" s="245">
        <v>1</v>
      </c>
      <c r="F1858" s="245"/>
      <c r="G1858" s="253">
        <v>25.64695</v>
      </c>
    </row>
    <row r="1859" spans="1:7">
      <c r="A1859" s="251"/>
      <c r="B1859" s="241" t="s">
        <v>5077</v>
      </c>
      <c r="C1859" s="245">
        <v>2022</v>
      </c>
      <c r="D1859" s="245" t="s">
        <v>3771</v>
      </c>
      <c r="E1859" s="245">
        <v>1</v>
      </c>
      <c r="F1859" s="245"/>
      <c r="G1859" s="253">
        <v>25.64695</v>
      </c>
    </row>
    <row r="1860" spans="1:7">
      <c r="A1860" s="251"/>
      <c r="B1860" s="241" t="s">
        <v>5077</v>
      </c>
      <c r="C1860" s="245">
        <v>2022</v>
      </c>
      <c r="D1860" s="245" t="s">
        <v>3771</v>
      </c>
      <c r="E1860" s="245">
        <v>1</v>
      </c>
      <c r="F1860" s="245"/>
      <c r="G1860" s="253">
        <v>25.655750000000001</v>
      </c>
    </row>
    <row r="1861" spans="1:7">
      <c r="A1861" s="251"/>
      <c r="B1861" s="241" t="s">
        <v>5077</v>
      </c>
      <c r="C1861" s="245">
        <v>2022</v>
      </c>
      <c r="D1861" s="245" t="s">
        <v>3771</v>
      </c>
      <c r="E1861" s="245">
        <v>1</v>
      </c>
      <c r="F1861" s="245"/>
      <c r="G1861" s="253">
        <v>25.655750000000001</v>
      </c>
    </row>
    <row r="1862" spans="1:7">
      <c r="A1862" s="251"/>
      <c r="B1862" s="241" t="s">
        <v>5077</v>
      </c>
      <c r="C1862" s="245">
        <v>2022</v>
      </c>
      <c r="D1862" s="245" t="s">
        <v>3771</v>
      </c>
      <c r="E1862" s="245">
        <v>1</v>
      </c>
      <c r="F1862" s="245"/>
      <c r="G1862" s="253">
        <v>24.888669999999998</v>
      </c>
    </row>
    <row r="1863" spans="1:7">
      <c r="A1863" s="251"/>
      <c r="B1863" s="241" t="s">
        <v>5077</v>
      </c>
      <c r="C1863" s="245">
        <v>2022</v>
      </c>
      <c r="D1863" s="245" t="s">
        <v>3771</v>
      </c>
      <c r="E1863" s="245">
        <v>1</v>
      </c>
      <c r="F1863" s="245"/>
      <c r="G1863" s="253">
        <v>25.655750000000001</v>
      </c>
    </row>
    <row r="1864" spans="1:7">
      <c r="A1864" s="251"/>
      <c r="B1864" s="241" t="s">
        <v>5077</v>
      </c>
      <c r="C1864" s="245">
        <v>2022</v>
      </c>
      <c r="D1864" s="245" t="s">
        <v>3771</v>
      </c>
      <c r="E1864" s="245">
        <v>1</v>
      </c>
      <c r="F1864" s="245"/>
      <c r="G1864" s="253">
        <v>24.8887</v>
      </c>
    </row>
    <row r="1865" spans="1:7">
      <c r="A1865" s="251"/>
      <c r="B1865" s="241" t="s">
        <v>5077</v>
      </c>
      <c r="C1865" s="245">
        <v>2022</v>
      </c>
      <c r="D1865" s="245" t="s">
        <v>3771</v>
      </c>
      <c r="E1865" s="245">
        <v>1</v>
      </c>
      <c r="F1865" s="245"/>
      <c r="G1865" s="253">
        <v>24.8887</v>
      </c>
    </row>
    <row r="1866" spans="1:7">
      <c r="A1866" s="251"/>
      <c r="B1866" s="241" t="s">
        <v>5077</v>
      </c>
      <c r="C1866" s="245">
        <v>2022</v>
      </c>
      <c r="D1866" s="245" t="s">
        <v>3771</v>
      </c>
      <c r="E1866" s="245">
        <v>1</v>
      </c>
      <c r="F1866" s="245"/>
      <c r="G1866" s="253">
        <v>25.655750000000001</v>
      </c>
    </row>
    <row r="1867" spans="1:7">
      <c r="A1867" s="251"/>
      <c r="B1867" s="241" t="s">
        <v>5077</v>
      </c>
      <c r="C1867" s="245">
        <v>2022</v>
      </c>
      <c r="D1867" s="245" t="s">
        <v>3771</v>
      </c>
      <c r="E1867" s="245">
        <v>1</v>
      </c>
      <c r="F1867" s="245"/>
      <c r="G1867" s="253">
        <v>15.590860000000001</v>
      </c>
    </row>
    <row r="1868" spans="1:7">
      <c r="A1868" s="251"/>
      <c r="B1868" s="241" t="s">
        <v>5077</v>
      </c>
      <c r="C1868" s="245">
        <v>2022</v>
      </c>
      <c r="D1868" s="245" t="s">
        <v>3771</v>
      </c>
      <c r="E1868" s="245">
        <v>1</v>
      </c>
      <c r="F1868" s="245"/>
      <c r="G1868" s="253">
        <v>25.65616</v>
      </c>
    </row>
    <row r="1869" spans="1:7">
      <c r="A1869" s="251"/>
      <c r="B1869" s="241" t="s">
        <v>5077</v>
      </c>
      <c r="C1869" s="245">
        <v>2022</v>
      </c>
      <c r="D1869" s="245" t="s">
        <v>3771</v>
      </c>
      <c r="E1869" s="245">
        <v>1</v>
      </c>
      <c r="F1869" s="245"/>
      <c r="G1869" s="253">
        <v>25.65616</v>
      </c>
    </row>
    <row r="1870" spans="1:7">
      <c r="A1870" s="251"/>
      <c r="B1870" s="241" t="s">
        <v>5077</v>
      </c>
      <c r="C1870" s="245">
        <v>2022</v>
      </c>
      <c r="D1870" s="245" t="s">
        <v>3771</v>
      </c>
      <c r="E1870" s="245">
        <v>1</v>
      </c>
      <c r="F1870" s="245"/>
      <c r="G1870" s="253">
        <v>25.65616</v>
      </c>
    </row>
    <row r="1871" spans="1:7">
      <c r="A1871" s="251"/>
      <c r="B1871" s="241" t="s">
        <v>5077</v>
      </c>
      <c r="C1871" s="245">
        <v>2022</v>
      </c>
      <c r="D1871" s="245" t="s">
        <v>3771</v>
      </c>
      <c r="E1871" s="245">
        <v>1</v>
      </c>
      <c r="F1871" s="245"/>
      <c r="G1871" s="253">
        <v>14.69712</v>
      </c>
    </row>
    <row r="1872" spans="1:7">
      <c r="A1872" s="251"/>
      <c r="B1872" s="241" t="s">
        <v>5077</v>
      </c>
      <c r="C1872" s="245">
        <v>2022</v>
      </c>
      <c r="D1872" s="245" t="s">
        <v>3771</v>
      </c>
      <c r="E1872" s="245">
        <v>1</v>
      </c>
      <c r="F1872" s="245"/>
      <c r="G1872" s="253">
        <v>23.99494</v>
      </c>
    </row>
    <row r="1873" spans="1:7">
      <c r="A1873" s="251"/>
      <c r="B1873" s="241" t="s">
        <v>5077</v>
      </c>
      <c r="C1873" s="245">
        <v>2022</v>
      </c>
      <c r="D1873" s="245" t="s">
        <v>3771</v>
      </c>
      <c r="E1873" s="245">
        <v>1</v>
      </c>
      <c r="F1873" s="245"/>
      <c r="G1873" s="253">
        <v>23.99494</v>
      </c>
    </row>
    <row r="1874" spans="1:7">
      <c r="A1874" s="251"/>
      <c r="B1874" s="241" t="s">
        <v>5077</v>
      </c>
      <c r="C1874" s="245">
        <v>2022</v>
      </c>
      <c r="D1874" s="245" t="s">
        <v>3771</v>
      </c>
      <c r="E1874" s="245">
        <v>1</v>
      </c>
      <c r="F1874" s="245"/>
      <c r="G1874" s="253">
        <v>25.031040000000001</v>
      </c>
    </row>
    <row r="1875" spans="1:7">
      <c r="A1875" s="251"/>
      <c r="B1875" s="241" t="s">
        <v>5077</v>
      </c>
      <c r="C1875" s="245">
        <v>2022</v>
      </c>
      <c r="D1875" s="245" t="s">
        <v>3771</v>
      </c>
      <c r="E1875" s="245">
        <v>1</v>
      </c>
      <c r="F1875" s="245"/>
      <c r="G1875" s="253">
        <v>24.606169999999999</v>
      </c>
    </row>
    <row r="1876" spans="1:7">
      <c r="A1876" s="251"/>
      <c r="B1876" s="241" t="s">
        <v>5077</v>
      </c>
      <c r="C1876" s="245">
        <v>2022</v>
      </c>
      <c r="D1876" s="245" t="s">
        <v>3771</v>
      </c>
      <c r="E1876" s="245">
        <v>1</v>
      </c>
      <c r="F1876" s="245"/>
      <c r="G1876" s="253">
        <v>25.730520000000002</v>
      </c>
    </row>
    <row r="1877" spans="1:7">
      <c r="A1877" s="251"/>
      <c r="B1877" s="241" t="s">
        <v>5077</v>
      </c>
      <c r="C1877" s="245">
        <v>2022</v>
      </c>
      <c r="D1877" s="245" t="s">
        <v>3771</v>
      </c>
      <c r="E1877" s="245">
        <v>1</v>
      </c>
      <c r="F1877" s="245"/>
      <c r="G1877" s="253">
        <v>23.69838</v>
      </c>
    </row>
    <row r="1878" spans="1:7">
      <c r="A1878" s="251"/>
      <c r="B1878" s="241" t="s">
        <v>5077</v>
      </c>
      <c r="C1878" s="245">
        <v>2022</v>
      </c>
      <c r="D1878" s="245" t="s">
        <v>3771</v>
      </c>
      <c r="E1878" s="245">
        <v>1</v>
      </c>
      <c r="F1878" s="245"/>
      <c r="G1878" s="253">
        <v>17.943429999999999</v>
      </c>
    </row>
    <row r="1879" spans="1:7">
      <c r="A1879" s="251"/>
      <c r="B1879" s="241" t="s">
        <v>5077</v>
      </c>
      <c r="C1879" s="245">
        <v>2022</v>
      </c>
      <c r="D1879" s="245" t="s">
        <v>3771</v>
      </c>
      <c r="E1879" s="245">
        <v>1</v>
      </c>
      <c r="F1879" s="245"/>
      <c r="G1879" s="253">
        <v>24.44605</v>
      </c>
    </row>
    <row r="1880" spans="1:7">
      <c r="A1880" s="251"/>
      <c r="B1880" s="241" t="s">
        <v>5077</v>
      </c>
      <c r="C1880" s="245">
        <v>2022</v>
      </c>
      <c r="D1880" s="245" t="s">
        <v>3771</v>
      </c>
      <c r="E1880" s="245">
        <v>1</v>
      </c>
      <c r="F1880" s="245"/>
      <c r="G1880" s="253">
        <v>26.822569999999999</v>
      </c>
    </row>
    <row r="1881" spans="1:7">
      <c r="A1881" s="251"/>
      <c r="B1881" s="241" t="s">
        <v>5077</v>
      </c>
      <c r="C1881" s="245">
        <v>2022</v>
      </c>
      <c r="D1881" s="245" t="s">
        <v>3771</v>
      </c>
      <c r="E1881" s="245">
        <v>1</v>
      </c>
      <c r="F1881" s="245"/>
      <c r="G1881" s="253">
        <v>12.584100000000001</v>
      </c>
    </row>
    <row r="1882" spans="1:7">
      <c r="A1882" s="251"/>
      <c r="B1882" s="241" t="s">
        <v>5077</v>
      </c>
      <c r="C1882" s="245">
        <v>2022</v>
      </c>
      <c r="D1882" s="245" t="s">
        <v>3771</v>
      </c>
      <c r="E1882" s="245">
        <v>1</v>
      </c>
      <c r="F1882" s="245"/>
      <c r="G1882" s="253">
        <v>18.94096</v>
      </c>
    </row>
    <row r="1883" spans="1:7">
      <c r="A1883" s="251"/>
      <c r="B1883" s="241" t="s">
        <v>5077</v>
      </c>
      <c r="C1883" s="245">
        <v>2022</v>
      </c>
      <c r="D1883" s="245" t="s">
        <v>3771</v>
      </c>
      <c r="E1883" s="245">
        <v>1</v>
      </c>
      <c r="F1883" s="245"/>
      <c r="G1883" s="253">
        <v>16.619700000000002</v>
      </c>
    </row>
    <row r="1884" spans="1:7">
      <c r="A1884" s="251"/>
      <c r="B1884" s="241" t="s">
        <v>5077</v>
      </c>
      <c r="C1884" s="245">
        <v>2022</v>
      </c>
      <c r="D1884" s="245" t="s">
        <v>3771</v>
      </c>
      <c r="E1884" s="245">
        <v>1</v>
      </c>
      <c r="F1884" s="245"/>
      <c r="G1884" s="253">
        <v>16.42352</v>
      </c>
    </row>
    <row r="1885" spans="1:7">
      <c r="A1885" s="251"/>
      <c r="B1885" s="241" t="s">
        <v>5077</v>
      </c>
      <c r="C1885" s="245">
        <v>2022</v>
      </c>
      <c r="D1885" s="245" t="s">
        <v>3771</v>
      </c>
      <c r="E1885" s="245">
        <v>1</v>
      </c>
      <c r="F1885" s="245"/>
      <c r="G1885" s="253">
        <v>15.91221</v>
      </c>
    </row>
    <row r="1886" spans="1:7">
      <c r="A1886" s="251"/>
      <c r="B1886" s="241" t="s">
        <v>5077</v>
      </c>
      <c r="C1886" s="245">
        <v>2022</v>
      </c>
      <c r="D1886" s="245" t="s">
        <v>3771</v>
      </c>
      <c r="E1886" s="245">
        <v>1</v>
      </c>
      <c r="F1886" s="245"/>
      <c r="G1886" s="253">
        <v>15.378270000000001</v>
      </c>
    </row>
    <row r="1887" spans="1:7">
      <c r="A1887" s="251"/>
      <c r="B1887" s="241" t="s">
        <v>5077</v>
      </c>
      <c r="C1887" s="245">
        <v>2022</v>
      </c>
      <c r="D1887" s="245" t="s">
        <v>3771</v>
      </c>
      <c r="E1887" s="245">
        <v>1</v>
      </c>
      <c r="F1887" s="245"/>
      <c r="G1887" s="253">
        <v>18.06785</v>
      </c>
    </row>
    <row r="1888" spans="1:7">
      <c r="A1888" s="251"/>
      <c r="B1888" s="241" t="s">
        <v>5077</v>
      </c>
      <c r="C1888" s="245">
        <v>2022</v>
      </c>
      <c r="D1888" s="245" t="s">
        <v>3771</v>
      </c>
      <c r="E1888" s="245">
        <v>1</v>
      </c>
      <c r="F1888" s="245"/>
      <c r="G1888" s="253">
        <v>24.219950000000001</v>
      </c>
    </row>
    <row r="1889" spans="1:7">
      <c r="A1889" s="251"/>
      <c r="B1889" s="241" t="s">
        <v>5077</v>
      </c>
      <c r="C1889" s="245">
        <v>2022</v>
      </c>
      <c r="D1889" s="245" t="s">
        <v>3771</v>
      </c>
      <c r="E1889" s="245">
        <v>1</v>
      </c>
      <c r="F1889" s="245"/>
      <c r="G1889" s="253">
        <v>16.254619999999999</v>
      </c>
    </row>
    <row r="1890" spans="1:7">
      <c r="A1890" s="251"/>
      <c r="B1890" s="241" t="s">
        <v>5077</v>
      </c>
      <c r="C1890" s="245">
        <v>2022</v>
      </c>
      <c r="D1890" s="245" t="s">
        <v>3771</v>
      </c>
      <c r="E1890" s="245">
        <v>1</v>
      </c>
      <c r="F1890" s="245"/>
      <c r="G1890" s="253">
        <v>24.744799999999998</v>
      </c>
    </row>
    <row r="1891" spans="1:7">
      <c r="A1891" s="251"/>
      <c r="B1891" s="241" t="s">
        <v>5077</v>
      </c>
      <c r="C1891" s="245">
        <v>2022</v>
      </c>
      <c r="D1891" s="245" t="s">
        <v>3771</v>
      </c>
      <c r="E1891" s="245">
        <v>1</v>
      </c>
      <c r="F1891" s="245"/>
      <c r="G1891" s="253">
        <v>24.83689</v>
      </c>
    </row>
    <row r="1892" spans="1:7">
      <c r="A1892" s="251"/>
      <c r="B1892" s="241" t="s">
        <v>5077</v>
      </c>
      <c r="C1892" s="245">
        <v>2022</v>
      </c>
      <c r="D1892" s="245" t="s">
        <v>3771</v>
      </c>
      <c r="E1892" s="245">
        <v>1</v>
      </c>
      <c r="F1892" s="245"/>
      <c r="G1892" s="253">
        <v>24.446619999999999</v>
      </c>
    </row>
    <row r="1893" spans="1:7">
      <c r="A1893" s="251"/>
      <c r="B1893" s="241" t="s">
        <v>5077</v>
      </c>
      <c r="C1893" s="245">
        <v>2022</v>
      </c>
      <c r="D1893" s="245" t="s">
        <v>3771</v>
      </c>
      <c r="E1893" s="245">
        <v>1</v>
      </c>
      <c r="F1893" s="245"/>
      <c r="G1893" s="253">
        <v>26.181240000000003</v>
      </c>
    </row>
    <row r="1894" spans="1:7">
      <c r="A1894" s="251"/>
      <c r="B1894" s="241" t="s">
        <v>5077</v>
      </c>
      <c r="C1894" s="245">
        <v>2022</v>
      </c>
      <c r="D1894" s="245" t="s">
        <v>3771</v>
      </c>
      <c r="E1894" s="245">
        <v>1</v>
      </c>
      <c r="F1894" s="245"/>
      <c r="G1894" s="253">
        <v>26.181249999999999</v>
      </c>
    </row>
    <row r="1895" spans="1:7">
      <c r="A1895" s="251"/>
      <c r="B1895" s="241" t="s">
        <v>5077</v>
      </c>
      <c r="C1895" s="245">
        <v>2022</v>
      </c>
      <c r="D1895" s="245" t="s">
        <v>3771</v>
      </c>
      <c r="E1895" s="245">
        <v>1</v>
      </c>
      <c r="F1895" s="245"/>
      <c r="G1895" s="253">
        <v>19.15897</v>
      </c>
    </row>
    <row r="1896" spans="1:7">
      <c r="A1896" s="251"/>
      <c r="B1896" s="241" t="s">
        <v>5077</v>
      </c>
      <c r="C1896" s="245">
        <v>2022</v>
      </c>
      <c r="D1896" s="245" t="s">
        <v>3771</v>
      </c>
      <c r="E1896" s="245">
        <v>1</v>
      </c>
      <c r="F1896" s="245"/>
      <c r="G1896" s="253">
        <v>25.90663</v>
      </c>
    </row>
    <row r="1897" spans="1:7">
      <c r="A1897" s="251"/>
      <c r="B1897" s="241" t="s">
        <v>5077</v>
      </c>
      <c r="C1897" s="245">
        <v>2022</v>
      </c>
      <c r="D1897" s="245" t="s">
        <v>3771</v>
      </c>
      <c r="E1897" s="245">
        <v>1</v>
      </c>
      <c r="F1897" s="245"/>
      <c r="G1897" s="253">
        <v>24.21557</v>
      </c>
    </row>
    <row r="1898" spans="1:7">
      <c r="A1898" s="251"/>
      <c r="B1898" s="241" t="s">
        <v>5077</v>
      </c>
      <c r="C1898" s="245">
        <v>2022</v>
      </c>
      <c r="D1898" s="245" t="s">
        <v>3771</v>
      </c>
      <c r="E1898" s="245">
        <v>1</v>
      </c>
      <c r="F1898" s="245"/>
      <c r="G1898" s="253">
        <v>26.176860000000001</v>
      </c>
    </row>
    <row r="1899" spans="1:7">
      <c r="A1899" s="251"/>
      <c r="B1899" s="241" t="s">
        <v>5077</v>
      </c>
      <c r="C1899" s="245">
        <v>2022</v>
      </c>
      <c r="D1899" s="245" t="s">
        <v>3771</v>
      </c>
      <c r="E1899" s="245">
        <v>1</v>
      </c>
      <c r="F1899" s="245"/>
      <c r="G1899" s="253">
        <v>24.740449999999999</v>
      </c>
    </row>
    <row r="1900" spans="1:7">
      <c r="A1900" s="251"/>
      <c r="B1900" s="241" t="s">
        <v>5077</v>
      </c>
      <c r="C1900" s="245">
        <v>2022</v>
      </c>
      <c r="D1900" s="245" t="s">
        <v>3771</v>
      </c>
      <c r="E1900" s="245">
        <v>1</v>
      </c>
      <c r="F1900" s="245"/>
      <c r="G1900" s="253">
        <v>15.338299999999998</v>
      </c>
    </row>
    <row r="1901" spans="1:7">
      <c r="A1901" s="251"/>
      <c r="B1901" s="241" t="s">
        <v>5077</v>
      </c>
      <c r="C1901" s="245">
        <v>2022</v>
      </c>
      <c r="D1901" s="245" t="s">
        <v>3771</v>
      </c>
      <c r="E1901" s="245">
        <v>1</v>
      </c>
      <c r="F1901" s="245"/>
      <c r="G1901" s="253">
        <v>18.41422</v>
      </c>
    </row>
    <row r="1902" spans="1:7">
      <c r="A1902" s="251"/>
      <c r="B1902" s="241" t="s">
        <v>5077</v>
      </c>
      <c r="C1902" s="245">
        <v>2022</v>
      </c>
      <c r="D1902" s="245" t="s">
        <v>3771</v>
      </c>
      <c r="E1902" s="245">
        <v>1</v>
      </c>
      <c r="F1902" s="245"/>
      <c r="G1902" s="253">
        <v>24.740459999999999</v>
      </c>
    </row>
    <row r="1903" spans="1:7">
      <c r="A1903" s="251"/>
      <c r="B1903" s="241" t="s">
        <v>5077</v>
      </c>
      <c r="C1903" s="245">
        <v>2022</v>
      </c>
      <c r="D1903" s="245" t="s">
        <v>3771</v>
      </c>
      <c r="E1903" s="245">
        <v>1</v>
      </c>
      <c r="F1903" s="245"/>
      <c r="G1903" s="253">
        <v>19.17652</v>
      </c>
    </row>
    <row r="1904" spans="1:7">
      <c r="A1904" s="251"/>
      <c r="B1904" s="241" t="s">
        <v>5077</v>
      </c>
      <c r="C1904" s="245">
        <v>2022</v>
      </c>
      <c r="D1904" s="245" t="s">
        <v>3771</v>
      </c>
      <c r="E1904" s="245">
        <v>1</v>
      </c>
      <c r="F1904" s="245"/>
      <c r="G1904" s="253">
        <v>20.39622</v>
      </c>
    </row>
    <row r="1905" spans="1:7">
      <c r="A1905" s="251"/>
      <c r="B1905" s="241" t="s">
        <v>5077</v>
      </c>
      <c r="C1905" s="245">
        <v>2022</v>
      </c>
      <c r="D1905" s="245" t="s">
        <v>3771</v>
      </c>
      <c r="E1905" s="245">
        <v>1</v>
      </c>
      <c r="F1905" s="245"/>
      <c r="G1905" s="253">
        <v>23.768830000000001</v>
      </c>
    </row>
    <row r="1906" spans="1:7">
      <c r="A1906" s="251"/>
      <c r="B1906" s="241" t="s">
        <v>5077</v>
      </c>
      <c r="C1906" s="245">
        <v>2022</v>
      </c>
      <c r="D1906" s="245" t="s">
        <v>3771</v>
      </c>
      <c r="E1906" s="245">
        <v>1</v>
      </c>
      <c r="F1906" s="245"/>
      <c r="G1906" s="253">
        <v>24.787209999999998</v>
      </c>
    </row>
    <row r="1907" spans="1:7">
      <c r="A1907" s="251"/>
      <c r="B1907" s="241" t="s">
        <v>5077</v>
      </c>
      <c r="C1907" s="245">
        <v>2022</v>
      </c>
      <c r="D1907" s="245" t="s">
        <v>3771</v>
      </c>
      <c r="E1907" s="245">
        <v>1</v>
      </c>
      <c r="F1907" s="245"/>
      <c r="G1907" s="253">
        <v>23.99494</v>
      </c>
    </row>
    <row r="1908" spans="1:7">
      <c r="A1908" s="251"/>
      <c r="B1908" s="241" t="s">
        <v>5077</v>
      </c>
      <c r="C1908" s="245">
        <v>2022</v>
      </c>
      <c r="D1908" s="245" t="s">
        <v>3771</v>
      </c>
      <c r="E1908" s="245">
        <v>1</v>
      </c>
      <c r="F1908" s="245"/>
      <c r="G1908" s="253">
        <v>19.10127</v>
      </c>
    </row>
    <row r="1909" spans="1:7">
      <c r="A1909" s="251"/>
      <c r="B1909" s="241" t="s">
        <v>5077</v>
      </c>
      <c r="C1909" s="245">
        <v>2022</v>
      </c>
      <c r="D1909" s="245" t="s">
        <v>3771</v>
      </c>
      <c r="E1909" s="245">
        <v>1</v>
      </c>
      <c r="F1909" s="245"/>
      <c r="G1909" s="253">
        <v>24.215580000000003</v>
      </c>
    </row>
    <row r="1910" spans="1:7">
      <c r="A1910" s="251"/>
      <c r="B1910" s="241" t="s">
        <v>5077</v>
      </c>
      <c r="C1910" s="245">
        <v>2022</v>
      </c>
      <c r="D1910" s="245" t="s">
        <v>3771</v>
      </c>
      <c r="E1910" s="245">
        <v>1</v>
      </c>
      <c r="F1910" s="245"/>
      <c r="G1910" s="253">
        <v>18.05649</v>
      </c>
    </row>
    <row r="1911" spans="1:7">
      <c r="A1911" s="251"/>
      <c r="B1911" s="241" t="s">
        <v>5077</v>
      </c>
      <c r="C1911" s="245">
        <v>2022</v>
      </c>
      <c r="D1911" s="245" t="s">
        <v>3771</v>
      </c>
      <c r="E1911" s="245">
        <v>1</v>
      </c>
      <c r="F1911" s="245"/>
      <c r="G1911" s="253">
        <v>11.28613</v>
      </c>
    </row>
    <row r="1912" spans="1:7">
      <c r="A1912" s="251"/>
      <c r="B1912" s="241" t="s">
        <v>5077</v>
      </c>
      <c r="C1912" s="245">
        <v>2022</v>
      </c>
      <c r="D1912" s="245" t="s">
        <v>3771</v>
      </c>
      <c r="E1912" s="245">
        <v>1</v>
      </c>
      <c r="F1912" s="245"/>
      <c r="G1912" s="253">
        <v>28.483709999999999</v>
      </c>
    </row>
    <row r="1913" spans="1:7">
      <c r="A1913" s="251"/>
      <c r="B1913" s="241" t="s">
        <v>5077</v>
      </c>
      <c r="C1913" s="245">
        <v>2022</v>
      </c>
      <c r="D1913" s="245" t="s">
        <v>3771</v>
      </c>
      <c r="E1913" s="245">
        <v>1</v>
      </c>
      <c r="F1913" s="245"/>
      <c r="G1913" s="253">
        <v>38.22204</v>
      </c>
    </row>
    <row r="1914" spans="1:7">
      <c r="A1914" s="251"/>
      <c r="B1914" s="241" t="s">
        <v>5077</v>
      </c>
      <c r="C1914" s="245">
        <v>2022</v>
      </c>
      <c r="D1914" s="245" t="s">
        <v>3771</v>
      </c>
      <c r="E1914" s="245">
        <v>1</v>
      </c>
      <c r="F1914" s="245"/>
      <c r="G1914" s="253">
        <v>23.705650000000002</v>
      </c>
    </row>
    <row r="1915" spans="1:7">
      <c r="A1915" s="251"/>
      <c r="B1915" s="241" t="s">
        <v>5077</v>
      </c>
      <c r="C1915" s="245">
        <v>2022</v>
      </c>
      <c r="D1915" s="245" t="s">
        <v>3771</v>
      </c>
      <c r="E1915" s="245">
        <v>1</v>
      </c>
      <c r="F1915" s="245"/>
      <c r="G1915" s="253">
        <v>38.667550000000006</v>
      </c>
    </row>
    <row r="1916" spans="1:7">
      <c r="A1916" s="251"/>
      <c r="B1916" s="241" t="s">
        <v>5077</v>
      </c>
      <c r="C1916" s="245">
        <v>2022</v>
      </c>
      <c r="D1916" s="245" t="s">
        <v>3771</v>
      </c>
      <c r="E1916" s="245">
        <v>1</v>
      </c>
      <c r="F1916" s="245"/>
      <c r="G1916" s="253">
        <v>16.343989999999998</v>
      </c>
    </row>
    <row r="1917" spans="1:7">
      <c r="A1917" s="251"/>
      <c r="B1917" s="241" t="s">
        <v>5077</v>
      </c>
      <c r="C1917" s="245">
        <v>2022</v>
      </c>
      <c r="D1917" s="245" t="s">
        <v>3771</v>
      </c>
      <c r="E1917" s="245">
        <v>1</v>
      </c>
      <c r="F1917" s="245"/>
      <c r="G1917" s="253">
        <v>30.363250000000001</v>
      </c>
    </row>
    <row r="1918" spans="1:7">
      <c r="A1918" s="251"/>
      <c r="B1918" s="241" t="s">
        <v>5077</v>
      </c>
      <c r="C1918" s="245">
        <v>2022</v>
      </c>
      <c r="D1918" s="245" t="s">
        <v>3771</v>
      </c>
      <c r="E1918" s="245">
        <v>1</v>
      </c>
      <c r="F1918" s="245"/>
      <c r="G1918" s="253">
        <v>19.703220000000002</v>
      </c>
    </row>
    <row r="1919" spans="1:7">
      <c r="A1919" s="251"/>
      <c r="B1919" s="241" t="s">
        <v>5077</v>
      </c>
      <c r="C1919" s="245">
        <v>2022</v>
      </c>
      <c r="D1919" s="245" t="s">
        <v>3771</v>
      </c>
      <c r="E1919" s="245">
        <v>1</v>
      </c>
      <c r="F1919" s="245"/>
      <c r="G1919" s="253">
        <v>15.7296</v>
      </c>
    </row>
    <row r="1920" spans="1:7">
      <c r="A1920" s="251"/>
      <c r="B1920" s="241" t="s">
        <v>5077</v>
      </c>
      <c r="C1920" s="245">
        <v>2022</v>
      </c>
      <c r="D1920" s="245" t="s">
        <v>3771</v>
      </c>
      <c r="E1920" s="245">
        <v>1</v>
      </c>
      <c r="F1920" s="245"/>
      <c r="G1920" s="253">
        <v>14.334820000000001</v>
      </c>
    </row>
    <row r="1921" spans="1:7">
      <c r="A1921" s="251"/>
      <c r="B1921" s="241" t="s">
        <v>5077</v>
      </c>
      <c r="C1921" s="245">
        <v>2022</v>
      </c>
      <c r="D1921" s="245" t="s">
        <v>3771</v>
      </c>
      <c r="E1921" s="245">
        <v>1</v>
      </c>
      <c r="F1921" s="245"/>
      <c r="G1921" s="253">
        <v>27.44903</v>
      </c>
    </row>
    <row r="1922" spans="1:7">
      <c r="A1922" s="251"/>
      <c r="B1922" s="241" t="s">
        <v>5077</v>
      </c>
      <c r="C1922" s="245">
        <v>2022</v>
      </c>
      <c r="D1922" s="245" t="s">
        <v>3771</v>
      </c>
      <c r="E1922" s="245">
        <v>1</v>
      </c>
      <c r="F1922" s="245"/>
      <c r="G1922" s="253">
        <v>14.540010000000001</v>
      </c>
    </row>
    <row r="1923" spans="1:7">
      <c r="A1923" s="251"/>
      <c r="B1923" s="241" t="s">
        <v>5077</v>
      </c>
      <c r="C1923" s="245">
        <v>2022</v>
      </c>
      <c r="D1923" s="245" t="s">
        <v>3771</v>
      </c>
      <c r="E1923" s="245">
        <v>1</v>
      </c>
      <c r="F1923" s="245"/>
      <c r="G1923" s="253">
        <v>39.795400000000001</v>
      </c>
    </row>
    <row r="1924" spans="1:7">
      <c r="A1924" s="251"/>
      <c r="B1924" s="241" t="s">
        <v>5077</v>
      </c>
      <c r="C1924" s="245">
        <v>2022</v>
      </c>
      <c r="D1924" s="245" t="s">
        <v>3771</v>
      </c>
      <c r="E1924" s="245">
        <v>1</v>
      </c>
      <c r="F1924" s="245"/>
      <c r="G1924" s="253">
        <v>25.089549999999999</v>
      </c>
    </row>
    <row r="1925" spans="1:7">
      <c r="A1925" s="251"/>
      <c r="B1925" s="241" t="s">
        <v>5077</v>
      </c>
      <c r="C1925" s="245">
        <v>2022</v>
      </c>
      <c r="D1925" s="245" t="s">
        <v>3771</v>
      </c>
      <c r="E1925" s="245">
        <v>1</v>
      </c>
      <c r="F1925" s="245"/>
      <c r="G1925" s="253">
        <v>24.993959999999998</v>
      </c>
    </row>
    <row r="1926" spans="1:7">
      <c r="A1926" s="251"/>
      <c r="B1926" s="241" t="s">
        <v>5077</v>
      </c>
      <c r="C1926" s="245">
        <v>2022</v>
      </c>
      <c r="D1926" s="245" t="s">
        <v>3771</v>
      </c>
      <c r="E1926" s="245">
        <v>1</v>
      </c>
      <c r="F1926" s="245"/>
      <c r="G1926" s="253">
        <v>25.772929999999999</v>
      </c>
    </row>
    <row r="1927" spans="1:7">
      <c r="A1927" s="251"/>
      <c r="B1927" s="241" t="s">
        <v>5077</v>
      </c>
      <c r="C1927" s="245">
        <v>2022</v>
      </c>
      <c r="D1927" s="245" t="s">
        <v>3771</v>
      </c>
      <c r="E1927" s="245">
        <v>1</v>
      </c>
      <c r="F1927" s="245"/>
      <c r="G1927" s="253">
        <v>23.82591</v>
      </c>
    </row>
    <row r="1928" spans="1:7">
      <c r="A1928" s="251"/>
      <c r="B1928" s="241" t="s">
        <v>5077</v>
      </c>
      <c r="C1928" s="245">
        <v>2022</v>
      </c>
      <c r="D1928" s="245" t="s">
        <v>3771</v>
      </c>
      <c r="E1928" s="245">
        <v>1</v>
      </c>
      <c r="F1928" s="245"/>
      <c r="G1928" s="253">
        <v>25.394560000000002</v>
      </c>
    </row>
    <row r="1929" spans="1:7">
      <c r="A1929" s="251"/>
      <c r="B1929" s="241" t="s">
        <v>5077</v>
      </c>
      <c r="C1929" s="245">
        <v>2022</v>
      </c>
      <c r="D1929" s="245" t="s">
        <v>3771</v>
      </c>
      <c r="E1929" s="245">
        <v>1</v>
      </c>
      <c r="F1929" s="245"/>
      <c r="G1929" s="253">
        <v>25.503430000000002</v>
      </c>
    </row>
    <row r="1930" spans="1:7">
      <c r="A1930" s="251"/>
      <c r="B1930" s="241" t="s">
        <v>5077</v>
      </c>
      <c r="C1930" s="245">
        <v>2022</v>
      </c>
      <c r="D1930" s="245" t="s">
        <v>3771</v>
      </c>
      <c r="E1930" s="245">
        <v>1</v>
      </c>
      <c r="F1930" s="245"/>
      <c r="G1930" s="253">
        <v>23.88702</v>
      </c>
    </row>
    <row r="1931" spans="1:7">
      <c r="A1931" s="251"/>
      <c r="B1931" s="241" t="s">
        <v>5077</v>
      </c>
      <c r="C1931" s="245">
        <v>2022</v>
      </c>
      <c r="D1931" s="245" t="s">
        <v>3771</v>
      </c>
      <c r="E1931" s="245">
        <v>1</v>
      </c>
      <c r="F1931" s="245"/>
      <c r="G1931" s="253">
        <v>16.466009999999997</v>
      </c>
    </row>
    <row r="1932" spans="1:7">
      <c r="A1932" s="251"/>
      <c r="B1932" s="241" t="s">
        <v>5077</v>
      </c>
      <c r="C1932" s="245">
        <v>2022</v>
      </c>
      <c r="D1932" s="245" t="s">
        <v>3771</v>
      </c>
      <c r="E1932" s="245">
        <v>1</v>
      </c>
      <c r="F1932" s="245"/>
      <c r="G1932" s="253">
        <v>25.353279999999998</v>
      </c>
    </row>
    <row r="1933" spans="1:7">
      <c r="A1933" s="251"/>
      <c r="B1933" s="241" t="s">
        <v>5077</v>
      </c>
      <c r="C1933" s="245">
        <v>2022</v>
      </c>
      <c r="D1933" s="245" t="s">
        <v>3771</v>
      </c>
      <c r="E1933" s="245">
        <v>1</v>
      </c>
      <c r="F1933" s="245"/>
      <c r="G1933" s="253">
        <v>23.826319999999999</v>
      </c>
    </row>
    <row r="1934" spans="1:7">
      <c r="A1934" s="251"/>
      <c r="B1934" s="241" t="s">
        <v>5077</v>
      </c>
      <c r="C1934" s="245">
        <v>2022</v>
      </c>
      <c r="D1934" s="245" t="s">
        <v>3771</v>
      </c>
      <c r="E1934" s="245">
        <v>1</v>
      </c>
      <c r="F1934" s="245"/>
      <c r="G1934" s="253">
        <v>24.862590000000001</v>
      </c>
    </row>
    <row r="1935" spans="1:7">
      <c r="A1935" s="251"/>
      <c r="B1935" s="241" t="s">
        <v>5077</v>
      </c>
      <c r="C1935" s="245">
        <v>2022</v>
      </c>
      <c r="D1935" s="245" t="s">
        <v>3771</v>
      </c>
      <c r="E1935" s="245">
        <v>1</v>
      </c>
      <c r="F1935" s="245"/>
      <c r="G1935" s="253">
        <v>25.096520000000002</v>
      </c>
    </row>
    <row r="1936" spans="1:7">
      <c r="A1936" s="251"/>
      <c r="B1936" s="241" t="s">
        <v>5077</v>
      </c>
      <c r="C1936" s="245">
        <v>2022</v>
      </c>
      <c r="D1936" s="245" t="s">
        <v>3771</v>
      </c>
      <c r="E1936" s="245">
        <v>1</v>
      </c>
      <c r="F1936" s="245"/>
      <c r="G1936" s="253">
        <v>23.874779999999998</v>
      </c>
    </row>
    <row r="1937" spans="1:7">
      <c r="A1937" s="251"/>
      <c r="B1937" s="241" t="s">
        <v>5077</v>
      </c>
      <c r="C1937" s="245">
        <v>2022</v>
      </c>
      <c r="D1937" s="245" t="s">
        <v>3771</v>
      </c>
      <c r="E1937" s="245">
        <v>1</v>
      </c>
      <c r="F1937" s="245"/>
      <c r="G1937" s="253">
        <v>25.129480000000001</v>
      </c>
    </row>
    <row r="1938" spans="1:7">
      <c r="A1938" s="251"/>
      <c r="B1938" s="241" t="s">
        <v>5077</v>
      </c>
      <c r="C1938" s="245">
        <v>2022</v>
      </c>
      <c r="D1938" s="245" t="s">
        <v>3771</v>
      </c>
      <c r="E1938" s="245">
        <v>1</v>
      </c>
      <c r="F1938" s="245"/>
      <c r="G1938" s="253">
        <v>23.825860000000002</v>
      </c>
    </row>
    <row r="1939" spans="1:7">
      <c r="A1939" s="251"/>
      <c r="B1939" s="241" t="s">
        <v>5077</v>
      </c>
      <c r="C1939" s="245">
        <v>2022</v>
      </c>
      <c r="D1939" s="245" t="s">
        <v>3771</v>
      </c>
      <c r="E1939" s="245">
        <v>1</v>
      </c>
      <c r="F1939" s="245"/>
      <c r="G1939" s="253">
        <v>25.129480000000001</v>
      </c>
    </row>
    <row r="1940" spans="1:7">
      <c r="A1940" s="251"/>
      <c r="B1940" s="241" t="s">
        <v>5077</v>
      </c>
      <c r="C1940" s="245">
        <v>2022</v>
      </c>
      <c r="D1940" s="245" t="s">
        <v>3771</v>
      </c>
      <c r="E1940" s="245">
        <v>1</v>
      </c>
      <c r="F1940" s="245"/>
      <c r="G1940" s="253">
        <v>23.56315</v>
      </c>
    </row>
    <row r="1941" spans="1:7">
      <c r="A1941" s="251"/>
      <c r="B1941" s="241" t="s">
        <v>5077</v>
      </c>
      <c r="C1941" s="245">
        <v>2022</v>
      </c>
      <c r="D1941" s="245" t="s">
        <v>3771</v>
      </c>
      <c r="E1941" s="245">
        <v>1</v>
      </c>
      <c r="F1941" s="245"/>
      <c r="G1941" s="253">
        <v>25.12989</v>
      </c>
    </row>
    <row r="1942" spans="1:7">
      <c r="A1942" s="251"/>
      <c r="B1942" s="241" t="s">
        <v>5077</v>
      </c>
      <c r="C1942" s="245">
        <v>2022</v>
      </c>
      <c r="D1942" s="245" t="s">
        <v>3771</v>
      </c>
      <c r="E1942" s="245">
        <v>1</v>
      </c>
      <c r="F1942" s="245"/>
      <c r="G1942" s="253">
        <v>28.478909999999999</v>
      </c>
    </row>
    <row r="1943" spans="1:7">
      <c r="A1943" s="251"/>
      <c r="B1943" s="241" t="s">
        <v>5077</v>
      </c>
      <c r="C1943" s="245">
        <v>2022</v>
      </c>
      <c r="D1943" s="245" t="s">
        <v>3771</v>
      </c>
      <c r="E1943" s="245">
        <v>1</v>
      </c>
      <c r="F1943" s="245"/>
      <c r="G1943" s="253">
        <v>21.747979999999998</v>
      </c>
    </row>
    <row r="1944" spans="1:7">
      <c r="A1944" s="251"/>
      <c r="B1944" s="241" t="s">
        <v>5077</v>
      </c>
      <c r="C1944" s="245">
        <v>2022</v>
      </c>
      <c r="D1944" s="245" t="s">
        <v>3771</v>
      </c>
      <c r="E1944" s="245">
        <v>1</v>
      </c>
      <c r="F1944" s="245"/>
      <c r="G1944" s="253">
        <v>27.85042</v>
      </c>
    </row>
    <row r="1945" spans="1:7">
      <c r="A1945" s="251"/>
      <c r="B1945" s="241" t="s">
        <v>5077</v>
      </c>
      <c r="C1945" s="245">
        <v>2022</v>
      </c>
      <c r="D1945" s="245" t="s">
        <v>3771</v>
      </c>
      <c r="E1945" s="245">
        <v>1</v>
      </c>
      <c r="F1945" s="245"/>
      <c r="G1945" s="253">
        <v>30.276599999999998</v>
      </c>
    </row>
    <row r="1946" spans="1:7">
      <c r="A1946" s="251"/>
      <c r="B1946" s="241" t="s">
        <v>5077</v>
      </c>
      <c r="C1946" s="245">
        <v>2022</v>
      </c>
      <c r="D1946" s="245" t="s">
        <v>3771</v>
      </c>
      <c r="E1946" s="245">
        <v>1</v>
      </c>
      <c r="F1946" s="245"/>
      <c r="G1946" s="253">
        <v>28.24362</v>
      </c>
    </row>
    <row r="1947" spans="1:7">
      <c r="A1947" s="251"/>
      <c r="B1947" s="241" t="s">
        <v>5077</v>
      </c>
      <c r="C1947" s="245">
        <v>2022</v>
      </c>
      <c r="D1947" s="245" t="s">
        <v>3771</v>
      </c>
      <c r="E1947" s="245">
        <v>1</v>
      </c>
      <c r="F1947" s="245"/>
      <c r="G1947" s="253">
        <v>27.85042</v>
      </c>
    </row>
    <row r="1948" spans="1:7">
      <c r="A1948" s="251"/>
      <c r="B1948" s="241" t="s">
        <v>5077</v>
      </c>
      <c r="C1948" s="245">
        <v>2022</v>
      </c>
      <c r="D1948" s="245" t="s">
        <v>3771</v>
      </c>
      <c r="E1948" s="245">
        <v>1</v>
      </c>
      <c r="F1948" s="245"/>
      <c r="G1948" s="253">
        <v>35.604099999999995</v>
      </c>
    </row>
    <row r="1949" spans="1:7">
      <c r="A1949" s="251"/>
      <c r="B1949" s="241" t="s">
        <v>5077</v>
      </c>
      <c r="C1949" s="245">
        <v>2022</v>
      </c>
      <c r="D1949" s="245" t="s">
        <v>3771</v>
      </c>
      <c r="E1949" s="245">
        <v>1</v>
      </c>
      <c r="F1949" s="245"/>
      <c r="G1949" s="253">
        <v>28.24362</v>
      </c>
    </row>
    <row r="1950" spans="1:7">
      <c r="A1950" s="251"/>
      <c r="B1950" s="241" t="s">
        <v>5077</v>
      </c>
      <c r="C1950" s="245">
        <v>2022</v>
      </c>
      <c r="D1950" s="245" t="s">
        <v>3771</v>
      </c>
      <c r="E1950" s="245">
        <v>1</v>
      </c>
      <c r="F1950" s="245"/>
      <c r="G1950" s="253">
        <v>22.144919999999999</v>
      </c>
    </row>
    <row r="1951" spans="1:7">
      <c r="A1951" s="251"/>
      <c r="B1951" s="241" t="s">
        <v>5077</v>
      </c>
      <c r="C1951" s="245">
        <v>2022</v>
      </c>
      <c r="D1951" s="245" t="s">
        <v>3771</v>
      </c>
      <c r="E1951" s="245">
        <v>1</v>
      </c>
      <c r="F1951" s="245"/>
      <c r="G1951" s="253">
        <v>27.85042</v>
      </c>
    </row>
    <row r="1952" spans="1:7">
      <c r="A1952" s="251"/>
      <c r="B1952" s="241" t="s">
        <v>5077</v>
      </c>
      <c r="C1952" s="245">
        <v>2022</v>
      </c>
      <c r="D1952" s="245" t="s">
        <v>3771</v>
      </c>
      <c r="E1952" s="245">
        <v>1</v>
      </c>
      <c r="F1952" s="245"/>
      <c r="G1952" s="253">
        <v>30.411020000000001</v>
      </c>
    </row>
    <row r="1953" spans="1:7">
      <c r="A1953" s="251"/>
      <c r="B1953" s="241" t="s">
        <v>5077</v>
      </c>
      <c r="C1953" s="245">
        <v>2022</v>
      </c>
      <c r="D1953" s="245" t="s">
        <v>3771</v>
      </c>
      <c r="E1953" s="245">
        <v>1</v>
      </c>
      <c r="F1953" s="245"/>
      <c r="G1953" s="253">
        <v>28.130599999999998</v>
      </c>
    </row>
    <row r="1954" spans="1:7">
      <c r="A1954" s="251"/>
      <c r="B1954" s="241" t="s">
        <v>5077</v>
      </c>
      <c r="C1954" s="245">
        <v>2022</v>
      </c>
      <c r="D1954" s="245" t="s">
        <v>3771</v>
      </c>
      <c r="E1954" s="245">
        <v>1</v>
      </c>
      <c r="F1954" s="245"/>
      <c r="G1954" s="253">
        <v>27.770400000000002</v>
      </c>
    </row>
    <row r="1955" spans="1:7">
      <c r="A1955" s="251"/>
      <c r="B1955" s="241" t="s">
        <v>5077</v>
      </c>
      <c r="C1955" s="245">
        <v>2022</v>
      </c>
      <c r="D1955" s="245" t="s">
        <v>3771</v>
      </c>
      <c r="E1955" s="245">
        <v>1</v>
      </c>
      <c r="F1955" s="245"/>
      <c r="G1955" s="253">
        <v>38.429749999999999</v>
      </c>
    </row>
    <row r="1956" spans="1:7">
      <c r="A1956" s="251"/>
      <c r="B1956" s="241" t="s">
        <v>5077</v>
      </c>
      <c r="C1956" s="245">
        <v>2022</v>
      </c>
      <c r="D1956" s="245" t="s">
        <v>3771</v>
      </c>
      <c r="E1956" s="245">
        <v>1</v>
      </c>
      <c r="F1956" s="245"/>
      <c r="G1956" s="253">
        <v>29.098279999999999</v>
      </c>
    </row>
    <row r="1957" spans="1:7">
      <c r="A1957" s="251"/>
      <c r="B1957" s="241" t="s">
        <v>5077</v>
      </c>
      <c r="C1957" s="245">
        <v>2022</v>
      </c>
      <c r="D1957" s="245" t="s">
        <v>3771</v>
      </c>
      <c r="E1957" s="245">
        <v>1</v>
      </c>
      <c r="F1957" s="245"/>
      <c r="G1957" s="253">
        <v>29.098279999999999</v>
      </c>
    </row>
    <row r="1958" spans="1:7">
      <c r="A1958" s="251"/>
      <c r="B1958" s="241" t="s">
        <v>5077</v>
      </c>
      <c r="C1958" s="245">
        <v>2022</v>
      </c>
      <c r="D1958" s="245" t="s">
        <v>3771</v>
      </c>
      <c r="E1958" s="245">
        <v>1</v>
      </c>
      <c r="F1958" s="245"/>
      <c r="G1958" s="253">
        <v>30.292870000000001</v>
      </c>
    </row>
    <row r="1959" spans="1:7">
      <c r="A1959" s="251"/>
      <c r="B1959" s="241" t="s">
        <v>5077</v>
      </c>
      <c r="C1959" s="245">
        <v>2022</v>
      </c>
      <c r="D1959" s="245" t="s">
        <v>3771</v>
      </c>
      <c r="E1959" s="245">
        <v>1</v>
      </c>
      <c r="F1959" s="245"/>
      <c r="G1959" s="253">
        <v>27.44941</v>
      </c>
    </row>
    <row r="1960" spans="1:7">
      <c r="A1960" s="251"/>
      <c r="B1960" s="241" t="s">
        <v>5077</v>
      </c>
      <c r="C1960" s="245">
        <v>2022</v>
      </c>
      <c r="D1960" s="245" t="s">
        <v>3771</v>
      </c>
      <c r="E1960" s="245">
        <v>1</v>
      </c>
      <c r="F1960" s="245"/>
      <c r="G1960" s="253">
        <v>20.14836</v>
      </c>
    </row>
    <row r="1961" spans="1:7">
      <c r="A1961" s="251"/>
      <c r="B1961" s="241" t="s">
        <v>5077</v>
      </c>
      <c r="C1961" s="245">
        <v>2022</v>
      </c>
      <c r="D1961" s="245" t="s">
        <v>3771</v>
      </c>
      <c r="E1961" s="245">
        <v>1</v>
      </c>
      <c r="F1961" s="245"/>
      <c r="G1961" s="253">
        <v>27.581959999999999</v>
      </c>
    </row>
    <row r="1962" spans="1:7">
      <c r="A1962" s="251"/>
      <c r="B1962" s="241" t="s">
        <v>5077</v>
      </c>
      <c r="C1962" s="245">
        <v>2022</v>
      </c>
      <c r="D1962" s="245" t="s">
        <v>3771</v>
      </c>
      <c r="E1962" s="245">
        <v>1</v>
      </c>
      <c r="F1962" s="245"/>
      <c r="G1962" s="253">
        <v>29.70072</v>
      </c>
    </row>
    <row r="1963" spans="1:7">
      <c r="A1963" s="251"/>
      <c r="B1963" s="241" t="s">
        <v>5077</v>
      </c>
      <c r="C1963" s="245">
        <v>2022</v>
      </c>
      <c r="D1963" s="245" t="s">
        <v>3771</v>
      </c>
      <c r="E1963" s="245">
        <v>1</v>
      </c>
      <c r="F1963" s="245"/>
      <c r="G1963" s="253">
        <v>32.22795</v>
      </c>
    </row>
    <row r="1964" spans="1:7">
      <c r="A1964" s="251"/>
      <c r="B1964" s="241" t="s">
        <v>5077</v>
      </c>
      <c r="C1964" s="245">
        <v>2022</v>
      </c>
      <c r="D1964" s="245" t="s">
        <v>3771</v>
      </c>
      <c r="E1964" s="245">
        <v>1</v>
      </c>
      <c r="F1964" s="245"/>
      <c r="G1964" s="253">
        <v>38.893699999999995</v>
      </c>
    </row>
    <row r="1965" spans="1:7">
      <c r="A1965" s="251"/>
      <c r="B1965" s="241" t="s">
        <v>5077</v>
      </c>
      <c r="C1965" s="245">
        <v>2022</v>
      </c>
      <c r="D1965" s="245" t="s">
        <v>3771</v>
      </c>
      <c r="E1965" s="245">
        <v>1</v>
      </c>
      <c r="F1965" s="245"/>
      <c r="G1965" s="253">
        <v>28.130599999999998</v>
      </c>
    </row>
    <row r="1966" spans="1:7">
      <c r="A1966" s="251"/>
      <c r="B1966" s="241" t="s">
        <v>5077</v>
      </c>
      <c r="C1966" s="245">
        <v>2022</v>
      </c>
      <c r="D1966" s="245" t="s">
        <v>3771</v>
      </c>
      <c r="E1966" s="245">
        <v>1</v>
      </c>
      <c r="F1966" s="245"/>
      <c r="G1966" s="253">
        <v>28.130599999999998</v>
      </c>
    </row>
    <row r="1967" spans="1:7">
      <c r="A1967" s="251"/>
      <c r="B1967" s="241" t="s">
        <v>5077</v>
      </c>
      <c r="C1967" s="245">
        <v>2022</v>
      </c>
      <c r="D1967" s="245" t="s">
        <v>3771</v>
      </c>
      <c r="E1967" s="245">
        <v>1</v>
      </c>
      <c r="F1967" s="245"/>
      <c r="G1967" s="253">
        <v>33.569199999999995</v>
      </c>
    </row>
    <row r="1968" spans="1:7">
      <c r="A1968" s="251"/>
      <c r="B1968" s="241" t="s">
        <v>5077</v>
      </c>
      <c r="C1968" s="245">
        <v>2022</v>
      </c>
      <c r="D1968" s="245" t="s">
        <v>3771</v>
      </c>
      <c r="E1968" s="245">
        <v>1</v>
      </c>
      <c r="F1968" s="245"/>
      <c r="G1968" s="253">
        <v>35.612629999999996</v>
      </c>
    </row>
    <row r="1969" spans="1:7">
      <c r="A1969" s="251"/>
      <c r="B1969" s="241" t="s">
        <v>5077</v>
      </c>
      <c r="C1969" s="245">
        <v>2022</v>
      </c>
      <c r="D1969" s="245" t="s">
        <v>3771</v>
      </c>
      <c r="E1969" s="245">
        <v>1</v>
      </c>
      <c r="F1969" s="245"/>
      <c r="G1969" s="253">
        <v>29.154119999999999</v>
      </c>
    </row>
    <row r="1970" spans="1:7">
      <c r="A1970" s="251"/>
      <c r="B1970" s="241" t="s">
        <v>5077</v>
      </c>
      <c r="C1970" s="245">
        <v>2022</v>
      </c>
      <c r="D1970" s="245" t="s">
        <v>3771</v>
      </c>
      <c r="E1970" s="245">
        <v>1</v>
      </c>
      <c r="F1970" s="245"/>
      <c r="G1970" s="253">
        <v>40.109790000000004</v>
      </c>
    </row>
    <row r="1971" spans="1:7">
      <c r="A1971" s="251"/>
      <c r="B1971" s="241" t="s">
        <v>5077</v>
      </c>
      <c r="C1971" s="245">
        <v>2022</v>
      </c>
      <c r="D1971" s="245" t="s">
        <v>3771</v>
      </c>
      <c r="E1971" s="245">
        <v>1</v>
      </c>
      <c r="F1971" s="245"/>
      <c r="G1971" s="253">
        <v>41.137389999999996</v>
      </c>
    </row>
    <row r="1972" spans="1:7">
      <c r="A1972" s="251"/>
      <c r="B1972" s="241" t="s">
        <v>5077</v>
      </c>
      <c r="C1972" s="245">
        <v>2022</v>
      </c>
      <c r="D1972" s="245" t="s">
        <v>3771</v>
      </c>
      <c r="E1972" s="245">
        <v>1</v>
      </c>
      <c r="F1972" s="245"/>
      <c r="G1972" s="253">
        <v>21.216279999999998</v>
      </c>
    </row>
    <row r="1973" spans="1:7">
      <c r="A1973" s="251"/>
      <c r="B1973" s="241" t="s">
        <v>5077</v>
      </c>
      <c r="C1973" s="245">
        <v>2022</v>
      </c>
      <c r="D1973" s="245" t="s">
        <v>3771</v>
      </c>
      <c r="E1973" s="245">
        <v>1</v>
      </c>
      <c r="F1973" s="245"/>
      <c r="G1973" s="253">
        <v>29.568159999999999</v>
      </c>
    </row>
    <row r="1974" spans="1:7">
      <c r="A1974" s="251"/>
      <c r="B1974" s="241" t="s">
        <v>5077</v>
      </c>
      <c r="C1974" s="245">
        <v>2022</v>
      </c>
      <c r="D1974" s="245" t="s">
        <v>3771</v>
      </c>
      <c r="E1974" s="245">
        <v>1</v>
      </c>
      <c r="F1974" s="245"/>
      <c r="G1974" s="253">
        <v>30.30611</v>
      </c>
    </row>
    <row r="1975" spans="1:7">
      <c r="A1975" s="251"/>
      <c r="B1975" s="241" t="s">
        <v>5077</v>
      </c>
      <c r="C1975" s="245">
        <v>2022</v>
      </c>
      <c r="D1975" s="245" t="s">
        <v>3771</v>
      </c>
      <c r="E1975" s="245">
        <v>1</v>
      </c>
      <c r="F1975" s="245"/>
      <c r="G1975" s="253">
        <v>37.03913</v>
      </c>
    </row>
    <row r="1976" spans="1:7">
      <c r="A1976" s="251"/>
      <c r="B1976" s="241" t="s">
        <v>5077</v>
      </c>
      <c r="C1976" s="245">
        <v>2022</v>
      </c>
      <c r="D1976" s="245" t="s">
        <v>3771</v>
      </c>
      <c r="E1976" s="245">
        <v>1</v>
      </c>
      <c r="F1976" s="245"/>
      <c r="G1976" s="253">
        <v>27.85042</v>
      </c>
    </row>
    <row r="1977" spans="1:7">
      <c r="A1977" s="251"/>
      <c r="B1977" s="241" t="s">
        <v>5077</v>
      </c>
      <c r="C1977" s="245">
        <v>2022</v>
      </c>
      <c r="D1977" s="245" t="s">
        <v>3771</v>
      </c>
      <c r="E1977" s="245">
        <v>1</v>
      </c>
      <c r="F1977" s="245"/>
      <c r="G1977" s="253">
        <v>41.137389999999996</v>
      </c>
    </row>
    <row r="1978" spans="1:7">
      <c r="A1978" s="251"/>
      <c r="B1978" s="241" t="s">
        <v>5077</v>
      </c>
      <c r="C1978" s="245">
        <v>2022</v>
      </c>
      <c r="D1978" s="245" t="s">
        <v>3771</v>
      </c>
      <c r="E1978" s="245">
        <v>1</v>
      </c>
      <c r="F1978" s="245"/>
      <c r="G1978" s="253">
        <v>29.296410000000002</v>
      </c>
    </row>
    <row r="1979" spans="1:7">
      <c r="A1979" s="251"/>
      <c r="B1979" s="241" t="s">
        <v>5077</v>
      </c>
      <c r="C1979" s="245">
        <v>2022</v>
      </c>
      <c r="D1979" s="245" t="s">
        <v>3771</v>
      </c>
      <c r="E1979" s="245">
        <v>1</v>
      </c>
      <c r="F1979" s="245"/>
      <c r="G1979" s="253">
        <v>28.035040000000002</v>
      </c>
    </row>
    <row r="1980" spans="1:7">
      <c r="A1980" s="251"/>
      <c r="B1980" s="241" t="s">
        <v>5077</v>
      </c>
      <c r="C1980" s="245">
        <v>2022</v>
      </c>
      <c r="D1980" s="245" t="s">
        <v>3771</v>
      </c>
      <c r="E1980" s="245">
        <v>1</v>
      </c>
      <c r="F1980" s="245"/>
      <c r="G1980" s="253">
        <v>34.683419999999998</v>
      </c>
    </row>
    <row r="1981" spans="1:7">
      <c r="A1981" s="251"/>
      <c r="B1981" s="241" t="s">
        <v>5077</v>
      </c>
      <c r="C1981" s="245">
        <v>2022</v>
      </c>
      <c r="D1981" s="245" t="s">
        <v>3771</v>
      </c>
      <c r="E1981" s="245">
        <v>1</v>
      </c>
      <c r="F1981" s="245"/>
      <c r="G1981" s="253">
        <v>33.316769999999998</v>
      </c>
    </row>
    <row r="1982" spans="1:7">
      <c r="A1982" s="251"/>
      <c r="B1982" s="241" t="s">
        <v>5077</v>
      </c>
      <c r="C1982" s="245">
        <v>2022</v>
      </c>
      <c r="D1982" s="245" t="s">
        <v>3771</v>
      </c>
      <c r="E1982" s="245">
        <v>1</v>
      </c>
      <c r="F1982" s="245"/>
      <c r="G1982" s="253">
        <v>29.507650000000002</v>
      </c>
    </row>
    <row r="1983" spans="1:7">
      <c r="A1983" s="251"/>
      <c r="B1983" s="241" t="s">
        <v>5077</v>
      </c>
      <c r="C1983" s="245">
        <v>2022</v>
      </c>
      <c r="D1983" s="245" t="s">
        <v>3771</v>
      </c>
      <c r="E1983" s="245">
        <v>1</v>
      </c>
      <c r="F1983" s="245"/>
      <c r="G1983" s="253">
        <v>33.338500000000003</v>
      </c>
    </row>
    <row r="1984" spans="1:7">
      <c r="A1984" s="251"/>
      <c r="B1984" s="241" t="s">
        <v>5077</v>
      </c>
      <c r="C1984" s="245">
        <v>2022</v>
      </c>
      <c r="D1984" s="245" t="s">
        <v>3771</v>
      </c>
      <c r="E1984" s="245">
        <v>1</v>
      </c>
      <c r="F1984" s="245"/>
      <c r="G1984" s="253">
        <v>29.507650000000002</v>
      </c>
    </row>
    <row r="1985" spans="1:7">
      <c r="A1985" s="251"/>
      <c r="B1985" s="241" t="s">
        <v>5077</v>
      </c>
      <c r="C1985" s="245">
        <v>2022</v>
      </c>
      <c r="D1985" s="245" t="s">
        <v>3771</v>
      </c>
      <c r="E1985" s="245">
        <v>1</v>
      </c>
      <c r="F1985" s="245"/>
      <c r="G1985" s="253">
        <v>32.961260000000003</v>
      </c>
    </row>
    <row r="1986" spans="1:7">
      <c r="A1986" s="251"/>
      <c r="B1986" s="241" t="s">
        <v>5077</v>
      </c>
      <c r="C1986" s="245">
        <v>2022</v>
      </c>
      <c r="D1986" s="245" t="s">
        <v>3771</v>
      </c>
      <c r="E1986" s="245">
        <v>1</v>
      </c>
      <c r="F1986" s="245"/>
      <c r="G1986" s="253">
        <v>37.92259</v>
      </c>
    </row>
    <row r="1987" spans="1:7">
      <c r="A1987" s="251"/>
      <c r="B1987" s="241" t="s">
        <v>5077</v>
      </c>
      <c r="C1987" s="245">
        <v>2022</v>
      </c>
      <c r="D1987" s="245" t="s">
        <v>3771</v>
      </c>
      <c r="E1987" s="245">
        <v>1</v>
      </c>
      <c r="F1987" s="245"/>
      <c r="G1987" s="253">
        <v>33.508470000000003</v>
      </c>
    </row>
    <row r="1988" spans="1:7">
      <c r="A1988" s="251"/>
      <c r="B1988" s="241" t="s">
        <v>5077</v>
      </c>
      <c r="C1988" s="245">
        <v>2022</v>
      </c>
      <c r="D1988" s="245" t="s">
        <v>3771</v>
      </c>
      <c r="E1988" s="245">
        <v>1</v>
      </c>
      <c r="F1988" s="245"/>
      <c r="G1988" s="253">
        <v>32.961269999999999</v>
      </c>
    </row>
    <row r="1989" spans="1:7">
      <c r="A1989" s="251"/>
      <c r="B1989" s="241" t="s">
        <v>5077</v>
      </c>
      <c r="C1989" s="245">
        <v>2022</v>
      </c>
      <c r="D1989" s="245" t="s">
        <v>3771</v>
      </c>
      <c r="E1989" s="245">
        <v>1</v>
      </c>
      <c r="F1989" s="245"/>
      <c r="G1989" s="253">
        <v>41.187599999999996</v>
      </c>
    </row>
    <row r="1990" spans="1:7">
      <c r="A1990" s="251"/>
      <c r="B1990" s="241" t="s">
        <v>5077</v>
      </c>
      <c r="C1990" s="245">
        <v>2022</v>
      </c>
      <c r="D1990" s="245" t="s">
        <v>3771</v>
      </c>
      <c r="E1990" s="245">
        <v>1</v>
      </c>
      <c r="F1990" s="245"/>
      <c r="G1990" s="253">
        <v>21.128349999999998</v>
      </c>
    </row>
    <row r="1991" spans="1:7">
      <c r="A1991" s="251"/>
      <c r="B1991" s="241" t="s">
        <v>5077</v>
      </c>
      <c r="C1991" s="245">
        <v>2022</v>
      </c>
      <c r="D1991" s="245" t="s">
        <v>3771</v>
      </c>
      <c r="E1991" s="245">
        <v>1</v>
      </c>
      <c r="F1991" s="245"/>
      <c r="G1991" s="253">
        <v>29.507660000000001</v>
      </c>
    </row>
    <row r="1992" spans="1:7">
      <c r="A1992" s="251"/>
      <c r="B1992" s="241" t="s">
        <v>5077</v>
      </c>
      <c r="C1992" s="245">
        <v>2022</v>
      </c>
      <c r="D1992" s="245" t="s">
        <v>3771</v>
      </c>
      <c r="E1992" s="245">
        <v>1</v>
      </c>
      <c r="F1992" s="245"/>
      <c r="G1992" s="253">
        <v>29.507650000000002</v>
      </c>
    </row>
    <row r="1993" spans="1:7">
      <c r="A1993" s="251"/>
      <c r="B1993" s="241" t="s">
        <v>5077</v>
      </c>
      <c r="C1993" s="245">
        <v>2022</v>
      </c>
      <c r="D1993" s="245" t="s">
        <v>3771</v>
      </c>
      <c r="E1993" s="245">
        <v>1</v>
      </c>
      <c r="F1993" s="245"/>
      <c r="G1993" s="253">
        <v>41.138010000000001</v>
      </c>
    </row>
    <row r="1994" spans="1:7">
      <c r="A1994" s="251"/>
      <c r="B1994" s="241" t="s">
        <v>5077</v>
      </c>
      <c r="C1994" s="245">
        <v>2022</v>
      </c>
      <c r="D1994" s="245" t="s">
        <v>3771</v>
      </c>
      <c r="E1994" s="245">
        <v>1</v>
      </c>
      <c r="F1994" s="245"/>
      <c r="G1994" s="253">
        <v>29.153890000000001</v>
      </c>
    </row>
    <row r="1995" spans="1:7">
      <c r="A1995" s="251"/>
      <c r="B1995" s="241" t="s">
        <v>5077</v>
      </c>
      <c r="C1995" s="245">
        <v>2022</v>
      </c>
      <c r="D1995" s="245" t="s">
        <v>3771</v>
      </c>
      <c r="E1995" s="245">
        <v>1</v>
      </c>
      <c r="F1995" s="245"/>
      <c r="G1995" s="253">
        <v>29.640650000000001</v>
      </c>
    </row>
    <row r="1996" spans="1:7">
      <c r="A1996" s="251"/>
      <c r="B1996" s="241" t="s">
        <v>5077</v>
      </c>
      <c r="C1996" s="245">
        <v>2022</v>
      </c>
      <c r="D1996" s="245" t="s">
        <v>3771</v>
      </c>
      <c r="E1996" s="245">
        <v>1</v>
      </c>
      <c r="F1996" s="245"/>
      <c r="G1996" s="253">
        <v>28.035049999999998</v>
      </c>
    </row>
    <row r="1997" spans="1:7">
      <c r="A1997" s="251"/>
      <c r="B1997" s="241" t="s">
        <v>5077</v>
      </c>
      <c r="C1997" s="245">
        <v>2022</v>
      </c>
      <c r="D1997" s="245" t="s">
        <v>3771</v>
      </c>
      <c r="E1997" s="245">
        <v>1</v>
      </c>
      <c r="F1997" s="245"/>
      <c r="G1997" s="253">
        <v>29.196630000000003</v>
      </c>
    </row>
    <row r="1998" spans="1:7">
      <c r="A1998" s="251"/>
      <c r="B1998" s="241" t="s">
        <v>5077</v>
      </c>
      <c r="C1998" s="245">
        <v>2022</v>
      </c>
      <c r="D1998" s="245" t="s">
        <v>3771</v>
      </c>
      <c r="E1998" s="245">
        <v>1</v>
      </c>
      <c r="F1998" s="245"/>
      <c r="G1998" s="253">
        <v>36.811610000000002</v>
      </c>
    </row>
    <row r="1999" spans="1:7">
      <c r="A1999" s="251"/>
      <c r="B1999" s="241" t="s">
        <v>5077</v>
      </c>
      <c r="C1999" s="245">
        <v>2022</v>
      </c>
      <c r="D1999" s="245" t="s">
        <v>3771</v>
      </c>
      <c r="E1999" s="245">
        <v>1</v>
      </c>
      <c r="F1999" s="245"/>
      <c r="G1999" s="253">
        <v>30.93544</v>
      </c>
    </row>
    <row r="2000" spans="1:7">
      <c r="A2000" s="251"/>
      <c r="B2000" s="241" t="s">
        <v>5077</v>
      </c>
      <c r="C2000" s="245">
        <v>2022</v>
      </c>
      <c r="D2000" s="245" t="s">
        <v>3771</v>
      </c>
      <c r="E2000" s="245">
        <v>1</v>
      </c>
      <c r="F2000" s="245"/>
      <c r="G2000" s="253">
        <v>15.6539</v>
      </c>
    </row>
    <row r="2001" spans="1:7">
      <c r="A2001" s="251"/>
      <c r="B2001" s="241" t="s">
        <v>5077</v>
      </c>
      <c r="C2001" s="245">
        <v>2022</v>
      </c>
      <c r="D2001" s="245" t="s">
        <v>3771</v>
      </c>
      <c r="E2001" s="245">
        <v>1</v>
      </c>
      <c r="F2001" s="245"/>
      <c r="G2001" s="253">
        <v>20.768630000000002</v>
      </c>
    </row>
    <row r="2002" spans="1:7">
      <c r="A2002" s="251"/>
      <c r="B2002" s="241" t="s">
        <v>5077</v>
      </c>
      <c r="C2002" s="245">
        <v>2022</v>
      </c>
      <c r="D2002" s="245" t="s">
        <v>3771</v>
      </c>
      <c r="E2002" s="245">
        <v>1</v>
      </c>
      <c r="F2002" s="245"/>
      <c r="G2002" s="253">
        <v>20.76859</v>
      </c>
    </row>
    <row r="2003" spans="1:7">
      <c r="A2003" s="251"/>
      <c r="B2003" s="241" t="s">
        <v>5077</v>
      </c>
      <c r="C2003" s="245">
        <v>2022</v>
      </c>
      <c r="D2003" s="245" t="s">
        <v>3771</v>
      </c>
      <c r="E2003" s="245">
        <v>1</v>
      </c>
      <c r="F2003" s="245"/>
      <c r="G2003" s="253">
        <v>20.768519999999999</v>
      </c>
    </row>
    <row r="2004" spans="1:7">
      <c r="A2004" s="251"/>
      <c r="B2004" s="241" t="s">
        <v>5077</v>
      </c>
      <c r="C2004" s="245">
        <v>2022</v>
      </c>
      <c r="D2004" s="245" t="s">
        <v>3771</v>
      </c>
      <c r="E2004" s="245">
        <v>1</v>
      </c>
      <c r="F2004" s="245"/>
      <c r="G2004" s="253">
        <v>18.971250000000001</v>
      </c>
    </row>
    <row r="2005" spans="1:7">
      <c r="A2005" s="251"/>
      <c r="B2005" s="241" t="s">
        <v>5077</v>
      </c>
      <c r="C2005" s="245">
        <v>2022</v>
      </c>
      <c r="D2005" s="245" t="s">
        <v>3771</v>
      </c>
      <c r="E2005" s="245">
        <v>1</v>
      </c>
      <c r="F2005" s="245"/>
      <c r="G2005" s="253">
        <v>21.182009999999998</v>
      </c>
    </row>
    <row r="2006" spans="1:7">
      <c r="A2006" s="251"/>
      <c r="B2006" s="241" t="s">
        <v>5077</v>
      </c>
      <c r="C2006" s="245">
        <v>2022</v>
      </c>
      <c r="D2006" s="245" t="s">
        <v>3771</v>
      </c>
      <c r="E2006" s="245">
        <v>1</v>
      </c>
      <c r="F2006" s="245"/>
      <c r="G2006" s="253">
        <v>15.48765</v>
      </c>
    </row>
    <row r="2007" spans="1:7">
      <c r="A2007" s="251"/>
      <c r="B2007" s="241" t="s">
        <v>5077</v>
      </c>
      <c r="C2007" s="245">
        <v>2022</v>
      </c>
      <c r="D2007" s="245" t="s">
        <v>3771</v>
      </c>
      <c r="E2007" s="245">
        <v>1</v>
      </c>
      <c r="F2007" s="245"/>
      <c r="G2007" s="253">
        <v>16.000979999999998</v>
      </c>
    </row>
    <row r="2008" spans="1:7">
      <c r="A2008" s="251"/>
      <c r="B2008" s="241" t="s">
        <v>5077</v>
      </c>
      <c r="C2008" s="245">
        <v>2022</v>
      </c>
      <c r="D2008" s="245" t="s">
        <v>3771</v>
      </c>
      <c r="E2008" s="245">
        <v>1</v>
      </c>
      <c r="F2008" s="245"/>
      <c r="G2008" s="253">
        <v>17.698490000000003</v>
      </c>
    </row>
    <row r="2009" spans="1:7">
      <c r="A2009" s="251"/>
      <c r="B2009" s="241" t="s">
        <v>5077</v>
      </c>
      <c r="C2009" s="245">
        <v>2022</v>
      </c>
      <c r="D2009" s="245" t="s">
        <v>3771</v>
      </c>
      <c r="E2009" s="245">
        <v>1</v>
      </c>
      <c r="F2009" s="245"/>
      <c r="G2009" s="253">
        <v>39.264279999999999</v>
      </c>
    </row>
    <row r="2010" spans="1:7">
      <c r="A2010" s="251"/>
      <c r="B2010" s="241" t="s">
        <v>5077</v>
      </c>
      <c r="C2010" s="245">
        <v>2022</v>
      </c>
      <c r="D2010" s="245" t="s">
        <v>3771</v>
      </c>
      <c r="E2010" s="245">
        <v>1</v>
      </c>
      <c r="F2010" s="245"/>
      <c r="G2010" s="253">
        <v>30.885580000000001</v>
      </c>
    </row>
    <row r="2011" spans="1:7">
      <c r="A2011" s="251"/>
      <c r="B2011" s="241" t="s">
        <v>5077</v>
      </c>
      <c r="C2011" s="245">
        <v>2022</v>
      </c>
      <c r="D2011" s="245" t="s">
        <v>3771</v>
      </c>
      <c r="E2011" s="245">
        <v>1</v>
      </c>
      <c r="F2011" s="245"/>
      <c r="G2011" s="253">
        <v>18.953439999999997</v>
      </c>
    </row>
    <row r="2012" spans="1:7">
      <c r="A2012" s="251"/>
      <c r="B2012" s="241" t="s">
        <v>5077</v>
      </c>
      <c r="C2012" s="245">
        <v>2022</v>
      </c>
      <c r="D2012" s="245" t="s">
        <v>3771</v>
      </c>
      <c r="E2012" s="245">
        <v>1</v>
      </c>
      <c r="F2012" s="245"/>
      <c r="G2012" s="253">
        <v>16.548569999999998</v>
      </c>
    </row>
    <row r="2013" spans="1:7">
      <c r="A2013" s="251"/>
      <c r="B2013" s="241" t="s">
        <v>5077</v>
      </c>
      <c r="C2013" s="245">
        <v>2022</v>
      </c>
      <c r="D2013" s="245" t="s">
        <v>3771</v>
      </c>
      <c r="E2013" s="245">
        <v>1</v>
      </c>
      <c r="F2013" s="245"/>
      <c r="G2013" s="253">
        <v>17.785599999999999</v>
      </c>
    </row>
    <row r="2014" spans="1:7">
      <c r="A2014" s="251"/>
      <c r="B2014" s="241" t="s">
        <v>5077</v>
      </c>
      <c r="C2014" s="245">
        <v>2022</v>
      </c>
      <c r="D2014" s="245" t="s">
        <v>3771</v>
      </c>
      <c r="E2014" s="245">
        <v>1</v>
      </c>
      <c r="F2014" s="245"/>
      <c r="G2014" s="253">
        <v>19.311019999999999</v>
      </c>
    </row>
    <row r="2015" spans="1:7">
      <c r="A2015" s="251"/>
      <c r="B2015" s="241" t="s">
        <v>5077</v>
      </c>
      <c r="C2015" s="245">
        <v>2022</v>
      </c>
      <c r="D2015" s="245" t="s">
        <v>3771</v>
      </c>
      <c r="E2015" s="245">
        <v>1</v>
      </c>
      <c r="F2015" s="245"/>
      <c r="G2015" s="253">
        <v>38.916669999999996</v>
      </c>
    </row>
    <row r="2016" spans="1:7">
      <c r="A2016" s="251"/>
      <c r="B2016" s="241" t="s">
        <v>5077</v>
      </c>
      <c r="C2016" s="245">
        <v>2022</v>
      </c>
      <c r="D2016" s="245" t="s">
        <v>3771</v>
      </c>
      <c r="E2016" s="245">
        <v>1</v>
      </c>
      <c r="F2016" s="245"/>
      <c r="G2016" s="253">
        <v>39.874050000000004</v>
      </c>
    </row>
    <row r="2017" spans="1:7">
      <c r="A2017" s="251"/>
      <c r="B2017" s="241" t="s">
        <v>5077</v>
      </c>
      <c r="C2017" s="245">
        <v>2022</v>
      </c>
      <c r="D2017" s="245" t="s">
        <v>3771</v>
      </c>
      <c r="E2017" s="245">
        <v>1</v>
      </c>
      <c r="F2017" s="245"/>
      <c r="G2017" s="253">
        <v>38.646500000000003</v>
      </c>
    </row>
    <row r="2018" spans="1:7">
      <c r="A2018" s="251"/>
      <c r="B2018" s="241" t="s">
        <v>5077</v>
      </c>
      <c r="C2018" s="245">
        <v>2022</v>
      </c>
      <c r="D2018" s="245" t="s">
        <v>3771</v>
      </c>
      <c r="E2018" s="245">
        <v>1</v>
      </c>
      <c r="F2018" s="245"/>
      <c r="G2018" s="253">
        <v>30.216240000000003</v>
      </c>
    </row>
    <row r="2019" spans="1:7">
      <c r="A2019" s="251"/>
      <c r="B2019" s="241" t="s">
        <v>5077</v>
      </c>
      <c r="C2019" s="245">
        <v>2022</v>
      </c>
      <c r="D2019" s="245" t="s">
        <v>3771</v>
      </c>
      <c r="E2019" s="245">
        <v>1</v>
      </c>
      <c r="F2019" s="245"/>
      <c r="G2019" s="253">
        <v>18.717359999999999</v>
      </c>
    </row>
    <row r="2020" spans="1:7">
      <c r="A2020" s="251"/>
      <c r="B2020" s="241" t="s">
        <v>5077</v>
      </c>
      <c r="C2020" s="245">
        <v>2022</v>
      </c>
      <c r="D2020" s="245" t="s">
        <v>3771</v>
      </c>
      <c r="E2020" s="245">
        <v>1</v>
      </c>
      <c r="F2020" s="245"/>
      <c r="G2020" s="253">
        <v>19.853630000000003</v>
      </c>
    </row>
    <row r="2021" spans="1:7">
      <c r="A2021" s="251"/>
      <c r="B2021" s="241" t="s">
        <v>5077</v>
      </c>
      <c r="C2021" s="245">
        <v>2022</v>
      </c>
      <c r="D2021" s="245" t="s">
        <v>3771</v>
      </c>
      <c r="E2021" s="245">
        <v>1</v>
      </c>
      <c r="F2021" s="245"/>
      <c r="G2021" s="253">
        <v>14.059059999999999</v>
      </c>
    </row>
    <row r="2022" spans="1:7">
      <c r="A2022" s="251"/>
      <c r="B2022" s="241" t="s">
        <v>5077</v>
      </c>
      <c r="C2022" s="245">
        <v>2022</v>
      </c>
      <c r="D2022" s="245" t="s">
        <v>3771</v>
      </c>
      <c r="E2022" s="245">
        <v>1</v>
      </c>
      <c r="F2022" s="245"/>
      <c r="G2022" s="253">
        <v>16.24981</v>
      </c>
    </row>
    <row r="2023" spans="1:7">
      <c r="A2023" s="251"/>
      <c r="B2023" s="241" t="s">
        <v>5077</v>
      </c>
      <c r="C2023" s="245">
        <v>2022</v>
      </c>
      <c r="D2023" s="245" t="s">
        <v>3771</v>
      </c>
      <c r="E2023" s="245">
        <v>1</v>
      </c>
      <c r="F2023" s="245"/>
      <c r="G2023" s="253">
        <v>37.567749999999997</v>
      </c>
    </row>
    <row r="2024" spans="1:7">
      <c r="A2024" s="251"/>
      <c r="B2024" s="241" t="s">
        <v>5077</v>
      </c>
      <c r="C2024" s="245">
        <v>2022</v>
      </c>
      <c r="D2024" s="245" t="s">
        <v>3771</v>
      </c>
      <c r="E2024" s="245">
        <v>1</v>
      </c>
      <c r="F2024" s="245"/>
      <c r="G2024" s="253">
        <v>17.20187</v>
      </c>
    </row>
    <row r="2025" spans="1:7">
      <c r="A2025" s="251"/>
      <c r="B2025" s="241" t="s">
        <v>5077</v>
      </c>
      <c r="C2025" s="245">
        <v>2022</v>
      </c>
      <c r="D2025" s="245" t="s">
        <v>3771</v>
      </c>
      <c r="E2025" s="245">
        <v>1</v>
      </c>
      <c r="F2025" s="245"/>
      <c r="G2025" s="253">
        <v>36.947859999999999</v>
      </c>
    </row>
    <row r="2026" spans="1:7">
      <c r="A2026" s="251"/>
      <c r="B2026" s="241" t="s">
        <v>5077</v>
      </c>
      <c r="C2026" s="245">
        <v>2022</v>
      </c>
      <c r="D2026" s="245" t="s">
        <v>3771</v>
      </c>
      <c r="E2026" s="245">
        <v>1</v>
      </c>
      <c r="F2026" s="245"/>
      <c r="G2026" s="253">
        <v>11.995799999999999</v>
      </c>
    </row>
    <row r="2027" spans="1:7">
      <c r="A2027" s="251"/>
      <c r="B2027" s="241" t="s">
        <v>5077</v>
      </c>
      <c r="C2027" s="245">
        <v>2022</v>
      </c>
      <c r="D2027" s="245" t="s">
        <v>3771</v>
      </c>
      <c r="E2027" s="245">
        <v>1</v>
      </c>
      <c r="F2027" s="245"/>
      <c r="G2027" s="253">
        <v>14.58846</v>
      </c>
    </row>
    <row r="2028" spans="1:7">
      <c r="A2028" s="251"/>
      <c r="B2028" s="241" t="s">
        <v>5077</v>
      </c>
      <c r="C2028" s="245">
        <v>2022</v>
      </c>
      <c r="D2028" s="245" t="s">
        <v>3771</v>
      </c>
      <c r="E2028" s="245">
        <v>1</v>
      </c>
      <c r="F2028" s="245"/>
      <c r="G2028" s="253">
        <v>15.209280000000001</v>
      </c>
    </row>
    <row r="2029" spans="1:7">
      <c r="A2029" s="251"/>
      <c r="B2029" s="241" t="s">
        <v>5077</v>
      </c>
      <c r="C2029" s="245">
        <v>2022</v>
      </c>
      <c r="D2029" s="245" t="s">
        <v>3771</v>
      </c>
      <c r="E2029" s="245">
        <v>1</v>
      </c>
      <c r="F2029" s="245"/>
      <c r="G2029" s="253">
        <v>16.323360000000001</v>
      </c>
    </row>
    <row r="2030" spans="1:7">
      <c r="A2030" s="251"/>
      <c r="B2030" s="241" t="s">
        <v>5077</v>
      </c>
      <c r="C2030" s="245">
        <v>2022</v>
      </c>
      <c r="D2030" s="245" t="s">
        <v>3771</v>
      </c>
      <c r="E2030" s="245">
        <v>1</v>
      </c>
      <c r="F2030" s="245"/>
      <c r="G2030" s="253">
        <v>32.782440000000001</v>
      </c>
    </row>
    <row r="2031" spans="1:7">
      <c r="A2031" s="251"/>
      <c r="B2031" s="241" t="s">
        <v>5077</v>
      </c>
      <c r="C2031" s="245">
        <v>2022</v>
      </c>
      <c r="D2031" s="245" t="s">
        <v>3771</v>
      </c>
      <c r="E2031" s="245">
        <v>1</v>
      </c>
      <c r="F2031" s="245"/>
      <c r="G2031" s="253">
        <v>18.452380000000002</v>
      </c>
    </row>
    <row r="2032" spans="1:7">
      <c r="A2032" s="251"/>
      <c r="B2032" s="241" t="s">
        <v>5077</v>
      </c>
      <c r="C2032" s="245">
        <v>2022</v>
      </c>
      <c r="D2032" s="245" t="s">
        <v>3771</v>
      </c>
      <c r="E2032" s="245">
        <v>1</v>
      </c>
      <c r="F2032" s="245"/>
      <c r="G2032" s="253">
        <v>16.344339999999999</v>
      </c>
    </row>
    <row r="2033" spans="1:7">
      <c r="A2033" s="251"/>
      <c r="B2033" s="241" t="s">
        <v>5077</v>
      </c>
      <c r="C2033" s="245">
        <v>2022</v>
      </c>
      <c r="D2033" s="245" t="s">
        <v>3771</v>
      </c>
      <c r="E2033" s="245">
        <v>1</v>
      </c>
      <c r="F2033" s="245"/>
      <c r="G2033" s="253">
        <v>17.15287</v>
      </c>
    </row>
    <row r="2034" spans="1:7">
      <c r="A2034" s="251"/>
      <c r="B2034" s="241" t="s">
        <v>5077</v>
      </c>
      <c r="C2034" s="245">
        <v>2022</v>
      </c>
      <c r="D2034" s="245" t="s">
        <v>3771</v>
      </c>
      <c r="E2034" s="245">
        <v>1</v>
      </c>
      <c r="F2034" s="245"/>
      <c r="G2034" s="253">
        <v>36.985510000000005</v>
      </c>
    </row>
    <row r="2035" spans="1:7">
      <c r="A2035" s="251"/>
      <c r="B2035" s="241" t="s">
        <v>5077</v>
      </c>
      <c r="C2035" s="245">
        <v>2022</v>
      </c>
      <c r="D2035" s="245" t="s">
        <v>3771</v>
      </c>
      <c r="E2035" s="245">
        <v>1</v>
      </c>
      <c r="F2035" s="245"/>
      <c r="G2035" s="253">
        <v>43.57011</v>
      </c>
    </row>
    <row r="2036" spans="1:7">
      <c r="A2036" s="251"/>
      <c r="B2036" s="241" t="s">
        <v>5077</v>
      </c>
      <c r="C2036" s="245">
        <v>2022</v>
      </c>
      <c r="D2036" s="245" t="s">
        <v>3771</v>
      </c>
      <c r="E2036" s="245">
        <v>1</v>
      </c>
      <c r="F2036" s="245"/>
      <c r="G2036" s="253">
        <v>13.8544</v>
      </c>
    </row>
    <row r="2037" spans="1:7">
      <c r="A2037" s="251"/>
      <c r="B2037" s="241" t="s">
        <v>5077</v>
      </c>
      <c r="C2037" s="245">
        <v>2022</v>
      </c>
      <c r="D2037" s="245" t="s">
        <v>3771</v>
      </c>
      <c r="E2037" s="245">
        <v>1</v>
      </c>
      <c r="F2037" s="245"/>
      <c r="G2037" s="253">
        <v>12.46861</v>
      </c>
    </row>
    <row r="2038" spans="1:7">
      <c r="A2038" s="251"/>
      <c r="B2038" s="241" t="s">
        <v>5077</v>
      </c>
      <c r="C2038" s="245">
        <v>2022</v>
      </c>
      <c r="D2038" s="245" t="s">
        <v>3771</v>
      </c>
      <c r="E2038" s="245">
        <v>1</v>
      </c>
      <c r="F2038" s="245"/>
      <c r="G2038" s="253">
        <v>12.58347</v>
      </c>
    </row>
    <row r="2039" spans="1:7">
      <c r="A2039" s="251"/>
      <c r="B2039" s="241" t="s">
        <v>5077</v>
      </c>
      <c r="C2039" s="245">
        <v>2022</v>
      </c>
      <c r="D2039" s="245" t="s">
        <v>3771</v>
      </c>
      <c r="E2039" s="245">
        <v>1</v>
      </c>
      <c r="F2039" s="245"/>
      <c r="G2039" s="253">
        <v>28.034009999999999</v>
      </c>
    </row>
    <row r="2040" spans="1:7">
      <c r="A2040" s="251"/>
      <c r="B2040" s="241" t="s">
        <v>5077</v>
      </c>
      <c r="C2040" s="245">
        <v>2022</v>
      </c>
      <c r="D2040" s="245" t="s">
        <v>3771</v>
      </c>
      <c r="E2040" s="245">
        <v>1</v>
      </c>
      <c r="F2040" s="245"/>
      <c r="G2040" s="253">
        <v>18.91695</v>
      </c>
    </row>
    <row r="2041" spans="1:7">
      <c r="A2041" s="251"/>
      <c r="B2041" s="241" t="s">
        <v>5077</v>
      </c>
      <c r="C2041" s="245">
        <v>2022</v>
      </c>
      <c r="D2041" s="245" t="s">
        <v>3771</v>
      </c>
      <c r="E2041" s="245">
        <v>1</v>
      </c>
      <c r="F2041" s="245"/>
      <c r="G2041" s="253">
        <v>17.901389999999999</v>
      </c>
    </row>
    <row r="2042" spans="1:7">
      <c r="A2042" s="251"/>
      <c r="B2042" s="241" t="s">
        <v>5077</v>
      </c>
      <c r="C2042" s="245">
        <v>2022</v>
      </c>
      <c r="D2042" s="245" t="s">
        <v>3771</v>
      </c>
      <c r="E2042" s="245">
        <v>1</v>
      </c>
      <c r="F2042" s="245"/>
      <c r="G2042" s="253">
        <v>37.05686</v>
      </c>
    </row>
    <row r="2043" spans="1:7">
      <c r="A2043" s="251"/>
      <c r="B2043" s="241" t="s">
        <v>5077</v>
      </c>
      <c r="C2043" s="245">
        <v>2022</v>
      </c>
      <c r="D2043" s="245" t="s">
        <v>3771</v>
      </c>
      <c r="E2043" s="245">
        <v>1</v>
      </c>
      <c r="F2043" s="245"/>
      <c r="G2043" s="253">
        <v>14.92304</v>
      </c>
    </row>
    <row r="2044" spans="1:7">
      <c r="A2044" s="251"/>
      <c r="B2044" s="241" t="s">
        <v>5077</v>
      </c>
      <c r="C2044" s="245">
        <v>2022</v>
      </c>
      <c r="D2044" s="245" t="s">
        <v>3771</v>
      </c>
      <c r="E2044" s="245">
        <v>1</v>
      </c>
      <c r="F2044" s="245"/>
      <c r="G2044" s="253">
        <v>13.94711</v>
      </c>
    </row>
    <row r="2045" spans="1:7">
      <c r="A2045" s="251"/>
      <c r="B2045" s="241" t="s">
        <v>5077</v>
      </c>
      <c r="C2045" s="245">
        <v>2022</v>
      </c>
      <c r="D2045" s="245" t="s">
        <v>3771</v>
      </c>
      <c r="E2045" s="245">
        <v>1</v>
      </c>
      <c r="F2045" s="245"/>
      <c r="G2045" s="253">
        <v>37.70702</v>
      </c>
    </row>
    <row r="2046" spans="1:7">
      <c r="A2046" s="251"/>
      <c r="B2046" s="241" t="s">
        <v>5077</v>
      </c>
      <c r="C2046" s="245">
        <v>2022</v>
      </c>
      <c r="D2046" s="245" t="s">
        <v>3771</v>
      </c>
      <c r="E2046" s="245">
        <v>1</v>
      </c>
      <c r="F2046" s="245"/>
      <c r="G2046" s="253">
        <v>38.760469999999998</v>
      </c>
    </row>
    <row r="2047" spans="1:7">
      <c r="A2047" s="251"/>
      <c r="B2047" s="241" t="s">
        <v>5077</v>
      </c>
      <c r="C2047" s="245">
        <v>2022</v>
      </c>
      <c r="D2047" s="245" t="s">
        <v>3771</v>
      </c>
      <c r="E2047" s="245">
        <v>1</v>
      </c>
      <c r="F2047" s="245"/>
      <c r="G2047" s="253">
        <v>38.409489999999998</v>
      </c>
    </row>
    <row r="2048" spans="1:7">
      <c r="A2048" s="251"/>
      <c r="B2048" s="241" t="s">
        <v>5077</v>
      </c>
      <c r="C2048" s="245">
        <v>2022</v>
      </c>
      <c r="D2048" s="245" t="s">
        <v>3771</v>
      </c>
      <c r="E2048" s="245">
        <v>1</v>
      </c>
      <c r="F2048" s="245"/>
      <c r="G2048" s="253">
        <v>18.080169999999999</v>
      </c>
    </row>
    <row r="2049" spans="1:7">
      <c r="A2049" s="251"/>
      <c r="B2049" s="241" t="s">
        <v>5077</v>
      </c>
      <c r="C2049" s="245">
        <v>2022</v>
      </c>
      <c r="D2049" s="245" t="s">
        <v>3771</v>
      </c>
      <c r="E2049" s="245">
        <v>1</v>
      </c>
      <c r="F2049" s="245"/>
      <c r="G2049" s="253">
        <v>37.927070000000001</v>
      </c>
    </row>
    <row r="2050" spans="1:7">
      <c r="A2050" s="251"/>
      <c r="B2050" s="241" t="s">
        <v>5077</v>
      </c>
      <c r="C2050" s="245">
        <v>2022</v>
      </c>
      <c r="D2050" s="245" t="s">
        <v>3771</v>
      </c>
      <c r="E2050" s="245">
        <v>1</v>
      </c>
      <c r="F2050" s="245"/>
      <c r="G2050" s="253">
        <v>38.73565</v>
      </c>
    </row>
    <row r="2051" spans="1:7">
      <c r="A2051" s="251"/>
      <c r="B2051" s="241" t="s">
        <v>5077</v>
      </c>
      <c r="C2051" s="245">
        <v>2022</v>
      </c>
      <c r="D2051" s="245" t="s">
        <v>3771</v>
      </c>
      <c r="E2051" s="245">
        <v>1</v>
      </c>
      <c r="F2051" s="245"/>
      <c r="G2051" s="253">
        <v>18.610099999999999</v>
      </c>
    </row>
    <row r="2052" spans="1:7">
      <c r="A2052" s="251"/>
      <c r="B2052" s="241" t="s">
        <v>5077</v>
      </c>
      <c r="C2052" s="245">
        <v>2022</v>
      </c>
      <c r="D2052" s="245" t="s">
        <v>3771</v>
      </c>
      <c r="E2052" s="245">
        <v>1</v>
      </c>
      <c r="F2052" s="245"/>
      <c r="G2052" s="253">
        <v>18.71725</v>
      </c>
    </row>
    <row r="2053" spans="1:7">
      <c r="A2053" s="251"/>
      <c r="B2053" s="241" t="s">
        <v>5077</v>
      </c>
      <c r="C2053" s="245">
        <v>2022</v>
      </c>
      <c r="D2053" s="245" t="s">
        <v>3771</v>
      </c>
      <c r="E2053" s="245">
        <v>1</v>
      </c>
      <c r="F2053" s="245"/>
      <c r="G2053" s="253">
        <v>40.342040000000004</v>
      </c>
    </row>
    <row r="2054" spans="1:7">
      <c r="A2054" s="251"/>
      <c r="B2054" s="241" t="s">
        <v>5077</v>
      </c>
      <c r="C2054" s="245">
        <v>2022</v>
      </c>
      <c r="D2054" s="245" t="s">
        <v>3771</v>
      </c>
      <c r="E2054" s="245">
        <v>1</v>
      </c>
      <c r="F2054" s="245"/>
      <c r="G2054" s="253">
        <v>19.089040000000001</v>
      </c>
    </row>
    <row r="2055" spans="1:7">
      <c r="A2055" s="251"/>
      <c r="B2055" s="241" t="s">
        <v>5077</v>
      </c>
      <c r="C2055" s="245">
        <v>2022</v>
      </c>
      <c r="D2055" s="245" t="s">
        <v>3771</v>
      </c>
      <c r="E2055" s="245">
        <v>1</v>
      </c>
      <c r="F2055" s="245"/>
      <c r="G2055" s="253">
        <v>17.004339999999999</v>
      </c>
    </row>
    <row r="2056" spans="1:7">
      <c r="A2056" s="251"/>
      <c r="B2056" s="241" t="s">
        <v>5077</v>
      </c>
      <c r="C2056" s="245">
        <v>2022</v>
      </c>
      <c r="D2056" s="245" t="s">
        <v>3771</v>
      </c>
      <c r="E2056" s="245">
        <v>1</v>
      </c>
      <c r="F2056" s="245"/>
      <c r="G2056" s="253">
        <v>18.033720000000002</v>
      </c>
    </row>
    <row r="2057" spans="1:7">
      <c r="A2057" s="251"/>
      <c r="B2057" s="241" t="s">
        <v>5077</v>
      </c>
      <c r="C2057" s="245">
        <v>2022</v>
      </c>
      <c r="D2057" s="245" t="s">
        <v>3771</v>
      </c>
      <c r="E2057" s="245">
        <v>1</v>
      </c>
      <c r="F2057" s="245"/>
      <c r="G2057" s="253">
        <v>38.616399999999999</v>
      </c>
    </row>
    <row r="2058" spans="1:7">
      <c r="A2058" s="251"/>
      <c r="B2058" s="241" t="s">
        <v>5077</v>
      </c>
      <c r="C2058" s="245">
        <v>2022</v>
      </c>
      <c r="D2058" s="245" t="s">
        <v>3771</v>
      </c>
      <c r="E2058" s="245">
        <v>1</v>
      </c>
      <c r="F2058" s="245"/>
      <c r="G2058" s="253">
        <v>16.016179999999999</v>
      </c>
    </row>
    <row r="2059" spans="1:7">
      <c r="A2059" s="251"/>
      <c r="B2059" s="241" t="s">
        <v>5077</v>
      </c>
      <c r="C2059" s="245">
        <v>2022</v>
      </c>
      <c r="D2059" s="245" t="s">
        <v>3771</v>
      </c>
      <c r="E2059" s="245">
        <v>1</v>
      </c>
      <c r="F2059" s="245"/>
      <c r="G2059" s="253">
        <v>17.675740000000001</v>
      </c>
    </row>
    <row r="2060" spans="1:7">
      <c r="A2060" s="251"/>
      <c r="B2060" s="241" t="s">
        <v>5077</v>
      </c>
      <c r="C2060" s="245">
        <v>2022</v>
      </c>
      <c r="D2060" s="245" t="s">
        <v>3771</v>
      </c>
      <c r="E2060" s="245">
        <v>1</v>
      </c>
      <c r="F2060" s="245"/>
      <c r="G2060" s="253">
        <v>11.89772</v>
      </c>
    </row>
    <row r="2061" spans="1:7">
      <c r="A2061" s="251"/>
      <c r="B2061" s="241" t="s">
        <v>5077</v>
      </c>
      <c r="C2061" s="245">
        <v>2022</v>
      </c>
      <c r="D2061" s="245" t="s">
        <v>3771</v>
      </c>
      <c r="E2061" s="245">
        <v>1</v>
      </c>
      <c r="F2061" s="245"/>
      <c r="G2061" s="253">
        <v>17.048719999999999</v>
      </c>
    </row>
    <row r="2062" spans="1:7">
      <c r="A2062" s="251"/>
      <c r="B2062" s="241" t="s">
        <v>5077</v>
      </c>
      <c r="C2062" s="245">
        <v>2022</v>
      </c>
      <c r="D2062" s="245" t="s">
        <v>3771</v>
      </c>
      <c r="E2062" s="245">
        <v>1</v>
      </c>
      <c r="F2062" s="245"/>
      <c r="G2062" s="253">
        <v>13.35608</v>
      </c>
    </row>
    <row r="2063" spans="1:7">
      <c r="A2063" s="251"/>
      <c r="B2063" s="241" t="s">
        <v>5077</v>
      </c>
      <c r="C2063" s="245">
        <v>2022</v>
      </c>
      <c r="D2063" s="245" t="s">
        <v>3771</v>
      </c>
      <c r="E2063" s="245">
        <v>1</v>
      </c>
      <c r="F2063" s="245"/>
      <c r="G2063" s="253">
        <v>37.95073</v>
      </c>
    </row>
    <row r="2064" spans="1:7">
      <c r="A2064" s="251"/>
      <c r="B2064" s="241" t="s">
        <v>5077</v>
      </c>
      <c r="C2064" s="245">
        <v>2022</v>
      </c>
      <c r="D2064" s="245" t="s">
        <v>3771</v>
      </c>
      <c r="E2064" s="245">
        <v>1</v>
      </c>
      <c r="F2064" s="245"/>
      <c r="G2064" s="253">
        <v>16.989000000000001</v>
      </c>
    </row>
    <row r="2065" spans="1:7">
      <c r="A2065" s="251"/>
      <c r="B2065" s="241" t="s">
        <v>5077</v>
      </c>
      <c r="C2065" s="245">
        <v>2022</v>
      </c>
      <c r="D2065" s="245" t="s">
        <v>3771</v>
      </c>
      <c r="E2065" s="245">
        <v>1</v>
      </c>
      <c r="F2065" s="245"/>
      <c r="G2065" s="253">
        <v>11.767379999999999</v>
      </c>
    </row>
    <row r="2066" spans="1:7">
      <c r="A2066" s="251"/>
      <c r="B2066" s="241" t="s">
        <v>5077</v>
      </c>
      <c r="C2066" s="245">
        <v>2022</v>
      </c>
      <c r="D2066" s="245" t="s">
        <v>3771</v>
      </c>
      <c r="E2066" s="245">
        <v>1</v>
      </c>
      <c r="F2066" s="245"/>
      <c r="G2066" s="253">
        <v>19.558810000000001</v>
      </c>
    </row>
    <row r="2067" spans="1:7">
      <c r="A2067" s="251"/>
      <c r="B2067" s="241" t="s">
        <v>5077</v>
      </c>
      <c r="C2067" s="245">
        <v>2022</v>
      </c>
      <c r="D2067" s="245" t="s">
        <v>3771</v>
      </c>
      <c r="E2067" s="245">
        <v>1</v>
      </c>
      <c r="F2067" s="245"/>
      <c r="G2067" s="253">
        <v>12.82601</v>
      </c>
    </row>
    <row r="2068" spans="1:7">
      <c r="A2068" s="251"/>
      <c r="B2068" s="241" t="s">
        <v>5077</v>
      </c>
      <c r="C2068" s="245">
        <v>2022</v>
      </c>
      <c r="D2068" s="245" t="s">
        <v>3771</v>
      </c>
      <c r="E2068" s="245">
        <v>1</v>
      </c>
      <c r="F2068" s="245"/>
      <c r="G2068" s="253">
        <v>36.78257</v>
      </c>
    </row>
    <row r="2069" spans="1:7">
      <c r="A2069" s="251"/>
      <c r="B2069" s="241" t="s">
        <v>5077</v>
      </c>
      <c r="C2069" s="245">
        <v>2022</v>
      </c>
      <c r="D2069" s="245" t="s">
        <v>3771</v>
      </c>
      <c r="E2069" s="245">
        <v>1</v>
      </c>
      <c r="F2069" s="245"/>
      <c r="G2069" s="253">
        <v>12.833450000000001</v>
      </c>
    </row>
    <row r="2070" spans="1:7">
      <c r="A2070" s="251"/>
      <c r="B2070" s="241" t="s">
        <v>5077</v>
      </c>
      <c r="C2070" s="245">
        <v>2022</v>
      </c>
      <c r="D2070" s="245" t="s">
        <v>3771</v>
      </c>
      <c r="E2070" s="245">
        <v>1</v>
      </c>
      <c r="F2070" s="245"/>
      <c r="G2070" s="253">
        <v>11.31832</v>
      </c>
    </row>
    <row r="2071" spans="1:7">
      <c r="A2071" s="251"/>
      <c r="B2071" s="241" t="s">
        <v>5077</v>
      </c>
      <c r="C2071" s="245">
        <v>2022</v>
      </c>
      <c r="D2071" s="245" t="s">
        <v>3771</v>
      </c>
      <c r="E2071" s="245">
        <v>1</v>
      </c>
      <c r="F2071" s="245"/>
      <c r="G2071" s="253">
        <v>19.559330000000003</v>
      </c>
    </row>
    <row r="2072" spans="1:7">
      <c r="A2072" s="251"/>
      <c r="B2072" s="241" t="s">
        <v>5077</v>
      </c>
      <c r="C2072" s="245">
        <v>2022</v>
      </c>
      <c r="D2072" s="245" t="s">
        <v>3771</v>
      </c>
      <c r="E2072" s="245">
        <v>1</v>
      </c>
      <c r="F2072" s="245"/>
      <c r="G2072" s="253">
        <v>36.782589999999999</v>
      </c>
    </row>
    <row r="2073" spans="1:7">
      <c r="A2073" s="251"/>
      <c r="B2073" s="241" t="s">
        <v>5077</v>
      </c>
      <c r="C2073" s="245">
        <v>2022</v>
      </c>
      <c r="D2073" s="245" t="s">
        <v>3771</v>
      </c>
      <c r="E2073" s="245">
        <v>1</v>
      </c>
      <c r="F2073" s="245"/>
      <c r="G2073" s="253">
        <v>18.126950000000001</v>
      </c>
    </row>
    <row r="2074" spans="1:7">
      <c r="A2074" s="251"/>
      <c r="B2074" s="241" t="s">
        <v>5077</v>
      </c>
      <c r="C2074" s="245">
        <v>2022</v>
      </c>
      <c r="D2074" s="245" t="s">
        <v>3771</v>
      </c>
      <c r="E2074" s="245">
        <v>1</v>
      </c>
      <c r="F2074" s="245"/>
      <c r="G2074" s="253">
        <v>15.60722</v>
      </c>
    </row>
    <row r="2075" spans="1:7">
      <c r="A2075" s="251"/>
      <c r="B2075" s="241" t="s">
        <v>5077</v>
      </c>
      <c r="C2075" s="245">
        <v>2022</v>
      </c>
      <c r="D2075" s="245" t="s">
        <v>3771</v>
      </c>
      <c r="E2075" s="245">
        <v>1</v>
      </c>
      <c r="F2075" s="245"/>
      <c r="G2075" s="253">
        <v>11.740680000000001</v>
      </c>
    </row>
    <row r="2076" spans="1:7">
      <c r="A2076" s="251"/>
      <c r="B2076" s="241" t="s">
        <v>5077</v>
      </c>
      <c r="C2076" s="245">
        <v>2022</v>
      </c>
      <c r="D2076" s="245" t="s">
        <v>3771</v>
      </c>
      <c r="E2076" s="245">
        <v>1</v>
      </c>
      <c r="F2076" s="245"/>
      <c r="G2076" s="253">
        <v>40.785559999999997</v>
      </c>
    </row>
    <row r="2077" spans="1:7">
      <c r="A2077" s="251"/>
      <c r="B2077" s="241" t="s">
        <v>5077</v>
      </c>
      <c r="C2077" s="245">
        <v>2022</v>
      </c>
      <c r="D2077" s="245" t="s">
        <v>3771</v>
      </c>
      <c r="E2077" s="245">
        <v>1</v>
      </c>
      <c r="F2077" s="245"/>
      <c r="G2077" s="253">
        <v>14.183620000000001</v>
      </c>
    </row>
    <row r="2078" spans="1:7">
      <c r="A2078" s="251"/>
      <c r="B2078" s="241" t="s">
        <v>5077</v>
      </c>
      <c r="C2078" s="245">
        <v>2022</v>
      </c>
      <c r="D2078" s="245" t="s">
        <v>3771</v>
      </c>
      <c r="E2078" s="245">
        <v>1</v>
      </c>
      <c r="F2078" s="245"/>
      <c r="G2078" s="253">
        <v>18.218610000000002</v>
      </c>
    </row>
    <row r="2079" spans="1:7">
      <c r="A2079" s="251"/>
      <c r="B2079" s="241" t="s">
        <v>5077</v>
      </c>
      <c r="C2079" s="245">
        <v>2022</v>
      </c>
      <c r="D2079" s="245" t="s">
        <v>3771</v>
      </c>
      <c r="E2079" s="245">
        <v>1</v>
      </c>
      <c r="F2079" s="245"/>
      <c r="G2079" s="253">
        <v>38.320389999999996</v>
      </c>
    </row>
    <row r="2080" spans="1:7">
      <c r="A2080" s="251"/>
      <c r="B2080" s="241" t="s">
        <v>5077</v>
      </c>
      <c r="C2080" s="245">
        <v>2022</v>
      </c>
      <c r="D2080" s="245" t="s">
        <v>3771</v>
      </c>
      <c r="E2080" s="245">
        <v>1</v>
      </c>
      <c r="F2080" s="245"/>
      <c r="G2080" s="253">
        <v>13.177209999999999</v>
      </c>
    </row>
    <row r="2081" spans="1:7">
      <c r="A2081" s="251"/>
      <c r="B2081" s="241" t="s">
        <v>5077</v>
      </c>
      <c r="C2081" s="245">
        <v>2022</v>
      </c>
      <c r="D2081" s="245" t="s">
        <v>3771</v>
      </c>
      <c r="E2081" s="245">
        <v>1</v>
      </c>
      <c r="F2081" s="245"/>
      <c r="G2081" s="253">
        <v>36.993480000000005</v>
      </c>
    </row>
    <row r="2082" spans="1:7">
      <c r="A2082" s="251"/>
      <c r="B2082" s="241" t="s">
        <v>5077</v>
      </c>
      <c r="C2082" s="245">
        <v>2022</v>
      </c>
      <c r="D2082" s="245" t="s">
        <v>3771</v>
      </c>
      <c r="E2082" s="245">
        <v>1</v>
      </c>
      <c r="F2082" s="245"/>
      <c r="G2082" s="253">
        <v>37.154180000000004</v>
      </c>
    </row>
    <row r="2083" spans="1:7">
      <c r="A2083" s="251"/>
      <c r="B2083" s="241" t="s">
        <v>5077</v>
      </c>
      <c r="C2083" s="245">
        <v>2022</v>
      </c>
      <c r="D2083" s="245" t="s">
        <v>3771</v>
      </c>
      <c r="E2083" s="245">
        <v>1</v>
      </c>
      <c r="F2083" s="245"/>
      <c r="G2083" s="253">
        <v>11.770389999999999</v>
      </c>
    </row>
    <row r="2084" spans="1:7">
      <c r="A2084" s="251"/>
      <c r="B2084" s="241" t="s">
        <v>5077</v>
      </c>
      <c r="C2084" s="245">
        <v>2022</v>
      </c>
      <c r="D2084" s="245" t="s">
        <v>3771</v>
      </c>
      <c r="E2084" s="245">
        <v>1</v>
      </c>
      <c r="F2084" s="245"/>
      <c r="G2084" s="253">
        <v>14.22992</v>
      </c>
    </row>
    <row r="2085" spans="1:7">
      <c r="A2085" s="251"/>
      <c r="B2085" s="241" t="s">
        <v>5077</v>
      </c>
      <c r="C2085" s="245">
        <v>2022</v>
      </c>
      <c r="D2085" s="245" t="s">
        <v>3771</v>
      </c>
      <c r="E2085" s="245">
        <v>1</v>
      </c>
      <c r="F2085" s="245"/>
      <c r="G2085" s="253">
        <v>38.471789999999999</v>
      </c>
    </row>
    <row r="2086" spans="1:7">
      <c r="A2086" s="251"/>
      <c r="B2086" s="241" t="s">
        <v>5077</v>
      </c>
      <c r="C2086" s="245">
        <v>2022</v>
      </c>
      <c r="D2086" s="245" t="s">
        <v>3771</v>
      </c>
      <c r="E2086" s="245">
        <v>1</v>
      </c>
      <c r="F2086" s="245"/>
      <c r="G2086" s="253">
        <v>13.025360000000001</v>
      </c>
    </row>
    <row r="2087" spans="1:7">
      <c r="A2087" s="251"/>
      <c r="B2087" s="241" t="s">
        <v>5077</v>
      </c>
      <c r="C2087" s="245">
        <v>2022</v>
      </c>
      <c r="D2087" s="245" t="s">
        <v>3771</v>
      </c>
      <c r="E2087" s="245">
        <v>1</v>
      </c>
      <c r="F2087" s="245"/>
      <c r="G2087" s="253">
        <v>17.014740000000003</v>
      </c>
    </row>
    <row r="2088" spans="1:7">
      <c r="A2088" s="251"/>
      <c r="B2088" s="241" t="s">
        <v>5077</v>
      </c>
      <c r="C2088" s="245">
        <v>2022</v>
      </c>
      <c r="D2088" s="245" t="s">
        <v>3771</v>
      </c>
      <c r="E2088" s="245">
        <v>1</v>
      </c>
      <c r="F2088" s="245"/>
      <c r="G2088" s="253">
        <v>40.756370000000004</v>
      </c>
    </row>
    <row r="2089" spans="1:7">
      <c r="A2089" s="251"/>
      <c r="B2089" s="241" t="s">
        <v>5077</v>
      </c>
      <c r="C2089" s="245">
        <v>2022</v>
      </c>
      <c r="D2089" s="245" t="s">
        <v>3771</v>
      </c>
      <c r="E2089" s="245">
        <v>1</v>
      </c>
      <c r="F2089" s="245"/>
      <c r="G2089" s="253">
        <v>36.91292</v>
      </c>
    </row>
    <row r="2090" spans="1:7">
      <c r="A2090" s="251"/>
      <c r="B2090" s="241" t="s">
        <v>5077</v>
      </c>
      <c r="C2090" s="245">
        <v>2022</v>
      </c>
      <c r="D2090" s="245" t="s">
        <v>3771</v>
      </c>
      <c r="E2090" s="245">
        <v>1</v>
      </c>
      <c r="F2090" s="245"/>
      <c r="G2090" s="253">
        <v>39.450379999999996</v>
      </c>
    </row>
    <row r="2091" spans="1:7">
      <c r="A2091" s="251"/>
      <c r="B2091" s="241" t="s">
        <v>5077</v>
      </c>
      <c r="C2091" s="245">
        <v>2022</v>
      </c>
      <c r="D2091" s="245" t="s">
        <v>3771</v>
      </c>
      <c r="E2091" s="245">
        <v>1</v>
      </c>
      <c r="F2091" s="245"/>
      <c r="G2091" s="253">
        <v>26.462919999999997</v>
      </c>
    </row>
    <row r="2092" spans="1:7">
      <c r="A2092" s="251"/>
      <c r="B2092" s="241" t="s">
        <v>5077</v>
      </c>
      <c r="C2092" s="245">
        <v>2022</v>
      </c>
      <c r="D2092" s="245" t="s">
        <v>3771</v>
      </c>
      <c r="E2092" s="245">
        <v>1</v>
      </c>
      <c r="F2092" s="245"/>
      <c r="G2092" s="253">
        <v>15.657360000000001</v>
      </c>
    </row>
    <row r="2093" spans="1:7">
      <c r="A2093" s="251"/>
      <c r="B2093" s="241" t="s">
        <v>5077</v>
      </c>
      <c r="C2093" s="245">
        <v>2022</v>
      </c>
      <c r="D2093" s="245" t="s">
        <v>3771</v>
      </c>
      <c r="E2093" s="245">
        <v>1</v>
      </c>
      <c r="F2093" s="245"/>
      <c r="G2093" s="253">
        <v>17.276880000000002</v>
      </c>
    </row>
    <row r="2094" spans="1:7">
      <c r="A2094" s="251"/>
      <c r="B2094" s="241" t="s">
        <v>5077</v>
      </c>
      <c r="C2094" s="245">
        <v>2022</v>
      </c>
      <c r="D2094" s="245" t="s">
        <v>3771</v>
      </c>
      <c r="E2094" s="245">
        <v>1</v>
      </c>
      <c r="F2094" s="245"/>
      <c r="G2094" s="253">
        <v>13.473870000000002</v>
      </c>
    </row>
    <row r="2095" spans="1:7">
      <c r="A2095" s="251"/>
      <c r="B2095" s="241" t="s">
        <v>5077</v>
      </c>
      <c r="C2095" s="245">
        <v>2022</v>
      </c>
      <c r="D2095" s="245" t="s">
        <v>3771</v>
      </c>
      <c r="E2095" s="245">
        <v>1</v>
      </c>
      <c r="F2095" s="245"/>
      <c r="G2095" s="253">
        <v>16.03595</v>
      </c>
    </row>
    <row r="2096" spans="1:7">
      <c r="A2096" s="251"/>
      <c r="B2096" s="241" t="s">
        <v>5077</v>
      </c>
      <c r="C2096" s="245">
        <v>2022</v>
      </c>
      <c r="D2096" s="245" t="s">
        <v>3771</v>
      </c>
      <c r="E2096" s="245">
        <v>1</v>
      </c>
      <c r="F2096" s="245"/>
      <c r="G2096" s="253">
        <v>17.224889999999998</v>
      </c>
    </row>
    <row r="2097" spans="1:7">
      <c r="A2097" s="251"/>
      <c r="B2097" s="241" t="s">
        <v>5077</v>
      </c>
      <c r="C2097" s="245">
        <v>2022</v>
      </c>
      <c r="D2097" s="245" t="s">
        <v>3771</v>
      </c>
      <c r="E2097" s="245">
        <v>1</v>
      </c>
      <c r="F2097" s="245"/>
      <c r="G2097" s="253">
        <v>15.15278</v>
      </c>
    </row>
    <row r="2098" spans="1:7">
      <c r="A2098" s="251"/>
      <c r="B2098" s="241" t="s">
        <v>5077</v>
      </c>
      <c r="C2098" s="245">
        <v>2022</v>
      </c>
      <c r="D2098" s="245" t="s">
        <v>3771</v>
      </c>
      <c r="E2098" s="245">
        <v>1</v>
      </c>
      <c r="F2098" s="245"/>
      <c r="G2098" s="253">
        <v>23.573370000000001</v>
      </c>
    </row>
    <row r="2099" spans="1:7">
      <c r="A2099" s="251"/>
      <c r="B2099" s="241" t="s">
        <v>5077</v>
      </c>
      <c r="C2099" s="245">
        <v>2022</v>
      </c>
      <c r="D2099" s="245" t="s">
        <v>3771</v>
      </c>
      <c r="E2099" s="245">
        <v>1</v>
      </c>
      <c r="F2099" s="245"/>
      <c r="G2099" s="253">
        <v>17.415669999999999</v>
      </c>
    </row>
    <row r="2100" spans="1:7">
      <c r="A2100" s="251"/>
      <c r="B2100" s="241" t="s">
        <v>5077</v>
      </c>
      <c r="C2100" s="245">
        <v>2022</v>
      </c>
      <c r="D2100" s="245" t="s">
        <v>3771</v>
      </c>
      <c r="E2100" s="245">
        <v>1</v>
      </c>
      <c r="F2100" s="245"/>
      <c r="G2100" s="253">
        <v>17.39537</v>
      </c>
    </row>
    <row r="2101" spans="1:7">
      <c r="A2101" s="251"/>
      <c r="B2101" s="241" t="s">
        <v>5077</v>
      </c>
      <c r="C2101" s="245">
        <v>2022</v>
      </c>
      <c r="D2101" s="245" t="s">
        <v>3771</v>
      </c>
      <c r="E2101" s="245">
        <v>1</v>
      </c>
      <c r="F2101" s="245"/>
      <c r="G2101" s="253">
        <v>36.908370000000005</v>
      </c>
    </row>
    <row r="2102" spans="1:7">
      <c r="A2102" s="251"/>
      <c r="B2102" s="241" t="s">
        <v>5077</v>
      </c>
      <c r="C2102" s="245">
        <v>2022</v>
      </c>
      <c r="D2102" s="245" t="s">
        <v>3771</v>
      </c>
      <c r="E2102" s="245">
        <v>1</v>
      </c>
      <c r="F2102" s="245"/>
      <c r="G2102" s="253">
        <v>16.619289999999999</v>
      </c>
    </row>
    <row r="2103" spans="1:7">
      <c r="A2103" s="251"/>
      <c r="B2103" s="241" t="s">
        <v>5077</v>
      </c>
      <c r="C2103" s="245">
        <v>2022</v>
      </c>
      <c r="D2103" s="245" t="s">
        <v>3771</v>
      </c>
      <c r="E2103" s="245">
        <v>1</v>
      </c>
      <c r="F2103" s="245"/>
      <c r="G2103" s="253">
        <v>11.90953</v>
      </c>
    </row>
    <row r="2104" spans="1:7">
      <c r="A2104" s="251"/>
      <c r="B2104" s="241" t="s">
        <v>5077</v>
      </c>
      <c r="C2104" s="245">
        <v>2022</v>
      </c>
      <c r="D2104" s="245" t="s">
        <v>3771</v>
      </c>
      <c r="E2104" s="245">
        <v>1</v>
      </c>
      <c r="F2104" s="245"/>
      <c r="G2104" s="253">
        <v>38.2986</v>
      </c>
    </row>
    <row r="2105" spans="1:7">
      <c r="A2105" s="251"/>
      <c r="B2105" s="241" t="s">
        <v>5077</v>
      </c>
      <c r="C2105" s="245">
        <v>2022</v>
      </c>
      <c r="D2105" s="245" t="s">
        <v>3771</v>
      </c>
      <c r="E2105" s="245">
        <v>1</v>
      </c>
      <c r="F2105" s="245"/>
      <c r="G2105" s="253">
        <v>16.634970000000003</v>
      </c>
    </row>
    <row r="2106" spans="1:7">
      <c r="A2106" s="251"/>
      <c r="B2106" s="241" t="s">
        <v>5077</v>
      </c>
      <c r="C2106" s="245">
        <v>2022</v>
      </c>
      <c r="D2106" s="245" t="s">
        <v>3771</v>
      </c>
      <c r="E2106" s="245">
        <v>1</v>
      </c>
      <c r="F2106" s="245"/>
      <c r="G2106" s="253">
        <v>16.166799999999999</v>
      </c>
    </row>
    <row r="2107" spans="1:7">
      <c r="A2107" s="251"/>
      <c r="B2107" s="241" t="s">
        <v>5077</v>
      </c>
      <c r="C2107" s="245">
        <v>2022</v>
      </c>
      <c r="D2107" s="245" t="s">
        <v>3771</v>
      </c>
      <c r="E2107" s="245">
        <v>1</v>
      </c>
      <c r="F2107" s="245"/>
      <c r="G2107" s="253">
        <v>18.14695</v>
      </c>
    </row>
    <row r="2108" spans="1:7">
      <c r="A2108" s="251"/>
      <c r="B2108" s="241" t="s">
        <v>5077</v>
      </c>
      <c r="C2108" s="245">
        <v>2022</v>
      </c>
      <c r="D2108" s="245" t="s">
        <v>3771</v>
      </c>
      <c r="E2108" s="245">
        <v>1</v>
      </c>
      <c r="F2108" s="245"/>
      <c r="G2108" s="253">
        <v>32.556110000000004</v>
      </c>
    </row>
    <row r="2109" spans="1:7">
      <c r="A2109" s="251"/>
      <c r="B2109" s="241" t="s">
        <v>5077</v>
      </c>
      <c r="C2109" s="245">
        <v>2022</v>
      </c>
      <c r="D2109" s="245" t="s">
        <v>3771</v>
      </c>
      <c r="E2109" s="245">
        <v>1</v>
      </c>
      <c r="F2109" s="245"/>
      <c r="G2109" s="253">
        <v>18.635919999999999</v>
      </c>
    </row>
    <row r="2110" spans="1:7">
      <c r="A2110" s="251"/>
      <c r="B2110" s="241" t="s">
        <v>5077</v>
      </c>
      <c r="C2110" s="245">
        <v>2022</v>
      </c>
      <c r="D2110" s="245" t="s">
        <v>3771</v>
      </c>
      <c r="E2110" s="245">
        <v>1</v>
      </c>
      <c r="F2110" s="245"/>
      <c r="G2110" s="253">
        <v>15.471</v>
      </c>
    </row>
    <row r="2111" spans="1:7">
      <c r="A2111" s="251"/>
      <c r="B2111" s="241" t="s">
        <v>5077</v>
      </c>
      <c r="C2111" s="245">
        <v>2022</v>
      </c>
      <c r="D2111" s="245" t="s">
        <v>3771</v>
      </c>
      <c r="E2111" s="245">
        <v>1</v>
      </c>
      <c r="F2111" s="245"/>
      <c r="G2111" s="253">
        <v>28.324740000000002</v>
      </c>
    </row>
    <row r="2112" spans="1:7">
      <c r="A2112" s="251"/>
      <c r="B2112" s="241" t="s">
        <v>5077</v>
      </c>
      <c r="C2112" s="245">
        <v>2022</v>
      </c>
      <c r="D2112" s="245" t="s">
        <v>3771</v>
      </c>
      <c r="E2112" s="245">
        <v>1</v>
      </c>
      <c r="F2112" s="245"/>
      <c r="G2112" s="253">
        <v>37.737949999999998</v>
      </c>
    </row>
    <row r="2113" spans="1:7">
      <c r="A2113" s="251"/>
      <c r="B2113" s="241" t="s">
        <v>5077</v>
      </c>
      <c r="C2113" s="245">
        <v>2022</v>
      </c>
      <c r="D2113" s="245" t="s">
        <v>3771</v>
      </c>
      <c r="E2113" s="245">
        <v>1</v>
      </c>
      <c r="F2113" s="245"/>
      <c r="G2113" s="253">
        <v>15.20162</v>
      </c>
    </row>
    <row r="2114" spans="1:7">
      <c r="A2114" s="251"/>
      <c r="B2114" s="241" t="s">
        <v>5077</v>
      </c>
      <c r="C2114" s="245">
        <v>2022</v>
      </c>
      <c r="D2114" s="245" t="s">
        <v>3771</v>
      </c>
      <c r="E2114" s="245">
        <v>1</v>
      </c>
      <c r="F2114" s="245"/>
      <c r="G2114" s="253">
        <v>16.53884</v>
      </c>
    </row>
    <row r="2115" spans="1:7">
      <c r="A2115" s="251"/>
      <c r="B2115" s="241" t="s">
        <v>5077</v>
      </c>
      <c r="C2115" s="245">
        <v>2022</v>
      </c>
      <c r="D2115" s="245" t="s">
        <v>3771</v>
      </c>
      <c r="E2115" s="245">
        <v>1</v>
      </c>
      <c r="F2115" s="245"/>
      <c r="G2115" s="253">
        <v>16.229430000000001</v>
      </c>
    </row>
    <row r="2116" spans="1:7">
      <c r="A2116" s="251"/>
      <c r="B2116" s="241" t="s">
        <v>5077</v>
      </c>
      <c r="C2116" s="245">
        <v>2022</v>
      </c>
      <c r="D2116" s="245" t="s">
        <v>3771</v>
      </c>
      <c r="E2116" s="245">
        <v>1</v>
      </c>
      <c r="F2116" s="245"/>
      <c r="G2116" s="253">
        <v>15.415959999999998</v>
      </c>
    </row>
    <row r="2117" spans="1:7">
      <c r="A2117" s="251"/>
      <c r="B2117" s="241" t="s">
        <v>5077</v>
      </c>
      <c r="C2117" s="245">
        <v>2022</v>
      </c>
      <c r="D2117" s="245" t="s">
        <v>3771</v>
      </c>
      <c r="E2117" s="245">
        <v>1</v>
      </c>
      <c r="F2117" s="245"/>
      <c r="G2117" s="253">
        <v>13.09356</v>
      </c>
    </row>
    <row r="2118" spans="1:7">
      <c r="A2118" s="251"/>
      <c r="B2118" s="241" t="s">
        <v>5077</v>
      </c>
      <c r="C2118" s="245">
        <v>2022</v>
      </c>
      <c r="D2118" s="245" t="s">
        <v>3771</v>
      </c>
      <c r="E2118" s="245">
        <v>1</v>
      </c>
      <c r="F2118" s="245"/>
      <c r="G2118" s="253">
        <v>17.6599</v>
      </c>
    </row>
    <row r="2119" spans="1:7">
      <c r="A2119" s="251"/>
      <c r="B2119" s="241" t="s">
        <v>5077</v>
      </c>
      <c r="C2119" s="245">
        <v>2022</v>
      </c>
      <c r="D2119" s="245" t="s">
        <v>3771</v>
      </c>
      <c r="E2119" s="245">
        <v>1</v>
      </c>
      <c r="F2119" s="245"/>
      <c r="G2119" s="253">
        <v>14.34449</v>
      </c>
    </row>
    <row r="2120" spans="1:7">
      <c r="A2120" s="251"/>
      <c r="B2120" s="241" t="s">
        <v>5077</v>
      </c>
      <c r="C2120" s="245">
        <v>2022</v>
      </c>
      <c r="D2120" s="245" t="s">
        <v>3771</v>
      </c>
      <c r="E2120" s="245">
        <v>1</v>
      </c>
      <c r="F2120" s="245"/>
      <c r="G2120" s="253">
        <v>42.345459999999996</v>
      </c>
    </row>
    <row r="2121" spans="1:7">
      <c r="A2121" s="251"/>
      <c r="B2121" s="241" t="s">
        <v>5077</v>
      </c>
      <c r="C2121" s="245">
        <v>2022</v>
      </c>
      <c r="D2121" s="245" t="s">
        <v>3771</v>
      </c>
      <c r="E2121" s="245">
        <v>1</v>
      </c>
      <c r="F2121" s="245"/>
      <c r="G2121" s="253">
        <v>35.417550000000006</v>
      </c>
    </row>
    <row r="2122" spans="1:7">
      <c r="A2122" s="251"/>
      <c r="B2122" s="241" t="s">
        <v>5077</v>
      </c>
      <c r="C2122" s="245">
        <v>2022</v>
      </c>
      <c r="D2122" s="245" t="s">
        <v>3771</v>
      </c>
      <c r="E2122" s="245">
        <v>1</v>
      </c>
      <c r="F2122" s="245"/>
      <c r="G2122" s="253">
        <v>17.471229999999998</v>
      </c>
    </row>
    <row r="2123" spans="1:7">
      <c r="A2123" s="251"/>
      <c r="B2123" s="241" t="s">
        <v>5077</v>
      </c>
      <c r="C2123" s="245">
        <v>2022</v>
      </c>
      <c r="D2123" s="245" t="s">
        <v>3771</v>
      </c>
      <c r="E2123" s="245">
        <v>1</v>
      </c>
      <c r="F2123" s="245"/>
      <c r="G2123" s="253">
        <v>15.788</v>
      </c>
    </row>
    <row r="2124" spans="1:7">
      <c r="A2124" s="251"/>
      <c r="B2124" s="241" t="s">
        <v>5077</v>
      </c>
      <c r="C2124" s="245">
        <v>2022</v>
      </c>
      <c r="D2124" s="245" t="s">
        <v>3771</v>
      </c>
      <c r="E2124" s="245">
        <v>1</v>
      </c>
      <c r="F2124" s="245"/>
      <c r="G2124" s="253">
        <v>16.550990000000002</v>
      </c>
    </row>
    <row r="2125" spans="1:7">
      <c r="A2125" s="251"/>
      <c r="B2125" s="241" t="s">
        <v>5077</v>
      </c>
      <c r="C2125" s="245">
        <v>2022</v>
      </c>
      <c r="D2125" s="245" t="s">
        <v>3771</v>
      </c>
      <c r="E2125" s="245">
        <v>1</v>
      </c>
      <c r="F2125" s="245"/>
      <c r="G2125" s="253">
        <v>15.592829999999999</v>
      </c>
    </row>
    <row r="2126" spans="1:7">
      <c r="A2126" s="251"/>
      <c r="B2126" s="241" t="s">
        <v>5077</v>
      </c>
      <c r="C2126" s="245">
        <v>2022</v>
      </c>
      <c r="D2126" s="245" t="s">
        <v>3771</v>
      </c>
      <c r="E2126" s="245">
        <v>1</v>
      </c>
      <c r="F2126" s="245"/>
      <c r="G2126" s="253">
        <v>15.47142</v>
      </c>
    </row>
    <row r="2127" spans="1:7">
      <c r="A2127" s="251"/>
      <c r="B2127" s="241" t="s">
        <v>5077</v>
      </c>
      <c r="C2127" s="245">
        <v>2022</v>
      </c>
      <c r="D2127" s="245" t="s">
        <v>3771</v>
      </c>
      <c r="E2127" s="245">
        <v>1</v>
      </c>
      <c r="F2127" s="245"/>
      <c r="G2127" s="253">
        <v>15.556760000000001</v>
      </c>
    </row>
    <row r="2128" spans="1:7">
      <c r="A2128" s="251"/>
      <c r="B2128" s="241" t="s">
        <v>5077</v>
      </c>
      <c r="C2128" s="245">
        <v>2022</v>
      </c>
      <c r="D2128" s="245" t="s">
        <v>3771</v>
      </c>
      <c r="E2128" s="245">
        <v>1</v>
      </c>
      <c r="F2128" s="245"/>
      <c r="G2128" s="253">
        <v>15.62818</v>
      </c>
    </row>
    <row r="2129" spans="1:7">
      <c r="A2129" s="251"/>
      <c r="B2129" s="241" t="s">
        <v>5077</v>
      </c>
      <c r="C2129" s="245">
        <v>2022</v>
      </c>
      <c r="D2129" s="245" t="s">
        <v>3771</v>
      </c>
      <c r="E2129" s="245">
        <v>1</v>
      </c>
      <c r="F2129" s="245"/>
      <c r="G2129" s="253">
        <v>11.610110000000001</v>
      </c>
    </row>
    <row r="2130" spans="1:7">
      <c r="A2130" s="251"/>
      <c r="B2130" s="241" t="s">
        <v>5077</v>
      </c>
      <c r="C2130" s="245">
        <v>2022</v>
      </c>
      <c r="D2130" s="245" t="s">
        <v>3771</v>
      </c>
      <c r="E2130" s="245">
        <v>1</v>
      </c>
      <c r="F2130" s="245"/>
      <c r="G2130" s="253">
        <v>18.529669999999999</v>
      </c>
    </row>
    <row r="2131" spans="1:7">
      <c r="A2131" s="251"/>
      <c r="B2131" s="241" t="s">
        <v>5077</v>
      </c>
      <c r="C2131" s="245">
        <v>2022</v>
      </c>
      <c r="D2131" s="245" t="s">
        <v>3771</v>
      </c>
      <c r="E2131" s="245">
        <v>1</v>
      </c>
      <c r="F2131" s="245"/>
      <c r="G2131" s="253">
        <v>13.25372</v>
      </c>
    </row>
    <row r="2132" spans="1:7">
      <c r="A2132" s="251"/>
      <c r="B2132" s="241" t="s">
        <v>5077</v>
      </c>
      <c r="C2132" s="245">
        <v>2022</v>
      </c>
      <c r="D2132" s="245" t="s">
        <v>3771</v>
      </c>
      <c r="E2132" s="245">
        <v>1</v>
      </c>
      <c r="F2132" s="245"/>
      <c r="G2132" s="253">
        <v>22.527619999999999</v>
      </c>
    </row>
    <row r="2133" spans="1:7">
      <c r="A2133" s="251"/>
      <c r="B2133" s="241" t="s">
        <v>5077</v>
      </c>
      <c r="C2133" s="245">
        <v>2022</v>
      </c>
      <c r="D2133" s="245" t="s">
        <v>3771</v>
      </c>
      <c r="E2133" s="245">
        <v>1</v>
      </c>
      <c r="F2133" s="245"/>
      <c r="G2133" s="253">
        <v>18.803439999999998</v>
      </c>
    </row>
    <row r="2134" spans="1:7">
      <c r="A2134" s="251"/>
      <c r="B2134" s="241" t="s">
        <v>5077</v>
      </c>
      <c r="C2134" s="245">
        <v>2022</v>
      </c>
      <c r="D2134" s="245" t="s">
        <v>3771</v>
      </c>
      <c r="E2134" s="245">
        <v>1</v>
      </c>
      <c r="F2134" s="245"/>
      <c r="G2134" s="253">
        <v>15.198790000000001</v>
      </c>
    </row>
    <row r="2135" spans="1:7">
      <c r="A2135" s="251"/>
      <c r="B2135" s="241" t="s">
        <v>5077</v>
      </c>
      <c r="C2135" s="245">
        <v>2022</v>
      </c>
      <c r="D2135" s="245" t="s">
        <v>3771</v>
      </c>
      <c r="E2135" s="245">
        <v>1</v>
      </c>
      <c r="F2135" s="245"/>
      <c r="G2135" s="253">
        <v>18.555799999999998</v>
      </c>
    </row>
    <row r="2136" spans="1:7">
      <c r="A2136" s="251"/>
      <c r="B2136" s="241" t="s">
        <v>5077</v>
      </c>
      <c r="C2136" s="245">
        <v>2022</v>
      </c>
      <c r="D2136" s="245" t="s">
        <v>3771</v>
      </c>
      <c r="E2136" s="245">
        <v>1</v>
      </c>
      <c r="F2136" s="245"/>
      <c r="G2136" s="253">
        <v>18.929359999999999</v>
      </c>
    </row>
    <row r="2137" spans="1:7">
      <c r="A2137" s="251"/>
      <c r="B2137" s="241" t="s">
        <v>5077</v>
      </c>
      <c r="C2137" s="245">
        <v>2022</v>
      </c>
      <c r="D2137" s="245" t="s">
        <v>3771</v>
      </c>
      <c r="E2137" s="245">
        <v>1</v>
      </c>
      <c r="F2137" s="245"/>
      <c r="G2137" s="253">
        <v>18.929369999999999</v>
      </c>
    </row>
    <row r="2138" spans="1:7">
      <c r="A2138" s="251"/>
      <c r="B2138" s="241" t="s">
        <v>5077</v>
      </c>
      <c r="C2138" s="245">
        <v>2022</v>
      </c>
      <c r="D2138" s="245" t="s">
        <v>3771</v>
      </c>
      <c r="E2138" s="245">
        <v>1</v>
      </c>
      <c r="F2138" s="245"/>
      <c r="G2138" s="253">
        <v>19.08943</v>
      </c>
    </row>
    <row r="2139" spans="1:7">
      <c r="A2139" s="251"/>
      <c r="B2139" s="241" t="s">
        <v>5077</v>
      </c>
      <c r="C2139" s="245">
        <v>2022</v>
      </c>
      <c r="D2139" s="245" t="s">
        <v>3771</v>
      </c>
      <c r="E2139" s="245">
        <v>1</v>
      </c>
      <c r="F2139" s="245"/>
      <c r="G2139" s="253">
        <v>18.641060000000003</v>
      </c>
    </row>
    <row r="2140" spans="1:7">
      <c r="A2140" s="251"/>
      <c r="B2140" s="241" t="s">
        <v>5077</v>
      </c>
      <c r="C2140" s="245">
        <v>2022</v>
      </c>
      <c r="D2140" s="245" t="s">
        <v>3771</v>
      </c>
      <c r="E2140" s="245">
        <v>1</v>
      </c>
      <c r="F2140" s="245"/>
      <c r="G2140" s="253">
        <v>17.53688</v>
      </c>
    </row>
    <row r="2141" spans="1:7">
      <c r="A2141" s="251"/>
      <c r="B2141" s="241" t="s">
        <v>5077</v>
      </c>
      <c r="C2141" s="245">
        <v>2022</v>
      </c>
      <c r="D2141" s="245" t="s">
        <v>3771</v>
      </c>
      <c r="E2141" s="245">
        <v>1</v>
      </c>
      <c r="F2141" s="245"/>
      <c r="G2141" s="253">
        <v>19.10952</v>
      </c>
    </row>
    <row r="2142" spans="1:7">
      <c r="A2142" s="251"/>
      <c r="B2142" s="241" t="s">
        <v>5077</v>
      </c>
      <c r="C2142" s="245">
        <v>2022</v>
      </c>
      <c r="D2142" s="245" t="s">
        <v>3771</v>
      </c>
      <c r="E2142" s="245">
        <v>1</v>
      </c>
      <c r="F2142" s="245"/>
      <c r="G2142" s="253">
        <v>18.90213</v>
      </c>
    </row>
    <row r="2143" spans="1:7">
      <c r="A2143" s="251"/>
      <c r="B2143" s="241" t="s">
        <v>5077</v>
      </c>
      <c r="C2143" s="245">
        <v>2022</v>
      </c>
      <c r="D2143" s="245" t="s">
        <v>3771</v>
      </c>
      <c r="E2143" s="245">
        <v>1</v>
      </c>
      <c r="F2143" s="245"/>
      <c r="G2143" s="253">
        <v>18.797720000000002</v>
      </c>
    </row>
    <row r="2144" spans="1:7">
      <c r="A2144" s="251"/>
      <c r="B2144" s="241" t="s">
        <v>5077</v>
      </c>
      <c r="C2144" s="245">
        <v>2022</v>
      </c>
      <c r="D2144" s="245" t="s">
        <v>3771</v>
      </c>
      <c r="E2144" s="245">
        <v>1</v>
      </c>
      <c r="F2144" s="245"/>
      <c r="G2144" s="253">
        <v>19.101659999999999</v>
      </c>
    </row>
    <row r="2145" spans="1:7">
      <c r="A2145" s="251"/>
      <c r="B2145" s="241" t="s">
        <v>5077</v>
      </c>
      <c r="C2145" s="245">
        <v>2022</v>
      </c>
      <c r="D2145" s="245" t="s">
        <v>3771</v>
      </c>
      <c r="E2145" s="245">
        <v>1</v>
      </c>
      <c r="F2145" s="245"/>
      <c r="G2145" s="253">
        <v>18.908249999999999</v>
      </c>
    </row>
    <row r="2146" spans="1:7">
      <c r="A2146" s="251"/>
      <c r="B2146" s="241" t="s">
        <v>5077</v>
      </c>
      <c r="C2146" s="245">
        <v>2022</v>
      </c>
      <c r="D2146" s="245" t="s">
        <v>3771</v>
      </c>
      <c r="E2146" s="245">
        <v>1</v>
      </c>
      <c r="F2146" s="245"/>
      <c r="G2146" s="253">
        <v>16.803259999999998</v>
      </c>
    </row>
    <row r="2147" spans="1:7">
      <c r="A2147" s="251"/>
      <c r="B2147" s="241" t="s">
        <v>5077</v>
      </c>
      <c r="C2147" s="245">
        <v>2022</v>
      </c>
      <c r="D2147" s="245" t="s">
        <v>3771</v>
      </c>
      <c r="E2147" s="245">
        <v>1</v>
      </c>
      <c r="F2147" s="245"/>
      <c r="G2147" s="253">
        <v>18.064509999999999</v>
      </c>
    </row>
    <row r="2148" spans="1:7">
      <c r="A2148" s="251"/>
      <c r="B2148" s="241" t="s">
        <v>5077</v>
      </c>
      <c r="C2148" s="245">
        <v>2022</v>
      </c>
      <c r="D2148" s="245" t="s">
        <v>3771</v>
      </c>
      <c r="E2148" s="245">
        <v>1</v>
      </c>
      <c r="F2148" s="245"/>
      <c r="G2148" s="253">
        <v>19.089410000000001</v>
      </c>
    </row>
    <row r="2149" spans="1:7">
      <c r="A2149" s="251"/>
      <c r="B2149" s="241" t="s">
        <v>5077</v>
      </c>
      <c r="C2149" s="245">
        <v>2022</v>
      </c>
      <c r="D2149" s="245" t="s">
        <v>3771</v>
      </c>
      <c r="E2149" s="245">
        <v>1</v>
      </c>
      <c r="F2149" s="245"/>
      <c r="G2149" s="253">
        <v>19.063959999999998</v>
      </c>
    </row>
    <row r="2150" spans="1:7">
      <c r="A2150" s="251"/>
      <c r="B2150" s="241" t="s">
        <v>5077</v>
      </c>
      <c r="C2150" s="245">
        <v>2022</v>
      </c>
      <c r="D2150" s="245" t="s">
        <v>3771</v>
      </c>
      <c r="E2150" s="245">
        <v>1</v>
      </c>
      <c r="F2150" s="245"/>
      <c r="G2150" s="253">
        <v>11.66635</v>
      </c>
    </row>
    <row r="2151" spans="1:7">
      <c r="A2151" s="251"/>
      <c r="B2151" s="241" t="s">
        <v>5077</v>
      </c>
      <c r="C2151" s="245">
        <v>2022</v>
      </c>
      <c r="D2151" s="245" t="s">
        <v>3771</v>
      </c>
      <c r="E2151" s="245">
        <v>1</v>
      </c>
      <c r="F2151" s="245"/>
      <c r="G2151" s="253">
        <v>19.337509999999998</v>
      </c>
    </row>
    <row r="2152" spans="1:7">
      <c r="A2152" s="251"/>
      <c r="B2152" s="241" t="s">
        <v>5077</v>
      </c>
      <c r="C2152" s="245">
        <v>2022</v>
      </c>
      <c r="D2152" s="245" t="s">
        <v>3771</v>
      </c>
      <c r="E2152" s="245">
        <v>1</v>
      </c>
      <c r="F2152" s="245"/>
      <c r="G2152" s="253">
        <v>19.214939999999999</v>
      </c>
    </row>
    <row r="2153" spans="1:7">
      <c r="A2153" s="251"/>
      <c r="B2153" s="241" t="s">
        <v>5077</v>
      </c>
      <c r="C2153" s="245">
        <v>2022</v>
      </c>
      <c r="D2153" s="245" t="s">
        <v>3771</v>
      </c>
      <c r="E2153" s="245">
        <v>1</v>
      </c>
      <c r="F2153" s="245"/>
      <c r="G2153" s="253">
        <v>17.94012</v>
      </c>
    </row>
    <row r="2154" spans="1:7">
      <c r="A2154" s="251"/>
      <c r="B2154" s="241" t="s">
        <v>5077</v>
      </c>
      <c r="C2154" s="245">
        <v>2022</v>
      </c>
      <c r="D2154" s="245" t="s">
        <v>3771</v>
      </c>
      <c r="E2154" s="245">
        <v>1</v>
      </c>
      <c r="F2154" s="245"/>
      <c r="G2154" s="253">
        <v>17.67623</v>
      </c>
    </row>
    <row r="2155" spans="1:7">
      <c r="A2155" s="251"/>
      <c r="B2155" s="241" t="s">
        <v>5077</v>
      </c>
      <c r="C2155" s="245">
        <v>2022</v>
      </c>
      <c r="D2155" s="245" t="s">
        <v>3771</v>
      </c>
      <c r="E2155" s="245">
        <v>1</v>
      </c>
      <c r="F2155" s="245"/>
      <c r="G2155" s="253">
        <v>18.771840000000001</v>
      </c>
    </row>
    <row r="2156" spans="1:7">
      <c r="A2156" s="251"/>
      <c r="B2156" s="241" t="s">
        <v>5077</v>
      </c>
      <c r="C2156" s="245">
        <v>2022</v>
      </c>
      <c r="D2156" s="245" t="s">
        <v>3771</v>
      </c>
      <c r="E2156" s="245">
        <v>1</v>
      </c>
      <c r="F2156" s="245"/>
      <c r="G2156" s="253">
        <v>19.337619999999998</v>
      </c>
    </row>
    <row r="2157" spans="1:7">
      <c r="A2157" s="251"/>
      <c r="B2157" s="241" t="s">
        <v>5077</v>
      </c>
      <c r="C2157" s="245">
        <v>2022</v>
      </c>
      <c r="D2157" s="245" t="s">
        <v>3771</v>
      </c>
      <c r="E2157" s="245">
        <v>1</v>
      </c>
      <c r="F2157" s="245"/>
      <c r="G2157" s="253">
        <v>22.497810000000001</v>
      </c>
    </row>
    <row r="2158" spans="1:7">
      <c r="A2158" s="251"/>
      <c r="B2158" s="241" t="s">
        <v>5077</v>
      </c>
      <c r="C2158" s="245">
        <v>2022</v>
      </c>
      <c r="D2158" s="245" t="s">
        <v>3771</v>
      </c>
      <c r="E2158" s="245">
        <v>1</v>
      </c>
      <c r="F2158" s="245"/>
      <c r="G2158" s="253">
        <v>19.3231</v>
      </c>
    </row>
    <row r="2159" spans="1:7">
      <c r="A2159" s="251"/>
      <c r="B2159" s="241" t="s">
        <v>5077</v>
      </c>
      <c r="C2159" s="245">
        <v>2022</v>
      </c>
      <c r="D2159" s="245" t="s">
        <v>3771</v>
      </c>
      <c r="E2159" s="245">
        <v>1</v>
      </c>
      <c r="F2159" s="245"/>
      <c r="G2159" s="253">
        <v>19.081769999999999</v>
      </c>
    </row>
    <row r="2160" spans="1:7">
      <c r="A2160" s="251"/>
      <c r="B2160" s="241" t="s">
        <v>5077</v>
      </c>
      <c r="C2160" s="245">
        <v>2022</v>
      </c>
      <c r="D2160" s="245" t="s">
        <v>3771</v>
      </c>
      <c r="E2160" s="245">
        <v>1</v>
      </c>
      <c r="F2160" s="245"/>
      <c r="G2160" s="253">
        <v>13.067200000000001</v>
      </c>
    </row>
    <row r="2161" spans="1:7">
      <c r="A2161" s="251"/>
      <c r="B2161" s="241" t="s">
        <v>5077</v>
      </c>
      <c r="C2161" s="245">
        <v>2022</v>
      </c>
      <c r="D2161" s="245" t="s">
        <v>3771</v>
      </c>
      <c r="E2161" s="245">
        <v>1</v>
      </c>
      <c r="F2161" s="245"/>
      <c r="G2161" s="253">
        <v>24.38288</v>
      </c>
    </row>
    <row r="2162" spans="1:7">
      <c r="A2162" s="251"/>
      <c r="B2162" s="241" t="s">
        <v>5077</v>
      </c>
      <c r="C2162" s="245">
        <v>2022</v>
      </c>
      <c r="D2162" s="245" t="s">
        <v>3771</v>
      </c>
      <c r="E2162" s="245">
        <v>1</v>
      </c>
      <c r="F2162" s="245"/>
      <c r="G2162" s="253">
        <v>19.034230000000001</v>
      </c>
    </row>
    <row r="2163" spans="1:7">
      <c r="A2163" s="251"/>
      <c r="B2163" s="241" t="s">
        <v>5077</v>
      </c>
      <c r="C2163" s="245">
        <v>2022</v>
      </c>
      <c r="D2163" s="245" t="s">
        <v>3771</v>
      </c>
      <c r="E2163" s="245">
        <v>1</v>
      </c>
      <c r="F2163" s="245"/>
      <c r="G2163" s="253">
        <v>17.94802</v>
      </c>
    </row>
    <row r="2164" spans="1:7">
      <c r="A2164" s="251"/>
      <c r="B2164" s="241" t="s">
        <v>5077</v>
      </c>
      <c r="C2164" s="245">
        <v>2022</v>
      </c>
      <c r="D2164" s="245" t="s">
        <v>3771</v>
      </c>
      <c r="E2164" s="245">
        <v>1</v>
      </c>
      <c r="F2164" s="245"/>
      <c r="G2164" s="253">
        <v>19.21313</v>
      </c>
    </row>
    <row r="2165" spans="1:7">
      <c r="A2165" s="251"/>
      <c r="B2165" s="241" t="s">
        <v>5077</v>
      </c>
      <c r="C2165" s="245">
        <v>2022</v>
      </c>
      <c r="D2165" s="245" t="s">
        <v>3771</v>
      </c>
      <c r="E2165" s="245">
        <v>1</v>
      </c>
      <c r="F2165" s="245"/>
      <c r="G2165" s="253">
        <v>19.032520000000002</v>
      </c>
    </row>
    <row r="2166" spans="1:7">
      <c r="A2166" s="251"/>
      <c r="B2166" s="241" t="s">
        <v>5077</v>
      </c>
      <c r="C2166" s="245">
        <v>2022</v>
      </c>
      <c r="D2166" s="245" t="s">
        <v>3771</v>
      </c>
      <c r="E2166" s="245">
        <v>1</v>
      </c>
      <c r="F2166" s="245"/>
      <c r="G2166" s="253">
        <v>18.005509999999997</v>
      </c>
    </row>
    <row r="2167" spans="1:7">
      <c r="A2167" s="251"/>
      <c r="B2167" s="241" t="s">
        <v>5077</v>
      </c>
      <c r="C2167" s="245">
        <v>2022</v>
      </c>
      <c r="D2167" s="245" t="s">
        <v>3771</v>
      </c>
      <c r="E2167" s="245">
        <v>1</v>
      </c>
      <c r="F2167" s="245"/>
      <c r="G2167" s="253">
        <v>19.06399</v>
      </c>
    </row>
    <row r="2168" spans="1:7">
      <c r="A2168" s="251"/>
      <c r="B2168" s="241" t="s">
        <v>5077</v>
      </c>
      <c r="C2168" s="245">
        <v>2022</v>
      </c>
      <c r="D2168" s="245" t="s">
        <v>3771</v>
      </c>
      <c r="E2168" s="245">
        <v>1</v>
      </c>
      <c r="F2168" s="245"/>
      <c r="G2168" s="253">
        <v>17.94801</v>
      </c>
    </row>
    <row r="2169" spans="1:7">
      <c r="A2169" s="251"/>
      <c r="B2169" s="241" t="s">
        <v>5077</v>
      </c>
      <c r="C2169" s="245">
        <v>2022</v>
      </c>
      <c r="D2169" s="245" t="s">
        <v>3771</v>
      </c>
      <c r="E2169" s="245">
        <v>1</v>
      </c>
      <c r="F2169" s="245"/>
      <c r="G2169" s="253">
        <v>19.040500000000002</v>
      </c>
    </row>
    <row r="2170" spans="1:7">
      <c r="A2170" s="251"/>
      <c r="B2170" s="241" t="s">
        <v>5077</v>
      </c>
      <c r="C2170" s="245">
        <v>2022</v>
      </c>
      <c r="D2170" s="245" t="s">
        <v>3771</v>
      </c>
      <c r="E2170" s="245">
        <v>1</v>
      </c>
      <c r="F2170" s="245"/>
      <c r="G2170" s="253">
        <v>19.094339999999999</v>
      </c>
    </row>
    <row r="2171" spans="1:7">
      <c r="A2171" s="251"/>
      <c r="B2171" s="241" t="s">
        <v>5077</v>
      </c>
      <c r="C2171" s="245">
        <v>2022</v>
      </c>
      <c r="D2171" s="245" t="s">
        <v>3771</v>
      </c>
      <c r="E2171" s="245">
        <v>1</v>
      </c>
      <c r="F2171" s="245"/>
      <c r="G2171" s="253">
        <v>19.205380000000002</v>
      </c>
    </row>
    <row r="2172" spans="1:7">
      <c r="A2172" s="251"/>
      <c r="B2172" s="241" t="s">
        <v>5077</v>
      </c>
      <c r="C2172" s="245">
        <v>2022</v>
      </c>
      <c r="D2172" s="245" t="s">
        <v>3771</v>
      </c>
      <c r="E2172" s="245">
        <v>1</v>
      </c>
      <c r="F2172" s="245"/>
      <c r="G2172" s="253">
        <v>17.512709999999998</v>
      </c>
    </row>
    <row r="2173" spans="1:7">
      <c r="A2173" s="251"/>
      <c r="B2173" s="241" t="s">
        <v>5077</v>
      </c>
      <c r="C2173" s="245">
        <v>2022</v>
      </c>
      <c r="D2173" s="245" t="s">
        <v>3771</v>
      </c>
      <c r="E2173" s="245">
        <v>1</v>
      </c>
      <c r="F2173" s="245"/>
      <c r="G2173" s="253">
        <v>17.57854</v>
      </c>
    </row>
    <row r="2174" spans="1:7">
      <c r="A2174" s="251"/>
      <c r="B2174" s="241" t="s">
        <v>5077</v>
      </c>
      <c r="C2174" s="245">
        <v>2022</v>
      </c>
      <c r="D2174" s="245" t="s">
        <v>3771</v>
      </c>
      <c r="E2174" s="245">
        <v>1</v>
      </c>
      <c r="F2174" s="245"/>
      <c r="G2174" s="253">
        <v>15.12978</v>
      </c>
    </row>
    <row r="2175" spans="1:7">
      <c r="A2175" s="251"/>
      <c r="B2175" s="241" t="s">
        <v>5077</v>
      </c>
      <c r="C2175" s="245">
        <v>2022</v>
      </c>
      <c r="D2175" s="245" t="s">
        <v>3771</v>
      </c>
      <c r="E2175" s="245">
        <v>1</v>
      </c>
      <c r="F2175" s="245"/>
      <c r="G2175" s="253">
        <v>16.1568</v>
      </c>
    </row>
    <row r="2176" spans="1:7">
      <c r="A2176" s="251"/>
      <c r="B2176" s="241" t="s">
        <v>5077</v>
      </c>
      <c r="C2176" s="245">
        <v>2022</v>
      </c>
      <c r="D2176" s="245" t="s">
        <v>3771</v>
      </c>
      <c r="E2176" s="245">
        <v>1</v>
      </c>
      <c r="F2176" s="245"/>
      <c r="G2176" s="253">
        <v>17.69059</v>
      </c>
    </row>
    <row r="2177" spans="1:7">
      <c r="A2177" s="251"/>
      <c r="B2177" s="241" t="s">
        <v>5077</v>
      </c>
      <c r="C2177" s="245">
        <v>2022</v>
      </c>
      <c r="D2177" s="245" t="s">
        <v>3771</v>
      </c>
      <c r="E2177" s="245">
        <v>1</v>
      </c>
      <c r="F2177" s="245"/>
      <c r="G2177" s="253">
        <v>13.9765</v>
      </c>
    </row>
    <row r="2178" spans="1:7">
      <c r="A2178" s="251"/>
      <c r="B2178" s="241" t="s">
        <v>5077</v>
      </c>
      <c r="C2178" s="245">
        <v>2022</v>
      </c>
      <c r="D2178" s="245" t="s">
        <v>3771</v>
      </c>
      <c r="E2178" s="245">
        <v>1</v>
      </c>
      <c r="F2178" s="245"/>
      <c r="G2178" s="253">
        <v>15.974</v>
      </c>
    </row>
    <row r="2179" spans="1:7">
      <c r="A2179" s="251"/>
      <c r="B2179" s="241" t="s">
        <v>5077</v>
      </c>
      <c r="C2179" s="245">
        <v>2022</v>
      </c>
      <c r="D2179" s="245" t="s">
        <v>3771</v>
      </c>
      <c r="E2179" s="245">
        <v>1</v>
      </c>
      <c r="F2179" s="245"/>
      <c r="G2179" s="253">
        <v>19.889659999999999</v>
      </c>
    </row>
    <row r="2180" spans="1:7">
      <c r="A2180" s="251"/>
      <c r="B2180" s="241" t="s">
        <v>5077</v>
      </c>
      <c r="C2180" s="245">
        <v>2022</v>
      </c>
      <c r="D2180" s="245" t="s">
        <v>3771</v>
      </c>
      <c r="E2180" s="245">
        <v>1</v>
      </c>
      <c r="F2180" s="245"/>
      <c r="G2180" s="253">
        <v>17.731780000000001</v>
      </c>
    </row>
    <row r="2181" spans="1:7">
      <c r="A2181" s="251"/>
      <c r="B2181" s="241" t="s">
        <v>5077</v>
      </c>
      <c r="C2181" s="245">
        <v>2022</v>
      </c>
      <c r="D2181" s="245" t="s">
        <v>3771</v>
      </c>
      <c r="E2181" s="245">
        <v>1</v>
      </c>
      <c r="F2181" s="245"/>
      <c r="G2181" s="253">
        <v>13.816420000000001</v>
      </c>
    </row>
    <row r="2182" spans="1:7">
      <c r="A2182" s="251"/>
      <c r="B2182" s="241" t="s">
        <v>5077</v>
      </c>
      <c r="C2182" s="245">
        <v>2022</v>
      </c>
      <c r="D2182" s="245" t="s">
        <v>3771</v>
      </c>
      <c r="E2182" s="245">
        <v>1</v>
      </c>
      <c r="F2182" s="245"/>
      <c r="G2182" s="253">
        <v>13.874360000000001</v>
      </c>
    </row>
    <row r="2183" spans="1:7">
      <c r="A2183" s="251"/>
      <c r="B2183" s="241" t="s">
        <v>5077</v>
      </c>
      <c r="C2183" s="245">
        <v>2022</v>
      </c>
      <c r="D2183" s="245" t="s">
        <v>3771</v>
      </c>
      <c r="E2183" s="245">
        <v>1</v>
      </c>
      <c r="F2183" s="245"/>
      <c r="G2183" s="253">
        <v>13.26915</v>
      </c>
    </row>
    <row r="2184" spans="1:7">
      <c r="A2184" s="251"/>
      <c r="B2184" s="241" t="s">
        <v>5077</v>
      </c>
      <c r="C2184" s="245">
        <v>2022</v>
      </c>
      <c r="D2184" s="245" t="s">
        <v>3771</v>
      </c>
      <c r="E2184" s="245">
        <v>1</v>
      </c>
      <c r="F2184" s="245"/>
      <c r="G2184" s="253">
        <v>13.27176</v>
      </c>
    </row>
    <row r="2185" spans="1:7">
      <c r="A2185" s="251"/>
      <c r="B2185" s="241" t="s">
        <v>5077</v>
      </c>
      <c r="C2185" s="245">
        <v>2022</v>
      </c>
      <c r="D2185" s="245" t="s">
        <v>3771</v>
      </c>
      <c r="E2185" s="245">
        <v>1</v>
      </c>
      <c r="F2185" s="245"/>
      <c r="G2185" s="253">
        <v>39.062739999999998</v>
      </c>
    </row>
    <row r="2186" spans="1:7">
      <c r="A2186" s="251"/>
      <c r="B2186" s="241" t="s">
        <v>5077</v>
      </c>
      <c r="C2186" s="245">
        <v>2022</v>
      </c>
      <c r="D2186" s="245" t="s">
        <v>3771</v>
      </c>
      <c r="E2186" s="245">
        <v>1</v>
      </c>
      <c r="F2186" s="245"/>
      <c r="G2186" s="253">
        <v>16.05782</v>
      </c>
    </row>
    <row r="2187" spans="1:7">
      <c r="A2187" s="251"/>
      <c r="B2187" s="241" t="s">
        <v>5077</v>
      </c>
      <c r="C2187" s="245">
        <v>2022</v>
      </c>
      <c r="D2187" s="245" t="s">
        <v>3771</v>
      </c>
      <c r="E2187" s="245">
        <v>1</v>
      </c>
      <c r="F2187" s="245"/>
      <c r="G2187" s="253">
        <v>18.96489</v>
      </c>
    </row>
    <row r="2188" spans="1:7">
      <c r="A2188" s="251"/>
      <c r="B2188" s="241" t="s">
        <v>5077</v>
      </c>
      <c r="C2188" s="245">
        <v>2022</v>
      </c>
      <c r="D2188" s="245" t="s">
        <v>3771</v>
      </c>
      <c r="E2188" s="245">
        <v>1</v>
      </c>
      <c r="F2188" s="245"/>
      <c r="G2188" s="253">
        <v>17.50891</v>
      </c>
    </row>
    <row r="2189" spans="1:7">
      <c r="A2189" s="251"/>
      <c r="B2189" s="241" t="s">
        <v>5077</v>
      </c>
      <c r="C2189" s="245">
        <v>2022</v>
      </c>
      <c r="D2189" s="245" t="s">
        <v>3771</v>
      </c>
      <c r="E2189" s="245">
        <v>1</v>
      </c>
      <c r="F2189" s="245"/>
      <c r="G2189" s="253">
        <v>26.556759999999997</v>
      </c>
    </row>
    <row r="2190" spans="1:7">
      <c r="A2190" s="251"/>
      <c r="B2190" s="241" t="s">
        <v>5077</v>
      </c>
      <c r="C2190" s="245">
        <v>2022</v>
      </c>
      <c r="D2190" s="245" t="s">
        <v>3771</v>
      </c>
      <c r="E2190" s="245">
        <v>1</v>
      </c>
      <c r="F2190" s="245"/>
      <c r="G2190" s="253">
        <v>28.1538</v>
      </c>
    </row>
    <row r="2191" spans="1:7">
      <c r="A2191" s="251"/>
      <c r="B2191" s="241" t="s">
        <v>5077</v>
      </c>
      <c r="C2191" s="245">
        <v>2022</v>
      </c>
      <c r="D2191" s="245" t="s">
        <v>3771</v>
      </c>
      <c r="E2191" s="245">
        <v>1</v>
      </c>
      <c r="F2191" s="245"/>
      <c r="G2191" s="253">
        <v>27.622479999999999</v>
      </c>
    </row>
    <row r="2192" spans="1:7">
      <c r="A2192" s="251"/>
      <c r="B2192" s="241" t="s">
        <v>5077</v>
      </c>
      <c r="C2192" s="245">
        <v>2022</v>
      </c>
      <c r="D2192" s="245" t="s">
        <v>3771</v>
      </c>
      <c r="E2192" s="245">
        <v>1</v>
      </c>
      <c r="F2192" s="245"/>
      <c r="G2192" s="253">
        <v>37.492779999999996</v>
      </c>
    </row>
    <row r="2193" spans="1:7">
      <c r="A2193" s="251"/>
      <c r="B2193" s="241" t="s">
        <v>5077</v>
      </c>
      <c r="C2193" s="245">
        <v>2022</v>
      </c>
      <c r="D2193" s="245" t="s">
        <v>3771</v>
      </c>
      <c r="E2193" s="245">
        <v>1</v>
      </c>
      <c r="F2193" s="245"/>
      <c r="G2193" s="253">
        <v>27.893889999999999</v>
      </c>
    </row>
    <row r="2194" spans="1:7">
      <c r="A2194" s="251"/>
      <c r="B2194" s="241" t="s">
        <v>5077</v>
      </c>
      <c r="C2194" s="245">
        <v>2022</v>
      </c>
      <c r="D2194" s="245" t="s">
        <v>3771</v>
      </c>
      <c r="E2194" s="245">
        <v>1</v>
      </c>
      <c r="F2194" s="245"/>
      <c r="G2194" s="253">
        <v>27.62246</v>
      </c>
    </row>
    <row r="2195" spans="1:7">
      <c r="A2195" s="251"/>
      <c r="B2195" s="241" t="s">
        <v>5077</v>
      </c>
      <c r="C2195" s="245">
        <v>2022</v>
      </c>
      <c r="D2195" s="245" t="s">
        <v>3771</v>
      </c>
      <c r="E2195" s="245">
        <v>1</v>
      </c>
      <c r="F2195" s="245"/>
      <c r="G2195" s="253">
        <v>13.016200000000001</v>
      </c>
    </row>
    <row r="2196" spans="1:7">
      <c r="A2196" s="251"/>
      <c r="B2196" s="241" t="s">
        <v>5077</v>
      </c>
      <c r="C2196" s="245">
        <v>2022</v>
      </c>
      <c r="D2196" s="245" t="s">
        <v>3771</v>
      </c>
      <c r="E2196" s="245">
        <v>1</v>
      </c>
      <c r="F2196" s="245"/>
      <c r="G2196" s="253">
        <v>12.577360000000001</v>
      </c>
    </row>
    <row r="2197" spans="1:7">
      <c r="A2197" s="251"/>
      <c r="B2197" s="241" t="s">
        <v>5077</v>
      </c>
      <c r="C2197" s="245">
        <v>2022</v>
      </c>
      <c r="D2197" s="245" t="s">
        <v>3771</v>
      </c>
      <c r="E2197" s="245">
        <v>1</v>
      </c>
      <c r="F2197" s="245"/>
      <c r="G2197" s="253">
        <v>27.18985</v>
      </c>
    </row>
    <row r="2198" spans="1:7">
      <c r="A2198" s="251"/>
      <c r="B2198" s="241" t="s">
        <v>5077</v>
      </c>
      <c r="C2198" s="245">
        <v>2022</v>
      </c>
      <c r="D2198" s="245" t="s">
        <v>3771</v>
      </c>
      <c r="E2198" s="245">
        <v>1</v>
      </c>
      <c r="F2198" s="245"/>
      <c r="G2198" s="253">
        <v>18.725240000000003</v>
      </c>
    </row>
    <row r="2199" spans="1:7">
      <c r="A2199" s="251"/>
      <c r="B2199" s="241" t="s">
        <v>5077</v>
      </c>
      <c r="C2199" s="245">
        <v>2022</v>
      </c>
      <c r="D2199" s="245" t="s">
        <v>3771</v>
      </c>
      <c r="E2199" s="245">
        <v>1</v>
      </c>
      <c r="F2199" s="245"/>
      <c r="G2199" s="253">
        <v>41.137389999999996</v>
      </c>
    </row>
    <row r="2200" spans="1:7">
      <c r="A2200" s="251"/>
      <c r="B2200" s="241" t="s">
        <v>5077</v>
      </c>
      <c r="C2200" s="245">
        <v>2022</v>
      </c>
      <c r="D2200" s="245" t="s">
        <v>3771</v>
      </c>
      <c r="E2200" s="245">
        <v>1</v>
      </c>
      <c r="F2200" s="245"/>
      <c r="G2200" s="253">
        <v>39.278930000000003</v>
      </c>
    </row>
    <row r="2201" spans="1:7">
      <c r="A2201" s="251"/>
      <c r="B2201" s="241" t="s">
        <v>5077</v>
      </c>
      <c r="C2201" s="245">
        <v>2022</v>
      </c>
      <c r="D2201" s="245" t="s">
        <v>3771</v>
      </c>
      <c r="E2201" s="245">
        <v>1</v>
      </c>
      <c r="F2201" s="245"/>
      <c r="G2201" s="253">
        <v>37.152470000000001</v>
      </c>
    </row>
    <row r="2202" spans="1:7">
      <c r="A2202" s="251"/>
      <c r="B2202" s="241" t="s">
        <v>5077</v>
      </c>
      <c r="C2202" s="245">
        <v>2022</v>
      </c>
      <c r="D2202" s="245" t="s">
        <v>3771</v>
      </c>
      <c r="E2202" s="245">
        <v>1</v>
      </c>
      <c r="F2202" s="245"/>
      <c r="G2202" s="253">
        <v>35.965209999999999</v>
      </c>
    </row>
    <row r="2203" spans="1:7">
      <c r="A2203" s="251"/>
      <c r="B2203" s="241" t="s">
        <v>5077</v>
      </c>
      <c r="C2203" s="245">
        <v>2022</v>
      </c>
      <c r="D2203" s="245" t="s">
        <v>3771</v>
      </c>
      <c r="E2203" s="245">
        <v>1</v>
      </c>
      <c r="F2203" s="245"/>
      <c r="G2203" s="253">
        <v>39.255600000000001</v>
      </c>
    </row>
    <row r="2204" spans="1:7">
      <c r="A2204" s="251"/>
      <c r="B2204" s="241" t="s">
        <v>5077</v>
      </c>
      <c r="C2204" s="245">
        <v>2022</v>
      </c>
      <c r="D2204" s="245" t="s">
        <v>3771</v>
      </c>
      <c r="E2204" s="245">
        <v>1</v>
      </c>
      <c r="F2204" s="245"/>
      <c r="G2204" s="253">
        <v>38.97204</v>
      </c>
    </row>
    <row r="2205" spans="1:7">
      <c r="A2205" s="251"/>
      <c r="B2205" s="241" t="s">
        <v>5077</v>
      </c>
      <c r="C2205" s="245">
        <v>2022</v>
      </c>
      <c r="D2205" s="245" t="s">
        <v>3771</v>
      </c>
      <c r="E2205" s="245">
        <v>1</v>
      </c>
      <c r="F2205" s="245"/>
      <c r="G2205" s="253">
        <v>36.964930000000003</v>
      </c>
    </row>
    <row r="2206" spans="1:7">
      <c r="A2206" s="251"/>
      <c r="B2206" s="241" t="s">
        <v>5077</v>
      </c>
      <c r="C2206" s="245">
        <v>2022</v>
      </c>
      <c r="D2206" s="245" t="s">
        <v>3771</v>
      </c>
      <c r="E2206" s="245">
        <v>1</v>
      </c>
      <c r="F2206" s="245"/>
      <c r="G2206" s="253">
        <v>37.880410000000005</v>
      </c>
    </row>
    <row r="2207" spans="1:7">
      <c r="A2207" s="251"/>
      <c r="B2207" s="241" t="s">
        <v>5077</v>
      </c>
      <c r="C2207" s="245">
        <v>2022</v>
      </c>
      <c r="D2207" s="245" t="s">
        <v>3771</v>
      </c>
      <c r="E2207" s="245">
        <v>1</v>
      </c>
      <c r="F2207" s="245"/>
      <c r="G2207" s="253">
        <v>40.805080000000004</v>
      </c>
    </row>
    <row r="2208" spans="1:7">
      <c r="A2208" s="251"/>
      <c r="B2208" s="241" t="s">
        <v>5077</v>
      </c>
      <c r="C2208" s="245">
        <v>2022</v>
      </c>
      <c r="D2208" s="245" t="s">
        <v>3771</v>
      </c>
      <c r="E2208" s="245">
        <v>1</v>
      </c>
      <c r="F2208" s="245"/>
      <c r="G2208" s="253">
        <v>39.470939999999999</v>
      </c>
    </row>
    <row r="2209" spans="1:7">
      <c r="A2209" s="251"/>
      <c r="B2209" s="241" t="s">
        <v>5077</v>
      </c>
      <c r="C2209" s="245">
        <v>2022</v>
      </c>
      <c r="D2209" s="245" t="s">
        <v>3771</v>
      </c>
      <c r="E2209" s="245">
        <v>1</v>
      </c>
      <c r="F2209" s="245"/>
      <c r="G2209" s="253">
        <v>39.722209999999997</v>
      </c>
    </row>
    <row r="2210" spans="1:7">
      <c r="A2210" s="251"/>
      <c r="B2210" s="241" t="s">
        <v>5077</v>
      </c>
      <c r="C2210" s="245">
        <v>2022</v>
      </c>
      <c r="D2210" s="245" t="s">
        <v>3771</v>
      </c>
      <c r="E2210" s="245">
        <v>1</v>
      </c>
      <c r="F2210" s="245"/>
      <c r="G2210" s="253">
        <v>39.344089999999994</v>
      </c>
    </row>
    <row r="2211" spans="1:7">
      <c r="A2211" s="251"/>
      <c r="B2211" s="241" t="s">
        <v>5077</v>
      </c>
      <c r="C2211" s="245">
        <v>2022</v>
      </c>
      <c r="D2211" s="245" t="s">
        <v>3771</v>
      </c>
      <c r="E2211" s="245">
        <v>1</v>
      </c>
      <c r="F2211" s="245"/>
      <c r="G2211" s="253">
        <v>36.940949999999994</v>
      </c>
    </row>
    <row r="2212" spans="1:7">
      <c r="A2212" s="251"/>
      <c r="B2212" s="241" t="s">
        <v>5077</v>
      </c>
      <c r="C2212" s="245">
        <v>2022</v>
      </c>
      <c r="D2212" s="245" t="s">
        <v>3771</v>
      </c>
      <c r="E2212" s="245">
        <v>1</v>
      </c>
      <c r="F2212" s="245"/>
      <c r="G2212" s="253">
        <v>38.508019999999995</v>
      </c>
    </row>
    <row r="2213" spans="1:7">
      <c r="A2213" s="251"/>
      <c r="B2213" s="241" t="s">
        <v>5077</v>
      </c>
      <c r="C2213" s="245">
        <v>2022</v>
      </c>
      <c r="D2213" s="245" t="s">
        <v>3771</v>
      </c>
      <c r="E2213" s="245">
        <v>1</v>
      </c>
      <c r="F2213" s="245"/>
      <c r="G2213" s="253">
        <v>38.643860000000004</v>
      </c>
    </row>
    <row r="2214" spans="1:7">
      <c r="A2214" s="251"/>
      <c r="B2214" s="241" t="s">
        <v>5077</v>
      </c>
      <c r="C2214" s="245">
        <v>2022</v>
      </c>
      <c r="D2214" s="245" t="s">
        <v>3771</v>
      </c>
      <c r="E2214" s="245">
        <v>1</v>
      </c>
      <c r="F2214" s="245"/>
      <c r="G2214" s="253">
        <v>39.911610000000003</v>
      </c>
    </row>
    <row r="2215" spans="1:7">
      <c r="A2215" s="251"/>
      <c r="B2215" s="241" t="s">
        <v>5077</v>
      </c>
      <c r="C2215" s="245">
        <v>2022</v>
      </c>
      <c r="D2215" s="245" t="s">
        <v>3771</v>
      </c>
      <c r="E2215" s="245">
        <v>1</v>
      </c>
      <c r="F2215" s="245"/>
      <c r="G2215" s="253">
        <v>36.672580000000004</v>
      </c>
    </row>
    <row r="2216" spans="1:7">
      <c r="A2216" s="251"/>
      <c r="B2216" s="241" t="s">
        <v>5077</v>
      </c>
      <c r="C2216" s="245">
        <v>2022</v>
      </c>
      <c r="D2216" s="245" t="s">
        <v>3771</v>
      </c>
      <c r="E2216" s="245">
        <v>1</v>
      </c>
      <c r="F2216" s="245"/>
      <c r="G2216" s="253">
        <v>38.585480000000004</v>
      </c>
    </row>
    <row r="2217" spans="1:7">
      <c r="A2217" s="251"/>
      <c r="B2217" s="241" t="s">
        <v>5077</v>
      </c>
      <c r="C2217" s="245">
        <v>2022</v>
      </c>
      <c r="D2217" s="245" t="s">
        <v>3771</v>
      </c>
      <c r="E2217" s="245">
        <v>1</v>
      </c>
      <c r="F2217" s="245"/>
      <c r="G2217" s="253">
        <v>36.608940000000004</v>
      </c>
    </row>
    <row r="2218" spans="1:7">
      <c r="A2218" s="251"/>
      <c r="B2218" s="241" t="s">
        <v>5077</v>
      </c>
      <c r="C2218" s="245">
        <v>2022</v>
      </c>
      <c r="D2218" s="245" t="s">
        <v>3771</v>
      </c>
      <c r="E2218" s="245">
        <v>1</v>
      </c>
      <c r="F2218" s="245"/>
      <c r="G2218" s="253">
        <v>45.282290000000003</v>
      </c>
    </row>
    <row r="2219" spans="1:7">
      <c r="A2219" s="251"/>
      <c r="B2219" s="241" t="s">
        <v>5077</v>
      </c>
      <c r="C2219" s="245">
        <v>2022</v>
      </c>
      <c r="D2219" s="245" t="s">
        <v>3771</v>
      </c>
      <c r="E2219" s="245">
        <v>1</v>
      </c>
      <c r="F2219" s="245"/>
      <c r="G2219" s="253">
        <v>36.385089999999998</v>
      </c>
    </row>
    <row r="2220" spans="1:7">
      <c r="A2220" s="251"/>
      <c r="B2220" s="241" t="s">
        <v>5077</v>
      </c>
      <c r="C2220" s="245">
        <v>2022</v>
      </c>
      <c r="D2220" s="245" t="s">
        <v>3771</v>
      </c>
      <c r="E2220" s="245">
        <v>1</v>
      </c>
      <c r="F2220" s="245"/>
      <c r="G2220" s="253">
        <v>35.508429999999997</v>
      </c>
    </row>
    <row r="2221" spans="1:7">
      <c r="A2221" s="251"/>
      <c r="B2221" s="241" t="s">
        <v>5077</v>
      </c>
      <c r="C2221" s="245">
        <v>2022</v>
      </c>
      <c r="D2221" s="245" t="s">
        <v>3771</v>
      </c>
      <c r="E2221" s="245">
        <v>1</v>
      </c>
      <c r="F2221" s="245"/>
      <c r="G2221" s="253">
        <v>39.596580000000003</v>
      </c>
    </row>
    <row r="2222" spans="1:7">
      <c r="A2222" s="251"/>
      <c r="B2222" s="241" t="s">
        <v>5077</v>
      </c>
      <c r="C2222" s="245">
        <v>2022</v>
      </c>
      <c r="D2222" s="245" t="s">
        <v>3771</v>
      </c>
      <c r="E2222" s="245">
        <v>1</v>
      </c>
      <c r="F2222" s="245"/>
      <c r="G2222" s="253">
        <v>37.389879999999998</v>
      </c>
    </row>
    <row r="2223" spans="1:7">
      <c r="A2223" s="251"/>
      <c r="B2223" s="241" t="s">
        <v>5077</v>
      </c>
      <c r="C2223" s="245">
        <v>2022</v>
      </c>
      <c r="D2223" s="245" t="s">
        <v>3771</v>
      </c>
      <c r="E2223" s="245">
        <v>1</v>
      </c>
      <c r="F2223" s="245"/>
      <c r="G2223" s="253">
        <v>39.195140000000002</v>
      </c>
    </row>
    <row r="2224" spans="1:7">
      <c r="A2224" s="251"/>
      <c r="B2224" s="241" t="s">
        <v>5077</v>
      </c>
      <c r="C2224" s="245">
        <v>2022</v>
      </c>
      <c r="D2224" s="245" t="s">
        <v>3771</v>
      </c>
      <c r="E2224" s="245">
        <v>1</v>
      </c>
      <c r="F2224" s="245"/>
      <c r="G2224" s="253">
        <v>39.128149999999998</v>
      </c>
    </row>
    <row r="2225" spans="1:7">
      <c r="A2225" s="251"/>
      <c r="B2225" s="241" t="s">
        <v>5077</v>
      </c>
      <c r="C2225" s="245">
        <v>2022</v>
      </c>
      <c r="D2225" s="245" t="s">
        <v>3771</v>
      </c>
      <c r="E2225" s="245">
        <v>1</v>
      </c>
      <c r="F2225" s="245"/>
      <c r="G2225" s="253">
        <v>38.08128</v>
      </c>
    </row>
    <row r="2226" spans="1:7">
      <c r="A2226" s="251"/>
      <c r="B2226" s="241" t="s">
        <v>5077</v>
      </c>
      <c r="C2226" s="245">
        <v>2022</v>
      </c>
      <c r="D2226" s="245" t="s">
        <v>3771</v>
      </c>
      <c r="E2226" s="245">
        <v>1</v>
      </c>
      <c r="F2226" s="245"/>
      <c r="G2226" s="253">
        <v>37.63391</v>
      </c>
    </row>
    <row r="2227" spans="1:7">
      <c r="A2227" s="251"/>
      <c r="B2227" s="241" t="s">
        <v>5077</v>
      </c>
      <c r="C2227" s="245">
        <v>2022</v>
      </c>
      <c r="D2227" s="245" t="s">
        <v>3771</v>
      </c>
      <c r="E2227" s="245">
        <v>1</v>
      </c>
      <c r="F2227" s="245"/>
      <c r="G2227" s="253">
        <v>37.699400000000004</v>
      </c>
    </row>
    <row r="2228" spans="1:7">
      <c r="A2228" s="251"/>
      <c r="B2228" s="241" t="s">
        <v>5077</v>
      </c>
      <c r="C2228" s="245">
        <v>2022</v>
      </c>
      <c r="D2228" s="245" t="s">
        <v>3771</v>
      </c>
      <c r="E2228" s="245">
        <v>1</v>
      </c>
      <c r="F2228" s="245"/>
      <c r="G2228" s="253">
        <v>37.438019999999995</v>
      </c>
    </row>
    <row r="2229" spans="1:7">
      <c r="A2229" s="251"/>
      <c r="B2229" s="241" t="s">
        <v>5077</v>
      </c>
      <c r="C2229" s="245">
        <v>2022</v>
      </c>
      <c r="D2229" s="245" t="s">
        <v>3771</v>
      </c>
      <c r="E2229" s="245">
        <v>1</v>
      </c>
      <c r="F2229" s="245"/>
      <c r="G2229" s="253">
        <v>38.251230000000007</v>
      </c>
    </row>
    <row r="2230" spans="1:7">
      <c r="A2230" s="251"/>
      <c r="B2230" s="241" t="s">
        <v>5077</v>
      </c>
      <c r="C2230" s="245">
        <v>2022</v>
      </c>
      <c r="D2230" s="245" t="s">
        <v>3771</v>
      </c>
      <c r="E2230" s="245">
        <v>1</v>
      </c>
      <c r="F2230" s="245"/>
      <c r="G2230" s="253">
        <v>37.538339999999998</v>
      </c>
    </row>
    <row r="2231" spans="1:7">
      <c r="A2231" s="251"/>
      <c r="B2231" s="241" t="s">
        <v>5077</v>
      </c>
      <c r="C2231" s="245">
        <v>2022</v>
      </c>
      <c r="D2231" s="245" t="s">
        <v>3771</v>
      </c>
      <c r="E2231" s="245">
        <v>1</v>
      </c>
      <c r="F2231" s="245"/>
      <c r="G2231" s="253">
        <v>38.074469999999998</v>
      </c>
    </row>
    <row r="2232" spans="1:7">
      <c r="A2232" s="251"/>
      <c r="B2232" s="241" t="s">
        <v>5077</v>
      </c>
      <c r="C2232" s="245">
        <v>2022</v>
      </c>
      <c r="D2232" s="245" t="s">
        <v>3771</v>
      </c>
      <c r="E2232" s="245">
        <v>1</v>
      </c>
      <c r="F2232" s="245"/>
      <c r="G2232" s="253">
        <v>41.27657</v>
      </c>
    </row>
    <row r="2233" spans="1:7">
      <c r="A2233" s="251"/>
      <c r="B2233" s="241" t="s">
        <v>5077</v>
      </c>
      <c r="C2233" s="245">
        <v>2022</v>
      </c>
      <c r="D2233" s="245" t="s">
        <v>3771</v>
      </c>
      <c r="E2233" s="245">
        <v>1</v>
      </c>
      <c r="F2233" s="245"/>
      <c r="G2233" s="253">
        <v>37.583100000000002</v>
      </c>
    </row>
    <row r="2234" spans="1:7">
      <c r="A2234" s="251"/>
      <c r="B2234" s="241" t="s">
        <v>5077</v>
      </c>
      <c r="C2234" s="245">
        <v>2022</v>
      </c>
      <c r="D2234" s="245" t="s">
        <v>3771</v>
      </c>
      <c r="E2234" s="245">
        <v>1</v>
      </c>
      <c r="F2234" s="245"/>
      <c r="G2234" s="253">
        <v>39.81588</v>
      </c>
    </row>
    <row r="2235" spans="1:7">
      <c r="A2235" s="251"/>
      <c r="B2235" s="241" t="s">
        <v>5077</v>
      </c>
      <c r="C2235" s="245">
        <v>2022</v>
      </c>
      <c r="D2235" s="245" t="s">
        <v>3771</v>
      </c>
      <c r="E2235" s="245">
        <v>1</v>
      </c>
      <c r="F2235" s="245"/>
      <c r="G2235" s="253">
        <v>41.198080000000004</v>
      </c>
    </row>
    <row r="2236" spans="1:7">
      <c r="A2236" s="251"/>
      <c r="B2236" s="241" t="s">
        <v>5077</v>
      </c>
      <c r="C2236" s="245">
        <v>2022</v>
      </c>
      <c r="D2236" s="245" t="s">
        <v>3771</v>
      </c>
      <c r="E2236" s="245">
        <v>1</v>
      </c>
      <c r="F2236" s="245"/>
      <c r="G2236" s="253">
        <v>37.488190000000003</v>
      </c>
    </row>
    <row r="2237" spans="1:7">
      <c r="A2237" s="251"/>
      <c r="B2237" s="241" t="s">
        <v>5077</v>
      </c>
      <c r="C2237" s="245">
        <v>2022</v>
      </c>
      <c r="D2237" s="245" t="s">
        <v>3771</v>
      </c>
      <c r="E2237" s="245">
        <v>1</v>
      </c>
      <c r="F2237" s="245"/>
      <c r="G2237" s="253">
        <v>37.893889999999999</v>
      </c>
    </row>
    <row r="2238" spans="1:7">
      <c r="A2238" s="251"/>
      <c r="B2238" s="241" t="s">
        <v>5077</v>
      </c>
      <c r="C2238" s="245">
        <v>2022</v>
      </c>
      <c r="D2238" s="245" t="s">
        <v>3771</v>
      </c>
      <c r="E2238" s="245">
        <v>1</v>
      </c>
      <c r="F2238" s="245"/>
      <c r="G2238" s="253">
        <v>37.675330000000002</v>
      </c>
    </row>
    <row r="2239" spans="1:7">
      <c r="A2239" s="251"/>
      <c r="B2239" s="241" t="s">
        <v>5077</v>
      </c>
      <c r="C2239" s="245">
        <v>2022</v>
      </c>
      <c r="D2239" s="245" t="s">
        <v>3771</v>
      </c>
      <c r="E2239" s="245">
        <v>1</v>
      </c>
      <c r="F2239" s="245"/>
      <c r="G2239" s="253">
        <v>39.091080000000005</v>
      </c>
    </row>
    <row r="2240" spans="1:7">
      <c r="A2240" s="251"/>
      <c r="B2240" s="241" t="s">
        <v>5077</v>
      </c>
      <c r="C2240" s="245">
        <v>2022</v>
      </c>
      <c r="D2240" s="245" t="s">
        <v>3771</v>
      </c>
      <c r="E2240" s="245">
        <v>1</v>
      </c>
      <c r="F2240" s="245"/>
      <c r="G2240" s="253">
        <v>37.820300000000003</v>
      </c>
    </row>
    <row r="2241" spans="1:7">
      <c r="A2241" s="251"/>
      <c r="B2241" s="241" t="s">
        <v>5077</v>
      </c>
      <c r="C2241" s="245">
        <v>2022</v>
      </c>
      <c r="D2241" s="245" t="s">
        <v>3771</v>
      </c>
      <c r="E2241" s="245">
        <v>1</v>
      </c>
      <c r="F2241" s="245"/>
      <c r="G2241" s="253">
        <v>38.883459999999999</v>
      </c>
    </row>
    <row r="2242" spans="1:7">
      <c r="A2242" s="251"/>
      <c r="B2242" s="241" t="s">
        <v>5077</v>
      </c>
      <c r="C2242" s="245">
        <v>2022</v>
      </c>
      <c r="D2242" s="245" t="s">
        <v>3771</v>
      </c>
      <c r="E2242" s="245">
        <v>1</v>
      </c>
      <c r="F2242" s="245"/>
      <c r="G2242" s="253">
        <v>38.512560000000001</v>
      </c>
    </row>
    <row r="2243" spans="1:7">
      <c r="A2243" s="251"/>
      <c r="B2243" s="241" t="s">
        <v>5077</v>
      </c>
      <c r="C2243" s="245">
        <v>2022</v>
      </c>
      <c r="D2243" s="245" t="s">
        <v>3771</v>
      </c>
      <c r="E2243" s="245">
        <v>1</v>
      </c>
      <c r="F2243" s="245"/>
      <c r="G2243" s="253">
        <v>42.785730000000001</v>
      </c>
    </row>
    <row r="2244" spans="1:7">
      <c r="A2244" s="251"/>
      <c r="B2244" s="241" t="s">
        <v>5077</v>
      </c>
      <c r="C2244" s="245">
        <v>2022</v>
      </c>
      <c r="D2244" s="245" t="s">
        <v>3771</v>
      </c>
      <c r="E2244" s="245">
        <v>1</v>
      </c>
      <c r="F2244" s="245"/>
      <c r="G2244" s="253">
        <v>38.075019999999995</v>
      </c>
    </row>
    <row r="2245" spans="1:7">
      <c r="A2245" s="251"/>
      <c r="B2245" s="241" t="s">
        <v>5077</v>
      </c>
      <c r="C2245" s="245">
        <v>2022</v>
      </c>
      <c r="D2245" s="245" t="s">
        <v>3771</v>
      </c>
      <c r="E2245" s="245">
        <v>1</v>
      </c>
      <c r="F2245" s="245"/>
      <c r="G2245" s="253">
        <v>36.792209999999997</v>
      </c>
    </row>
    <row r="2246" spans="1:7">
      <c r="A2246" s="251"/>
      <c r="B2246" s="241" t="s">
        <v>5077</v>
      </c>
      <c r="C2246" s="245">
        <v>2022</v>
      </c>
      <c r="D2246" s="245" t="s">
        <v>3771</v>
      </c>
      <c r="E2246" s="245">
        <v>1</v>
      </c>
      <c r="F2246" s="245"/>
      <c r="G2246" s="253">
        <v>39.648489999999995</v>
      </c>
    </row>
    <row r="2247" spans="1:7">
      <c r="A2247" s="251"/>
      <c r="B2247" s="241" t="s">
        <v>5077</v>
      </c>
      <c r="C2247" s="245">
        <v>2022</v>
      </c>
      <c r="D2247" s="245" t="s">
        <v>3771</v>
      </c>
      <c r="E2247" s="245">
        <v>1</v>
      </c>
      <c r="F2247" s="245"/>
      <c r="G2247" s="253">
        <v>38.520589999999999</v>
      </c>
    </row>
    <row r="2248" spans="1:7">
      <c r="A2248" s="251"/>
      <c r="B2248" s="241" t="s">
        <v>5077</v>
      </c>
      <c r="C2248" s="245">
        <v>2022</v>
      </c>
      <c r="D2248" s="245" t="s">
        <v>3771</v>
      </c>
      <c r="E2248" s="245">
        <v>1</v>
      </c>
      <c r="F2248" s="245"/>
      <c r="G2248" s="253">
        <v>39.208120000000001</v>
      </c>
    </row>
    <row r="2249" spans="1:7">
      <c r="A2249" s="251"/>
      <c r="B2249" s="241" t="s">
        <v>5077</v>
      </c>
      <c r="C2249" s="245">
        <v>2022</v>
      </c>
      <c r="D2249" s="245" t="s">
        <v>3771</v>
      </c>
      <c r="E2249" s="245">
        <v>1</v>
      </c>
      <c r="F2249" s="245"/>
      <c r="G2249" s="253">
        <v>37.801120000000004</v>
      </c>
    </row>
    <row r="2250" spans="1:7">
      <c r="A2250" s="251"/>
      <c r="B2250" s="241" t="s">
        <v>5077</v>
      </c>
      <c r="C2250" s="245">
        <v>2022</v>
      </c>
      <c r="D2250" s="245" t="s">
        <v>3771</v>
      </c>
      <c r="E2250" s="245">
        <v>1</v>
      </c>
      <c r="F2250" s="245"/>
      <c r="G2250" s="253">
        <v>39.649519999999995</v>
      </c>
    </row>
    <row r="2251" spans="1:7">
      <c r="A2251" s="251"/>
      <c r="B2251" s="241" t="s">
        <v>5077</v>
      </c>
      <c r="C2251" s="245">
        <v>2022</v>
      </c>
      <c r="D2251" s="245" t="s">
        <v>3771</v>
      </c>
      <c r="E2251" s="245">
        <v>1</v>
      </c>
      <c r="F2251" s="245"/>
      <c r="G2251" s="253">
        <v>38.731400000000001</v>
      </c>
    </row>
    <row r="2252" spans="1:7">
      <c r="A2252" s="251"/>
      <c r="B2252" s="241" t="s">
        <v>5077</v>
      </c>
      <c r="C2252" s="245">
        <v>2022</v>
      </c>
      <c r="D2252" s="245" t="s">
        <v>3771</v>
      </c>
      <c r="E2252" s="245">
        <v>1</v>
      </c>
      <c r="F2252" s="245"/>
      <c r="G2252" s="253">
        <v>39.010550000000002</v>
      </c>
    </row>
    <row r="2253" spans="1:7">
      <c r="A2253" s="251"/>
      <c r="B2253" s="241" t="s">
        <v>5077</v>
      </c>
      <c r="C2253" s="245">
        <v>2022</v>
      </c>
      <c r="D2253" s="245" t="s">
        <v>3771</v>
      </c>
      <c r="E2253" s="245">
        <v>1</v>
      </c>
      <c r="F2253" s="245"/>
      <c r="G2253" s="253">
        <v>37.519030000000001</v>
      </c>
    </row>
    <row r="2254" spans="1:7">
      <c r="A2254" s="251"/>
      <c r="B2254" s="241" t="s">
        <v>5077</v>
      </c>
      <c r="C2254" s="245">
        <v>2022</v>
      </c>
      <c r="D2254" s="245" t="s">
        <v>3771</v>
      </c>
      <c r="E2254" s="245">
        <v>1</v>
      </c>
      <c r="F2254" s="245"/>
      <c r="G2254" s="253">
        <v>44.335430000000002</v>
      </c>
    </row>
    <row r="2255" spans="1:7">
      <c r="A2255" s="251"/>
      <c r="B2255" s="241" t="s">
        <v>5077</v>
      </c>
      <c r="C2255" s="245">
        <v>2022</v>
      </c>
      <c r="D2255" s="245" t="s">
        <v>3771</v>
      </c>
      <c r="E2255" s="245">
        <v>1</v>
      </c>
      <c r="F2255" s="245"/>
      <c r="G2255" s="253">
        <v>37.706580000000002</v>
      </c>
    </row>
    <row r="2256" spans="1:7">
      <c r="A2256" s="251"/>
      <c r="B2256" s="241" t="s">
        <v>5077</v>
      </c>
      <c r="C2256" s="245">
        <v>2022</v>
      </c>
      <c r="D2256" s="245" t="s">
        <v>3771</v>
      </c>
      <c r="E2256" s="245">
        <v>1</v>
      </c>
      <c r="F2256" s="245"/>
      <c r="G2256" s="253">
        <v>38.987540000000003</v>
      </c>
    </row>
    <row r="2257" spans="1:7">
      <c r="A2257" s="251"/>
      <c r="B2257" s="241" t="s">
        <v>5077</v>
      </c>
      <c r="C2257" s="245">
        <v>2022</v>
      </c>
      <c r="D2257" s="245" t="s">
        <v>3771</v>
      </c>
      <c r="E2257" s="245">
        <v>1</v>
      </c>
      <c r="F2257" s="245"/>
      <c r="G2257" s="253">
        <v>38.380780000000001</v>
      </c>
    </row>
    <row r="2258" spans="1:7">
      <c r="A2258" s="251"/>
      <c r="B2258" s="241" t="s">
        <v>5077</v>
      </c>
      <c r="C2258" s="245">
        <v>2022</v>
      </c>
      <c r="D2258" s="245" t="s">
        <v>3771</v>
      </c>
      <c r="E2258" s="245">
        <v>1</v>
      </c>
      <c r="F2258" s="245"/>
      <c r="G2258" s="253">
        <v>38.694209999999998</v>
      </c>
    </row>
    <row r="2259" spans="1:7">
      <c r="A2259" s="251"/>
      <c r="B2259" s="241" t="s">
        <v>5077</v>
      </c>
      <c r="C2259" s="245">
        <v>2022</v>
      </c>
      <c r="D2259" s="245" t="s">
        <v>3771</v>
      </c>
      <c r="E2259" s="245">
        <v>1</v>
      </c>
      <c r="F2259" s="245"/>
      <c r="G2259" s="253">
        <v>37.636249999999997</v>
      </c>
    </row>
    <row r="2260" spans="1:7">
      <c r="A2260" s="251"/>
      <c r="B2260" s="241" t="s">
        <v>5077</v>
      </c>
      <c r="C2260" s="245">
        <v>2022</v>
      </c>
      <c r="D2260" s="245" t="s">
        <v>3771</v>
      </c>
      <c r="E2260" s="245">
        <v>1</v>
      </c>
      <c r="F2260" s="245"/>
      <c r="G2260" s="253">
        <v>37.284910000000004</v>
      </c>
    </row>
    <row r="2261" spans="1:7">
      <c r="A2261" s="251"/>
      <c r="B2261" s="241" t="s">
        <v>5077</v>
      </c>
      <c r="C2261" s="245">
        <v>2022</v>
      </c>
      <c r="D2261" s="245" t="s">
        <v>3771</v>
      </c>
      <c r="E2261" s="245">
        <v>1</v>
      </c>
      <c r="F2261" s="245"/>
      <c r="G2261" s="253">
        <v>38.226339999999993</v>
      </c>
    </row>
    <row r="2262" spans="1:7">
      <c r="A2262" s="251"/>
      <c r="B2262" s="241" t="s">
        <v>5077</v>
      </c>
      <c r="C2262" s="245">
        <v>2022</v>
      </c>
      <c r="D2262" s="245" t="s">
        <v>3771</v>
      </c>
      <c r="E2262" s="245">
        <v>1</v>
      </c>
      <c r="F2262" s="245"/>
      <c r="G2262" s="253">
        <v>37.953040000000001</v>
      </c>
    </row>
    <row r="2263" spans="1:7">
      <c r="A2263" s="251"/>
      <c r="B2263" s="241" t="s">
        <v>5077</v>
      </c>
      <c r="C2263" s="245">
        <v>2022</v>
      </c>
      <c r="D2263" s="245" t="s">
        <v>3771</v>
      </c>
      <c r="E2263" s="245">
        <v>1</v>
      </c>
      <c r="F2263" s="245"/>
      <c r="G2263" s="253">
        <v>31.593630000000001</v>
      </c>
    </row>
    <row r="2264" spans="1:7">
      <c r="A2264" s="251"/>
      <c r="B2264" s="241" t="s">
        <v>5078</v>
      </c>
      <c r="C2264" s="245">
        <v>2022</v>
      </c>
      <c r="D2264" s="245" t="s">
        <v>3771</v>
      </c>
      <c r="E2264" s="245">
        <v>135</v>
      </c>
      <c r="F2264" s="245"/>
      <c r="G2264" s="253">
        <v>517.70328999999992</v>
      </c>
    </row>
    <row r="2265" spans="1:7">
      <c r="A2265" s="251"/>
      <c r="B2265" s="241" t="s">
        <v>5077</v>
      </c>
      <c r="C2265" s="245">
        <v>2022</v>
      </c>
      <c r="D2265" s="245" t="s">
        <v>3771</v>
      </c>
      <c r="E2265" s="245">
        <v>1</v>
      </c>
      <c r="F2265" s="245"/>
      <c r="G2265" s="253">
        <v>40.89667</v>
      </c>
    </row>
    <row r="2266" spans="1:7">
      <c r="A2266" s="251"/>
      <c r="B2266" s="241" t="s">
        <v>5077</v>
      </c>
      <c r="C2266" s="245">
        <v>2022</v>
      </c>
      <c r="D2266" s="245" t="s">
        <v>3771</v>
      </c>
      <c r="E2266" s="245">
        <v>1</v>
      </c>
      <c r="F2266" s="245"/>
      <c r="G2266" s="253">
        <v>17.364080000000001</v>
      </c>
    </row>
    <row r="2267" spans="1:7">
      <c r="A2267" s="251"/>
      <c r="B2267" s="241" t="s">
        <v>5077</v>
      </c>
      <c r="C2267" s="245">
        <v>2022</v>
      </c>
      <c r="D2267" s="245" t="s">
        <v>3771</v>
      </c>
      <c r="E2267" s="245">
        <v>1</v>
      </c>
      <c r="F2267" s="245"/>
      <c r="G2267" s="253">
        <v>18.05161</v>
      </c>
    </row>
    <row r="2268" spans="1:7">
      <c r="A2268" s="251"/>
      <c r="B2268" s="241" t="s">
        <v>5077</v>
      </c>
      <c r="C2268" s="245">
        <v>2022</v>
      </c>
      <c r="D2268" s="245" t="s">
        <v>3771</v>
      </c>
      <c r="E2268" s="245">
        <v>1</v>
      </c>
      <c r="F2268" s="245"/>
      <c r="G2268" s="253">
        <v>64.557510000000008</v>
      </c>
    </row>
    <row r="2269" spans="1:7">
      <c r="A2269" s="251"/>
      <c r="B2269" s="241" t="s">
        <v>5077</v>
      </c>
      <c r="C2269" s="245">
        <v>2022</v>
      </c>
      <c r="D2269" s="245" t="s">
        <v>3771</v>
      </c>
      <c r="E2269" s="245">
        <v>1</v>
      </c>
      <c r="F2269" s="245"/>
      <c r="G2269" s="253">
        <v>19.207990000000002</v>
      </c>
    </row>
    <row r="2270" spans="1:7">
      <c r="A2270" s="251"/>
      <c r="B2270" s="241" t="s">
        <v>5077</v>
      </c>
      <c r="C2270" s="245">
        <v>2022</v>
      </c>
      <c r="D2270" s="245" t="s">
        <v>3771</v>
      </c>
      <c r="E2270" s="245">
        <v>1</v>
      </c>
      <c r="F2270" s="245"/>
      <c r="G2270" s="253">
        <v>40.820620000000005</v>
      </c>
    </row>
    <row r="2271" spans="1:7">
      <c r="A2271" s="251"/>
      <c r="B2271" s="241" t="s">
        <v>5077</v>
      </c>
      <c r="C2271" s="245">
        <v>2022</v>
      </c>
      <c r="D2271" s="245" t="s">
        <v>3771</v>
      </c>
      <c r="E2271" s="245">
        <v>1</v>
      </c>
      <c r="F2271" s="245"/>
      <c r="G2271" s="253">
        <v>19.207990000000002</v>
      </c>
    </row>
    <row r="2272" spans="1:7">
      <c r="A2272" s="251"/>
      <c r="B2272" s="241" t="s">
        <v>5077</v>
      </c>
      <c r="C2272" s="245">
        <v>2022</v>
      </c>
      <c r="D2272" s="245" t="s">
        <v>3771</v>
      </c>
      <c r="E2272" s="245">
        <v>1</v>
      </c>
      <c r="F2272" s="245"/>
      <c r="G2272" s="253">
        <v>18.139419999999998</v>
      </c>
    </row>
    <row r="2273" spans="1:7">
      <c r="A2273" s="251"/>
      <c r="B2273" s="241" t="s">
        <v>5077</v>
      </c>
      <c r="C2273" s="245">
        <v>2022</v>
      </c>
      <c r="D2273" s="245" t="s">
        <v>3771</v>
      </c>
      <c r="E2273" s="245">
        <v>1</v>
      </c>
      <c r="F2273" s="245"/>
      <c r="G2273" s="253">
        <v>45.061970000000002</v>
      </c>
    </row>
    <row r="2274" spans="1:7">
      <c r="A2274" s="251"/>
      <c r="B2274" s="241" t="s">
        <v>5077</v>
      </c>
      <c r="C2274" s="245">
        <v>2022</v>
      </c>
      <c r="D2274" s="245" t="s">
        <v>3771</v>
      </c>
      <c r="E2274" s="245">
        <v>1</v>
      </c>
      <c r="F2274" s="245"/>
      <c r="G2274" s="253">
        <v>50.32779</v>
      </c>
    </row>
    <row r="2275" spans="1:7">
      <c r="A2275" s="251"/>
      <c r="B2275" s="241" t="s">
        <v>5077</v>
      </c>
      <c r="C2275" s="245">
        <v>2022</v>
      </c>
      <c r="D2275" s="245" t="s">
        <v>3771</v>
      </c>
      <c r="E2275" s="245">
        <v>1</v>
      </c>
      <c r="F2275" s="245"/>
      <c r="G2275" s="253">
        <v>41.00515</v>
      </c>
    </row>
    <row r="2276" spans="1:7">
      <c r="A2276" s="251"/>
      <c r="B2276" s="241" t="s">
        <v>5077</v>
      </c>
      <c r="C2276" s="245">
        <v>2022</v>
      </c>
      <c r="D2276" s="245" t="s">
        <v>3771</v>
      </c>
      <c r="E2276" s="245">
        <v>1</v>
      </c>
      <c r="F2276" s="245"/>
      <c r="G2276" s="253">
        <v>44.977640000000001</v>
      </c>
    </row>
    <row r="2277" spans="1:7">
      <c r="A2277" s="251"/>
      <c r="B2277" s="241" t="s">
        <v>5077</v>
      </c>
      <c r="C2277" s="245">
        <v>2022</v>
      </c>
      <c r="D2277" s="245" t="s">
        <v>3771</v>
      </c>
      <c r="E2277" s="245">
        <v>1</v>
      </c>
      <c r="F2277" s="245"/>
      <c r="G2277" s="253">
        <v>43.998260000000002</v>
      </c>
    </row>
    <row r="2278" spans="1:7">
      <c r="A2278" s="251"/>
      <c r="B2278" s="241" t="s">
        <v>5077</v>
      </c>
      <c r="C2278" s="245">
        <v>2022</v>
      </c>
      <c r="D2278" s="245" t="s">
        <v>3771</v>
      </c>
      <c r="E2278" s="245">
        <v>1</v>
      </c>
      <c r="F2278" s="245"/>
      <c r="G2278" s="253">
        <v>46.431699999999999</v>
      </c>
    </row>
    <row r="2279" spans="1:7">
      <c r="A2279" s="251"/>
      <c r="B2279" s="241" t="s">
        <v>5077</v>
      </c>
      <c r="C2279" s="245">
        <v>2022</v>
      </c>
      <c r="D2279" s="245" t="s">
        <v>3771</v>
      </c>
      <c r="E2279" s="245">
        <v>1</v>
      </c>
      <c r="F2279" s="245"/>
      <c r="G2279" s="253">
        <v>46.413220000000003</v>
      </c>
    </row>
    <row r="2280" spans="1:7">
      <c r="A2280" s="251"/>
      <c r="B2280" s="241" t="s">
        <v>5077</v>
      </c>
      <c r="C2280" s="245">
        <v>2022</v>
      </c>
      <c r="D2280" s="245" t="s">
        <v>3771</v>
      </c>
      <c r="E2280" s="245">
        <v>1</v>
      </c>
      <c r="F2280" s="245"/>
      <c r="G2280" s="253">
        <v>18.063459999999999</v>
      </c>
    </row>
    <row r="2281" spans="1:7">
      <c r="A2281" s="251"/>
      <c r="B2281" s="241" t="s">
        <v>5077</v>
      </c>
      <c r="C2281" s="245">
        <v>2022</v>
      </c>
      <c r="D2281" s="245" t="s">
        <v>3771</v>
      </c>
      <c r="E2281" s="245">
        <v>1</v>
      </c>
      <c r="F2281" s="245"/>
      <c r="G2281" s="253">
        <v>18.33503</v>
      </c>
    </row>
    <row r="2282" spans="1:7">
      <c r="A2282" s="251"/>
      <c r="B2282" s="241" t="s">
        <v>5077</v>
      </c>
      <c r="C2282" s="245">
        <v>2022</v>
      </c>
      <c r="D2282" s="245" t="s">
        <v>3771</v>
      </c>
      <c r="E2282" s="245">
        <v>1</v>
      </c>
      <c r="F2282" s="245"/>
      <c r="G2282" s="253">
        <v>41.922179999999997</v>
      </c>
    </row>
    <row r="2283" spans="1:7">
      <c r="A2283" s="251"/>
      <c r="B2283" s="241" t="s">
        <v>5077</v>
      </c>
      <c r="C2283" s="245">
        <v>2022</v>
      </c>
      <c r="D2283" s="245" t="s">
        <v>3771</v>
      </c>
      <c r="E2283" s="245">
        <v>1</v>
      </c>
      <c r="F2283" s="245"/>
      <c r="G2283" s="253">
        <v>48.742550000000001</v>
      </c>
    </row>
    <row r="2284" spans="1:7">
      <c r="A2284" s="251"/>
      <c r="B2284" s="241" t="s">
        <v>5077</v>
      </c>
      <c r="C2284" s="245">
        <v>2022</v>
      </c>
      <c r="D2284" s="245" t="s">
        <v>3771</v>
      </c>
      <c r="E2284" s="245">
        <v>1</v>
      </c>
      <c r="F2284" s="245"/>
      <c r="G2284" s="253">
        <v>42.144690000000004</v>
      </c>
    </row>
    <row r="2285" spans="1:7">
      <c r="A2285" s="251"/>
      <c r="B2285" s="241" t="s">
        <v>5077</v>
      </c>
      <c r="C2285" s="245">
        <v>2022</v>
      </c>
      <c r="D2285" s="245" t="s">
        <v>3771</v>
      </c>
      <c r="E2285" s="245">
        <v>1</v>
      </c>
      <c r="F2285" s="245"/>
      <c r="G2285" s="253">
        <v>41.922160000000005</v>
      </c>
    </row>
    <row r="2286" spans="1:7">
      <c r="A2286" s="251"/>
      <c r="B2286" s="241" t="s">
        <v>5077</v>
      </c>
      <c r="C2286" s="245">
        <v>2022</v>
      </c>
      <c r="D2286" s="245" t="s">
        <v>3771</v>
      </c>
      <c r="E2286" s="245">
        <v>1</v>
      </c>
      <c r="F2286" s="245"/>
      <c r="G2286" s="253">
        <v>43.48592</v>
      </c>
    </row>
    <row r="2287" spans="1:7">
      <c r="A2287" s="251"/>
      <c r="B2287" s="241" t="s">
        <v>5077</v>
      </c>
      <c r="C2287" s="245">
        <v>2022</v>
      </c>
      <c r="D2287" s="245" t="s">
        <v>3771</v>
      </c>
      <c r="E2287" s="245">
        <v>1</v>
      </c>
      <c r="F2287" s="245"/>
      <c r="G2287" s="253">
        <v>45.81917</v>
      </c>
    </row>
    <row r="2288" spans="1:7">
      <c r="A2288" s="251"/>
      <c r="B2288" s="241" t="s">
        <v>5077</v>
      </c>
      <c r="C2288" s="245">
        <v>2022</v>
      </c>
      <c r="D2288" s="245" t="s">
        <v>3771</v>
      </c>
      <c r="E2288" s="245">
        <v>1</v>
      </c>
      <c r="F2288" s="245"/>
      <c r="G2288" s="253">
        <v>19.065930000000002</v>
      </c>
    </row>
    <row r="2289" spans="1:7">
      <c r="A2289" s="251"/>
      <c r="B2289" s="241" t="s">
        <v>5077</v>
      </c>
      <c r="C2289" s="245">
        <v>2022</v>
      </c>
      <c r="D2289" s="245" t="s">
        <v>3771</v>
      </c>
      <c r="E2289" s="245">
        <v>1</v>
      </c>
      <c r="F2289" s="245"/>
      <c r="G2289" s="253">
        <v>26.768699999999999</v>
      </c>
    </row>
    <row r="2290" spans="1:7">
      <c r="A2290" s="251"/>
      <c r="B2290" s="241" t="s">
        <v>5077</v>
      </c>
      <c r="C2290" s="245">
        <v>2022</v>
      </c>
      <c r="D2290" s="245" t="s">
        <v>3771</v>
      </c>
      <c r="E2290" s="245">
        <v>1</v>
      </c>
      <c r="F2290" s="245"/>
      <c r="G2290" s="253">
        <v>45.834510000000002</v>
      </c>
    </row>
    <row r="2291" spans="1:7">
      <c r="A2291" s="251"/>
      <c r="B2291" s="241" t="s">
        <v>5077</v>
      </c>
      <c r="C2291" s="245">
        <v>2022</v>
      </c>
      <c r="D2291" s="245" t="s">
        <v>3771</v>
      </c>
      <c r="E2291" s="245">
        <v>1</v>
      </c>
      <c r="F2291" s="245"/>
      <c r="G2291" s="253">
        <v>45.100670000000001</v>
      </c>
    </row>
    <row r="2292" spans="1:7">
      <c r="A2292" s="251"/>
      <c r="B2292" s="241" t="s">
        <v>5077</v>
      </c>
      <c r="C2292" s="245">
        <v>2022</v>
      </c>
      <c r="D2292" s="245" t="s">
        <v>3771</v>
      </c>
      <c r="E2292" s="245">
        <v>1</v>
      </c>
      <c r="F2292" s="245"/>
      <c r="G2292" s="253">
        <v>17.54664</v>
      </c>
    </row>
    <row r="2293" spans="1:7">
      <c r="A2293" s="251"/>
      <c r="B2293" s="241" t="s">
        <v>5077</v>
      </c>
      <c r="C2293" s="245">
        <v>2022</v>
      </c>
      <c r="D2293" s="245" t="s">
        <v>3771</v>
      </c>
      <c r="E2293" s="245">
        <v>1</v>
      </c>
      <c r="F2293" s="245"/>
      <c r="G2293" s="253">
        <v>18.363979999999998</v>
      </c>
    </row>
    <row r="2294" spans="1:7">
      <c r="A2294" s="251"/>
      <c r="B2294" s="241" t="s">
        <v>5077</v>
      </c>
      <c r="C2294" s="245">
        <v>2022</v>
      </c>
      <c r="D2294" s="245" t="s">
        <v>3771</v>
      </c>
      <c r="E2294" s="245">
        <v>1</v>
      </c>
      <c r="F2294" s="245"/>
      <c r="G2294" s="253">
        <v>43.688789999999997</v>
      </c>
    </row>
    <row r="2295" spans="1:7">
      <c r="A2295" s="251"/>
      <c r="B2295" s="241" t="s">
        <v>5077</v>
      </c>
      <c r="C2295" s="245">
        <v>2022</v>
      </c>
      <c r="D2295" s="245" t="s">
        <v>3771</v>
      </c>
      <c r="E2295" s="245">
        <v>1</v>
      </c>
      <c r="F2295" s="245"/>
      <c r="G2295" s="253">
        <v>43.66095</v>
      </c>
    </row>
    <row r="2296" spans="1:7">
      <c r="A2296" s="251"/>
      <c r="B2296" s="241" t="s">
        <v>5077</v>
      </c>
      <c r="C2296" s="245">
        <v>2022</v>
      </c>
      <c r="D2296" s="245" t="s">
        <v>3771</v>
      </c>
      <c r="E2296" s="245">
        <v>1</v>
      </c>
      <c r="F2296" s="245"/>
      <c r="G2296" s="253">
        <v>20.073040000000002</v>
      </c>
    </row>
    <row r="2297" spans="1:7">
      <c r="A2297" s="251"/>
      <c r="B2297" s="241" t="s">
        <v>5077</v>
      </c>
      <c r="C2297" s="245">
        <v>2022</v>
      </c>
      <c r="D2297" s="245" t="s">
        <v>3771</v>
      </c>
      <c r="E2297" s="245">
        <v>1</v>
      </c>
      <c r="F2297" s="245"/>
      <c r="G2297" s="253">
        <v>19.34761</v>
      </c>
    </row>
    <row r="2298" spans="1:7">
      <c r="A2298" s="251"/>
      <c r="B2298" s="241" t="s">
        <v>5077</v>
      </c>
      <c r="C2298" s="245">
        <v>2022</v>
      </c>
      <c r="D2298" s="245" t="s">
        <v>3771</v>
      </c>
      <c r="E2298" s="245">
        <v>1</v>
      </c>
      <c r="F2298" s="245"/>
      <c r="G2298" s="253">
        <v>15.225629999999999</v>
      </c>
    </row>
    <row r="2299" spans="1:7">
      <c r="A2299" s="251"/>
      <c r="B2299" s="241" t="s">
        <v>5077</v>
      </c>
      <c r="C2299" s="245">
        <v>2022</v>
      </c>
      <c r="D2299" s="245" t="s">
        <v>3771</v>
      </c>
      <c r="E2299" s="245">
        <v>1</v>
      </c>
      <c r="F2299" s="245"/>
      <c r="G2299" s="253">
        <v>23.777339999999999</v>
      </c>
    </row>
    <row r="2300" spans="1:7">
      <c r="A2300" s="251"/>
      <c r="B2300" s="241" t="s">
        <v>5077</v>
      </c>
      <c r="C2300" s="245">
        <v>2022</v>
      </c>
      <c r="D2300" s="245" t="s">
        <v>3771</v>
      </c>
      <c r="E2300" s="245">
        <v>1</v>
      </c>
      <c r="F2300" s="245"/>
      <c r="G2300" s="253">
        <v>25.163330000000002</v>
      </c>
    </row>
    <row r="2301" spans="1:7">
      <c r="A2301" s="251"/>
      <c r="B2301" s="241" t="s">
        <v>5077</v>
      </c>
      <c r="C2301" s="245">
        <v>2022</v>
      </c>
      <c r="D2301" s="245" t="s">
        <v>3771</v>
      </c>
      <c r="E2301" s="245">
        <v>1</v>
      </c>
      <c r="F2301" s="245"/>
      <c r="G2301" s="253">
        <v>16.15681</v>
      </c>
    </row>
    <row r="2302" spans="1:7">
      <c r="A2302" s="251"/>
      <c r="B2302" s="241" t="s">
        <v>5077</v>
      </c>
      <c r="C2302" s="245">
        <v>2022</v>
      </c>
      <c r="D2302" s="245" t="s">
        <v>3771</v>
      </c>
      <c r="E2302" s="245">
        <v>1</v>
      </c>
      <c r="F2302" s="245"/>
      <c r="G2302" s="253">
        <v>15.352510000000001</v>
      </c>
    </row>
    <row r="2303" spans="1:7">
      <c r="A2303" s="251"/>
      <c r="B2303" s="241" t="s">
        <v>5077</v>
      </c>
      <c r="C2303" s="245">
        <v>2022</v>
      </c>
      <c r="D2303" s="245" t="s">
        <v>3771</v>
      </c>
      <c r="E2303" s="245">
        <v>1</v>
      </c>
      <c r="F2303" s="245"/>
      <c r="G2303" s="253">
        <v>28.144569999999998</v>
      </c>
    </row>
    <row r="2304" spans="1:7">
      <c r="A2304" s="251"/>
      <c r="B2304" s="241" t="s">
        <v>5077</v>
      </c>
      <c r="C2304" s="245">
        <v>2022</v>
      </c>
      <c r="D2304" s="245" t="s">
        <v>3771</v>
      </c>
      <c r="E2304" s="245">
        <v>1</v>
      </c>
      <c r="F2304" s="245"/>
      <c r="G2304" s="253">
        <v>25.10952</v>
      </c>
    </row>
    <row r="2305" spans="1:7">
      <c r="A2305" s="251"/>
      <c r="B2305" s="241" t="s">
        <v>5077</v>
      </c>
      <c r="C2305" s="245">
        <v>2022</v>
      </c>
      <c r="D2305" s="245" t="s">
        <v>3771</v>
      </c>
      <c r="E2305" s="245">
        <v>1</v>
      </c>
      <c r="F2305" s="245"/>
      <c r="G2305" s="253">
        <v>24.095659999999999</v>
      </c>
    </row>
    <row r="2306" spans="1:7">
      <c r="A2306" s="251"/>
      <c r="B2306" s="241" t="s">
        <v>5077</v>
      </c>
      <c r="C2306" s="245">
        <v>2022</v>
      </c>
      <c r="D2306" s="245" t="s">
        <v>3771</v>
      </c>
      <c r="E2306" s="245">
        <v>1</v>
      </c>
      <c r="F2306" s="245"/>
      <c r="G2306" s="253">
        <v>23.294090000000001</v>
      </c>
    </row>
    <row r="2307" spans="1:7">
      <c r="A2307" s="251"/>
      <c r="B2307" s="241" t="s">
        <v>5077</v>
      </c>
      <c r="C2307" s="245">
        <v>2022</v>
      </c>
      <c r="D2307" s="245" t="s">
        <v>3771</v>
      </c>
      <c r="E2307" s="245">
        <v>1</v>
      </c>
      <c r="F2307" s="245"/>
      <c r="G2307" s="253">
        <v>37.856639999999999</v>
      </c>
    </row>
    <row r="2308" spans="1:7">
      <c r="A2308" s="251"/>
      <c r="B2308" s="241" t="s">
        <v>5077</v>
      </c>
      <c r="C2308" s="245">
        <v>2022</v>
      </c>
      <c r="D2308" s="245" t="s">
        <v>3771</v>
      </c>
      <c r="E2308" s="245">
        <v>1</v>
      </c>
      <c r="F2308" s="245"/>
      <c r="G2308" s="253">
        <v>23.294090000000001</v>
      </c>
    </row>
    <row r="2309" spans="1:7">
      <c r="A2309" s="251"/>
      <c r="B2309" s="241" t="s">
        <v>5077</v>
      </c>
      <c r="C2309" s="245">
        <v>2022</v>
      </c>
      <c r="D2309" s="245" t="s">
        <v>3771</v>
      </c>
      <c r="E2309" s="245">
        <v>1</v>
      </c>
      <c r="F2309" s="245"/>
      <c r="G2309" s="253">
        <v>25.109540000000003</v>
      </c>
    </row>
    <row r="2310" spans="1:7">
      <c r="A2310" s="251"/>
      <c r="B2310" s="241" t="s">
        <v>5077</v>
      </c>
      <c r="C2310" s="245">
        <v>2022</v>
      </c>
      <c r="D2310" s="245" t="s">
        <v>3771</v>
      </c>
      <c r="E2310" s="245">
        <v>1</v>
      </c>
      <c r="F2310" s="245"/>
      <c r="G2310" s="253">
        <v>41.414559999999994</v>
      </c>
    </row>
    <row r="2311" spans="1:7">
      <c r="A2311" s="251"/>
      <c r="B2311" s="241" t="s">
        <v>5077</v>
      </c>
      <c r="C2311" s="245">
        <v>2022</v>
      </c>
      <c r="D2311" s="245" t="s">
        <v>3771</v>
      </c>
      <c r="E2311" s="245">
        <v>1</v>
      </c>
      <c r="F2311" s="245"/>
      <c r="G2311" s="253">
        <v>41.177399999999999</v>
      </c>
    </row>
    <row r="2312" spans="1:7">
      <c r="A2312" s="251"/>
      <c r="B2312" s="241" t="s">
        <v>5077</v>
      </c>
      <c r="C2312" s="245">
        <v>2022</v>
      </c>
      <c r="D2312" s="245" t="s">
        <v>3771</v>
      </c>
      <c r="E2312" s="245">
        <v>1</v>
      </c>
      <c r="F2312" s="245"/>
      <c r="G2312" s="253">
        <v>29.067450000000001</v>
      </c>
    </row>
    <row r="2313" spans="1:7">
      <c r="A2313" s="251"/>
      <c r="B2313" s="241" t="s">
        <v>5077</v>
      </c>
      <c r="C2313" s="245">
        <v>2022</v>
      </c>
      <c r="D2313" s="245" t="s">
        <v>3771</v>
      </c>
      <c r="E2313" s="245">
        <v>1</v>
      </c>
      <c r="F2313" s="245"/>
      <c r="G2313" s="253">
        <v>23.237549999999999</v>
      </c>
    </row>
    <row r="2314" spans="1:7">
      <c r="A2314" s="251"/>
      <c r="B2314" s="241" t="s">
        <v>5077</v>
      </c>
      <c r="C2314" s="245">
        <v>2022</v>
      </c>
      <c r="D2314" s="245" t="s">
        <v>3771</v>
      </c>
      <c r="E2314" s="245">
        <v>1</v>
      </c>
      <c r="F2314" s="245"/>
      <c r="G2314" s="253">
        <v>38.395820000000001</v>
      </c>
    </row>
    <row r="2315" spans="1:7">
      <c r="A2315" s="251"/>
      <c r="B2315" s="241" t="s">
        <v>5077</v>
      </c>
      <c r="C2315" s="245">
        <v>2022</v>
      </c>
      <c r="D2315" s="245" t="s">
        <v>3771</v>
      </c>
      <c r="E2315" s="245">
        <v>1</v>
      </c>
      <c r="F2315" s="245"/>
      <c r="G2315" s="253">
        <v>24.81044</v>
      </c>
    </row>
    <row r="2316" spans="1:7">
      <c r="A2316" s="251"/>
      <c r="B2316" s="241" t="s">
        <v>5077</v>
      </c>
      <c r="C2316" s="245">
        <v>2022</v>
      </c>
      <c r="D2316" s="245" t="s">
        <v>3771</v>
      </c>
      <c r="E2316" s="245">
        <v>1</v>
      </c>
      <c r="F2316" s="245"/>
      <c r="G2316" s="253">
        <v>22.575680000000002</v>
      </c>
    </row>
    <row r="2317" spans="1:7">
      <c r="A2317" s="251"/>
      <c r="B2317" s="241" t="s">
        <v>5077</v>
      </c>
      <c r="C2317" s="245">
        <v>2022</v>
      </c>
      <c r="D2317" s="245" t="s">
        <v>3771</v>
      </c>
      <c r="E2317" s="245">
        <v>1</v>
      </c>
      <c r="F2317" s="245"/>
      <c r="G2317" s="253">
        <v>25.327099999999998</v>
      </c>
    </row>
    <row r="2318" spans="1:7">
      <c r="A2318" s="251"/>
      <c r="B2318" s="241" t="s">
        <v>5077</v>
      </c>
      <c r="C2318" s="245">
        <v>2022</v>
      </c>
      <c r="D2318" s="245" t="s">
        <v>3771</v>
      </c>
      <c r="E2318" s="245">
        <v>1</v>
      </c>
      <c r="F2318" s="245"/>
      <c r="G2318" s="253">
        <v>23.237580000000001</v>
      </c>
    </row>
    <row r="2319" spans="1:7">
      <c r="A2319" s="251"/>
      <c r="B2319" s="241" t="s">
        <v>5077</v>
      </c>
      <c r="C2319" s="245">
        <v>2022</v>
      </c>
      <c r="D2319" s="245" t="s">
        <v>3771</v>
      </c>
      <c r="E2319" s="245">
        <v>1</v>
      </c>
      <c r="F2319" s="245"/>
      <c r="G2319" s="253">
        <v>26.334029999999998</v>
      </c>
    </row>
    <row r="2320" spans="1:7">
      <c r="A2320" s="251"/>
      <c r="B2320" s="241" t="s">
        <v>5077</v>
      </c>
      <c r="C2320" s="245">
        <v>2022</v>
      </c>
      <c r="D2320" s="245" t="s">
        <v>3771</v>
      </c>
      <c r="E2320" s="245">
        <v>1</v>
      </c>
      <c r="F2320" s="245"/>
      <c r="G2320" s="253">
        <v>24.756990000000002</v>
      </c>
    </row>
    <row r="2321" spans="1:7">
      <c r="A2321" s="251"/>
      <c r="B2321" s="241" t="s">
        <v>5077</v>
      </c>
      <c r="C2321" s="245">
        <v>2022</v>
      </c>
      <c r="D2321" s="245" t="s">
        <v>3771</v>
      </c>
      <c r="E2321" s="245">
        <v>1</v>
      </c>
      <c r="F2321" s="245"/>
      <c r="G2321" s="253">
        <v>23.988610000000001</v>
      </c>
    </row>
    <row r="2322" spans="1:7">
      <c r="A2322" s="251"/>
      <c r="B2322" s="241" t="s">
        <v>5077</v>
      </c>
      <c r="C2322" s="245">
        <v>2022</v>
      </c>
      <c r="D2322" s="245" t="s">
        <v>3771</v>
      </c>
      <c r="E2322" s="245">
        <v>1</v>
      </c>
      <c r="F2322" s="245"/>
      <c r="G2322" s="253">
        <v>36.454169999999998</v>
      </c>
    </row>
    <row r="2323" spans="1:7">
      <c r="A2323" s="251"/>
      <c r="B2323" s="241" t="s">
        <v>5077</v>
      </c>
      <c r="C2323" s="245">
        <v>2022</v>
      </c>
      <c r="D2323" s="245" t="s">
        <v>3771</v>
      </c>
      <c r="E2323" s="245">
        <v>1</v>
      </c>
      <c r="F2323" s="245"/>
      <c r="G2323" s="253">
        <v>39.319089999999996</v>
      </c>
    </row>
    <row r="2324" spans="1:7">
      <c r="A2324" s="251"/>
      <c r="B2324" s="241" t="s">
        <v>5077</v>
      </c>
      <c r="C2324" s="245">
        <v>2022</v>
      </c>
      <c r="D2324" s="245" t="s">
        <v>3771</v>
      </c>
      <c r="E2324" s="245">
        <v>1</v>
      </c>
      <c r="F2324" s="245"/>
      <c r="G2324" s="253">
        <v>41.138010000000001</v>
      </c>
    </row>
    <row r="2325" spans="1:7">
      <c r="A2325" s="251"/>
      <c r="B2325" s="241" t="s">
        <v>5077</v>
      </c>
      <c r="C2325" s="245">
        <v>2022</v>
      </c>
      <c r="D2325" s="245" t="s">
        <v>3771</v>
      </c>
      <c r="E2325" s="245">
        <v>1</v>
      </c>
      <c r="F2325" s="245"/>
      <c r="G2325" s="253">
        <v>38.744489999999999</v>
      </c>
    </row>
    <row r="2326" spans="1:7">
      <c r="A2326" s="251"/>
      <c r="B2326" s="241" t="s">
        <v>5077</v>
      </c>
      <c r="C2326" s="245">
        <v>2022</v>
      </c>
      <c r="D2326" s="245" t="s">
        <v>3771</v>
      </c>
      <c r="E2326" s="245">
        <v>1</v>
      </c>
      <c r="F2326" s="245"/>
      <c r="G2326" s="253">
        <v>37.16433</v>
      </c>
    </row>
    <row r="2327" spans="1:7">
      <c r="A2327" s="251"/>
      <c r="B2327" s="241" t="s">
        <v>5077</v>
      </c>
      <c r="C2327" s="245">
        <v>2022</v>
      </c>
      <c r="D2327" s="245" t="s">
        <v>3771</v>
      </c>
      <c r="E2327" s="245">
        <v>1</v>
      </c>
      <c r="F2327" s="245"/>
      <c r="G2327" s="253">
        <v>24.809950000000001</v>
      </c>
    </row>
    <row r="2328" spans="1:7">
      <c r="A2328" s="251"/>
      <c r="B2328" s="241" t="s">
        <v>5077</v>
      </c>
      <c r="C2328" s="245">
        <v>2022</v>
      </c>
      <c r="D2328" s="245" t="s">
        <v>3771</v>
      </c>
      <c r="E2328" s="245">
        <v>1</v>
      </c>
      <c r="F2328" s="245"/>
      <c r="G2328" s="253">
        <v>14.04311</v>
      </c>
    </row>
    <row r="2329" spans="1:7">
      <c r="A2329" s="251"/>
      <c r="B2329" s="241" t="s">
        <v>5077</v>
      </c>
      <c r="C2329" s="245">
        <v>2022</v>
      </c>
      <c r="D2329" s="245" t="s">
        <v>3771</v>
      </c>
      <c r="E2329" s="245">
        <v>1</v>
      </c>
      <c r="F2329" s="245"/>
      <c r="G2329" s="253">
        <v>32.232709999999997</v>
      </c>
    </row>
    <row r="2330" spans="1:7">
      <c r="A2330" s="251"/>
      <c r="B2330" s="241" t="s">
        <v>5077</v>
      </c>
      <c r="C2330" s="245">
        <v>2022</v>
      </c>
      <c r="D2330" s="245" t="s">
        <v>3771</v>
      </c>
      <c r="E2330" s="245">
        <v>1</v>
      </c>
      <c r="F2330" s="245"/>
      <c r="G2330" s="253">
        <v>28.191659999999999</v>
      </c>
    </row>
    <row r="2331" spans="1:7">
      <c r="A2331" s="251"/>
      <c r="B2331" s="241" t="s">
        <v>5077</v>
      </c>
      <c r="C2331" s="245">
        <v>2022</v>
      </c>
      <c r="D2331" s="245" t="s">
        <v>3771</v>
      </c>
      <c r="E2331" s="245">
        <v>1</v>
      </c>
      <c r="F2331" s="245"/>
      <c r="G2331" s="253">
        <v>14.778280000000001</v>
      </c>
    </row>
    <row r="2332" spans="1:7">
      <c r="A2332" s="251"/>
      <c r="B2332" s="241" t="s">
        <v>5077</v>
      </c>
      <c r="C2332" s="245">
        <v>2022</v>
      </c>
      <c r="D2332" s="245" t="s">
        <v>3771</v>
      </c>
      <c r="E2332" s="245">
        <v>1</v>
      </c>
      <c r="F2332" s="245"/>
      <c r="G2332" s="253">
        <v>20.81671</v>
      </c>
    </row>
    <row r="2333" spans="1:7">
      <c r="A2333" s="251"/>
      <c r="B2333" s="241" t="s">
        <v>5077</v>
      </c>
      <c r="C2333" s="245">
        <v>2022</v>
      </c>
      <c r="D2333" s="245" t="s">
        <v>3771</v>
      </c>
      <c r="E2333" s="245">
        <v>1</v>
      </c>
      <c r="F2333" s="245"/>
      <c r="G2333" s="253">
        <v>18.73612</v>
      </c>
    </row>
    <row r="2334" spans="1:7">
      <c r="A2334" s="251"/>
      <c r="B2334" s="241" t="s">
        <v>5077</v>
      </c>
      <c r="C2334" s="245">
        <v>2022</v>
      </c>
      <c r="D2334" s="245" t="s">
        <v>3771</v>
      </c>
      <c r="E2334" s="245">
        <v>1</v>
      </c>
      <c r="F2334" s="245"/>
      <c r="G2334" s="253">
        <v>36.679400000000001</v>
      </c>
    </row>
    <row r="2335" spans="1:7">
      <c r="A2335" s="251"/>
      <c r="B2335" s="241" t="s">
        <v>5077</v>
      </c>
      <c r="C2335" s="245">
        <v>2022</v>
      </c>
      <c r="D2335" s="245" t="s">
        <v>3771</v>
      </c>
      <c r="E2335" s="245">
        <v>1</v>
      </c>
      <c r="F2335" s="245"/>
      <c r="G2335" s="253">
        <v>25.729749999999999</v>
      </c>
    </row>
    <row r="2336" spans="1:7">
      <c r="A2336" s="251"/>
      <c r="B2336" s="241" t="s">
        <v>5077</v>
      </c>
      <c r="C2336" s="245">
        <v>2022</v>
      </c>
      <c r="D2336" s="245" t="s">
        <v>3771</v>
      </c>
      <c r="E2336" s="245">
        <v>1</v>
      </c>
      <c r="F2336" s="245"/>
      <c r="G2336" s="253">
        <v>27.347990000000003</v>
      </c>
    </row>
    <row r="2337" spans="1:7">
      <c r="A2337" s="251"/>
      <c r="B2337" s="241" t="s">
        <v>5077</v>
      </c>
      <c r="C2337" s="245">
        <v>2022</v>
      </c>
      <c r="D2337" s="245" t="s">
        <v>3771</v>
      </c>
      <c r="E2337" s="245">
        <v>1</v>
      </c>
      <c r="F2337" s="245"/>
      <c r="G2337" s="253">
        <v>45.023240000000001</v>
      </c>
    </row>
    <row r="2338" spans="1:7">
      <c r="A2338" s="251"/>
      <c r="B2338" s="241" t="s">
        <v>5077</v>
      </c>
      <c r="C2338" s="245">
        <v>2022</v>
      </c>
      <c r="D2338" s="245" t="s">
        <v>3771</v>
      </c>
      <c r="E2338" s="245">
        <v>1</v>
      </c>
      <c r="F2338" s="245"/>
      <c r="G2338" s="253">
        <v>46.422919999999998</v>
      </c>
    </row>
    <row r="2339" spans="1:7">
      <c r="A2339" s="251"/>
      <c r="B2339" s="241" t="s">
        <v>5077</v>
      </c>
      <c r="C2339" s="245">
        <v>2022</v>
      </c>
      <c r="D2339" s="245" t="s">
        <v>3771</v>
      </c>
      <c r="E2339" s="245">
        <v>1</v>
      </c>
      <c r="F2339" s="245"/>
      <c r="G2339" s="253">
        <v>18.39714</v>
      </c>
    </row>
    <row r="2340" spans="1:7">
      <c r="A2340" s="251"/>
      <c r="B2340" s="241" t="s">
        <v>5077</v>
      </c>
      <c r="C2340" s="245">
        <v>2022</v>
      </c>
      <c r="D2340" s="245" t="s">
        <v>3771</v>
      </c>
      <c r="E2340" s="245">
        <v>1</v>
      </c>
      <c r="F2340" s="245"/>
      <c r="G2340" s="253">
        <v>19.920259999999999</v>
      </c>
    </row>
    <row r="2341" spans="1:7">
      <c r="A2341" s="251"/>
      <c r="B2341" s="241" t="s">
        <v>5077</v>
      </c>
      <c r="C2341" s="245">
        <v>2022</v>
      </c>
      <c r="D2341" s="245" t="s">
        <v>3771</v>
      </c>
      <c r="E2341" s="245">
        <v>1</v>
      </c>
      <c r="F2341" s="245"/>
      <c r="G2341" s="253">
        <v>18.33464</v>
      </c>
    </row>
    <row r="2342" spans="1:7">
      <c r="A2342" s="251"/>
      <c r="B2342" s="241" t="s">
        <v>5077</v>
      </c>
      <c r="C2342" s="245">
        <v>2022</v>
      </c>
      <c r="D2342" s="245" t="s">
        <v>3771</v>
      </c>
      <c r="E2342" s="245">
        <v>1</v>
      </c>
      <c r="F2342" s="245"/>
      <c r="G2342" s="253">
        <v>30.54691</v>
      </c>
    </row>
    <row r="2343" spans="1:7">
      <c r="A2343" s="251"/>
      <c r="B2343" s="241" t="s">
        <v>5077</v>
      </c>
      <c r="C2343" s="245">
        <v>2022</v>
      </c>
      <c r="D2343" s="245" t="s">
        <v>3771</v>
      </c>
      <c r="E2343" s="245">
        <v>1</v>
      </c>
      <c r="F2343" s="245"/>
      <c r="G2343" s="253">
        <v>32.053060000000002</v>
      </c>
    </row>
    <row r="2344" spans="1:7">
      <c r="A2344" s="251"/>
      <c r="B2344" s="241" t="s">
        <v>5077</v>
      </c>
      <c r="C2344" s="245">
        <v>2022</v>
      </c>
      <c r="D2344" s="245" t="s">
        <v>3771</v>
      </c>
      <c r="E2344" s="245">
        <v>1</v>
      </c>
      <c r="F2344" s="245"/>
      <c r="G2344" s="253">
        <v>17.13101</v>
      </c>
    </row>
    <row r="2345" spans="1:7">
      <c r="A2345" s="251"/>
      <c r="B2345" s="241" t="s">
        <v>5077</v>
      </c>
      <c r="C2345" s="245">
        <v>2022</v>
      </c>
      <c r="D2345" s="245" t="s">
        <v>3771</v>
      </c>
      <c r="E2345" s="245">
        <v>1</v>
      </c>
      <c r="F2345" s="245"/>
      <c r="G2345" s="253">
        <v>36.772940000000006</v>
      </c>
    </row>
    <row r="2346" spans="1:7">
      <c r="A2346" s="251"/>
      <c r="B2346" s="241" t="s">
        <v>5077</v>
      </c>
      <c r="C2346" s="245">
        <v>2022</v>
      </c>
      <c r="D2346" s="245" t="s">
        <v>3771</v>
      </c>
      <c r="E2346" s="245">
        <v>1</v>
      </c>
      <c r="F2346" s="245"/>
      <c r="G2346" s="253">
        <v>27.520040000000002</v>
      </c>
    </row>
    <row r="2347" spans="1:7">
      <c r="A2347" s="251"/>
      <c r="B2347" s="241" t="s">
        <v>5077</v>
      </c>
      <c r="C2347" s="245">
        <v>2022</v>
      </c>
      <c r="D2347" s="245" t="s">
        <v>3771</v>
      </c>
      <c r="E2347" s="245">
        <v>1</v>
      </c>
      <c r="F2347" s="245"/>
      <c r="G2347" s="253">
        <v>27.995330000000003</v>
      </c>
    </row>
    <row r="2348" spans="1:7">
      <c r="A2348" s="251"/>
      <c r="B2348" s="241" t="s">
        <v>5077</v>
      </c>
      <c r="C2348" s="245">
        <v>2022</v>
      </c>
      <c r="D2348" s="245" t="s">
        <v>3771</v>
      </c>
      <c r="E2348" s="245">
        <v>1</v>
      </c>
      <c r="F2348" s="245"/>
      <c r="G2348" s="253">
        <v>27.99615</v>
      </c>
    </row>
    <row r="2349" spans="1:7">
      <c r="A2349" s="251"/>
      <c r="B2349" s="241" t="s">
        <v>5077</v>
      </c>
      <c r="C2349" s="245">
        <v>2022</v>
      </c>
      <c r="D2349" s="245" t="s">
        <v>3771</v>
      </c>
      <c r="E2349" s="245">
        <v>1</v>
      </c>
      <c r="F2349" s="245"/>
      <c r="G2349" s="253">
        <v>30.289840000000002</v>
      </c>
    </row>
    <row r="2350" spans="1:7">
      <c r="A2350" s="251"/>
      <c r="B2350" s="241" t="s">
        <v>5077</v>
      </c>
      <c r="C2350" s="245">
        <v>2022</v>
      </c>
      <c r="D2350" s="245" t="s">
        <v>3771</v>
      </c>
      <c r="E2350" s="245">
        <v>1</v>
      </c>
      <c r="F2350" s="245"/>
      <c r="G2350" s="253">
        <v>34.160059999999994</v>
      </c>
    </row>
    <row r="2351" spans="1:7">
      <c r="A2351" s="251"/>
      <c r="B2351" s="241" t="s">
        <v>5077</v>
      </c>
      <c r="C2351" s="245">
        <v>2022</v>
      </c>
      <c r="D2351" s="245" t="s">
        <v>3771</v>
      </c>
      <c r="E2351" s="245">
        <v>1</v>
      </c>
      <c r="F2351" s="245"/>
      <c r="G2351" s="253">
        <v>19.03679</v>
      </c>
    </row>
    <row r="2352" spans="1:7">
      <c r="A2352" s="251"/>
      <c r="B2352" s="241" t="s">
        <v>5077</v>
      </c>
      <c r="C2352" s="245">
        <v>2022</v>
      </c>
      <c r="D2352" s="245" t="s">
        <v>3771</v>
      </c>
      <c r="E2352" s="245">
        <v>1</v>
      </c>
      <c r="F2352" s="245"/>
      <c r="G2352" s="253">
        <v>27.91751</v>
      </c>
    </row>
    <row r="2353" spans="1:7">
      <c r="A2353" s="251"/>
      <c r="B2353" s="241" t="s">
        <v>5077</v>
      </c>
      <c r="C2353" s="245">
        <v>2022</v>
      </c>
      <c r="D2353" s="245" t="s">
        <v>3771</v>
      </c>
      <c r="E2353" s="245">
        <v>1</v>
      </c>
      <c r="F2353" s="245"/>
      <c r="G2353" s="253">
        <v>29.229620000000001</v>
      </c>
    </row>
    <row r="2354" spans="1:7">
      <c r="A2354" s="251"/>
      <c r="B2354" s="241" t="s">
        <v>5077</v>
      </c>
      <c r="C2354" s="245">
        <v>2022</v>
      </c>
      <c r="D2354" s="245" t="s">
        <v>3771</v>
      </c>
      <c r="E2354" s="245">
        <v>1</v>
      </c>
      <c r="F2354" s="245"/>
      <c r="G2354" s="253">
        <v>23.71454</v>
      </c>
    </row>
    <row r="2355" spans="1:7">
      <c r="A2355" s="251"/>
      <c r="B2355" s="241" t="s">
        <v>5077</v>
      </c>
      <c r="C2355" s="245">
        <v>2022</v>
      </c>
      <c r="D2355" s="245" t="s">
        <v>3771</v>
      </c>
      <c r="E2355" s="245">
        <v>1</v>
      </c>
      <c r="F2355" s="245"/>
      <c r="G2355" s="253">
        <v>27.206229999999998</v>
      </c>
    </row>
    <row r="2356" spans="1:7">
      <c r="A2356" s="251"/>
      <c r="B2356" s="241" t="s">
        <v>5077</v>
      </c>
      <c r="C2356" s="245">
        <v>2022</v>
      </c>
      <c r="D2356" s="245" t="s">
        <v>3771</v>
      </c>
      <c r="E2356" s="245">
        <v>1</v>
      </c>
      <c r="F2356" s="245"/>
      <c r="G2356" s="253">
        <v>24.849930000000001</v>
      </c>
    </row>
    <row r="2357" spans="1:7">
      <c r="A2357" s="251"/>
      <c r="B2357" s="241" t="s">
        <v>5077</v>
      </c>
      <c r="C2357" s="245">
        <v>2022</v>
      </c>
      <c r="D2357" s="245" t="s">
        <v>3771</v>
      </c>
      <c r="E2357" s="245">
        <v>1</v>
      </c>
      <c r="F2357" s="245"/>
      <c r="G2357" s="253">
        <v>24.84994</v>
      </c>
    </row>
    <row r="2358" spans="1:7">
      <c r="A2358" s="251"/>
      <c r="B2358" s="241" t="s">
        <v>5077</v>
      </c>
      <c r="C2358" s="245">
        <v>2022</v>
      </c>
      <c r="D2358" s="245" t="s">
        <v>3771</v>
      </c>
      <c r="E2358" s="245">
        <v>1</v>
      </c>
      <c r="F2358" s="245"/>
      <c r="G2358" s="253">
        <v>23.82591</v>
      </c>
    </row>
    <row r="2359" spans="1:7">
      <c r="A2359" s="251"/>
      <c r="B2359" s="241" t="s">
        <v>5077</v>
      </c>
      <c r="C2359" s="245">
        <v>2022</v>
      </c>
      <c r="D2359" s="245" t="s">
        <v>3771</v>
      </c>
      <c r="E2359" s="245">
        <v>1</v>
      </c>
      <c r="F2359" s="245"/>
      <c r="G2359" s="253">
        <v>23.319790000000001</v>
      </c>
    </row>
    <row r="2360" spans="1:7">
      <c r="A2360" s="251"/>
      <c r="B2360" s="241" t="s">
        <v>5077</v>
      </c>
      <c r="C2360" s="245">
        <v>2022</v>
      </c>
      <c r="D2360" s="245" t="s">
        <v>3771</v>
      </c>
      <c r="E2360" s="245">
        <v>1</v>
      </c>
      <c r="F2360" s="245"/>
      <c r="G2360" s="253">
        <v>23.848389999999998</v>
      </c>
    </row>
    <row r="2361" spans="1:7">
      <c r="A2361" s="251"/>
      <c r="B2361" s="241" t="s">
        <v>5077</v>
      </c>
      <c r="C2361" s="245">
        <v>2022</v>
      </c>
      <c r="D2361" s="245" t="s">
        <v>3771</v>
      </c>
      <c r="E2361" s="245">
        <v>1</v>
      </c>
      <c r="F2361" s="245"/>
      <c r="G2361" s="253">
        <v>23.886749999999999</v>
      </c>
    </row>
    <row r="2362" spans="1:7">
      <c r="A2362" s="251"/>
      <c r="B2362" s="241" t="s">
        <v>5077</v>
      </c>
      <c r="C2362" s="245">
        <v>2022</v>
      </c>
      <c r="D2362" s="245" t="s">
        <v>3771</v>
      </c>
      <c r="E2362" s="245">
        <v>1</v>
      </c>
      <c r="F2362" s="245"/>
      <c r="G2362" s="253">
        <v>25.834619999999997</v>
      </c>
    </row>
    <row r="2363" spans="1:7">
      <c r="A2363" s="251"/>
      <c r="B2363" s="241" t="s">
        <v>5077</v>
      </c>
      <c r="C2363" s="245">
        <v>2022</v>
      </c>
      <c r="D2363" s="245" t="s">
        <v>3771</v>
      </c>
      <c r="E2363" s="245">
        <v>1</v>
      </c>
      <c r="F2363" s="245"/>
      <c r="G2363" s="253">
        <v>23.939509999999999</v>
      </c>
    </row>
    <row r="2364" spans="1:7">
      <c r="A2364" s="251"/>
      <c r="B2364" s="241" t="s">
        <v>5077</v>
      </c>
      <c r="C2364" s="245">
        <v>2022</v>
      </c>
      <c r="D2364" s="245" t="s">
        <v>3771</v>
      </c>
      <c r="E2364" s="245">
        <v>1</v>
      </c>
      <c r="F2364" s="245"/>
      <c r="G2364" s="253">
        <v>24.84994</v>
      </c>
    </row>
    <row r="2365" spans="1:7">
      <c r="A2365" s="251"/>
      <c r="B2365" s="241" t="s">
        <v>5077</v>
      </c>
      <c r="C2365" s="245">
        <v>2022</v>
      </c>
      <c r="D2365" s="245" t="s">
        <v>3771</v>
      </c>
      <c r="E2365" s="245">
        <v>1</v>
      </c>
      <c r="F2365" s="245"/>
      <c r="G2365" s="253">
        <v>24.849930000000001</v>
      </c>
    </row>
    <row r="2366" spans="1:7">
      <c r="A2366" s="251"/>
      <c r="B2366" s="241" t="s">
        <v>5077</v>
      </c>
      <c r="C2366" s="245">
        <v>2022</v>
      </c>
      <c r="D2366" s="245" t="s">
        <v>3771</v>
      </c>
      <c r="E2366" s="245">
        <v>1</v>
      </c>
      <c r="F2366" s="245"/>
      <c r="G2366" s="253">
        <v>27.923110000000001</v>
      </c>
    </row>
    <row r="2367" spans="1:7">
      <c r="A2367" s="251"/>
      <c r="B2367" s="241" t="s">
        <v>5077</v>
      </c>
      <c r="C2367" s="245">
        <v>2022</v>
      </c>
      <c r="D2367" s="245" t="s">
        <v>3771</v>
      </c>
      <c r="E2367" s="245">
        <v>1</v>
      </c>
      <c r="F2367" s="245"/>
      <c r="G2367" s="253">
        <v>32.774519999999995</v>
      </c>
    </row>
    <row r="2368" spans="1:7">
      <c r="A2368" s="251"/>
      <c r="B2368" s="241" t="s">
        <v>5077</v>
      </c>
      <c r="C2368" s="245">
        <v>2022</v>
      </c>
      <c r="D2368" s="245" t="s">
        <v>3771</v>
      </c>
      <c r="E2368" s="245">
        <v>1</v>
      </c>
      <c r="F2368" s="245"/>
      <c r="G2368" s="253">
        <v>18.722990000000003</v>
      </c>
    </row>
    <row r="2369" spans="1:7">
      <c r="A2369" s="251"/>
      <c r="B2369" s="241" t="s">
        <v>5077</v>
      </c>
      <c r="C2369" s="245">
        <v>2022</v>
      </c>
      <c r="D2369" s="245" t="s">
        <v>3771</v>
      </c>
      <c r="E2369" s="245">
        <v>1</v>
      </c>
      <c r="F2369" s="245"/>
      <c r="G2369" s="253">
        <v>26.538220000000003</v>
      </c>
    </row>
    <row r="2370" spans="1:7">
      <c r="A2370" s="251"/>
      <c r="B2370" s="241" t="s">
        <v>5077</v>
      </c>
      <c r="C2370" s="245">
        <v>2022</v>
      </c>
      <c r="D2370" s="245" t="s">
        <v>3771</v>
      </c>
      <c r="E2370" s="245">
        <v>1</v>
      </c>
      <c r="F2370" s="245"/>
      <c r="G2370" s="253">
        <v>24.889250000000001</v>
      </c>
    </row>
    <row r="2371" spans="1:7">
      <c r="A2371" s="251"/>
      <c r="B2371" s="241" t="s">
        <v>5077</v>
      </c>
      <c r="C2371" s="245">
        <v>2022</v>
      </c>
      <c r="D2371" s="245" t="s">
        <v>3771</v>
      </c>
      <c r="E2371" s="245">
        <v>1</v>
      </c>
      <c r="F2371" s="245"/>
      <c r="G2371" s="253">
        <v>23.319790000000001</v>
      </c>
    </row>
    <row r="2372" spans="1:7">
      <c r="A2372" s="251"/>
      <c r="B2372" s="241" t="s">
        <v>5077</v>
      </c>
      <c r="C2372" s="245">
        <v>2022</v>
      </c>
      <c r="D2372" s="245" t="s">
        <v>3771</v>
      </c>
      <c r="E2372" s="245">
        <v>1</v>
      </c>
      <c r="F2372" s="245"/>
      <c r="G2372" s="253">
        <v>25.126990000000003</v>
      </c>
    </row>
    <row r="2373" spans="1:7">
      <c r="A2373" s="251"/>
      <c r="B2373" s="241" t="s">
        <v>5077</v>
      </c>
      <c r="C2373" s="245">
        <v>2022</v>
      </c>
      <c r="D2373" s="245" t="s">
        <v>3771</v>
      </c>
      <c r="E2373" s="245">
        <v>1</v>
      </c>
      <c r="F2373" s="245"/>
      <c r="G2373" s="253">
        <v>24.867360000000001</v>
      </c>
    </row>
    <row r="2374" spans="1:7">
      <c r="A2374" s="251"/>
      <c r="B2374" s="241" t="s">
        <v>5077</v>
      </c>
      <c r="C2374" s="245">
        <v>2022</v>
      </c>
      <c r="D2374" s="245" t="s">
        <v>3771</v>
      </c>
      <c r="E2374" s="245">
        <v>1</v>
      </c>
      <c r="F2374" s="245"/>
      <c r="G2374" s="253">
        <v>24.81325</v>
      </c>
    </row>
    <row r="2375" spans="1:7">
      <c r="A2375" s="251"/>
      <c r="B2375" s="241" t="s">
        <v>5077</v>
      </c>
      <c r="C2375" s="245">
        <v>2022</v>
      </c>
      <c r="D2375" s="245" t="s">
        <v>3771</v>
      </c>
      <c r="E2375" s="245">
        <v>1</v>
      </c>
      <c r="F2375" s="245"/>
      <c r="G2375" s="253">
        <v>22.676650000000002</v>
      </c>
    </row>
    <row r="2376" spans="1:7">
      <c r="A2376" s="251"/>
      <c r="B2376" s="241" t="s">
        <v>5077</v>
      </c>
      <c r="C2376" s="245">
        <v>2022</v>
      </c>
      <c r="D2376" s="245" t="s">
        <v>3771</v>
      </c>
      <c r="E2376" s="245">
        <v>1</v>
      </c>
      <c r="F2376" s="245"/>
      <c r="G2376" s="253">
        <v>28.011779999999998</v>
      </c>
    </row>
    <row r="2377" spans="1:7">
      <c r="A2377" s="251"/>
      <c r="B2377" s="241" t="s">
        <v>5077</v>
      </c>
      <c r="C2377" s="245">
        <v>2022</v>
      </c>
      <c r="D2377" s="245" t="s">
        <v>3771</v>
      </c>
      <c r="E2377" s="245">
        <v>1</v>
      </c>
      <c r="F2377" s="245"/>
      <c r="G2377" s="253">
        <v>23.792290000000001</v>
      </c>
    </row>
    <row r="2378" spans="1:7">
      <c r="A2378" s="251"/>
      <c r="B2378" s="241" t="s">
        <v>5077</v>
      </c>
      <c r="C2378" s="245">
        <v>2022</v>
      </c>
      <c r="D2378" s="245" t="s">
        <v>3771</v>
      </c>
      <c r="E2378" s="245">
        <v>1</v>
      </c>
      <c r="F2378" s="245"/>
      <c r="G2378" s="253">
        <v>22.93422</v>
      </c>
    </row>
    <row r="2379" spans="1:7">
      <c r="A2379" s="251"/>
      <c r="B2379" s="241" t="s">
        <v>5077</v>
      </c>
      <c r="C2379" s="245">
        <v>2022</v>
      </c>
      <c r="D2379" s="245" t="s">
        <v>3771</v>
      </c>
      <c r="E2379" s="245">
        <v>1</v>
      </c>
      <c r="F2379" s="245"/>
      <c r="G2379" s="253">
        <v>22.99005</v>
      </c>
    </row>
    <row r="2380" spans="1:7">
      <c r="A2380" s="251"/>
      <c r="B2380" s="241" t="s">
        <v>5077</v>
      </c>
      <c r="C2380" s="245">
        <v>2022</v>
      </c>
      <c r="D2380" s="245" t="s">
        <v>3771</v>
      </c>
      <c r="E2380" s="245">
        <v>1</v>
      </c>
      <c r="F2380" s="245"/>
      <c r="G2380" s="253">
        <v>24.16291</v>
      </c>
    </row>
    <row r="2381" spans="1:7">
      <c r="A2381" s="251"/>
      <c r="B2381" s="241" t="s">
        <v>5077</v>
      </c>
      <c r="C2381" s="245">
        <v>2022</v>
      </c>
      <c r="D2381" s="245" t="s">
        <v>3771</v>
      </c>
      <c r="E2381" s="245">
        <v>1</v>
      </c>
      <c r="F2381" s="245"/>
      <c r="G2381" s="253">
        <v>25.306609999999999</v>
      </c>
    </row>
    <row r="2382" spans="1:7">
      <c r="A2382" s="251"/>
      <c r="B2382" s="241" t="s">
        <v>5077</v>
      </c>
      <c r="C2382" s="245">
        <v>2022</v>
      </c>
      <c r="D2382" s="245" t="s">
        <v>3771</v>
      </c>
      <c r="E2382" s="245">
        <v>1</v>
      </c>
      <c r="F2382" s="245"/>
      <c r="G2382" s="253">
        <v>30.28979</v>
      </c>
    </row>
    <row r="2383" spans="1:7">
      <c r="A2383" s="251"/>
      <c r="B2383" s="241" t="s">
        <v>5077</v>
      </c>
      <c r="C2383" s="245">
        <v>2022</v>
      </c>
      <c r="D2383" s="245" t="s">
        <v>3771</v>
      </c>
      <c r="E2383" s="245">
        <v>1</v>
      </c>
      <c r="F2383" s="245"/>
      <c r="G2383" s="253">
        <v>24.314299999999999</v>
      </c>
    </row>
    <row r="2384" spans="1:7">
      <c r="A2384" s="251"/>
      <c r="B2384" s="241" t="s">
        <v>5077</v>
      </c>
      <c r="C2384" s="245">
        <v>2022</v>
      </c>
      <c r="D2384" s="245" t="s">
        <v>3771</v>
      </c>
      <c r="E2384" s="245">
        <v>1</v>
      </c>
      <c r="F2384" s="245"/>
      <c r="G2384" s="253">
        <v>12.530760000000001</v>
      </c>
    </row>
    <row r="2385" spans="1:7">
      <c r="A2385" s="251"/>
      <c r="B2385" s="241" t="s">
        <v>5077</v>
      </c>
      <c r="C2385" s="245">
        <v>2022</v>
      </c>
      <c r="D2385" s="245" t="s">
        <v>3771</v>
      </c>
      <c r="E2385" s="245">
        <v>1</v>
      </c>
      <c r="F2385" s="245"/>
      <c r="G2385" s="253">
        <v>25.28228</v>
      </c>
    </row>
    <row r="2386" spans="1:7">
      <c r="A2386" s="251"/>
      <c r="B2386" s="241" t="s">
        <v>5077</v>
      </c>
      <c r="C2386" s="245">
        <v>2022</v>
      </c>
      <c r="D2386" s="245" t="s">
        <v>3771</v>
      </c>
      <c r="E2386" s="245">
        <v>1</v>
      </c>
      <c r="F2386" s="245"/>
      <c r="G2386" s="253">
        <v>35.417559999999995</v>
      </c>
    </row>
    <row r="2387" spans="1:7">
      <c r="A2387" s="251"/>
      <c r="B2387" s="241" t="s">
        <v>5077</v>
      </c>
      <c r="C2387" s="245">
        <v>2022</v>
      </c>
      <c r="D2387" s="245" t="s">
        <v>3771</v>
      </c>
      <c r="E2387" s="245">
        <v>1</v>
      </c>
      <c r="F2387" s="245"/>
      <c r="G2387" s="253">
        <v>33.854179999999999</v>
      </c>
    </row>
    <row r="2388" spans="1:7">
      <c r="A2388" s="251"/>
      <c r="B2388" s="241" t="s">
        <v>5077</v>
      </c>
      <c r="C2388" s="245">
        <v>2022</v>
      </c>
      <c r="D2388" s="245" t="s">
        <v>3771</v>
      </c>
      <c r="E2388" s="245">
        <v>1</v>
      </c>
      <c r="F2388" s="245"/>
      <c r="G2388" s="253">
        <v>38.893689999999999</v>
      </c>
    </row>
    <row r="2389" spans="1:7">
      <c r="A2389" s="251"/>
      <c r="B2389" s="241" t="s">
        <v>5077</v>
      </c>
      <c r="C2389" s="245">
        <v>2022</v>
      </c>
      <c r="D2389" s="245" t="s">
        <v>3771</v>
      </c>
      <c r="E2389" s="245">
        <v>1</v>
      </c>
      <c r="F2389" s="245"/>
      <c r="G2389" s="253">
        <v>38.893689999999999</v>
      </c>
    </row>
    <row r="2390" spans="1:7">
      <c r="A2390" s="251"/>
      <c r="B2390" s="241" t="s">
        <v>5077</v>
      </c>
      <c r="C2390" s="245">
        <v>2022</v>
      </c>
      <c r="D2390" s="245" t="s">
        <v>3771</v>
      </c>
      <c r="E2390" s="245">
        <v>1</v>
      </c>
      <c r="F2390" s="245"/>
      <c r="G2390" s="253">
        <v>34.697499999999998</v>
      </c>
    </row>
    <row r="2391" spans="1:7">
      <c r="A2391" s="251"/>
      <c r="B2391" s="241" t="s">
        <v>5077</v>
      </c>
      <c r="C2391" s="245">
        <v>2022</v>
      </c>
      <c r="D2391" s="245" t="s">
        <v>3771</v>
      </c>
      <c r="E2391" s="245">
        <v>1</v>
      </c>
      <c r="F2391" s="245"/>
      <c r="G2391" s="253">
        <v>34.683440000000004</v>
      </c>
    </row>
    <row r="2392" spans="1:7">
      <c r="A2392" s="251"/>
      <c r="B2392" s="241" t="s">
        <v>5077</v>
      </c>
      <c r="C2392" s="245">
        <v>2022</v>
      </c>
      <c r="D2392" s="245" t="s">
        <v>3771</v>
      </c>
      <c r="E2392" s="245">
        <v>1</v>
      </c>
      <c r="F2392" s="245"/>
      <c r="G2392" s="253">
        <v>38.893699999999995</v>
      </c>
    </row>
    <row r="2393" spans="1:7">
      <c r="A2393" s="251"/>
      <c r="B2393" s="241" t="s">
        <v>5077</v>
      </c>
      <c r="C2393" s="245">
        <v>2022</v>
      </c>
      <c r="D2393" s="245" t="s">
        <v>3771</v>
      </c>
      <c r="E2393" s="245">
        <v>1</v>
      </c>
      <c r="F2393" s="245"/>
      <c r="G2393" s="253">
        <v>37.022309999999997</v>
      </c>
    </row>
    <row r="2394" spans="1:7">
      <c r="A2394" s="251"/>
      <c r="B2394" s="241" t="s">
        <v>5077</v>
      </c>
      <c r="C2394" s="245">
        <v>2022</v>
      </c>
      <c r="D2394" s="245" t="s">
        <v>3771</v>
      </c>
      <c r="E2394" s="245">
        <v>1</v>
      </c>
      <c r="F2394" s="245"/>
      <c r="G2394" s="253">
        <v>38.893699999999995</v>
      </c>
    </row>
    <row r="2395" spans="1:7">
      <c r="A2395" s="251"/>
      <c r="B2395" s="241" t="s">
        <v>5077</v>
      </c>
      <c r="C2395" s="245">
        <v>2022</v>
      </c>
      <c r="D2395" s="245" t="s">
        <v>3771</v>
      </c>
      <c r="E2395" s="245">
        <v>1</v>
      </c>
      <c r="F2395" s="245"/>
      <c r="G2395" s="253">
        <v>41.137389999999996</v>
      </c>
    </row>
    <row r="2396" spans="1:7">
      <c r="A2396" s="251"/>
      <c r="B2396" s="241" t="s">
        <v>5077</v>
      </c>
      <c r="C2396" s="245">
        <v>2022</v>
      </c>
      <c r="D2396" s="245" t="s">
        <v>3771</v>
      </c>
      <c r="E2396" s="245">
        <v>1</v>
      </c>
      <c r="F2396" s="245"/>
      <c r="G2396" s="253">
        <v>40.987809999999996</v>
      </c>
    </row>
    <row r="2397" spans="1:7">
      <c r="A2397" s="251"/>
      <c r="B2397" s="241" t="s">
        <v>5077</v>
      </c>
      <c r="C2397" s="245">
        <v>2022</v>
      </c>
      <c r="D2397" s="245" t="s">
        <v>3771</v>
      </c>
      <c r="E2397" s="245">
        <v>1</v>
      </c>
      <c r="F2397" s="245"/>
      <c r="G2397" s="253">
        <v>34.137769999999996</v>
      </c>
    </row>
    <row r="2398" spans="1:7">
      <c r="A2398" s="251"/>
      <c r="B2398" s="241" t="s">
        <v>5077</v>
      </c>
      <c r="C2398" s="245">
        <v>2022</v>
      </c>
      <c r="D2398" s="245" t="s">
        <v>3771</v>
      </c>
      <c r="E2398" s="245">
        <v>1</v>
      </c>
      <c r="F2398" s="245"/>
      <c r="G2398" s="253">
        <v>34.683419999999998</v>
      </c>
    </row>
    <row r="2399" spans="1:7">
      <c r="A2399" s="251"/>
      <c r="B2399" s="241" t="s">
        <v>5077</v>
      </c>
      <c r="C2399" s="245">
        <v>2022</v>
      </c>
      <c r="D2399" s="245" t="s">
        <v>3771</v>
      </c>
      <c r="E2399" s="245">
        <v>1</v>
      </c>
      <c r="F2399" s="245"/>
      <c r="G2399" s="253">
        <v>41.137769999999996</v>
      </c>
    </row>
    <row r="2400" spans="1:7">
      <c r="A2400" s="251"/>
      <c r="B2400" s="241" t="s">
        <v>5077</v>
      </c>
      <c r="C2400" s="245">
        <v>2022</v>
      </c>
      <c r="D2400" s="245" t="s">
        <v>3771</v>
      </c>
      <c r="E2400" s="245">
        <v>1</v>
      </c>
      <c r="F2400" s="245"/>
      <c r="G2400" s="253">
        <v>19.832599999999999</v>
      </c>
    </row>
    <row r="2401" spans="1:7">
      <c r="A2401" s="251"/>
      <c r="B2401" s="241" t="s">
        <v>5077</v>
      </c>
      <c r="C2401" s="245">
        <v>2022</v>
      </c>
      <c r="D2401" s="245" t="s">
        <v>3771</v>
      </c>
      <c r="E2401" s="245">
        <v>1</v>
      </c>
      <c r="F2401" s="245"/>
      <c r="G2401" s="253">
        <v>15.203149999999999</v>
      </c>
    </row>
    <row r="2402" spans="1:7">
      <c r="A2402" s="251"/>
      <c r="B2402" s="241" t="s">
        <v>5077</v>
      </c>
      <c r="C2402" s="245">
        <v>2022</v>
      </c>
      <c r="D2402" s="245" t="s">
        <v>3771</v>
      </c>
      <c r="E2402" s="245">
        <v>1</v>
      </c>
      <c r="F2402" s="245"/>
      <c r="G2402" s="253">
        <v>13.854389999999999</v>
      </c>
    </row>
    <row r="2403" spans="1:7">
      <c r="A2403" s="251"/>
      <c r="B2403" s="241" t="s">
        <v>5077</v>
      </c>
      <c r="C2403" s="245">
        <v>2022</v>
      </c>
      <c r="D2403" s="245" t="s">
        <v>3771</v>
      </c>
      <c r="E2403" s="245">
        <v>1</v>
      </c>
      <c r="F2403" s="245"/>
      <c r="G2403" s="253">
        <v>17.931669999999997</v>
      </c>
    </row>
    <row r="2404" spans="1:7">
      <c r="A2404" s="251"/>
      <c r="B2404" s="241" t="s">
        <v>5077</v>
      </c>
      <c r="C2404" s="245">
        <v>2022</v>
      </c>
      <c r="D2404" s="245" t="s">
        <v>3771</v>
      </c>
      <c r="E2404" s="245">
        <v>1</v>
      </c>
      <c r="F2404" s="245"/>
      <c r="G2404" s="253">
        <v>28.563880000000001</v>
      </c>
    </row>
    <row r="2405" spans="1:7">
      <c r="A2405" s="251"/>
      <c r="B2405" s="241" t="s">
        <v>5077</v>
      </c>
      <c r="C2405" s="245">
        <v>2022</v>
      </c>
      <c r="D2405" s="245" t="s">
        <v>3771</v>
      </c>
      <c r="E2405" s="245">
        <v>1</v>
      </c>
      <c r="F2405" s="245"/>
      <c r="G2405" s="253">
        <v>39.772889999999997</v>
      </c>
    </row>
    <row r="2406" spans="1:7">
      <c r="A2406" s="251"/>
      <c r="B2406" s="241" t="s">
        <v>5077</v>
      </c>
      <c r="C2406" s="245">
        <v>2022</v>
      </c>
      <c r="D2406" s="245" t="s">
        <v>3771</v>
      </c>
      <c r="E2406" s="245">
        <v>1</v>
      </c>
      <c r="F2406" s="245"/>
      <c r="G2406" s="253">
        <v>38.67033</v>
      </c>
    </row>
    <row r="2407" spans="1:7">
      <c r="A2407" s="251"/>
      <c r="B2407" s="241" t="s">
        <v>5077</v>
      </c>
      <c r="C2407" s="245">
        <v>2022</v>
      </c>
      <c r="D2407" s="245" t="s">
        <v>3771</v>
      </c>
      <c r="E2407" s="245">
        <v>1</v>
      </c>
      <c r="F2407" s="245"/>
      <c r="G2407" s="253">
        <v>18.080169999999999</v>
      </c>
    </row>
    <row r="2408" spans="1:7">
      <c r="A2408" s="251"/>
      <c r="B2408" s="241" t="s">
        <v>5077</v>
      </c>
      <c r="C2408" s="245">
        <v>2022</v>
      </c>
      <c r="D2408" s="245" t="s">
        <v>3771</v>
      </c>
      <c r="E2408" s="245">
        <v>1</v>
      </c>
      <c r="F2408" s="245"/>
      <c r="G2408" s="253">
        <v>11.488719999999999</v>
      </c>
    </row>
    <row r="2409" spans="1:7">
      <c r="A2409" s="251"/>
      <c r="B2409" s="241" t="s">
        <v>5077</v>
      </c>
      <c r="C2409" s="245">
        <v>2022</v>
      </c>
      <c r="D2409" s="245" t="s">
        <v>3771</v>
      </c>
      <c r="E2409" s="245">
        <v>1</v>
      </c>
      <c r="F2409" s="245"/>
      <c r="G2409" s="253">
        <v>13.85445</v>
      </c>
    </row>
    <row r="2410" spans="1:7">
      <c r="A2410" s="251"/>
      <c r="B2410" s="241" t="s">
        <v>5077</v>
      </c>
      <c r="C2410" s="245">
        <v>2022</v>
      </c>
      <c r="D2410" s="245" t="s">
        <v>3771</v>
      </c>
      <c r="E2410" s="245">
        <v>1</v>
      </c>
      <c r="F2410" s="245"/>
      <c r="G2410" s="253">
        <v>13.319330000000001</v>
      </c>
    </row>
    <row r="2411" spans="1:7">
      <c r="A2411" s="251"/>
      <c r="B2411" s="241" t="s">
        <v>5077</v>
      </c>
      <c r="C2411" s="245">
        <v>2022</v>
      </c>
      <c r="D2411" s="245" t="s">
        <v>3771</v>
      </c>
      <c r="E2411" s="245">
        <v>1</v>
      </c>
      <c r="F2411" s="245"/>
      <c r="G2411" s="253">
        <v>13.17906</v>
      </c>
    </row>
    <row r="2412" spans="1:7">
      <c r="A2412" s="251"/>
      <c r="B2412" s="241" t="s">
        <v>5077</v>
      </c>
      <c r="C2412" s="245">
        <v>2022</v>
      </c>
      <c r="D2412" s="245" t="s">
        <v>3771</v>
      </c>
      <c r="E2412" s="245">
        <v>1</v>
      </c>
      <c r="F2412" s="245"/>
      <c r="G2412" s="253">
        <v>24.894080000000002</v>
      </c>
    </row>
    <row r="2413" spans="1:7">
      <c r="A2413" s="251"/>
      <c r="B2413" s="241" t="s">
        <v>5077</v>
      </c>
      <c r="C2413" s="245">
        <v>2022</v>
      </c>
      <c r="D2413" s="245" t="s">
        <v>3771</v>
      </c>
      <c r="E2413" s="245">
        <v>1</v>
      </c>
      <c r="F2413" s="245"/>
      <c r="G2413" s="253">
        <v>37.894059999999996</v>
      </c>
    </row>
    <row r="2414" spans="1:7">
      <c r="A2414" s="251"/>
      <c r="B2414" s="241" t="s">
        <v>5077</v>
      </c>
      <c r="C2414" s="245">
        <v>2022</v>
      </c>
      <c r="D2414" s="245" t="s">
        <v>3771</v>
      </c>
      <c r="E2414" s="245">
        <v>1</v>
      </c>
      <c r="F2414" s="245"/>
      <c r="G2414" s="253">
        <v>12.95044</v>
      </c>
    </row>
    <row r="2415" spans="1:7">
      <c r="A2415" s="251"/>
      <c r="B2415" s="241" t="s">
        <v>5077</v>
      </c>
      <c r="C2415" s="245">
        <v>2022</v>
      </c>
      <c r="D2415" s="245" t="s">
        <v>3771</v>
      </c>
      <c r="E2415" s="245">
        <v>1</v>
      </c>
      <c r="F2415" s="245"/>
      <c r="G2415" s="253">
        <v>24.679590000000001</v>
      </c>
    </row>
    <row r="2416" spans="1:7">
      <c r="A2416" s="251"/>
      <c r="B2416" s="241" t="s">
        <v>5077</v>
      </c>
      <c r="C2416" s="245">
        <v>2022</v>
      </c>
      <c r="D2416" s="245" t="s">
        <v>3771</v>
      </c>
      <c r="E2416" s="245">
        <v>1</v>
      </c>
      <c r="F2416" s="245"/>
      <c r="G2416" s="253">
        <v>19.037200000000002</v>
      </c>
    </row>
    <row r="2417" spans="1:7">
      <c r="A2417" s="251"/>
      <c r="B2417" s="241" t="s">
        <v>5077</v>
      </c>
      <c r="C2417" s="245">
        <v>2022</v>
      </c>
      <c r="D2417" s="245" t="s">
        <v>3771</v>
      </c>
      <c r="E2417" s="245">
        <v>1</v>
      </c>
      <c r="F2417" s="245"/>
      <c r="G2417" s="253">
        <v>26.66947</v>
      </c>
    </row>
    <row r="2418" spans="1:7">
      <c r="A2418" s="251"/>
      <c r="B2418" s="241" t="s">
        <v>5077</v>
      </c>
      <c r="C2418" s="245">
        <v>2022</v>
      </c>
      <c r="D2418" s="245" t="s">
        <v>3771</v>
      </c>
      <c r="E2418" s="245">
        <v>1</v>
      </c>
      <c r="F2418" s="245"/>
      <c r="G2418" s="253">
        <v>22.966519999999999</v>
      </c>
    </row>
    <row r="2419" spans="1:7">
      <c r="A2419" s="251"/>
      <c r="B2419" s="241" t="s">
        <v>5077</v>
      </c>
      <c r="C2419" s="245">
        <v>2022</v>
      </c>
      <c r="D2419" s="245" t="s">
        <v>3771</v>
      </c>
      <c r="E2419" s="245">
        <v>1</v>
      </c>
      <c r="F2419" s="245"/>
      <c r="G2419" s="253">
        <v>25.61158</v>
      </c>
    </row>
    <row r="2420" spans="1:7">
      <c r="A2420" s="251"/>
      <c r="B2420" s="241" t="s">
        <v>5077</v>
      </c>
      <c r="C2420" s="245">
        <v>2022</v>
      </c>
      <c r="D2420" s="245" t="s">
        <v>3771</v>
      </c>
      <c r="E2420" s="245">
        <v>1</v>
      </c>
      <c r="F2420" s="245"/>
      <c r="G2420" s="253">
        <v>27.058970000000002</v>
      </c>
    </row>
    <row r="2421" spans="1:7">
      <c r="A2421" s="251"/>
      <c r="B2421" s="241" t="s">
        <v>5077</v>
      </c>
      <c r="C2421" s="245">
        <v>2022</v>
      </c>
      <c r="D2421" s="245" t="s">
        <v>3771</v>
      </c>
      <c r="E2421" s="245">
        <v>1</v>
      </c>
      <c r="F2421" s="245"/>
      <c r="G2421" s="253">
        <v>18.933779999999999</v>
      </c>
    </row>
    <row r="2422" spans="1:7">
      <c r="A2422" s="251"/>
      <c r="B2422" s="241" t="s">
        <v>5077</v>
      </c>
      <c r="C2422" s="245">
        <v>2022</v>
      </c>
      <c r="D2422" s="245" t="s">
        <v>3771</v>
      </c>
      <c r="E2422" s="245">
        <v>1</v>
      </c>
      <c r="F2422" s="245"/>
      <c r="G2422" s="253">
        <v>17.148540000000001</v>
      </c>
    </row>
    <row r="2423" spans="1:7">
      <c r="A2423" s="251"/>
      <c r="B2423" s="241" t="s">
        <v>5077</v>
      </c>
      <c r="C2423" s="245">
        <v>2022</v>
      </c>
      <c r="D2423" s="245" t="s">
        <v>3771</v>
      </c>
      <c r="E2423" s="245">
        <v>1</v>
      </c>
      <c r="F2423" s="245"/>
      <c r="G2423" s="253">
        <v>26.514009999999999</v>
      </c>
    </row>
    <row r="2424" spans="1:7">
      <c r="A2424" s="251"/>
      <c r="B2424" s="241" t="s">
        <v>5077</v>
      </c>
      <c r="C2424" s="245">
        <v>2022</v>
      </c>
      <c r="D2424" s="245" t="s">
        <v>3771</v>
      </c>
      <c r="E2424" s="245">
        <v>1</v>
      </c>
      <c r="F2424" s="245"/>
      <c r="G2424" s="253">
        <v>38.040489999999998</v>
      </c>
    </row>
    <row r="2425" spans="1:7">
      <c r="A2425" s="251"/>
      <c r="B2425" s="241" t="s">
        <v>5077</v>
      </c>
      <c r="C2425" s="245">
        <v>2022</v>
      </c>
      <c r="D2425" s="245" t="s">
        <v>3771</v>
      </c>
      <c r="E2425" s="245">
        <v>1</v>
      </c>
      <c r="F2425" s="245"/>
      <c r="G2425" s="253">
        <v>25.491340000000001</v>
      </c>
    </row>
    <row r="2426" spans="1:7">
      <c r="A2426" s="251"/>
      <c r="B2426" s="241" t="s">
        <v>5077</v>
      </c>
      <c r="C2426" s="245">
        <v>2022</v>
      </c>
      <c r="D2426" s="245" t="s">
        <v>3771</v>
      </c>
      <c r="E2426" s="245">
        <v>1</v>
      </c>
      <c r="F2426" s="245"/>
      <c r="G2426" s="253">
        <v>37.022690000000004</v>
      </c>
    </row>
    <row r="2427" spans="1:7">
      <c r="A2427" s="251"/>
      <c r="B2427" s="241" t="s">
        <v>5077</v>
      </c>
      <c r="C2427" s="245">
        <v>2022</v>
      </c>
      <c r="D2427" s="245" t="s">
        <v>3771</v>
      </c>
      <c r="E2427" s="245">
        <v>1</v>
      </c>
      <c r="F2427" s="245"/>
      <c r="G2427" s="253">
        <v>18.437290000000001</v>
      </c>
    </row>
    <row r="2428" spans="1:7">
      <c r="A2428" s="251"/>
      <c r="B2428" s="241" t="s">
        <v>5077</v>
      </c>
      <c r="C2428" s="245">
        <v>2022</v>
      </c>
      <c r="D2428" s="245" t="s">
        <v>3771</v>
      </c>
      <c r="E2428" s="245">
        <v>1</v>
      </c>
      <c r="F2428" s="245"/>
      <c r="G2428" s="253">
        <v>40.061579999999999</v>
      </c>
    </row>
    <row r="2429" spans="1:7">
      <c r="A2429" s="251"/>
      <c r="B2429" s="241" t="s">
        <v>5077</v>
      </c>
      <c r="C2429" s="245">
        <v>2022</v>
      </c>
      <c r="D2429" s="245" t="s">
        <v>3771</v>
      </c>
      <c r="E2429" s="245">
        <v>1</v>
      </c>
      <c r="F2429" s="245"/>
      <c r="G2429" s="253">
        <v>27.058959999999999</v>
      </c>
    </row>
    <row r="2430" spans="1:7">
      <c r="A2430" s="251"/>
      <c r="B2430" s="241" t="s">
        <v>5077</v>
      </c>
      <c r="C2430" s="245">
        <v>2022</v>
      </c>
      <c r="D2430" s="245" t="s">
        <v>3771</v>
      </c>
      <c r="E2430" s="245">
        <v>1</v>
      </c>
      <c r="F2430" s="245"/>
      <c r="G2430" s="253">
        <v>15.359080000000001</v>
      </c>
    </row>
    <row r="2431" spans="1:7">
      <c r="A2431" s="251"/>
      <c r="B2431" s="241" t="s">
        <v>5077</v>
      </c>
      <c r="C2431" s="245">
        <v>2022</v>
      </c>
      <c r="D2431" s="245" t="s">
        <v>3771</v>
      </c>
      <c r="E2431" s="245">
        <v>1</v>
      </c>
      <c r="F2431" s="245"/>
      <c r="G2431" s="253">
        <v>11.9702</v>
      </c>
    </row>
    <row r="2432" spans="1:7">
      <c r="A2432" s="251"/>
      <c r="B2432" s="241" t="s">
        <v>5077</v>
      </c>
      <c r="C2432" s="245">
        <v>2022</v>
      </c>
      <c r="D2432" s="245" t="s">
        <v>3771</v>
      </c>
      <c r="E2432" s="245">
        <v>1</v>
      </c>
      <c r="F2432" s="245"/>
      <c r="G2432" s="253">
        <v>34.697499999999998</v>
      </c>
    </row>
    <row r="2433" spans="1:7">
      <c r="A2433" s="251"/>
      <c r="B2433" s="241" t="s">
        <v>5077</v>
      </c>
      <c r="C2433" s="245">
        <v>2022</v>
      </c>
      <c r="D2433" s="245" t="s">
        <v>3771</v>
      </c>
      <c r="E2433" s="245">
        <v>1</v>
      </c>
      <c r="F2433" s="245"/>
      <c r="G2433" s="253">
        <v>16.989049999999999</v>
      </c>
    </row>
    <row r="2434" spans="1:7">
      <c r="A2434" s="251"/>
      <c r="B2434" s="241" t="s">
        <v>5077</v>
      </c>
      <c r="C2434" s="245">
        <v>2022</v>
      </c>
      <c r="D2434" s="245" t="s">
        <v>3771</v>
      </c>
      <c r="E2434" s="245">
        <v>1</v>
      </c>
      <c r="F2434" s="245"/>
      <c r="G2434" s="253">
        <v>25.119790000000002</v>
      </c>
    </row>
    <row r="2435" spans="1:7">
      <c r="A2435" s="251"/>
      <c r="B2435" s="241" t="s">
        <v>5077</v>
      </c>
      <c r="C2435" s="245">
        <v>2022</v>
      </c>
      <c r="D2435" s="245" t="s">
        <v>3771</v>
      </c>
      <c r="E2435" s="245">
        <v>1</v>
      </c>
      <c r="F2435" s="245"/>
      <c r="G2435" s="253">
        <v>14.92291</v>
      </c>
    </row>
    <row r="2436" spans="1:7">
      <c r="A2436" s="251"/>
      <c r="B2436" s="241" t="s">
        <v>5077</v>
      </c>
      <c r="C2436" s="245">
        <v>2022</v>
      </c>
      <c r="D2436" s="245" t="s">
        <v>3771</v>
      </c>
      <c r="E2436" s="245">
        <v>1</v>
      </c>
      <c r="F2436" s="245"/>
      <c r="G2436" s="253">
        <v>27.056000000000001</v>
      </c>
    </row>
    <row r="2437" spans="1:7">
      <c r="A2437" s="251"/>
      <c r="B2437" s="241" t="s">
        <v>5077</v>
      </c>
      <c r="C2437" s="245">
        <v>2022</v>
      </c>
      <c r="D2437" s="245" t="s">
        <v>3771</v>
      </c>
      <c r="E2437" s="245">
        <v>1</v>
      </c>
      <c r="F2437" s="245"/>
      <c r="G2437" s="253">
        <v>17.752669999999998</v>
      </c>
    </row>
    <row r="2438" spans="1:7">
      <c r="A2438" s="251"/>
      <c r="B2438" s="241" t="s">
        <v>5077</v>
      </c>
      <c r="C2438" s="245">
        <v>2022</v>
      </c>
      <c r="D2438" s="245" t="s">
        <v>3771</v>
      </c>
      <c r="E2438" s="245">
        <v>1</v>
      </c>
      <c r="F2438" s="245"/>
      <c r="G2438" s="253">
        <v>24.391830000000002</v>
      </c>
    </row>
    <row r="2439" spans="1:7">
      <c r="A2439" s="251"/>
      <c r="B2439" s="241" t="s">
        <v>5077</v>
      </c>
      <c r="C2439" s="245">
        <v>2022</v>
      </c>
      <c r="D2439" s="245" t="s">
        <v>3771</v>
      </c>
      <c r="E2439" s="245">
        <v>1</v>
      </c>
      <c r="F2439" s="245"/>
      <c r="G2439" s="253">
        <v>36.661389999999997</v>
      </c>
    </row>
    <row r="2440" spans="1:7">
      <c r="A2440" s="251"/>
      <c r="B2440" s="241" t="s">
        <v>5077</v>
      </c>
      <c r="C2440" s="245">
        <v>2022</v>
      </c>
      <c r="D2440" s="245" t="s">
        <v>3771</v>
      </c>
      <c r="E2440" s="245">
        <v>1</v>
      </c>
      <c r="F2440" s="245"/>
      <c r="G2440" s="253">
        <v>24.407130000000002</v>
      </c>
    </row>
    <row r="2441" spans="1:7">
      <c r="A2441" s="251"/>
      <c r="B2441" s="241" t="s">
        <v>5077</v>
      </c>
      <c r="C2441" s="245">
        <v>2022</v>
      </c>
      <c r="D2441" s="245" t="s">
        <v>3771</v>
      </c>
      <c r="E2441" s="245">
        <v>1</v>
      </c>
      <c r="F2441" s="245"/>
      <c r="G2441" s="253">
        <v>22.966560000000001</v>
      </c>
    </row>
    <row r="2442" spans="1:7">
      <c r="A2442" s="251"/>
      <c r="B2442" s="241" t="s">
        <v>5077</v>
      </c>
      <c r="C2442" s="245">
        <v>2022</v>
      </c>
      <c r="D2442" s="245" t="s">
        <v>3771</v>
      </c>
      <c r="E2442" s="245">
        <v>1</v>
      </c>
      <c r="F2442" s="245"/>
      <c r="G2442" s="253">
        <v>39.374279999999999</v>
      </c>
    </row>
    <row r="2443" spans="1:7">
      <c r="A2443" s="251"/>
      <c r="B2443" s="241" t="s">
        <v>5077</v>
      </c>
      <c r="C2443" s="245">
        <v>2022</v>
      </c>
      <c r="D2443" s="245" t="s">
        <v>3771</v>
      </c>
      <c r="E2443" s="245">
        <v>1</v>
      </c>
      <c r="F2443" s="245"/>
      <c r="G2443" s="253">
        <v>35.43168</v>
      </c>
    </row>
    <row r="2444" spans="1:7">
      <c r="A2444" s="251"/>
      <c r="B2444" s="241" t="s">
        <v>5077</v>
      </c>
      <c r="C2444" s="245">
        <v>2022</v>
      </c>
      <c r="D2444" s="245" t="s">
        <v>3771</v>
      </c>
      <c r="E2444" s="245">
        <v>1</v>
      </c>
      <c r="F2444" s="245"/>
      <c r="G2444" s="253">
        <v>37.634749999999997</v>
      </c>
    </row>
    <row r="2445" spans="1:7">
      <c r="A2445" s="251"/>
      <c r="B2445" s="241" t="s">
        <v>5077</v>
      </c>
      <c r="C2445" s="245">
        <v>2022</v>
      </c>
      <c r="D2445" s="245" t="s">
        <v>3771</v>
      </c>
      <c r="E2445" s="245">
        <v>1</v>
      </c>
      <c r="F2445" s="245"/>
      <c r="G2445" s="253">
        <v>11.84557</v>
      </c>
    </row>
    <row r="2446" spans="1:7">
      <c r="A2446" s="251"/>
      <c r="B2446" s="241" t="s">
        <v>5077</v>
      </c>
      <c r="C2446" s="245">
        <v>2022</v>
      </c>
      <c r="D2446" s="245" t="s">
        <v>3771</v>
      </c>
      <c r="E2446" s="245">
        <v>1</v>
      </c>
      <c r="F2446" s="245"/>
      <c r="G2446" s="253">
        <v>37.694919999999996</v>
      </c>
    </row>
    <row r="2447" spans="1:7">
      <c r="A2447" s="251"/>
      <c r="B2447" s="241" t="s">
        <v>5077</v>
      </c>
      <c r="C2447" s="245">
        <v>2022</v>
      </c>
      <c r="D2447" s="245" t="s">
        <v>3771</v>
      </c>
      <c r="E2447" s="245">
        <v>1</v>
      </c>
      <c r="F2447" s="245"/>
      <c r="G2447" s="253">
        <v>15.413040000000001</v>
      </c>
    </row>
    <row r="2448" spans="1:7">
      <c r="A2448" s="251"/>
      <c r="B2448" s="241" t="s">
        <v>5077</v>
      </c>
      <c r="C2448" s="245">
        <v>2022</v>
      </c>
      <c r="D2448" s="245" t="s">
        <v>3771</v>
      </c>
      <c r="E2448" s="245">
        <v>1</v>
      </c>
      <c r="F2448" s="245"/>
      <c r="G2448" s="253">
        <v>25.132660000000001</v>
      </c>
    </row>
    <row r="2449" spans="1:7">
      <c r="A2449" s="251"/>
      <c r="B2449" s="241" t="s">
        <v>5077</v>
      </c>
      <c r="C2449" s="245">
        <v>2022</v>
      </c>
      <c r="D2449" s="245" t="s">
        <v>3771</v>
      </c>
      <c r="E2449" s="245">
        <v>1</v>
      </c>
      <c r="F2449" s="245"/>
      <c r="G2449" s="253">
        <v>25.397500000000001</v>
      </c>
    </row>
    <row r="2450" spans="1:7">
      <c r="A2450" s="251"/>
      <c r="B2450" s="241" t="s">
        <v>5077</v>
      </c>
      <c r="C2450" s="245">
        <v>2022</v>
      </c>
      <c r="D2450" s="245" t="s">
        <v>3771</v>
      </c>
      <c r="E2450" s="245">
        <v>1</v>
      </c>
      <c r="F2450" s="245"/>
      <c r="G2450" s="253">
        <v>24.954849999999997</v>
      </c>
    </row>
    <row r="2451" spans="1:7">
      <c r="A2451" s="251"/>
      <c r="B2451" s="241" t="s">
        <v>5077</v>
      </c>
      <c r="C2451" s="245">
        <v>2022</v>
      </c>
      <c r="D2451" s="245" t="s">
        <v>3771</v>
      </c>
      <c r="E2451" s="245">
        <v>1</v>
      </c>
      <c r="F2451" s="245"/>
      <c r="G2451" s="253">
        <v>26.514040000000001</v>
      </c>
    </row>
    <row r="2452" spans="1:7">
      <c r="A2452" s="251"/>
      <c r="B2452" s="241" t="s">
        <v>5077</v>
      </c>
      <c r="C2452" s="245">
        <v>2022</v>
      </c>
      <c r="D2452" s="245" t="s">
        <v>3771</v>
      </c>
      <c r="E2452" s="245">
        <v>1</v>
      </c>
      <c r="F2452" s="245"/>
      <c r="G2452" s="253">
        <v>24.094909999999999</v>
      </c>
    </row>
    <row r="2453" spans="1:7">
      <c r="A2453" s="251"/>
      <c r="B2453" s="241" t="s">
        <v>5077</v>
      </c>
      <c r="C2453" s="245">
        <v>2022</v>
      </c>
      <c r="D2453" s="245" t="s">
        <v>3771</v>
      </c>
      <c r="E2453" s="245">
        <v>1</v>
      </c>
      <c r="F2453" s="245"/>
      <c r="G2453" s="253">
        <v>15.089919999999999</v>
      </c>
    </row>
    <row r="2454" spans="1:7">
      <c r="A2454" s="251"/>
      <c r="B2454" s="241" t="s">
        <v>5077</v>
      </c>
      <c r="C2454" s="245">
        <v>2022</v>
      </c>
      <c r="D2454" s="245" t="s">
        <v>3771</v>
      </c>
      <c r="E2454" s="245">
        <v>1</v>
      </c>
      <c r="F2454" s="245"/>
      <c r="G2454" s="253">
        <v>38.055309999999999</v>
      </c>
    </row>
    <row r="2455" spans="1:7">
      <c r="A2455" s="251"/>
      <c r="B2455" s="241" t="s">
        <v>5077</v>
      </c>
      <c r="C2455" s="245">
        <v>2022</v>
      </c>
      <c r="D2455" s="245" t="s">
        <v>3771</v>
      </c>
      <c r="E2455" s="245">
        <v>1</v>
      </c>
      <c r="F2455" s="245"/>
      <c r="G2455" s="253">
        <v>17.797499999999999</v>
      </c>
    </row>
    <row r="2456" spans="1:7">
      <c r="A2456" s="251"/>
      <c r="B2456" s="241" t="s">
        <v>5077</v>
      </c>
      <c r="C2456" s="245">
        <v>2022</v>
      </c>
      <c r="D2456" s="245" t="s">
        <v>3771</v>
      </c>
      <c r="E2456" s="245">
        <v>1</v>
      </c>
      <c r="F2456" s="245"/>
      <c r="G2456" s="253">
        <v>24.88963</v>
      </c>
    </row>
    <row r="2457" spans="1:7">
      <c r="A2457" s="251"/>
      <c r="B2457" s="241" t="s">
        <v>5077</v>
      </c>
      <c r="C2457" s="245">
        <v>2022</v>
      </c>
      <c r="D2457" s="245" t="s">
        <v>3771</v>
      </c>
      <c r="E2457" s="245">
        <v>1</v>
      </c>
      <c r="F2457" s="245"/>
      <c r="G2457" s="253">
        <v>13.854419999999999</v>
      </c>
    </row>
    <row r="2458" spans="1:7">
      <c r="A2458" s="251"/>
      <c r="B2458" s="241" t="s">
        <v>5077</v>
      </c>
      <c r="C2458" s="245">
        <v>2022</v>
      </c>
      <c r="D2458" s="245" t="s">
        <v>3771</v>
      </c>
      <c r="E2458" s="245">
        <v>1</v>
      </c>
      <c r="F2458" s="245"/>
      <c r="G2458" s="253">
        <v>38.580739999999999</v>
      </c>
    </row>
    <row r="2459" spans="1:7">
      <c r="A2459" s="251"/>
      <c r="B2459" s="241" t="s">
        <v>5077</v>
      </c>
      <c r="C2459" s="245">
        <v>2022</v>
      </c>
      <c r="D2459" s="245" t="s">
        <v>3771</v>
      </c>
      <c r="E2459" s="245">
        <v>1</v>
      </c>
      <c r="F2459" s="245"/>
      <c r="G2459" s="253">
        <v>26.346520000000002</v>
      </c>
    </row>
    <row r="2460" spans="1:7">
      <c r="A2460" s="251"/>
      <c r="B2460" s="241" t="s">
        <v>5077</v>
      </c>
      <c r="C2460" s="245">
        <v>2022</v>
      </c>
      <c r="D2460" s="245" t="s">
        <v>3771</v>
      </c>
      <c r="E2460" s="245">
        <v>1</v>
      </c>
      <c r="F2460" s="245"/>
      <c r="G2460" s="253">
        <v>26.346499999999999</v>
      </c>
    </row>
    <row r="2461" spans="1:7">
      <c r="A2461" s="251"/>
      <c r="B2461" s="241" t="s">
        <v>5077</v>
      </c>
      <c r="C2461" s="245">
        <v>2022</v>
      </c>
      <c r="D2461" s="245" t="s">
        <v>3771</v>
      </c>
      <c r="E2461" s="245">
        <v>1</v>
      </c>
      <c r="F2461" s="245"/>
      <c r="G2461" s="253">
        <v>13.95486</v>
      </c>
    </row>
    <row r="2462" spans="1:7">
      <c r="A2462" s="251"/>
      <c r="B2462" s="241" t="s">
        <v>5077</v>
      </c>
      <c r="C2462" s="245">
        <v>2022</v>
      </c>
      <c r="D2462" s="245" t="s">
        <v>3771</v>
      </c>
      <c r="E2462" s="245">
        <v>1</v>
      </c>
      <c r="F2462" s="245"/>
      <c r="G2462" s="253">
        <v>22.964919999999999</v>
      </c>
    </row>
    <row r="2463" spans="1:7">
      <c r="A2463" s="251"/>
      <c r="B2463" s="241" t="s">
        <v>5077</v>
      </c>
      <c r="C2463" s="245">
        <v>2022</v>
      </c>
      <c r="D2463" s="245" t="s">
        <v>3771</v>
      </c>
      <c r="E2463" s="245">
        <v>1</v>
      </c>
      <c r="F2463" s="245"/>
      <c r="G2463" s="253">
        <v>23.536519999999999</v>
      </c>
    </row>
    <row r="2464" spans="1:7">
      <c r="A2464" s="251"/>
      <c r="B2464" s="241" t="s">
        <v>5077</v>
      </c>
      <c r="C2464" s="245">
        <v>2022</v>
      </c>
      <c r="D2464" s="245" t="s">
        <v>3771</v>
      </c>
      <c r="E2464" s="245">
        <v>1</v>
      </c>
      <c r="F2464" s="245"/>
      <c r="G2464" s="253">
        <v>25.371029999999998</v>
      </c>
    </row>
    <row r="2465" spans="1:7">
      <c r="A2465" s="251"/>
      <c r="B2465" s="241" t="s">
        <v>5077</v>
      </c>
      <c r="C2465" s="245">
        <v>2022</v>
      </c>
      <c r="D2465" s="245" t="s">
        <v>3771</v>
      </c>
      <c r="E2465" s="245">
        <v>1</v>
      </c>
      <c r="F2465" s="245"/>
      <c r="G2465" s="253">
        <v>41.138010000000001</v>
      </c>
    </row>
    <row r="2466" spans="1:7">
      <c r="A2466" s="251"/>
      <c r="B2466" s="241" t="s">
        <v>5077</v>
      </c>
      <c r="C2466" s="245">
        <v>2022</v>
      </c>
      <c r="D2466" s="245" t="s">
        <v>3771</v>
      </c>
      <c r="E2466" s="245">
        <v>1</v>
      </c>
      <c r="F2466" s="245"/>
      <c r="G2466" s="253">
        <v>34.724170000000001</v>
      </c>
    </row>
    <row r="2467" spans="1:7">
      <c r="A2467" s="251"/>
      <c r="B2467" s="241" t="s">
        <v>5077</v>
      </c>
      <c r="C2467" s="245">
        <v>2022</v>
      </c>
      <c r="D2467" s="245" t="s">
        <v>3771</v>
      </c>
      <c r="E2467" s="245">
        <v>1</v>
      </c>
      <c r="F2467" s="245"/>
      <c r="G2467" s="253">
        <v>12.68981</v>
      </c>
    </row>
    <row r="2468" spans="1:7">
      <c r="A2468" s="251"/>
      <c r="B2468" s="241" t="s">
        <v>5077</v>
      </c>
      <c r="C2468" s="245">
        <v>2022</v>
      </c>
      <c r="D2468" s="245" t="s">
        <v>3771</v>
      </c>
      <c r="E2468" s="245">
        <v>1</v>
      </c>
      <c r="F2468" s="245"/>
      <c r="G2468" s="253">
        <v>29.633669999999999</v>
      </c>
    </row>
    <row r="2469" spans="1:7">
      <c r="A2469" s="251"/>
      <c r="B2469" s="241" t="s">
        <v>5077</v>
      </c>
      <c r="C2469" s="245">
        <v>2022</v>
      </c>
      <c r="D2469" s="245" t="s">
        <v>3771</v>
      </c>
      <c r="E2469" s="245">
        <v>1</v>
      </c>
      <c r="F2469" s="245"/>
      <c r="G2469" s="253">
        <v>12.533959999999999</v>
      </c>
    </row>
    <row r="2470" spans="1:7">
      <c r="A2470" s="251"/>
      <c r="B2470" s="241" t="s">
        <v>5077</v>
      </c>
      <c r="C2470" s="245">
        <v>2022</v>
      </c>
      <c r="D2470" s="245" t="s">
        <v>3771</v>
      </c>
      <c r="E2470" s="245">
        <v>1</v>
      </c>
      <c r="F2470" s="245"/>
      <c r="G2470" s="253">
        <v>29.268930000000001</v>
      </c>
    </row>
    <row r="2471" spans="1:7">
      <c r="A2471" s="251"/>
      <c r="B2471" s="241" t="s">
        <v>5077</v>
      </c>
      <c r="C2471" s="245">
        <v>2022</v>
      </c>
      <c r="D2471" s="245" t="s">
        <v>3771</v>
      </c>
      <c r="E2471" s="245">
        <v>1</v>
      </c>
      <c r="F2471" s="245"/>
      <c r="G2471" s="253">
        <v>29.506460000000001</v>
      </c>
    </row>
    <row r="2472" spans="1:7">
      <c r="A2472" s="251"/>
      <c r="B2472" s="241" t="s">
        <v>5077</v>
      </c>
      <c r="C2472" s="245">
        <v>2022</v>
      </c>
      <c r="D2472" s="245" t="s">
        <v>3771</v>
      </c>
      <c r="E2472" s="245">
        <v>1</v>
      </c>
      <c r="F2472" s="245"/>
      <c r="G2472" s="253">
        <v>27.715910000000001</v>
      </c>
    </row>
    <row r="2473" spans="1:7">
      <c r="A2473" s="251"/>
      <c r="B2473" s="241" t="s">
        <v>5077</v>
      </c>
      <c r="C2473" s="245">
        <v>2022</v>
      </c>
      <c r="D2473" s="245" t="s">
        <v>3771</v>
      </c>
      <c r="E2473" s="245">
        <v>1</v>
      </c>
      <c r="F2473" s="245"/>
      <c r="G2473" s="253">
        <v>37.02834</v>
      </c>
    </row>
    <row r="2474" spans="1:7">
      <c r="A2474" s="251"/>
      <c r="B2474" s="241" t="s">
        <v>5077</v>
      </c>
      <c r="C2474" s="245">
        <v>2022</v>
      </c>
      <c r="D2474" s="245" t="s">
        <v>3771</v>
      </c>
      <c r="E2474" s="245">
        <v>1</v>
      </c>
      <c r="F2474" s="245"/>
      <c r="G2474" s="253">
        <v>27.380310000000001</v>
      </c>
    </row>
    <row r="2475" spans="1:7">
      <c r="A2475" s="251"/>
      <c r="B2475" s="241" t="s">
        <v>5077</v>
      </c>
      <c r="C2475" s="245">
        <v>2022</v>
      </c>
      <c r="D2475" s="245" t="s">
        <v>3771</v>
      </c>
      <c r="E2475" s="245">
        <v>1</v>
      </c>
      <c r="F2475" s="245"/>
      <c r="G2475" s="253">
        <v>12.24274</v>
      </c>
    </row>
    <row r="2476" spans="1:7">
      <c r="A2476" s="251"/>
      <c r="B2476" s="241" t="s">
        <v>5077</v>
      </c>
      <c r="C2476" s="245">
        <v>2022</v>
      </c>
      <c r="D2476" s="245" t="s">
        <v>3771</v>
      </c>
      <c r="E2476" s="245">
        <v>1</v>
      </c>
      <c r="F2476" s="245"/>
      <c r="G2476" s="253">
        <v>38.164639999999999</v>
      </c>
    </row>
    <row r="2477" spans="1:7">
      <c r="A2477" s="251"/>
      <c r="B2477" s="241" t="s">
        <v>5077</v>
      </c>
      <c r="C2477" s="245">
        <v>2022</v>
      </c>
      <c r="D2477" s="245" t="s">
        <v>3771</v>
      </c>
      <c r="E2477" s="245">
        <v>1</v>
      </c>
      <c r="F2477" s="245"/>
      <c r="G2477" s="253">
        <v>25.900729999999999</v>
      </c>
    </row>
    <row r="2478" spans="1:7">
      <c r="A2478" s="251"/>
      <c r="B2478" s="241" t="s">
        <v>5077</v>
      </c>
      <c r="C2478" s="245">
        <v>2022</v>
      </c>
      <c r="D2478" s="245" t="s">
        <v>3771</v>
      </c>
      <c r="E2478" s="245">
        <v>1</v>
      </c>
      <c r="F2478" s="245"/>
      <c r="G2478" s="253">
        <v>27.20138</v>
      </c>
    </row>
    <row r="2479" spans="1:7">
      <c r="A2479" s="251"/>
      <c r="B2479" s="241" t="s">
        <v>5077</v>
      </c>
      <c r="C2479" s="245">
        <v>2022</v>
      </c>
      <c r="D2479" s="245" t="s">
        <v>3771</v>
      </c>
      <c r="E2479" s="245">
        <v>1</v>
      </c>
      <c r="F2479" s="245"/>
      <c r="G2479" s="253">
        <v>43.927779999999998</v>
      </c>
    </row>
    <row r="2480" spans="1:7">
      <c r="A2480" s="251"/>
      <c r="B2480" s="241" t="s">
        <v>5077</v>
      </c>
      <c r="C2480" s="245">
        <v>2022</v>
      </c>
      <c r="D2480" s="245" t="s">
        <v>3771</v>
      </c>
      <c r="E2480" s="245">
        <v>1</v>
      </c>
      <c r="F2480" s="245"/>
      <c r="G2480" s="253">
        <v>28.861069999999998</v>
      </c>
    </row>
    <row r="2481" spans="1:7">
      <c r="A2481" s="251"/>
      <c r="B2481" s="241" t="s">
        <v>5077</v>
      </c>
      <c r="C2481" s="245">
        <v>2022</v>
      </c>
      <c r="D2481" s="245" t="s">
        <v>3771</v>
      </c>
      <c r="E2481" s="245">
        <v>1</v>
      </c>
      <c r="F2481" s="245"/>
      <c r="G2481" s="253">
        <v>27.42324</v>
      </c>
    </row>
    <row r="2482" spans="1:7">
      <c r="A2482" s="251"/>
      <c r="B2482" s="241" t="s">
        <v>5077</v>
      </c>
      <c r="C2482" s="245">
        <v>2022</v>
      </c>
      <c r="D2482" s="245" t="s">
        <v>3771</v>
      </c>
      <c r="E2482" s="245">
        <v>1</v>
      </c>
      <c r="F2482" s="245"/>
      <c r="G2482" s="253">
        <v>27.199840000000002</v>
      </c>
    </row>
    <row r="2483" spans="1:7">
      <c r="A2483" s="251"/>
      <c r="B2483" s="241" t="s">
        <v>5077</v>
      </c>
      <c r="C2483" s="245">
        <v>2022</v>
      </c>
      <c r="D2483" s="245" t="s">
        <v>3771</v>
      </c>
      <c r="E2483" s="245">
        <v>1</v>
      </c>
      <c r="F2483" s="245"/>
      <c r="G2483" s="253">
        <v>27.380389999999998</v>
      </c>
    </row>
    <row r="2484" spans="1:7">
      <c r="A2484" s="251"/>
      <c r="B2484" s="241" t="s">
        <v>5077</v>
      </c>
      <c r="C2484" s="245">
        <v>2022</v>
      </c>
      <c r="D2484" s="245" t="s">
        <v>3771</v>
      </c>
      <c r="E2484" s="245">
        <v>1</v>
      </c>
      <c r="F2484" s="245"/>
      <c r="G2484" s="253">
        <v>19.567</v>
      </c>
    </row>
    <row r="2485" spans="1:7">
      <c r="A2485" s="251"/>
      <c r="B2485" s="241" t="s">
        <v>5077</v>
      </c>
      <c r="C2485" s="245">
        <v>2022</v>
      </c>
      <c r="D2485" s="245" t="s">
        <v>3771</v>
      </c>
      <c r="E2485" s="245">
        <v>1</v>
      </c>
      <c r="F2485" s="245"/>
      <c r="G2485" s="253">
        <v>25.810119999999998</v>
      </c>
    </row>
    <row r="2486" spans="1:7">
      <c r="A2486" s="251"/>
      <c r="B2486" s="241" t="s">
        <v>5077</v>
      </c>
      <c r="C2486" s="245">
        <v>2022</v>
      </c>
      <c r="D2486" s="245" t="s">
        <v>3771</v>
      </c>
      <c r="E2486" s="245">
        <v>1</v>
      </c>
      <c r="F2486" s="245"/>
      <c r="G2486" s="253">
        <v>18.512370000000001</v>
      </c>
    </row>
    <row r="2487" spans="1:7">
      <c r="A2487" s="251"/>
      <c r="B2487" s="241" t="s">
        <v>5077</v>
      </c>
      <c r="C2487" s="245">
        <v>2022</v>
      </c>
      <c r="D2487" s="245" t="s">
        <v>3771</v>
      </c>
      <c r="E2487" s="245">
        <v>1</v>
      </c>
      <c r="F2487" s="245"/>
      <c r="G2487" s="253">
        <v>17.200680000000002</v>
      </c>
    </row>
    <row r="2488" spans="1:7">
      <c r="A2488" s="251"/>
      <c r="B2488" s="241" t="s">
        <v>5077</v>
      </c>
      <c r="C2488" s="245">
        <v>2022</v>
      </c>
      <c r="D2488" s="245" t="s">
        <v>3771</v>
      </c>
      <c r="E2488" s="245">
        <v>1</v>
      </c>
      <c r="F2488" s="245"/>
      <c r="G2488" s="253">
        <v>23.211220000000001</v>
      </c>
    </row>
    <row r="2489" spans="1:7">
      <c r="A2489" s="251"/>
      <c r="B2489" s="241" t="s">
        <v>5077</v>
      </c>
      <c r="C2489" s="245">
        <v>2022</v>
      </c>
      <c r="D2489" s="245" t="s">
        <v>3771</v>
      </c>
      <c r="E2489" s="245">
        <v>1</v>
      </c>
      <c r="F2489" s="245"/>
      <c r="G2489" s="253">
        <v>14.925829999999999</v>
      </c>
    </row>
    <row r="2490" spans="1:7">
      <c r="A2490" s="251"/>
      <c r="B2490" s="241" t="s">
        <v>5077</v>
      </c>
      <c r="C2490" s="245">
        <v>2022</v>
      </c>
      <c r="D2490" s="245" t="s">
        <v>3771</v>
      </c>
      <c r="E2490" s="245">
        <v>1</v>
      </c>
      <c r="F2490" s="245"/>
      <c r="G2490" s="253">
        <v>40.054029999999997</v>
      </c>
    </row>
    <row r="2491" spans="1:7">
      <c r="A2491" s="251"/>
      <c r="B2491" s="241" t="s">
        <v>5077</v>
      </c>
      <c r="C2491" s="245">
        <v>2022</v>
      </c>
      <c r="D2491" s="245" t="s">
        <v>3771</v>
      </c>
      <c r="E2491" s="245">
        <v>1</v>
      </c>
      <c r="F2491" s="245"/>
      <c r="G2491" s="253">
        <v>37.317920000000001</v>
      </c>
    </row>
    <row r="2492" spans="1:7">
      <c r="A2492" s="251"/>
      <c r="B2492" s="241" t="s">
        <v>5077</v>
      </c>
      <c r="C2492" s="245">
        <v>2022</v>
      </c>
      <c r="D2492" s="245" t="s">
        <v>3771</v>
      </c>
      <c r="E2492" s="245">
        <v>1</v>
      </c>
      <c r="F2492" s="245"/>
      <c r="G2492" s="253">
        <v>39.151309999999995</v>
      </c>
    </row>
    <row r="2493" spans="1:7">
      <c r="A2493" s="251"/>
      <c r="B2493" s="241" t="s">
        <v>5077</v>
      </c>
      <c r="C2493" s="245">
        <v>2022</v>
      </c>
      <c r="D2493" s="245" t="s">
        <v>3771</v>
      </c>
      <c r="E2493" s="245">
        <v>1</v>
      </c>
      <c r="F2493" s="245"/>
      <c r="G2493" s="253">
        <v>38.702019999999997</v>
      </c>
    </row>
    <row r="2494" spans="1:7">
      <c r="A2494" s="251"/>
      <c r="B2494" s="241" t="s">
        <v>5077</v>
      </c>
      <c r="C2494" s="245">
        <v>2022</v>
      </c>
      <c r="D2494" s="245" t="s">
        <v>3771</v>
      </c>
      <c r="E2494" s="245">
        <v>1</v>
      </c>
      <c r="F2494" s="245"/>
      <c r="G2494" s="253">
        <v>37.912610000000001</v>
      </c>
    </row>
    <row r="2495" spans="1:7">
      <c r="A2495" s="251"/>
      <c r="B2495" s="241" t="s">
        <v>5077</v>
      </c>
      <c r="C2495" s="245">
        <v>2022</v>
      </c>
      <c r="D2495" s="245" t="s">
        <v>3771</v>
      </c>
      <c r="E2495" s="245">
        <v>1</v>
      </c>
      <c r="F2495" s="245"/>
      <c r="G2495" s="253">
        <v>32.519919999999999</v>
      </c>
    </row>
    <row r="2496" spans="1:7">
      <c r="A2496" s="251"/>
      <c r="B2496" s="241" t="s">
        <v>5077</v>
      </c>
      <c r="C2496" s="245">
        <v>2022</v>
      </c>
      <c r="D2496" s="245" t="s">
        <v>3771</v>
      </c>
      <c r="E2496" s="245">
        <v>1</v>
      </c>
      <c r="F2496" s="245"/>
      <c r="G2496" s="253">
        <v>39.255969999999998</v>
      </c>
    </row>
    <row r="2497" spans="1:7">
      <c r="A2497" s="251"/>
      <c r="B2497" s="241" t="s">
        <v>5077</v>
      </c>
      <c r="C2497" s="245">
        <v>2022</v>
      </c>
      <c r="D2497" s="245" t="s">
        <v>3771</v>
      </c>
      <c r="E2497" s="245">
        <v>1</v>
      </c>
      <c r="F2497" s="245"/>
      <c r="G2497" s="253">
        <v>39.466140000000003</v>
      </c>
    </row>
    <row r="2498" spans="1:7">
      <c r="A2498" s="251"/>
      <c r="B2498" s="241" t="s">
        <v>5077</v>
      </c>
      <c r="C2498" s="245">
        <v>2022</v>
      </c>
      <c r="D2498" s="245" t="s">
        <v>3771</v>
      </c>
      <c r="E2498" s="245">
        <v>1</v>
      </c>
      <c r="F2498" s="245"/>
      <c r="G2498" s="253">
        <v>38.407249999999998</v>
      </c>
    </row>
    <row r="2499" spans="1:7">
      <c r="A2499" s="251"/>
      <c r="B2499" s="241" t="s">
        <v>5077</v>
      </c>
      <c r="C2499" s="245">
        <v>2022</v>
      </c>
      <c r="D2499" s="245" t="s">
        <v>3771</v>
      </c>
      <c r="E2499" s="245">
        <v>1</v>
      </c>
      <c r="F2499" s="245"/>
      <c r="G2499" s="253">
        <v>38.63053</v>
      </c>
    </row>
    <row r="2500" spans="1:7">
      <c r="A2500" s="251"/>
      <c r="B2500" s="241" t="s">
        <v>5077</v>
      </c>
      <c r="C2500" s="245">
        <v>2022</v>
      </c>
      <c r="D2500" s="245" t="s">
        <v>3771</v>
      </c>
      <c r="E2500" s="245">
        <v>1</v>
      </c>
      <c r="F2500" s="245"/>
      <c r="G2500" s="253">
        <v>38.407350000000001</v>
      </c>
    </row>
    <row r="2501" spans="1:7">
      <c r="A2501" s="251"/>
      <c r="B2501" s="241" t="s">
        <v>5077</v>
      </c>
      <c r="C2501" s="245">
        <v>2022</v>
      </c>
      <c r="D2501" s="245" t="s">
        <v>3771</v>
      </c>
      <c r="E2501" s="245">
        <v>1</v>
      </c>
      <c r="F2501" s="245"/>
      <c r="G2501" s="253">
        <v>38.503660000000004</v>
      </c>
    </row>
    <row r="2502" spans="1:7">
      <c r="A2502" s="251"/>
      <c r="B2502" s="241" t="s">
        <v>5077</v>
      </c>
      <c r="C2502" s="245">
        <v>2022</v>
      </c>
      <c r="D2502" s="245" t="s">
        <v>3771</v>
      </c>
      <c r="E2502" s="245">
        <v>1</v>
      </c>
      <c r="F2502" s="245"/>
      <c r="G2502" s="253">
        <v>32.843900000000005</v>
      </c>
    </row>
    <row r="2503" spans="1:7">
      <c r="A2503" s="251"/>
      <c r="B2503" s="241" t="s">
        <v>5077</v>
      </c>
      <c r="C2503" s="245">
        <v>2022</v>
      </c>
      <c r="D2503" s="245" t="s">
        <v>3771</v>
      </c>
      <c r="E2503" s="245">
        <v>1</v>
      </c>
      <c r="F2503" s="245"/>
      <c r="G2503" s="253">
        <v>38.965650000000004</v>
      </c>
    </row>
    <row r="2504" spans="1:7">
      <c r="A2504" s="251"/>
      <c r="B2504" s="241" t="s">
        <v>5077</v>
      </c>
      <c r="C2504" s="245">
        <v>2022</v>
      </c>
      <c r="D2504" s="245" t="s">
        <v>3771</v>
      </c>
      <c r="E2504" s="245">
        <v>1</v>
      </c>
      <c r="F2504" s="245"/>
      <c r="G2504" s="253">
        <v>38.972370000000005</v>
      </c>
    </row>
    <row r="2505" spans="1:7">
      <c r="A2505" s="251"/>
      <c r="B2505" s="241" t="s">
        <v>5077</v>
      </c>
      <c r="C2505" s="245">
        <v>2022</v>
      </c>
      <c r="D2505" s="245" t="s">
        <v>3771</v>
      </c>
      <c r="E2505" s="245">
        <v>1</v>
      </c>
      <c r="F2505" s="245"/>
      <c r="G2505" s="253">
        <v>37.425129999999996</v>
      </c>
    </row>
    <row r="2506" spans="1:7">
      <c r="A2506" s="251"/>
      <c r="B2506" s="241" t="s">
        <v>5077</v>
      </c>
      <c r="C2506" s="245">
        <v>2022</v>
      </c>
      <c r="D2506" s="245" t="s">
        <v>3771</v>
      </c>
      <c r="E2506" s="245">
        <v>1</v>
      </c>
      <c r="F2506" s="245"/>
      <c r="G2506" s="253">
        <v>38.311169999999997</v>
      </c>
    </row>
    <row r="2507" spans="1:7">
      <c r="A2507" s="251"/>
      <c r="B2507" s="241" t="s">
        <v>5077</v>
      </c>
      <c r="C2507" s="245">
        <v>2022</v>
      </c>
      <c r="D2507" s="245" t="s">
        <v>3771</v>
      </c>
      <c r="E2507" s="245">
        <v>1</v>
      </c>
      <c r="F2507" s="245"/>
      <c r="G2507" s="253">
        <v>41.670639999999999</v>
      </c>
    </row>
    <row r="2508" spans="1:7">
      <c r="A2508" s="251"/>
      <c r="B2508" s="241" t="s">
        <v>5077</v>
      </c>
      <c r="C2508" s="245">
        <v>2022</v>
      </c>
      <c r="D2508" s="245" t="s">
        <v>3771</v>
      </c>
      <c r="E2508" s="245">
        <v>1</v>
      </c>
      <c r="F2508" s="245"/>
      <c r="G2508" s="253">
        <v>21.197189999999999</v>
      </c>
    </row>
    <row r="2509" spans="1:7">
      <c r="A2509" s="251"/>
      <c r="B2509" s="241" t="s">
        <v>5077</v>
      </c>
      <c r="C2509" s="245">
        <v>2022</v>
      </c>
      <c r="D2509" s="245" t="s">
        <v>3771</v>
      </c>
      <c r="E2509" s="245">
        <v>1</v>
      </c>
      <c r="F2509" s="245"/>
      <c r="G2509" s="253">
        <v>21.197189999999999</v>
      </c>
    </row>
    <row r="2510" spans="1:7">
      <c r="A2510" s="251"/>
      <c r="B2510" s="241" t="s">
        <v>5077</v>
      </c>
      <c r="C2510" s="245">
        <v>2022</v>
      </c>
      <c r="D2510" s="245" t="s">
        <v>3771</v>
      </c>
      <c r="E2510" s="245">
        <v>1</v>
      </c>
      <c r="F2510" s="245"/>
      <c r="G2510" s="253">
        <v>21.197189999999999</v>
      </c>
    </row>
    <row r="2511" spans="1:7">
      <c r="A2511" s="251"/>
      <c r="B2511" s="241" t="s">
        <v>5077</v>
      </c>
      <c r="C2511" s="245">
        <v>2022</v>
      </c>
      <c r="D2511" s="245" t="s">
        <v>3771</v>
      </c>
      <c r="E2511" s="245">
        <v>1</v>
      </c>
      <c r="F2511" s="245"/>
      <c r="G2511" s="253">
        <v>21.197189999999999</v>
      </c>
    </row>
    <row r="2512" spans="1:7">
      <c r="A2512" s="251"/>
      <c r="B2512" s="241" t="s">
        <v>5077</v>
      </c>
      <c r="C2512" s="245">
        <v>2022</v>
      </c>
      <c r="D2512" s="245" t="s">
        <v>3771</v>
      </c>
      <c r="E2512" s="245">
        <v>1</v>
      </c>
      <c r="F2512" s="245"/>
      <c r="G2512" s="253">
        <v>21.197189999999999</v>
      </c>
    </row>
    <row r="2513" spans="1:7">
      <c r="A2513" s="251"/>
      <c r="B2513" s="241" t="s">
        <v>5077</v>
      </c>
      <c r="C2513" s="245">
        <v>2022</v>
      </c>
      <c r="D2513" s="245" t="s">
        <v>3771</v>
      </c>
      <c r="E2513" s="245">
        <v>1</v>
      </c>
      <c r="F2513" s="245"/>
      <c r="G2513" s="253">
        <v>21.197189999999999</v>
      </c>
    </row>
    <row r="2514" spans="1:7">
      <c r="A2514" s="251"/>
      <c r="B2514" s="241" t="s">
        <v>5077</v>
      </c>
      <c r="C2514" s="245">
        <v>2022</v>
      </c>
      <c r="D2514" s="245" t="s">
        <v>3771</v>
      </c>
      <c r="E2514" s="245">
        <v>1</v>
      </c>
      <c r="F2514" s="245"/>
      <c r="G2514" s="253">
        <v>21.197189999999999</v>
      </c>
    </row>
    <row r="2515" spans="1:7">
      <c r="A2515" s="251"/>
      <c r="B2515" s="241" t="s">
        <v>5077</v>
      </c>
      <c r="C2515" s="245">
        <v>2022</v>
      </c>
      <c r="D2515" s="245" t="s">
        <v>3771</v>
      </c>
      <c r="E2515" s="245">
        <v>1</v>
      </c>
      <c r="F2515" s="245"/>
      <c r="G2515" s="253">
        <v>21.197189999999999</v>
      </c>
    </row>
    <row r="2516" spans="1:7">
      <c r="A2516" s="251"/>
      <c r="B2516" s="241" t="s">
        <v>5077</v>
      </c>
      <c r="C2516" s="245">
        <v>2022</v>
      </c>
      <c r="D2516" s="245" t="s">
        <v>3771</v>
      </c>
      <c r="E2516" s="245">
        <v>1</v>
      </c>
      <c r="F2516" s="245"/>
      <c r="G2516" s="253">
        <v>21.197189999999999</v>
      </c>
    </row>
    <row r="2517" spans="1:7">
      <c r="A2517" s="251"/>
      <c r="B2517" s="241" t="s">
        <v>5077</v>
      </c>
      <c r="C2517" s="245">
        <v>2022</v>
      </c>
      <c r="D2517" s="245" t="s">
        <v>3771</v>
      </c>
      <c r="E2517" s="245">
        <v>1</v>
      </c>
      <c r="F2517" s="245"/>
      <c r="G2517" s="253">
        <v>21.197189999999999</v>
      </c>
    </row>
    <row r="2518" spans="1:7">
      <c r="A2518" s="251"/>
      <c r="B2518" s="241" t="s">
        <v>5077</v>
      </c>
      <c r="C2518" s="245">
        <v>2022</v>
      </c>
      <c r="D2518" s="245" t="s">
        <v>3771</v>
      </c>
      <c r="E2518" s="245">
        <v>1</v>
      </c>
      <c r="F2518" s="245"/>
      <c r="G2518" s="253">
        <v>21.197189999999999</v>
      </c>
    </row>
    <row r="2519" spans="1:7">
      <c r="A2519" s="251"/>
      <c r="B2519" s="241" t="s">
        <v>5077</v>
      </c>
      <c r="C2519" s="245">
        <v>2022</v>
      </c>
      <c r="D2519" s="245" t="s">
        <v>3771</v>
      </c>
      <c r="E2519" s="245">
        <v>1</v>
      </c>
      <c r="F2519" s="245"/>
      <c r="G2519" s="253">
        <v>21.197189999999999</v>
      </c>
    </row>
    <row r="2520" spans="1:7">
      <c r="A2520" s="251"/>
      <c r="B2520" s="241" t="s">
        <v>5077</v>
      </c>
      <c r="C2520" s="245">
        <v>2022</v>
      </c>
      <c r="D2520" s="245" t="s">
        <v>3771</v>
      </c>
      <c r="E2520" s="245">
        <v>1</v>
      </c>
      <c r="F2520" s="245"/>
      <c r="G2520" s="253">
        <v>21.197189999999999</v>
      </c>
    </row>
    <row r="2521" spans="1:7">
      <c r="A2521" s="251"/>
      <c r="B2521" s="241" t="s">
        <v>5077</v>
      </c>
      <c r="C2521" s="245">
        <v>2022</v>
      </c>
      <c r="D2521" s="245" t="s">
        <v>3771</v>
      </c>
      <c r="E2521" s="245">
        <v>1</v>
      </c>
      <c r="F2521" s="245"/>
      <c r="G2521" s="253">
        <v>21.197189999999999</v>
      </c>
    </row>
    <row r="2522" spans="1:7">
      <c r="A2522" s="251"/>
      <c r="B2522" s="241" t="s">
        <v>5077</v>
      </c>
      <c r="C2522" s="245">
        <v>2022</v>
      </c>
      <c r="D2522" s="245" t="s">
        <v>3771</v>
      </c>
      <c r="E2522" s="245">
        <v>1</v>
      </c>
      <c r="F2522" s="245"/>
      <c r="G2522" s="253">
        <v>21.197189999999999</v>
      </c>
    </row>
    <row r="2523" spans="1:7">
      <c r="A2523" s="251"/>
      <c r="B2523" s="241" t="s">
        <v>5077</v>
      </c>
      <c r="C2523" s="245">
        <v>2022</v>
      </c>
      <c r="D2523" s="245" t="s">
        <v>3771</v>
      </c>
      <c r="E2523" s="245">
        <v>1</v>
      </c>
      <c r="F2523" s="245"/>
      <c r="G2523" s="253">
        <v>21.197189999999999</v>
      </c>
    </row>
    <row r="2524" spans="1:7">
      <c r="A2524" s="251"/>
      <c r="B2524" s="241" t="s">
        <v>5077</v>
      </c>
      <c r="C2524" s="245">
        <v>2022</v>
      </c>
      <c r="D2524" s="245" t="s">
        <v>3771</v>
      </c>
      <c r="E2524" s="245">
        <v>1</v>
      </c>
      <c r="F2524" s="245"/>
      <c r="G2524" s="253">
        <v>21.197189999999999</v>
      </c>
    </row>
    <row r="2525" spans="1:7">
      <c r="A2525" s="251"/>
      <c r="B2525" s="241" t="s">
        <v>5077</v>
      </c>
      <c r="C2525" s="245">
        <v>2022</v>
      </c>
      <c r="D2525" s="245" t="s">
        <v>3771</v>
      </c>
      <c r="E2525" s="245">
        <v>1</v>
      </c>
      <c r="F2525" s="245"/>
      <c r="G2525" s="253">
        <v>21.197189999999999</v>
      </c>
    </row>
    <row r="2526" spans="1:7">
      <c r="A2526" s="251"/>
      <c r="B2526" s="241" t="s">
        <v>5077</v>
      </c>
      <c r="C2526" s="245">
        <v>2022</v>
      </c>
      <c r="D2526" s="245" t="s">
        <v>3771</v>
      </c>
      <c r="E2526" s="245">
        <v>1</v>
      </c>
      <c r="F2526" s="245"/>
      <c r="G2526" s="253">
        <v>21.197189999999999</v>
      </c>
    </row>
    <row r="2527" spans="1:7">
      <c r="A2527" s="251"/>
      <c r="B2527" s="241" t="s">
        <v>5077</v>
      </c>
      <c r="C2527" s="245">
        <v>2022</v>
      </c>
      <c r="D2527" s="245" t="s">
        <v>3771</v>
      </c>
      <c r="E2527" s="245">
        <v>1</v>
      </c>
      <c r="F2527" s="245"/>
      <c r="G2527" s="253">
        <v>21.197189999999999</v>
      </c>
    </row>
    <row r="2528" spans="1:7">
      <c r="A2528" s="251"/>
      <c r="B2528" s="241" t="s">
        <v>5077</v>
      </c>
      <c r="C2528" s="245">
        <v>2022</v>
      </c>
      <c r="D2528" s="245" t="s">
        <v>3771</v>
      </c>
      <c r="E2528" s="245">
        <v>1</v>
      </c>
      <c r="F2528" s="245"/>
      <c r="G2528" s="253">
        <v>21.197189999999999</v>
      </c>
    </row>
    <row r="2529" spans="1:7">
      <c r="A2529" s="251"/>
      <c r="B2529" s="241" t="s">
        <v>5077</v>
      </c>
      <c r="C2529" s="245">
        <v>2022</v>
      </c>
      <c r="D2529" s="245" t="s">
        <v>3771</v>
      </c>
      <c r="E2529" s="245">
        <v>1</v>
      </c>
      <c r="F2529" s="245"/>
      <c r="G2529" s="253">
        <v>21.197189999999999</v>
      </c>
    </row>
    <row r="2530" spans="1:7">
      <c r="A2530" s="251"/>
      <c r="B2530" s="241" t="s">
        <v>5077</v>
      </c>
      <c r="C2530" s="245">
        <v>2022</v>
      </c>
      <c r="D2530" s="245" t="s">
        <v>3771</v>
      </c>
      <c r="E2530" s="245">
        <v>1</v>
      </c>
      <c r="F2530" s="245"/>
      <c r="G2530" s="253">
        <v>21.197189999999999</v>
      </c>
    </row>
    <row r="2531" spans="1:7">
      <c r="A2531" s="251"/>
      <c r="B2531" s="241" t="s">
        <v>5077</v>
      </c>
      <c r="C2531" s="245">
        <v>2022</v>
      </c>
      <c r="D2531" s="245" t="s">
        <v>3771</v>
      </c>
      <c r="E2531" s="245">
        <v>1</v>
      </c>
      <c r="F2531" s="245"/>
      <c r="G2531" s="253">
        <v>21.197189999999999</v>
      </c>
    </row>
    <row r="2532" spans="1:7">
      <c r="A2532" s="251"/>
      <c r="B2532" s="241" t="s">
        <v>5077</v>
      </c>
      <c r="C2532" s="245">
        <v>2022</v>
      </c>
      <c r="D2532" s="245" t="s">
        <v>3771</v>
      </c>
      <c r="E2532" s="245">
        <v>1</v>
      </c>
      <c r="F2532" s="245"/>
      <c r="G2532" s="253">
        <v>21.197189999999999</v>
      </c>
    </row>
    <row r="2533" spans="1:7">
      <c r="A2533" s="251"/>
      <c r="B2533" s="241" t="s">
        <v>5077</v>
      </c>
      <c r="C2533" s="245">
        <v>2022</v>
      </c>
      <c r="D2533" s="245" t="s">
        <v>3771</v>
      </c>
      <c r="E2533" s="245">
        <v>1</v>
      </c>
      <c r="F2533" s="245"/>
      <c r="G2533" s="253">
        <v>21.197189999999999</v>
      </c>
    </row>
    <row r="2534" spans="1:7">
      <c r="A2534" s="251"/>
      <c r="B2534" s="241" t="s">
        <v>5077</v>
      </c>
      <c r="C2534" s="245">
        <v>2022</v>
      </c>
      <c r="D2534" s="245" t="s">
        <v>3771</v>
      </c>
      <c r="E2534" s="245">
        <v>1</v>
      </c>
      <c r="F2534" s="245"/>
      <c r="G2534" s="253">
        <v>21.197189999999999</v>
      </c>
    </row>
    <row r="2535" spans="1:7">
      <c r="A2535" s="251"/>
      <c r="B2535" s="241" t="s">
        <v>5077</v>
      </c>
      <c r="C2535" s="245">
        <v>2022</v>
      </c>
      <c r="D2535" s="245" t="s">
        <v>3771</v>
      </c>
      <c r="E2535" s="245">
        <v>1</v>
      </c>
      <c r="F2535" s="245"/>
      <c r="G2535" s="253">
        <v>21.197189999999999</v>
      </c>
    </row>
    <row r="2536" spans="1:7">
      <c r="A2536" s="251"/>
      <c r="B2536" s="241" t="s">
        <v>5077</v>
      </c>
      <c r="C2536" s="245">
        <v>2022</v>
      </c>
      <c r="D2536" s="245" t="s">
        <v>3771</v>
      </c>
      <c r="E2536" s="245">
        <v>1</v>
      </c>
      <c r="F2536" s="245"/>
      <c r="G2536" s="253">
        <v>21.197189999999999</v>
      </c>
    </row>
    <row r="2537" spans="1:7">
      <c r="A2537" s="251"/>
      <c r="B2537" s="241" t="s">
        <v>5077</v>
      </c>
      <c r="C2537" s="245">
        <v>2022</v>
      </c>
      <c r="D2537" s="245" t="s">
        <v>3771</v>
      </c>
      <c r="E2537" s="245">
        <v>1</v>
      </c>
      <c r="F2537" s="245"/>
      <c r="G2537" s="253">
        <v>21.197189999999999</v>
      </c>
    </row>
    <row r="2538" spans="1:7">
      <c r="A2538" s="251"/>
      <c r="B2538" s="241" t="s">
        <v>5077</v>
      </c>
      <c r="C2538" s="245">
        <v>2022</v>
      </c>
      <c r="D2538" s="245" t="s">
        <v>3771</v>
      </c>
      <c r="E2538" s="245">
        <v>1</v>
      </c>
      <c r="F2538" s="245"/>
      <c r="G2538" s="253">
        <v>21.197189999999999</v>
      </c>
    </row>
    <row r="2539" spans="1:7">
      <c r="A2539" s="251"/>
      <c r="B2539" s="241" t="s">
        <v>5077</v>
      </c>
      <c r="C2539" s="245">
        <v>2022</v>
      </c>
      <c r="D2539" s="245" t="s">
        <v>3771</v>
      </c>
      <c r="E2539" s="245">
        <v>1</v>
      </c>
      <c r="F2539" s="245"/>
      <c r="G2539" s="253">
        <v>21.197200000000002</v>
      </c>
    </row>
    <row r="2540" spans="1:7">
      <c r="A2540" s="251"/>
      <c r="B2540" s="241" t="s">
        <v>5077</v>
      </c>
      <c r="C2540" s="245">
        <v>2022</v>
      </c>
      <c r="D2540" s="245" t="s">
        <v>3771</v>
      </c>
      <c r="E2540" s="245">
        <v>1</v>
      </c>
      <c r="F2540" s="245"/>
      <c r="G2540" s="253">
        <v>21.197200000000002</v>
      </c>
    </row>
    <row r="2541" spans="1:7">
      <c r="A2541" s="251"/>
      <c r="B2541" s="241" t="s">
        <v>5077</v>
      </c>
      <c r="C2541" s="245">
        <v>2022</v>
      </c>
      <c r="D2541" s="245" t="s">
        <v>3771</v>
      </c>
      <c r="E2541" s="245">
        <v>1</v>
      </c>
      <c r="F2541" s="245"/>
      <c r="G2541" s="253">
        <v>21.197200000000002</v>
      </c>
    </row>
    <row r="2542" spans="1:7">
      <c r="A2542" s="251"/>
      <c r="B2542" s="241" t="s">
        <v>5077</v>
      </c>
      <c r="C2542" s="245">
        <v>2022</v>
      </c>
      <c r="D2542" s="245" t="s">
        <v>3771</v>
      </c>
      <c r="E2542" s="245">
        <v>1</v>
      </c>
      <c r="F2542" s="245"/>
      <c r="G2542" s="253">
        <v>21.197200000000002</v>
      </c>
    </row>
    <row r="2543" spans="1:7">
      <c r="A2543" s="251"/>
      <c r="B2543" s="241" t="s">
        <v>5077</v>
      </c>
      <c r="C2543" s="245">
        <v>2022</v>
      </c>
      <c r="D2543" s="245" t="s">
        <v>3771</v>
      </c>
      <c r="E2543" s="245">
        <v>1</v>
      </c>
      <c r="F2543" s="245"/>
      <c r="G2543" s="253">
        <v>21.197200000000002</v>
      </c>
    </row>
    <row r="2544" spans="1:7">
      <c r="A2544" s="251"/>
      <c r="B2544" s="241" t="s">
        <v>5077</v>
      </c>
      <c r="C2544" s="245">
        <v>2022</v>
      </c>
      <c r="D2544" s="245" t="s">
        <v>3771</v>
      </c>
      <c r="E2544" s="245">
        <v>1</v>
      </c>
      <c r="F2544" s="245"/>
      <c r="G2544" s="253">
        <v>21.197200000000002</v>
      </c>
    </row>
    <row r="2545" spans="1:7">
      <c r="A2545" s="251"/>
      <c r="B2545" s="241" t="s">
        <v>5077</v>
      </c>
      <c r="C2545" s="245">
        <v>2022</v>
      </c>
      <c r="D2545" s="245" t="s">
        <v>3771</v>
      </c>
      <c r="E2545" s="245">
        <v>1</v>
      </c>
      <c r="F2545" s="245"/>
      <c r="G2545" s="253">
        <v>21.197200000000002</v>
      </c>
    </row>
    <row r="2546" spans="1:7">
      <c r="A2546" s="251"/>
      <c r="B2546" s="241" t="s">
        <v>5077</v>
      </c>
      <c r="C2546" s="245">
        <v>2022</v>
      </c>
      <c r="D2546" s="245" t="s">
        <v>3771</v>
      </c>
      <c r="E2546" s="245">
        <v>1</v>
      </c>
      <c r="F2546" s="245"/>
      <c r="G2546" s="253">
        <v>21.197200000000002</v>
      </c>
    </row>
    <row r="2547" spans="1:7">
      <c r="A2547" s="251"/>
      <c r="B2547" s="241" t="s">
        <v>5077</v>
      </c>
      <c r="C2547" s="245">
        <v>2022</v>
      </c>
      <c r="D2547" s="245" t="s">
        <v>3771</v>
      </c>
      <c r="E2547" s="245">
        <v>1</v>
      </c>
      <c r="F2547" s="245"/>
      <c r="G2547" s="253">
        <v>21.197200000000002</v>
      </c>
    </row>
    <row r="2548" spans="1:7">
      <c r="A2548" s="251"/>
      <c r="B2548" s="241" t="s">
        <v>5077</v>
      </c>
      <c r="C2548" s="245">
        <v>2022</v>
      </c>
      <c r="D2548" s="245" t="s">
        <v>3771</v>
      </c>
      <c r="E2548" s="245">
        <v>1</v>
      </c>
      <c r="F2548" s="245"/>
      <c r="G2548" s="253">
        <v>21.197200000000002</v>
      </c>
    </row>
    <row r="2549" spans="1:7">
      <c r="A2549" s="251"/>
      <c r="B2549" s="241" t="s">
        <v>5077</v>
      </c>
      <c r="C2549" s="245">
        <v>2022</v>
      </c>
      <c r="D2549" s="245" t="s">
        <v>3771</v>
      </c>
      <c r="E2549" s="245">
        <v>1</v>
      </c>
      <c r="F2549" s="245"/>
      <c r="G2549" s="253">
        <v>21.197200000000002</v>
      </c>
    </row>
    <row r="2550" spans="1:7">
      <c r="A2550" s="251"/>
      <c r="B2550" s="241" t="s">
        <v>5077</v>
      </c>
      <c r="C2550" s="245">
        <v>2022</v>
      </c>
      <c r="D2550" s="245" t="s">
        <v>3771</v>
      </c>
      <c r="E2550" s="245">
        <v>1</v>
      </c>
      <c r="F2550" s="245"/>
      <c r="G2550" s="253">
        <v>21.197200000000002</v>
      </c>
    </row>
    <row r="2551" spans="1:7">
      <c r="A2551" s="251"/>
      <c r="B2551" s="241" t="s">
        <v>5077</v>
      </c>
      <c r="C2551" s="245">
        <v>2022</v>
      </c>
      <c r="D2551" s="245" t="s">
        <v>3771</v>
      </c>
      <c r="E2551" s="245">
        <v>1</v>
      </c>
      <c r="F2551" s="245"/>
      <c r="G2551" s="253">
        <v>21.197200000000002</v>
      </c>
    </row>
    <row r="2552" spans="1:7">
      <c r="A2552" s="251"/>
      <c r="B2552" s="241" t="s">
        <v>5077</v>
      </c>
      <c r="C2552" s="245">
        <v>2022</v>
      </c>
      <c r="D2552" s="245" t="s">
        <v>3771</v>
      </c>
      <c r="E2552" s="245">
        <v>1</v>
      </c>
      <c r="F2552" s="245"/>
      <c r="G2552" s="253">
        <v>21.197200000000002</v>
      </c>
    </row>
    <row r="2553" spans="1:7">
      <c r="A2553" s="251"/>
      <c r="B2553" s="241" t="s">
        <v>5077</v>
      </c>
      <c r="C2553" s="245">
        <v>2022</v>
      </c>
      <c r="D2553" s="245" t="s">
        <v>3771</v>
      </c>
      <c r="E2553" s="245">
        <v>1</v>
      </c>
      <c r="F2553" s="245"/>
      <c r="G2553" s="253">
        <v>21.197200000000002</v>
      </c>
    </row>
    <row r="2554" spans="1:7">
      <c r="A2554" s="251"/>
      <c r="B2554" s="241" t="s">
        <v>5077</v>
      </c>
      <c r="C2554" s="245">
        <v>2022</v>
      </c>
      <c r="D2554" s="245" t="s">
        <v>3771</v>
      </c>
      <c r="E2554" s="245">
        <v>1</v>
      </c>
      <c r="F2554" s="245"/>
      <c r="G2554" s="253">
        <v>21.197200000000002</v>
      </c>
    </row>
    <row r="2555" spans="1:7">
      <c r="A2555" s="251"/>
      <c r="B2555" s="241" t="s">
        <v>5077</v>
      </c>
      <c r="C2555" s="245">
        <v>2022</v>
      </c>
      <c r="D2555" s="245" t="s">
        <v>3771</v>
      </c>
      <c r="E2555" s="245">
        <v>1</v>
      </c>
      <c r="F2555" s="245"/>
      <c r="G2555" s="253">
        <v>84.78877</v>
      </c>
    </row>
    <row r="2556" spans="1:7">
      <c r="A2556" s="251"/>
      <c r="B2556" s="241" t="s">
        <v>5077</v>
      </c>
      <c r="C2556" s="245">
        <v>2022</v>
      </c>
      <c r="D2556" s="245" t="s">
        <v>3771</v>
      </c>
      <c r="E2556" s="245">
        <v>1</v>
      </c>
      <c r="F2556" s="245"/>
      <c r="G2556" s="253">
        <v>21.197200000000002</v>
      </c>
    </row>
    <row r="2557" spans="1:7">
      <c r="A2557" s="251"/>
      <c r="B2557" s="241" t="s">
        <v>5077</v>
      </c>
      <c r="C2557" s="245">
        <v>2022</v>
      </c>
      <c r="D2557" s="245" t="s">
        <v>3771</v>
      </c>
      <c r="E2557" s="245">
        <v>1</v>
      </c>
      <c r="F2557" s="245"/>
      <c r="G2557" s="253">
        <v>21.197200000000002</v>
      </c>
    </row>
    <row r="2558" spans="1:7">
      <c r="A2558" s="251"/>
      <c r="B2558" s="241" t="s">
        <v>5077</v>
      </c>
      <c r="C2558" s="245">
        <v>2022</v>
      </c>
      <c r="D2558" s="245" t="s">
        <v>3771</v>
      </c>
      <c r="E2558" s="245">
        <v>1</v>
      </c>
      <c r="F2558" s="245"/>
      <c r="G2558" s="253">
        <v>21.197200000000002</v>
      </c>
    </row>
    <row r="2559" spans="1:7">
      <c r="A2559" s="251"/>
      <c r="B2559" s="241" t="s">
        <v>5077</v>
      </c>
      <c r="C2559" s="245">
        <v>2022</v>
      </c>
      <c r="D2559" s="245" t="s">
        <v>3771</v>
      </c>
      <c r="E2559" s="245">
        <v>1</v>
      </c>
      <c r="F2559" s="245"/>
      <c r="G2559" s="253">
        <v>21.197200000000002</v>
      </c>
    </row>
    <row r="2560" spans="1:7">
      <c r="A2560" s="251"/>
      <c r="B2560" s="241" t="s">
        <v>5077</v>
      </c>
      <c r="C2560" s="245">
        <v>2022</v>
      </c>
      <c r="D2560" s="245" t="s">
        <v>3771</v>
      </c>
      <c r="E2560" s="245">
        <v>1</v>
      </c>
      <c r="F2560" s="245"/>
      <c r="G2560" s="253">
        <v>21.197200000000002</v>
      </c>
    </row>
    <row r="2561" spans="1:7">
      <c r="A2561" s="251"/>
      <c r="B2561" s="241" t="s">
        <v>5077</v>
      </c>
      <c r="C2561" s="245">
        <v>2022</v>
      </c>
      <c r="D2561" s="245" t="s">
        <v>3771</v>
      </c>
      <c r="E2561" s="245">
        <v>1</v>
      </c>
      <c r="F2561" s="245"/>
      <c r="G2561" s="253">
        <v>21.197200000000002</v>
      </c>
    </row>
    <row r="2562" spans="1:7">
      <c r="A2562" s="251"/>
      <c r="B2562" s="241" t="s">
        <v>5077</v>
      </c>
      <c r="C2562" s="245">
        <v>2022</v>
      </c>
      <c r="D2562" s="245" t="s">
        <v>3771</v>
      </c>
      <c r="E2562" s="245">
        <v>1</v>
      </c>
      <c r="F2562" s="245"/>
      <c r="G2562" s="253">
        <v>21.197200000000002</v>
      </c>
    </row>
    <row r="2563" spans="1:7">
      <c r="A2563" s="251"/>
      <c r="B2563" s="241" t="s">
        <v>5077</v>
      </c>
      <c r="C2563" s="245">
        <v>2022</v>
      </c>
      <c r="D2563" s="245" t="s">
        <v>3771</v>
      </c>
      <c r="E2563" s="245">
        <v>1</v>
      </c>
      <c r="F2563" s="245"/>
      <c r="G2563" s="253">
        <v>21.197200000000002</v>
      </c>
    </row>
    <row r="2564" spans="1:7">
      <c r="A2564" s="251"/>
      <c r="B2564" s="241" t="s">
        <v>5077</v>
      </c>
      <c r="C2564" s="245">
        <v>2022</v>
      </c>
      <c r="D2564" s="245" t="s">
        <v>3771</v>
      </c>
      <c r="E2564" s="245">
        <v>1</v>
      </c>
      <c r="F2564" s="245"/>
      <c r="G2564" s="253">
        <v>21.197200000000002</v>
      </c>
    </row>
    <row r="2565" spans="1:7">
      <c r="A2565" s="251"/>
      <c r="B2565" s="241" t="s">
        <v>5077</v>
      </c>
      <c r="C2565" s="245">
        <v>2022</v>
      </c>
      <c r="D2565" s="245" t="s">
        <v>3771</v>
      </c>
      <c r="E2565" s="245">
        <v>1</v>
      </c>
      <c r="F2565" s="245"/>
      <c r="G2565" s="253">
        <v>21.197200000000002</v>
      </c>
    </row>
    <row r="2566" spans="1:7">
      <c r="A2566" s="251"/>
      <c r="B2566" s="241" t="s">
        <v>5077</v>
      </c>
      <c r="C2566" s="245">
        <v>2022</v>
      </c>
      <c r="D2566" s="245" t="s">
        <v>3771</v>
      </c>
      <c r="E2566" s="245">
        <v>1</v>
      </c>
      <c r="F2566" s="245"/>
      <c r="G2566" s="253">
        <v>21.197200000000002</v>
      </c>
    </row>
    <row r="2567" spans="1:7">
      <c r="A2567" s="251"/>
      <c r="B2567" s="241" t="s">
        <v>5077</v>
      </c>
      <c r="C2567" s="245">
        <v>2022</v>
      </c>
      <c r="D2567" s="245" t="s">
        <v>3771</v>
      </c>
      <c r="E2567" s="245">
        <v>1</v>
      </c>
      <c r="F2567" s="245"/>
      <c r="G2567" s="253">
        <v>21.197200000000002</v>
      </c>
    </row>
    <row r="2568" spans="1:7">
      <c r="A2568" s="251"/>
      <c r="B2568" s="241" t="s">
        <v>5077</v>
      </c>
      <c r="C2568" s="245">
        <v>2022</v>
      </c>
      <c r="D2568" s="245" t="s">
        <v>3771</v>
      </c>
      <c r="E2568" s="245">
        <v>1</v>
      </c>
      <c r="F2568" s="245"/>
      <c r="G2568" s="253">
        <v>21.197200000000002</v>
      </c>
    </row>
    <row r="2569" spans="1:7">
      <c r="A2569" s="251"/>
      <c r="B2569" s="241" t="s">
        <v>5077</v>
      </c>
      <c r="C2569" s="245">
        <v>2022</v>
      </c>
      <c r="D2569" s="245" t="s">
        <v>3771</v>
      </c>
      <c r="E2569" s="245">
        <v>1</v>
      </c>
      <c r="F2569" s="245"/>
      <c r="G2569" s="253">
        <v>21.197200000000002</v>
      </c>
    </row>
    <row r="2570" spans="1:7">
      <c r="A2570" s="251"/>
      <c r="B2570" s="241" t="s">
        <v>5077</v>
      </c>
      <c r="C2570" s="245">
        <v>2022</v>
      </c>
      <c r="D2570" s="245" t="s">
        <v>3771</v>
      </c>
      <c r="E2570" s="245">
        <v>1</v>
      </c>
      <c r="F2570" s="245"/>
      <c r="G2570" s="253">
        <v>21.197200000000002</v>
      </c>
    </row>
    <row r="2571" spans="1:7">
      <c r="A2571" s="251"/>
      <c r="B2571" s="241" t="s">
        <v>5077</v>
      </c>
      <c r="C2571" s="245">
        <v>2022</v>
      </c>
      <c r="D2571" s="245" t="s">
        <v>3771</v>
      </c>
      <c r="E2571" s="245">
        <v>1</v>
      </c>
      <c r="F2571" s="245"/>
      <c r="G2571" s="253">
        <v>21.197200000000002</v>
      </c>
    </row>
    <row r="2572" spans="1:7">
      <c r="A2572" s="251"/>
      <c r="B2572" s="241" t="s">
        <v>5077</v>
      </c>
      <c r="C2572" s="245">
        <v>2022</v>
      </c>
      <c r="D2572" s="245" t="s">
        <v>3771</v>
      </c>
      <c r="E2572" s="245">
        <v>1</v>
      </c>
      <c r="F2572" s="245"/>
      <c r="G2572" s="253">
        <v>21.197200000000002</v>
      </c>
    </row>
    <row r="2573" spans="1:7">
      <c r="A2573" s="251"/>
      <c r="B2573" s="241" t="s">
        <v>5077</v>
      </c>
      <c r="C2573" s="245">
        <v>2022</v>
      </c>
      <c r="D2573" s="245" t="s">
        <v>3771</v>
      </c>
      <c r="E2573" s="245">
        <v>1</v>
      </c>
      <c r="F2573" s="245"/>
      <c r="G2573" s="253">
        <v>21.197200000000002</v>
      </c>
    </row>
    <row r="2574" spans="1:7">
      <c r="A2574" s="251"/>
      <c r="B2574" s="241" t="s">
        <v>5077</v>
      </c>
      <c r="C2574" s="245">
        <v>2022</v>
      </c>
      <c r="D2574" s="245" t="s">
        <v>3771</v>
      </c>
      <c r="E2574" s="245">
        <v>1</v>
      </c>
      <c r="F2574" s="245"/>
      <c r="G2574" s="253">
        <v>21.197200000000002</v>
      </c>
    </row>
    <row r="2575" spans="1:7">
      <c r="A2575" s="251"/>
      <c r="B2575" s="241" t="s">
        <v>5077</v>
      </c>
      <c r="C2575" s="245">
        <v>2022</v>
      </c>
      <c r="D2575" s="245" t="s">
        <v>3771</v>
      </c>
      <c r="E2575" s="245">
        <v>1</v>
      </c>
      <c r="F2575" s="245"/>
      <c r="G2575" s="253">
        <v>21.197200000000002</v>
      </c>
    </row>
    <row r="2576" spans="1:7">
      <c r="A2576" s="251"/>
      <c r="B2576" s="241" t="s">
        <v>5077</v>
      </c>
      <c r="C2576" s="245">
        <v>2022</v>
      </c>
      <c r="D2576" s="245" t="s">
        <v>3771</v>
      </c>
      <c r="E2576" s="245">
        <v>1</v>
      </c>
      <c r="F2576" s="245"/>
      <c r="G2576" s="253">
        <v>21.197200000000002</v>
      </c>
    </row>
    <row r="2577" spans="1:7">
      <c r="A2577" s="251"/>
      <c r="B2577" s="241" t="s">
        <v>5077</v>
      </c>
      <c r="C2577" s="245">
        <v>2022</v>
      </c>
      <c r="D2577" s="245" t="s">
        <v>3771</v>
      </c>
      <c r="E2577" s="245">
        <v>1</v>
      </c>
      <c r="F2577" s="245"/>
      <c r="G2577" s="253">
        <v>21.197200000000002</v>
      </c>
    </row>
    <row r="2578" spans="1:7">
      <c r="A2578" s="251"/>
      <c r="B2578" s="241" t="s">
        <v>5077</v>
      </c>
      <c r="C2578" s="245">
        <v>2022</v>
      </c>
      <c r="D2578" s="245" t="s">
        <v>3771</v>
      </c>
      <c r="E2578" s="245">
        <v>1</v>
      </c>
      <c r="F2578" s="245"/>
      <c r="G2578" s="253">
        <v>21.197200000000002</v>
      </c>
    </row>
    <row r="2579" spans="1:7">
      <c r="A2579" s="251"/>
      <c r="B2579" s="241" t="s">
        <v>5077</v>
      </c>
      <c r="C2579" s="245">
        <v>2022</v>
      </c>
      <c r="D2579" s="245" t="s">
        <v>3771</v>
      </c>
      <c r="E2579" s="245">
        <v>1</v>
      </c>
      <c r="F2579" s="245"/>
      <c r="G2579" s="253">
        <v>21.197200000000002</v>
      </c>
    </row>
    <row r="2580" spans="1:7">
      <c r="A2580" s="251"/>
      <c r="B2580" s="241" t="s">
        <v>5077</v>
      </c>
      <c r="C2580" s="245">
        <v>2022</v>
      </c>
      <c r="D2580" s="245" t="s">
        <v>3771</v>
      </c>
      <c r="E2580" s="245">
        <v>1</v>
      </c>
      <c r="F2580" s="245"/>
      <c r="G2580" s="253">
        <v>21.197200000000002</v>
      </c>
    </row>
    <row r="2581" spans="1:7">
      <c r="A2581" s="251"/>
      <c r="B2581" s="241" t="s">
        <v>5077</v>
      </c>
      <c r="C2581" s="245">
        <v>2022</v>
      </c>
      <c r="D2581" s="245" t="s">
        <v>3771</v>
      </c>
      <c r="E2581" s="245">
        <v>1</v>
      </c>
      <c r="F2581" s="245"/>
      <c r="G2581" s="253">
        <v>21.197200000000002</v>
      </c>
    </row>
    <row r="2582" spans="1:7">
      <c r="A2582" s="251"/>
      <c r="B2582" s="241" t="s">
        <v>5077</v>
      </c>
      <c r="C2582" s="245">
        <v>2022</v>
      </c>
      <c r="D2582" s="245" t="s">
        <v>3771</v>
      </c>
      <c r="E2582" s="245">
        <v>1</v>
      </c>
      <c r="F2582" s="245"/>
      <c r="G2582" s="253">
        <v>26.471409999999999</v>
      </c>
    </row>
    <row r="2583" spans="1:7">
      <c r="A2583" s="251"/>
      <c r="B2583" s="241" t="s">
        <v>5077</v>
      </c>
      <c r="C2583" s="245">
        <v>2022</v>
      </c>
      <c r="D2583" s="245" t="s">
        <v>3771</v>
      </c>
      <c r="E2583" s="245">
        <v>1</v>
      </c>
      <c r="F2583" s="245"/>
      <c r="G2583" s="253">
        <v>21.197200000000002</v>
      </c>
    </row>
    <row r="2584" spans="1:7">
      <c r="A2584" s="251"/>
      <c r="B2584" s="241" t="s">
        <v>5077</v>
      </c>
      <c r="C2584" s="245">
        <v>2022</v>
      </c>
      <c r="D2584" s="245" t="s">
        <v>3771</v>
      </c>
      <c r="E2584" s="245">
        <v>1</v>
      </c>
      <c r="F2584" s="245"/>
      <c r="G2584" s="253">
        <v>21.197200000000002</v>
      </c>
    </row>
    <row r="2585" spans="1:7">
      <c r="A2585" s="251"/>
      <c r="B2585" s="241" t="s">
        <v>5077</v>
      </c>
      <c r="C2585" s="245">
        <v>2022</v>
      </c>
      <c r="D2585" s="245" t="s">
        <v>3771</v>
      </c>
      <c r="E2585" s="245">
        <v>1</v>
      </c>
      <c r="F2585" s="245"/>
      <c r="G2585" s="253">
        <v>21.197200000000002</v>
      </c>
    </row>
    <row r="2586" spans="1:7">
      <c r="A2586" s="251"/>
      <c r="B2586" s="241" t="s">
        <v>5077</v>
      </c>
      <c r="C2586" s="245">
        <v>2022</v>
      </c>
      <c r="D2586" s="245" t="s">
        <v>3771</v>
      </c>
      <c r="E2586" s="245">
        <v>1</v>
      </c>
      <c r="F2586" s="245"/>
      <c r="G2586" s="253">
        <v>21.197200000000002</v>
      </c>
    </row>
    <row r="2587" spans="1:7">
      <c r="A2587" s="251"/>
      <c r="B2587" s="241" t="s">
        <v>5077</v>
      </c>
      <c r="C2587" s="245">
        <v>2022</v>
      </c>
      <c r="D2587" s="245" t="s">
        <v>3771</v>
      </c>
      <c r="E2587" s="245">
        <v>1</v>
      </c>
      <c r="F2587" s="245"/>
      <c r="G2587" s="253">
        <v>21.197200000000002</v>
      </c>
    </row>
    <row r="2588" spans="1:7">
      <c r="A2588" s="251"/>
      <c r="B2588" s="241" t="s">
        <v>5077</v>
      </c>
      <c r="C2588" s="245">
        <v>2022</v>
      </c>
      <c r="D2588" s="245" t="s">
        <v>3771</v>
      </c>
      <c r="E2588" s="245">
        <v>1</v>
      </c>
      <c r="F2588" s="245"/>
      <c r="G2588" s="253">
        <v>21.197200000000002</v>
      </c>
    </row>
    <row r="2589" spans="1:7">
      <c r="A2589" s="251"/>
      <c r="B2589" s="241" t="s">
        <v>5077</v>
      </c>
      <c r="C2589" s="245">
        <v>2022</v>
      </c>
      <c r="D2589" s="245" t="s">
        <v>3771</v>
      </c>
      <c r="E2589" s="245">
        <v>1</v>
      </c>
      <c r="F2589" s="245"/>
      <c r="G2589" s="253">
        <v>21.197200000000002</v>
      </c>
    </row>
    <row r="2590" spans="1:7">
      <c r="A2590" s="251"/>
      <c r="B2590" s="241" t="s">
        <v>5077</v>
      </c>
      <c r="C2590" s="245">
        <v>2022</v>
      </c>
      <c r="D2590" s="245" t="s">
        <v>3771</v>
      </c>
      <c r="E2590" s="245">
        <v>1</v>
      </c>
      <c r="F2590" s="245"/>
      <c r="G2590" s="253">
        <v>21.197200000000002</v>
      </c>
    </row>
    <row r="2591" spans="1:7">
      <c r="A2591" s="251"/>
      <c r="B2591" s="241" t="s">
        <v>5077</v>
      </c>
      <c r="C2591" s="245">
        <v>2022</v>
      </c>
      <c r="D2591" s="245" t="s">
        <v>3771</v>
      </c>
      <c r="E2591" s="245">
        <v>1</v>
      </c>
      <c r="F2591" s="245"/>
      <c r="G2591" s="253">
        <v>21.197200000000002</v>
      </c>
    </row>
    <row r="2592" spans="1:7">
      <c r="A2592" s="251"/>
      <c r="B2592" s="241" t="s">
        <v>5077</v>
      </c>
      <c r="C2592" s="245">
        <v>2022</v>
      </c>
      <c r="D2592" s="245" t="s">
        <v>3771</v>
      </c>
      <c r="E2592" s="245">
        <v>1</v>
      </c>
      <c r="F2592" s="245"/>
      <c r="G2592" s="253">
        <v>21.197200000000002</v>
      </c>
    </row>
    <row r="2593" spans="1:7">
      <c r="A2593" s="251"/>
      <c r="B2593" s="241" t="s">
        <v>5077</v>
      </c>
      <c r="C2593" s="245">
        <v>2022</v>
      </c>
      <c r="D2593" s="245" t="s">
        <v>3771</v>
      </c>
      <c r="E2593" s="245">
        <v>1</v>
      </c>
      <c r="F2593" s="245"/>
      <c r="G2593" s="253">
        <v>21.197200000000002</v>
      </c>
    </row>
    <row r="2594" spans="1:7">
      <c r="A2594" s="251"/>
      <c r="B2594" s="241" t="s">
        <v>5077</v>
      </c>
      <c r="C2594" s="245">
        <v>2022</v>
      </c>
      <c r="D2594" s="245" t="s">
        <v>3771</v>
      </c>
      <c r="E2594" s="245">
        <v>1</v>
      </c>
      <c r="F2594" s="245"/>
      <c r="G2594" s="253">
        <v>21.197200000000002</v>
      </c>
    </row>
    <row r="2595" spans="1:7">
      <c r="A2595" s="251"/>
      <c r="B2595" s="241" t="s">
        <v>5077</v>
      </c>
      <c r="C2595" s="245">
        <v>2022</v>
      </c>
      <c r="D2595" s="245" t="s">
        <v>3771</v>
      </c>
      <c r="E2595" s="245">
        <v>1</v>
      </c>
      <c r="F2595" s="245"/>
      <c r="G2595" s="253">
        <v>21.197200000000002</v>
      </c>
    </row>
    <row r="2596" spans="1:7">
      <c r="A2596" s="251"/>
      <c r="B2596" s="241" t="s">
        <v>5077</v>
      </c>
      <c r="C2596" s="245">
        <v>2022</v>
      </c>
      <c r="D2596" s="245" t="s">
        <v>3771</v>
      </c>
      <c r="E2596" s="245">
        <v>1</v>
      </c>
      <c r="F2596" s="245"/>
      <c r="G2596" s="253">
        <v>21.197200000000002</v>
      </c>
    </row>
    <row r="2597" spans="1:7">
      <c r="A2597" s="251"/>
      <c r="B2597" s="241" t="s">
        <v>5077</v>
      </c>
      <c r="C2597" s="245">
        <v>2022</v>
      </c>
      <c r="D2597" s="245" t="s">
        <v>3771</v>
      </c>
      <c r="E2597" s="245">
        <v>1</v>
      </c>
      <c r="F2597" s="245"/>
      <c r="G2597" s="253">
        <v>21.197200000000002</v>
      </c>
    </row>
    <row r="2598" spans="1:7">
      <c r="A2598" s="251"/>
      <c r="B2598" s="241" t="s">
        <v>5077</v>
      </c>
      <c r="C2598" s="245">
        <v>2022</v>
      </c>
      <c r="D2598" s="245" t="s">
        <v>3771</v>
      </c>
      <c r="E2598" s="245">
        <v>1</v>
      </c>
      <c r="F2598" s="245"/>
      <c r="G2598" s="253">
        <v>21.197200000000002</v>
      </c>
    </row>
    <row r="2599" spans="1:7">
      <c r="A2599" s="251"/>
      <c r="B2599" s="241" t="s">
        <v>5077</v>
      </c>
      <c r="C2599" s="245">
        <v>2022</v>
      </c>
      <c r="D2599" s="245" t="s">
        <v>3771</v>
      </c>
      <c r="E2599" s="245">
        <v>1</v>
      </c>
      <c r="F2599" s="245"/>
      <c r="G2599" s="253">
        <v>21.197200000000002</v>
      </c>
    </row>
    <row r="2600" spans="1:7">
      <c r="A2600" s="251"/>
      <c r="B2600" s="241" t="s">
        <v>5077</v>
      </c>
      <c r="C2600" s="245">
        <v>2022</v>
      </c>
      <c r="D2600" s="245" t="s">
        <v>3771</v>
      </c>
      <c r="E2600" s="245">
        <v>1</v>
      </c>
      <c r="F2600" s="245"/>
      <c r="G2600" s="253">
        <v>21.197200000000002</v>
      </c>
    </row>
    <row r="2601" spans="1:7">
      <c r="A2601" s="251"/>
      <c r="B2601" s="241" t="s">
        <v>5077</v>
      </c>
      <c r="C2601" s="245">
        <v>2022</v>
      </c>
      <c r="D2601" s="245" t="s">
        <v>3771</v>
      </c>
      <c r="E2601" s="245">
        <v>1</v>
      </c>
      <c r="F2601" s="245"/>
      <c r="G2601" s="253">
        <v>21.197200000000002</v>
      </c>
    </row>
    <row r="2602" spans="1:7">
      <c r="A2602" s="251"/>
      <c r="B2602" s="241" t="s">
        <v>5077</v>
      </c>
      <c r="C2602" s="245">
        <v>2022</v>
      </c>
      <c r="D2602" s="245" t="s">
        <v>3771</v>
      </c>
      <c r="E2602" s="245">
        <v>1</v>
      </c>
      <c r="F2602" s="245"/>
      <c r="G2602" s="253">
        <v>21.197200000000002</v>
      </c>
    </row>
    <row r="2603" spans="1:7">
      <c r="A2603" s="251"/>
      <c r="B2603" s="241" t="s">
        <v>5077</v>
      </c>
      <c r="C2603" s="245">
        <v>2022</v>
      </c>
      <c r="D2603" s="245" t="s">
        <v>3771</v>
      </c>
      <c r="E2603" s="245">
        <v>1</v>
      </c>
      <c r="F2603" s="245"/>
      <c r="G2603" s="253">
        <v>21.197200000000002</v>
      </c>
    </row>
    <row r="2604" spans="1:7">
      <c r="A2604" s="251"/>
      <c r="B2604" s="241" t="s">
        <v>5077</v>
      </c>
      <c r="C2604" s="245">
        <v>2022</v>
      </c>
      <c r="D2604" s="245" t="s">
        <v>3771</v>
      </c>
      <c r="E2604" s="245">
        <v>1</v>
      </c>
      <c r="F2604" s="245"/>
      <c r="G2604" s="253">
        <v>21.197200000000002</v>
      </c>
    </row>
    <row r="2605" spans="1:7">
      <c r="A2605" s="251"/>
      <c r="B2605" s="241" t="s">
        <v>5077</v>
      </c>
      <c r="C2605" s="245">
        <v>2022</v>
      </c>
      <c r="D2605" s="245" t="s">
        <v>3771</v>
      </c>
      <c r="E2605" s="245">
        <v>1</v>
      </c>
      <c r="F2605" s="245"/>
      <c r="G2605" s="253">
        <v>21.197200000000002</v>
      </c>
    </row>
    <row r="2606" spans="1:7">
      <c r="A2606" s="251"/>
      <c r="B2606" s="241" t="s">
        <v>5077</v>
      </c>
      <c r="C2606" s="245">
        <v>2022</v>
      </c>
      <c r="D2606" s="245" t="s">
        <v>3771</v>
      </c>
      <c r="E2606" s="245">
        <v>1</v>
      </c>
      <c r="F2606" s="245"/>
      <c r="G2606" s="253">
        <v>21.197200000000002</v>
      </c>
    </row>
    <row r="2607" spans="1:7">
      <c r="A2607" s="251"/>
      <c r="B2607" s="241" t="s">
        <v>5077</v>
      </c>
      <c r="C2607" s="245">
        <v>2022</v>
      </c>
      <c r="D2607" s="245" t="s">
        <v>3771</v>
      </c>
      <c r="E2607" s="245">
        <v>1</v>
      </c>
      <c r="F2607" s="245"/>
      <c r="G2607" s="253">
        <v>21.197200000000002</v>
      </c>
    </row>
    <row r="2608" spans="1:7">
      <c r="A2608" s="251"/>
      <c r="B2608" s="241" t="s">
        <v>5077</v>
      </c>
      <c r="C2608" s="245">
        <v>2022</v>
      </c>
      <c r="D2608" s="245" t="s">
        <v>3771</v>
      </c>
      <c r="E2608" s="245">
        <v>1</v>
      </c>
      <c r="F2608" s="245"/>
      <c r="G2608" s="253">
        <v>21.197200000000002</v>
      </c>
    </row>
    <row r="2609" spans="1:7">
      <c r="A2609" s="251"/>
      <c r="B2609" s="241" t="s">
        <v>5077</v>
      </c>
      <c r="C2609" s="245">
        <v>2022</v>
      </c>
      <c r="D2609" s="245" t="s">
        <v>3771</v>
      </c>
      <c r="E2609" s="245">
        <v>1</v>
      </c>
      <c r="F2609" s="245"/>
      <c r="G2609" s="253">
        <v>21.197200000000002</v>
      </c>
    </row>
    <row r="2610" spans="1:7">
      <c r="A2610" s="251"/>
      <c r="B2610" s="241" t="s">
        <v>5077</v>
      </c>
      <c r="C2610" s="245">
        <v>2022</v>
      </c>
      <c r="D2610" s="245" t="s">
        <v>3771</v>
      </c>
      <c r="E2610" s="245">
        <v>1</v>
      </c>
      <c r="F2610" s="245"/>
      <c r="G2610" s="253">
        <v>21.197200000000002</v>
      </c>
    </row>
    <row r="2611" spans="1:7">
      <c r="A2611" s="251"/>
      <c r="B2611" s="241" t="s">
        <v>5077</v>
      </c>
      <c r="C2611" s="245">
        <v>2022</v>
      </c>
      <c r="D2611" s="245" t="s">
        <v>3771</v>
      </c>
      <c r="E2611" s="245">
        <v>1</v>
      </c>
      <c r="F2611" s="245"/>
      <c r="G2611" s="253">
        <v>21.197200000000002</v>
      </c>
    </row>
    <row r="2612" spans="1:7">
      <c r="A2612" s="251"/>
      <c r="B2612" s="241" t="s">
        <v>5077</v>
      </c>
      <c r="C2612" s="245">
        <v>2022</v>
      </c>
      <c r="D2612" s="245" t="s">
        <v>3771</v>
      </c>
      <c r="E2612" s="245">
        <v>1</v>
      </c>
      <c r="F2612" s="245"/>
      <c r="G2612" s="253">
        <v>21.197200000000002</v>
      </c>
    </row>
    <row r="2613" spans="1:7">
      <c r="A2613" s="251"/>
      <c r="B2613" s="241" t="s">
        <v>5077</v>
      </c>
      <c r="C2613" s="245">
        <v>2022</v>
      </c>
      <c r="D2613" s="245" t="s">
        <v>3771</v>
      </c>
      <c r="E2613" s="245">
        <v>1</v>
      </c>
      <c r="F2613" s="245"/>
      <c r="G2613" s="253">
        <v>21.197200000000002</v>
      </c>
    </row>
    <row r="2614" spans="1:7">
      <c r="A2614" s="251"/>
      <c r="B2614" s="241" t="s">
        <v>5077</v>
      </c>
      <c r="C2614" s="245">
        <v>2022</v>
      </c>
      <c r="D2614" s="245" t="s">
        <v>3771</v>
      </c>
      <c r="E2614" s="245">
        <v>1</v>
      </c>
      <c r="F2614" s="245"/>
      <c r="G2614" s="253">
        <v>21.197200000000002</v>
      </c>
    </row>
    <row r="2615" spans="1:7">
      <c r="A2615" s="251"/>
      <c r="B2615" s="241" t="s">
        <v>5077</v>
      </c>
      <c r="C2615" s="245">
        <v>2022</v>
      </c>
      <c r="D2615" s="245" t="s">
        <v>3771</v>
      </c>
      <c r="E2615" s="245">
        <v>1</v>
      </c>
      <c r="F2615" s="245"/>
      <c r="G2615" s="253">
        <v>21.197200000000002</v>
      </c>
    </row>
    <row r="2616" spans="1:7">
      <c r="A2616" s="251"/>
      <c r="B2616" s="241" t="s">
        <v>5077</v>
      </c>
      <c r="C2616" s="245">
        <v>2022</v>
      </c>
      <c r="D2616" s="245" t="s">
        <v>3771</v>
      </c>
      <c r="E2616" s="245">
        <v>1</v>
      </c>
      <c r="F2616" s="245"/>
      <c r="G2616" s="253">
        <v>21.197200000000002</v>
      </c>
    </row>
    <row r="2617" spans="1:7">
      <c r="A2617" s="251"/>
      <c r="B2617" s="241" t="s">
        <v>5077</v>
      </c>
      <c r="C2617" s="245">
        <v>2022</v>
      </c>
      <c r="D2617" s="245" t="s">
        <v>3771</v>
      </c>
      <c r="E2617" s="245">
        <v>1</v>
      </c>
      <c r="F2617" s="245"/>
      <c r="G2617" s="253">
        <v>21.197200000000002</v>
      </c>
    </row>
    <row r="2618" spans="1:7">
      <c r="A2618" s="251"/>
      <c r="B2618" s="241" t="s">
        <v>5077</v>
      </c>
      <c r="C2618" s="245">
        <v>2022</v>
      </c>
      <c r="D2618" s="245" t="s">
        <v>3771</v>
      </c>
      <c r="E2618" s="245">
        <v>1</v>
      </c>
      <c r="F2618" s="245"/>
      <c r="G2618" s="253">
        <v>21.197200000000002</v>
      </c>
    </row>
    <row r="2619" spans="1:7">
      <c r="A2619" s="251"/>
      <c r="B2619" s="241" t="s">
        <v>5077</v>
      </c>
      <c r="C2619" s="245">
        <v>2022</v>
      </c>
      <c r="D2619" s="245" t="s">
        <v>3771</v>
      </c>
      <c r="E2619" s="245">
        <v>1</v>
      </c>
      <c r="F2619" s="245"/>
      <c r="G2619" s="253">
        <v>21.197200000000002</v>
      </c>
    </row>
    <row r="2620" spans="1:7">
      <c r="A2620" s="251"/>
      <c r="B2620" s="241" t="s">
        <v>5077</v>
      </c>
      <c r="C2620" s="245">
        <v>2022</v>
      </c>
      <c r="D2620" s="245" t="s">
        <v>3771</v>
      </c>
      <c r="E2620" s="245">
        <v>1</v>
      </c>
      <c r="F2620" s="245"/>
      <c r="G2620" s="253">
        <v>21.197200000000002</v>
      </c>
    </row>
    <row r="2621" spans="1:7">
      <c r="A2621" s="251"/>
      <c r="B2621" s="241" t="s">
        <v>5077</v>
      </c>
      <c r="C2621" s="245">
        <v>2022</v>
      </c>
      <c r="D2621" s="245" t="s">
        <v>3771</v>
      </c>
      <c r="E2621" s="245">
        <v>1</v>
      </c>
      <c r="F2621" s="245"/>
      <c r="G2621" s="253">
        <v>21.197200000000002</v>
      </c>
    </row>
    <row r="2622" spans="1:7">
      <c r="A2622" s="251"/>
      <c r="B2622" s="241" t="s">
        <v>5077</v>
      </c>
      <c r="C2622" s="245">
        <v>2022</v>
      </c>
      <c r="D2622" s="245" t="s">
        <v>3771</v>
      </c>
      <c r="E2622" s="245">
        <v>1</v>
      </c>
      <c r="F2622" s="245"/>
      <c r="G2622" s="253">
        <v>21.197200000000002</v>
      </c>
    </row>
    <row r="2623" spans="1:7">
      <c r="A2623" s="251"/>
      <c r="B2623" s="241" t="s">
        <v>5077</v>
      </c>
      <c r="C2623" s="245">
        <v>2022</v>
      </c>
      <c r="D2623" s="245" t="s">
        <v>3771</v>
      </c>
      <c r="E2623" s="245">
        <v>1</v>
      </c>
      <c r="F2623" s="245"/>
      <c r="G2623" s="253">
        <v>21.197200000000002</v>
      </c>
    </row>
    <row r="2624" spans="1:7">
      <c r="A2624" s="251"/>
      <c r="B2624" s="241" t="s">
        <v>5077</v>
      </c>
      <c r="C2624" s="245">
        <v>2022</v>
      </c>
      <c r="D2624" s="245" t="s">
        <v>3771</v>
      </c>
      <c r="E2624" s="245">
        <v>1</v>
      </c>
      <c r="F2624" s="245"/>
      <c r="G2624" s="253">
        <v>21.197200000000002</v>
      </c>
    </row>
    <row r="2625" spans="1:7">
      <c r="A2625" s="251"/>
      <c r="B2625" s="241" t="s">
        <v>5077</v>
      </c>
      <c r="C2625" s="245">
        <v>2022</v>
      </c>
      <c r="D2625" s="245" t="s">
        <v>3771</v>
      </c>
      <c r="E2625" s="245">
        <v>1</v>
      </c>
      <c r="F2625" s="245"/>
      <c r="G2625" s="253">
        <v>21.197200000000002</v>
      </c>
    </row>
    <row r="2626" spans="1:7">
      <c r="A2626" s="251"/>
      <c r="B2626" s="241" t="s">
        <v>5077</v>
      </c>
      <c r="C2626" s="245">
        <v>2022</v>
      </c>
      <c r="D2626" s="245" t="s">
        <v>3771</v>
      </c>
      <c r="E2626" s="245">
        <v>1</v>
      </c>
      <c r="F2626" s="245"/>
      <c r="G2626" s="253">
        <v>21.197200000000002</v>
      </c>
    </row>
    <row r="2627" spans="1:7">
      <c r="A2627" s="251"/>
      <c r="B2627" s="241" t="s">
        <v>5077</v>
      </c>
      <c r="C2627" s="245">
        <v>2022</v>
      </c>
      <c r="D2627" s="245" t="s">
        <v>3771</v>
      </c>
      <c r="E2627" s="245">
        <v>1</v>
      </c>
      <c r="F2627" s="245"/>
      <c r="G2627" s="253">
        <v>21.197200000000002</v>
      </c>
    </row>
    <row r="2628" spans="1:7">
      <c r="A2628" s="251"/>
      <c r="B2628" s="241" t="s">
        <v>5077</v>
      </c>
      <c r="C2628" s="245">
        <v>2022</v>
      </c>
      <c r="D2628" s="245" t="s">
        <v>3771</v>
      </c>
      <c r="E2628" s="245">
        <v>1</v>
      </c>
      <c r="F2628" s="245"/>
      <c r="G2628" s="253">
        <v>21.197200000000002</v>
      </c>
    </row>
    <row r="2629" spans="1:7">
      <c r="A2629" s="251"/>
      <c r="B2629" s="241" t="s">
        <v>5077</v>
      </c>
      <c r="C2629" s="245">
        <v>2022</v>
      </c>
      <c r="D2629" s="245" t="s">
        <v>3771</v>
      </c>
      <c r="E2629" s="245">
        <v>1</v>
      </c>
      <c r="F2629" s="245"/>
      <c r="G2629" s="253">
        <v>21.197200000000002</v>
      </c>
    </row>
    <row r="2630" spans="1:7">
      <c r="A2630" s="251"/>
      <c r="B2630" s="241" t="s">
        <v>5077</v>
      </c>
      <c r="C2630" s="245">
        <v>2022</v>
      </c>
      <c r="D2630" s="245" t="s">
        <v>3771</v>
      </c>
      <c r="E2630" s="245">
        <v>1</v>
      </c>
      <c r="F2630" s="245"/>
      <c r="G2630" s="253">
        <v>21.197200000000002</v>
      </c>
    </row>
    <row r="2631" spans="1:7">
      <c r="A2631" s="251"/>
      <c r="B2631" s="241" t="s">
        <v>5077</v>
      </c>
      <c r="C2631" s="245">
        <v>2022</v>
      </c>
      <c r="D2631" s="245" t="s">
        <v>3771</v>
      </c>
      <c r="E2631" s="245">
        <v>1</v>
      </c>
      <c r="F2631" s="245"/>
      <c r="G2631" s="253">
        <v>21.197200000000002</v>
      </c>
    </row>
    <row r="2632" spans="1:7">
      <c r="A2632" s="251"/>
      <c r="B2632" s="241" t="s">
        <v>5077</v>
      </c>
      <c r="C2632" s="245">
        <v>2022</v>
      </c>
      <c r="D2632" s="245" t="s">
        <v>3771</v>
      </c>
      <c r="E2632" s="245">
        <v>1</v>
      </c>
      <c r="F2632" s="245"/>
      <c r="G2632" s="253">
        <v>21.197200000000002</v>
      </c>
    </row>
    <row r="2633" spans="1:7">
      <c r="A2633" s="251"/>
      <c r="B2633" s="241" t="s">
        <v>5077</v>
      </c>
      <c r="C2633" s="245">
        <v>2022</v>
      </c>
      <c r="D2633" s="245" t="s">
        <v>3771</v>
      </c>
      <c r="E2633" s="245">
        <v>1</v>
      </c>
      <c r="F2633" s="245"/>
      <c r="G2633" s="253">
        <v>21.197200000000002</v>
      </c>
    </row>
    <row r="2634" spans="1:7">
      <c r="A2634" s="251"/>
      <c r="B2634" s="241" t="s">
        <v>5077</v>
      </c>
      <c r="C2634" s="245">
        <v>2022</v>
      </c>
      <c r="D2634" s="245" t="s">
        <v>3771</v>
      </c>
      <c r="E2634" s="245">
        <v>1</v>
      </c>
      <c r="F2634" s="245"/>
      <c r="G2634" s="253">
        <v>21.197200000000002</v>
      </c>
    </row>
    <row r="2635" spans="1:7">
      <c r="A2635" s="251"/>
      <c r="B2635" s="241" t="s">
        <v>5077</v>
      </c>
      <c r="C2635" s="245">
        <v>2022</v>
      </c>
      <c r="D2635" s="245" t="s">
        <v>3771</v>
      </c>
      <c r="E2635" s="245">
        <v>1</v>
      </c>
      <c r="F2635" s="245"/>
      <c r="G2635" s="253">
        <v>21.197200000000002</v>
      </c>
    </row>
    <row r="2636" spans="1:7">
      <c r="A2636" s="251"/>
      <c r="B2636" s="241" t="s">
        <v>5077</v>
      </c>
      <c r="C2636" s="245">
        <v>2022</v>
      </c>
      <c r="D2636" s="245" t="s">
        <v>3771</v>
      </c>
      <c r="E2636" s="245">
        <v>1</v>
      </c>
      <c r="F2636" s="245"/>
      <c r="G2636" s="253">
        <v>21.197200000000002</v>
      </c>
    </row>
    <row r="2637" spans="1:7">
      <c r="A2637" s="251"/>
      <c r="B2637" s="241" t="s">
        <v>5077</v>
      </c>
      <c r="C2637" s="245">
        <v>2022</v>
      </c>
      <c r="D2637" s="245" t="s">
        <v>3771</v>
      </c>
      <c r="E2637" s="245">
        <v>1</v>
      </c>
      <c r="F2637" s="245"/>
      <c r="G2637" s="253">
        <v>21.197200000000002</v>
      </c>
    </row>
    <row r="2638" spans="1:7">
      <c r="A2638" s="251"/>
      <c r="B2638" s="241" t="s">
        <v>5077</v>
      </c>
      <c r="C2638" s="245">
        <v>2022</v>
      </c>
      <c r="D2638" s="245" t="s">
        <v>3771</v>
      </c>
      <c r="E2638" s="245">
        <v>1</v>
      </c>
      <c r="F2638" s="245"/>
      <c r="G2638" s="253">
        <v>21.197200000000002</v>
      </c>
    </row>
    <row r="2639" spans="1:7">
      <c r="A2639" s="251"/>
      <c r="B2639" s="241" t="s">
        <v>5077</v>
      </c>
      <c r="C2639" s="245">
        <v>2022</v>
      </c>
      <c r="D2639" s="245" t="s">
        <v>3771</v>
      </c>
      <c r="E2639" s="245">
        <v>1</v>
      </c>
      <c r="F2639" s="245"/>
      <c r="G2639" s="253">
        <v>21.197200000000002</v>
      </c>
    </row>
    <row r="2640" spans="1:7">
      <c r="A2640" s="251"/>
      <c r="B2640" s="241" t="s">
        <v>5077</v>
      </c>
      <c r="C2640" s="245">
        <v>2022</v>
      </c>
      <c r="D2640" s="245" t="s">
        <v>3771</v>
      </c>
      <c r="E2640" s="245">
        <v>1</v>
      </c>
      <c r="F2640" s="245"/>
      <c r="G2640" s="253">
        <v>21.197200000000002</v>
      </c>
    </row>
    <row r="2641" spans="1:7">
      <c r="A2641" s="251"/>
      <c r="B2641" s="241" t="s">
        <v>5077</v>
      </c>
      <c r="C2641" s="245">
        <v>2022</v>
      </c>
      <c r="D2641" s="245" t="s">
        <v>3771</v>
      </c>
      <c r="E2641" s="245">
        <v>1</v>
      </c>
      <c r="F2641" s="245"/>
      <c r="G2641" s="253">
        <v>21.197200000000002</v>
      </c>
    </row>
    <row r="2642" spans="1:7">
      <c r="A2642" s="251"/>
      <c r="B2642" s="241" t="s">
        <v>5077</v>
      </c>
      <c r="C2642" s="245">
        <v>2022</v>
      </c>
      <c r="D2642" s="245" t="s">
        <v>3771</v>
      </c>
      <c r="E2642" s="245">
        <v>1</v>
      </c>
      <c r="F2642" s="245"/>
      <c r="G2642" s="253">
        <v>21.197200000000002</v>
      </c>
    </row>
    <row r="2643" spans="1:7">
      <c r="A2643" s="251"/>
      <c r="B2643" s="241" t="s">
        <v>5077</v>
      </c>
      <c r="C2643" s="245">
        <v>2022</v>
      </c>
      <c r="D2643" s="245" t="s">
        <v>3771</v>
      </c>
      <c r="E2643" s="245">
        <v>1</v>
      </c>
      <c r="F2643" s="245"/>
      <c r="G2643" s="253">
        <v>21.197200000000002</v>
      </c>
    </row>
    <row r="2644" spans="1:7">
      <c r="A2644" s="251"/>
      <c r="B2644" s="241" t="s">
        <v>5077</v>
      </c>
      <c r="C2644" s="245">
        <v>2022</v>
      </c>
      <c r="D2644" s="245" t="s">
        <v>3771</v>
      </c>
      <c r="E2644" s="245">
        <v>1</v>
      </c>
      <c r="F2644" s="245"/>
      <c r="G2644" s="253">
        <v>21.197200000000002</v>
      </c>
    </row>
    <row r="2645" spans="1:7">
      <c r="A2645" s="251"/>
      <c r="B2645" s="241" t="s">
        <v>5077</v>
      </c>
      <c r="C2645" s="245">
        <v>2022</v>
      </c>
      <c r="D2645" s="245" t="s">
        <v>3771</v>
      </c>
      <c r="E2645" s="245">
        <v>1</v>
      </c>
      <c r="F2645" s="245"/>
      <c r="G2645" s="253">
        <v>21.197200000000002</v>
      </c>
    </row>
    <row r="2646" spans="1:7">
      <c r="A2646" s="251"/>
      <c r="B2646" s="241" t="s">
        <v>5077</v>
      </c>
      <c r="C2646" s="245">
        <v>2022</v>
      </c>
      <c r="D2646" s="245" t="s">
        <v>3771</v>
      </c>
      <c r="E2646" s="245">
        <v>1</v>
      </c>
      <c r="F2646" s="245"/>
      <c r="G2646" s="253">
        <v>21.197200000000002</v>
      </c>
    </row>
    <row r="2647" spans="1:7">
      <c r="A2647" s="251"/>
      <c r="B2647" s="241" t="s">
        <v>5077</v>
      </c>
      <c r="C2647" s="245">
        <v>2022</v>
      </c>
      <c r="D2647" s="245" t="s">
        <v>3771</v>
      </c>
      <c r="E2647" s="245">
        <v>1</v>
      </c>
      <c r="F2647" s="245"/>
      <c r="G2647" s="253">
        <v>21.197200000000002</v>
      </c>
    </row>
    <row r="2648" spans="1:7">
      <c r="A2648" s="251"/>
      <c r="B2648" s="241" t="s">
        <v>5077</v>
      </c>
      <c r="C2648" s="245">
        <v>2022</v>
      </c>
      <c r="D2648" s="245" t="s">
        <v>3771</v>
      </c>
      <c r="E2648" s="245">
        <v>1</v>
      </c>
      <c r="F2648" s="245"/>
      <c r="G2648" s="253">
        <v>21.197200000000002</v>
      </c>
    </row>
    <row r="2649" spans="1:7">
      <c r="A2649" s="251"/>
      <c r="B2649" s="241" t="s">
        <v>5077</v>
      </c>
      <c r="C2649" s="245">
        <v>2022</v>
      </c>
      <c r="D2649" s="245" t="s">
        <v>3771</v>
      </c>
      <c r="E2649" s="245">
        <v>1</v>
      </c>
      <c r="F2649" s="245"/>
      <c r="G2649" s="253">
        <v>21.197200000000002</v>
      </c>
    </row>
    <row r="2650" spans="1:7">
      <c r="A2650" s="251"/>
      <c r="B2650" s="241" t="s">
        <v>5077</v>
      </c>
      <c r="C2650" s="245">
        <v>2022</v>
      </c>
      <c r="D2650" s="245" t="s">
        <v>3771</v>
      </c>
      <c r="E2650" s="245">
        <v>1</v>
      </c>
      <c r="F2650" s="245"/>
      <c r="G2650" s="253">
        <v>21.197200000000002</v>
      </c>
    </row>
    <row r="2651" spans="1:7">
      <c r="A2651" s="251"/>
      <c r="B2651" s="241" t="s">
        <v>5077</v>
      </c>
      <c r="C2651" s="245">
        <v>2022</v>
      </c>
      <c r="D2651" s="245" t="s">
        <v>3771</v>
      </c>
      <c r="E2651" s="245">
        <v>1</v>
      </c>
      <c r="F2651" s="245"/>
      <c r="G2651" s="253">
        <v>21.197200000000002</v>
      </c>
    </row>
    <row r="2652" spans="1:7">
      <c r="A2652" s="251"/>
      <c r="B2652" s="241" t="s">
        <v>5077</v>
      </c>
      <c r="C2652" s="245">
        <v>2022</v>
      </c>
      <c r="D2652" s="245" t="s">
        <v>3771</v>
      </c>
      <c r="E2652" s="245">
        <v>1</v>
      </c>
      <c r="F2652" s="245"/>
      <c r="G2652" s="253">
        <v>21.197200000000002</v>
      </c>
    </row>
    <row r="2653" spans="1:7">
      <c r="A2653" s="251"/>
      <c r="B2653" s="241" t="s">
        <v>5077</v>
      </c>
      <c r="C2653" s="245">
        <v>2022</v>
      </c>
      <c r="D2653" s="245" t="s">
        <v>3771</v>
      </c>
      <c r="E2653" s="245">
        <v>1</v>
      </c>
      <c r="F2653" s="245"/>
      <c r="G2653" s="253">
        <v>21.197200000000002</v>
      </c>
    </row>
    <row r="2654" spans="1:7">
      <c r="A2654" s="251"/>
      <c r="B2654" s="241" t="s">
        <v>5077</v>
      </c>
      <c r="C2654" s="245">
        <v>2022</v>
      </c>
      <c r="D2654" s="245" t="s">
        <v>3771</v>
      </c>
      <c r="E2654" s="245">
        <v>1</v>
      </c>
      <c r="F2654" s="245"/>
      <c r="G2654" s="253">
        <v>21.197200000000002</v>
      </c>
    </row>
    <row r="2655" spans="1:7">
      <c r="A2655" s="251"/>
      <c r="B2655" s="241" t="s">
        <v>5077</v>
      </c>
      <c r="C2655" s="245">
        <v>2022</v>
      </c>
      <c r="D2655" s="245" t="s">
        <v>3771</v>
      </c>
      <c r="E2655" s="245">
        <v>1</v>
      </c>
      <c r="F2655" s="245"/>
      <c r="G2655" s="253">
        <v>21.197200000000002</v>
      </c>
    </row>
    <row r="2656" spans="1:7">
      <c r="A2656" s="251"/>
      <c r="B2656" s="241" t="s">
        <v>5077</v>
      </c>
      <c r="C2656" s="245">
        <v>2022</v>
      </c>
      <c r="D2656" s="245" t="s">
        <v>3771</v>
      </c>
      <c r="E2656" s="245">
        <v>1</v>
      </c>
      <c r="F2656" s="245"/>
      <c r="G2656" s="253">
        <v>21.197200000000002</v>
      </c>
    </row>
    <row r="2657" spans="1:7">
      <c r="A2657" s="251"/>
      <c r="B2657" s="241" t="s">
        <v>5077</v>
      </c>
      <c r="C2657" s="245">
        <v>2022</v>
      </c>
      <c r="D2657" s="245" t="s">
        <v>3771</v>
      </c>
      <c r="E2657" s="245">
        <v>1</v>
      </c>
      <c r="F2657" s="245"/>
      <c r="G2657" s="253">
        <v>21.197200000000002</v>
      </c>
    </row>
    <row r="2658" spans="1:7">
      <c r="A2658" s="251"/>
      <c r="B2658" s="241" t="s">
        <v>5077</v>
      </c>
      <c r="C2658" s="245">
        <v>2022</v>
      </c>
      <c r="D2658" s="245" t="s">
        <v>3771</v>
      </c>
      <c r="E2658" s="245">
        <v>1</v>
      </c>
      <c r="F2658" s="245"/>
      <c r="G2658" s="253">
        <v>21.197200000000002</v>
      </c>
    </row>
    <row r="2659" spans="1:7">
      <c r="A2659" s="251"/>
      <c r="B2659" s="241" t="s">
        <v>5077</v>
      </c>
      <c r="C2659" s="245">
        <v>2022</v>
      </c>
      <c r="D2659" s="245" t="s">
        <v>3771</v>
      </c>
      <c r="E2659" s="245">
        <v>1</v>
      </c>
      <c r="F2659" s="245"/>
      <c r="G2659" s="253">
        <v>21.197200000000002</v>
      </c>
    </row>
    <row r="2660" spans="1:7">
      <c r="A2660" s="251"/>
      <c r="B2660" s="241" t="s">
        <v>5077</v>
      </c>
      <c r="C2660" s="245">
        <v>2022</v>
      </c>
      <c r="D2660" s="245" t="s">
        <v>3771</v>
      </c>
      <c r="E2660" s="245">
        <v>1</v>
      </c>
      <c r="F2660" s="245"/>
      <c r="G2660" s="253">
        <v>21.197200000000002</v>
      </c>
    </row>
    <row r="2661" spans="1:7">
      <c r="A2661" s="251"/>
      <c r="B2661" s="241" t="s">
        <v>5077</v>
      </c>
      <c r="C2661" s="245">
        <v>2022</v>
      </c>
      <c r="D2661" s="245" t="s">
        <v>3771</v>
      </c>
      <c r="E2661" s="245">
        <v>1</v>
      </c>
      <c r="F2661" s="245"/>
      <c r="G2661" s="253">
        <v>21.197200000000002</v>
      </c>
    </row>
    <row r="2662" spans="1:7">
      <c r="A2662" s="251"/>
      <c r="B2662" s="241" t="s">
        <v>5077</v>
      </c>
      <c r="C2662" s="245">
        <v>2022</v>
      </c>
      <c r="D2662" s="245" t="s">
        <v>3771</v>
      </c>
      <c r="E2662" s="245">
        <v>1</v>
      </c>
      <c r="F2662" s="245"/>
      <c r="G2662" s="253">
        <v>21.197200000000002</v>
      </c>
    </row>
    <row r="2663" spans="1:7">
      <c r="A2663" s="251"/>
      <c r="B2663" s="241" t="s">
        <v>5077</v>
      </c>
      <c r="C2663" s="245">
        <v>2022</v>
      </c>
      <c r="D2663" s="245" t="s">
        <v>3771</v>
      </c>
      <c r="E2663" s="245">
        <v>1</v>
      </c>
      <c r="F2663" s="245"/>
      <c r="G2663" s="253">
        <v>21.197200000000002</v>
      </c>
    </row>
    <row r="2664" spans="1:7">
      <c r="A2664" s="251"/>
      <c r="B2664" s="241" t="s">
        <v>5077</v>
      </c>
      <c r="C2664" s="245">
        <v>2022</v>
      </c>
      <c r="D2664" s="245" t="s">
        <v>3771</v>
      </c>
      <c r="E2664" s="245">
        <v>1</v>
      </c>
      <c r="F2664" s="245"/>
      <c r="G2664" s="253">
        <v>21.197200000000002</v>
      </c>
    </row>
    <row r="2665" spans="1:7">
      <c r="A2665" s="251"/>
      <c r="B2665" s="241" t="s">
        <v>5077</v>
      </c>
      <c r="C2665" s="245">
        <v>2022</v>
      </c>
      <c r="D2665" s="245" t="s">
        <v>3771</v>
      </c>
      <c r="E2665" s="245">
        <v>1</v>
      </c>
      <c r="F2665" s="245"/>
      <c r="G2665" s="253">
        <v>21.197200000000002</v>
      </c>
    </row>
    <row r="2666" spans="1:7">
      <c r="A2666" s="251"/>
      <c r="B2666" s="241" t="s">
        <v>5077</v>
      </c>
      <c r="C2666" s="245">
        <v>2022</v>
      </c>
      <c r="D2666" s="245" t="s">
        <v>3771</v>
      </c>
      <c r="E2666" s="245">
        <v>1</v>
      </c>
      <c r="F2666" s="245"/>
      <c r="G2666" s="253">
        <v>21.197200000000002</v>
      </c>
    </row>
    <row r="2667" spans="1:7">
      <c r="A2667" s="251"/>
      <c r="B2667" s="241" t="s">
        <v>5077</v>
      </c>
      <c r="C2667" s="245">
        <v>2022</v>
      </c>
      <c r="D2667" s="245" t="s">
        <v>3771</v>
      </c>
      <c r="E2667" s="245">
        <v>1</v>
      </c>
      <c r="F2667" s="245"/>
      <c r="G2667" s="253">
        <v>21.197200000000002</v>
      </c>
    </row>
    <row r="2668" spans="1:7">
      <c r="A2668" s="251"/>
      <c r="B2668" s="241" t="s">
        <v>5077</v>
      </c>
      <c r="C2668" s="245">
        <v>2022</v>
      </c>
      <c r="D2668" s="245" t="s">
        <v>3771</v>
      </c>
      <c r="E2668" s="245">
        <v>1</v>
      </c>
      <c r="F2668" s="245"/>
      <c r="G2668" s="253">
        <v>21.197200000000002</v>
      </c>
    </row>
    <row r="2669" spans="1:7">
      <c r="A2669" s="251"/>
      <c r="B2669" s="241" t="s">
        <v>5077</v>
      </c>
      <c r="C2669" s="245">
        <v>2022</v>
      </c>
      <c r="D2669" s="245" t="s">
        <v>3771</v>
      </c>
      <c r="E2669" s="245">
        <v>1</v>
      </c>
      <c r="F2669" s="245"/>
      <c r="G2669" s="253">
        <v>21.197200000000002</v>
      </c>
    </row>
    <row r="2670" spans="1:7">
      <c r="A2670" s="251"/>
      <c r="B2670" s="241" t="s">
        <v>5077</v>
      </c>
      <c r="C2670" s="245">
        <v>2022</v>
      </c>
      <c r="D2670" s="245" t="s">
        <v>3771</v>
      </c>
      <c r="E2670" s="245">
        <v>1</v>
      </c>
      <c r="F2670" s="245"/>
      <c r="G2670" s="253">
        <v>21.197200000000002</v>
      </c>
    </row>
    <row r="2671" spans="1:7">
      <c r="A2671" s="251"/>
      <c r="B2671" s="241" t="s">
        <v>5077</v>
      </c>
      <c r="C2671" s="245">
        <v>2022</v>
      </c>
      <c r="D2671" s="245" t="s">
        <v>3771</v>
      </c>
      <c r="E2671" s="245">
        <v>1</v>
      </c>
      <c r="F2671" s="245"/>
      <c r="G2671" s="253">
        <v>21.197200000000002</v>
      </c>
    </row>
    <row r="2672" spans="1:7">
      <c r="A2672" s="251"/>
      <c r="B2672" s="241" t="s">
        <v>5077</v>
      </c>
      <c r="C2672" s="245">
        <v>2022</v>
      </c>
      <c r="D2672" s="245" t="s">
        <v>3771</v>
      </c>
      <c r="E2672" s="245">
        <v>1</v>
      </c>
      <c r="F2672" s="245"/>
      <c r="G2672" s="253">
        <v>21.197200000000002</v>
      </c>
    </row>
    <row r="2673" spans="1:7">
      <c r="A2673" s="251"/>
      <c r="B2673" s="241" t="s">
        <v>5077</v>
      </c>
      <c r="C2673" s="245">
        <v>2022</v>
      </c>
      <c r="D2673" s="245" t="s">
        <v>3771</v>
      </c>
      <c r="E2673" s="245">
        <v>1</v>
      </c>
      <c r="F2673" s="245"/>
      <c r="G2673" s="253">
        <v>21.197200000000002</v>
      </c>
    </row>
    <row r="2674" spans="1:7">
      <c r="A2674" s="251"/>
      <c r="B2674" s="241" t="s">
        <v>5077</v>
      </c>
      <c r="C2674" s="245">
        <v>2022</v>
      </c>
      <c r="D2674" s="245" t="s">
        <v>3771</v>
      </c>
      <c r="E2674" s="245">
        <v>1</v>
      </c>
      <c r="F2674" s="245"/>
      <c r="G2674" s="253">
        <v>21.197200000000002</v>
      </c>
    </row>
    <row r="2675" spans="1:7">
      <c r="A2675" s="251"/>
      <c r="B2675" s="241" t="s">
        <v>5077</v>
      </c>
      <c r="C2675" s="245">
        <v>2022</v>
      </c>
      <c r="D2675" s="245" t="s">
        <v>3771</v>
      </c>
      <c r="E2675" s="245">
        <v>1</v>
      </c>
      <c r="F2675" s="245"/>
      <c r="G2675" s="253">
        <v>21.197200000000002</v>
      </c>
    </row>
    <row r="2676" spans="1:7">
      <c r="A2676" s="251"/>
      <c r="B2676" s="241" t="s">
        <v>5077</v>
      </c>
      <c r="C2676" s="245">
        <v>2022</v>
      </c>
      <c r="D2676" s="245" t="s">
        <v>3771</v>
      </c>
      <c r="E2676" s="245">
        <v>1</v>
      </c>
      <c r="F2676" s="245"/>
      <c r="G2676" s="253">
        <v>21.197200000000002</v>
      </c>
    </row>
    <row r="2677" spans="1:7">
      <c r="A2677" s="251"/>
      <c r="B2677" s="241" t="s">
        <v>5077</v>
      </c>
      <c r="C2677" s="245">
        <v>2022</v>
      </c>
      <c r="D2677" s="245" t="s">
        <v>3771</v>
      </c>
      <c r="E2677" s="245">
        <v>1</v>
      </c>
      <c r="F2677" s="245"/>
      <c r="G2677" s="253">
        <v>21.197200000000002</v>
      </c>
    </row>
    <row r="2678" spans="1:7">
      <c r="A2678" s="251"/>
      <c r="B2678" s="241" t="s">
        <v>5077</v>
      </c>
      <c r="C2678" s="245">
        <v>2022</v>
      </c>
      <c r="D2678" s="245" t="s">
        <v>3771</v>
      </c>
      <c r="E2678" s="245">
        <v>1</v>
      </c>
      <c r="F2678" s="245"/>
      <c r="G2678" s="253">
        <v>21.197200000000002</v>
      </c>
    </row>
    <row r="2679" spans="1:7">
      <c r="A2679" s="251"/>
      <c r="B2679" s="241" t="s">
        <v>5077</v>
      </c>
      <c r="C2679" s="245">
        <v>2022</v>
      </c>
      <c r="D2679" s="245" t="s">
        <v>3771</v>
      </c>
      <c r="E2679" s="245">
        <v>1</v>
      </c>
      <c r="F2679" s="245"/>
      <c r="G2679" s="253">
        <v>21.197200000000002</v>
      </c>
    </row>
    <row r="2680" spans="1:7">
      <c r="A2680" s="251"/>
      <c r="B2680" s="241" t="s">
        <v>5077</v>
      </c>
      <c r="C2680" s="245">
        <v>2022</v>
      </c>
      <c r="D2680" s="245" t="s">
        <v>3771</v>
      </c>
      <c r="E2680" s="245">
        <v>1</v>
      </c>
      <c r="F2680" s="245"/>
      <c r="G2680" s="253">
        <v>21.197200000000002</v>
      </c>
    </row>
    <row r="2681" spans="1:7">
      <c r="A2681" s="251"/>
      <c r="B2681" s="241" t="s">
        <v>5077</v>
      </c>
      <c r="C2681" s="245">
        <v>2022</v>
      </c>
      <c r="D2681" s="245" t="s">
        <v>3771</v>
      </c>
      <c r="E2681" s="245">
        <v>1</v>
      </c>
      <c r="F2681" s="245"/>
      <c r="G2681" s="253">
        <v>21.19717</v>
      </c>
    </row>
    <row r="2682" spans="1:7">
      <c r="A2682" s="251"/>
      <c r="B2682" s="241" t="s">
        <v>5077</v>
      </c>
      <c r="C2682" s="245">
        <v>2022</v>
      </c>
      <c r="D2682" s="245" t="s">
        <v>3771</v>
      </c>
      <c r="E2682" s="245">
        <v>1</v>
      </c>
      <c r="F2682" s="245"/>
      <c r="G2682" s="253">
        <v>21.19717</v>
      </c>
    </row>
    <row r="2683" spans="1:7">
      <c r="A2683" s="251"/>
      <c r="B2683" s="241" t="s">
        <v>5077</v>
      </c>
      <c r="C2683" s="245">
        <v>2022</v>
      </c>
      <c r="D2683" s="245" t="s">
        <v>3771</v>
      </c>
      <c r="E2683" s="245">
        <v>1</v>
      </c>
      <c r="F2683" s="245"/>
      <c r="G2683" s="253">
        <v>21.19717</v>
      </c>
    </row>
    <row r="2684" spans="1:7">
      <c r="A2684" s="251"/>
      <c r="B2684" s="241" t="s">
        <v>5077</v>
      </c>
      <c r="C2684" s="245">
        <v>2022</v>
      </c>
      <c r="D2684" s="245" t="s">
        <v>3771</v>
      </c>
      <c r="E2684" s="245">
        <v>1</v>
      </c>
      <c r="F2684" s="245"/>
      <c r="G2684" s="253">
        <v>21.19717</v>
      </c>
    </row>
    <row r="2685" spans="1:7">
      <c r="A2685" s="251"/>
      <c r="B2685" s="241" t="s">
        <v>5077</v>
      </c>
      <c r="C2685" s="245">
        <v>2022</v>
      </c>
      <c r="D2685" s="245" t="s">
        <v>3771</v>
      </c>
      <c r="E2685" s="245">
        <v>1</v>
      </c>
      <c r="F2685" s="245"/>
      <c r="G2685" s="253">
        <v>21.19717</v>
      </c>
    </row>
    <row r="2686" spans="1:7">
      <c r="A2686" s="251"/>
      <c r="B2686" s="241" t="s">
        <v>5077</v>
      </c>
      <c r="C2686" s="245">
        <v>2022</v>
      </c>
      <c r="D2686" s="245" t="s">
        <v>3771</v>
      </c>
      <c r="E2686" s="245">
        <v>1</v>
      </c>
      <c r="F2686" s="245"/>
      <c r="G2686" s="253">
        <v>21.19717</v>
      </c>
    </row>
    <row r="2687" spans="1:7">
      <c r="A2687" s="251"/>
      <c r="B2687" s="241" t="s">
        <v>5077</v>
      </c>
      <c r="C2687" s="245">
        <v>2022</v>
      </c>
      <c r="D2687" s="245" t="s">
        <v>3771</v>
      </c>
      <c r="E2687" s="245">
        <v>1</v>
      </c>
      <c r="F2687" s="245"/>
      <c r="G2687" s="253">
        <v>21.19717</v>
      </c>
    </row>
    <row r="2688" spans="1:7">
      <c r="A2688" s="251"/>
      <c r="B2688" s="241" t="s">
        <v>5077</v>
      </c>
      <c r="C2688" s="245">
        <v>2022</v>
      </c>
      <c r="D2688" s="245" t="s">
        <v>3771</v>
      </c>
      <c r="E2688" s="245">
        <v>1</v>
      </c>
      <c r="F2688" s="245"/>
      <c r="G2688" s="253">
        <v>21.19717</v>
      </c>
    </row>
    <row r="2689" spans="1:7">
      <c r="A2689" s="251"/>
      <c r="B2689" s="241" t="s">
        <v>5077</v>
      </c>
      <c r="C2689" s="245">
        <v>2022</v>
      </c>
      <c r="D2689" s="245" t="s">
        <v>3771</v>
      </c>
      <c r="E2689" s="245">
        <v>1</v>
      </c>
      <c r="F2689" s="245"/>
      <c r="G2689" s="253">
        <v>21.19717</v>
      </c>
    </row>
    <row r="2690" spans="1:7">
      <c r="A2690" s="251"/>
      <c r="B2690" s="241" t="s">
        <v>5077</v>
      </c>
      <c r="C2690" s="245">
        <v>2022</v>
      </c>
      <c r="D2690" s="245" t="s">
        <v>3771</v>
      </c>
      <c r="E2690" s="245">
        <v>1</v>
      </c>
      <c r="F2690" s="245"/>
      <c r="G2690" s="253">
        <v>21.19717</v>
      </c>
    </row>
    <row r="2691" spans="1:7">
      <c r="A2691" s="251"/>
      <c r="B2691" s="241" t="s">
        <v>5077</v>
      </c>
      <c r="C2691" s="245">
        <v>2022</v>
      </c>
      <c r="D2691" s="245" t="s">
        <v>3771</v>
      </c>
      <c r="E2691" s="245">
        <v>1</v>
      </c>
      <c r="F2691" s="245"/>
      <c r="G2691" s="253">
        <v>21.19717</v>
      </c>
    </row>
    <row r="2692" spans="1:7">
      <c r="A2692" s="251"/>
      <c r="B2692" s="241" t="s">
        <v>5077</v>
      </c>
      <c r="C2692" s="245">
        <v>2022</v>
      </c>
      <c r="D2692" s="245" t="s">
        <v>3771</v>
      </c>
      <c r="E2692" s="245">
        <v>1</v>
      </c>
      <c r="F2692" s="245"/>
      <c r="G2692" s="253">
        <v>21.19717</v>
      </c>
    </row>
    <row r="2693" spans="1:7">
      <c r="A2693" s="251"/>
      <c r="B2693" s="241" t="s">
        <v>5077</v>
      </c>
      <c r="C2693" s="245">
        <v>2022</v>
      </c>
      <c r="D2693" s="245" t="s">
        <v>3771</v>
      </c>
      <c r="E2693" s="245">
        <v>1</v>
      </c>
      <c r="F2693" s="245"/>
      <c r="G2693" s="253">
        <v>21.19717</v>
      </c>
    </row>
    <row r="2694" spans="1:7">
      <c r="A2694" s="251"/>
      <c r="B2694" s="241" t="s">
        <v>5077</v>
      </c>
      <c r="C2694" s="245">
        <v>2022</v>
      </c>
      <c r="D2694" s="245" t="s">
        <v>3771</v>
      </c>
      <c r="E2694" s="245">
        <v>1</v>
      </c>
      <c r="F2694" s="245"/>
      <c r="G2694" s="253">
        <v>21.19717</v>
      </c>
    </row>
    <row r="2695" spans="1:7">
      <c r="A2695" s="251"/>
      <c r="B2695" s="241" t="s">
        <v>5077</v>
      </c>
      <c r="C2695" s="245">
        <v>2022</v>
      </c>
      <c r="D2695" s="245" t="s">
        <v>3771</v>
      </c>
      <c r="E2695" s="245">
        <v>1</v>
      </c>
      <c r="F2695" s="245"/>
      <c r="G2695" s="253">
        <v>21.19717</v>
      </c>
    </row>
    <row r="2696" spans="1:7">
      <c r="A2696" s="251"/>
      <c r="B2696" s="241" t="s">
        <v>5077</v>
      </c>
      <c r="C2696" s="245">
        <v>2022</v>
      </c>
      <c r="D2696" s="245" t="s">
        <v>3771</v>
      </c>
      <c r="E2696" s="245">
        <v>1</v>
      </c>
      <c r="F2696" s="245"/>
      <c r="G2696" s="253">
        <v>21.19717</v>
      </c>
    </row>
    <row r="2697" spans="1:7">
      <c r="A2697" s="251"/>
      <c r="B2697" s="241" t="s">
        <v>5077</v>
      </c>
      <c r="C2697" s="245">
        <v>2022</v>
      </c>
      <c r="D2697" s="245" t="s">
        <v>3771</v>
      </c>
      <c r="E2697" s="245">
        <v>1</v>
      </c>
      <c r="F2697" s="245"/>
      <c r="G2697" s="253">
        <v>21.19717</v>
      </c>
    </row>
    <row r="2698" spans="1:7">
      <c r="A2698" s="251"/>
      <c r="B2698" s="241" t="s">
        <v>5077</v>
      </c>
      <c r="C2698" s="245">
        <v>2022</v>
      </c>
      <c r="D2698" s="245" t="s">
        <v>3771</v>
      </c>
      <c r="E2698" s="245">
        <v>1</v>
      </c>
      <c r="F2698" s="245"/>
      <c r="G2698" s="253">
        <v>21.19717</v>
      </c>
    </row>
    <row r="2699" spans="1:7">
      <c r="A2699" s="251"/>
      <c r="B2699" s="241" t="s">
        <v>5077</v>
      </c>
      <c r="C2699" s="245">
        <v>2022</v>
      </c>
      <c r="D2699" s="245" t="s">
        <v>3771</v>
      </c>
      <c r="E2699" s="245">
        <v>1</v>
      </c>
      <c r="F2699" s="245"/>
      <c r="G2699" s="253">
        <v>21.19717</v>
      </c>
    </row>
    <row r="2700" spans="1:7">
      <c r="A2700" s="251"/>
      <c r="B2700" s="241" t="s">
        <v>5077</v>
      </c>
      <c r="C2700" s="245">
        <v>2022</v>
      </c>
      <c r="D2700" s="245" t="s">
        <v>3771</v>
      </c>
      <c r="E2700" s="245">
        <v>1</v>
      </c>
      <c r="F2700" s="245"/>
      <c r="G2700" s="253">
        <v>21.19717</v>
      </c>
    </row>
    <row r="2701" spans="1:7">
      <c r="A2701" s="251"/>
      <c r="B2701" s="241" t="s">
        <v>5077</v>
      </c>
      <c r="C2701" s="245">
        <v>2022</v>
      </c>
      <c r="D2701" s="245" t="s">
        <v>3771</v>
      </c>
      <c r="E2701" s="245">
        <v>1</v>
      </c>
      <c r="F2701" s="245"/>
      <c r="G2701" s="253">
        <v>14.071549999999998</v>
      </c>
    </row>
    <row r="2702" spans="1:7">
      <c r="A2702" s="251"/>
      <c r="B2702" s="241" t="s">
        <v>5077</v>
      </c>
      <c r="C2702" s="245">
        <v>2022</v>
      </c>
      <c r="D2702" s="245" t="s">
        <v>3771</v>
      </c>
      <c r="E2702" s="245">
        <v>1</v>
      </c>
      <c r="F2702" s="245"/>
      <c r="G2702" s="253">
        <v>21.19717</v>
      </c>
    </row>
    <row r="2703" spans="1:7">
      <c r="A2703" s="251"/>
      <c r="B2703" s="241" t="s">
        <v>5077</v>
      </c>
      <c r="C2703" s="245">
        <v>2022</v>
      </c>
      <c r="D2703" s="245" t="s">
        <v>3771</v>
      </c>
      <c r="E2703" s="245">
        <v>1</v>
      </c>
      <c r="F2703" s="245"/>
      <c r="G2703" s="253">
        <v>21.19717</v>
      </c>
    </row>
    <row r="2704" spans="1:7">
      <c r="A2704" s="251"/>
      <c r="B2704" s="241" t="s">
        <v>5077</v>
      </c>
      <c r="C2704" s="245">
        <v>2022</v>
      </c>
      <c r="D2704" s="245" t="s">
        <v>3771</v>
      </c>
      <c r="E2704" s="245">
        <v>1</v>
      </c>
      <c r="F2704" s="245"/>
      <c r="G2704" s="253">
        <v>21.19717</v>
      </c>
    </row>
    <row r="2705" spans="1:7">
      <c r="A2705" s="251"/>
      <c r="B2705" s="241" t="s">
        <v>5077</v>
      </c>
      <c r="C2705" s="245">
        <v>2022</v>
      </c>
      <c r="D2705" s="245" t="s">
        <v>3771</v>
      </c>
      <c r="E2705" s="245">
        <v>1</v>
      </c>
      <c r="F2705" s="245"/>
      <c r="G2705" s="253">
        <v>21.19717</v>
      </c>
    </row>
    <row r="2706" spans="1:7">
      <c r="A2706" s="251"/>
      <c r="B2706" s="241" t="s">
        <v>5077</v>
      </c>
      <c r="C2706" s="245">
        <v>2022</v>
      </c>
      <c r="D2706" s="245" t="s">
        <v>3771</v>
      </c>
      <c r="E2706" s="245">
        <v>1</v>
      </c>
      <c r="F2706" s="245"/>
      <c r="G2706" s="253">
        <v>21.19717</v>
      </c>
    </row>
    <row r="2707" spans="1:7">
      <c r="A2707" s="251"/>
      <c r="B2707" s="241" t="s">
        <v>5077</v>
      </c>
      <c r="C2707" s="245">
        <v>2022</v>
      </c>
      <c r="D2707" s="245" t="s">
        <v>3771</v>
      </c>
      <c r="E2707" s="245">
        <v>1</v>
      </c>
      <c r="F2707" s="245"/>
      <c r="G2707" s="253">
        <v>21.19717</v>
      </c>
    </row>
    <row r="2708" spans="1:7">
      <c r="A2708" s="251"/>
      <c r="B2708" s="241" t="s">
        <v>5077</v>
      </c>
      <c r="C2708" s="245">
        <v>2022</v>
      </c>
      <c r="D2708" s="245" t="s">
        <v>3771</v>
      </c>
      <c r="E2708" s="245">
        <v>1</v>
      </c>
      <c r="F2708" s="245"/>
      <c r="G2708" s="253">
        <v>21.19717</v>
      </c>
    </row>
    <row r="2709" spans="1:7">
      <c r="A2709" s="251"/>
      <c r="B2709" s="241" t="s">
        <v>5077</v>
      </c>
      <c r="C2709" s="245">
        <v>2022</v>
      </c>
      <c r="D2709" s="245" t="s">
        <v>3771</v>
      </c>
      <c r="E2709" s="245">
        <v>1</v>
      </c>
      <c r="F2709" s="245"/>
      <c r="G2709" s="253">
        <v>21.19717</v>
      </c>
    </row>
    <row r="2710" spans="1:7">
      <c r="A2710" s="251"/>
      <c r="B2710" s="241" t="s">
        <v>5077</v>
      </c>
      <c r="C2710" s="245">
        <v>2022</v>
      </c>
      <c r="D2710" s="245" t="s">
        <v>3771</v>
      </c>
      <c r="E2710" s="245">
        <v>1</v>
      </c>
      <c r="F2710" s="245"/>
      <c r="G2710" s="253">
        <v>21.19717</v>
      </c>
    </row>
    <row r="2711" spans="1:7">
      <c r="A2711" s="251"/>
      <c r="B2711" s="241" t="s">
        <v>5077</v>
      </c>
      <c r="C2711" s="245">
        <v>2022</v>
      </c>
      <c r="D2711" s="245" t="s">
        <v>3771</v>
      </c>
      <c r="E2711" s="245">
        <v>1</v>
      </c>
      <c r="F2711" s="245"/>
      <c r="G2711" s="253">
        <v>21.19717</v>
      </c>
    </row>
    <row r="2712" spans="1:7">
      <c r="A2712" s="251"/>
      <c r="B2712" s="241" t="s">
        <v>5077</v>
      </c>
      <c r="C2712" s="245">
        <v>2022</v>
      </c>
      <c r="D2712" s="245" t="s">
        <v>3771</v>
      </c>
      <c r="E2712" s="245">
        <v>1</v>
      </c>
      <c r="F2712" s="245"/>
      <c r="G2712" s="253">
        <v>21.19717</v>
      </c>
    </row>
    <row r="2713" spans="1:7">
      <c r="A2713" s="251"/>
      <c r="B2713" s="241" t="s">
        <v>5077</v>
      </c>
      <c r="C2713" s="245">
        <v>2022</v>
      </c>
      <c r="D2713" s="245" t="s">
        <v>3771</v>
      </c>
      <c r="E2713" s="245">
        <v>1</v>
      </c>
      <c r="F2713" s="245"/>
      <c r="G2713" s="253">
        <v>21.19717</v>
      </c>
    </row>
    <row r="2714" spans="1:7">
      <c r="A2714" s="251"/>
      <c r="B2714" s="241" t="s">
        <v>5077</v>
      </c>
      <c r="C2714" s="245">
        <v>2022</v>
      </c>
      <c r="D2714" s="245" t="s">
        <v>3771</v>
      </c>
      <c r="E2714" s="245">
        <v>1</v>
      </c>
      <c r="F2714" s="245"/>
      <c r="G2714" s="253">
        <v>21.19717</v>
      </c>
    </row>
    <row r="2715" spans="1:7">
      <c r="A2715" s="251"/>
      <c r="B2715" s="241" t="s">
        <v>5077</v>
      </c>
      <c r="C2715" s="245">
        <v>2022</v>
      </c>
      <c r="D2715" s="245" t="s">
        <v>3771</v>
      </c>
      <c r="E2715" s="245">
        <v>1</v>
      </c>
      <c r="F2715" s="245"/>
      <c r="G2715" s="253">
        <v>21.19717</v>
      </c>
    </row>
    <row r="2716" spans="1:7">
      <c r="A2716" s="251"/>
      <c r="B2716" s="241" t="s">
        <v>5077</v>
      </c>
      <c r="C2716" s="245">
        <v>2022</v>
      </c>
      <c r="D2716" s="245" t="s">
        <v>3771</v>
      </c>
      <c r="E2716" s="245">
        <v>1</v>
      </c>
      <c r="F2716" s="245"/>
      <c r="G2716" s="253">
        <v>21.19717</v>
      </c>
    </row>
    <row r="2717" spans="1:7">
      <c r="A2717" s="251"/>
      <c r="B2717" s="241" t="s">
        <v>5077</v>
      </c>
      <c r="C2717" s="245">
        <v>2022</v>
      </c>
      <c r="D2717" s="245" t="s">
        <v>3771</v>
      </c>
      <c r="E2717" s="245">
        <v>1</v>
      </c>
      <c r="F2717" s="245"/>
      <c r="G2717" s="253">
        <v>21.19717</v>
      </c>
    </row>
    <row r="2718" spans="1:7">
      <c r="A2718" s="251"/>
      <c r="B2718" s="241" t="s">
        <v>5077</v>
      </c>
      <c r="C2718" s="245">
        <v>2022</v>
      </c>
      <c r="D2718" s="245" t="s">
        <v>3771</v>
      </c>
      <c r="E2718" s="245">
        <v>1</v>
      </c>
      <c r="F2718" s="245"/>
      <c r="G2718" s="253">
        <v>21.19717</v>
      </c>
    </row>
    <row r="2719" spans="1:7">
      <c r="A2719" s="251"/>
      <c r="B2719" s="241" t="s">
        <v>5077</v>
      </c>
      <c r="C2719" s="245">
        <v>2022</v>
      </c>
      <c r="D2719" s="245" t="s">
        <v>3771</v>
      </c>
      <c r="E2719" s="245">
        <v>1</v>
      </c>
      <c r="F2719" s="245"/>
      <c r="G2719" s="253">
        <v>21.19717</v>
      </c>
    </row>
    <row r="2720" spans="1:7">
      <c r="A2720" s="251"/>
      <c r="B2720" s="241" t="s">
        <v>5077</v>
      </c>
      <c r="C2720" s="245">
        <v>2022</v>
      </c>
      <c r="D2720" s="245" t="s">
        <v>3771</v>
      </c>
      <c r="E2720" s="245">
        <v>1</v>
      </c>
      <c r="F2720" s="245"/>
      <c r="G2720" s="253">
        <v>21.19717</v>
      </c>
    </row>
    <row r="2721" spans="1:7">
      <c r="A2721" s="251"/>
      <c r="B2721" s="241" t="s">
        <v>5077</v>
      </c>
      <c r="C2721" s="245">
        <v>2022</v>
      </c>
      <c r="D2721" s="245" t="s">
        <v>3771</v>
      </c>
      <c r="E2721" s="245">
        <v>1</v>
      </c>
      <c r="F2721" s="245"/>
      <c r="G2721" s="253">
        <v>21.19717</v>
      </c>
    </row>
    <row r="2722" spans="1:7">
      <c r="A2722" s="251"/>
      <c r="B2722" s="241" t="s">
        <v>5077</v>
      </c>
      <c r="C2722" s="245">
        <v>2022</v>
      </c>
      <c r="D2722" s="245" t="s">
        <v>3771</v>
      </c>
      <c r="E2722" s="245">
        <v>1</v>
      </c>
      <c r="F2722" s="245"/>
      <c r="G2722" s="253">
        <v>21.19717</v>
      </c>
    </row>
    <row r="2723" spans="1:7">
      <c r="A2723" s="251"/>
      <c r="B2723" s="241" t="s">
        <v>5077</v>
      </c>
      <c r="C2723" s="245">
        <v>2022</v>
      </c>
      <c r="D2723" s="245" t="s">
        <v>3771</v>
      </c>
      <c r="E2723" s="245">
        <v>1</v>
      </c>
      <c r="F2723" s="245"/>
      <c r="G2723" s="253">
        <v>21.19717</v>
      </c>
    </row>
    <row r="2724" spans="1:7">
      <c r="A2724" s="251"/>
      <c r="B2724" s="241" t="s">
        <v>5077</v>
      </c>
      <c r="C2724" s="245">
        <v>2022</v>
      </c>
      <c r="D2724" s="245" t="s">
        <v>3771</v>
      </c>
      <c r="E2724" s="245">
        <v>1</v>
      </c>
      <c r="F2724" s="245"/>
      <c r="G2724" s="253">
        <v>21.19717</v>
      </c>
    </row>
    <row r="2725" spans="1:7">
      <c r="A2725" s="251"/>
      <c r="B2725" s="241" t="s">
        <v>5077</v>
      </c>
      <c r="C2725" s="245">
        <v>2022</v>
      </c>
      <c r="D2725" s="245" t="s">
        <v>3771</v>
      </c>
      <c r="E2725" s="245">
        <v>1</v>
      </c>
      <c r="F2725" s="245"/>
      <c r="G2725" s="253">
        <v>21.19717</v>
      </c>
    </row>
    <row r="2726" spans="1:7">
      <c r="A2726" s="251"/>
      <c r="B2726" s="241" t="s">
        <v>5077</v>
      </c>
      <c r="C2726" s="245">
        <v>2022</v>
      </c>
      <c r="D2726" s="245" t="s">
        <v>3771</v>
      </c>
      <c r="E2726" s="245">
        <v>1</v>
      </c>
      <c r="F2726" s="245"/>
      <c r="G2726" s="253">
        <v>21.19717</v>
      </c>
    </row>
    <row r="2727" spans="1:7">
      <c r="A2727" s="251"/>
      <c r="B2727" s="241" t="s">
        <v>5077</v>
      </c>
      <c r="C2727" s="245">
        <v>2022</v>
      </c>
      <c r="D2727" s="245" t="s">
        <v>3771</v>
      </c>
      <c r="E2727" s="245">
        <v>1</v>
      </c>
      <c r="F2727" s="245"/>
      <c r="G2727" s="253">
        <v>21.19717</v>
      </c>
    </row>
    <row r="2728" spans="1:7">
      <c r="A2728" s="251"/>
      <c r="B2728" s="241" t="s">
        <v>5077</v>
      </c>
      <c r="C2728" s="245">
        <v>2022</v>
      </c>
      <c r="D2728" s="245" t="s">
        <v>3771</v>
      </c>
      <c r="E2728" s="245">
        <v>1</v>
      </c>
      <c r="F2728" s="245"/>
      <c r="G2728" s="253">
        <v>21.19717</v>
      </c>
    </row>
    <row r="2729" spans="1:7">
      <c r="A2729" s="251"/>
      <c r="B2729" s="241" t="s">
        <v>5077</v>
      </c>
      <c r="C2729" s="245">
        <v>2022</v>
      </c>
      <c r="D2729" s="245" t="s">
        <v>3771</v>
      </c>
      <c r="E2729" s="245">
        <v>1</v>
      </c>
      <c r="F2729" s="245"/>
      <c r="G2729" s="253">
        <v>21.19717</v>
      </c>
    </row>
    <row r="2730" spans="1:7">
      <c r="A2730" s="251"/>
      <c r="B2730" s="241" t="s">
        <v>5077</v>
      </c>
      <c r="C2730" s="245">
        <v>2022</v>
      </c>
      <c r="D2730" s="245" t="s">
        <v>3771</v>
      </c>
      <c r="E2730" s="245">
        <v>1</v>
      </c>
      <c r="F2730" s="245"/>
      <c r="G2730" s="253">
        <v>21.19717</v>
      </c>
    </row>
    <row r="2731" spans="1:7">
      <c r="A2731" s="251"/>
      <c r="B2731" s="241" t="s">
        <v>5077</v>
      </c>
      <c r="C2731" s="245">
        <v>2022</v>
      </c>
      <c r="D2731" s="245" t="s">
        <v>3771</v>
      </c>
      <c r="E2731" s="245">
        <v>1</v>
      </c>
      <c r="F2731" s="245"/>
      <c r="G2731" s="253">
        <v>21.19717</v>
      </c>
    </row>
    <row r="2732" spans="1:7">
      <c r="A2732" s="251"/>
      <c r="B2732" s="241" t="s">
        <v>5077</v>
      </c>
      <c r="C2732" s="245">
        <v>2022</v>
      </c>
      <c r="D2732" s="245" t="s">
        <v>3771</v>
      </c>
      <c r="E2732" s="245">
        <v>1</v>
      </c>
      <c r="F2732" s="245"/>
      <c r="G2732" s="253">
        <v>21.19717</v>
      </c>
    </row>
    <row r="2733" spans="1:7">
      <c r="A2733" s="251"/>
      <c r="B2733" s="241" t="s">
        <v>5077</v>
      </c>
      <c r="C2733" s="245">
        <v>2022</v>
      </c>
      <c r="D2733" s="245" t="s">
        <v>3771</v>
      </c>
      <c r="E2733" s="245">
        <v>1</v>
      </c>
      <c r="F2733" s="245"/>
      <c r="G2733" s="253">
        <v>21.19717</v>
      </c>
    </row>
    <row r="2734" spans="1:7">
      <c r="A2734" s="251"/>
      <c r="B2734" s="241" t="s">
        <v>5077</v>
      </c>
      <c r="C2734" s="245">
        <v>2022</v>
      </c>
      <c r="D2734" s="245" t="s">
        <v>3771</v>
      </c>
      <c r="E2734" s="245">
        <v>1</v>
      </c>
      <c r="F2734" s="245"/>
      <c r="G2734" s="253">
        <v>21.19717</v>
      </c>
    </row>
    <row r="2735" spans="1:7">
      <c r="A2735" s="251"/>
      <c r="B2735" s="241" t="s">
        <v>5077</v>
      </c>
      <c r="C2735" s="245">
        <v>2022</v>
      </c>
      <c r="D2735" s="245" t="s">
        <v>3771</v>
      </c>
      <c r="E2735" s="245">
        <v>1</v>
      </c>
      <c r="F2735" s="245"/>
      <c r="G2735" s="253">
        <v>21.19717</v>
      </c>
    </row>
    <row r="2736" spans="1:7">
      <c r="A2736" s="251"/>
      <c r="B2736" s="241" t="s">
        <v>5077</v>
      </c>
      <c r="C2736" s="245">
        <v>2022</v>
      </c>
      <c r="D2736" s="245" t="s">
        <v>3771</v>
      </c>
      <c r="E2736" s="245">
        <v>1</v>
      </c>
      <c r="F2736" s="245"/>
      <c r="G2736" s="253">
        <v>21.19717</v>
      </c>
    </row>
    <row r="2737" spans="1:7">
      <c r="A2737" s="251"/>
      <c r="B2737" s="241" t="s">
        <v>5077</v>
      </c>
      <c r="C2737" s="245">
        <v>2022</v>
      </c>
      <c r="D2737" s="245" t="s">
        <v>3771</v>
      </c>
      <c r="E2737" s="245">
        <v>1</v>
      </c>
      <c r="F2737" s="245"/>
      <c r="G2737" s="253">
        <v>21.19717</v>
      </c>
    </row>
    <row r="2738" spans="1:7">
      <c r="A2738" s="251"/>
      <c r="B2738" s="241" t="s">
        <v>5077</v>
      </c>
      <c r="C2738" s="245">
        <v>2022</v>
      </c>
      <c r="D2738" s="245" t="s">
        <v>3771</v>
      </c>
      <c r="E2738" s="245">
        <v>1</v>
      </c>
      <c r="F2738" s="245"/>
      <c r="G2738" s="253">
        <v>21.19717</v>
      </c>
    </row>
    <row r="2739" spans="1:7">
      <c r="A2739" s="251"/>
      <c r="B2739" s="241" t="s">
        <v>5078</v>
      </c>
      <c r="C2739" s="245">
        <v>2022</v>
      </c>
      <c r="D2739" s="245" t="s">
        <v>3771</v>
      </c>
      <c r="E2739" s="245">
        <v>1</v>
      </c>
      <c r="F2739" s="245"/>
      <c r="G2739" s="253">
        <v>24.444209999999998</v>
      </c>
    </row>
    <row r="2740" spans="1:7">
      <c r="A2740" s="251"/>
      <c r="B2740" s="241" t="s">
        <v>5078</v>
      </c>
      <c r="C2740" s="245">
        <v>2022</v>
      </c>
      <c r="D2740" s="245" t="s">
        <v>3771</v>
      </c>
      <c r="E2740" s="245">
        <v>1</v>
      </c>
      <c r="F2740" s="245"/>
      <c r="G2740" s="253">
        <v>23.943240000000003</v>
      </c>
    </row>
    <row r="2741" spans="1:7">
      <c r="A2741" s="251"/>
      <c r="B2741" s="241" t="s">
        <v>5078</v>
      </c>
      <c r="C2741" s="245">
        <v>2022</v>
      </c>
      <c r="D2741" s="245" t="s">
        <v>3771</v>
      </c>
      <c r="E2741" s="245">
        <v>1</v>
      </c>
      <c r="F2741" s="245"/>
      <c r="G2741" s="253">
        <v>24.437360000000002</v>
      </c>
    </row>
    <row r="2742" spans="1:7">
      <c r="A2742" s="251"/>
      <c r="B2742" s="241" t="s">
        <v>5078</v>
      </c>
      <c r="C2742" s="245">
        <v>2022</v>
      </c>
      <c r="D2742" s="245" t="s">
        <v>3771</v>
      </c>
      <c r="E2742" s="245">
        <v>1</v>
      </c>
      <c r="F2742" s="245"/>
      <c r="G2742" s="253">
        <v>23.605499999999999</v>
      </c>
    </row>
    <row r="2743" spans="1:7">
      <c r="A2743" s="251"/>
      <c r="B2743" s="241" t="s">
        <v>5078</v>
      </c>
      <c r="C2743" s="245">
        <v>2022</v>
      </c>
      <c r="D2743" s="245" t="s">
        <v>3771</v>
      </c>
      <c r="E2743" s="245">
        <v>1</v>
      </c>
      <c r="F2743" s="245"/>
      <c r="G2743" s="253">
        <v>23.53895</v>
      </c>
    </row>
    <row r="2744" spans="1:7">
      <c r="A2744" s="251"/>
      <c r="B2744" s="241" t="s">
        <v>5078</v>
      </c>
      <c r="C2744" s="245">
        <v>2022</v>
      </c>
      <c r="D2744" s="245" t="s">
        <v>3771</v>
      </c>
      <c r="E2744" s="245">
        <v>1</v>
      </c>
      <c r="F2744" s="245"/>
      <c r="G2744" s="253">
        <v>23.422189999999997</v>
      </c>
    </row>
    <row r="2745" spans="1:7">
      <c r="A2745" s="251"/>
      <c r="B2745" s="241" t="s">
        <v>5078</v>
      </c>
      <c r="C2745" s="245">
        <v>2022</v>
      </c>
      <c r="D2745" s="245" t="s">
        <v>3771</v>
      </c>
      <c r="E2745" s="245">
        <v>1</v>
      </c>
      <c r="F2745" s="245"/>
      <c r="G2745" s="253">
        <v>23.541630000000001</v>
      </c>
    </row>
    <row r="2746" spans="1:7">
      <c r="A2746" s="251"/>
      <c r="B2746" s="241" t="s">
        <v>5078</v>
      </c>
      <c r="C2746" s="245">
        <v>2022</v>
      </c>
      <c r="D2746" s="245" t="s">
        <v>3771</v>
      </c>
      <c r="E2746" s="245">
        <v>1</v>
      </c>
      <c r="F2746" s="245"/>
      <c r="G2746" s="253">
        <v>23.881430000000002</v>
      </c>
    </row>
    <row r="2747" spans="1:7">
      <c r="A2747" s="251"/>
      <c r="B2747" s="241" t="s">
        <v>5078</v>
      </c>
      <c r="C2747" s="245">
        <v>2022</v>
      </c>
      <c r="D2747" s="245" t="s">
        <v>3771</v>
      </c>
      <c r="E2747" s="245">
        <v>1</v>
      </c>
      <c r="F2747" s="245"/>
      <c r="G2747" s="253">
        <v>35.625809999999994</v>
      </c>
    </row>
    <row r="2748" spans="1:7">
      <c r="A2748" s="251"/>
      <c r="B2748" s="241" t="s">
        <v>5078</v>
      </c>
      <c r="C2748" s="245">
        <v>2022</v>
      </c>
      <c r="D2748" s="245" t="s">
        <v>3771</v>
      </c>
      <c r="E2748" s="245">
        <v>1</v>
      </c>
      <c r="F2748" s="245"/>
      <c r="G2748" s="253">
        <v>23.309759999999997</v>
      </c>
    </row>
    <row r="2749" spans="1:7">
      <c r="A2749" s="251"/>
      <c r="B2749" s="241" t="s">
        <v>5078</v>
      </c>
      <c r="C2749" s="245">
        <v>2022</v>
      </c>
      <c r="D2749" s="245" t="s">
        <v>3771</v>
      </c>
      <c r="E2749" s="245">
        <v>1</v>
      </c>
      <c r="F2749" s="245"/>
      <c r="G2749" s="253">
        <v>23.764509999999998</v>
      </c>
    </row>
    <row r="2750" spans="1:7">
      <c r="A2750" s="251"/>
      <c r="B2750" s="241" t="s">
        <v>5078</v>
      </c>
      <c r="C2750" s="245">
        <v>2022</v>
      </c>
      <c r="D2750" s="245" t="s">
        <v>3771</v>
      </c>
      <c r="E2750" s="245">
        <v>1</v>
      </c>
      <c r="F2750" s="245"/>
      <c r="G2750" s="253">
        <v>18.12697</v>
      </c>
    </row>
    <row r="2751" spans="1:7">
      <c r="A2751" s="251"/>
      <c r="B2751" s="241" t="s">
        <v>5078</v>
      </c>
      <c r="C2751" s="245">
        <v>2022</v>
      </c>
      <c r="D2751" s="245" t="s">
        <v>3771</v>
      </c>
      <c r="E2751" s="245">
        <v>1</v>
      </c>
      <c r="F2751" s="245"/>
      <c r="G2751" s="253">
        <v>22.744199999999999</v>
      </c>
    </row>
    <row r="2752" spans="1:7">
      <c r="A2752" s="251"/>
      <c r="B2752" s="241" t="s">
        <v>5078</v>
      </c>
      <c r="C2752" s="245">
        <v>2022</v>
      </c>
      <c r="D2752" s="245" t="s">
        <v>3771</v>
      </c>
      <c r="E2752" s="245">
        <v>1</v>
      </c>
      <c r="F2752" s="245"/>
      <c r="G2752" s="253">
        <v>24.066520000000001</v>
      </c>
    </row>
    <row r="2753" spans="1:7">
      <c r="A2753" s="251"/>
      <c r="B2753" s="241" t="s">
        <v>5078</v>
      </c>
      <c r="C2753" s="245">
        <v>2022</v>
      </c>
      <c r="D2753" s="245" t="s">
        <v>3771</v>
      </c>
      <c r="E2753" s="245">
        <v>1</v>
      </c>
      <c r="F2753" s="245"/>
      <c r="G2753" s="253">
        <v>22.769369999999999</v>
      </c>
    </row>
    <row r="2754" spans="1:7">
      <c r="A2754" s="251"/>
      <c r="B2754" s="241" t="s">
        <v>5078</v>
      </c>
      <c r="C2754" s="245">
        <v>2022</v>
      </c>
      <c r="D2754" s="245" t="s">
        <v>3771</v>
      </c>
      <c r="E2754" s="245">
        <v>1</v>
      </c>
      <c r="F2754" s="245"/>
      <c r="G2754" s="253">
        <v>23.222930000000002</v>
      </c>
    </row>
    <row r="2755" spans="1:7">
      <c r="A2755" s="251"/>
      <c r="B2755" s="241" t="s">
        <v>5078</v>
      </c>
      <c r="C2755" s="245">
        <v>2022</v>
      </c>
      <c r="D2755" s="245" t="s">
        <v>3771</v>
      </c>
      <c r="E2755" s="245">
        <v>1</v>
      </c>
      <c r="F2755" s="245"/>
      <c r="G2755" s="253">
        <v>24.15137</v>
      </c>
    </row>
    <row r="2756" spans="1:7">
      <c r="A2756" s="251"/>
      <c r="B2756" s="241" t="s">
        <v>5078</v>
      </c>
      <c r="C2756" s="245">
        <v>2022</v>
      </c>
      <c r="D2756" s="245" t="s">
        <v>3771</v>
      </c>
      <c r="E2756" s="245">
        <v>1</v>
      </c>
      <c r="F2756" s="245"/>
      <c r="G2756" s="253">
        <v>24.151319999999998</v>
      </c>
    </row>
    <row r="2757" spans="1:7">
      <c r="A2757" s="251"/>
      <c r="B2757" s="241" t="s">
        <v>5078</v>
      </c>
      <c r="C2757" s="245">
        <v>2022</v>
      </c>
      <c r="D2757" s="245" t="s">
        <v>3771</v>
      </c>
      <c r="E2757" s="245">
        <v>1</v>
      </c>
      <c r="F2757" s="245"/>
      <c r="G2757" s="253">
        <v>23.612959999999998</v>
      </c>
    </row>
    <row r="2758" spans="1:7">
      <c r="A2758" s="251"/>
      <c r="B2758" s="241" t="s">
        <v>5078</v>
      </c>
      <c r="C2758" s="245">
        <v>2022</v>
      </c>
      <c r="D2758" s="245" t="s">
        <v>3771</v>
      </c>
      <c r="E2758" s="245">
        <v>1</v>
      </c>
      <c r="F2758" s="245"/>
      <c r="G2758" s="253">
        <v>23.517019999999999</v>
      </c>
    </row>
    <row r="2759" spans="1:7">
      <c r="A2759" s="251"/>
      <c r="B2759" s="241" t="s">
        <v>5078</v>
      </c>
      <c r="C2759" s="245">
        <v>2022</v>
      </c>
      <c r="D2759" s="245" t="s">
        <v>3771</v>
      </c>
      <c r="E2759" s="245">
        <v>1</v>
      </c>
      <c r="F2759" s="245"/>
      <c r="G2759" s="253">
        <v>22.541700000000002</v>
      </c>
    </row>
    <row r="2760" spans="1:7">
      <c r="A2760" s="251"/>
      <c r="B2760" s="241" t="s">
        <v>5078</v>
      </c>
      <c r="C2760" s="245">
        <v>2022</v>
      </c>
      <c r="D2760" s="245" t="s">
        <v>3771</v>
      </c>
      <c r="E2760" s="245">
        <v>1</v>
      </c>
      <c r="F2760" s="245"/>
      <c r="G2760" s="253">
        <v>23.881439999999998</v>
      </c>
    </row>
    <row r="2761" spans="1:7">
      <c r="A2761" s="251"/>
      <c r="B2761" s="241" t="s">
        <v>5078</v>
      </c>
      <c r="C2761" s="245">
        <v>2022</v>
      </c>
      <c r="D2761" s="245" t="s">
        <v>3771</v>
      </c>
      <c r="E2761" s="245">
        <v>1</v>
      </c>
      <c r="F2761" s="245"/>
      <c r="G2761" s="253">
        <v>16.37311</v>
      </c>
    </row>
    <row r="2762" spans="1:7">
      <c r="A2762" s="251"/>
      <c r="B2762" s="241" t="s">
        <v>5078</v>
      </c>
      <c r="C2762" s="245">
        <v>2022</v>
      </c>
      <c r="D2762" s="245" t="s">
        <v>3771</v>
      </c>
      <c r="E2762" s="245">
        <v>1</v>
      </c>
      <c r="F2762" s="245"/>
      <c r="G2762" s="253">
        <v>23.867459999999998</v>
      </c>
    </row>
    <row r="2763" spans="1:7">
      <c r="A2763" s="251"/>
      <c r="B2763" s="241" t="s">
        <v>5078</v>
      </c>
      <c r="C2763" s="245">
        <v>2022</v>
      </c>
      <c r="D2763" s="245" t="s">
        <v>3771</v>
      </c>
      <c r="E2763" s="245">
        <v>1</v>
      </c>
      <c r="F2763" s="245"/>
      <c r="G2763" s="253">
        <v>23.75891</v>
      </c>
    </row>
    <row r="2764" spans="1:7">
      <c r="A2764" s="251"/>
      <c r="B2764" s="241" t="s">
        <v>5078</v>
      </c>
      <c r="C2764" s="245">
        <v>2022</v>
      </c>
      <c r="D2764" s="245" t="s">
        <v>3771</v>
      </c>
      <c r="E2764" s="245">
        <v>1</v>
      </c>
      <c r="F2764" s="245"/>
      <c r="G2764" s="253">
        <v>23.385279999999998</v>
      </c>
    </row>
    <row r="2765" spans="1:7">
      <c r="A2765" s="251"/>
      <c r="B2765" s="241" t="s">
        <v>5078</v>
      </c>
      <c r="C2765" s="245">
        <v>2022</v>
      </c>
      <c r="D2765" s="245" t="s">
        <v>3771</v>
      </c>
      <c r="E2765" s="245">
        <v>1</v>
      </c>
      <c r="F2765" s="245"/>
      <c r="G2765" s="253">
        <v>23.385270000000002</v>
      </c>
    </row>
    <row r="2766" spans="1:7">
      <c r="A2766" s="251"/>
      <c r="B2766" s="241" t="s">
        <v>5078</v>
      </c>
      <c r="C2766" s="245">
        <v>2022</v>
      </c>
      <c r="D2766" s="245" t="s">
        <v>3771</v>
      </c>
      <c r="E2766" s="245">
        <v>1</v>
      </c>
      <c r="F2766" s="245"/>
      <c r="G2766" s="253">
        <v>23.372490000000003</v>
      </c>
    </row>
    <row r="2767" spans="1:7">
      <c r="A2767" s="251"/>
      <c r="B2767" s="241" t="s">
        <v>5078</v>
      </c>
      <c r="C2767" s="245">
        <v>2022</v>
      </c>
      <c r="D2767" s="245" t="s">
        <v>3771</v>
      </c>
      <c r="E2767" s="245">
        <v>1</v>
      </c>
      <c r="F2767" s="245"/>
      <c r="G2767" s="253">
        <v>23.639509999999998</v>
      </c>
    </row>
    <row r="2768" spans="1:7">
      <c r="A2768" s="251"/>
      <c r="B2768" s="241" t="s">
        <v>5078</v>
      </c>
      <c r="C2768" s="245">
        <v>2022</v>
      </c>
      <c r="D2768" s="245" t="s">
        <v>3771</v>
      </c>
      <c r="E2768" s="245">
        <v>1</v>
      </c>
      <c r="F2768" s="245"/>
      <c r="G2768" s="253">
        <v>22.528890000000001</v>
      </c>
    </row>
    <row r="2769" spans="1:7">
      <c r="A2769" s="251"/>
      <c r="B2769" s="241" t="s">
        <v>5078</v>
      </c>
      <c r="C2769" s="245">
        <v>2022</v>
      </c>
      <c r="D2769" s="245" t="s">
        <v>3771</v>
      </c>
      <c r="E2769" s="245">
        <v>1</v>
      </c>
      <c r="F2769" s="245"/>
      <c r="G2769" s="253">
        <v>22.562480000000001</v>
      </c>
    </row>
    <row r="2770" spans="1:7">
      <c r="A2770" s="251"/>
      <c r="B2770" s="241" t="s">
        <v>5078</v>
      </c>
      <c r="C2770" s="245">
        <v>2022</v>
      </c>
      <c r="D2770" s="245" t="s">
        <v>3771</v>
      </c>
      <c r="E2770" s="245">
        <v>1</v>
      </c>
      <c r="F2770" s="245"/>
      <c r="G2770" s="253">
        <v>23.406459999999999</v>
      </c>
    </row>
    <row r="2771" spans="1:7">
      <c r="A2771" s="251"/>
      <c r="B2771" s="241" t="s">
        <v>5078</v>
      </c>
      <c r="C2771" s="245">
        <v>2022</v>
      </c>
      <c r="D2771" s="245" t="s">
        <v>3771</v>
      </c>
      <c r="E2771" s="245">
        <v>1</v>
      </c>
      <c r="F2771" s="245"/>
      <c r="G2771" s="253">
        <v>23.463699999999999</v>
      </c>
    </row>
    <row r="2772" spans="1:7">
      <c r="A2772" s="251"/>
      <c r="B2772" s="241" t="s">
        <v>5078</v>
      </c>
      <c r="C2772" s="245">
        <v>2022</v>
      </c>
      <c r="D2772" s="245" t="s">
        <v>3771</v>
      </c>
      <c r="E2772" s="245">
        <v>1</v>
      </c>
      <c r="F2772" s="245"/>
      <c r="G2772" s="253">
        <v>14.82901</v>
      </c>
    </row>
    <row r="2773" spans="1:7">
      <c r="A2773" s="251"/>
      <c r="B2773" s="241" t="s">
        <v>5078</v>
      </c>
      <c r="C2773" s="245">
        <v>2022</v>
      </c>
      <c r="D2773" s="245" t="s">
        <v>3771</v>
      </c>
      <c r="E2773" s="245">
        <v>1</v>
      </c>
      <c r="F2773" s="245"/>
      <c r="G2773" s="253">
        <v>23.517019999999999</v>
      </c>
    </row>
    <row r="2774" spans="1:7">
      <c r="A2774" s="251"/>
      <c r="B2774" s="241" t="s">
        <v>5078</v>
      </c>
      <c r="C2774" s="245">
        <v>2022</v>
      </c>
      <c r="D2774" s="245" t="s">
        <v>3771</v>
      </c>
      <c r="E2774" s="245">
        <v>1</v>
      </c>
      <c r="F2774" s="245"/>
      <c r="G2774" s="253">
        <v>23.764500000000002</v>
      </c>
    </row>
    <row r="2775" spans="1:7">
      <c r="A2775" s="251"/>
      <c r="B2775" s="241" t="s">
        <v>5078</v>
      </c>
      <c r="C2775" s="245">
        <v>2022</v>
      </c>
      <c r="D2775" s="245" t="s">
        <v>3771</v>
      </c>
      <c r="E2775" s="245">
        <v>1</v>
      </c>
      <c r="F2775" s="245"/>
      <c r="G2775" s="253">
        <v>24.550180000000001</v>
      </c>
    </row>
    <row r="2776" spans="1:7">
      <c r="A2776" s="251"/>
      <c r="B2776" s="241" t="s">
        <v>5078</v>
      </c>
      <c r="C2776" s="245">
        <v>2022</v>
      </c>
      <c r="D2776" s="245" t="s">
        <v>3771</v>
      </c>
      <c r="E2776" s="245">
        <v>1</v>
      </c>
      <c r="F2776" s="245"/>
      <c r="G2776" s="253">
        <v>19.853290000000001</v>
      </c>
    </row>
    <row r="2777" spans="1:7">
      <c r="A2777" s="251"/>
      <c r="B2777" s="241" t="s">
        <v>5078</v>
      </c>
      <c r="C2777" s="245">
        <v>2022</v>
      </c>
      <c r="D2777" s="245" t="s">
        <v>3771</v>
      </c>
      <c r="E2777" s="245">
        <v>1</v>
      </c>
      <c r="F2777" s="245"/>
      <c r="G2777" s="253">
        <v>23.504270000000002</v>
      </c>
    </row>
    <row r="2778" spans="1:7">
      <c r="A2778" s="251"/>
      <c r="B2778" s="241" t="s">
        <v>5078</v>
      </c>
      <c r="C2778" s="245">
        <v>2022</v>
      </c>
      <c r="D2778" s="245" t="s">
        <v>3771</v>
      </c>
      <c r="E2778" s="245">
        <v>1</v>
      </c>
      <c r="F2778" s="245"/>
      <c r="G2778" s="253">
        <v>23.529669999999999</v>
      </c>
    </row>
    <row r="2779" spans="1:7">
      <c r="A2779" s="251"/>
      <c r="B2779" s="241" t="s">
        <v>5078</v>
      </c>
      <c r="C2779" s="245">
        <v>2022</v>
      </c>
      <c r="D2779" s="245" t="s">
        <v>3771</v>
      </c>
      <c r="E2779" s="245">
        <v>1</v>
      </c>
      <c r="F2779" s="245"/>
      <c r="G2779" s="253">
        <v>24.27103</v>
      </c>
    </row>
    <row r="2780" spans="1:7">
      <c r="A2780" s="251"/>
      <c r="B2780" s="241" t="s">
        <v>5078</v>
      </c>
      <c r="C2780" s="245">
        <v>2022</v>
      </c>
      <c r="D2780" s="245" t="s">
        <v>3771</v>
      </c>
      <c r="E2780" s="245">
        <v>1</v>
      </c>
      <c r="F2780" s="245"/>
      <c r="G2780" s="253">
        <v>23.629900000000003</v>
      </c>
    </row>
    <row r="2781" spans="1:7">
      <c r="A2781" s="251"/>
      <c r="B2781" s="241" t="s">
        <v>5078</v>
      </c>
      <c r="C2781" s="245">
        <v>2022</v>
      </c>
      <c r="D2781" s="245" t="s">
        <v>3771</v>
      </c>
      <c r="E2781" s="245">
        <v>1</v>
      </c>
      <c r="F2781" s="245"/>
      <c r="G2781" s="253">
        <v>22.920970000000001</v>
      </c>
    </row>
    <row r="2782" spans="1:7">
      <c r="A2782" s="251"/>
      <c r="B2782" s="241" t="s">
        <v>5078</v>
      </c>
      <c r="C2782" s="245">
        <v>2022</v>
      </c>
      <c r="D2782" s="245" t="s">
        <v>3771</v>
      </c>
      <c r="E2782" s="245">
        <v>1</v>
      </c>
      <c r="F2782" s="245"/>
      <c r="G2782" s="253">
        <v>18.564319999999999</v>
      </c>
    </row>
    <row r="2783" spans="1:7">
      <c r="A2783" s="251"/>
      <c r="B2783" s="241" t="s">
        <v>5078</v>
      </c>
      <c r="C2783" s="245">
        <v>2022</v>
      </c>
      <c r="D2783" s="245" t="s">
        <v>3771</v>
      </c>
      <c r="E2783" s="245">
        <v>1</v>
      </c>
      <c r="F2783" s="245"/>
      <c r="G2783" s="253">
        <v>23.46762</v>
      </c>
    </row>
    <row r="2784" spans="1:7">
      <c r="A2784" s="251"/>
      <c r="B2784" s="241" t="s">
        <v>5078</v>
      </c>
      <c r="C2784" s="245">
        <v>2022</v>
      </c>
      <c r="D2784" s="245" t="s">
        <v>3771</v>
      </c>
      <c r="E2784" s="245">
        <v>1</v>
      </c>
      <c r="F2784" s="245"/>
      <c r="G2784" s="253">
        <v>23.48837</v>
      </c>
    </row>
    <row r="2785" spans="1:7">
      <c r="A2785" s="251"/>
      <c r="B2785" s="241" t="s">
        <v>5078</v>
      </c>
      <c r="C2785" s="245">
        <v>2022</v>
      </c>
      <c r="D2785" s="245" t="s">
        <v>3771</v>
      </c>
      <c r="E2785" s="245">
        <v>1</v>
      </c>
      <c r="F2785" s="245"/>
      <c r="G2785" s="253">
        <v>22.838069999999998</v>
      </c>
    </row>
    <row r="2786" spans="1:7">
      <c r="A2786" s="251"/>
      <c r="B2786" s="241" t="s">
        <v>5078</v>
      </c>
      <c r="C2786" s="245">
        <v>2022</v>
      </c>
      <c r="D2786" s="245" t="s">
        <v>3771</v>
      </c>
      <c r="E2786" s="245">
        <v>1</v>
      </c>
      <c r="F2786" s="245"/>
      <c r="G2786" s="253">
        <v>23.451910000000002</v>
      </c>
    </row>
    <row r="2787" spans="1:7">
      <c r="A2787" s="251"/>
      <c r="B2787" s="241" t="s">
        <v>5078</v>
      </c>
      <c r="C2787" s="245">
        <v>2022</v>
      </c>
      <c r="D2787" s="245" t="s">
        <v>3771</v>
      </c>
      <c r="E2787" s="245">
        <v>1</v>
      </c>
      <c r="F2787" s="245"/>
      <c r="G2787" s="253">
        <v>23.51436</v>
      </c>
    </row>
    <row r="2788" spans="1:7">
      <c r="A2788" s="251"/>
      <c r="B2788" s="241" t="s">
        <v>5078</v>
      </c>
      <c r="C2788" s="245">
        <v>2022</v>
      </c>
      <c r="D2788" s="245" t="s">
        <v>3771</v>
      </c>
      <c r="E2788" s="245">
        <v>1</v>
      </c>
      <c r="F2788" s="245"/>
      <c r="G2788" s="253">
        <v>23.52319</v>
      </c>
    </row>
    <row r="2789" spans="1:7">
      <c r="A2789" s="251"/>
      <c r="B2789" s="241" t="s">
        <v>5078</v>
      </c>
      <c r="C2789" s="245">
        <v>2022</v>
      </c>
      <c r="D2789" s="245" t="s">
        <v>3771</v>
      </c>
      <c r="E2789" s="245">
        <v>1</v>
      </c>
      <c r="F2789" s="245"/>
      <c r="G2789" s="253">
        <v>24.032450000000001</v>
      </c>
    </row>
    <row r="2790" spans="1:7">
      <c r="A2790" s="251"/>
      <c r="B2790" s="241" t="s">
        <v>5078</v>
      </c>
      <c r="C2790" s="245">
        <v>2022</v>
      </c>
      <c r="D2790" s="245" t="s">
        <v>3771</v>
      </c>
      <c r="E2790" s="245">
        <v>1</v>
      </c>
      <c r="F2790" s="245"/>
      <c r="G2790" s="253">
        <v>24.584009999999999</v>
      </c>
    </row>
    <row r="2791" spans="1:7">
      <c r="A2791" s="251"/>
      <c r="B2791" s="241" t="s">
        <v>5078</v>
      </c>
      <c r="C2791" s="245">
        <v>2022</v>
      </c>
      <c r="D2791" s="245" t="s">
        <v>3771</v>
      </c>
      <c r="E2791" s="245">
        <v>1</v>
      </c>
      <c r="F2791" s="245"/>
      <c r="G2791" s="253">
        <v>23.35004</v>
      </c>
    </row>
    <row r="2792" spans="1:7">
      <c r="A2792" s="251"/>
      <c r="B2792" s="241" t="s">
        <v>5078</v>
      </c>
      <c r="C2792" s="245">
        <v>2022</v>
      </c>
      <c r="D2792" s="245" t="s">
        <v>3771</v>
      </c>
      <c r="E2792" s="245">
        <v>1</v>
      </c>
      <c r="F2792" s="245"/>
      <c r="G2792" s="253">
        <v>24.574930000000002</v>
      </c>
    </row>
    <row r="2793" spans="1:7">
      <c r="A2793" s="251"/>
      <c r="B2793" s="241" t="s">
        <v>5078</v>
      </c>
      <c r="C2793" s="245">
        <v>2022</v>
      </c>
      <c r="D2793" s="245" t="s">
        <v>3771</v>
      </c>
      <c r="E2793" s="245">
        <v>1</v>
      </c>
      <c r="F2793" s="245"/>
      <c r="G2793" s="253">
        <v>22.732099999999999</v>
      </c>
    </row>
    <row r="2794" spans="1:7">
      <c r="A2794" s="251"/>
      <c r="B2794" s="241" t="s">
        <v>5078</v>
      </c>
      <c r="C2794" s="245">
        <v>2022</v>
      </c>
      <c r="D2794" s="245" t="s">
        <v>3771</v>
      </c>
      <c r="E2794" s="245">
        <v>1</v>
      </c>
      <c r="F2794" s="245"/>
      <c r="G2794" s="253">
        <v>24.627770000000002</v>
      </c>
    </row>
    <row r="2795" spans="1:7">
      <c r="A2795" s="251"/>
      <c r="B2795" s="241" t="s">
        <v>5078</v>
      </c>
      <c r="C2795" s="245">
        <v>2022</v>
      </c>
      <c r="D2795" s="245" t="s">
        <v>3771</v>
      </c>
      <c r="E2795" s="245">
        <v>1</v>
      </c>
      <c r="F2795" s="245"/>
      <c r="G2795" s="253">
        <v>24.058299999999999</v>
      </c>
    </row>
    <row r="2796" spans="1:7">
      <c r="A2796" s="251"/>
      <c r="B2796" s="241" t="s">
        <v>5078</v>
      </c>
      <c r="C2796" s="245">
        <v>2022</v>
      </c>
      <c r="D2796" s="245" t="s">
        <v>3771</v>
      </c>
      <c r="E2796" s="245">
        <v>1</v>
      </c>
      <c r="F2796" s="245"/>
      <c r="G2796" s="253">
        <v>23.614009999999997</v>
      </c>
    </row>
    <row r="2797" spans="1:7">
      <c r="A2797" s="251"/>
      <c r="B2797" s="241" t="s">
        <v>5078</v>
      </c>
      <c r="C2797" s="245">
        <v>2022</v>
      </c>
      <c r="D2797" s="245" t="s">
        <v>3771</v>
      </c>
      <c r="E2797" s="245">
        <v>1</v>
      </c>
      <c r="F2797" s="245"/>
      <c r="G2797" s="253">
        <v>24.572340000000001</v>
      </c>
    </row>
    <row r="2798" spans="1:7">
      <c r="A2798" s="251"/>
      <c r="B2798" s="241" t="s">
        <v>5078</v>
      </c>
      <c r="C2798" s="245">
        <v>2022</v>
      </c>
      <c r="D2798" s="245" t="s">
        <v>3771</v>
      </c>
      <c r="E2798" s="245">
        <v>1</v>
      </c>
      <c r="F2798" s="245"/>
      <c r="G2798" s="253">
        <v>23.58287</v>
      </c>
    </row>
    <row r="2799" spans="1:7">
      <c r="A2799" s="251"/>
      <c r="B2799" s="241" t="s">
        <v>5078</v>
      </c>
      <c r="C2799" s="245">
        <v>2022</v>
      </c>
      <c r="D2799" s="245" t="s">
        <v>3771</v>
      </c>
      <c r="E2799" s="245">
        <v>1</v>
      </c>
      <c r="F2799" s="245"/>
      <c r="G2799" s="253">
        <v>35.817589999999996</v>
      </c>
    </row>
    <row r="2800" spans="1:7">
      <c r="A2800" s="251"/>
      <c r="B2800" s="241" t="s">
        <v>5078</v>
      </c>
      <c r="C2800" s="245">
        <v>2022</v>
      </c>
      <c r="D2800" s="245" t="s">
        <v>3771</v>
      </c>
      <c r="E2800" s="245">
        <v>1</v>
      </c>
      <c r="F2800" s="245"/>
      <c r="G2800" s="253">
        <v>12.464</v>
      </c>
    </row>
    <row r="2801" spans="1:7">
      <c r="A2801" s="251"/>
      <c r="B2801" s="241" t="s">
        <v>5078</v>
      </c>
      <c r="C2801" s="245">
        <v>2022</v>
      </c>
      <c r="D2801" s="245" t="s">
        <v>3771</v>
      </c>
      <c r="E2801" s="245">
        <v>1</v>
      </c>
      <c r="F2801" s="245"/>
      <c r="G2801" s="253">
        <v>40.461059999999996</v>
      </c>
    </row>
    <row r="2802" spans="1:7">
      <c r="A2802" s="251"/>
      <c r="B2802" s="241" t="s">
        <v>5078</v>
      </c>
      <c r="C2802" s="245">
        <v>2022</v>
      </c>
      <c r="D2802" s="245" t="s">
        <v>3771</v>
      </c>
      <c r="E2802" s="245">
        <v>1</v>
      </c>
      <c r="F2802" s="245"/>
      <c r="G2802" s="253">
        <v>22.612629999999999</v>
      </c>
    </row>
    <row r="2803" spans="1:7">
      <c r="A2803" s="251"/>
      <c r="B2803" s="241" t="s">
        <v>5078</v>
      </c>
      <c r="C2803" s="245">
        <v>2022</v>
      </c>
      <c r="D2803" s="245" t="s">
        <v>3771</v>
      </c>
      <c r="E2803" s="245">
        <v>1</v>
      </c>
      <c r="F2803" s="245"/>
      <c r="G2803" s="253">
        <v>24.09948</v>
      </c>
    </row>
    <row r="2804" spans="1:7">
      <c r="A2804" s="251"/>
      <c r="B2804" s="241" t="s">
        <v>5078</v>
      </c>
      <c r="C2804" s="245">
        <v>2022</v>
      </c>
      <c r="D2804" s="245" t="s">
        <v>3771</v>
      </c>
      <c r="E2804" s="245">
        <v>1</v>
      </c>
      <c r="F2804" s="245"/>
      <c r="G2804" s="253">
        <v>23.590859999999999</v>
      </c>
    </row>
    <row r="2805" spans="1:7">
      <c r="A2805" s="251"/>
      <c r="B2805" s="241" t="s">
        <v>5078</v>
      </c>
      <c r="C2805" s="245">
        <v>2022</v>
      </c>
      <c r="D2805" s="245" t="s">
        <v>3771</v>
      </c>
      <c r="E2805" s="245">
        <v>1</v>
      </c>
      <c r="F2805" s="245"/>
      <c r="G2805" s="253">
        <v>24.627770000000002</v>
      </c>
    </row>
    <row r="2806" spans="1:7">
      <c r="A2806" s="251"/>
      <c r="B2806" s="241" t="s">
        <v>5078</v>
      </c>
      <c r="C2806" s="245">
        <v>2022</v>
      </c>
      <c r="D2806" s="245" t="s">
        <v>3771</v>
      </c>
      <c r="E2806" s="245">
        <v>1</v>
      </c>
      <c r="F2806" s="245"/>
      <c r="G2806" s="253">
        <v>24.27103</v>
      </c>
    </row>
    <row r="2807" spans="1:7">
      <c r="A2807" s="251"/>
      <c r="B2807" s="241" t="s">
        <v>5078</v>
      </c>
      <c r="C2807" s="245">
        <v>2022</v>
      </c>
      <c r="D2807" s="245" t="s">
        <v>3771</v>
      </c>
      <c r="E2807" s="245">
        <v>1</v>
      </c>
      <c r="F2807" s="245"/>
      <c r="G2807" s="253">
        <v>24.561119999999999</v>
      </c>
    </row>
    <row r="2808" spans="1:7">
      <c r="A2808" s="251"/>
      <c r="B2808" s="241" t="s">
        <v>5078</v>
      </c>
      <c r="C2808" s="245">
        <v>2022</v>
      </c>
      <c r="D2808" s="245" t="s">
        <v>3771</v>
      </c>
      <c r="E2808" s="245">
        <v>1</v>
      </c>
      <c r="F2808" s="245"/>
      <c r="G2808" s="253">
        <v>24.06317</v>
      </c>
    </row>
    <row r="2809" spans="1:7">
      <c r="A2809" s="251"/>
      <c r="B2809" s="241" t="s">
        <v>5078</v>
      </c>
      <c r="C2809" s="245">
        <v>2022</v>
      </c>
      <c r="D2809" s="245" t="s">
        <v>3771</v>
      </c>
      <c r="E2809" s="245">
        <v>1</v>
      </c>
      <c r="F2809" s="245"/>
      <c r="G2809" s="253">
        <v>24.071259999999999</v>
      </c>
    </row>
    <row r="2810" spans="1:7">
      <c r="A2810" s="251"/>
      <c r="B2810" s="241" t="s">
        <v>5078</v>
      </c>
      <c r="C2810" s="245">
        <v>2022</v>
      </c>
      <c r="D2810" s="245" t="s">
        <v>3771</v>
      </c>
      <c r="E2810" s="245">
        <v>1</v>
      </c>
      <c r="F2810" s="245"/>
      <c r="G2810" s="253">
        <v>24.633189999999999</v>
      </c>
    </row>
    <row r="2811" spans="1:7">
      <c r="A2811" s="251"/>
      <c r="B2811" s="241" t="s">
        <v>5078</v>
      </c>
      <c r="C2811" s="245">
        <v>2022</v>
      </c>
      <c r="D2811" s="245" t="s">
        <v>3771</v>
      </c>
      <c r="E2811" s="245">
        <v>1</v>
      </c>
      <c r="F2811" s="245"/>
      <c r="G2811" s="253">
        <v>23.019439999999999</v>
      </c>
    </row>
    <row r="2812" spans="1:7">
      <c r="A2812" s="251"/>
      <c r="B2812" s="241" t="s">
        <v>5078</v>
      </c>
      <c r="C2812" s="245">
        <v>2022</v>
      </c>
      <c r="D2812" s="245" t="s">
        <v>3771</v>
      </c>
      <c r="E2812" s="245">
        <v>1</v>
      </c>
      <c r="F2812" s="245"/>
      <c r="G2812" s="253">
        <v>23.401409999999998</v>
      </c>
    </row>
    <row r="2813" spans="1:7">
      <c r="A2813" s="251"/>
      <c r="B2813" s="241" t="s">
        <v>5078</v>
      </c>
      <c r="C2813" s="245">
        <v>2022</v>
      </c>
      <c r="D2813" s="245" t="s">
        <v>3771</v>
      </c>
      <c r="E2813" s="245">
        <v>1</v>
      </c>
      <c r="F2813" s="245"/>
      <c r="G2813" s="253">
        <v>23.527290000000001</v>
      </c>
    </row>
    <row r="2814" spans="1:7">
      <c r="A2814" s="251"/>
      <c r="B2814" s="241" t="s">
        <v>5078</v>
      </c>
      <c r="C2814" s="245">
        <v>2022</v>
      </c>
      <c r="D2814" s="245" t="s">
        <v>3771</v>
      </c>
      <c r="E2814" s="245">
        <v>1</v>
      </c>
      <c r="F2814" s="245"/>
      <c r="G2814" s="253">
        <v>23.881439999999998</v>
      </c>
    </row>
    <row r="2815" spans="1:7">
      <c r="A2815" s="251"/>
      <c r="B2815" s="241" t="s">
        <v>5078</v>
      </c>
      <c r="C2815" s="245">
        <v>2022</v>
      </c>
      <c r="D2815" s="245" t="s">
        <v>3771</v>
      </c>
      <c r="E2815" s="245">
        <v>1</v>
      </c>
      <c r="F2815" s="245"/>
      <c r="G2815" s="253">
        <v>24.459849999999999</v>
      </c>
    </row>
    <row r="2816" spans="1:7">
      <c r="A2816" s="251"/>
      <c r="B2816" s="241" t="s">
        <v>5078</v>
      </c>
      <c r="C2816" s="245">
        <v>2022</v>
      </c>
      <c r="D2816" s="245" t="s">
        <v>3771</v>
      </c>
      <c r="E2816" s="245">
        <v>1</v>
      </c>
      <c r="F2816" s="245"/>
      <c r="G2816" s="253">
        <v>24.535709999999998</v>
      </c>
    </row>
    <row r="2817" spans="1:7">
      <c r="A2817" s="251"/>
      <c r="B2817" s="241" t="s">
        <v>5078</v>
      </c>
      <c r="C2817" s="245">
        <v>2022</v>
      </c>
      <c r="D2817" s="245" t="s">
        <v>3771</v>
      </c>
      <c r="E2817" s="245">
        <v>1</v>
      </c>
      <c r="F2817" s="245"/>
      <c r="G2817" s="253">
        <v>31.183599999999998</v>
      </c>
    </row>
    <row r="2818" spans="1:7">
      <c r="A2818" s="251"/>
      <c r="B2818" s="241" t="s">
        <v>5078</v>
      </c>
      <c r="C2818" s="245">
        <v>2022</v>
      </c>
      <c r="D2818" s="245" t="s">
        <v>3771</v>
      </c>
      <c r="E2818" s="245">
        <v>1</v>
      </c>
      <c r="F2818" s="245"/>
      <c r="G2818" s="253">
        <v>23.51559</v>
      </c>
    </row>
    <row r="2819" spans="1:7">
      <c r="A2819" s="251"/>
      <c r="B2819" s="241" t="s">
        <v>5078</v>
      </c>
      <c r="C2819" s="245">
        <v>2022</v>
      </c>
      <c r="D2819" s="245" t="s">
        <v>3771</v>
      </c>
      <c r="E2819" s="245">
        <v>1</v>
      </c>
      <c r="F2819" s="245"/>
      <c r="G2819" s="253">
        <v>32.76285</v>
      </c>
    </row>
    <row r="2820" spans="1:7">
      <c r="A2820" s="251"/>
      <c r="B2820" s="241" t="s">
        <v>5078</v>
      </c>
      <c r="C2820" s="245">
        <v>2022</v>
      </c>
      <c r="D2820" s="245" t="s">
        <v>3771</v>
      </c>
      <c r="E2820" s="245">
        <v>1</v>
      </c>
      <c r="F2820" s="245"/>
      <c r="G2820" s="253">
        <v>33.536529999999999</v>
      </c>
    </row>
    <row r="2821" spans="1:7">
      <c r="A2821" s="251"/>
      <c r="B2821" s="241" t="s">
        <v>5078</v>
      </c>
      <c r="C2821" s="245">
        <v>2022</v>
      </c>
      <c r="D2821" s="245" t="s">
        <v>3771</v>
      </c>
      <c r="E2821" s="245">
        <v>1</v>
      </c>
      <c r="F2821" s="245"/>
      <c r="G2821" s="253">
        <v>18.660580000000003</v>
      </c>
    </row>
    <row r="2822" spans="1:7">
      <c r="A2822" s="251"/>
      <c r="B2822" s="241" t="s">
        <v>5078</v>
      </c>
      <c r="C2822" s="245">
        <v>2022</v>
      </c>
      <c r="D2822" s="245" t="s">
        <v>3771</v>
      </c>
      <c r="E2822" s="245">
        <v>1</v>
      </c>
      <c r="F2822" s="245"/>
      <c r="G2822" s="253">
        <v>27.89791</v>
      </c>
    </row>
    <row r="2823" spans="1:7">
      <c r="A2823" s="251"/>
      <c r="B2823" s="241" t="s">
        <v>5078</v>
      </c>
      <c r="C2823" s="245">
        <v>2022</v>
      </c>
      <c r="D2823" s="245" t="s">
        <v>3771</v>
      </c>
      <c r="E2823" s="245">
        <v>1</v>
      </c>
      <c r="F2823" s="245"/>
      <c r="G2823" s="253">
        <v>10.884209999999999</v>
      </c>
    </row>
    <row r="2824" spans="1:7">
      <c r="A2824" s="251"/>
      <c r="B2824" s="241" t="s">
        <v>5078</v>
      </c>
      <c r="C2824" s="245">
        <v>2022</v>
      </c>
      <c r="D2824" s="245" t="s">
        <v>3771</v>
      </c>
      <c r="E2824" s="245">
        <v>1</v>
      </c>
      <c r="F2824" s="245"/>
      <c r="G2824" s="253">
        <v>32.189099999999996</v>
      </c>
    </row>
    <row r="2825" spans="1:7">
      <c r="A2825" s="251"/>
      <c r="B2825" s="241" t="s">
        <v>5078</v>
      </c>
      <c r="C2825" s="245">
        <v>2022</v>
      </c>
      <c r="D2825" s="245" t="s">
        <v>3771</v>
      </c>
      <c r="E2825" s="245">
        <v>1</v>
      </c>
      <c r="F2825" s="245"/>
      <c r="G2825" s="253">
        <v>22.969849999999997</v>
      </c>
    </row>
    <row r="2826" spans="1:7">
      <c r="A2826" s="251"/>
      <c r="B2826" s="241" t="s">
        <v>5078</v>
      </c>
      <c r="C2826" s="245">
        <v>2022</v>
      </c>
      <c r="D2826" s="245" t="s">
        <v>3771</v>
      </c>
      <c r="E2826" s="245">
        <v>1</v>
      </c>
      <c r="F2826" s="245"/>
      <c r="G2826" s="253">
        <v>31.699630000000003</v>
      </c>
    </row>
    <row r="2827" spans="1:7">
      <c r="A2827" s="251"/>
      <c r="B2827" s="241" t="s">
        <v>5078</v>
      </c>
      <c r="C2827" s="245">
        <v>2022</v>
      </c>
      <c r="D2827" s="245" t="s">
        <v>3771</v>
      </c>
      <c r="E2827" s="245">
        <v>1</v>
      </c>
      <c r="F2827" s="245"/>
      <c r="G2827" s="253">
        <v>12.3001</v>
      </c>
    </row>
    <row r="2828" spans="1:7">
      <c r="A2828" s="251"/>
      <c r="B2828" s="241" t="s">
        <v>5078</v>
      </c>
      <c r="C2828" s="245">
        <v>2022</v>
      </c>
      <c r="D2828" s="245" t="s">
        <v>3771</v>
      </c>
      <c r="E2828" s="245">
        <v>1</v>
      </c>
      <c r="F2828" s="245"/>
      <c r="G2828" s="253">
        <v>12.3001</v>
      </c>
    </row>
    <row r="2829" spans="1:7">
      <c r="A2829" s="251"/>
      <c r="B2829" s="241" t="s">
        <v>5078</v>
      </c>
      <c r="C2829" s="245">
        <v>2022</v>
      </c>
      <c r="D2829" s="245" t="s">
        <v>3771</v>
      </c>
      <c r="E2829" s="245">
        <v>1</v>
      </c>
      <c r="F2829" s="245"/>
      <c r="G2829" s="253">
        <v>32.127499999999998</v>
      </c>
    </row>
    <row r="2830" spans="1:7">
      <c r="A2830" s="251"/>
      <c r="B2830" s="241" t="s">
        <v>5078</v>
      </c>
      <c r="C2830" s="245">
        <v>2022</v>
      </c>
      <c r="D2830" s="245" t="s">
        <v>3771</v>
      </c>
      <c r="E2830" s="245">
        <v>1</v>
      </c>
      <c r="F2830" s="245"/>
      <c r="G2830" s="253">
        <v>15.547709999999999</v>
      </c>
    </row>
    <row r="2831" spans="1:7">
      <c r="A2831" s="251"/>
      <c r="B2831" s="241" t="s">
        <v>5078</v>
      </c>
      <c r="C2831" s="245">
        <v>2022</v>
      </c>
      <c r="D2831" s="245" t="s">
        <v>3771</v>
      </c>
      <c r="E2831" s="245">
        <v>1</v>
      </c>
      <c r="F2831" s="245"/>
      <c r="G2831" s="253">
        <v>26.900179999999999</v>
      </c>
    </row>
    <row r="2832" spans="1:7">
      <c r="A2832" s="251"/>
      <c r="B2832" s="241" t="s">
        <v>5078</v>
      </c>
      <c r="C2832" s="245">
        <v>2022</v>
      </c>
      <c r="D2832" s="245" t="s">
        <v>3771</v>
      </c>
      <c r="E2832" s="245">
        <v>1</v>
      </c>
      <c r="F2832" s="245"/>
      <c r="G2832" s="253">
        <v>34.644649999999999</v>
      </c>
    </row>
    <row r="2833" spans="1:7">
      <c r="A2833" s="251"/>
      <c r="B2833" s="241" t="s">
        <v>5078</v>
      </c>
      <c r="C2833" s="245">
        <v>2022</v>
      </c>
      <c r="D2833" s="245" t="s">
        <v>3771</v>
      </c>
      <c r="E2833" s="245">
        <v>1</v>
      </c>
      <c r="F2833" s="245"/>
      <c r="G2833" s="253">
        <v>40.621130000000001</v>
      </c>
    </row>
    <row r="2834" spans="1:7">
      <c r="A2834" s="251"/>
      <c r="B2834" s="241" t="s">
        <v>5078</v>
      </c>
      <c r="C2834" s="245">
        <v>2022</v>
      </c>
      <c r="D2834" s="245" t="s">
        <v>3771</v>
      </c>
      <c r="E2834" s="245">
        <v>1</v>
      </c>
      <c r="F2834" s="245"/>
      <c r="G2834" s="253">
        <v>30.037790000000001</v>
      </c>
    </row>
    <row r="2835" spans="1:7">
      <c r="A2835" s="251"/>
      <c r="B2835" s="241" t="s">
        <v>5078</v>
      </c>
      <c r="C2835" s="245">
        <v>2022</v>
      </c>
      <c r="D2835" s="245" t="s">
        <v>3771</v>
      </c>
      <c r="E2835" s="245">
        <v>1</v>
      </c>
      <c r="F2835" s="245"/>
      <c r="G2835" s="253">
        <v>25.13185</v>
      </c>
    </row>
    <row r="2836" spans="1:7">
      <c r="A2836" s="251"/>
      <c r="B2836" s="241" t="s">
        <v>5078</v>
      </c>
      <c r="C2836" s="245">
        <v>2022</v>
      </c>
      <c r="D2836" s="245" t="s">
        <v>3771</v>
      </c>
      <c r="E2836" s="245">
        <v>1</v>
      </c>
      <c r="F2836" s="245"/>
      <c r="G2836" s="253">
        <v>42.270220000000002</v>
      </c>
    </row>
    <row r="2837" spans="1:7">
      <c r="A2837" s="251"/>
      <c r="B2837" s="241" t="s">
        <v>5078</v>
      </c>
      <c r="C2837" s="245">
        <v>2022</v>
      </c>
      <c r="D2837" s="245" t="s">
        <v>3771</v>
      </c>
      <c r="E2837" s="245">
        <v>1</v>
      </c>
      <c r="F2837" s="245"/>
      <c r="G2837" s="253">
        <v>34.00685</v>
      </c>
    </row>
    <row r="2838" spans="1:7">
      <c r="A2838" s="251"/>
      <c r="B2838" s="241" t="s">
        <v>5078</v>
      </c>
      <c r="C2838" s="245">
        <v>2022</v>
      </c>
      <c r="D2838" s="245" t="s">
        <v>3771</v>
      </c>
      <c r="E2838" s="245">
        <v>1</v>
      </c>
      <c r="F2838" s="245"/>
      <c r="G2838" s="253">
        <v>33.791089999999997</v>
      </c>
    </row>
    <row r="2839" spans="1:7">
      <c r="A2839" s="251"/>
      <c r="B2839" s="241" t="s">
        <v>5078</v>
      </c>
      <c r="C2839" s="245">
        <v>2022</v>
      </c>
      <c r="D2839" s="245" t="s">
        <v>3771</v>
      </c>
      <c r="E2839" s="245">
        <v>1</v>
      </c>
      <c r="F2839" s="245"/>
      <c r="G2839" s="253">
        <v>42.437839999999994</v>
      </c>
    </row>
    <row r="2840" spans="1:7">
      <c r="A2840" s="251"/>
      <c r="B2840" s="241" t="s">
        <v>5078</v>
      </c>
      <c r="C2840" s="245">
        <v>2022</v>
      </c>
      <c r="D2840" s="245" t="s">
        <v>3771</v>
      </c>
      <c r="E2840" s="245">
        <v>1</v>
      </c>
      <c r="F2840" s="245"/>
      <c r="G2840" s="253">
        <v>42.571539999999999</v>
      </c>
    </row>
    <row r="2841" spans="1:7">
      <c r="A2841" s="251"/>
      <c r="B2841" s="241" t="s">
        <v>5078</v>
      </c>
      <c r="C2841" s="245">
        <v>2022</v>
      </c>
      <c r="D2841" s="245" t="s">
        <v>3771</v>
      </c>
      <c r="E2841" s="245">
        <v>1</v>
      </c>
      <c r="F2841" s="245"/>
      <c r="G2841" s="253">
        <v>41.767870000000002</v>
      </c>
    </row>
    <row r="2842" spans="1:7">
      <c r="A2842" s="251"/>
      <c r="B2842" s="241" t="s">
        <v>5078</v>
      </c>
      <c r="C2842" s="245">
        <v>2022</v>
      </c>
      <c r="D2842" s="245" t="s">
        <v>3771</v>
      </c>
      <c r="E2842" s="245">
        <v>1</v>
      </c>
      <c r="F2842" s="245"/>
      <c r="G2842" s="253">
        <v>22.463249999999999</v>
      </c>
    </row>
    <row r="2843" spans="1:7">
      <c r="A2843" s="251"/>
      <c r="B2843" s="241" t="s">
        <v>5078</v>
      </c>
      <c r="C2843" s="245">
        <v>2022</v>
      </c>
      <c r="D2843" s="245" t="s">
        <v>3771</v>
      </c>
      <c r="E2843" s="245">
        <v>1</v>
      </c>
      <c r="F2843" s="245"/>
      <c r="G2843" s="253">
        <v>16.41778</v>
      </c>
    </row>
    <row r="2844" spans="1:7">
      <c r="A2844" s="251"/>
      <c r="B2844" s="241" t="s">
        <v>5078</v>
      </c>
      <c r="C2844" s="245">
        <v>2022</v>
      </c>
      <c r="D2844" s="245" t="s">
        <v>3771</v>
      </c>
      <c r="E2844" s="245">
        <v>1</v>
      </c>
      <c r="F2844" s="245"/>
      <c r="G2844" s="253">
        <v>32.620539999999998</v>
      </c>
    </row>
    <row r="2845" spans="1:7">
      <c r="A2845" s="251"/>
      <c r="B2845" s="241" t="s">
        <v>5078</v>
      </c>
      <c r="C2845" s="245">
        <v>2022</v>
      </c>
      <c r="D2845" s="245" t="s">
        <v>3771</v>
      </c>
      <c r="E2845" s="245">
        <v>1</v>
      </c>
      <c r="F2845" s="245"/>
      <c r="G2845" s="253">
        <v>20.911270000000002</v>
      </c>
    </row>
    <row r="2846" spans="1:7">
      <c r="A2846" s="251"/>
      <c r="B2846" s="241" t="s">
        <v>5078</v>
      </c>
      <c r="C2846" s="245">
        <v>2022</v>
      </c>
      <c r="D2846" s="245" t="s">
        <v>3771</v>
      </c>
      <c r="E2846" s="245">
        <v>1</v>
      </c>
      <c r="F2846" s="245"/>
      <c r="G2846" s="253">
        <v>13.20299</v>
      </c>
    </row>
    <row r="2847" spans="1:7">
      <c r="A2847" s="251"/>
      <c r="B2847" s="241" t="s">
        <v>5078</v>
      </c>
      <c r="C2847" s="245">
        <v>2022</v>
      </c>
      <c r="D2847" s="245" t="s">
        <v>3771</v>
      </c>
      <c r="E2847" s="245">
        <v>1</v>
      </c>
      <c r="F2847" s="245"/>
      <c r="G2847" s="253">
        <v>29.38841</v>
      </c>
    </row>
    <row r="2848" spans="1:7">
      <c r="A2848" s="251"/>
      <c r="B2848" s="241" t="s">
        <v>5078</v>
      </c>
      <c r="C2848" s="245">
        <v>2022</v>
      </c>
      <c r="D2848" s="245" t="s">
        <v>3771</v>
      </c>
      <c r="E2848" s="245">
        <v>1</v>
      </c>
      <c r="F2848" s="245"/>
      <c r="G2848" s="253">
        <v>15.040760000000001</v>
      </c>
    </row>
    <row r="2849" spans="1:7">
      <c r="A2849" s="251"/>
      <c r="B2849" s="241" t="s">
        <v>5078</v>
      </c>
      <c r="C2849" s="245">
        <v>2022</v>
      </c>
      <c r="D2849" s="245" t="s">
        <v>3771</v>
      </c>
      <c r="E2849" s="245">
        <v>1</v>
      </c>
      <c r="F2849" s="245"/>
      <c r="G2849" s="253">
        <v>15.30603</v>
      </c>
    </row>
    <row r="2850" spans="1:7">
      <c r="A2850" s="251"/>
      <c r="B2850" s="241" t="s">
        <v>5078</v>
      </c>
      <c r="C2850" s="245">
        <v>2022</v>
      </c>
      <c r="D2850" s="245" t="s">
        <v>3771</v>
      </c>
      <c r="E2850" s="245">
        <v>1</v>
      </c>
      <c r="F2850" s="245"/>
      <c r="G2850" s="253">
        <v>13.232989999999999</v>
      </c>
    </row>
    <row r="2851" spans="1:7">
      <c r="A2851" s="251"/>
      <c r="B2851" s="241" t="s">
        <v>5078</v>
      </c>
      <c r="C2851" s="245">
        <v>2022</v>
      </c>
      <c r="D2851" s="245" t="s">
        <v>3771</v>
      </c>
      <c r="E2851" s="245">
        <v>1</v>
      </c>
      <c r="F2851" s="245"/>
      <c r="G2851" s="253">
        <v>30.200479999999999</v>
      </c>
    </row>
    <row r="2852" spans="1:7">
      <c r="A2852" s="251"/>
      <c r="B2852" s="241" t="s">
        <v>5078</v>
      </c>
      <c r="C2852" s="245">
        <v>2022</v>
      </c>
      <c r="D2852" s="245" t="s">
        <v>3771</v>
      </c>
      <c r="E2852" s="245">
        <v>1</v>
      </c>
      <c r="F2852" s="245"/>
      <c r="G2852" s="253">
        <v>22.261569999999999</v>
      </c>
    </row>
    <row r="2853" spans="1:7">
      <c r="A2853" s="251"/>
      <c r="B2853" s="241" t="s">
        <v>5078</v>
      </c>
      <c r="C2853" s="245">
        <v>2022</v>
      </c>
      <c r="D2853" s="245" t="s">
        <v>3771</v>
      </c>
      <c r="E2853" s="245">
        <v>1</v>
      </c>
      <c r="F2853" s="245"/>
      <c r="G2853" s="253">
        <v>25.652270000000001</v>
      </c>
    </row>
    <row r="2854" spans="1:7">
      <c r="A2854" s="251"/>
      <c r="B2854" s="241" t="s">
        <v>5078</v>
      </c>
      <c r="C2854" s="245">
        <v>2022</v>
      </c>
      <c r="D2854" s="245" t="s">
        <v>3771</v>
      </c>
      <c r="E2854" s="245">
        <v>1</v>
      </c>
      <c r="F2854" s="245"/>
      <c r="G2854" s="253">
        <v>24.31099</v>
      </c>
    </row>
    <row r="2855" spans="1:7">
      <c r="A2855" s="251"/>
      <c r="B2855" s="241" t="s">
        <v>5078</v>
      </c>
      <c r="C2855" s="245">
        <v>2022</v>
      </c>
      <c r="D2855" s="245" t="s">
        <v>3771</v>
      </c>
      <c r="E2855" s="245">
        <v>1</v>
      </c>
      <c r="F2855" s="245"/>
      <c r="G2855" s="253">
        <v>24.331689999999998</v>
      </c>
    </row>
    <row r="2856" spans="1:7">
      <c r="A2856" s="251"/>
      <c r="B2856" s="241" t="s">
        <v>5078</v>
      </c>
      <c r="C2856" s="245">
        <v>2022</v>
      </c>
      <c r="D2856" s="245" t="s">
        <v>3771</v>
      </c>
      <c r="E2856" s="245">
        <v>1</v>
      </c>
      <c r="F2856" s="245"/>
      <c r="G2856" s="253">
        <v>23.473459999999999</v>
      </c>
    </row>
    <row r="2857" spans="1:7">
      <c r="A2857" s="251"/>
      <c r="B2857" s="241" t="s">
        <v>5078</v>
      </c>
      <c r="C2857" s="245">
        <v>2022</v>
      </c>
      <c r="D2857" s="245" t="s">
        <v>3771</v>
      </c>
      <c r="E2857" s="245">
        <v>1</v>
      </c>
      <c r="F2857" s="245"/>
      <c r="G2857" s="253">
        <v>23.55565</v>
      </c>
    </row>
    <row r="2858" spans="1:7">
      <c r="A2858" s="251"/>
      <c r="B2858" s="241" t="s">
        <v>5078</v>
      </c>
      <c r="C2858" s="245">
        <v>2022</v>
      </c>
      <c r="D2858" s="245" t="s">
        <v>3771</v>
      </c>
      <c r="E2858" s="245">
        <v>1</v>
      </c>
      <c r="F2858" s="245"/>
      <c r="G2858" s="253">
        <v>22.540880000000001</v>
      </c>
    </row>
    <row r="2859" spans="1:7">
      <c r="A2859" s="251"/>
      <c r="B2859" s="241" t="s">
        <v>5078</v>
      </c>
      <c r="C2859" s="245">
        <v>2022</v>
      </c>
      <c r="D2859" s="245" t="s">
        <v>3771</v>
      </c>
      <c r="E2859" s="245">
        <v>1</v>
      </c>
      <c r="F2859" s="245"/>
      <c r="G2859" s="253">
        <v>24.471779999999999</v>
      </c>
    </row>
    <row r="2860" spans="1:7">
      <c r="A2860" s="251"/>
      <c r="B2860" s="241" t="s">
        <v>5078</v>
      </c>
      <c r="C2860" s="245">
        <v>2022</v>
      </c>
      <c r="D2860" s="245" t="s">
        <v>3771</v>
      </c>
      <c r="E2860" s="245">
        <v>1</v>
      </c>
      <c r="F2860" s="245"/>
      <c r="G2860" s="253">
        <v>22.5413</v>
      </c>
    </row>
    <row r="2861" spans="1:7">
      <c r="A2861" s="251"/>
      <c r="B2861" s="241" t="s">
        <v>5078</v>
      </c>
      <c r="C2861" s="245">
        <v>2022</v>
      </c>
      <c r="D2861" s="245" t="s">
        <v>3771</v>
      </c>
      <c r="E2861" s="245">
        <v>1</v>
      </c>
      <c r="F2861" s="245"/>
      <c r="G2861" s="253">
        <v>24.477450000000001</v>
      </c>
    </row>
    <row r="2862" spans="1:7">
      <c r="A2862" s="251"/>
      <c r="B2862" s="241" t="s">
        <v>5078</v>
      </c>
      <c r="C2862" s="245">
        <v>2022</v>
      </c>
      <c r="D2862" s="245" t="s">
        <v>3771</v>
      </c>
      <c r="E2862" s="245">
        <v>1</v>
      </c>
      <c r="F2862" s="245"/>
      <c r="G2862" s="253">
        <v>22.528890000000001</v>
      </c>
    </row>
    <row r="2863" spans="1:7">
      <c r="A2863" s="251"/>
      <c r="B2863" s="241" t="s">
        <v>5078</v>
      </c>
      <c r="C2863" s="245">
        <v>2022</v>
      </c>
      <c r="D2863" s="245" t="s">
        <v>3771</v>
      </c>
      <c r="E2863" s="245">
        <v>1</v>
      </c>
      <c r="F2863" s="245"/>
      <c r="G2863" s="253">
        <v>23.587799999999998</v>
      </c>
    </row>
    <row r="2864" spans="1:7">
      <c r="A2864" s="251"/>
      <c r="B2864" s="241" t="s">
        <v>5078</v>
      </c>
      <c r="C2864" s="245">
        <v>2022</v>
      </c>
      <c r="D2864" s="245" t="s">
        <v>3771</v>
      </c>
      <c r="E2864" s="245">
        <v>1</v>
      </c>
      <c r="F2864" s="245"/>
      <c r="G2864" s="253">
        <v>27.90015</v>
      </c>
    </row>
    <row r="2865" spans="1:7">
      <c r="A2865" s="251"/>
      <c r="B2865" s="241" t="s">
        <v>5078</v>
      </c>
      <c r="C2865" s="245">
        <v>2022</v>
      </c>
      <c r="D2865" s="245" t="s">
        <v>3771</v>
      </c>
      <c r="E2865" s="245">
        <v>1</v>
      </c>
      <c r="F2865" s="245"/>
      <c r="G2865" s="253">
        <v>24.426159999999999</v>
      </c>
    </row>
    <row r="2866" spans="1:7">
      <c r="A2866" s="251"/>
      <c r="B2866" s="241" t="s">
        <v>5078</v>
      </c>
      <c r="C2866" s="245">
        <v>2022</v>
      </c>
      <c r="D2866" s="245" t="s">
        <v>3771</v>
      </c>
      <c r="E2866" s="245">
        <v>1</v>
      </c>
      <c r="F2866" s="245"/>
      <c r="G2866" s="253">
        <v>23.63936</v>
      </c>
    </row>
    <row r="2867" spans="1:7">
      <c r="A2867" s="251"/>
      <c r="B2867" s="241" t="s">
        <v>5078</v>
      </c>
      <c r="C2867" s="245">
        <v>2022</v>
      </c>
      <c r="D2867" s="245" t="s">
        <v>3771</v>
      </c>
      <c r="E2867" s="245">
        <v>1</v>
      </c>
      <c r="F2867" s="245"/>
      <c r="G2867" s="253">
        <v>34.907940000000004</v>
      </c>
    </row>
    <row r="2868" spans="1:7">
      <c r="A2868" s="251"/>
      <c r="B2868" s="241" t="s">
        <v>5078</v>
      </c>
      <c r="C2868" s="245">
        <v>2022</v>
      </c>
      <c r="D2868" s="245" t="s">
        <v>3771</v>
      </c>
      <c r="E2868" s="245">
        <v>1</v>
      </c>
      <c r="F2868" s="245"/>
      <c r="G2868" s="253">
        <v>14.752409999999999</v>
      </c>
    </row>
    <row r="2869" spans="1:7">
      <c r="A2869" s="251"/>
      <c r="B2869" s="241" t="s">
        <v>5078</v>
      </c>
      <c r="C2869" s="245">
        <v>2022</v>
      </c>
      <c r="D2869" s="245" t="s">
        <v>3771</v>
      </c>
      <c r="E2869" s="245">
        <v>1</v>
      </c>
      <c r="F2869" s="245"/>
      <c r="G2869" s="253">
        <v>23.918900000000001</v>
      </c>
    </row>
    <row r="2870" spans="1:7">
      <c r="A2870" s="251"/>
      <c r="B2870" s="241" t="s">
        <v>5078</v>
      </c>
      <c r="C2870" s="245">
        <v>2022</v>
      </c>
      <c r="D2870" s="245" t="s">
        <v>3771</v>
      </c>
      <c r="E2870" s="245">
        <v>1</v>
      </c>
      <c r="F2870" s="245"/>
      <c r="G2870" s="253">
        <v>22.900029999999997</v>
      </c>
    </row>
    <row r="2871" spans="1:7">
      <c r="A2871" s="251"/>
      <c r="B2871" s="241" t="s">
        <v>5078</v>
      </c>
      <c r="C2871" s="245">
        <v>2022</v>
      </c>
      <c r="D2871" s="245" t="s">
        <v>3771</v>
      </c>
      <c r="E2871" s="245">
        <v>1</v>
      </c>
      <c r="F2871" s="245"/>
      <c r="G2871" s="253">
        <v>23.98142</v>
      </c>
    </row>
    <row r="2872" spans="1:7">
      <c r="A2872" s="251"/>
      <c r="B2872" s="241" t="s">
        <v>5078</v>
      </c>
      <c r="C2872" s="245">
        <v>2022</v>
      </c>
      <c r="D2872" s="245" t="s">
        <v>3771</v>
      </c>
      <c r="E2872" s="245">
        <v>1</v>
      </c>
      <c r="F2872" s="245"/>
      <c r="G2872" s="253">
        <v>31.10453</v>
      </c>
    </row>
    <row r="2873" spans="1:7">
      <c r="A2873" s="251"/>
      <c r="B2873" s="241" t="s">
        <v>5078</v>
      </c>
      <c r="C2873" s="245">
        <v>2022</v>
      </c>
      <c r="D2873" s="245" t="s">
        <v>3771</v>
      </c>
      <c r="E2873" s="245">
        <v>1</v>
      </c>
      <c r="F2873" s="245"/>
      <c r="G2873" s="253">
        <v>16.46913</v>
      </c>
    </row>
    <row r="2874" spans="1:7">
      <c r="A2874" s="251"/>
      <c r="B2874" s="241" t="s">
        <v>5078</v>
      </c>
      <c r="C2874" s="245">
        <v>2022</v>
      </c>
      <c r="D2874" s="245" t="s">
        <v>3771</v>
      </c>
      <c r="E2874" s="245">
        <v>1</v>
      </c>
      <c r="F2874" s="245"/>
      <c r="G2874" s="253">
        <v>19.243680000000001</v>
      </c>
    </row>
    <row r="2875" spans="1:7">
      <c r="A2875" s="251"/>
      <c r="B2875" s="241" t="s">
        <v>5078</v>
      </c>
      <c r="C2875" s="245">
        <v>2022</v>
      </c>
      <c r="D2875" s="245" t="s">
        <v>3771</v>
      </c>
      <c r="E2875" s="245">
        <v>1</v>
      </c>
      <c r="F2875" s="245"/>
      <c r="G2875" s="253">
        <v>15.73349</v>
      </c>
    </row>
    <row r="2876" spans="1:7">
      <c r="A2876" s="251"/>
      <c r="B2876" s="241" t="s">
        <v>5078</v>
      </c>
      <c r="C2876" s="245">
        <v>2022</v>
      </c>
      <c r="D2876" s="245" t="s">
        <v>3771</v>
      </c>
      <c r="E2876" s="245">
        <v>1</v>
      </c>
      <c r="F2876" s="245"/>
      <c r="G2876" s="253">
        <v>25.655099999999997</v>
      </c>
    </row>
    <row r="2877" spans="1:7">
      <c r="A2877" s="251"/>
      <c r="B2877" s="241" t="s">
        <v>5078</v>
      </c>
      <c r="C2877" s="245">
        <v>2022</v>
      </c>
      <c r="D2877" s="245" t="s">
        <v>3771</v>
      </c>
      <c r="E2877" s="245">
        <v>1</v>
      </c>
      <c r="F2877" s="245"/>
      <c r="G2877" s="253">
        <v>17.337979999999998</v>
      </c>
    </row>
    <row r="2878" spans="1:7">
      <c r="A2878" s="251"/>
      <c r="B2878" s="241" t="s">
        <v>5078</v>
      </c>
      <c r="C2878" s="245">
        <v>2022</v>
      </c>
      <c r="D2878" s="245" t="s">
        <v>3771</v>
      </c>
      <c r="E2878" s="245">
        <v>1</v>
      </c>
      <c r="F2878" s="245"/>
      <c r="G2878" s="253">
        <v>22.827639999999999</v>
      </c>
    </row>
    <row r="2879" spans="1:7">
      <c r="A2879" s="251"/>
      <c r="B2879" s="241" t="s">
        <v>5078</v>
      </c>
      <c r="C2879" s="245">
        <v>2022</v>
      </c>
      <c r="D2879" s="245" t="s">
        <v>3771</v>
      </c>
      <c r="E2879" s="245">
        <v>1</v>
      </c>
      <c r="F2879" s="245"/>
      <c r="G2879" s="253">
        <v>22.827630000000003</v>
      </c>
    </row>
    <row r="2880" spans="1:7">
      <c r="A2880" s="251"/>
      <c r="B2880" s="241" t="s">
        <v>5078</v>
      </c>
      <c r="C2880" s="245">
        <v>2022</v>
      </c>
      <c r="D2880" s="245" t="s">
        <v>3771</v>
      </c>
      <c r="E2880" s="245">
        <v>1</v>
      </c>
      <c r="F2880" s="245"/>
      <c r="G2880" s="253">
        <v>17.28105</v>
      </c>
    </row>
    <row r="2881" spans="1:7">
      <c r="A2881" s="251"/>
      <c r="B2881" s="241" t="s">
        <v>5078</v>
      </c>
      <c r="C2881" s="245">
        <v>2022</v>
      </c>
      <c r="D2881" s="245" t="s">
        <v>3771</v>
      </c>
      <c r="E2881" s="245">
        <v>1</v>
      </c>
      <c r="F2881" s="245"/>
      <c r="G2881" s="253">
        <v>24.426159999999999</v>
      </c>
    </row>
    <row r="2882" spans="1:7">
      <c r="A2882" s="251"/>
      <c r="B2882" s="241" t="s">
        <v>5078</v>
      </c>
      <c r="C2882" s="245">
        <v>2022</v>
      </c>
      <c r="D2882" s="245" t="s">
        <v>3771</v>
      </c>
      <c r="E2882" s="245">
        <v>1</v>
      </c>
      <c r="F2882" s="245"/>
      <c r="G2882" s="253">
        <v>19.010660000000001</v>
      </c>
    </row>
    <row r="2883" spans="1:7">
      <c r="A2883" s="251"/>
      <c r="B2883" s="241" t="s">
        <v>5078</v>
      </c>
      <c r="C2883" s="245">
        <v>2022</v>
      </c>
      <c r="D2883" s="245" t="s">
        <v>3771</v>
      </c>
      <c r="E2883" s="245">
        <v>1</v>
      </c>
      <c r="F2883" s="245"/>
      <c r="G2883" s="253">
        <v>22.673419999999997</v>
      </c>
    </row>
    <row r="2884" spans="1:7">
      <c r="A2884" s="251"/>
      <c r="B2884" s="241" t="s">
        <v>5078</v>
      </c>
      <c r="C2884" s="245">
        <v>2022</v>
      </c>
      <c r="D2884" s="245" t="s">
        <v>3771</v>
      </c>
      <c r="E2884" s="245">
        <v>1</v>
      </c>
      <c r="F2884" s="245"/>
      <c r="G2884" s="253">
        <v>16.479700000000001</v>
      </c>
    </row>
    <row r="2885" spans="1:7">
      <c r="A2885" s="251"/>
      <c r="B2885" s="241" t="s">
        <v>5078</v>
      </c>
      <c r="C2885" s="245">
        <v>2022</v>
      </c>
      <c r="D2885" s="245" t="s">
        <v>3771</v>
      </c>
      <c r="E2885" s="245">
        <v>1</v>
      </c>
      <c r="F2885" s="245"/>
      <c r="G2885" s="253">
        <v>16.69107</v>
      </c>
    </row>
    <row r="2886" spans="1:7">
      <c r="A2886" s="251"/>
      <c r="B2886" s="241" t="s">
        <v>5078</v>
      </c>
      <c r="C2886" s="245">
        <v>2022</v>
      </c>
      <c r="D2886" s="245" t="s">
        <v>3771</v>
      </c>
      <c r="E2886" s="245">
        <v>1</v>
      </c>
      <c r="F2886" s="245"/>
      <c r="G2886" s="253">
        <v>23.802759999999999</v>
      </c>
    </row>
    <row r="2887" spans="1:7">
      <c r="A2887" s="251"/>
      <c r="B2887" s="241" t="s">
        <v>5078</v>
      </c>
      <c r="C2887" s="245">
        <v>2022</v>
      </c>
      <c r="D2887" s="245" t="s">
        <v>3771</v>
      </c>
      <c r="E2887" s="245">
        <v>1</v>
      </c>
      <c r="F2887" s="245"/>
      <c r="G2887" s="253">
        <v>15.96692</v>
      </c>
    </row>
    <row r="2888" spans="1:7">
      <c r="A2888" s="251"/>
      <c r="B2888" s="241" t="s">
        <v>5078</v>
      </c>
      <c r="C2888" s="245">
        <v>2022</v>
      </c>
      <c r="D2888" s="245" t="s">
        <v>3771</v>
      </c>
      <c r="E2888" s="245">
        <v>1</v>
      </c>
      <c r="F2888" s="245"/>
      <c r="G2888" s="253">
        <v>22.643219999999999</v>
      </c>
    </row>
    <row r="2889" spans="1:7">
      <c r="A2889" s="251"/>
      <c r="B2889" s="241" t="s">
        <v>5078</v>
      </c>
      <c r="C2889" s="245">
        <v>2022</v>
      </c>
      <c r="D2889" s="245" t="s">
        <v>3771</v>
      </c>
      <c r="E2889" s="245">
        <v>1</v>
      </c>
      <c r="F2889" s="245"/>
      <c r="G2889" s="253">
        <v>23.413889999999999</v>
      </c>
    </row>
    <row r="2890" spans="1:7">
      <c r="A2890" s="251"/>
      <c r="B2890" s="241" t="s">
        <v>5078</v>
      </c>
      <c r="C2890" s="245">
        <v>2022</v>
      </c>
      <c r="D2890" s="245" t="s">
        <v>3771</v>
      </c>
      <c r="E2890" s="245">
        <v>1</v>
      </c>
      <c r="F2890" s="245"/>
      <c r="G2890" s="253">
        <v>22.21575</v>
      </c>
    </row>
    <row r="2891" spans="1:7">
      <c r="A2891" s="251"/>
      <c r="B2891" s="241" t="s">
        <v>5078</v>
      </c>
      <c r="C2891" s="245">
        <v>2022</v>
      </c>
      <c r="D2891" s="245" t="s">
        <v>3771</v>
      </c>
      <c r="E2891" s="245">
        <v>1</v>
      </c>
      <c r="F2891" s="245"/>
      <c r="G2891" s="253">
        <v>22.769359999999999</v>
      </c>
    </row>
    <row r="2892" spans="1:7">
      <c r="A2892" s="251"/>
      <c r="B2892" s="241" t="s">
        <v>5078</v>
      </c>
      <c r="C2892" s="245">
        <v>2022</v>
      </c>
      <c r="D2892" s="245" t="s">
        <v>3771</v>
      </c>
      <c r="E2892" s="245">
        <v>1</v>
      </c>
      <c r="F2892" s="245"/>
      <c r="G2892" s="253">
        <v>26.224740000000001</v>
      </c>
    </row>
    <row r="2893" spans="1:7">
      <c r="A2893" s="251"/>
      <c r="B2893" s="241" t="s">
        <v>5078</v>
      </c>
      <c r="C2893" s="245">
        <v>2022</v>
      </c>
      <c r="D2893" s="245" t="s">
        <v>3771</v>
      </c>
      <c r="E2893" s="245">
        <v>1</v>
      </c>
      <c r="F2893" s="245"/>
      <c r="G2893" s="253">
        <v>23.952249999999999</v>
      </c>
    </row>
    <row r="2894" spans="1:7">
      <c r="A2894" s="251"/>
      <c r="B2894" s="241" t="s">
        <v>5078</v>
      </c>
      <c r="C2894" s="245">
        <v>2022</v>
      </c>
      <c r="D2894" s="245" t="s">
        <v>3771</v>
      </c>
      <c r="E2894" s="245">
        <v>1</v>
      </c>
      <c r="F2894" s="245"/>
      <c r="G2894" s="253">
        <v>23.75891</v>
      </c>
    </row>
    <row r="2895" spans="1:7">
      <c r="A2895" s="251"/>
      <c r="B2895" s="241" t="s">
        <v>5078</v>
      </c>
      <c r="C2895" s="245">
        <v>2022</v>
      </c>
      <c r="D2895" s="245" t="s">
        <v>3771</v>
      </c>
      <c r="E2895" s="245">
        <v>1</v>
      </c>
      <c r="F2895" s="245"/>
      <c r="G2895" s="253">
        <v>23.879159999999999</v>
      </c>
    </row>
    <row r="2896" spans="1:7">
      <c r="A2896" s="251"/>
      <c r="B2896" s="241" t="s">
        <v>5078</v>
      </c>
      <c r="C2896" s="245">
        <v>2022</v>
      </c>
      <c r="D2896" s="245" t="s">
        <v>3771</v>
      </c>
      <c r="E2896" s="245">
        <v>1</v>
      </c>
      <c r="F2896" s="245"/>
      <c r="G2896" s="253">
        <v>23.886980000000001</v>
      </c>
    </row>
    <row r="2897" spans="1:7">
      <c r="A2897" s="251"/>
      <c r="B2897" s="241" t="s">
        <v>5078</v>
      </c>
      <c r="C2897" s="245">
        <v>2022</v>
      </c>
      <c r="D2897" s="245" t="s">
        <v>3771</v>
      </c>
      <c r="E2897" s="245">
        <v>1</v>
      </c>
      <c r="F2897" s="245"/>
      <c r="G2897" s="253">
        <v>23.667349999999999</v>
      </c>
    </row>
    <row r="2898" spans="1:7">
      <c r="A2898" s="251"/>
      <c r="B2898" s="241" t="s">
        <v>5078</v>
      </c>
      <c r="C2898" s="245">
        <v>2022</v>
      </c>
      <c r="D2898" s="245" t="s">
        <v>3771</v>
      </c>
      <c r="E2898" s="245">
        <v>1</v>
      </c>
      <c r="F2898" s="245"/>
      <c r="G2898" s="253">
        <v>16.925069999999998</v>
      </c>
    </row>
    <row r="2899" spans="1:7">
      <c r="A2899" s="251"/>
      <c r="B2899" s="241" t="s">
        <v>5078</v>
      </c>
      <c r="C2899" s="245">
        <v>2022</v>
      </c>
      <c r="D2899" s="245" t="s">
        <v>3771</v>
      </c>
      <c r="E2899" s="245">
        <v>1</v>
      </c>
      <c r="F2899" s="245"/>
      <c r="G2899" s="253">
        <v>18.437830000000002</v>
      </c>
    </row>
    <row r="2900" spans="1:7">
      <c r="A2900" s="251"/>
      <c r="B2900" s="241" t="s">
        <v>5078</v>
      </c>
      <c r="C2900" s="245">
        <v>2022</v>
      </c>
      <c r="D2900" s="245" t="s">
        <v>3771</v>
      </c>
      <c r="E2900" s="245">
        <v>1</v>
      </c>
      <c r="F2900" s="245"/>
      <c r="G2900" s="253">
        <v>23.502770000000002</v>
      </c>
    </row>
    <row r="2901" spans="1:7">
      <c r="A2901" s="251"/>
      <c r="B2901" s="241" t="s">
        <v>5078</v>
      </c>
      <c r="C2901" s="245">
        <v>2022</v>
      </c>
      <c r="D2901" s="245" t="s">
        <v>3771</v>
      </c>
      <c r="E2901" s="245">
        <v>1</v>
      </c>
      <c r="F2901" s="245"/>
      <c r="G2901" s="253">
        <v>24.58182</v>
      </c>
    </row>
    <row r="2902" spans="1:7">
      <c r="A2902" s="251"/>
      <c r="B2902" s="241" t="s">
        <v>5078</v>
      </c>
      <c r="C2902" s="245">
        <v>2022</v>
      </c>
      <c r="D2902" s="245" t="s">
        <v>3771</v>
      </c>
      <c r="E2902" s="245">
        <v>1</v>
      </c>
      <c r="F2902" s="245"/>
      <c r="G2902" s="253">
        <v>23.740110000000001</v>
      </c>
    </row>
    <row r="2903" spans="1:7">
      <c r="A2903" s="251"/>
      <c r="B2903" s="241" t="s">
        <v>5078</v>
      </c>
      <c r="C2903" s="245">
        <v>2022</v>
      </c>
      <c r="D2903" s="245" t="s">
        <v>3771</v>
      </c>
      <c r="E2903" s="245">
        <v>1</v>
      </c>
      <c r="F2903" s="245"/>
      <c r="G2903" s="253">
        <v>23.667339999999999</v>
      </c>
    </row>
    <row r="2904" spans="1:7">
      <c r="A2904" s="251"/>
      <c r="B2904" s="241" t="s">
        <v>5078</v>
      </c>
      <c r="C2904" s="245">
        <v>2022</v>
      </c>
      <c r="D2904" s="245" t="s">
        <v>3771</v>
      </c>
      <c r="E2904" s="245">
        <v>1</v>
      </c>
      <c r="F2904" s="245"/>
      <c r="G2904" s="253">
        <v>23.605880000000003</v>
      </c>
    </row>
    <row r="2905" spans="1:7">
      <c r="A2905" s="251"/>
      <c r="B2905" s="241" t="s">
        <v>5078</v>
      </c>
      <c r="C2905" s="245">
        <v>2022</v>
      </c>
      <c r="D2905" s="245" t="s">
        <v>3771</v>
      </c>
      <c r="E2905" s="245">
        <v>1</v>
      </c>
      <c r="F2905" s="245"/>
      <c r="G2905" s="253">
        <v>24.52102</v>
      </c>
    </row>
    <row r="2906" spans="1:7">
      <c r="A2906" s="251"/>
      <c r="B2906" s="241" t="s">
        <v>5078</v>
      </c>
      <c r="C2906" s="245">
        <v>2022</v>
      </c>
      <c r="D2906" s="245" t="s">
        <v>3771</v>
      </c>
      <c r="E2906" s="245">
        <v>1</v>
      </c>
      <c r="F2906" s="245"/>
      <c r="G2906" s="253">
        <v>24.52103</v>
      </c>
    </row>
    <row r="2907" spans="1:7">
      <c r="A2907" s="251"/>
      <c r="B2907" s="241" t="s">
        <v>5078</v>
      </c>
      <c r="C2907" s="245">
        <v>2022</v>
      </c>
      <c r="D2907" s="245" t="s">
        <v>3771</v>
      </c>
      <c r="E2907" s="245">
        <v>1</v>
      </c>
      <c r="F2907" s="245"/>
      <c r="G2907" s="253">
        <v>23.823900000000002</v>
      </c>
    </row>
    <row r="2908" spans="1:7">
      <c r="A2908" s="251"/>
      <c r="B2908" s="241" t="s">
        <v>5078</v>
      </c>
      <c r="C2908" s="245">
        <v>2022</v>
      </c>
      <c r="D2908" s="245" t="s">
        <v>3771</v>
      </c>
      <c r="E2908" s="245">
        <v>1</v>
      </c>
      <c r="F2908" s="245"/>
      <c r="G2908" s="253">
        <v>23.384490000000003</v>
      </c>
    </row>
    <row r="2909" spans="1:7">
      <c r="A2909" s="251"/>
      <c r="B2909" s="241" t="s">
        <v>5078</v>
      </c>
      <c r="C2909" s="245">
        <v>2022</v>
      </c>
      <c r="D2909" s="245" t="s">
        <v>3771</v>
      </c>
      <c r="E2909" s="245">
        <v>1</v>
      </c>
      <c r="F2909" s="245"/>
      <c r="G2909" s="253">
        <v>21.077599999999997</v>
      </c>
    </row>
    <row r="2910" spans="1:7">
      <c r="A2910" s="251"/>
      <c r="B2910" s="241" t="s">
        <v>5078</v>
      </c>
      <c r="C2910" s="245">
        <v>2022</v>
      </c>
      <c r="D2910" s="245" t="s">
        <v>3771</v>
      </c>
      <c r="E2910" s="245">
        <v>1</v>
      </c>
      <c r="F2910" s="245"/>
      <c r="G2910" s="253">
        <v>18.437840000000001</v>
      </c>
    </row>
    <row r="2911" spans="1:7">
      <c r="A2911" s="251"/>
      <c r="B2911" s="241" t="s">
        <v>5078</v>
      </c>
      <c r="C2911" s="245">
        <v>2022</v>
      </c>
      <c r="D2911" s="245" t="s">
        <v>3771</v>
      </c>
      <c r="E2911" s="245">
        <v>1</v>
      </c>
      <c r="F2911" s="245"/>
      <c r="G2911" s="253">
        <v>23.515580000000003</v>
      </c>
    </row>
    <row r="2912" spans="1:7">
      <c r="A2912" s="251"/>
      <c r="B2912" s="241" t="s">
        <v>5078</v>
      </c>
      <c r="C2912" s="245">
        <v>2022</v>
      </c>
      <c r="D2912" s="245" t="s">
        <v>3771</v>
      </c>
      <c r="E2912" s="245">
        <v>1</v>
      </c>
      <c r="F2912" s="245"/>
      <c r="G2912" s="253">
        <v>36.251150000000003</v>
      </c>
    </row>
    <row r="2913" spans="1:7">
      <c r="A2913" s="251"/>
      <c r="B2913" s="241" t="s">
        <v>5078</v>
      </c>
      <c r="C2913" s="245">
        <v>2022</v>
      </c>
      <c r="D2913" s="245" t="s">
        <v>3771</v>
      </c>
      <c r="E2913" s="245">
        <v>1</v>
      </c>
      <c r="F2913" s="245"/>
      <c r="G2913" s="253">
        <v>23.502790000000001</v>
      </c>
    </row>
    <row r="2914" spans="1:7">
      <c r="A2914" s="251"/>
      <c r="B2914" s="241" t="s">
        <v>5078</v>
      </c>
      <c r="C2914" s="245">
        <v>2022</v>
      </c>
      <c r="D2914" s="245" t="s">
        <v>3771</v>
      </c>
      <c r="E2914" s="245">
        <v>1</v>
      </c>
      <c r="F2914" s="245"/>
      <c r="G2914" s="253">
        <v>24.06859</v>
      </c>
    </row>
    <row r="2915" spans="1:7">
      <c r="A2915" s="251"/>
      <c r="B2915" s="241" t="s">
        <v>5078</v>
      </c>
      <c r="C2915" s="245">
        <v>2022</v>
      </c>
      <c r="D2915" s="245" t="s">
        <v>3771</v>
      </c>
      <c r="E2915" s="245">
        <v>1</v>
      </c>
      <c r="F2915" s="245"/>
      <c r="G2915" s="253">
        <v>28.170500000000001</v>
      </c>
    </row>
    <row r="2916" spans="1:7">
      <c r="A2916" s="251"/>
      <c r="B2916" s="241" t="s">
        <v>5078</v>
      </c>
      <c r="C2916" s="245">
        <v>2022</v>
      </c>
      <c r="D2916" s="245" t="s">
        <v>3771</v>
      </c>
      <c r="E2916" s="245">
        <v>1</v>
      </c>
      <c r="F2916" s="245"/>
      <c r="G2916" s="253">
        <v>24.58662</v>
      </c>
    </row>
    <row r="2917" spans="1:7">
      <c r="A2917" s="251"/>
      <c r="B2917" s="241" t="s">
        <v>5078</v>
      </c>
      <c r="C2917" s="245">
        <v>2022</v>
      </c>
      <c r="D2917" s="245" t="s">
        <v>3771</v>
      </c>
      <c r="E2917" s="245">
        <v>1</v>
      </c>
      <c r="F2917" s="245"/>
      <c r="G2917" s="253">
        <v>23.457419999999999</v>
      </c>
    </row>
    <row r="2918" spans="1:7">
      <c r="A2918" s="251"/>
      <c r="B2918" s="241" t="s">
        <v>5078</v>
      </c>
      <c r="C2918" s="245">
        <v>2022</v>
      </c>
      <c r="D2918" s="245" t="s">
        <v>3771</v>
      </c>
      <c r="E2918" s="245">
        <v>1</v>
      </c>
      <c r="F2918" s="245"/>
      <c r="G2918" s="253">
        <v>22.647069999999999</v>
      </c>
    </row>
    <row r="2919" spans="1:7">
      <c r="A2919" s="251"/>
      <c r="B2919" s="241" t="s">
        <v>5078</v>
      </c>
      <c r="C2919" s="245">
        <v>2022</v>
      </c>
      <c r="D2919" s="245" t="s">
        <v>3771</v>
      </c>
      <c r="E2919" s="245">
        <v>1</v>
      </c>
      <c r="F2919" s="245"/>
      <c r="G2919" s="253">
        <v>23.724959999999999</v>
      </c>
    </row>
    <row r="2920" spans="1:7">
      <c r="A2920" s="251"/>
      <c r="B2920" s="241" t="s">
        <v>5078</v>
      </c>
      <c r="C2920" s="245">
        <v>2022</v>
      </c>
      <c r="D2920" s="245" t="s">
        <v>3771</v>
      </c>
      <c r="E2920" s="245">
        <v>1</v>
      </c>
      <c r="F2920" s="245"/>
      <c r="G2920" s="253">
        <v>23.33503</v>
      </c>
    </row>
    <row r="2921" spans="1:7">
      <c r="A2921" s="251"/>
      <c r="B2921" s="241" t="s">
        <v>5078</v>
      </c>
      <c r="C2921" s="245">
        <v>2022</v>
      </c>
      <c r="D2921" s="245" t="s">
        <v>3771</v>
      </c>
      <c r="E2921" s="245">
        <v>1</v>
      </c>
      <c r="F2921" s="245"/>
      <c r="G2921" s="253">
        <v>24.058299999999999</v>
      </c>
    </row>
    <row r="2922" spans="1:7">
      <c r="A2922" s="251"/>
      <c r="B2922" s="241" t="s">
        <v>5078</v>
      </c>
      <c r="C2922" s="245">
        <v>2022</v>
      </c>
      <c r="D2922" s="245" t="s">
        <v>3771</v>
      </c>
      <c r="E2922" s="245">
        <v>1</v>
      </c>
      <c r="F2922" s="245"/>
      <c r="G2922" s="253">
        <v>17.392119999999998</v>
      </c>
    </row>
    <row r="2923" spans="1:7">
      <c r="A2923" s="251"/>
      <c r="B2923" s="241" t="s">
        <v>5078</v>
      </c>
      <c r="C2923" s="245">
        <v>2022</v>
      </c>
      <c r="D2923" s="245" t="s">
        <v>3771</v>
      </c>
      <c r="E2923" s="245">
        <v>1</v>
      </c>
      <c r="F2923" s="245"/>
      <c r="G2923" s="253">
        <v>23.460660000000001</v>
      </c>
    </row>
    <row r="2924" spans="1:7">
      <c r="A2924" s="251"/>
      <c r="B2924" s="241" t="s">
        <v>5078</v>
      </c>
      <c r="C2924" s="245">
        <v>2022</v>
      </c>
      <c r="D2924" s="245" t="s">
        <v>3771</v>
      </c>
      <c r="E2924" s="245">
        <v>1</v>
      </c>
      <c r="F2924" s="245"/>
      <c r="G2924" s="253">
        <v>23.620099999999997</v>
      </c>
    </row>
    <row r="2925" spans="1:7">
      <c r="A2925" s="251"/>
      <c r="B2925" s="241" t="s">
        <v>5078</v>
      </c>
      <c r="C2925" s="245">
        <v>2022</v>
      </c>
      <c r="D2925" s="245" t="s">
        <v>3771</v>
      </c>
      <c r="E2925" s="245">
        <v>1</v>
      </c>
      <c r="F2925" s="245"/>
      <c r="G2925" s="253">
        <v>23.504270000000002</v>
      </c>
    </row>
    <row r="2926" spans="1:7">
      <c r="A2926" s="251"/>
      <c r="B2926" s="241" t="s">
        <v>5078</v>
      </c>
      <c r="C2926" s="245">
        <v>2022</v>
      </c>
      <c r="D2926" s="245" t="s">
        <v>3771</v>
      </c>
      <c r="E2926" s="245">
        <v>1</v>
      </c>
      <c r="F2926" s="245"/>
      <c r="G2926" s="253">
        <v>22.724040000000002</v>
      </c>
    </row>
    <row r="2927" spans="1:7">
      <c r="A2927" s="251"/>
      <c r="B2927" s="241" t="s">
        <v>5078</v>
      </c>
      <c r="C2927" s="245">
        <v>2022</v>
      </c>
      <c r="D2927" s="245" t="s">
        <v>3771</v>
      </c>
      <c r="E2927" s="245">
        <v>1</v>
      </c>
      <c r="F2927" s="245"/>
      <c r="G2927" s="253">
        <v>23.583449999999999</v>
      </c>
    </row>
    <row r="2928" spans="1:7">
      <c r="A2928" s="251"/>
      <c r="B2928" s="241" t="s">
        <v>5078</v>
      </c>
      <c r="C2928" s="245">
        <v>2022</v>
      </c>
      <c r="D2928" s="245" t="s">
        <v>3771</v>
      </c>
      <c r="E2928" s="245">
        <v>1</v>
      </c>
      <c r="F2928" s="245"/>
      <c r="G2928" s="253">
        <v>33.547440000000002</v>
      </c>
    </row>
    <row r="2929" spans="1:7">
      <c r="A2929" s="251"/>
      <c r="B2929" s="241" t="s">
        <v>5078</v>
      </c>
      <c r="C2929" s="245">
        <v>2022</v>
      </c>
      <c r="D2929" s="245" t="s">
        <v>3771</v>
      </c>
      <c r="E2929" s="245">
        <v>1</v>
      </c>
      <c r="F2929" s="245"/>
      <c r="G2929" s="253">
        <v>23.846499999999999</v>
      </c>
    </row>
    <row r="2930" spans="1:7">
      <c r="A2930" s="251"/>
      <c r="B2930" s="241" t="s">
        <v>5078</v>
      </c>
      <c r="C2930" s="245">
        <v>2022</v>
      </c>
      <c r="D2930" s="245" t="s">
        <v>3771</v>
      </c>
      <c r="E2930" s="245">
        <v>1</v>
      </c>
      <c r="F2930" s="245"/>
      <c r="G2930" s="253">
        <v>23.3371</v>
      </c>
    </row>
    <row r="2931" spans="1:7">
      <c r="A2931" s="251"/>
      <c r="B2931" s="241" t="s">
        <v>5078</v>
      </c>
      <c r="C2931" s="245">
        <v>2022</v>
      </c>
      <c r="D2931" s="245" t="s">
        <v>3771</v>
      </c>
      <c r="E2931" s="245">
        <v>1</v>
      </c>
      <c r="F2931" s="245"/>
      <c r="G2931" s="253">
        <v>24.527979999999999</v>
      </c>
    </row>
    <row r="2932" spans="1:7">
      <c r="A2932" s="251"/>
      <c r="B2932" s="241" t="s">
        <v>5078</v>
      </c>
      <c r="C2932" s="245">
        <v>2022</v>
      </c>
      <c r="D2932" s="245" t="s">
        <v>3771</v>
      </c>
      <c r="E2932" s="245">
        <v>1</v>
      </c>
      <c r="F2932" s="245"/>
      <c r="G2932" s="253">
        <v>20.33793</v>
      </c>
    </row>
    <row r="2933" spans="1:7">
      <c r="A2933" s="251"/>
      <c r="B2933" s="241" t="s">
        <v>5078</v>
      </c>
      <c r="C2933" s="245">
        <v>2022</v>
      </c>
      <c r="D2933" s="245" t="s">
        <v>3771</v>
      </c>
      <c r="E2933" s="245">
        <v>1</v>
      </c>
      <c r="F2933" s="245"/>
      <c r="G2933" s="253">
        <v>24.584880000000002</v>
      </c>
    </row>
    <row r="2934" spans="1:7">
      <c r="A2934" s="251"/>
      <c r="B2934" s="241" t="s">
        <v>5078</v>
      </c>
      <c r="C2934" s="245">
        <v>2022</v>
      </c>
      <c r="D2934" s="245" t="s">
        <v>3771</v>
      </c>
      <c r="E2934" s="245">
        <v>1</v>
      </c>
      <c r="F2934" s="245"/>
      <c r="G2934" s="253">
        <v>24.493849999999998</v>
      </c>
    </row>
    <row r="2935" spans="1:7">
      <c r="A2935" s="251"/>
      <c r="B2935" s="241" t="s">
        <v>5078</v>
      </c>
      <c r="C2935" s="245">
        <v>2022</v>
      </c>
      <c r="D2935" s="245" t="s">
        <v>3771</v>
      </c>
      <c r="E2935" s="245">
        <v>1</v>
      </c>
      <c r="F2935" s="245"/>
      <c r="G2935" s="253">
        <v>23.311209999999999</v>
      </c>
    </row>
    <row r="2936" spans="1:7">
      <c r="A2936" s="251"/>
      <c r="B2936" s="241" t="s">
        <v>5078</v>
      </c>
      <c r="C2936" s="245">
        <v>2022</v>
      </c>
      <c r="D2936" s="245" t="s">
        <v>3771</v>
      </c>
      <c r="E2936" s="245">
        <v>1</v>
      </c>
      <c r="F2936" s="245"/>
      <c r="G2936" s="253">
        <v>25.230340000000002</v>
      </c>
    </row>
    <row r="2937" spans="1:7">
      <c r="A2937" s="251"/>
      <c r="B2937" s="241" t="s">
        <v>5078</v>
      </c>
      <c r="C2937" s="245">
        <v>2022</v>
      </c>
      <c r="D2937" s="245" t="s">
        <v>3771</v>
      </c>
      <c r="E2937" s="245">
        <v>1</v>
      </c>
      <c r="F2937" s="245"/>
      <c r="G2937" s="253">
        <v>25.280570000000001</v>
      </c>
    </row>
    <row r="2938" spans="1:7">
      <c r="A2938" s="251"/>
      <c r="B2938" s="241" t="s">
        <v>5078</v>
      </c>
      <c r="C2938" s="245">
        <v>2022</v>
      </c>
      <c r="D2938" s="245" t="s">
        <v>3771</v>
      </c>
      <c r="E2938" s="245">
        <v>1</v>
      </c>
      <c r="F2938" s="245"/>
      <c r="G2938" s="253">
        <v>25.118130000000001</v>
      </c>
    </row>
    <row r="2939" spans="1:7">
      <c r="A2939" s="251"/>
      <c r="B2939" s="241" t="s">
        <v>5078</v>
      </c>
      <c r="C2939" s="245">
        <v>2022</v>
      </c>
      <c r="D2939" s="245" t="s">
        <v>3771</v>
      </c>
      <c r="E2939" s="245">
        <v>1</v>
      </c>
      <c r="F2939" s="245"/>
      <c r="G2939" s="253">
        <v>26.687840000000001</v>
      </c>
    </row>
    <row r="2940" spans="1:7">
      <c r="A2940" s="251"/>
      <c r="B2940" s="241" t="s">
        <v>5078</v>
      </c>
      <c r="C2940" s="245">
        <v>2022</v>
      </c>
      <c r="D2940" s="245" t="s">
        <v>3771</v>
      </c>
      <c r="E2940" s="245">
        <v>1</v>
      </c>
      <c r="F2940" s="245"/>
      <c r="G2940" s="253">
        <v>27.863430000000001</v>
      </c>
    </row>
    <row r="2941" spans="1:7">
      <c r="A2941" s="251"/>
      <c r="B2941" s="241" t="s">
        <v>5078</v>
      </c>
      <c r="C2941" s="245">
        <v>2022</v>
      </c>
      <c r="D2941" s="245" t="s">
        <v>3771</v>
      </c>
      <c r="E2941" s="245">
        <v>1</v>
      </c>
      <c r="F2941" s="245"/>
      <c r="G2941" s="253">
        <v>27.974310000000003</v>
      </c>
    </row>
    <row r="2942" spans="1:7">
      <c r="A2942" s="251"/>
      <c r="B2942" s="241" t="s">
        <v>5078</v>
      </c>
      <c r="C2942" s="245">
        <v>2022</v>
      </c>
      <c r="D2942" s="245" t="s">
        <v>3771</v>
      </c>
      <c r="E2942" s="245">
        <v>1</v>
      </c>
      <c r="F2942" s="245"/>
      <c r="G2942" s="253">
        <v>22.448360000000001</v>
      </c>
    </row>
    <row r="2943" spans="1:7">
      <c r="A2943" s="251"/>
      <c r="B2943" s="241" t="s">
        <v>5078</v>
      </c>
      <c r="C2943" s="245">
        <v>2022</v>
      </c>
      <c r="D2943" s="245" t="s">
        <v>3771</v>
      </c>
      <c r="E2943" s="245">
        <v>1</v>
      </c>
      <c r="F2943" s="245"/>
      <c r="G2943" s="253">
        <v>25.463810000000002</v>
      </c>
    </row>
    <row r="2944" spans="1:7">
      <c r="A2944" s="251"/>
      <c r="B2944" s="241" t="s">
        <v>5078</v>
      </c>
      <c r="C2944" s="245">
        <v>2022</v>
      </c>
      <c r="D2944" s="245" t="s">
        <v>3771</v>
      </c>
      <c r="E2944" s="245">
        <v>1</v>
      </c>
      <c r="F2944" s="245"/>
      <c r="G2944" s="253">
        <v>22.648880000000002</v>
      </c>
    </row>
    <row r="2945" spans="1:7">
      <c r="A2945" s="251"/>
      <c r="B2945" s="241" t="s">
        <v>5078</v>
      </c>
      <c r="C2945" s="245">
        <v>2022</v>
      </c>
      <c r="D2945" s="245" t="s">
        <v>3771</v>
      </c>
      <c r="E2945" s="245">
        <v>1</v>
      </c>
      <c r="F2945" s="245"/>
      <c r="G2945" s="253">
        <v>28.154389999999999</v>
      </c>
    </row>
    <row r="2946" spans="1:7">
      <c r="A2946" s="251"/>
      <c r="B2946" s="241" t="s">
        <v>5078</v>
      </c>
      <c r="C2946" s="245">
        <v>2022</v>
      </c>
      <c r="D2946" s="245" t="s">
        <v>3771</v>
      </c>
      <c r="E2946" s="245">
        <v>1</v>
      </c>
      <c r="F2946" s="245"/>
      <c r="G2946" s="253">
        <v>23.400029999999997</v>
      </c>
    </row>
    <row r="2947" spans="1:7">
      <c r="A2947" s="251"/>
      <c r="B2947" s="241" t="s">
        <v>5078</v>
      </c>
      <c r="C2947" s="245">
        <v>2022</v>
      </c>
      <c r="D2947" s="245" t="s">
        <v>3771</v>
      </c>
      <c r="E2947" s="245">
        <v>1</v>
      </c>
      <c r="F2947" s="245"/>
      <c r="G2947" s="253">
        <v>23.398880000000002</v>
      </c>
    </row>
    <row r="2948" spans="1:7">
      <c r="A2948" s="251"/>
      <c r="B2948" s="241" t="s">
        <v>5078</v>
      </c>
      <c r="C2948" s="245">
        <v>2022</v>
      </c>
      <c r="D2948" s="245" t="s">
        <v>3771</v>
      </c>
      <c r="E2948" s="245">
        <v>1</v>
      </c>
      <c r="F2948" s="245"/>
      <c r="G2948" s="253">
        <v>23.37218</v>
      </c>
    </row>
    <row r="2949" spans="1:7">
      <c r="A2949" s="251"/>
      <c r="B2949" s="241" t="s">
        <v>5078</v>
      </c>
      <c r="C2949" s="245">
        <v>2022</v>
      </c>
      <c r="D2949" s="245" t="s">
        <v>3771</v>
      </c>
      <c r="E2949" s="245">
        <v>1</v>
      </c>
      <c r="F2949" s="245"/>
      <c r="G2949" s="253">
        <v>22.175409999999999</v>
      </c>
    </row>
    <row r="2950" spans="1:7">
      <c r="A2950" s="251"/>
      <c r="B2950" s="241" t="s">
        <v>5078</v>
      </c>
      <c r="C2950" s="245">
        <v>2022</v>
      </c>
      <c r="D2950" s="245" t="s">
        <v>3771</v>
      </c>
      <c r="E2950" s="245">
        <v>1</v>
      </c>
      <c r="F2950" s="245"/>
      <c r="G2950" s="253">
        <v>27.854410000000001</v>
      </c>
    </row>
    <row r="2951" spans="1:7">
      <c r="A2951" s="251"/>
      <c r="B2951" s="241" t="s">
        <v>5078</v>
      </c>
      <c r="C2951" s="245">
        <v>2022</v>
      </c>
      <c r="D2951" s="245" t="s">
        <v>3771</v>
      </c>
      <c r="E2951" s="245">
        <v>1</v>
      </c>
      <c r="F2951" s="245"/>
      <c r="G2951" s="253">
        <v>22.345770000000002</v>
      </c>
    </row>
    <row r="2952" spans="1:7">
      <c r="A2952" s="251"/>
      <c r="B2952" s="241" t="s">
        <v>5078</v>
      </c>
      <c r="C2952" s="245">
        <v>2022</v>
      </c>
      <c r="D2952" s="245" t="s">
        <v>3771</v>
      </c>
      <c r="E2952" s="245">
        <v>1</v>
      </c>
      <c r="F2952" s="245"/>
      <c r="G2952" s="253">
        <v>22.447200000000002</v>
      </c>
    </row>
    <row r="2953" spans="1:7">
      <c r="A2953" s="251"/>
      <c r="B2953" s="241" t="s">
        <v>5078</v>
      </c>
      <c r="C2953" s="245">
        <v>2022</v>
      </c>
      <c r="D2953" s="245" t="s">
        <v>3771</v>
      </c>
      <c r="E2953" s="245">
        <v>1</v>
      </c>
      <c r="F2953" s="245"/>
      <c r="G2953" s="253">
        <v>22.827639999999999</v>
      </c>
    </row>
    <row r="2954" spans="1:7">
      <c r="A2954" s="251"/>
      <c r="B2954" s="241" t="s">
        <v>5078</v>
      </c>
      <c r="C2954" s="245">
        <v>2022</v>
      </c>
      <c r="D2954" s="245" t="s">
        <v>3771</v>
      </c>
      <c r="E2954" s="245">
        <v>1</v>
      </c>
      <c r="F2954" s="245"/>
      <c r="G2954" s="253">
        <v>20.293990000000001</v>
      </c>
    </row>
    <row r="2955" spans="1:7">
      <c r="A2955" s="251"/>
      <c r="B2955" s="241" t="s">
        <v>5078</v>
      </c>
      <c r="C2955" s="245">
        <v>2022</v>
      </c>
      <c r="D2955" s="245" t="s">
        <v>3771</v>
      </c>
      <c r="E2955" s="245">
        <v>1</v>
      </c>
      <c r="F2955" s="245"/>
      <c r="G2955" s="253">
        <v>25.463810000000002</v>
      </c>
    </row>
    <row r="2956" spans="1:7">
      <c r="A2956" s="251"/>
      <c r="B2956" s="241" t="s">
        <v>5078</v>
      </c>
      <c r="C2956" s="245">
        <v>2022</v>
      </c>
      <c r="D2956" s="245" t="s">
        <v>3771</v>
      </c>
      <c r="E2956" s="245">
        <v>1</v>
      </c>
      <c r="F2956" s="245"/>
      <c r="G2956" s="253">
        <v>27.753830000000001</v>
      </c>
    </row>
    <row r="2957" spans="1:7">
      <c r="A2957" s="251"/>
      <c r="B2957" s="241" t="s">
        <v>5078</v>
      </c>
      <c r="C2957" s="245">
        <v>2022</v>
      </c>
      <c r="D2957" s="245" t="s">
        <v>3771</v>
      </c>
      <c r="E2957" s="245">
        <v>1</v>
      </c>
      <c r="F2957" s="245"/>
      <c r="G2957" s="253">
        <v>22.827630000000003</v>
      </c>
    </row>
    <row r="2958" spans="1:7">
      <c r="A2958" s="251"/>
      <c r="B2958" s="241" t="s">
        <v>5078</v>
      </c>
      <c r="C2958" s="245">
        <v>2022</v>
      </c>
      <c r="D2958" s="245" t="s">
        <v>3771</v>
      </c>
      <c r="E2958" s="245">
        <v>1</v>
      </c>
      <c r="F2958" s="245"/>
      <c r="G2958" s="253">
        <v>48.531390000000002</v>
      </c>
    </row>
    <row r="2959" spans="1:7">
      <c r="A2959" s="251"/>
      <c r="B2959" s="241" t="s">
        <v>5078</v>
      </c>
      <c r="C2959" s="245">
        <v>2022</v>
      </c>
      <c r="D2959" s="245" t="s">
        <v>3771</v>
      </c>
      <c r="E2959" s="245">
        <v>1</v>
      </c>
      <c r="F2959" s="245"/>
      <c r="G2959" s="253">
        <v>23.398880000000002</v>
      </c>
    </row>
    <row r="2960" spans="1:7">
      <c r="A2960" s="251"/>
      <c r="B2960" s="241" t="s">
        <v>5078</v>
      </c>
      <c r="C2960" s="245">
        <v>2022</v>
      </c>
      <c r="D2960" s="245" t="s">
        <v>3771</v>
      </c>
      <c r="E2960" s="245">
        <v>1</v>
      </c>
      <c r="F2960" s="245"/>
      <c r="G2960" s="253">
        <v>22.48996</v>
      </c>
    </row>
    <row r="2961" spans="1:7">
      <c r="A2961" s="251"/>
      <c r="B2961" s="241" t="s">
        <v>5078</v>
      </c>
      <c r="C2961" s="245">
        <v>2022</v>
      </c>
      <c r="D2961" s="245" t="s">
        <v>3771</v>
      </c>
      <c r="E2961" s="245">
        <v>1</v>
      </c>
      <c r="F2961" s="245"/>
      <c r="G2961" s="253">
        <v>22.2578</v>
      </c>
    </row>
    <row r="2962" spans="1:7">
      <c r="A2962" s="251"/>
      <c r="B2962" s="241" t="s">
        <v>5078</v>
      </c>
      <c r="C2962" s="245">
        <v>2022</v>
      </c>
      <c r="D2962" s="245" t="s">
        <v>3771</v>
      </c>
      <c r="E2962" s="245">
        <v>1</v>
      </c>
      <c r="F2962" s="245"/>
      <c r="G2962" s="253">
        <v>23.612259999999999</v>
      </c>
    </row>
    <row r="2963" spans="1:7">
      <c r="A2963" s="251"/>
      <c r="B2963" s="241" t="s">
        <v>5078</v>
      </c>
      <c r="C2963" s="245">
        <v>2022</v>
      </c>
      <c r="D2963" s="245" t="s">
        <v>3771</v>
      </c>
      <c r="E2963" s="245">
        <v>1</v>
      </c>
      <c r="F2963" s="245"/>
      <c r="G2963" s="253">
        <v>25.279400000000003</v>
      </c>
    </row>
    <row r="2964" spans="1:7">
      <c r="A2964" s="251"/>
      <c r="B2964" s="241" t="s">
        <v>5078</v>
      </c>
      <c r="C2964" s="245">
        <v>2022</v>
      </c>
      <c r="D2964" s="245" t="s">
        <v>3771</v>
      </c>
      <c r="E2964" s="245">
        <v>1</v>
      </c>
      <c r="F2964" s="245"/>
      <c r="G2964" s="253">
        <v>24.263400000000001</v>
      </c>
    </row>
    <row r="2965" spans="1:7">
      <c r="A2965" s="251"/>
      <c r="B2965" s="241" t="s">
        <v>5078</v>
      </c>
      <c r="C2965" s="245">
        <v>2022</v>
      </c>
      <c r="D2965" s="245" t="s">
        <v>3771</v>
      </c>
      <c r="E2965" s="245">
        <v>1</v>
      </c>
      <c r="F2965" s="245"/>
      <c r="G2965" s="253">
        <v>24.526419999999998</v>
      </c>
    </row>
    <row r="2966" spans="1:7">
      <c r="A2966" s="251"/>
      <c r="B2966" s="241" t="s">
        <v>5078</v>
      </c>
      <c r="C2966" s="245">
        <v>2022</v>
      </c>
      <c r="D2966" s="245" t="s">
        <v>3771</v>
      </c>
      <c r="E2966" s="245">
        <v>1</v>
      </c>
      <c r="F2966" s="245"/>
      <c r="G2966" s="253">
        <v>20.294</v>
      </c>
    </row>
    <row r="2967" spans="1:7">
      <c r="A2967" s="251"/>
      <c r="B2967" s="241" t="s">
        <v>5078</v>
      </c>
      <c r="C2967" s="245">
        <v>2022</v>
      </c>
      <c r="D2967" s="245" t="s">
        <v>3771</v>
      </c>
      <c r="E2967" s="245">
        <v>1</v>
      </c>
      <c r="F2967" s="245"/>
      <c r="G2967" s="253">
        <v>20.33794</v>
      </c>
    </row>
    <row r="2968" spans="1:7">
      <c r="A2968" s="251"/>
      <c r="B2968" s="241" t="s">
        <v>5078</v>
      </c>
      <c r="C2968" s="245">
        <v>2022</v>
      </c>
      <c r="D2968" s="245" t="s">
        <v>3771</v>
      </c>
      <c r="E2968" s="245">
        <v>1</v>
      </c>
      <c r="F2968" s="245"/>
      <c r="G2968" s="253">
        <v>21.26005</v>
      </c>
    </row>
    <row r="2969" spans="1:7">
      <c r="A2969" s="251"/>
      <c r="B2969" s="241" t="s">
        <v>5078</v>
      </c>
      <c r="C2969" s="245">
        <v>2022</v>
      </c>
      <c r="D2969" s="245" t="s">
        <v>3771</v>
      </c>
      <c r="E2969" s="245">
        <v>1</v>
      </c>
      <c r="F2969" s="245"/>
      <c r="G2969" s="253">
        <v>25.279400000000003</v>
      </c>
    </row>
    <row r="2970" spans="1:7">
      <c r="A2970" s="251"/>
      <c r="B2970" s="241" t="s">
        <v>5078</v>
      </c>
      <c r="C2970" s="245">
        <v>2022</v>
      </c>
      <c r="D2970" s="245" t="s">
        <v>3771</v>
      </c>
      <c r="E2970" s="245">
        <v>1</v>
      </c>
      <c r="F2970" s="245"/>
      <c r="G2970" s="253">
        <v>25.432130000000001</v>
      </c>
    </row>
    <row r="2971" spans="1:7">
      <c r="A2971" s="251"/>
      <c r="B2971" s="241" t="s">
        <v>5078</v>
      </c>
      <c r="C2971" s="245">
        <v>2022</v>
      </c>
      <c r="D2971" s="245" t="s">
        <v>3771</v>
      </c>
      <c r="E2971" s="245">
        <v>1</v>
      </c>
      <c r="F2971" s="245"/>
      <c r="G2971" s="253">
        <v>25.319830000000003</v>
      </c>
    </row>
    <row r="2972" spans="1:7">
      <c r="A2972" s="251"/>
      <c r="B2972" s="241" t="s">
        <v>5078</v>
      </c>
      <c r="C2972" s="245">
        <v>2022</v>
      </c>
      <c r="D2972" s="245" t="s">
        <v>3771</v>
      </c>
      <c r="E2972" s="245">
        <v>1</v>
      </c>
      <c r="F2972" s="245"/>
      <c r="G2972" s="253">
        <v>25.118130000000001</v>
      </c>
    </row>
    <row r="2973" spans="1:7">
      <c r="A2973" s="251"/>
      <c r="B2973" s="241" t="s">
        <v>5078</v>
      </c>
      <c r="C2973" s="245">
        <v>2022</v>
      </c>
      <c r="D2973" s="245" t="s">
        <v>3771</v>
      </c>
      <c r="E2973" s="245">
        <v>1</v>
      </c>
      <c r="F2973" s="245"/>
      <c r="G2973" s="253">
        <v>25.481080000000002</v>
      </c>
    </row>
    <row r="2974" spans="1:7">
      <c r="A2974" s="251"/>
      <c r="B2974" s="241" t="s">
        <v>5078</v>
      </c>
      <c r="C2974" s="245">
        <v>2022</v>
      </c>
      <c r="D2974" s="245" t="s">
        <v>3771</v>
      </c>
      <c r="E2974" s="245">
        <v>1</v>
      </c>
      <c r="F2974" s="245"/>
      <c r="G2974" s="253">
        <v>27.86345</v>
      </c>
    </row>
    <row r="2975" spans="1:7">
      <c r="A2975" s="251"/>
      <c r="B2975" s="241" t="s">
        <v>5078</v>
      </c>
      <c r="C2975" s="245">
        <v>2022</v>
      </c>
      <c r="D2975" s="245" t="s">
        <v>3771</v>
      </c>
      <c r="E2975" s="245">
        <v>1</v>
      </c>
      <c r="F2975" s="245"/>
      <c r="G2975" s="253">
        <v>25.142469999999999</v>
      </c>
    </row>
    <row r="2976" spans="1:7">
      <c r="A2976" s="251"/>
      <c r="B2976" s="241" t="s">
        <v>5078</v>
      </c>
      <c r="C2976" s="245">
        <v>2022</v>
      </c>
      <c r="D2976" s="245" t="s">
        <v>3771</v>
      </c>
      <c r="E2976" s="245">
        <v>1</v>
      </c>
      <c r="F2976" s="245"/>
      <c r="G2976" s="253">
        <v>23.431639999999998</v>
      </c>
    </row>
    <row r="2977" spans="1:7">
      <c r="A2977" s="251"/>
      <c r="B2977" s="241" t="s">
        <v>5078</v>
      </c>
      <c r="C2977" s="245">
        <v>2022</v>
      </c>
      <c r="D2977" s="245" t="s">
        <v>3771</v>
      </c>
      <c r="E2977" s="245">
        <v>1</v>
      </c>
      <c r="F2977" s="245"/>
      <c r="G2977" s="253">
        <v>25.082819999999998</v>
      </c>
    </row>
    <row r="2978" spans="1:7">
      <c r="A2978" s="251"/>
      <c r="B2978" s="241" t="s">
        <v>5078</v>
      </c>
      <c r="C2978" s="245">
        <v>2022</v>
      </c>
      <c r="D2978" s="245" t="s">
        <v>3771</v>
      </c>
      <c r="E2978" s="245">
        <v>1</v>
      </c>
      <c r="F2978" s="245"/>
      <c r="G2978" s="253">
        <v>22.65005</v>
      </c>
    </row>
    <row r="2979" spans="1:7">
      <c r="A2979" s="251"/>
      <c r="B2979" s="241" t="s">
        <v>5078</v>
      </c>
      <c r="C2979" s="245">
        <v>2022</v>
      </c>
      <c r="D2979" s="245" t="s">
        <v>3771</v>
      </c>
      <c r="E2979" s="245">
        <v>1</v>
      </c>
      <c r="F2979" s="245"/>
      <c r="G2979" s="253">
        <v>23.80294</v>
      </c>
    </row>
    <row r="2980" spans="1:7">
      <c r="A2980" s="251"/>
      <c r="B2980" s="241" t="s">
        <v>5078</v>
      </c>
      <c r="C2980" s="245">
        <v>2022</v>
      </c>
      <c r="D2980" s="245" t="s">
        <v>3771</v>
      </c>
      <c r="E2980" s="245">
        <v>1</v>
      </c>
      <c r="F2980" s="245"/>
      <c r="G2980" s="253">
        <v>20.33794</v>
      </c>
    </row>
    <row r="2981" spans="1:7">
      <c r="A2981" s="251"/>
      <c r="B2981" s="241" t="s">
        <v>5078</v>
      </c>
      <c r="C2981" s="245">
        <v>2022</v>
      </c>
      <c r="D2981" s="245" t="s">
        <v>3771</v>
      </c>
      <c r="E2981" s="245">
        <v>1</v>
      </c>
      <c r="F2981" s="245"/>
      <c r="G2981" s="253">
        <v>24.540099999999999</v>
      </c>
    </row>
    <row r="2982" spans="1:7">
      <c r="A2982" s="251"/>
      <c r="B2982" s="241" t="s">
        <v>5078</v>
      </c>
      <c r="C2982" s="245">
        <v>2022</v>
      </c>
      <c r="D2982" s="245" t="s">
        <v>3771</v>
      </c>
      <c r="E2982" s="245">
        <v>1</v>
      </c>
      <c r="F2982" s="245"/>
      <c r="G2982" s="253">
        <v>22.648880000000002</v>
      </c>
    </row>
    <row r="2983" spans="1:7">
      <c r="A2983" s="251"/>
      <c r="B2983" s="241" t="s">
        <v>5078</v>
      </c>
      <c r="C2983" s="245">
        <v>2022</v>
      </c>
      <c r="D2983" s="245" t="s">
        <v>3771</v>
      </c>
      <c r="E2983" s="245">
        <v>1</v>
      </c>
      <c r="F2983" s="245"/>
      <c r="G2983" s="253">
        <v>22.783270000000002</v>
      </c>
    </row>
    <row r="2984" spans="1:7">
      <c r="A2984" s="251"/>
      <c r="B2984" s="241" t="s">
        <v>5078</v>
      </c>
      <c r="C2984" s="245">
        <v>2022</v>
      </c>
      <c r="D2984" s="245" t="s">
        <v>3771</v>
      </c>
      <c r="E2984" s="245">
        <v>1</v>
      </c>
      <c r="F2984" s="245"/>
      <c r="G2984" s="253">
        <v>47.704910000000005</v>
      </c>
    </row>
    <row r="2985" spans="1:7">
      <c r="A2985" s="251"/>
      <c r="B2985" s="241" t="s">
        <v>5078</v>
      </c>
      <c r="C2985" s="245">
        <v>2022</v>
      </c>
      <c r="D2985" s="245" t="s">
        <v>3771</v>
      </c>
      <c r="E2985" s="245">
        <v>1</v>
      </c>
      <c r="F2985" s="245"/>
      <c r="G2985" s="253">
        <v>23.722180000000002</v>
      </c>
    </row>
    <row r="2986" spans="1:7">
      <c r="A2986" s="251"/>
      <c r="B2986" s="241" t="s">
        <v>5078</v>
      </c>
      <c r="C2986" s="245">
        <v>2022</v>
      </c>
      <c r="D2986" s="245" t="s">
        <v>3771</v>
      </c>
      <c r="E2986" s="245">
        <v>1</v>
      </c>
      <c r="F2986" s="245"/>
      <c r="G2986" s="253">
        <v>22.430700000000002</v>
      </c>
    </row>
    <row r="2987" spans="1:7">
      <c r="A2987" s="251"/>
      <c r="B2987" s="241" t="s">
        <v>5078</v>
      </c>
      <c r="C2987" s="245">
        <v>2022</v>
      </c>
      <c r="D2987" s="245" t="s">
        <v>3771</v>
      </c>
      <c r="E2987" s="245">
        <v>1</v>
      </c>
      <c r="F2987" s="245"/>
      <c r="G2987" s="253">
        <v>21.136050000000001</v>
      </c>
    </row>
    <row r="2988" spans="1:7">
      <c r="A2988" s="251"/>
      <c r="B2988" s="241" t="s">
        <v>5078</v>
      </c>
      <c r="C2988" s="245">
        <v>2022</v>
      </c>
      <c r="D2988" s="245" t="s">
        <v>3771</v>
      </c>
      <c r="E2988" s="245">
        <v>1</v>
      </c>
      <c r="F2988" s="245"/>
      <c r="G2988" s="253">
        <v>22.783270000000002</v>
      </c>
    </row>
    <row r="2989" spans="1:7">
      <c r="A2989" s="251"/>
      <c r="B2989" s="241" t="s">
        <v>5078</v>
      </c>
      <c r="C2989" s="245">
        <v>2022</v>
      </c>
      <c r="D2989" s="245" t="s">
        <v>3771</v>
      </c>
      <c r="E2989" s="245">
        <v>1</v>
      </c>
      <c r="F2989" s="245"/>
      <c r="G2989" s="253">
        <v>25.262150000000002</v>
      </c>
    </row>
    <row r="2990" spans="1:7">
      <c r="A2990" s="251"/>
      <c r="B2990" s="241" t="s">
        <v>5078</v>
      </c>
      <c r="C2990" s="245">
        <v>2022</v>
      </c>
      <c r="D2990" s="245" t="s">
        <v>3771</v>
      </c>
      <c r="E2990" s="245">
        <v>1</v>
      </c>
      <c r="F2990" s="245"/>
      <c r="G2990" s="253">
        <v>23.742699999999999</v>
      </c>
    </row>
    <row r="2991" spans="1:7">
      <c r="A2991" s="251"/>
      <c r="B2991" s="241" t="s">
        <v>5078</v>
      </c>
      <c r="C2991" s="245">
        <v>2022</v>
      </c>
      <c r="D2991" s="245" t="s">
        <v>3771</v>
      </c>
      <c r="E2991" s="245">
        <v>1</v>
      </c>
      <c r="F2991" s="245"/>
      <c r="G2991" s="253">
        <v>39.891870000000004</v>
      </c>
    </row>
    <row r="2992" spans="1:7">
      <c r="A2992" s="251"/>
      <c r="B2992" s="241" t="s">
        <v>5078</v>
      </c>
      <c r="C2992" s="245">
        <v>2022</v>
      </c>
      <c r="D2992" s="245" t="s">
        <v>3771</v>
      </c>
      <c r="E2992" s="245">
        <v>1</v>
      </c>
      <c r="F2992" s="245"/>
      <c r="G2992" s="253">
        <v>52.391469999999998</v>
      </c>
    </row>
    <row r="2993" spans="1:7">
      <c r="A2993" s="251"/>
      <c r="B2993" s="241" t="s">
        <v>5078</v>
      </c>
      <c r="C2993" s="245">
        <v>2022</v>
      </c>
      <c r="D2993" s="245" t="s">
        <v>3771</v>
      </c>
      <c r="E2993" s="245">
        <v>1</v>
      </c>
      <c r="F2993" s="245"/>
      <c r="G2993" s="253">
        <v>35.764410000000005</v>
      </c>
    </row>
    <row r="2994" spans="1:7">
      <c r="A2994" s="251"/>
      <c r="B2994" s="241" t="s">
        <v>5078</v>
      </c>
      <c r="C2994" s="245">
        <v>2022</v>
      </c>
      <c r="D2994" s="245" t="s">
        <v>3771</v>
      </c>
      <c r="E2994" s="245">
        <v>1</v>
      </c>
      <c r="F2994" s="245"/>
      <c r="G2994" s="253">
        <v>16.399060000000002</v>
      </c>
    </row>
    <row r="2995" spans="1:7">
      <c r="A2995" s="251"/>
      <c r="B2995" s="241" t="s">
        <v>5078</v>
      </c>
      <c r="C2995" s="245">
        <v>2022</v>
      </c>
      <c r="D2995" s="245" t="s">
        <v>3771</v>
      </c>
      <c r="E2995" s="245">
        <v>1</v>
      </c>
      <c r="F2995" s="245"/>
      <c r="G2995" s="253">
        <v>27.703169999999997</v>
      </c>
    </row>
    <row r="2996" spans="1:7">
      <c r="A2996" s="251"/>
      <c r="B2996" s="241" t="s">
        <v>5078</v>
      </c>
      <c r="C2996" s="245">
        <v>2022</v>
      </c>
      <c r="D2996" s="245" t="s">
        <v>3771</v>
      </c>
      <c r="E2996" s="245">
        <v>1</v>
      </c>
      <c r="F2996" s="245"/>
      <c r="G2996" s="253">
        <v>15.673030000000001</v>
      </c>
    </row>
    <row r="2997" spans="1:7">
      <c r="A2997" s="251"/>
      <c r="B2997" s="241" t="s">
        <v>5078</v>
      </c>
      <c r="C2997" s="245">
        <v>2022</v>
      </c>
      <c r="D2997" s="245" t="s">
        <v>3771</v>
      </c>
      <c r="E2997" s="245">
        <v>1</v>
      </c>
      <c r="F2997" s="245"/>
      <c r="G2997" s="253">
        <v>17.506310000000003</v>
      </c>
    </row>
    <row r="2998" spans="1:7">
      <c r="A2998" s="251"/>
      <c r="B2998" s="241" t="s">
        <v>5078</v>
      </c>
      <c r="C2998" s="245">
        <v>2022</v>
      </c>
      <c r="D2998" s="245" t="s">
        <v>3771</v>
      </c>
      <c r="E2998" s="245">
        <v>1</v>
      </c>
      <c r="F2998" s="245"/>
      <c r="G2998" s="253">
        <v>23.77985</v>
      </c>
    </row>
    <row r="2999" spans="1:7">
      <c r="A2999" s="251"/>
      <c r="B2999" s="241" t="s">
        <v>5078</v>
      </c>
      <c r="C2999" s="245">
        <v>2022</v>
      </c>
      <c r="D2999" s="245" t="s">
        <v>3771</v>
      </c>
      <c r="E2999" s="245">
        <v>1</v>
      </c>
      <c r="F2999" s="245"/>
      <c r="G2999" s="253">
        <v>48.748559999999998</v>
      </c>
    </row>
    <row r="3000" spans="1:7">
      <c r="A3000" s="251"/>
      <c r="B3000" s="241" t="s">
        <v>5078</v>
      </c>
      <c r="C3000" s="245">
        <v>2022</v>
      </c>
      <c r="D3000" s="245" t="s">
        <v>3771</v>
      </c>
      <c r="E3000" s="245">
        <v>1</v>
      </c>
      <c r="F3000" s="245"/>
      <c r="G3000" s="253">
        <v>30.998459999999998</v>
      </c>
    </row>
    <row r="3001" spans="1:7">
      <c r="A3001" s="251"/>
      <c r="B3001" s="241" t="s">
        <v>5078</v>
      </c>
      <c r="C3001" s="245">
        <v>2022</v>
      </c>
      <c r="D3001" s="245" t="s">
        <v>3771</v>
      </c>
      <c r="E3001" s="245">
        <v>1</v>
      </c>
      <c r="F3001" s="245"/>
      <c r="G3001" s="253">
        <v>12.86239</v>
      </c>
    </row>
    <row r="3002" spans="1:7">
      <c r="A3002" s="251"/>
      <c r="B3002" s="241" t="s">
        <v>5078</v>
      </c>
      <c r="C3002" s="245">
        <v>2022</v>
      </c>
      <c r="D3002" s="245" t="s">
        <v>3771</v>
      </c>
      <c r="E3002" s="245">
        <v>1</v>
      </c>
      <c r="F3002" s="245"/>
      <c r="G3002" s="253">
        <v>41.481989999999996</v>
      </c>
    </row>
    <row r="3003" spans="1:7">
      <c r="A3003" s="251"/>
      <c r="B3003" s="241" t="s">
        <v>5078</v>
      </c>
      <c r="C3003" s="245">
        <v>2022</v>
      </c>
      <c r="D3003" s="245" t="s">
        <v>3771</v>
      </c>
      <c r="E3003" s="245">
        <v>1</v>
      </c>
      <c r="F3003" s="245"/>
      <c r="G3003" s="253">
        <v>49.096330000000002</v>
      </c>
    </row>
    <row r="3004" spans="1:7">
      <c r="A3004" s="251"/>
      <c r="B3004" s="241" t="s">
        <v>5078</v>
      </c>
      <c r="C3004" s="245">
        <v>2022</v>
      </c>
      <c r="D3004" s="245" t="s">
        <v>3771</v>
      </c>
      <c r="E3004" s="245">
        <v>1</v>
      </c>
      <c r="F3004" s="245"/>
      <c r="G3004" s="253">
        <v>30.910830000000001</v>
      </c>
    </row>
    <row r="3005" spans="1:7">
      <c r="A3005" s="251"/>
      <c r="B3005" s="241" t="s">
        <v>5078</v>
      </c>
      <c r="C3005" s="245">
        <v>2022</v>
      </c>
      <c r="D3005" s="245" t="s">
        <v>3771</v>
      </c>
      <c r="E3005" s="245">
        <v>1</v>
      </c>
      <c r="F3005" s="245"/>
      <c r="G3005" s="253">
        <v>49.689149999999998</v>
      </c>
    </row>
    <row r="3006" spans="1:7">
      <c r="A3006" s="251"/>
      <c r="B3006" s="241" t="s">
        <v>5078</v>
      </c>
      <c r="C3006" s="245">
        <v>2022</v>
      </c>
      <c r="D3006" s="245" t="s">
        <v>3771</v>
      </c>
      <c r="E3006" s="245">
        <v>1</v>
      </c>
      <c r="F3006" s="245"/>
      <c r="G3006" s="253">
        <v>18.91629</v>
      </c>
    </row>
    <row r="3007" spans="1:7">
      <c r="A3007" s="251"/>
      <c r="B3007" s="241" t="s">
        <v>5078</v>
      </c>
      <c r="C3007" s="245">
        <v>2022</v>
      </c>
      <c r="D3007" s="245" t="s">
        <v>3771</v>
      </c>
      <c r="E3007" s="245">
        <v>1</v>
      </c>
      <c r="F3007" s="245"/>
      <c r="G3007" s="253">
        <v>37.81494</v>
      </c>
    </row>
    <row r="3008" spans="1:7">
      <c r="A3008" s="251"/>
      <c r="B3008" s="241" t="s">
        <v>5078</v>
      </c>
      <c r="C3008" s="245">
        <v>2022</v>
      </c>
      <c r="D3008" s="245" t="s">
        <v>3771</v>
      </c>
      <c r="E3008" s="245">
        <v>1</v>
      </c>
      <c r="F3008" s="245"/>
      <c r="G3008" s="253">
        <v>14.606950000000001</v>
      </c>
    </row>
    <row r="3009" spans="1:7">
      <c r="A3009" s="251"/>
      <c r="B3009" s="241" t="s">
        <v>5078</v>
      </c>
      <c r="C3009" s="245">
        <v>2022</v>
      </c>
      <c r="D3009" s="245" t="s">
        <v>3771</v>
      </c>
      <c r="E3009" s="245">
        <v>1</v>
      </c>
      <c r="F3009" s="245"/>
      <c r="G3009" s="253">
        <v>17.988099999999999</v>
      </c>
    </row>
    <row r="3010" spans="1:7">
      <c r="A3010" s="251"/>
      <c r="B3010" s="241" t="s">
        <v>5078</v>
      </c>
      <c r="C3010" s="245">
        <v>2022</v>
      </c>
      <c r="D3010" s="245" t="s">
        <v>3771</v>
      </c>
      <c r="E3010" s="245">
        <v>1</v>
      </c>
      <c r="F3010" s="245"/>
      <c r="G3010" s="253">
        <v>14.63791</v>
      </c>
    </row>
    <row r="3011" spans="1:7">
      <c r="A3011" s="251"/>
      <c r="B3011" s="241" t="s">
        <v>5078</v>
      </c>
      <c r="C3011" s="245">
        <v>2022</v>
      </c>
      <c r="D3011" s="245" t="s">
        <v>3771</v>
      </c>
      <c r="E3011" s="245">
        <v>1</v>
      </c>
      <c r="F3011" s="245"/>
      <c r="G3011" s="253">
        <v>16.534419999999997</v>
      </c>
    </row>
    <row r="3012" spans="1:7">
      <c r="A3012" s="251"/>
      <c r="B3012" s="241" t="s">
        <v>5078</v>
      </c>
      <c r="C3012" s="245">
        <v>2022</v>
      </c>
      <c r="D3012" s="245" t="s">
        <v>3771</v>
      </c>
      <c r="E3012" s="245">
        <v>1</v>
      </c>
      <c r="F3012" s="245"/>
      <c r="G3012" s="253">
        <v>18.624490000000002</v>
      </c>
    </row>
    <row r="3013" spans="1:7">
      <c r="A3013" s="251"/>
      <c r="B3013" s="241" t="s">
        <v>5078</v>
      </c>
      <c r="C3013" s="245">
        <v>2022</v>
      </c>
      <c r="D3013" s="245" t="s">
        <v>3771</v>
      </c>
      <c r="E3013" s="245">
        <v>1</v>
      </c>
      <c r="F3013" s="245"/>
      <c r="G3013" s="253">
        <v>44.299210000000002</v>
      </c>
    </row>
    <row r="3014" spans="1:7">
      <c r="A3014" s="251"/>
      <c r="B3014" s="241" t="s">
        <v>5078</v>
      </c>
      <c r="C3014" s="245">
        <v>2022</v>
      </c>
      <c r="D3014" s="245" t="s">
        <v>3771</v>
      </c>
      <c r="E3014" s="245">
        <v>1</v>
      </c>
      <c r="F3014" s="245"/>
      <c r="G3014" s="253">
        <v>15.756540000000001</v>
      </c>
    </row>
    <row r="3015" spans="1:7">
      <c r="A3015" s="251"/>
      <c r="B3015" s="241" t="s">
        <v>5078</v>
      </c>
      <c r="C3015" s="245">
        <v>2022</v>
      </c>
      <c r="D3015" s="245" t="s">
        <v>3771</v>
      </c>
      <c r="E3015" s="245">
        <v>1</v>
      </c>
      <c r="F3015" s="245"/>
      <c r="G3015" s="253">
        <v>40.954989999999995</v>
      </c>
    </row>
    <row r="3016" spans="1:7">
      <c r="A3016" s="251"/>
      <c r="B3016" s="241" t="s">
        <v>5078</v>
      </c>
      <c r="C3016" s="245">
        <v>2022</v>
      </c>
      <c r="D3016" s="245" t="s">
        <v>3771</v>
      </c>
      <c r="E3016" s="245">
        <v>1</v>
      </c>
      <c r="F3016" s="245"/>
      <c r="G3016" s="253">
        <v>40.765589999999996</v>
      </c>
    </row>
    <row r="3017" spans="1:7">
      <c r="A3017" s="251"/>
      <c r="B3017" s="241" t="s">
        <v>5078</v>
      </c>
      <c r="C3017" s="245">
        <v>2022</v>
      </c>
      <c r="D3017" s="245" t="s">
        <v>3771</v>
      </c>
      <c r="E3017" s="245">
        <v>1</v>
      </c>
      <c r="F3017" s="245"/>
      <c r="G3017" s="253">
        <v>39.870100000000001</v>
      </c>
    </row>
    <row r="3018" spans="1:7">
      <c r="A3018" s="251"/>
      <c r="B3018" s="241" t="s">
        <v>5078</v>
      </c>
      <c r="C3018" s="245">
        <v>2022</v>
      </c>
      <c r="D3018" s="245" t="s">
        <v>3771</v>
      </c>
      <c r="E3018" s="245">
        <v>1</v>
      </c>
      <c r="F3018" s="245"/>
      <c r="G3018" s="253">
        <v>43.75855</v>
      </c>
    </row>
    <row r="3019" spans="1:7">
      <c r="A3019" s="251"/>
      <c r="B3019" s="241" t="s">
        <v>5078</v>
      </c>
      <c r="C3019" s="245">
        <v>2022</v>
      </c>
      <c r="D3019" s="245" t="s">
        <v>3771</v>
      </c>
      <c r="E3019" s="245">
        <v>1</v>
      </c>
      <c r="F3019" s="245"/>
      <c r="G3019" s="253">
        <v>13.07569</v>
      </c>
    </row>
    <row r="3020" spans="1:7">
      <c r="A3020" s="251"/>
      <c r="B3020" s="241" t="s">
        <v>5078</v>
      </c>
      <c r="C3020" s="245">
        <v>2022</v>
      </c>
      <c r="D3020" s="245" t="s">
        <v>3771</v>
      </c>
      <c r="E3020" s="245">
        <v>1</v>
      </c>
      <c r="F3020" s="245"/>
      <c r="G3020" s="253">
        <v>19.417150000000003</v>
      </c>
    </row>
    <row r="3021" spans="1:7">
      <c r="A3021" s="251"/>
      <c r="B3021" s="241" t="s">
        <v>5078</v>
      </c>
      <c r="C3021" s="245">
        <v>2022</v>
      </c>
      <c r="D3021" s="245" t="s">
        <v>3771</v>
      </c>
      <c r="E3021" s="245">
        <v>1</v>
      </c>
      <c r="F3021" s="245"/>
      <c r="G3021" s="253">
        <v>23.268439999999998</v>
      </c>
    </row>
    <row r="3022" spans="1:7">
      <c r="A3022" s="251"/>
      <c r="B3022" s="241" t="s">
        <v>5078</v>
      </c>
      <c r="C3022" s="245">
        <v>2022</v>
      </c>
      <c r="D3022" s="245" t="s">
        <v>3771</v>
      </c>
      <c r="E3022" s="245">
        <v>1</v>
      </c>
      <c r="F3022" s="245"/>
      <c r="G3022" s="253">
        <v>18.540200000000002</v>
      </c>
    </row>
    <row r="3023" spans="1:7">
      <c r="A3023" s="251"/>
      <c r="B3023" s="241" t="s">
        <v>5078</v>
      </c>
      <c r="C3023" s="245">
        <v>2022</v>
      </c>
      <c r="D3023" s="245" t="s">
        <v>3771</v>
      </c>
      <c r="E3023" s="245">
        <v>1</v>
      </c>
      <c r="F3023" s="245"/>
      <c r="G3023" s="253">
        <v>44.444849999999995</v>
      </c>
    </row>
    <row r="3024" spans="1:7">
      <c r="A3024" s="251"/>
      <c r="B3024" s="241" t="s">
        <v>5078</v>
      </c>
      <c r="C3024" s="245">
        <v>2022</v>
      </c>
      <c r="D3024" s="245" t="s">
        <v>3771</v>
      </c>
      <c r="E3024" s="245">
        <v>1</v>
      </c>
      <c r="F3024" s="245"/>
      <c r="G3024" s="253">
        <v>41.542050000000003</v>
      </c>
    </row>
    <row r="3025" spans="1:7">
      <c r="A3025" s="251"/>
      <c r="B3025" s="241" t="s">
        <v>5078</v>
      </c>
      <c r="C3025" s="245">
        <v>2022</v>
      </c>
      <c r="D3025" s="245" t="s">
        <v>3771</v>
      </c>
      <c r="E3025" s="245">
        <v>1</v>
      </c>
      <c r="F3025" s="245"/>
      <c r="G3025" s="253">
        <v>29.33841</v>
      </c>
    </row>
    <row r="3026" spans="1:7">
      <c r="A3026" s="251"/>
      <c r="B3026" s="241" t="s">
        <v>5078</v>
      </c>
      <c r="C3026" s="245">
        <v>2022</v>
      </c>
      <c r="D3026" s="245" t="s">
        <v>3771</v>
      </c>
      <c r="E3026" s="245">
        <v>1</v>
      </c>
      <c r="F3026" s="245"/>
      <c r="G3026" s="253">
        <v>21.818459999999998</v>
      </c>
    </row>
    <row r="3027" spans="1:7">
      <c r="A3027" s="251"/>
      <c r="B3027" s="241" t="s">
        <v>5078</v>
      </c>
      <c r="C3027" s="245">
        <v>2022</v>
      </c>
      <c r="D3027" s="245" t="s">
        <v>3771</v>
      </c>
      <c r="E3027" s="245">
        <v>1</v>
      </c>
      <c r="F3027" s="245"/>
      <c r="G3027" s="253">
        <v>16.534419999999997</v>
      </c>
    </row>
    <row r="3028" spans="1:7">
      <c r="A3028" s="251"/>
      <c r="B3028" s="241" t="s">
        <v>5078</v>
      </c>
      <c r="C3028" s="245">
        <v>2022</v>
      </c>
      <c r="D3028" s="245" t="s">
        <v>3771</v>
      </c>
      <c r="E3028" s="245">
        <v>1</v>
      </c>
      <c r="F3028" s="245"/>
      <c r="G3028" s="253">
        <v>31.787500000000001</v>
      </c>
    </row>
    <row r="3029" spans="1:7">
      <c r="A3029" s="251"/>
      <c r="B3029" s="241" t="s">
        <v>5078</v>
      </c>
      <c r="C3029" s="245">
        <v>2022</v>
      </c>
      <c r="D3029" s="245" t="s">
        <v>3771</v>
      </c>
      <c r="E3029" s="245">
        <v>1</v>
      </c>
      <c r="F3029" s="245"/>
      <c r="G3029" s="253">
        <v>27.9634</v>
      </c>
    </row>
    <row r="3030" spans="1:7">
      <c r="A3030" s="251"/>
      <c r="B3030" s="241" t="s">
        <v>5078</v>
      </c>
      <c r="C3030" s="245">
        <v>2022</v>
      </c>
      <c r="D3030" s="245" t="s">
        <v>3771</v>
      </c>
      <c r="E3030" s="245">
        <v>1</v>
      </c>
      <c r="F3030" s="245"/>
      <c r="G3030" s="253">
        <v>13.279860000000001</v>
      </c>
    </row>
    <row r="3031" spans="1:7">
      <c r="A3031" s="251"/>
      <c r="B3031" s="241" t="s">
        <v>5078</v>
      </c>
      <c r="C3031" s="245">
        <v>2022</v>
      </c>
      <c r="D3031" s="245" t="s">
        <v>3771</v>
      </c>
      <c r="E3031" s="245">
        <v>1</v>
      </c>
      <c r="F3031" s="245"/>
      <c r="G3031" s="253">
        <v>54.53548</v>
      </c>
    </row>
    <row r="3032" spans="1:7">
      <c r="A3032" s="251"/>
      <c r="B3032" s="241" t="s">
        <v>5078</v>
      </c>
      <c r="C3032" s="245">
        <v>2022</v>
      </c>
      <c r="D3032" s="245" t="s">
        <v>3771</v>
      </c>
      <c r="E3032" s="245">
        <v>1</v>
      </c>
      <c r="F3032" s="245"/>
      <c r="G3032" s="253">
        <v>40.603180000000002</v>
      </c>
    </row>
    <row r="3033" spans="1:7">
      <c r="A3033" s="251"/>
      <c r="B3033" s="241" t="s">
        <v>5078</v>
      </c>
      <c r="C3033" s="245">
        <v>2022</v>
      </c>
      <c r="D3033" s="245" t="s">
        <v>3771</v>
      </c>
      <c r="E3033" s="245">
        <v>1</v>
      </c>
      <c r="F3033" s="245"/>
      <c r="G3033" s="253">
        <v>16.534419999999997</v>
      </c>
    </row>
    <row r="3034" spans="1:7">
      <c r="A3034" s="251"/>
      <c r="B3034" s="241" t="s">
        <v>5078</v>
      </c>
      <c r="C3034" s="245">
        <v>2022</v>
      </c>
      <c r="D3034" s="245" t="s">
        <v>3771</v>
      </c>
      <c r="E3034" s="245">
        <v>1</v>
      </c>
      <c r="F3034" s="245"/>
      <c r="G3034" s="253">
        <v>44.595910000000003</v>
      </c>
    </row>
    <row r="3035" spans="1:7">
      <c r="A3035" s="251"/>
      <c r="B3035" s="241" t="s">
        <v>5078</v>
      </c>
      <c r="C3035" s="245">
        <v>2022</v>
      </c>
      <c r="D3035" s="245" t="s">
        <v>3771</v>
      </c>
      <c r="E3035" s="245">
        <v>1</v>
      </c>
      <c r="F3035" s="245"/>
      <c r="G3035" s="253">
        <v>47.64237</v>
      </c>
    </row>
    <row r="3036" spans="1:7">
      <c r="A3036" s="251"/>
      <c r="B3036" s="241" t="s">
        <v>5078</v>
      </c>
      <c r="C3036" s="245">
        <v>2022</v>
      </c>
      <c r="D3036" s="245" t="s">
        <v>3771</v>
      </c>
      <c r="E3036" s="245">
        <v>1</v>
      </c>
      <c r="F3036" s="245"/>
      <c r="G3036" s="253">
        <v>19.684519999999999</v>
      </c>
    </row>
    <row r="3037" spans="1:7">
      <c r="A3037" s="251"/>
      <c r="B3037" s="241" t="s">
        <v>5078</v>
      </c>
      <c r="C3037" s="245">
        <v>2022</v>
      </c>
      <c r="D3037" s="245" t="s">
        <v>3771</v>
      </c>
      <c r="E3037" s="245">
        <v>1</v>
      </c>
      <c r="F3037" s="245"/>
      <c r="G3037" s="253">
        <v>42.173230000000004</v>
      </c>
    </row>
    <row r="3038" spans="1:7">
      <c r="A3038" s="251"/>
      <c r="B3038" s="241" t="s">
        <v>5078</v>
      </c>
      <c r="C3038" s="245">
        <v>2022</v>
      </c>
      <c r="D3038" s="245" t="s">
        <v>3771</v>
      </c>
      <c r="E3038" s="245">
        <v>1</v>
      </c>
      <c r="F3038" s="245"/>
      <c r="G3038" s="253">
        <v>29.027360000000002</v>
      </c>
    </row>
    <row r="3039" spans="1:7">
      <c r="A3039" s="251"/>
      <c r="B3039" s="241" t="s">
        <v>5078</v>
      </c>
      <c r="C3039" s="245">
        <v>2022</v>
      </c>
      <c r="D3039" s="245" t="s">
        <v>3771</v>
      </c>
      <c r="E3039" s="245">
        <v>1</v>
      </c>
      <c r="F3039" s="245"/>
      <c r="G3039" s="253">
        <v>49.491250000000001</v>
      </c>
    </row>
    <row r="3040" spans="1:7">
      <c r="A3040" s="251"/>
      <c r="B3040" s="241" t="s">
        <v>5078</v>
      </c>
      <c r="C3040" s="245">
        <v>2022</v>
      </c>
      <c r="D3040" s="245" t="s">
        <v>3771</v>
      </c>
      <c r="E3040" s="245">
        <v>1</v>
      </c>
      <c r="F3040" s="245"/>
      <c r="G3040" s="253">
        <v>36.922760000000004</v>
      </c>
    </row>
    <row r="3041" spans="1:7">
      <c r="A3041" s="251"/>
      <c r="B3041" s="241" t="s">
        <v>5078</v>
      </c>
      <c r="C3041" s="245">
        <v>2022</v>
      </c>
      <c r="D3041" s="245" t="s">
        <v>3771</v>
      </c>
      <c r="E3041" s="245">
        <v>1</v>
      </c>
      <c r="F3041" s="245"/>
      <c r="G3041" s="253">
        <v>18.749130000000001</v>
      </c>
    </row>
    <row r="3042" spans="1:7">
      <c r="A3042" s="251"/>
      <c r="B3042" s="241" t="s">
        <v>5078</v>
      </c>
      <c r="C3042" s="245">
        <v>2022</v>
      </c>
      <c r="D3042" s="245" t="s">
        <v>3771</v>
      </c>
      <c r="E3042" s="245">
        <v>1</v>
      </c>
      <c r="F3042" s="245"/>
      <c r="G3042" s="253">
        <v>34.613330000000005</v>
      </c>
    </row>
    <row r="3043" spans="1:7">
      <c r="A3043" s="251"/>
      <c r="B3043" s="241" t="s">
        <v>5078</v>
      </c>
      <c r="C3043" s="245">
        <v>2022</v>
      </c>
      <c r="D3043" s="245" t="s">
        <v>3771</v>
      </c>
      <c r="E3043" s="245">
        <v>1</v>
      </c>
      <c r="F3043" s="245"/>
      <c r="G3043" s="253">
        <v>44.334029999999998</v>
      </c>
    </row>
    <row r="3044" spans="1:7">
      <c r="A3044" s="251"/>
      <c r="B3044" s="241" t="s">
        <v>5078</v>
      </c>
      <c r="C3044" s="245">
        <v>2022</v>
      </c>
      <c r="D3044" s="245" t="s">
        <v>3771</v>
      </c>
      <c r="E3044" s="245">
        <v>1</v>
      </c>
      <c r="F3044" s="245"/>
      <c r="G3044" s="253">
        <v>23.57386</v>
      </c>
    </row>
    <row r="3045" spans="1:7">
      <c r="A3045" s="251"/>
      <c r="B3045" s="241" t="s">
        <v>5078</v>
      </c>
      <c r="C3045" s="245">
        <v>2022</v>
      </c>
      <c r="D3045" s="245" t="s">
        <v>3771</v>
      </c>
      <c r="E3045" s="245">
        <v>1</v>
      </c>
      <c r="F3045" s="245"/>
      <c r="G3045" s="253">
        <v>22.768159999999998</v>
      </c>
    </row>
    <row r="3046" spans="1:7">
      <c r="A3046" s="251"/>
      <c r="B3046" s="241" t="s">
        <v>5078</v>
      </c>
      <c r="C3046" s="245">
        <v>2022</v>
      </c>
      <c r="D3046" s="245" t="s">
        <v>3771</v>
      </c>
      <c r="E3046" s="245">
        <v>1</v>
      </c>
      <c r="F3046" s="245"/>
      <c r="G3046" s="253">
        <v>21.27928</v>
      </c>
    </row>
    <row r="3047" spans="1:7">
      <c r="A3047" s="251"/>
      <c r="B3047" s="241" t="s">
        <v>5078</v>
      </c>
      <c r="C3047" s="245">
        <v>2022</v>
      </c>
      <c r="D3047" s="245" t="s">
        <v>3771</v>
      </c>
      <c r="E3047" s="245">
        <v>1</v>
      </c>
      <c r="F3047" s="245"/>
      <c r="G3047" s="253">
        <v>40.650849999999998</v>
      </c>
    </row>
    <row r="3048" spans="1:7">
      <c r="A3048" s="251"/>
      <c r="B3048" s="241" t="s">
        <v>5078</v>
      </c>
      <c r="C3048" s="245">
        <v>2022</v>
      </c>
      <c r="D3048" s="245" t="s">
        <v>3771</v>
      </c>
      <c r="E3048" s="245">
        <v>1</v>
      </c>
      <c r="F3048" s="245"/>
      <c r="G3048" s="253">
        <v>38.347709999999999</v>
      </c>
    </row>
    <row r="3049" spans="1:7">
      <c r="A3049" s="251"/>
      <c r="B3049" s="241" t="s">
        <v>5078</v>
      </c>
      <c r="C3049" s="245">
        <v>2022</v>
      </c>
      <c r="D3049" s="245" t="s">
        <v>3771</v>
      </c>
      <c r="E3049" s="245">
        <v>1</v>
      </c>
      <c r="F3049" s="245"/>
      <c r="G3049" s="253">
        <v>15.91319</v>
      </c>
    </row>
    <row r="3050" spans="1:7">
      <c r="A3050" s="251"/>
      <c r="B3050" s="241" t="s">
        <v>5078</v>
      </c>
      <c r="C3050" s="245">
        <v>2022</v>
      </c>
      <c r="D3050" s="245" t="s">
        <v>3771</v>
      </c>
      <c r="E3050" s="245">
        <v>1</v>
      </c>
      <c r="F3050" s="245"/>
      <c r="G3050" s="253">
        <v>40.396740000000001</v>
      </c>
    </row>
    <row r="3051" spans="1:7">
      <c r="A3051" s="251"/>
      <c r="B3051" s="241" t="s">
        <v>5078</v>
      </c>
      <c r="C3051" s="245">
        <v>2022</v>
      </c>
      <c r="D3051" s="245" t="s">
        <v>3771</v>
      </c>
      <c r="E3051" s="245">
        <v>1</v>
      </c>
      <c r="F3051" s="245"/>
      <c r="G3051" s="253">
        <v>15.285860000000001</v>
      </c>
    </row>
    <row r="3052" spans="1:7">
      <c r="A3052" s="251"/>
      <c r="B3052" s="241" t="s">
        <v>5078</v>
      </c>
      <c r="C3052" s="245">
        <v>2022</v>
      </c>
      <c r="D3052" s="245" t="s">
        <v>3771</v>
      </c>
      <c r="E3052" s="245">
        <v>1</v>
      </c>
      <c r="F3052" s="245"/>
      <c r="G3052" s="253">
        <v>49.628389999999996</v>
      </c>
    </row>
    <row r="3053" spans="1:7">
      <c r="A3053" s="251"/>
      <c r="B3053" s="241" t="s">
        <v>5078</v>
      </c>
      <c r="C3053" s="245">
        <v>2022</v>
      </c>
      <c r="D3053" s="245" t="s">
        <v>3771</v>
      </c>
      <c r="E3053" s="245">
        <v>1</v>
      </c>
      <c r="F3053" s="245"/>
      <c r="G3053" s="253">
        <v>29.006119999999999</v>
      </c>
    </row>
    <row r="3054" spans="1:7">
      <c r="A3054" s="251"/>
      <c r="B3054" s="241" t="s">
        <v>5078</v>
      </c>
      <c r="C3054" s="245">
        <v>2022</v>
      </c>
      <c r="D3054" s="245" t="s">
        <v>3771</v>
      </c>
      <c r="E3054" s="245">
        <v>1</v>
      </c>
      <c r="F3054" s="245"/>
      <c r="G3054" s="253">
        <v>15.695799999999998</v>
      </c>
    </row>
    <row r="3055" spans="1:7">
      <c r="A3055" s="251"/>
      <c r="B3055" s="241" t="s">
        <v>5078</v>
      </c>
      <c r="C3055" s="245">
        <v>2022</v>
      </c>
      <c r="D3055" s="245" t="s">
        <v>3771</v>
      </c>
      <c r="E3055" s="245">
        <v>1</v>
      </c>
      <c r="F3055" s="245"/>
      <c r="G3055" s="253">
        <v>18.780660000000001</v>
      </c>
    </row>
    <row r="3056" spans="1:7">
      <c r="A3056" s="251"/>
      <c r="B3056" s="241" t="s">
        <v>5078</v>
      </c>
      <c r="C3056" s="245">
        <v>2022</v>
      </c>
      <c r="D3056" s="245" t="s">
        <v>3771</v>
      </c>
      <c r="E3056" s="245">
        <v>1</v>
      </c>
      <c r="F3056" s="245"/>
      <c r="G3056" s="253">
        <v>18.87481</v>
      </c>
    </row>
    <row r="3057" spans="1:7">
      <c r="A3057" s="251"/>
      <c r="B3057" s="241" t="s">
        <v>5078</v>
      </c>
      <c r="C3057" s="245">
        <v>2022</v>
      </c>
      <c r="D3057" s="245" t="s">
        <v>3771</v>
      </c>
      <c r="E3057" s="245">
        <v>1</v>
      </c>
      <c r="F3057" s="245"/>
      <c r="G3057" s="253">
        <v>43.781999999999996</v>
      </c>
    </row>
    <row r="3058" spans="1:7">
      <c r="A3058" s="251"/>
      <c r="B3058" s="241" t="s">
        <v>5078</v>
      </c>
      <c r="C3058" s="245">
        <v>2022</v>
      </c>
      <c r="D3058" s="245" t="s">
        <v>3771</v>
      </c>
      <c r="E3058" s="245">
        <v>1</v>
      </c>
      <c r="F3058" s="245"/>
      <c r="G3058" s="253">
        <v>34.844769999999997</v>
      </c>
    </row>
    <row r="3059" spans="1:7">
      <c r="A3059" s="251"/>
      <c r="B3059" s="241" t="s">
        <v>5078</v>
      </c>
      <c r="C3059" s="245">
        <v>2022</v>
      </c>
      <c r="D3059" s="245" t="s">
        <v>3771</v>
      </c>
      <c r="E3059" s="245">
        <v>1</v>
      </c>
      <c r="F3059" s="245"/>
      <c r="G3059" s="253">
        <v>12.004020000000001</v>
      </c>
    </row>
    <row r="3060" spans="1:7">
      <c r="A3060" s="251"/>
      <c r="B3060" s="241" t="s">
        <v>5078</v>
      </c>
      <c r="C3060" s="245">
        <v>2022</v>
      </c>
      <c r="D3060" s="245" t="s">
        <v>3771</v>
      </c>
      <c r="E3060" s="245">
        <v>1</v>
      </c>
      <c r="F3060" s="245"/>
      <c r="G3060" s="253">
        <v>40.822499999999998</v>
      </c>
    </row>
    <row r="3061" spans="1:7">
      <c r="A3061" s="251"/>
      <c r="B3061" s="241" t="s">
        <v>5078</v>
      </c>
      <c r="C3061" s="245">
        <v>2022</v>
      </c>
      <c r="D3061" s="245" t="s">
        <v>3771</v>
      </c>
      <c r="E3061" s="245">
        <v>1</v>
      </c>
      <c r="F3061" s="245"/>
      <c r="G3061" s="253">
        <v>20.039490000000001</v>
      </c>
    </row>
    <row r="3062" spans="1:7">
      <c r="A3062" s="251"/>
      <c r="B3062" s="241" t="s">
        <v>5078</v>
      </c>
      <c r="C3062" s="245">
        <v>2022</v>
      </c>
      <c r="D3062" s="245" t="s">
        <v>3771</v>
      </c>
      <c r="E3062" s="245">
        <v>1</v>
      </c>
      <c r="F3062" s="245"/>
      <c r="G3062" s="253">
        <v>50.110279999999996</v>
      </c>
    </row>
    <row r="3063" spans="1:7">
      <c r="A3063" s="251"/>
      <c r="B3063" s="241" t="s">
        <v>5078</v>
      </c>
      <c r="C3063" s="245">
        <v>2022</v>
      </c>
      <c r="D3063" s="245" t="s">
        <v>3771</v>
      </c>
      <c r="E3063" s="245">
        <v>1</v>
      </c>
      <c r="F3063" s="245"/>
      <c r="G3063" s="253">
        <v>41.102160000000005</v>
      </c>
    </row>
    <row r="3064" spans="1:7">
      <c r="A3064" s="251"/>
      <c r="B3064" s="241" t="s">
        <v>5078</v>
      </c>
      <c r="C3064" s="245">
        <v>2022</v>
      </c>
      <c r="D3064" s="245" t="s">
        <v>3771</v>
      </c>
      <c r="E3064" s="245">
        <v>1</v>
      </c>
      <c r="F3064" s="245"/>
      <c r="G3064" s="253">
        <v>17.828499999999998</v>
      </c>
    </row>
    <row r="3065" spans="1:7">
      <c r="A3065" s="251"/>
      <c r="B3065" s="241" t="s">
        <v>5078</v>
      </c>
      <c r="C3065" s="245">
        <v>2022</v>
      </c>
      <c r="D3065" s="245" t="s">
        <v>3771</v>
      </c>
      <c r="E3065" s="245">
        <v>1</v>
      </c>
      <c r="F3065" s="245"/>
      <c r="G3065" s="253">
        <v>13.22315</v>
      </c>
    </row>
    <row r="3066" spans="1:7">
      <c r="A3066" s="251"/>
      <c r="B3066" s="241" t="s">
        <v>5078</v>
      </c>
      <c r="C3066" s="245">
        <v>2022</v>
      </c>
      <c r="D3066" s="245" t="s">
        <v>3771</v>
      </c>
      <c r="E3066" s="245">
        <v>1</v>
      </c>
      <c r="F3066" s="245"/>
      <c r="G3066" s="253">
        <v>11.754430000000001</v>
      </c>
    </row>
    <row r="3067" spans="1:7">
      <c r="A3067" s="251"/>
      <c r="B3067" s="241" t="s">
        <v>5078</v>
      </c>
      <c r="C3067" s="245">
        <v>2022</v>
      </c>
      <c r="D3067" s="245" t="s">
        <v>3771</v>
      </c>
      <c r="E3067" s="245">
        <v>1</v>
      </c>
      <c r="F3067" s="245"/>
      <c r="G3067" s="253">
        <v>26.473089999999999</v>
      </c>
    </row>
    <row r="3068" spans="1:7">
      <c r="A3068" s="251"/>
      <c r="B3068" s="241" t="s">
        <v>5078</v>
      </c>
      <c r="C3068" s="245">
        <v>2022</v>
      </c>
      <c r="D3068" s="245" t="s">
        <v>3771</v>
      </c>
      <c r="E3068" s="245">
        <v>1</v>
      </c>
      <c r="F3068" s="245"/>
      <c r="G3068" s="253">
        <v>38.154629999999997</v>
      </c>
    </row>
    <row r="3069" spans="1:7">
      <c r="A3069" s="251"/>
      <c r="B3069" s="241" t="s">
        <v>5078</v>
      </c>
      <c r="C3069" s="245">
        <v>2022</v>
      </c>
      <c r="D3069" s="245" t="s">
        <v>3771</v>
      </c>
      <c r="E3069" s="245">
        <v>1</v>
      </c>
      <c r="F3069" s="245"/>
      <c r="G3069" s="253">
        <v>48.84863</v>
      </c>
    </row>
    <row r="3070" spans="1:7">
      <c r="A3070" s="251"/>
      <c r="B3070" s="241" t="s">
        <v>5078</v>
      </c>
      <c r="C3070" s="245">
        <v>2022</v>
      </c>
      <c r="D3070" s="245" t="s">
        <v>3771</v>
      </c>
      <c r="E3070" s="245">
        <v>1</v>
      </c>
      <c r="F3070" s="245"/>
      <c r="G3070" s="253">
        <v>52.428429999999999</v>
      </c>
    </row>
    <row r="3071" spans="1:7">
      <c r="A3071" s="251"/>
      <c r="B3071" s="241" t="s">
        <v>5078</v>
      </c>
      <c r="C3071" s="245">
        <v>2022</v>
      </c>
      <c r="D3071" s="245" t="s">
        <v>3771</v>
      </c>
      <c r="E3071" s="245">
        <v>1</v>
      </c>
      <c r="F3071" s="245"/>
      <c r="G3071" s="253">
        <v>49.813400000000001</v>
      </c>
    </row>
    <row r="3072" spans="1:7">
      <c r="A3072" s="251"/>
      <c r="B3072" s="241" t="s">
        <v>5078</v>
      </c>
      <c r="C3072" s="245">
        <v>2022</v>
      </c>
      <c r="D3072" s="245" t="s">
        <v>3771</v>
      </c>
      <c r="E3072" s="245">
        <v>1</v>
      </c>
      <c r="F3072" s="245"/>
      <c r="G3072" s="253">
        <v>16.068829999999998</v>
      </c>
    </row>
    <row r="3073" spans="1:7">
      <c r="A3073" s="251"/>
      <c r="B3073" s="241" t="s">
        <v>5078</v>
      </c>
      <c r="C3073" s="245">
        <v>2022</v>
      </c>
      <c r="D3073" s="245" t="s">
        <v>3771</v>
      </c>
      <c r="E3073" s="245">
        <v>1</v>
      </c>
      <c r="F3073" s="245"/>
      <c r="G3073" s="253">
        <v>19.727779999999999</v>
      </c>
    </row>
    <row r="3074" spans="1:7">
      <c r="A3074" s="251"/>
      <c r="B3074" s="241" t="s">
        <v>5078</v>
      </c>
      <c r="C3074" s="245">
        <v>2022</v>
      </c>
      <c r="D3074" s="245" t="s">
        <v>3771</v>
      </c>
      <c r="E3074" s="245">
        <v>1</v>
      </c>
      <c r="F3074" s="245"/>
      <c r="G3074" s="253">
        <v>13.803120000000002</v>
      </c>
    </row>
    <row r="3075" spans="1:7">
      <c r="A3075" s="251"/>
      <c r="B3075" s="241" t="s">
        <v>5078</v>
      </c>
      <c r="C3075" s="245">
        <v>2022</v>
      </c>
      <c r="D3075" s="245" t="s">
        <v>3771</v>
      </c>
      <c r="E3075" s="245">
        <v>1</v>
      </c>
      <c r="F3075" s="245"/>
      <c r="G3075" s="253">
        <v>48.213099999999997</v>
      </c>
    </row>
    <row r="3076" spans="1:7">
      <c r="A3076" s="251"/>
      <c r="B3076" s="241" t="s">
        <v>5078</v>
      </c>
      <c r="C3076" s="245">
        <v>2022</v>
      </c>
      <c r="D3076" s="245" t="s">
        <v>3771</v>
      </c>
      <c r="E3076" s="245">
        <v>1</v>
      </c>
      <c r="F3076" s="245"/>
      <c r="G3076" s="253">
        <v>28.772830000000003</v>
      </c>
    </row>
    <row r="3077" spans="1:7">
      <c r="A3077" s="251"/>
      <c r="B3077" s="241" t="s">
        <v>5078</v>
      </c>
      <c r="C3077" s="245">
        <v>2022</v>
      </c>
      <c r="D3077" s="245" t="s">
        <v>3771</v>
      </c>
      <c r="E3077" s="245">
        <v>1</v>
      </c>
      <c r="F3077" s="245"/>
      <c r="G3077" s="253">
        <v>44.464949999999995</v>
      </c>
    </row>
    <row r="3078" spans="1:7">
      <c r="A3078" s="251"/>
      <c r="B3078" s="241" t="s">
        <v>5078</v>
      </c>
      <c r="C3078" s="245">
        <v>2022</v>
      </c>
      <c r="D3078" s="245" t="s">
        <v>3771</v>
      </c>
      <c r="E3078" s="245">
        <v>1</v>
      </c>
      <c r="F3078" s="245"/>
      <c r="G3078" s="253">
        <v>22.47456</v>
      </c>
    </row>
    <row r="3079" spans="1:7">
      <c r="A3079" s="251"/>
      <c r="B3079" s="241" t="s">
        <v>5078</v>
      </c>
      <c r="C3079" s="245">
        <v>2022</v>
      </c>
      <c r="D3079" s="245" t="s">
        <v>3771</v>
      </c>
      <c r="E3079" s="245">
        <v>1</v>
      </c>
      <c r="F3079" s="245"/>
      <c r="G3079" s="253">
        <v>29.923759999999998</v>
      </c>
    </row>
    <row r="3080" spans="1:7">
      <c r="A3080" s="251"/>
      <c r="B3080" s="241" t="s">
        <v>5078</v>
      </c>
      <c r="C3080" s="245">
        <v>2022</v>
      </c>
      <c r="D3080" s="245" t="s">
        <v>3771</v>
      </c>
      <c r="E3080" s="245">
        <v>1</v>
      </c>
      <c r="F3080" s="245"/>
      <c r="G3080" s="253">
        <v>44.534279999999995</v>
      </c>
    </row>
    <row r="3081" spans="1:7">
      <c r="A3081" s="251"/>
      <c r="B3081" s="241" t="s">
        <v>5078</v>
      </c>
      <c r="C3081" s="245">
        <v>2022</v>
      </c>
      <c r="D3081" s="245" t="s">
        <v>3771</v>
      </c>
      <c r="E3081" s="245">
        <v>1</v>
      </c>
      <c r="F3081" s="245"/>
      <c r="G3081" s="253">
        <v>24.025470000000002</v>
      </c>
    </row>
    <row r="3082" spans="1:7">
      <c r="A3082" s="251"/>
      <c r="B3082" s="241" t="s">
        <v>5078</v>
      </c>
      <c r="C3082" s="245">
        <v>2022</v>
      </c>
      <c r="D3082" s="245" t="s">
        <v>3771</v>
      </c>
      <c r="E3082" s="245">
        <v>1</v>
      </c>
      <c r="F3082" s="245"/>
      <c r="G3082" s="253">
        <v>19.090669999999999</v>
      </c>
    </row>
    <row r="3083" spans="1:7">
      <c r="A3083" s="251"/>
      <c r="B3083" s="241" t="s">
        <v>5078</v>
      </c>
      <c r="C3083" s="245">
        <v>2022</v>
      </c>
      <c r="D3083" s="245" t="s">
        <v>3771</v>
      </c>
      <c r="E3083" s="245">
        <v>1</v>
      </c>
      <c r="F3083" s="245"/>
      <c r="G3083" s="253">
        <v>30.738319999999998</v>
      </c>
    </row>
    <row r="3084" spans="1:7">
      <c r="A3084" s="251"/>
      <c r="B3084" s="241" t="s">
        <v>5078</v>
      </c>
      <c r="C3084" s="245">
        <v>2022</v>
      </c>
      <c r="D3084" s="245" t="s">
        <v>3771</v>
      </c>
      <c r="E3084" s="245">
        <v>1</v>
      </c>
      <c r="F3084" s="245"/>
      <c r="G3084" s="253">
        <v>25.358409999999999</v>
      </c>
    </row>
    <row r="3085" spans="1:7">
      <c r="A3085" s="251"/>
      <c r="B3085" s="241" t="s">
        <v>5078</v>
      </c>
      <c r="C3085" s="245">
        <v>2022</v>
      </c>
      <c r="D3085" s="245" t="s">
        <v>3771</v>
      </c>
      <c r="E3085" s="245">
        <v>1</v>
      </c>
      <c r="F3085" s="245"/>
      <c r="G3085" s="253">
        <v>18.385259999999999</v>
      </c>
    </row>
    <row r="3086" spans="1:7">
      <c r="A3086" s="251"/>
      <c r="B3086" s="241" t="s">
        <v>5078</v>
      </c>
      <c r="C3086" s="245">
        <v>2022</v>
      </c>
      <c r="D3086" s="245" t="s">
        <v>3771</v>
      </c>
      <c r="E3086" s="245">
        <v>1</v>
      </c>
      <c r="F3086" s="245"/>
      <c r="G3086" s="253">
        <v>23.34254</v>
      </c>
    </row>
    <row r="3087" spans="1:7">
      <c r="A3087" s="251"/>
      <c r="B3087" s="241" t="s">
        <v>5078</v>
      </c>
      <c r="C3087" s="245">
        <v>2022</v>
      </c>
      <c r="D3087" s="245" t="s">
        <v>3771</v>
      </c>
      <c r="E3087" s="245">
        <v>1</v>
      </c>
      <c r="F3087" s="245"/>
      <c r="G3087" s="253">
        <v>30.304410000000001</v>
      </c>
    </row>
    <row r="3088" spans="1:7">
      <c r="A3088" s="251"/>
      <c r="B3088" s="241" t="s">
        <v>5078</v>
      </c>
      <c r="C3088" s="245">
        <v>2022</v>
      </c>
      <c r="D3088" s="245" t="s">
        <v>3771</v>
      </c>
      <c r="E3088" s="245">
        <v>1</v>
      </c>
      <c r="F3088" s="245"/>
      <c r="G3088" s="253">
        <v>32.553220000000003</v>
      </c>
    </row>
    <row r="3089" spans="1:7">
      <c r="A3089" s="251"/>
      <c r="B3089" s="241" t="s">
        <v>5078</v>
      </c>
      <c r="C3089" s="245">
        <v>2022</v>
      </c>
      <c r="D3089" s="245" t="s">
        <v>3771</v>
      </c>
      <c r="E3089" s="245">
        <v>1</v>
      </c>
      <c r="F3089" s="245"/>
      <c r="G3089" s="253">
        <v>16.757439999999999</v>
      </c>
    </row>
    <row r="3090" spans="1:7">
      <c r="A3090" s="251"/>
      <c r="B3090" s="241" t="s">
        <v>5078</v>
      </c>
      <c r="C3090" s="245">
        <v>2022</v>
      </c>
      <c r="D3090" s="245" t="s">
        <v>3771</v>
      </c>
      <c r="E3090" s="245">
        <v>1</v>
      </c>
      <c r="F3090" s="245"/>
      <c r="G3090" s="253">
        <v>22.406830000000003</v>
      </c>
    </row>
    <row r="3091" spans="1:7">
      <c r="A3091" s="251"/>
      <c r="B3091" s="241" t="s">
        <v>5078</v>
      </c>
      <c r="C3091" s="245">
        <v>2022</v>
      </c>
      <c r="D3091" s="245" t="s">
        <v>3771</v>
      </c>
      <c r="E3091" s="245">
        <v>1</v>
      </c>
      <c r="F3091" s="245"/>
      <c r="G3091" s="253">
        <v>27.940729999999999</v>
      </c>
    </row>
    <row r="3092" spans="1:7">
      <c r="A3092" s="251"/>
      <c r="B3092" s="241" t="s">
        <v>5078</v>
      </c>
      <c r="C3092" s="245">
        <v>2022</v>
      </c>
      <c r="D3092" s="245" t="s">
        <v>3771</v>
      </c>
      <c r="E3092" s="245">
        <v>1</v>
      </c>
      <c r="F3092" s="245"/>
      <c r="G3092" s="253">
        <v>36.163589999999999</v>
      </c>
    </row>
    <row r="3093" spans="1:7">
      <c r="A3093" s="251"/>
      <c r="B3093" s="241" t="s">
        <v>5078</v>
      </c>
      <c r="C3093" s="245">
        <v>2022</v>
      </c>
      <c r="D3093" s="245" t="s">
        <v>3771</v>
      </c>
      <c r="E3093" s="245">
        <v>1</v>
      </c>
      <c r="F3093" s="245"/>
      <c r="G3093" s="253">
        <v>16.394080000000002</v>
      </c>
    </row>
    <row r="3094" spans="1:7">
      <c r="A3094" s="251"/>
      <c r="B3094" s="241" t="s">
        <v>5078</v>
      </c>
      <c r="C3094" s="245">
        <v>2022</v>
      </c>
      <c r="D3094" s="245" t="s">
        <v>3771</v>
      </c>
      <c r="E3094" s="245">
        <v>1</v>
      </c>
      <c r="F3094" s="245"/>
      <c r="G3094" s="253">
        <v>17.096080000000001</v>
      </c>
    </row>
    <row r="3095" spans="1:7">
      <c r="A3095" s="251"/>
      <c r="B3095" s="241" t="s">
        <v>5078</v>
      </c>
      <c r="C3095" s="245">
        <v>2022</v>
      </c>
      <c r="D3095" s="245" t="s">
        <v>3771</v>
      </c>
      <c r="E3095" s="245">
        <v>1</v>
      </c>
      <c r="F3095" s="245"/>
      <c r="G3095" s="253">
        <v>39.54195</v>
      </c>
    </row>
    <row r="3096" spans="1:7">
      <c r="A3096" s="251"/>
      <c r="B3096" s="241" t="s">
        <v>5078</v>
      </c>
      <c r="C3096" s="245">
        <v>2022</v>
      </c>
      <c r="D3096" s="245" t="s">
        <v>3771</v>
      </c>
      <c r="E3096" s="245">
        <v>1</v>
      </c>
      <c r="F3096" s="245"/>
      <c r="G3096" s="253">
        <v>43.912150000000004</v>
      </c>
    </row>
    <row r="3097" spans="1:7">
      <c r="A3097" s="251"/>
      <c r="B3097" s="241" t="s">
        <v>5078</v>
      </c>
      <c r="C3097" s="245">
        <v>2022</v>
      </c>
      <c r="D3097" s="245" t="s">
        <v>3771</v>
      </c>
      <c r="E3097" s="245">
        <v>1</v>
      </c>
      <c r="F3097" s="245"/>
      <c r="G3097" s="253">
        <v>39.882949999999994</v>
      </c>
    </row>
    <row r="3098" spans="1:7">
      <c r="A3098" s="251"/>
      <c r="B3098" s="241" t="s">
        <v>5078</v>
      </c>
      <c r="C3098" s="245">
        <v>2022</v>
      </c>
      <c r="D3098" s="245" t="s">
        <v>3771</v>
      </c>
      <c r="E3098" s="245">
        <v>1</v>
      </c>
      <c r="F3098" s="245"/>
      <c r="G3098" s="253">
        <v>40.331690000000002</v>
      </c>
    </row>
    <row r="3099" spans="1:7">
      <c r="A3099" s="251"/>
      <c r="B3099" s="241" t="s">
        <v>5078</v>
      </c>
      <c r="C3099" s="245">
        <v>2022</v>
      </c>
      <c r="D3099" s="245" t="s">
        <v>3771</v>
      </c>
      <c r="E3099" s="245">
        <v>1</v>
      </c>
      <c r="F3099" s="245"/>
      <c r="G3099" s="253">
        <v>44.51023</v>
      </c>
    </row>
    <row r="3100" spans="1:7">
      <c r="A3100" s="251"/>
      <c r="B3100" s="241" t="s">
        <v>5078</v>
      </c>
      <c r="C3100" s="245">
        <v>2022</v>
      </c>
      <c r="D3100" s="245" t="s">
        <v>3771</v>
      </c>
      <c r="E3100" s="245">
        <v>1</v>
      </c>
      <c r="F3100" s="245"/>
      <c r="G3100" s="253">
        <v>40.268230000000003</v>
      </c>
    </row>
    <row r="3101" spans="1:7">
      <c r="A3101" s="251"/>
      <c r="B3101" s="241" t="s">
        <v>5078</v>
      </c>
      <c r="C3101" s="245">
        <v>2022</v>
      </c>
      <c r="D3101" s="245" t="s">
        <v>3771</v>
      </c>
      <c r="E3101" s="245">
        <v>1</v>
      </c>
      <c r="F3101" s="245"/>
      <c r="G3101" s="253">
        <v>29.923779999999997</v>
      </c>
    </row>
    <row r="3102" spans="1:7">
      <c r="A3102" s="251"/>
      <c r="B3102" s="241" t="s">
        <v>5078</v>
      </c>
      <c r="C3102" s="245">
        <v>2022</v>
      </c>
      <c r="D3102" s="245" t="s">
        <v>3771</v>
      </c>
      <c r="E3102" s="245">
        <v>1</v>
      </c>
      <c r="F3102" s="245"/>
      <c r="G3102" s="253">
        <v>40.381680000000003</v>
      </c>
    </row>
    <row r="3103" spans="1:7">
      <c r="A3103" s="251"/>
      <c r="B3103" s="241" t="s">
        <v>5078</v>
      </c>
      <c r="C3103" s="245">
        <v>2022</v>
      </c>
      <c r="D3103" s="245" t="s">
        <v>3771</v>
      </c>
      <c r="E3103" s="245">
        <v>1</v>
      </c>
      <c r="F3103" s="245"/>
      <c r="G3103" s="253">
        <v>52.417180000000002</v>
      </c>
    </row>
    <row r="3104" spans="1:7">
      <c r="A3104" s="251"/>
      <c r="B3104" s="241" t="s">
        <v>5078</v>
      </c>
      <c r="C3104" s="245">
        <v>2022</v>
      </c>
      <c r="D3104" s="245" t="s">
        <v>3771</v>
      </c>
      <c r="E3104" s="245">
        <v>1</v>
      </c>
      <c r="F3104" s="245"/>
      <c r="G3104" s="253">
        <v>17.123240000000003</v>
      </c>
    </row>
    <row r="3105" spans="1:7">
      <c r="A3105" s="251"/>
      <c r="B3105" s="241" t="s">
        <v>5078</v>
      </c>
      <c r="C3105" s="245">
        <v>2022</v>
      </c>
      <c r="D3105" s="245" t="s">
        <v>3771</v>
      </c>
      <c r="E3105" s="245">
        <v>1</v>
      </c>
      <c r="F3105" s="245"/>
      <c r="G3105" s="253">
        <v>18.741160000000001</v>
      </c>
    </row>
    <row r="3106" spans="1:7">
      <c r="A3106" s="251"/>
      <c r="B3106" s="241" t="s">
        <v>5078</v>
      </c>
      <c r="C3106" s="245">
        <v>2022</v>
      </c>
      <c r="D3106" s="245" t="s">
        <v>3771</v>
      </c>
      <c r="E3106" s="245">
        <v>1</v>
      </c>
      <c r="F3106" s="245"/>
      <c r="G3106" s="253">
        <v>18.768709999999999</v>
      </c>
    </row>
    <row r="3107" spans="1:7">
      <c r="A3107" s="251"/>
      <c r="B3107" s="241" t="s">
        <v>5078</v>
      </c>
      <c r="C3107" s="245">
        <v>2022</v>
      </c>
      <c r="D3107" s="245" t="s">
        <v>3771</v>
      </c>
      <c r="E3107" s="245">
        <v>1</v>
      </c>
      <c r="F3107" s="245"/>
      <c r="G3107" s="253">
        <v>15.756639999999999</v>
      </c>
    </row>
    <row r="3108" spans="1:7">
      <c r="A3108" s="251"/>
      <c r="B3108" s="241" t="s">
        <v>5078</v>
      </c>
      <c r="C3108" s="245">
        <v>2022</v>
      </c>
      <c r="D3108" s="245" t="s">
        <v>3771</v>
      </c>
      <c r="E3108" s="245">
        <v>1</v>
      </c>
      <c r="F3108" s="245"/>
      <c r="G3108" s="253">
        <v>29.735979999999998</v>
      </c>
    </row>
    <row r="3109" spans="1:7">
      <c r="A3109" s="251"/>
      <c r="B3109" s="241" t="s">
        <v>5078</v>
      </c>
      <c r="C3109" s="245">
        <v>2022</v>
      </c>
      <c r="D3109" s="245" t="s">
        <v>3771</v>
      </c>
      <c r="E3109" s="245">
        <v>1</v>
      </c>
      <c r="F3109" s="245"/>
      <c r="G3109" s="253">
        <v>19.228720000000003</v>
      </c>
    </row>
    <row r="3110" spans="1:7">
      <c r="A3110" s="251"/>
      <c r="B3110" s="241" t="s">
        <v>5078</v>
      </c>
      <c r="C3110" s="245">
        <v>2022</v>
      </c>
      <c r="D3110" s="245" t="s">
        <v>3771</v>
      </c>
      <c r="E3110" s="245">
        <v>1</v>
      </c>
      <c r="F3110" s="245"/>
      <c r="G3110" s="253">
        <v>15.638290000000001</v>
      </c>
    </row>
    <row r="3111" spans="1:7">
      <c r="A3111" s="251"/>
      <c r="B3111" s="241" t="s">
        <v>5078</v>
      </c>
      <c r="C3111" s="245">
        <v>2022</v>
      </c>
      <c r="D3111" s="245" t="s">
        <v>3771</v>
      </c>
      <c r="E3111" s="245">
        <v>1</v>
      </c>
      <c r="F3111" s="245"/>
      <c r="G3111" s="253">
        <v>40.029449999999997</v>
      </c>
    </row>
    <row r="3112" spans="1:7">
      <c r="A3112" s="251"/>
      <c r="B3112" s="241" t="s">
        <v>5078</v>
      </c>
      <c r="C3112" s="245">
        <v>2022</v>
      </c>
      <c r="D3112" s="245" t="s">
        <v>3771</v>
      </c>
      <c r="E3112" s="245">
        <v>1</v>
      </c>
      <c r="F3112" s="245"/>
      <c r="G3112" s="253">
        <v>16.4589</v>
      </c>
    </row>
    <row r="3113" spans="1:7">
      <c r="A3113" s="251"/>
      <c r="B3113" s="241" t="s">
        <v>5078</v>
      </c>
      <c r="C3113" s="245">
        <v>2022</v>
      </c>
      <c r="D3113" s="245" t="s">
        <v>3771</v>
      </c>
      <c r="E3113" s="245">
        <v>1</v>
      </c>
      <c r="F3113" s="245"/>
      <c r="G3113" s="253">
        <v>19.85032</v>
      </c>
    </row>
    <row r="3114" spans="1:7">
      <c r="A3114" s="251"/>
      <c r="B3114" s="241" t="s">
        <v>5078</v>
      </c>
      <c r="C3114" s="245">
        <v>2022</v>
      </c>
      <c r="D3114" s="245" t="s">
        <v>3771</v>
      </c>
      <c r="E3114" s="245">
        <v>1</v>
      </c>
      <c r="F3114" s="245"/>
      <c r="G3114" s="253">
        <v>18.067880000000002</v>
      </c>
    </row>
    <row r="3115" spans="1:7">
      <c r="A3115" s="251"/>
      <c r="B3115" s="241" t="s">
        <v>5078</v>
      </c>
      <c r="C3115" s="245">
        <v>2022</v>
      </c>
      <c r="D3115" s="245" t="s">
        <v>3771</v>
      </c>
      <c r="E3115" s="245">
        <v>1</v>
      </c>
      <c r="F3115" s="245"/>
      <c r="G3115" s="253">
        <v>18.86009</v>
      </c>
    </row>
    <row r="3116" spans="1:7">
      <c r="A3116" s="251"/>
      <c r="B3116" s="241" t="s">
        <v>5078</v>
      </c>
      <c r="C3116" s="245">
        <v>2022</v>
      </c>
      <c r="D3116" s="245" t="s">
        <v>3771</v>
      </c>
      <c r="E3116" s="245">
        <v>1</v>
      </c>
      <c r="F3116" s="245"/>
      <c r="G3116" s="253">
        <v>30.966380000000001</v>
      </c>
    </row>
    <row r="3117" spans="1:7">
      <c r="A3117" s="251"/>
      <c r="B3117" s="241" t="s">
        <v>5078</v>
      </c>
      <c r="C3117" s="245">
        <v>2022</v>
      </c>
      <c r="D3117" s="245" t="s">
        <v>3771</v>
      </c>
      <c r="E3117" s="245">
        <v>1</v>
      </c>
      <c r="F3117" s="245"/>
      <c r="G3117" s="253">
        <v>18.75601</v>
      </c>
    </row>
    <row r="3118" spans="1:7">
      <c r="A3118" s="251"/>
      <c r="B3118" s="241" t="s">
        <v>5078</v>
      </c>
      <c r="C3118" s="245">
        <v>2022</v>
      </c>
      <c r="D3118" s="245" t="s">
        <v>3771</v>
      </c>
      <c r="E3118" s="245">
        <v>1</v>
      </c>
      <c r="F3118" s="245"/>
      <c r="G3118" s="253">
        <v>16.897860000000001</v>
      </c>
    </row>
    <row r="3119" spans="1:7">
      <c r="A3119" s="251"/>
      <c r="B3119" s="241" t="s">
        <v>5078</v>
      </c>
      <c r="C3119" s="245">
        <v>2022</v>
      </c>
      <c r="D3119" s="245" t="s">
        <v>3771</v>
      </c>
      <c r="E3119" s="245">
        <v>1</v>
      </c>
      <c r="F3119" s="245"/>
      <c r="G3119" s="253">
        <v>18.027229999999999</v>
      </c>
    </row>
    <row r="3120" spans="1:7">
      <c r="A3120" s="251"/>
      <c r="B3120" s="241" t="s">
        <v>5078</v>
      </c>
      <c r="C3120" s="245">
        <v>2022</v>
      </c>
      <c r="D3120" s="245" t="s">
        <v>3771</v>
      </c>
      <c r="E3120" s="245">
        <v>1</v>
      </c>
      <c r="F3120" s="245"/>
      <c r="G3120" s="253">
        <v>18.067270000000001</v>
      </c>
    </row>
    <row r="3121" spans="1:7">
      <c r="A3121" s="251"/>
      <c r="B3121" s="241" t="s">
        <v>5078</v>
      </c>
      <c r="C3121" s="245">
        <v>2022</v>
      </c>
      <c r="D3121" s="245" t="s">
        <v>3771</v>
      </c>
      <c r="E3121" s="245">
        <v>1</v>
      </c>
      <c r="F3121" s="245"/>
      <c r="G3121" s="253">
        <v>19.856729999999999</v>
      </c>
    </row>
    <row r="3122" spans="1:7">
      <c r="A3122" s="251"/>
      <c r="B3122" s="241" t="s">
        <v>5078</v>
      </c>
      <c r="C3122" s="245">
        <v>2022</v>
      </c>
      <c r="D3122" s="245" t="s">
        <v>3771</v>
      </c>
      <c r="E3122" s="245">
        <v>1</v>
      </c>
      <c r="F3122" s="245"/>
      <c r="G3122" s="253">
        <v>43.788849999999996</v>
      </c>
    </row>
    <row r="3123" spans="1:7">
      <c r="A3123" s="251"/>
      <c r="B3123" s="241" t="s">
        <v>5078</v>
      </c>
      <c r="C3123" s="245">
        <v>2022</v>
      </c>
      <c r="D3123" s="245" t="s">
        <v>3771</v>
      </c>
      <c r="E3123" s="245">
        <v>1</v>
      </c>
      <c r="F3123" s="245"/>
      <c r="G3123" s="253">
        <v>20.816549999999999</v>
      </c>
    </row>
    <row r="3124" spans="1:7">
      <c r="A3124" s="251"/>
      <c r="B3124" s="241" t="s">
        <v>5078</v>
      </c>
      <c r="C3124" s="245">
        <v>2022</v>
      </c>
      <c r="D3124" s="245" t="s">
        <v>3771</v>
      </c>
      <c r="E3124" s="245">
        <v>1</v>
      </c>
      <c r="F3124" s="245"/>
      <c r="G3124" s="253">
        <v>43.886449999999996</v>
      </c>
    </row>
    <row r="3125" spans="1:7">
      <c r="A3125" s="251"/>
      <c r="B3125" s="241" t="s">
        <v>5078</v>
      </c>
      <c r="C3125" s="245">
        <v>2022</v>
      </c>
      <c r="D3125" s="245" t="s">
        <v>3771</v>
      </c>
      <c r="E3125" s="245">
        <v>1</v>
      </c>
      <c r="F3125" s="245"/>
      <c r="G3125" s="253">
        <v>39.814</v>
      </c>
    </row>
    <row r="3126" spans="1:7">
      <c r="A3126" s="251"/>
      <c r="B3126" s="241" t="s">
        <v>5078</v>
      </c>
      <c r="C3126" s="245">
        <v>2022</v>
      </c>
      <c r="D3126" s="245" t="s">
        <v>3771</v>
      </c>
      <c r="E3126" s="245">
        <v>1</v>
      </c>
      <c r="F3126" s="245"/>
      <c r="G3126" s="253">
        <v>38.434069999999998</v>
      </c>
    </row>
    <row r="3127" spans="1:7">
      <c r="A3127" s="251"/>
      <c r="B3127" s="241" t="s">
        <v>5078</v>
      </c>
      <c r="C3127" s="245">
        <v>2022</v>
      </c>
      <c r="D3127" s="245" t="s">
        <v>3771</v>
      </c>
      <c r="E3127" s="245">
        <v>1</v>
      </c>
      <c r="F3127" s="245"/>
      <c r="G3127" s="253">
        <v>38.738769999999995</v>
      </c>
    </row>
    <row r="3128" spans="1:7">
      <c r="A3128" s="251"/>
      <c r="B3128" s="241" t="s">
        <v>5078</v>
      </c>
      <c r="C3128" s="245">
        <v>2022</v>
      </c>
      <c r="D3128" s="245" t="s">
        <v>3771</v>
      </c>
      <c r="E3128" s="245">
        <v>1</v>
      </c>
      <c r="F3128" s="245"/>
      <c r="G3128" s="253">
        <v>19.124269999999999</v>
      </c>
    </row>
    <row r="3129" spans="1:7">
      <c r="A3129" s="251"/>
      <c r="B3129" s="241" t="s">
        <v>5078</v>
      </c>
      <c r="C3129" s="245">
        <v>2022</v>
      </c>
      <c r="D3129" s="245" t="s">
        <v>3771</v>
      </c>
      <c r="E3129" s="245">
        <v>1</v>
      </c>
      <c r="F3129" s="245"/>
      <c r="G3129" s="253">
        <v>18.106720000000003</v>
      </c>
    </row>
    <row r="3130" spans="1:7">
      <c r="A3130" s="251"/>
      <c r="B3130" s="241" t="s">
        <v>5078</v>
      </c>
      <c r="C3130" s="245">
        <v>2022</v>
      </c>
      <c r="D3130" s="245" t="s">
        <v>3771</v>
      </c>
      <c r="E3130" s="245">
        <v>1</v>
      </c>
      <c r="F3130" s="245"/>
      <c r="G3130" s="253">
        <v>16.398889999999998</v>
      </c>
    </row>
    <row r="3131" spans="1:7">
      <c r="A3131" s="251"/>
      <c r="B3131" s="241" t="s">
        <v>5078</v>
      </c>
      <c r="C3131" s="245">
        <v>2022</v>
      </c>
      <c r="D3131" s="245" t="s">
        <v>3771</v>
      </c>
      <c r="E3131" s="245">
        <v>1</v>
      </c>
      <c r="F3131" s="245"/>
      <c r="G3131" s="253">
        <v>27.638169999999999</v>
      </c>
    </row>
    <row r="3132" spans="1:7">
      <c r="A3132" s="251"/>
      <c r="B3132" s="241" t="s">
        <v>5078</v>
      </c>
      <c r="C3132" s="245">
        <v>2022</v>
      </c>
      <c r="D3132" s="245" t="s">
        <v>3771</v>
      </c>
      <c r="E3132" s="245">
        <v>1</v>
      </c>
      <c r="F3132" s="245"/>
      <c r="G3132" s="253">
        <v>18.159119999999998</v>
      </c>
    </row>
    <row r="3133" spans="1:7">
      <c r="A3133" s="251"/>
      <c r="B3133" s="241" t="s">
        <v>5078</v>
      </c>
      <c r="C3133" s="245">
        <v>2022</v>
      </c>
      <c r="D3133" s="245" t="s">
        <v>3771</v>
      </c>
      <c r="E3133" s="245">
        <v>1</v>
      </c>
      <c r="F3133" s="245"/>
      <c r="G3133" s="253">
        <v>16.62866</v>
      </c>
    </row>
    <row r="3134" spans="1:7">
      <c r="A3134" s="251"/>
      <c r="B3134" s="241" t="s">
        <v>5078</v>
      </c>
      <c r="C3134" s="245">
        <v>2022</v>
      </c>
      <c r="D3134" s="245" t="s">
        <v>3771</v>
      </c>
      <c r="E3134" s="245">
        <v>1</v>
      </c>
      <c r="F3134" s="245"/>
      <c r="G3134" s="253">
        <v>18.777229999999999</v>
      </c>
    </row>
    <row r="3135" spans="1:7">
      <c r="A3135" s="251"/>
      <c r="B3135" s="241" t="s">
        <v>5078</v>
      </c>
      <c r="C3135" s="245">
        <v>2022</v>
      </c>
      <c r="D3135" s="245" t="s">
        <v>3771</v>
      </c>
      <c r="E3135" s="245">
        <v>1</v>
      </c>
      <c r="F3135" s="245"/>
      <c r="G3135" s="253">
        <v>39.396470000000001</v>
      </c>
    </row>
    <row r="3136" spans="1:7">
      <c r="A3136" s="251"/>
      <c r="B3136" s="241" t="s">
        <v>5078</v>
      </c>
      <c r="C3136" s="245">
        <v>2022</v>
      </c>
      <c r="D3136" s="245" t="s">
        <v>3771</v>
      </c>
      <c r="E3136" s="245">
        <v>1</v>
      </c>
      <c r="F3136" s="245"/>
      <c r="G3136" s="253">
        <v>18.513830000000002</v>
      </c>
    </row>
    <row r="3137" spans="1:7">
      <c r="A3137" s="251"/>
      <c r="B3137" s="241" t="s">
        <v>5078</v>
      </c>
      <c r="C3137" s="245">
        <v>2022</v>
      </c>
      <c r="D3137" s="245" t="s">
        <v>3771</v>
      </c>
      <c r="E3137" s="245">
        <v>1</v>
      </c>
      <c r="F3137" s="245"/>
      <c r="G3137" s="253">
        <v>43.855510000000002</v>
      </c>
    </row>
    <row r="3138" spans="1:7">
      <c r="A3138" s="251"/>
      <c r="B3138" s="241" t="s">
        <v>5078</v>
      </c>
      <c r="C3138" s="245">
        <v>2022</v>
      </c>
      <c r="D3138" s="245" t="s">
        <v>3771</v>
      </c>
      <c r="E3138" s="245">
        <v>1</v>
      </c>
      <c r="F3138" s="245"/>
      <c r="G3138" s="253">
        <v>18.74118</v>
      </c>
    </row>
    <row r="3139" spans="1:7">
      <c r="A3139" s="251"/>
      <c r="B3139" s="241" t="s">
        <v>5078</v>
      </c>
      <c r="C3139" s="245">
        <v>2022</v>
      </c>
      <c r="D3139" s="245" t="s">
        <v>3771</v>
      </c>
      <c r="E3139" s="245">
        <v>1</v>
      </c>
      <c r="F3139" s="245"/>
      <c r="G3139" s="253">
        <v>18.86009</v>
      </c>
    </row>
    <row r="3140" spans="1:7">
      <c r="A3140" s="251"/>
      <c r="B3140" s="241" t="s">
        <v>5078</v>
      </c>
      <c r="C3140" s="245">
        <v>2022</v>
      </c>
      <c r="D3140" s="245" t="s">
        <v>3771</v>
      </c>
      <c r="E3140" s="245">
        <v>1</v>
      </c>
      <c r="F3140" s="245"/>
      <c r="G3140" s="253">
        <v>15.638290000000001</v>
      </c>
    </row>
    <row r="3141" spans="1:7">
      <c r="A3141" s="251"/>
      <c r="B3141" s="241" t="s">
        <v>5078</v>
      </c>
      <c r="C3141" s="245">
        <v>2022</v>
      </c>
      <c r="D3141" s="245" t="s">
        <v>3771</v>
      </c>
      <c r="E3141" s="245">
        <v>1</v>
      </c>
      <c r="F3141" s="245"/>
      <c r="G3141" s="253">
        <v>19.71003</v>
      </c>
    </row>
    <row r="3142" spans="1:7">
      <c r="A3142" s="251"/>
      <c r="B3142" s="241" t="s">
        <v>5078</v>
      </c>
      <c r="C3142" s="245">
        <v>2022</v>
      </c>
      <c r="D3142" s="245" t="s">
        <v>3771</v>
      </c>
      <c r="E3142" s="245">
        <v>1</v>
      </c>
      <c r="F3142" s="245"/>
      <c r="G3142" s="253">
        <v>39.14969</v>
      </c>
    </row>
    <row r="3143" spans="1:7">
      <c r="A3143" s="251"/>
      <c r="B3143" s="241" t="s">
        <v>5078</v>
      </c>
      <c r="C3143" s="245">
        <v>2022</v>
      </c>
      <c r="D3143" s="245" t="s">
        <v>3771</v>
      </c>
      <c r="E3143" s="245">
        <v>1</v>
      </c>
      <c r="F3143" s="245"/>
      <c r="G3143" s="253">
        <v>39.308410000000002</v>
      </c>
    </row>
    <row r="3144" spans="1:7">
      <c r="A3144" s="251"/>
      <c r="B3144" s="241" t="s">
        <v>5078</v>
      </c>
      <c r="C3144" s="245">
        <v>2022</v>
      </c>
      <c r="D3144" s="245" t="s">
        <v>3771</v>
      </c>
      <c r="E3144" s="245">
        <v>1</v>
      </c>
      <c r="F3144" s="245"/>
      <c r="G3144" s="253">
        <v>18.027229999999999</v>
      </c>
    </row>
    <row r="3145" spans="1:7">
      <c r="A3145" s="251"/>
      <c r="B3145" s="241" t="s">
        <v>5078</v>
      </c>
      <c r="C3145" s="245">
        <v>2022</v>
      </c>
      <c r="D3145" s="245" t="s">
        <v>3771</v>
      </c>
      <c r="E3145" s="245">
        <v>1</v>
      </c>
      <c r="F3145" s="245"/>
      <c r="G3145" s="253">
        <v>15.67507</v>
      </c>
    </row>
    <row r="3146" spans="1:7">
      <c r="A3146" s="251"/>
      <c r="B3146" s="241" t="s">
        <v>5078</v>
      </c>
      <c r="C3146" s="245">
        <v>2022</v>
      </c>
      <c r="D3146" s="245" t="s">
        <v>3771</v>
      </c>
      <c r="E3146" s="245">
        <v>1</v>
      </c>
      <c r="F3146" s="245"/>
      <c r="G3146" s="253">
        <v>16.165209999999998</v>
      </c>
    </row>
    <row r="3147" spans="1:7">
      <c r="A3147" s="251"/>
      <c r="B3147" s="241" t="s">
        <v>5078</v>
      </c>
      <c r="C3147" s="245">
        <v>2022</v>
      </c>
      <c r="D3147" s="245" t="s">
        <v>3771</v>
      </c>
      <c r="E3147" s="245">
        <v>1</v>
      </c>
      <c r="F3147" s="245"/>
      <c r="G3147" s="253">
        <v>19.010660000000001</v>
      </c>
    </row>
    <row r="3148" spans="1:7">
      <c r="A3148" s="251"/>
      <c r="B3148" s="241" t="s">
        <v>5078</v>
      </c>
      <c r="C3148" s="245">
        <v>2022</v>
      </c>
      <c r="D3148" s="245" t="s">
        <v>3771</v>
      </c>
      <c r="E3148" s="245">
        <v>1</v>
      </c>
      <c r="F3148" s="245"/>
      <c r="G3148" s="253">
        <v>16.151610000000002</v>
      </c>
    </row>
    <row r="3149" spans="1:7">
      <c r="A3149" s="251"/>
      <c r="B3149" s="241" t="s">
        <v>5078</v>
      </c>
      <c r="C3149" s="245">
        <v>2022</v>
      </c>
      <c r="D3149" s="245" t="s">
        <v>3771</v>
      </c>
      <c r="E3149" s="245">
        <v>1</v>
      </c>
      <c r="F3149" s="245"/>
      <c r="G3149" s="253">
        <v>30.38505</v>
      </c>
    </row>
    <row r="3150" spans="1:7">
      <c r="A3150" s="251"/>
      <c r="B3150" s="241" t="s">
        <v>5078</v>
      </c>
      <c r="C3150" s="245">
        <v>2022</v>
      </c>
      <c r="D3150" s="245" t="s">
        <v>3771</v>
      </c>
      <c r="E3150" s="245">
        <v>1</v>
      </c>
      <c r="F3150" s="245"/>
      <c r="G3150" s="253">
        <v>16.310110000000002</v>
      </c>
    </row>
    <row r="3151" spans="1:7">
      <c r="A3151" s="251"/>
      <c r="B3151" s="241" t="s">
        <v>5078</v>
      </c>
      <c r="C3151" s="245">
        <v>2022</v>
      </c>
      <c r="D3151" s="245" t="s">
        <v>3771</v>
      </c>
      <c r="E3151" s="245">
        <v>1</v>
      </c>
      <c r="F3151" s="245"/>
      <c r="G3151" s="253">
        <v>14.69638</v>
      </c>
    </row>
    <row r="3152" spans="1:7">
      <c r="A3152" s="251"/>
      <c r="B3152" s="241" t="s">
        <v>5078</v>
      </c>
      <c r="C3152" s="245">
        <v>2022</v>
      </c>
      <c r="D3152" s="245" t="s">
        <v>3771</v>
      </c>
      <c r="E3152" s="245">
        <v>1</v>
      </c>
      <c r="F3152" s="245"/>
      <c r="G3152" s="253">
        <v>40.842820000000003</v>
      </c>
    </row>
    <row r="3153" spans="1:7">
      <c r="A3153" s="251"/>
      <c r="B3153" s="241" t="s">
        <v>5078</v>
      </c>
      <c r="C3153" s="245">
        <v>2022</v>
      </c>
      <c r="D3153" s="245" t="s">
        <v>3771</v>
      </c>
      <c r="E3153" s="245">
        <v>1</v>
      </c>
      <c r="F3153" s="245"/>
      <c r="G3153" s="253">
        <v>41.858179999999997</v>
      </c>
    </row>
    <row r="3154" spans="1:7">
      <c r="A3154" s="251"/>
      <c r="B3154" s="241" t="s">
        <v>5078</v>
      </c>
      <c r="C3154" s="245">
        <v>2022</v>
      </c>
      <c r="D3154" s="245" t="s">
        <v>3771</v>
      </c>
      <c r="E3154" s="245">
        <v>1</v>
      </c>
      <c r="F3154" s="245"/>
      <c r="G3154" s="253">
        <v>16.165209999999998</v>
      </c>
    </row>
    <row r="3155" spans="1:7">
      <c r="A3155" s="251"/>
      <c r="B3155" s="241" t="s">
        <v>5078</v>
      </c>
      <c r="C3155" s="245">
        <v>2022</v>
      </c>
      <c r="D3155" s="245" t="s">
        <v>3771</v>
      </c>
      <c r="E3155" s="245">
        <v>1</v>
      </c>
      <c r="F3155" s="245"/>
      <c r="G3155" s="253">
        <v>16.048359999999999</v>
      </c>
    </row>
    <row r="3156" spans="1:7">
      <c r="A3156" s="251"/>
      <c r="B3156" s="241" t="s">
        <v>5078</v>
      </c>
      <c r="C3156" s="245">
        <v>2022</v>
      </c>
      <c r="D3156" s="245" t="s">
        <v>3771</v>
      </c>
      <c r="E3156" s="245">
        <v>1</v>
      </c>
      <c r="F3156" s="245"/>
      <c r="G3156" s="253">
        <v>16.048269999999999</v>
      </c>
    </row>
    <row r="3157" spans="1:7">
      <c r="A3157" s="251"/>
      <c r="B3157" s="241" t="s">
        <v>5078</v>
      </c>
      <c r="C3157" s="245">
        <v>2022</v>
      </c>
      <c r="D3157" s="245" t="s">
        <v>3771</v>
      </c>
      <c r="E3157" s="245">
        <v>1</v>
      </c>
      <c r="F3157" s="245"/>
      <c r="G3157" s="253">
        <v>15.970930000000001</v>
      </c>
    </row>
    <row r="3158" spans="1:7">
      <c r="A3158" s="251"/>
      <c r="B3158" s="241" t="s">
        <v>5078</v>
      </c>
      <c r="C3158" s="245">
        <v>2022</v>
      </c>
      <c r="D3158" s="245" t="s">
        <v>3771</v>
      </c>
      <c r="E3158" s="245">
        <v>1</v>
      </c>
      <c r="F3158" s="245"/>
      <c r="G3158" s="253">
        <v>15.30603</v>
      </c>
    </row>
    <row r="3159" spans="1:7">
      <c r="A3159" s="251"/>
      <c r="B3159" s="241" t="s">
        <v>5078</v>
      </c>
      <c r="C3159" s="245">
        <v>2022</v>
      </c>
      <c r="D3159" s="245" t="s">
        <v>3771</v>
      </c>
      <c r="E3159" s="245">
        <v>1</v>
      </c>
      <c r="F3159" s="245"/>
      <c r="G3159" s="253">
        <v>15.911530000000001</v>
      </c>
    </row>
    <row r="3160" spans="1:7">
      <c r="A3160" s="251"/>
      <c r="B3160" s="241" t="s">
        <v>5078</v>
      </c>
      <c r="C3160" s="245">
        <v>2022</v>
      </c>
      <c r="D3160" s="245" t="s">
        <v>3771</v>
      </c>
      <c r="E3160" s="245">
        <v>1</v>
      </c>
      <c r="F3160" s="245"/>
      <c r="G3160" s="253">
        <v>18.62452</v>
      </c>
    </row>
    <row r="3161" spans="1:7">
      <c r="A3161" s="251"/>
      <c r="B3161" s="241" t="s">
        <v>5078</v>
      </c>
      <c r="C3161" s="245">
        <v>2022</v>
      </c>
      <c r="D3161" s="245" t="s">
        <v>3771</v>
      </c>
      <c r="E3161" s="245">
        <v>1</v>
      </c>
      <c r="F3161" s="245"/>
      <c r="G3161" s="253">
        <v>23.46031</v>
      </c>
    </row>
    <row r="3162" spans="1:7">
      <c r="A3162" s="251"/>
      <c r="B3162" s="241" t="s">
        <v>5078</v>
      </c>
      <c r="C3162" s="245">
        <v>2022</v>
      </c>
      <c r="D3162" s="245" t="s">
        <v>3771</v>
      </c>
      <c r="E3162" s="245">
        <v>1</v>
      </c>
      <c r="F3162" s="245"/>
      <c r="G3162" s="253">
        <v>12.8079</v>
      </c>
    </row>
    <row r="3163" spans="1:7">
      <c r="A3163" s="251"/>
      <c r="B3163" s="241" t="s">
        <v>5078</v>
      </c>
      <c r="C3163" s="245">
        <v>2022</v>
      </c>
      <c r="D3163" s="245" t="s">
        <v>3771</v>
      </c>
      <c r="E3163" s="245">
        <v>1</v>
      </c>
      <c r="F3163" s="245"/>
      <c r="G3163" s="253">
        <v>12.021409999999999</v>
      </c>
    </row>
    <row r="3164" spans="1:7">
      <c r="A3164" s="251"/>
      <c r="B3164" s="241" t="s">
        <v>5078</v>
      </c>
      <c r="C3164" s="245">
        <v>2022</v>
      </c>
      <c r="D3164" s="245" t="s">
        <v>3771</v>
      </c>
      <c r="E3164" s="245">
        <v>1</v>
      </c>
      <c r="F3164" s="245"/>
      <c r="G3164" s="253">
        <v>20.30583</v>
      </c>
    </row>
    <row r="3165" spans="1:7">
      <c r="A3165" s="251"/>
      <c r="B3165" s="241" t="s">
        <v>5078</v>
      </c>
      <c r="C3165" s="245">
        <v>2022</v>
      </c>
      <c r="D3165" s="245" t="s">
        <v>3771</v>
      </c>
      <c r="E3165" s="245">
        <v>1</v>
      </c>
      <c r="F3165" s="245"/>
      <c r="G3165" s="253">
        <v>21.7622</v>
      </c>
    </row>
    <row r="3166" spans="1:7">
      <c r="A3166" s="251"/>
      <c r="B3166" s="241" t="s">
        <v>5078</v>
      </c>
      <c r="C3166" s="245">
        <v>2022</v>
      </c>
      <c r="D3166" s="245" t="s">
        <v>3771</v>
      </c>
      <c r="E3166" s="245">
        <v>1</v>
      </c>
      <c r="F3166" s="245"/>
      <c r="G3166" s="253">
        <v>20.010950000000001</v>
      </c>
    </row>
    <row r="3167" spans="1:7">
      <c r="A3167" s="251"/>
      <c r="B3167" s="241" t="s">
        <v>5078</v>
      </c>
      <c r="C3167" s="245">
        <v>2022</v>
      </c>
      <c r="D3167" s="245" t="s">
        <v>3771</v>
      </c>
      <c r="E3167" s="245">
        <v>1</v>
      </c>
      <c r="F3167" s="245"/>
      <c r="G3167" s="253">
        <v>20.191389999999998</v>
      </c>
    </row>
    <row r="3168" spans="1:7">
      <c r="A3168" s="251"/>
      <c r="B3168" s="241" t="s">
        <v>5078</v>
      </c>
      <c r="C3168" s="245">
        <v>2022</v>
      </c>
      <c r="D3168" s="245" t="s">
        <v>3771</v>
      </c>
      <c r="E3168" s="245">
        <v>1</v>
      </c>
      <c r="F3168" s="245"/>
      <c r="G3168" s="253">
        <v>18.871479999999998</v>
      </c>
    </row>
    <row r="3169" spans="1:7">
      <c r="A3169" s="251"/>
      <c r="B3169" s="241" t="s">
        <v>5078</v>
      </c>
      <c r="C3169" s="245">
        <v>2022</v>
      </c>
      <c r="D3169" s="245" t="s">
        <v>3771</v>
      </c>
      <c r="E3169" s="245">
        <v>1</v>
      </c>
      <c r="F3169" s="245"/>
      <c r="G3169" s="253">
        <v>19.946630000000003</v>
      </c>
    </row>
    <row r="3170" spans="1:7">
      <c r="A3170" s="251"/>
      <c r="B3170" s="241" t="s">
        <v>5078</v>
      </c>
      <c r="C3170" s="245">
        <v>2022</v>
      </c>
      <c r="D3170" s="245" t="s">
        <v>3771</v>
      </c>
      <c r="E3170" s="245">
        <v>1</v>
      </c>
      <c r="F3170" s="245"/>
      <c r="G3170" s="253">
        <v>18.12697</v>
      </c>
    </row>
    <row r="3171" spans="1:7">
      <c r="A3171" s="251"/>
      <c r="B3171" s="241" t="s">
        <v>5078</v>
      </c>
      <c r="C3171" s="245">
        <v>2022</v>
      </c>
      <c r="D3171" s="245" t="s">
        <v>3771</v>
      </c>
      <c r="E3171" s="245">
        <v>1</v>
      </c>
      <c r="F3171" s="245"/>
      <c r="G3171" s="253">
        <v>19.262970000000003</v>
      </c>
    </row>
    <row r="3172" spans="1:7">
      <c r="A3172" s="251"/>
      <c r="B3172" s="241" t="s">
        <v>5078</v>
      </c>
      <c r="C3172" s="245">
        <v>2022</v>
      </c>
      <c r="D3172" s="245" t="s">
        <v>3771</v>
      </c>
      <c r="E3172" s="245">
        <v>1</v>
      </c>
      <c r="F3172" s="245"/>
      <c r="G3172" s="253">
        <v>18.940630000000002</v>
      </c>
    </row>
    <row r="3173" spans="1:7">
      <c r="A3173" s="251"/>
      <c r="B3173" s="241" t="s">
        <v>5078</v>
      </c>
      <c r="C3173" s="245">
        <v>2022</v>
      </c>
      <c r="D3173" s="245" t="s">
        <v>3771</v>
      </c>
      <c r="E3173" s="245">
        <v>1</v>
      </c>
      <c r="F3173" s="245"/>
      <c r="G3173" s="253">
        <v>19.902840000000001</v>
      </c>
    </row>
    <row r="3174" spans="1:7">
      <c r="A3174" s="251"/>
      <c r="B3174" s="241" t="s">
        <v>5078</v>
      </c>
      <c r="C3174" s="245">
        <v>2022</v>
      </c>
      <c r="D3174" s="245" t="s">
        <v>3771</v>
      </c>
      <c r="E3174" s="245">
        <v>1</v>
      </c>
      <c r="F3174" s="245"/>
      <c r="G3174" s="253">
        <v>18.101220000000001</v>
      </c>
    </row>
    <row r="3175" spans="1:7">
      <c r="A3175" s="251"/>
      <c r="B3175" s="241" t="s">
        <v>5078</v>
      </c>
      <c r="C3175" s="245">
        <v>2022</v>
      </c>
      <c r="D3175" s="245" t="s">
        <v>3771</v>
      </c>
      <c r="E3175" s="245">
        <v>1</v>
      </c>
      <c r="F3175" s="245"/>
      <c r="G3175" s="253">
        <v>19.88842</v>
      </c>
    </row>
    <row r="3176" spans="1:7">
      <c r="A3176" s="251"/>
      <c r="B3176" s="241" t="s">
        <v>5078</v>
      </c>
      <c r="C3176" s="245">
        <v>2022</v>
      </c>
      <c r="D3176" s="245" t="s">
        <v>3771</v>
      </c>
      <c r="E3176" s="245">
        <v>1</v>
      </c>
      <c r="F3176" s="245"/>
      <c r="G3176" s="253">
        <v>20.153950000000002</v>
      </c>
    </row>
    <row r="3177" spans="1:7">
      <c r="A3177" s="251"/>
      <c r="B3177" s="241" t="s">
        <v>5078</v>
      </c>
      <c r="C3177" s="245">
        <v>2022</v>
      </c>
      <c r="D3177" s="245" t="s">
        <v>3771</v>
      </c>
      <c r="E3177" s="245">
        <v>1</v>
      </c>
      <c r="F3177" s="245"/>
      <c r="G3177" s="253">
        <v>20.054029999999997</v>
      </c>
    </row>
    <row r="3178" spans="1:7">
      <c r="A3178" s="251"/>
      <c r="B3178" s="241" t="s">
        <v>5078</v>
      </c>
      <c r="C3178" s="245">
        <v>2022</v>
      </c>
      <c r="D3178" s="245" t="s">
        <v>3771</v>
      </c>
      <c r="E3178" s="245">
        <v>1</v>
      </c>
      <c r="F3178" s="245"/>
      <c r="G3178" s="253">
        <v>18.87162</v>
      </c>
    </row>
    <row r="3179" spans="1:7">
      <c r="A3179" s="251"/>
      <c r="B3179" s="241" t="s">
        <v>5078</v>
      </c>
      <c r="C3179" s="245">
        <v>2022</v>
      </c>
      <c r="D3179" s="245" t="s">
        <v>3771</v>
      </c>
      <c r="E3179" s="245">
        <v>1</v>
      </c>
      <c r="F3179" s="245"/>
      <c r="G3179" s="253">
        <v>19.618569999999998</v>
      </c>
    </row>
    <row r="3180" spans="1:7">
      <c r="A3180" s="251"/>
      <c r="B3180" s="241" t="s">
        <v>5078</v>
      </c>
      <c r="C3180" s="245">
        <v>2022</v>
      </c>
      <c r="D3180" s="245" t="s">
        <v>3771</v>
      </c>
      <c r="E3180" s="245">
        <v>1</v>
      </c>
      <c r="F3180" s="245"/>
      <c r="G3180" s="253">
        <v>19.972080000000002</v>
      </c>
    </row>
    <row r="3181" spans="1:7">
      <c r="A3181" s="251"/>
      <c r="B3181" s="241" t="s">
        <v>5078</v>
      </c>
      <c r="C3181" s="245">
        <v>2022</v>
      </c>
      <c r="D3181" s="245" t="s">
        <v>3771</v>
      </c>
      <c r="E3181" s="245">
        <v>1</v>
      </c>
      <c r="F3181" s="245"/>
      <c r="G3181" s="253">
        <v>19.926449999999999</v>
      </c>
    </row>
    <row r="3182" spans="1:7">
      <c r="A3182" s="251"/>
      <c r="B3182" s="241" t="s">
        <v>5078</v>
      </c>
      <c r="C3182" s="245">
        <v>2022</v>
      </c>
      <c r="D3182" s="245" t="s">
        <v>3771</v>
      </c>
      <c r="E3182" s="245">
        <v>1</v>
      </c>
      <c r="F3182" s="245"/>
      <c r="G3182" s="253">
        <v>18.87481</v>
      </c>
    </row>
    <row r="3183" spans="1:7">
      <c r="A3183" s="251"/>
      <c r="B3183" s="241" t="s">
        <v>5078</v>
      </c>
      <c r="C3183" s="245">
        <v>2022</v>
      </c>
      <c r="D3183" s="245" t="s">
        <v>3771</v>
      </c>
      <c r="E3183" s="245">
        <v>1</v>
      </c>
      <c r="F3183" s="245"/>
      <c r="G3183" s="253">
        <v>20.12433</v>
      </c>
    </row>
    <row r="3184" spans="1:7">
      <c r="A3184" s="251"/>
      <c r="B3184" s="241" t="s">
        <v>5078</v>
      </c>
      <c r="C3184" s="245">
        <v>2022</v>
      </c>
      <c r="D3184" s="245" t="s">
        <v>3771</v>
      </c>
      <c r="E3184" s="245">
        <v>1</v>
      </c>
      <c r="F3184" s="245"/>
      <c r="G3184" s="253">
        <v>18.078599999999998</v>
      </c>
    </row>
    <row r="3185" spans="1:7">
      <c r="A3185" s="251"/>
      <c r="B3185" s="241" t="s">
        <v>5078</v>
      </c>
      <c r="C3185" s="245">
        <v>2022</v>
      </c>
      <c r="D3185" s="245" t="s">
        <v>3771</v>
      </c>
      <c r="E3185" s="245">
        <v>1</v>
      </c>
      <c r="F3185" s="245"/>
      <c r="G3185" s="253">
        <v>20.153950000000002</v>
      </c>
    </row>
    <row r="3186" spans="1:7">
      <c r="A3186" s="251"/>
      <c r="B3186" s="241" t="s">
        <v>5078</v>
      </c>
      <c r="C3186" s="245">
        <v>2022</v>
      </c>
      <c r="D3186" s="245" t="s">
        <v>3771</v>
      </c>
      <c r="E3186" s="245">
        <v>1</v>
      </c>
      <c r="F3186" s="245"/>
      <c r="G3186" s="253">
        <v>20.12433</v>
      </c>
    </row>
    <row r="3187" spans="1:7">
      <c r="A3187" s="251"/>
      <c r="B3187" s="241" t="s">
        <v>5078</v>
      </c>
      <c r="C3187" s="245">
        <v>2022</v>
      </c>
      <c r="D3187" s="245" t="s">
        <v>3771</v>
      </c>
      <c r="E3187" s="245">
        <v>1</v>
      </c>
      <c r="F3187" s="245"/>
      <c r="G3187" s="253">
        <v>18.12697</v>
      </c>
    </row>
    <row r="3188" spans="1:7">
      <c r="A3188" s="251"/>
      <c r="B3188" s="241" t="s">
        <v>5078</v>
      </c>
      <c r="C3188" s="245">
        <v>2022</v>
      </c>
      <c r="D3188" s="245" t="s">
        <v>3771</v>
      </c>
      <c r="E3188" s="245">
        <v>1</v>
      </c>
      <c r="F3188" s="245"/>
      <c r="G3188" s="253">
        <v>19.926209999999998</v>
      </c>
    </row>
    <row r="3189" spans="1:7">
      <c r="A3189" s="251"/>
      <c r="B3189" s="241" t="s">
        <v>5078</v>
      </c>
      <c r="C3189" s="245">
        <v>2022</v>
      </c>
      <c r="D3189" s="245" t="s">
        <v>3771</v>
      </c>
      <c r="E3189" s="245">
        <v>1</v>
      </c>
      <c r="F3189" s="245"/>
      <c r="G3189" s="253">
        <v>19.781310000000001</v>
      </c>
    </row>
    <row r="3190" spans="1:7">
      <c r="A3190" s="251"/>
      <c r="B3190" s="241" t="s">
        <v>5078</v>
      </c>
      <c r="C3190" s="245">
        <v>2022</v>
      </c>
      <c r="D3190" s="245" t="s">
        <v>3771</v>
      </c>
      <c r="E3190" s="245">
        <v>1</v>
      </c>
      <c r="F3190" s="245"/>
      <c r="G3190" s="253">
        <v>19.925979999999999</v>
      </c>
    </row>
    <row r="3191" spans="1:7">
      <c r="A3191" s="251"/>
      <c r="B3191" s="241" t="s">
        <v>5078</v>
      </c>
      <c r="C3191" s="245">
        <v>2022</v>
      </c>
      <c r="D3191" s="245" t="s">
        <v>3771</v>
      </c>
      <c r="E3191" s="245">
        <v>1</v>
      </c>
      <c r="F3191" s="245"/>
      <c r="G3191" s="253">
        <v>18.87481</v>
      </c>
    </row>
    <row r="3192" spans="1:7">
      <c r="A3192" s="251"/>
      <c r="B3192" s="241" t="s">
        <v>5078</v>
      </c>
      <c r="C3192" s="245">
        <v>2022</v>
      </c>
      <c r="D3192" s="245" t="s">
        <v>3771</v>
      </c>
      <c r="E3192" s="245">
        <v>1</v>
      </c>
      <c r="F3192" s="245"/>
      <c r="G3192" s="253">
        <v>22.085429999999999</v>
      </c>
    </row>
    <row r="3193" spans="1:7">
      <c r="A3193" s="251"/>
      <c r="B3193" s="241" t="s">
        <v>5078</v>
      </c>
      <c r="C3193" s="245">
        <v>2022</v>
      </c>
      <c r="D3193" s="245" t="s">
        <v>3771</v>
      </c>
      <c r="E3193" s="245">
        <v>1</v>
      </c>
      <c r="F3193" s="245"/>
      <c r="G3193" s="253">
        <v>18.126369999999998</v>
      </c>
    </row>
    <row r="3194" spans="1:7">
      <c r="A3194" s="251"/>
      <c r="B3194" s="241" t="s">
        <v>5078</v>
      </c>
      <c r="C3194" s="245">
        <v>2022</v>
      </c>
      <c r="D3194" s="245" t="s">
        <v>3771</v>
      </c>
      <c r="E3194" s="245">
        <v>1</v>
      </c>
      <c r="F3194" s="245"/>
      <c r="G3194" s="253">
        <v>19.912479999999999</v>
      </c>
    </row>
    <row r="3195" spans="1:7">
      <c r="A3195" s="251"/>
      <c r="B3195" s="241" t="s">
        <v>5078</v>
      </c>
      <c r="C3195" s="245">
        <v>2022</v>
      </c>
      <c r="D3195" s="245" t="s">
        <v>3771</v>
      </c>
      <c r="E3195" s="245">
        <v>1</v>
      </c>
      <c r="F3195" s="245"/>
      <c r="G3195" s="253">
        <v>21.818459999999998</v>
      </c>
    </row>
    <row r="3196" spans="1:7">
      <c r="A3196" s="251"/>
      <c r="B3196" s="241" t="s">
        <v>5078</v>
      </c>
      <c r="C3196" s="245">
        <v>2022</v>
      </c>
      <c r="D3196" s="245" t="s">
        <v>3771</v>
      </c>
      <c r="E3196" s="245">
        <v>1</v>
      </c>
      <c r="F3196" s="245"/>
      <c r="G3196" s="253">
        <v>19.88842</v>
      </c>
    </row>
    <row r="3197" spans="1:7">
      <c r="A3197" s="251"/>
      <c r="B3197" s="241" t="s">
        <v>5078</v>
      </c>
      <c r="C3197" s="245">
        <v>2022</v>
      </c>
      <c r="D3197" s="245" t="s">
        <v>3771</v>
      </c>
      <c r="E3197" s="245">
        <v>1</v>
      </c>
      <c r="F3197" s="245"/>
      <c r="G3197" s="253">
        <v>18.901450000000001</v>
      </c>
    </row>
    <row r="3198" spans="1:7">
      <c r="A3198" s="251"/>
      <c r="B3198" s="241" t="s">
        <v>5078</v>
      </c>
      <c r="C3198" s="245">
        <v>2022</v>
      </c>
      <c r="D3198" s="245" t="s">
        <v>3771</v>
      </c>
      <c r="E3198" s="245">
        <v>1</v>
      </c>
      <c r="F3198" s="245"/>
      <c r="G3198" s="253">
        <v>19.869919999999997</v>
      </c>
    </row>
    <row r="3199" spans="1:7">
      <c r="A3199" s="251"/>
      <c r="B3199" s="241" t="s">
        <v>5078</v>
      </c>
      <c r="C3199" s="245">
        <v>2022</v>
      </c>
      <c r="D3199" s="245" t="s">
        <v>3771</v>
      </c>
      <c r="E3199" s="245">
        <v>1</v>
      </c>
      <c r="F3199" s="245"/>
      <c r="G3199" s="253">
        <v>17.464770000000001</v>
      </c>
    </row>
    <row r="3200" spans="1:7">
      <c r="A3200" s="251"/>
      <c r="B3200" s="241" t="s">
        <v>5078</v>
      </c>
      <c r="C3200" s="245">
        <v>2022</v>
      </c>
      <c r="D3200" s="245" t="s">
        <v>3771</v>
      </c>
      <c r="E3200" s="245">
        <v>1</v>
      </c>
      <c r="F3200" s="245"/>
      <c r="G3200" s="253">
        <v>16.577939999999998</v>
      </c>
    </row>
    <row r="3201" spans="1:7">
      <c r="A3201" s="251"/>
      <c r="B3201" s="241" t="s">
        <v>5078</v>
      </c>
      <c r="C3201" s="245">
        <v>2022</v>
      </c>
      <c r="D3201" s="245" t="s">
        <v>3771</v>
      </c>
      <c r="E3201" s="245">
        <v>1</v>
      </c>
      <c r="F3201" s="245"/>
      <c r="G3201" s="253">
        <v>16.555319999999998</v>
      </c>
    </row>
    <row r="3202" spans="1:7">
      <c r="A3202" s="251"/>
      <c r="B3202" s="241" t="s">
        <v>5078</v>
      </c>
      <c r="C3202" s="245">
        <v>2022</v>
      </c>
      <c r="D3202" s="245" t="s">
        <v>3771</v>
      </c>
      <c r="E3202" s="245">
        <v>1</v>
      </c>
      <c r="F3202" s="245"/>
      <c r="G3202" s="253">
        <v>16.655259999999998</v>
      </c>
    </row>
    <row r="3203" spans="1:7">
      <c r="A3203" s="251"/>
      <c r="B3203" s="241" t="s">
        <v>5078</v>
      </c>
      <c r="C3203" s="245">
        <v>2022</v>
      </c>
      <c r="D3203" s="245" t="s">
        <v>3771</v>
      </c>
      <c r="E3203" s="245">
        <v>1</v>
      </c>
      <c r="F3203" s="245"/>
      <c r="G3203" s="253">
        <v>17.821150000000003</v>
      </c>
    </row>
    <row r="3204" spans="1:7">
      <c r="A3204" s="251"/>
      <c r="B3204" s="241" t="s">
        <v>5078</v>
      </c>
      <c r="C3204" s="245">
        <v>2022</v>
      </c>
      <c r="D3204" s="245" t="s">
        <v>3771</v>
      </c>
      <c r="E3204" s="245">
        <v>1</v>
      </c>
      <c r="F3204" s="245"/>
      <c r="G3204" s="253">
        <v>17.821150000000003</v>
      </c>
    </row>
    <row r="3205" spans="1:7">
      <c r="A3205" s="251"/>
      <c r="B3205" s="241" t="s">
        <v>5078</v>
      </c>
      <c r="C3205" s="245">
        <v>2022</v>
      </c>
      <c r="D3205" s="245" t="s">
        <v>3771</v>
      </c>
      <c r="E3205" s="245">
        <v>1</v>
      </c>
      <c r="F3205" s="245"/>
      <c r="G3205" s="253">
        <v>18.39798</v>
      </c>
    </row>
    <row r="3206" spans="1:7">
      <c r="A3206" s="251"/>
      <c r="B3206" s="241" t="s">
        <v>5078</v>
      </c>
      <c r="C3206" s="245">
        <v>2022</v>
      </c>
      <c r="D3206" s="245" t="s">
        <v>3771</v>
      </c>
      <c r="E3206" s="245">
        <v>1</v>
      </c>
      <c r="F3206" s="245"/>
      <c r="G3206" s="253">
        <v>20.003119999999999</v>
      </c>
    </row>
    <row r="3207" spans="1:7">
      <c r="A3207" s="251"/>
      <c r="B3207" s="241" t="s">
        <v>5078</v>
      </c>
      <c r="C3207" s="245">
        <v>2022</v>
      </c>
      <c r="D3207" s="245" t="s">
        <v>3771</v>
      </c>
      <c r="E3207" s="245">
        <v>1</v>
      </c>
      <c r="F3207" s="245"/>
      <c r="G3207" s="253">
        <v>14.926950000000001</v>
      </c>
    </row>
    <row r="3208" spans="1:7">
      <c r="A3208" s="251"/>
      <c r="B3208" s="241" t="s">
        <v>5078</v>
      </c>
      <c r="C3208" s="245">
        <v>2022</v>
      </c>
      <c r="D3208" s="245" t="s">
        <v>3771</v>
      </c>
      <c r="E3208" s="245">
        <v>1</v>
      </c>
      <c r="F3208" s="245"/>
      <c r="G3208" s="253">
        <v>15.032450000000001</v>
      </c>
    </row>
    <row r="3209" spans="1:7">
      <c r="A3209" s="251"/>
      <c r="B3209" s="241" t="s">
        <v>5078</v>
      </c>
      <c r="C3209" s="245">
        <v>2022</v>
      </c>
      <c r="D3209" s="245" t="s">
        <v>3771</v>
      </c>
      <c r="E3209" s="245">
        <v>1</v>
      </c>
      <c r="F3209" s="245"/>
      <c r="G3209" s="253">
        <v>17.795270000000002</v>
      </c>
    </row>
    <row r="3210" spans="1:7">
      <c r="A3210" s="251"/>
      <c r="B3210" s="241" t="s">
        <v>5078</v>
      </c>
      <c r="C3210" s="245">
        <v>2022</v>
      </c>
      <c r="D3210" s="245" t="s">
        <v>3771</v>
      </c>
      <c r="E3210" s="245">
        <v>1</v>
      </c>
      <c r="F3210" s="245"/>
      <c r="G3210" s="253">
        <v>17.342880000000001</v>
      </c>
    </row>
    <row r="3211" spans="1:7">
      <c r="A3211" s="251"/>
      <c r="B3211" s="241" t="s">
        <v>5078</v>
      </c>
      <c r="C3211" s="245">
        <v>2022</v>
      </c>
      <c r="D3211" s="245" t="s">
        <v>3771</v>
      </c>
      <c r="E3211" s="245">
        <v>1</v>
      </c>
      <c r="F3211" s="245"/>
      <c r="G3211" s="253">
        <v>18.954830000000001</v>
      </c>
    </row>
    <row r="3212" spans="1:7">
      <c r="A3212" s="251"/>
      <c r="B3212" s="241" t="s">
        <v>5078</v>
      </c>
      <c r="C3212" s="245">
        <v>2022</v>
      </c>
      <c r="D3212" s="245" t="s">
        <v>3771</v>
      </c>
      <c r="E3212" s="245">
        <v>1</v>
      </c>
      <c r="F3212" s="245"/>
      <c r="G3212" s="253">
        <v>19.863490000000002</v>
      </c>
    </row>
    <row r="3213" spans="1:7">
      <c r="A3213" s="251"/>
      <c r="B3213" s="241" t="s">
        <v>5078</v>
      </c>
      <c r="C3213" s="245">
        <v>2022</v>
      </c>
      <c r="D3213" s="245" t="s">
        <v>3771</v>
      </c>
      <c r="E3213" s="245">
        <v>1</v>
      </c>
      <c r="F3213" s="245"/>
      <c r="G3213" s="253">
        <v>20.771429999999999</v>
      </c>
    </row>
    <row r="3214" spans="1:7">
      <c r="A3214" s="251"/>
      <c r="B3214" s="241" t="s">
        <v>5078</v>
      </c>
      <c r="C3214" s="245">
        <v>2022</v>
      </c>
      <c r="D3214" s="245" t="s">
        <v>3771</v>
      </c>
      <c r="E3214" s="245">
        <v>1</v>
      </c>
      <c r="F3214" s="245"/>
      <c r="G3214" s="253">
        <v>21.225669999999997</v>
      </c>
    </row>
    <row r="3215" spans="1:7">
      <c r="A3215" s="251"/>
      <c r="B3215" s="241" t="s">
        <v>5078</v>
      </c>
      <c r="C3215" s="245">
        <v>2022</v>
      </c>
      <c r="D3215" s="245" t="s">
        <v>3771</v>
      </c>
      <c r="E3215" s="245">
        <v>1</v>
      </c>
      <c r="F3215" s="245"/>
      <c r="G3215" s="253">
        <v>22.900029999999997</v>
      </c>
    </row>
    <row r="3216" spans="1:7">
      <c r="A3216" s="251"/>
      <c r="B3216" s="241" t="s">
        <v>5078</v>
      </c>
      <c r="C3216" s="245">
        <v>2022</v>
      </c>
      <c r="D3216" s="245" t="s">
        <v>3771</v>
      </c>
      <c r="E3216" s="245">
        <v>1</v>
      </c>
      <c r="F3216" s="245"/>
      <c r="G3216" s="253">
        <v>28.705880000000001</v>
      </c>
    </row>
    <row r="3217" spans="1:7">
      <c r="A3217" s="251"/>
      <c r="B3217" s="241" t="s">
        <v>5078</v>
      </c>
      <c r="C3217" s="245">
        <v>2022</v>
      </c>
      <c r="D3217" s="245" t="s">
        <v>3771</v>
      </c>
      <c r="E3217" s="245">
        <v>1</v>
      </c>
      <c r="F3217" s="245"/>
      <c r="G3217" s="253">
        <v>31.315770000000001</v>
      </c>
    </row>
    <row r="3218" spans="1:7">
      <c r="A3218" s="251"/>
      <c r="B3218" s="241" t="s">
        <v>5078</v>
      </c>
      <c r="C3218" s="245">
        <v>2022</v>
      </c>
      <c r="D3218" s="245" t="s">
        <v>3771</v>
      </c>
      <c r="E3218" s="245">
        <v>1</v>
      </c>
      <c r="F3218" s="245"/>
      <c r="G3218" s="253">
        <v>22.788499999999999</v>
      </c>
    </row>
    <row r="3219" spans="1:7">
      <c r="A3219" s="251"/>
      <c r="B3219" s="241" t="s">
        <v>5078</v>
      </c>
      <c r="C3219" s="245">
        <v>2022</v>
      </c>
      <c r="D3219" s="245" t="s">
        <v>3771</v>
      </c>
      <c r="E3219" s="245">
        <v>1</v>
      </c>
      <c r="F3219" s="245"/>
      <c r="G3219" s="253">
        <v>22.94595</v>
      </c>
    </row>
    <row r="3220" spans="1:7">
      <c r="A3220" s="251"/>
      <c r="B3220" s="241" t="s">
        <v>5078</v>
      </c>
      <c r="C3220" s="245">
        <v>2022</v>
      </c>
      <c r="D3220" s="245" t="s">
        <v>3771</v>
      </c>
      <c r="E3220" s="245">
        <v>1</v>
      </c>
      <c r="F3220" s="245"/>
      <c r="G3220" s="253">
        <v>22.302769999999999</v>
      </c>
    </row>
    <row r="3221" spans="1:7">
      <c r="A3221" s="251"/>
      <c r="B3221" s="241" t="s">
        <v>5078</v>
      </c>
      <c r="C3221" s="245">
        <v>2022</v>
      </c>
      <c r="D3221" s="245" t="s">
        <v>3771</v>
      </c>
      <c r="E3221" s="245">
        <v>1</v>
      </c>
      <c r="F3221" s="245"/>
      <c r="G3221" s="253">
        <v>23.948490000000003</v>
      </c>
    </row>
    <row r="3222" spans="1:7">
      <c r="A3222" s="251"/>
      <c r="B3222" s="241" t="s">
        <v>5078</v>
      </c>
      <c r="C3222" s="245">
        <v>2022</v>
      </c>
      <c r="D3222" s="245" t="s">
        <v>3771</v>
      </c>
      <c r="E3222" s="245">
        <v>1</v>
      </c>
      <c r="F3222" s="245"/>
      <c r="G3222" s="253">
        <v>26.95814</v>
      </c>
    </row>
    <row r="3223" spans="1:7">
      <c r="A3223" s="251"/>
      <c r="B3223" s="241" t="s">
        <v>5078</v>
      </c>
      <c r="C3223" s="245">
        <v>2022</v>
      </c>
      <c r="D3223" s="245" t="s">
        <v>3771</v>
      </c>
      <c r="E3223" s="245">
        <v>1</v>
      </c>
      <c r="F3223" s="245"/>
      <c r="G3223" s="253">
        <v>27.990380000000002</v>
      </c>
    </row>
    <row r="3224" spans="1:7">
      <c r="A3224" s="251"/>
      <c r="B3224" s="241" t="s">
        <v>5078</v>
      </c>
      <c r="C3224" s="245">
        <v>2022</v>
      </c>
      <c r="D3224" s="245" t="s">
        <v>3771</v>
      </c>
      <c r="E3224" s="245">
        <v>1</v>
      </c>
      <c r="F3224" s="245"/>
      <c r="G3224" s="253">
        <v>27.90015</v>
      </c>
    </row>
    <row r="3225" spans="1:7">
      <c r="A3225" s="251"/>
      <c r="B3225" s="241" t="s">
        <v>5078</v>
      </c>
      <c r="C3225" s="245">
        <v>2022</v>
      </c>
      <c r="D3225" s="245" t="s">
        <v>3771</v>
      </c>
      <c r="E3225" s="245">
        <v>1</v>
      </c>
      <c r="F3225" s="245"/>
      <c r="G3225" s="253">
        <v>40.54025</v>
      </c>
    </row>
    <row r="3226" spans="1:7">
      <c r="A3226" s="251"/>
      <c r="B3226" s="241" t="s">
        <v>5078</v>
      </c>
      <c r="C3226" s="245">
        <v>2022</v>
      </c>
      <c r="D3226" s="245" t="s">
        <v>3771</v>
      </c>
      <c r="E3226" s="245">
        <v>1</v>
      </c>
      <c r="F3226" s="245"/>
      <c r="G3226" s="253">
        <v>50.823039999999999</v>
      </c>
    </row>
    <row r="3227" spans="1:7">
      <c r="A3227" s="251"/>
      <c r="B3227" s="241" t="s">
        <v>5078</v>
      </c>
      <c r="C3227" s="245">
        <v>2022</v>
      </c>
      <c r="D3227" s="245" t="s">
        <v>3771</v>
      </c>
      <c r="E3227" s="245">
        <v>1</v>
      </c>
      <c r="F3227" s="245"/>
      <c r="G3227" s="253">
        <v>40.529559999999996</v>
      </c>
    </row>
    <row r="3228" spans="1:7">
      <c r="A3228" s="251"/>
      <c r="B3228" s="241" t="s">
        <v>5078</v>
      </c>
      <c r="C3228" s="245">
        <v>2022</v>
      </c>
      <c r="D3228" s="245" t="s">
        <v>3771</v>
      </c>
      <c r="E3228" s="245">
        <v>1</v>
      </c>
      <c r="F3228" s="245"/>
      <c r="G3228" s="253">
        <v>40.460260000000005</v>
      </c>
    </row>
    <row r="3229" spans="1:7">
      <c r="A3229" s="251"/>
      <c r="B3229" s="241" t="s">
        <v>5078</v>
      </c>
      <c r="C3229" s="245">
        <v>2022</v>
      </c>
      <c r="D3229" s="245" t="s">
        <v>3771</v>
      </c>
      <c r="E3229" s="245">
        <v>1</v>
      </c>
      <c r="F3229" s="245"/>
      <c r="G3229" s="253">
        <v>42.147620000000003</v>
      </c>
    </row>
    <row r="3230" spans="1:7">
      <c r="A3230" s="251"/>
      <c r="B3230" s="241" t="s">
        <v>5078</v>
      </c>
      <c r="C3230" s="245">
        <v>2022</v>
      </c>
      <c r="D3230" s="245" t="s">
        <v>3771</v>
      </c>
      <c r="E3230" s="245">
        <v>1</v>
      </c>
      <c r="F3230" s="245"/>
      <c r="G3230" s="253">
        <v>40.760100000000001</v>
      </c>
    </row>
    <row r="3231" spans="1:7">
      <c r="A3231" s="251"/>
      <c r="B3231" s="241" t="s">
        <v>5078</v>
      </c>
      <c r="C3231" s="245">
        <v>2022</v>
      </c>
      <c r="D3231" s="245" t="s">
        <v>3771</v>
      </c>
      <c r="E3231" s="245">
        <v>1</v>
      </c>
      <c r="F3231" s="245"/>
      <c r="G3231" s="253">
        <v>40.915839999999996</v>
      </c>
    </row>
    <row r="3232" spans="1:7">
      <c r="A3232" s="251"/>
      <c r="B3232" s="241" t="s">
        <v>5078</v>
      </c>
      <c r="C3232" s="245">
        <v>2022</v>
      </c>
      <c r="D3232" s="245" t="s">
        <v>3771</v>
      </c>
      <c r="E3232" s="245">
        <v>1</v>
      </c>
      <c r="F3232" s="245"/>
      <c r="G3232" s="253">
        <v>44.225449999999995</v>
      </c>
    </row>
    <row r="3233" spans="1:7">
      <c r="A3233" s="251"/>
      <c r="B3233" s="241" t="s">
        <v>5078</v>
      </c>
      <c r="C3233" s="245">
        <v>2022</v>
      </c>
      <c r="D3233" s="245" t="s">
        <v>3771</v>
      </c>
      <c r="E3233" s="245">
        <v>1</v>
      </c>
      <c r="F3233" s="245"/>
      <c r="G3233" s="253">
        <v>43.855719999999998</v>
      </c>
    </row>
    <row r="3234" spans="1:7">
      <c r="A3234" s="251"/>
      <c r="B3234" s="241" t="s">
        <v>5078</v>
      </c>
      <c r="C3234" s="245">
        <v>2022</v>
      </c>
      <c r="D3234" s="245" t="s">
        <v>3771</v>
      </c>
      <c r="E3234" s="245">
        <v>1</v>
      </c>
      <c r="F3234" s="245"/>
      <c r="G3234" s="253">
        <v>54.065809999999999</v>
      </c>
    </row>
    <row r="3235" spans="1:7">
      <c r="A3235" s="251"/>
      <c r="B3235" s="241" t="s">
        <v>5078</v>
      </c>
      <c r="C3235" s="245">
        <v>2022</v>
      </c>
      <c r="D3235" s="245" t="s">
        <v>3771</v>
      </c>
      <c r="E3235" s="245">
        <v>1</v>
      </c>
      <c r="F3235" s="245"/>
      <c r="G3235" s="253">
        <v>43.737540000000003</v>
      </c>
    </row>
    <row r="3236" spans="1:7">
      <c r="A3236" s="251"/>
      <c r="B3236" s="241" t="s">
        <v>5078</v>
      </c>
      <c r="C3236" s="245">
        <v>2022</v>
      </c>
      <c r="D3236" s="245" t="s">
        <v>3771</v>
      </c>
      <c r="E3236" s="245">
        <v>1</v>
      </c>
      <c r="F3236" s="245"/>
      <c r="G3236" s="253">
        <v>47.466989999999996</v>
      </c>
    </row>
    <row r="3237" spans="1:7">
      <c r="A3237" s="251"/>
      <c r="B3237" s="241" t="s">
        <v>5078</v>
      </c>
      <c r="C3237" s="245">
        <v>2022</v>
      </c>
      <c r="D3237" s="245" t="s">
        <v>3771</v>
      </c>
      <c r="E3237" s="245">
        <v>1</v>
      </c>
      <c r="F3237" s="245"/>
      <c r="G3237" s="253">
        <v>37.257959999999997</v>
      </c>
    </row>
    <row r="3238" spans="1:7">
      <c r="A3238" s="251"/>
      <c r="B3238" s="241" t="s">
        <v>5078</v>
      </c>
      <c r="C3238" s="245">
        <v>2022</v>
      </c>
      <c r="D3238" s="245" t="s">
        <v>3771</v>
      </c>
      <c r="E3238" s="245">
        <v>1</v>
      </c>
      <c r="F3238" s="245"/>
      <c r="G3238" s="253">
        <v>47.858809999999998</v>
      </c>
    </row>
    <row r="3239" spans="1:7">
      <c r="A3239" s="251"/>
      <c r="B3239" s="241" t="s">
        <v>5078</v>
      </c>
      <c r="C3239" s="245">
        <v>2022</v>
      </c>
      <c r="D3239" s="245" t="s">
        <v>3771</v>
      </c>
      <c r="E3239" s="245">
        <v>1</v>
      </c>
      <c r="F3239" s="245"/>
      <c r="G3239" s="253">
        <v>39.86204</v>
      </c>
    </row>
    <row r="3240" spans="1:7">
      <c r="A3240" s="251"/>
      <c r="B3240" s="241" t="s">
        <v>5078</v>
      </c>
      <c r="C3240" s="245">
        <v>2022</v>
      </c>
      <c r="D3240" s="245" t="s">
        <v>3771</v>
      </c>
      <c r="E3240" s="245">
        <v>1</v>
      </c>
      <c r="F3240" s="245"/>
      <c r="G3240" s="253">
        <v>39.238260000000004</v>
      </c>
    </row>
    <row r="3241" spans="1:7">
      <c r="A3241" s="251"/>
      <c r="B3241" s="241" t="s">
        <v>5078</v>
      </c>
      <c r="C3241" s="245">
        <v>2022</v>
      </c>
      <c r="D3241" s="245" t="s">
        <v>3771</v>
      </c>
      <c r="E3241" s="245">
        <v>1</v>
      </c>
      <c r="F3241" s="245"/>
      <c r="G3241" s="253">
        <v>42.345410000000001</v>
      </c>
    </row>
    <row r="3242" spans="1:7">
      <c r="A3242" s="251"/>
      <c r="B3242" s="241" t="s">
        <v>5078</v>
      </c>
      <c r="C3242" s="245">
        <v>2022</v>
      </c>
      <c r="D3242" s="245" t="s">
        <v>3771</v>
      </c>
      <c r="E3242" s="245">
        <v>1</v>
      </c>
      <c r="F3242" s="245"/>
      <c r="G3242" s="253">
        <v>33.945169999999997</v>
      </c>
    </row>
    <row r="3243" spans="1:7">
      <c r="A3243" s="251"/>
      <c r="B3243" s="241" t="s">
        <v>5078</v>
      </c>
      <c r="C3243" s="245">
        <v>2022</v>
      </c>
      <c r="D3243" s="245" t="s">
        <v>3771</v>
      </c>
      <c r="E3243" s="245">
        <v>1</v>
      </c>
      <c r="F3243" s="245"/>
      <c r="G3243" s="253">
        <v>38.98657</v>
      </c>
    </row>
    <row r="3244" spans="1:7">
      <c r="A3244" s="251"/>
      <c r="B3244" s="241" t="s">
        <v>5078</v>
      </c>
      <c r="C3244" s="245">
        <v>2022</v>
      </c>
      <c r="D3244" s="245" t="s">
        <v>3771</v>
      </c>
      <c r="E3244" s="245">
        <v>1</v>
      </c>
      <c r="F3244" s="245"/>
      <c r="G3244" s="253">
        <v>38.635599999999997</v>
      </c>
    </row>
    <row r="3245" spans="1:7">
      <c r="A3245" s="251"/>
      <c r="B3245" s="241" t="s">
        <v>5078</v>
      </c>
      <c r="C3245" s="245">
        <v>2022</v>
      </c>
      <c r="D3245" s="245" t="s">
        <v>3771</v>
      </c>
      <c r="E3245" s="245">
        <v>1</v>
      </c>
      <c r="F3245" s="245"/>
      <c r="G3245" s="253">
        <v>40.006149999999998</v>
      </c>
    </row>
    <row r="3246" spans="1:7">
      <c r="A3246" s="251"/>
      <c r="B3246" s="241" t="s">
        <v>5078</v>
      </c>
      <c r="C3246" s="245">
        <v>2022</v>
      </c>
      <c r="D3246" s="245" t="s">
        <v>3771</v>
      </c>
      <c r="E3246" s="245">
        <v>1</v>
      </c>
      <c r="F3246" s="245"/>
      <c r="G3246" s="253">
        <v>43.958959999999998</v>
      </c>
    </row>
    <row r="3247" spans="1:7">
      <c r="A3247" s="251"/>
      <c r="B3247" s="241" t="s">
        <v>5078</v>
      </c>
      <c r="C3247" s="245">
        <v>2022</v>
      </c>
      <c r="D3247" s="245" t="s">
        <v>3771</v>
      </c>
      <c r="E3247" s="245">
        <v>1</v>
      </c>
      <c r="F3247" s="245"/>
      <c r="G3247" s="253">
        <v>42.355739999999997</v>
      </c>
    </row>
    <row r="3248" spans="1:7">
      <c r="A3248" s="251"/>
      <c r="B3248" s="241" t="s">
        <v>5078</v>
      </c>
      <c r="C3248" s="245">
        <v>2022</v>
      </c>
      <c r="D3248" s="245" t="s">
        <v>3771</v>
      </c>
      <c r="E3248" s="245">
        <v>1</v>
      </c>
      <c r="F3248" s="245"/>
      <c r="G3248" s="253">
        <v>48.836169999999996</v>
      </c>
    </row>
    <row r="3249" spans="1:7">
      <c r="A3249" s="251"/>
      <c r="B3249" s="241" t="s">
        <v>5078</v>
      </c>
      <c r="C3249" s="245">
        <v>2022</v>
      </c>
      <c r="D3249" s="245" t="s">
        <v>3771</v>
      </c>
      <c r="E3249" s="245">
        <v>1</v>
      </c>
      <c r="F3249" s="245"/>
      <c r="G3249" s="253">
        <v>38.304809999999996</v>
      </c>
    </row>
    <row r="3250" spans="1:7">
      <c r="A3250" s="251"/>
      <c r="B3250" s="241" t="s">
        <v>5078</v>
      </c>
      <c r="C3250" s="245">
        <v>2022</v>
      </c>
      <c r="D3250" s="245" t="s">
        <v>3771</v>
      </c>
      <c r="E3250" s="245">
        <v>1</v>
      </c>
      <c r="F3250" s="245"/>
      <c r="G3250" s="253">
        <v>41.537179999999999</v>
      </c>
    </row>
    <row r="3251" spans="1:7">
      <c r="A3251" s="251"/>
      <c r="B3251" s="241" t="s">
        <v>5078</v>
      </c>
      <c r="C3251" s="245">
        <v>2022</v>
      </c>
      <c r="D3251" s="245" t="s">
        <v>3771</v>
      </c>
      <c r="E3251" s="245">
        <v>1</v>
      </c>
      <c r="F3251" s="245"/>
      <c r="G3251" s="253">
        <v>40.275660000000002</v>
      </c>
    </row>
    <row r="3252" spans="1:7">
      <c r="A3252" s="251"/>
      <c r="B3252" s="241" t="s">
        <v>5078</v>
      </c>
      <c r="C3252" s="245">
        <v>2022</v>
      </c>
      <c r="D3252" s="245" t="s">
        <v>3771</v>
      </c>
      <c r="E3252" s="245">
        <v>1</v>
      </c>
      <c r="F3252" s="245"/>
      <c r="G3252" s="253">
        <v>40.321709999999996</v>
      </c>
    </row>
    <row r="3253" spans="1:7">
      <c r="A3253" s="251"/>
      <c r="B3253" s="241" t="s">
        <v>5078</v>
      </c>
      <c r="C3253" s="245">
        <v>2022</v>
      </c>
      <c r="D3253" s="245" t="s">
        <v>3771</v>
      </c>
      <c r="E3253" s="245">
        <v>1</v>
      </c>
      <c r="F3253" s="245"/>
      <c r="G3253" s="253">
        <v>39.66337</v>
      </c>
    </row>
    <row r="3254" spans="1:7">
      <c r="A3254" s="251"/>
      <c r="B3254" s="241" t="s">
        <v>5078</v>
      </c>
      <c r="C3254" s="245">
        <v>2022</v>
      </c>
      <c r="D3254" s="245" t="s">
        <v>3771</v>
      </c>
      <c r="E3254" s="245">
        <v>1</v>
      </c>
      <c r="F3254" s="245"/>
      <c r="G3254" s="253">
        <v>43.960749999999997</v>
      </c>
    </row>
    <row r="3255" spans="1:7">
      <c r="A3255" s="251"/>
      <c r="B3255" s="241" t="s">
        <v>5078</v>
      </c>
      <c r="C3255" s="245">
        <v>2022</v>
      </c>
      <c r="D3255" s="245" t="s">
        <v>3771</v>
      </c>
      <c r="E3255" s="245">
        <v>1</v>
      </c>
      <c r="F3255" s="245"/>
      <c r="G3255" s="253">
        <v>36.165010000000002</v>
      </c>
    </row>
    <row r="3256" spans="1:7">
      <c r="A3256" s="251"/>
      <c r="B3256" s="241" t="s">
        <v>5078</v>
      </c>
      <c r="C3256" s="245">
        <v>2022</v>
      </c>
      <c r="D3256" s="245" t="s">
        <v>3771</v>
      </c>
      <c r="E3256" s="245">
        <v>1</v>
      </c>
      <c r="F3256" s="245"/>
      <c r="G3256" s="253">
        <v>39.044339999999998</v>
      </c>
    </row>
    <row r="3257" spans="1:7">
      <c r="A3257" s="251"/>
      <c r="B3257" s="241" t="s">
        <v>5078</v>
      </c>
      <c r="C3257" s="245">
        <v>2022</v>
      </c>
      <c r="D3257" s="245" t="s">
        <v>3771</v>
      </c>
      <c r="E3257" s="245">
        <v>1</v>
      </c>
      <c r="F3257" s="245"/>
      <c r="G3257" s="253">
        <v>40.989570000000001</v>
      </c>
    </row>
    <row r="3258" spans="1:7">
      <c r="A3258" s="251"/>
      <c r="B3258" s="241" t="s">
        <v>5078</v>
      </c>
      <c r="C3258" s="245">
        <v>2022</v>
      </c>
      <c r="D3258" s="245" t="s">
        <v>3771</v>
      </c>
      <c r="E3258" s="245">
        <v>1</v>
      </c>
      <c r="F3258" s="245"/>
      <c r="G3258" s="253">
        <v>36.669260000000001</v>
      </c>
    </row>
    <row r="3259" spans="1:7">
      <c r="A3259" s="251"/>
      <c r="B3259" s="241" t="s">
        <v>5078</v>
      </c>
      <c r="C3259" s="245">
        <v>2022</v>
      </c>
      <c r="D3259" s="245" t="s">
        <v>3771</v>
      </c>
      <c r="E3259" s="245">
        <v>1</v>
      </c>
      <c r="F3259" s="245"/>
      <c r="G3259" s="253">
        <v>38.088910000000006</v>
      </c>
    </row>
    <row r="3260" spans="1:7">
      <c r="A3260" s="251"/>
      <c r="B3260" s="241" t="s">
        <v>5078</v>
      </c>
      <c r="C3260" s="245">
        <v>2022</v>
      </c>
      <c r="D3260" s="245" t="s">
        <v>3771</v>
      </c>
      <c r="E3260" s="245">
        <v>1</v>
      </c>
      <c r="F3260" s="245"/>
      <c r="G3260" s="253">
        <v>41.037150000000004</v>
      </c>
    </row>
    <row r="3261" spans="1:7">
      <c r="A3261" s="251"/>
      <c r="B3261" s="241" t="s">
        <v>5078</v>
      </c>
      <c r="C3261" s="245">
        <v>2022</v>
      </c>
      <c r="D3261" s="245" t="s">
        <v>3771</v>
      </c>
      <c r="E3261" s="245">
        <v>1</v>
      </c>
      <c r="F3261" s="245"/>
      <c r="G3261" s="253">
        <v>34.988860000000003</v>
      </c>
    </row>
    <row r="3262" spans="1:7">
      <c r="A3262" s="251"/>
      <c r="B3262" s="241" t="s">
        <v>5078</v>
      </c>
      <c r="C3262" s="245">
        <v>2022</v>
      </c>
      <c r="D3262" s="245" t="s">
        <v>3771</v>
      </c>
      <c r="E3262" s="245">
        <v>1</v>
      </c>
      <c r="F3262" s="245"/>
      <c r="G3262" s="253">
        <v>39.087699999999998</v>
      </c>
    </row>
    <row r="3263" spans="1:7" ht="37.5">
      <c r="A3263" s="251"/>
      <c r="B3263" s="241" t="s">
        <v>5081</v>
      </c>
      <c r="C3263" s="245">
        <v>2022</v>
      </c>
      <c r="D3263" s="245" t="s">
        <v>3771</v>
      </c>
      <c r="E3263" s="245">
        <v>11</v>
      </c>
      <c r="F3263" s="245"/>
      <c r="G3263" s="253">
        <v>59.562160000000006</v>
      </c>
    </row>
    <row r="3264" spans="1:7">
      <c r="A3264" s="251"/>
      <c r="B3264" s="241" t="s">
        <v>5078</v>
      </c>
      <c r="C3264" s="245">
        <v>2022</v>
      </c>
      <c r="D3264" s="245" t="s">
        <v>3771</v>
      </c>
      <c r="E3264" s="245">
        <v>1</v>
      </c>
      <c r="F3264" s="245"/>
      <c r="G3264" s="253">
        <v>23.459150000000001</v>
      </c>
    </row>
    <row r="3265" spans="1:7">
      <c r="A3265" s="251"/>
      <c r="B3265" s="241" t="s">
        <v>5078</v>
      </c>
      <c r="C3265" s="245">
        <v>2022</v>
      </c>
      <c r="D3265" s="245" t="s">
        <v>3771</v>
      </c>
      <c r="E3265" s="245">
        <v>1</v>
      </c>
      <c r="F3265" s="245"/>
      <c r="G3265" s="253">
        <v>25.58268</v>
      </c>
    </row>
    <row r="3266" spans="1:7">
      <c r="A3266" s="251"/>
      <c r="B3266" s="241" t="s">
        <v>5078</v>
      </c>
      <c r="C3266" s="245">
        <v>2022</v>
      </c>
      <c r="D3266" s="245" t="s">
        <v>3771</v>
      </c>
      <c r="E3266" s="245">
        <v>1</v>
      </c>
      <c r="F3266" s="245"/>
      <c r="G3266" s="253">
        <v>24.716830000000002</v>
      </c>
    </row>
    <row r="3267" spans="1:7">
      <c r="A3267" s="251"/>
      <c r="B3267" s="241" t="s">
        <v>5078</v>
      </c>
      <c r="C3267" s="245">
        <v>2022</v>
      </c>
      <c r="D3267" s="245" t="s">
        <v>3771</v>
      </c>
      <c r="E3267" s="245">
        <v>1</v>
      </c>
      <c r="F3267" s="245"/>
      <c r="G3267" s="253">
        <v>23.79448</v>
      </c>
    </row>
    <row r="3268" spans="1:7">
      <c r="A3268" s="251"/>
      <c r="B3268" s="241" t="s">
        <v>5078</v>
      </c>
      <c r="C3268" s="245">
        <v>2022</v>
      </c>
      <c r="D3268" s="245" t="s">
        <v>3771</v>
      </c>
      <c r="E3268" s="245">
        <v>1</v>
      </c>
      <c r="F3268" s="245"/>
      <c r="G3268" s="253">
        <v>41.934930000000001</v>
      </c>
    </row>
    <row r="3269" spans="1:7">
      <c r="A3269" s="251"/>
      <c r="B3269" s="241" t="s">
        <v>5078</v>
      </c>
      <c r="C3269" s="245">
        <v>2022</v>
      </c>
      <c r="D3269" s="245" t="s">
        <v>3771</v>
      </c>
      <c r="E3269" s="245">
        <v>1</v>
      </c>
      <c r="F3269" s="245"/>
      <c r="G3269" s="253">
        <v>23.319659999999999</v>
      </c>
    </row>
    <row r="3270" spans="1:7">
      <c r="A3270" s="251"/>
      <c r="B3270" s="241" t="s">
        <v>5078</v>
      </c>
      <c r="C3270" s="245">
        <v>2022</v>
      </c>
      <c r="D3270" s="245" t="s">
        <v>3771</v>
      </c>
      <c r="E3270" s="245">
        <v>1</v>
      </c>
      <c r="F3270" s="245"/>
      <c r="G3270" s="253">
        <v>23.253019999999999</v>
      </c>
    </row>
    <row r="3271" spans="1:7">
      <c r="A3271" s="251"/>
      <c r="B3271" s="241" t="s">
        <v>5078</v>
      </c>
      <c r="C3271" s="245">
        <v>2022</v>
      </c>
      <c r="D3271" s="245" t="s">
        <v>3771</v>
      </c>
      <c r="E3271" s="245">
        <v>1</v>
      </c>
      <c r="F3271" s="245"/>
      <c r="G3271" s="253">
        <v>24.309229999999999</v>
      </c>
    </row>
    <row r="3272" spans="1:7">
      <c r="A3272" s="251"/>
      <c r="B3272" s="241" t="s">
        <v>5078</v>
      </c>
      <c r="C3272" s="245">
        <v>2022</v>
      </c>
      <c r="D3272" s="245" t="s">
        <v>3771</v>
      </c>
      <c r="E3272" s="245">
        <v>1</v>
      </c>
      <c r="F3272" s="245"/>
      <c r="G3272" s="253">
        <v>23.946429999999999</v>
      </c>
    </row>
    <row r="3273" spans="1:7">
      <c r="A3273" s="251"/>
      <c r="B3273" s="241" t="s">
        <v>5078</v>
      </c>
      <c r="C3273" s="245">
        <v>2022</v>
      </c>
      <c r="D3273" s="245" t="s">
        <v>3771</v>
      </c>
      <c r="E3273" s="245">
        <v>1</v>
      </c>
      <c r="F3273" s="245"/>
      <c r="G3273" s="253">
        <v>38.023319999999998</v>
      </c>
    </row>
    <row r="3274" spans="1:7">
      <c r="A3274" s="251"/>
      <c r="B3274" s="241" t="s">
        <v>5078</v>
      </c>
      <c r="C3274" s="245">
        <v>2022</v>
      </c>
      <c r="D3274" s="245" t="s">
        <v>3771</v>
      </c>
      <c r="E3274" s="245">
        <v>1</v>
      </c>
      <c r="F3274" s="245"/>
      <c r="G3274" s="253">
        <v>24.267319999999998</v>
      </c>
    </row>
    <row r="3275" spans="1:7">
      <c r="A3275" s="251"/>
      <c r="B3275" s="241" t="s">
        <v>5078</v>
      </c>
      <c r="C3275" s="245">
        <v>2022</v>
      </c>
      <c r="D3275" s="245" t="s">
        <v>3771</v>
      </c>
      <c r="E3275" s="245">
        <v>1</v>
      </c>
      <c r="F3275" s="245"/>
      <c r="G3275" s="253">
        <v>26.574360000000002</v>
      </c>
    </row>
    <row r="3276" spans="1:7">
      <c r="A3276" s="251"/>
      <c r="B3276" s="241" t="s">
        <v>5078</v>
      </c>
      <c r="C3276" s="245">
        <v>2022</v>
      </c>
      <c r="D3276" s="245" t="s">
        <v>3771</v>
      </c>
      <c r="E3276" s="245">
        <v>1</v>
      </c>
      <c r="F3276" s="245"/>
      <c r="G3276" s="253">
        <v>12.002360000000001</v>
      </c>
    </row>
    <row r="3277" spans="1:7">
      <c r="A3277" s="251"/>
      <c r="B3277" s="241" t="s">
        <v>5078</v>
      </c>
      <c r="C3277" s="245">
        <v>2022</v>
      </c>
      <c r="D3277" s="245" t="s">
        <v>3771</v>
      </c>
      <c r="E3277" s="245">
        <v>1</v>
      </c>
      <c r="F3277" s="245"/>
      <c r="G3277" s="253">
        <v>23.777270000000001</v>
      </c>
    </row>
    <row r="3278" spans="1:7">
      <c r="A3278" s="251"/>
      <c r="B3278" s="241" t="s">
        <v>5078</v>
      </c>
      <c r="C3278" s="245">
        <v>2022</v>
      </c>
      <c r="D3278" s="245" t="s">
        <v>3771</v>
      </c>
      <c r="E3278" s="245">
        <v>1</v>
      </c>
      <c r="F3278" s="245"/>
      <c r="G3278" s="253">
        <v>29.026580000000003</v>
      </c>
    </row>
    <row r="3279" spans="1:7">
      <c r="A3279" s="251"/>
      <c r="B3279" s="241" t="s">
        <v>5078</v>
      </c>
      <c r="C3279" s="245">
        <v>2022</v>
      </c>
      <c r="D3279" s="245" t="s">
        <v>3771</v>
      </c>
      <c r="E3279" s="245">
        <v>1</v>
      </c>
      <c r="F3279" s="245"/>
      <c r="G3279" s="253">
        <v>23.81401</v>
      </c>
    </row>
    <row r="3280" spans="1:7">
      <c r="A3280" s="251"/>
      <c r="B3280" s="241" t="s">
        <v>5078</v>
      </c>
      <c r="C3280" s="245">
        <v>2022</v>
      </c>
      <c r="D3280" s="245" t="s">
        <v>3771</v>
      </c>
      <c r="E3280" s="245">
        <v>1</v>
      </c>
      <c r="F3280" s="245"/>
      <c r="G3280" s="253">
        <v>23.36946</v>
      </c>
    </row>
    <row r="3281" spans="1:7">
      <c r="A3281" s="251"/>
      <c r="B3281" s="241" t="s">
        <v>5078</v>
      </c>
      <c r="C3281" s="245">
        <v>2022</v>
      </c>
      <c r="D3281" s="245" t="s">
        <v>3771</v>
      </c>
      <c r="E3281" s="245">
        <v>1</v>
      </c>
      <c r="F3281" s="245"/>
      <c r="G3281" s="253">
        <v>23.777270000000001</v>
      </c>
    </row>
    <row r="3282" spans="1:7">
      <c r="A3282" s="251"/>
      <c r="B3282" s="241" t="s">
        <v>5078</v>
      </c>
      <c r="C3282" s="245">
        <v>2022</v>
      </c>
      <c r="D3282" s="245" t="s">
        <v>3771</v>
      </c>
      <c r="E3282" s="245">
        <v>1</v>
      </c>
      <c r="F3282" s="245"/>
      <c r="G3282" s="253">
        <v>23.777270000000001</v>
      </c>
    </row>
    <row r="3283" spans="1:7">
      <c r="A3283" s="251"/>
      <c r="B3283" s="241" t="s">
        <v>5078</v>
      </c>
      <c r="C3283" s="245">
        <v>2022</v>
      </c>
      <c r="D3283" s="245" t="s">
        <v>3771</v>
      </c>
      <c r="E3283" s="245">
        <v>1</v>
      </c>
      <c r="F3283" s="245"/>
      <c r="G3283" s="253">
        <v>23.812009999999997</v>
      </c>
    </row>
    <row r="3284" spans="1:7">
      <c r="A3284" s="251"/>
      <c r="B3284" s="241" t="s">
        <v>5078</v>
      </c>
      <c r="C3284" s="245">
        <v>2022</v>
      </c>
      <c r="D3284" s="245" t="s">
        <v>3771</v>
      </c>
      <c r="E3284" s="245">
        <v>1</v>
      </c>
      <c r="F3284" s="245"/>
      <c r="G3284" s="253">
        <v>41.82873</v>
      </c>
    </row>
    <row r="3285" spans="1:7">
      <c r="A3285" s="251"/>
      <c r="B3285" s="241" t="s">
        <v>5078</v>
      </c>
      <c r="C3285" s="245">
        <v>2022</v>
      </c>
      <c r="D3285" s="245" t="s">
        <v>3771</v>
      </c>
      <c r="E3285" s="245">
        <v>1</v>
      </c>
      <c r="F3285" s="245"/>
      <c r="G3285" s="253">
        <v>41.85801</v>
      </c>
    </row>
    <row r="3286" spans="1:7">
      <c r="A3286" s="251"/>
      <c r="B3286" s="241" t="s">
        <v>5078</v>
      </c>
      <c r="C3286" s="245">
        <v>2022</v>
      </c>
      <c r="D3286" s="245" t="s">
        <v>3771</v>
      </c>
      <c r="E3286" s="245">
        <v>1</v>
      </c>
      <c r="F3286" s="245"/>
      <c r="G3286" s="253">
        <v>40.919919999999998</v>
      </c>
    </row>
    <row r="3287" spans="1:7">
      <c r="A3287" s="251"/>
      <c r="B3287" s="241" t="s">
        <v>5078</v>
      </c>
      <c r="C3287" s="245">
        <v>2022</v>
      </c>
      <c r="D3287" s="245" t="s">
        <v>3771</v>
      </c>
      <c r="E3287" s="245">
        <v>1</v>
      </c>
      <c r="F3287" s="245"/>
      <c r="G3287" s="253">
        <v>23.86515</v>
      </c>
    </row>
    <row r="3288" spans="1:7">
      <c r="A3288" s="251"/>
      <c r="B3288" s="241" t="s">
        <v>5078</v>
      </c>
      <c r="C3288" s="245">
        <v>2022</v>
      </c>
      <c r="D3288" s="245" t="s">
        <v>3771</v>
      </c>
      <c r="E3288" s="245">
        <v>1</v>
      </c>
      <c r="F3288" s="245"/>
      <c r="G3288" s="253">
        <v>20.489599999999999</v>
      </c>
    </row>
    <row r="3289" spans="1:7">
      <c r="A3289" s="251"/>
      <c r="B3289" s="241" t="s">
        <v>5078</v>
      </c>
      <c r="C3289" s="245">
        <v>2022</v>
      </c>
      <c r="D3289" s="245" t="s">
        <v>3771</v>
      </c>
      <c r="E3289" s="245">
        <v>1</v>
      </c>
      <c r="F3289" s="245"/>
      <c r="G3289" s="253">
        <v>16.687180000000001</v>
      </c>
    </row>
    <row r="3290" spans="1:7">
      <c r="A3290" s="251"/>
      <c r="B3290" s="241" t="s">
        <v>5078</v>
      </c>
      <c r="C3290" s="245">
        <v>2022</v>
      </c>
      <c r="D3290" s="245" t="s">
        <v>3771</v>
      </c>
      <c r="E3290" s="245">
        <v>1</v>
      </c>
      <c r="F3290" s="245"/>
      <c r="G3290" s="253">
        <v>22.228279999999998</v>
      </c>
    </row>
    <row r="3291" spans="1:7">
      <c r="A3291" s="251"/>
      <c r="B3291" s="241" t="s">
        <v>5078</v>
      </c>
      <c r="C3291" s="245">
        <v>2022</v>
      </c>
      <c r="D3291" s="245" t="s">
        <v>3771</v>
      </c>
      <c r="E3291" s="245">
        <v>1</v>
      </c>
      <c r="F3291" s="245"/>
      <c r="G3291" s="253">
        <v>28.7059</v>
      </c>
    </row>
    <row r="3292" spans="1:7">
      <c r="A3292" s="251"/>
      <c r="B3292" s="241" t="s">
        <v>5078</v>
      </c>
      <c r="C3292" s="245">
        <v>2022</v>
      </c>
      <c r="D3292" s="245" t="s">
        <v>3771</v>
      </c>
      <c r="E3292" s="245">
        <v>1</v>
      </c>
      <c r="F3292" s="245"/>
      <c r="G3292" s="253">
        <v>20.32375</v>
      </c>
    </row>
    <row r="3293" spans="1:7">
      <c r="A3293" s="251"/>
      <c r="B3293" s="241" t="s">
        <v>5078</v>
      </c>
      <c r="C3293" s="245">
        <v>2022</v>
      </c>
      <c r="D3293" s="245" t="s">
        <v>3771</v>
      </c>
      <c r="E3293" s="245">
        <v>1</v>
      </c>
      <c r="F3293" s="245"/>
      <c r="G3293" s="253">
        <v>28.278110000000002</v>
      </c>
    </row>
    <row r="3294" spans="1:7">
      <c r="A3294" s="251"/>
      <c r="B3294" s="241" t="s">
        <v>5078</v>
      </c>
      <c r="C3294" s="245">
        <v>2022</v>
      </c>
      <c r="D3294" s="245" t="s">
        <v>3771</v>
      </c>
      <c r="E3294" s="245">
        <v>1</v>
      </c>
      <c r="F3294" s="245"/>
      <c r="G3294" s="253">
        <v>21.58418</v>
      </c>
    </row>
    <row r="3295" spans="1:7">
      <c r="A3295" s="251"/>
      <c r="B3295" s="241" t="s">
        <v>5078</v>
      </c>
      <c r="C3295" s="245">
        <v>2022</v>
      </c>
      <c r="D3295" s="245" t="s">
        <v>3771</v>
      </c>
      <c r="E3295" s="245">
        <v>1</v>
      </c>
      <c r="F3295" s="245"/>
      <c r="G3295" s="253">
        <v>23.10172</v>
      </c>
    </row>
    <row r="3296" spans="1:7">
      <c r="A3296" s="251"/>
      <c r="B3296" s="241" t="s">
        <v>5078</v>
      </c>
      <c r="C3296" s="245">
        <v>2022</v>
      </c>
      <c r="D3296" s="245" t="s">
        <v>3771</v>
      </c>
      <c r="E3296" s="245">
        <v>1</v>
      </c>
      <c r="F3296" s="245"/>
      <c r="G3296" s="253">
        <v>20.421320000000001</v>
      </c>
    </row>
    <row r="3297" spans="1:7">
      <c r="A3297" s="251"/>
      <c r="B3297" s="241" t="s">
        <v>5078</v>
      </c>
      <c r="C3297" s="245">
        <v>2022</v>
      </c>
      <c r="D3297" s="245" t="s">
        <v>3771</v>
      </c>
      <c r="E3297" s="245">
        <v>1</v>
      </c>
      <c r="F3297" s="245"/>
      <c r="G3297" s="253">
        <v>28.268279999999997</v>
      </c>
    </row>
    <row r="3298" spans="1:7">
      <c r="A3298" s="251"/>
      <c r="B3298" s="241" t="s">
        <v>5078</v>
      </c>
      <c r="C3298" s="245">
        <v>2022</v>
      </c>
      <c r="D3298" s="245" t="s">
        <v>3771</v>
      </c>
      <c r="E3298" s="245">
        <v>1</v>
      </c>
      <c r="F3298" s="245"/>
      <c r="G3298" s="253">
        <v>27.90015</v>
      </c>
    </row>
    <row r="3299" spans="1:7">
      <c r="A3299" s="251"/>
      <c r="B3299" s="241" t="s">
        <v>5078</v>
      </c>
      <c r="C3299" s="245">
        <v>2022</v>
      </c>
      <c r="D3299" s="245" t="s">
        <v>3771</v>
      </c>
      <c r="E3299" s="245">
        <v>1</v>
      </c>
      <c r="F3299" s="245"/>
      <c r="G3299" s="253">
        <v>22.615849999999998</v>
      </c>
    </row>
    <row r="3300" spans="1:7">
      <c r="A3300" s="251"/>
      <c r="B3300" s="241" t="s">
        <v>5078</v>
      </c>
      <c r="C3300" s="245">
        <v>2022</v>
      </c>
      <c r="D3300" s="245" t="s">
        <v>3771</v>
      </c>
      <c r="E3300" s="245">
        <v>1</v>
      </c>
      <c r="F3300" s="245"/>
      <c r="G3300" s="253">
        <v>23.92887</v>
      </c>
    </row>
    <row r="3301" spans="1:7">
      <c r="A3301" s="251"/>
      <c r="B3301" s="241" t="s">
        <v>5078</v>
      </c>
      <c r="C3301" s="245">
        <v>2022</v>
      </c>
      <c r="D3301" s="245" t="s">
        <v>3771</v>
      </c>
      <c r="E3301" s="245">
        <v>1</v>
      </c>
      <c r="F3301" s="245"/>
      <c r="G3301" s="253">
        <v>23.91554</v>
      </c>
    </row>
    <row r="3302" spans="1:7">
      <c r="A3302" s="251"/>
      <c r="B3302" s="241" t="s">
        <v>5078</v>
      </c>
      <c r="C3302" s="245">
        <v>2022</v>
      </c>
      <c r="D3302" s="245" t="s">
        <v>3771</v>
      </c>
      <c r="E3302" s="245">
        <v>1</v>
      </c>
      <c r="F3302" s="245"/>
      <c r="G3302" s="253">
        <v>22.228279999999998</v>
      </c>
    </row>
    <row r="3303" spans="1:7">
      <c r="A3303" s="251"/>
      <c r="B3303" s="241" t="s">
        <v>5078</v>
      </c>
      <c r="C3303" s="245">
        <v>2022</v>
      </c>
      <c r="D3303" s="245" t="s">
        <v>3771</v>
      </c>
      <c r="E3303" s="245">
        <v>1</v>
      </c>
      <c r="F3303" s="245"/>
      <c r="G3303" s="253">
        <v>51.014269999999996</v>
      </c>
    </row>
    <row r="3304" spans="1:7">
      <c r="A3304" s="251"/>
      <c r="B3304" s="241" t="s">
        <v>5078</v>
      </c>
      <c r="C3304" s="245">
        <v>2022</v>
      </c>
      <c r="D3304" s="245" t="s">
        <v>3771</v>
      </c>
      <c r="E3304" s="245">
        <v>1</v>
      </c>
      <c r="F3304" s="245"/>
      <c r="G3304" s="253">
        <v>57.672839999999994</v>
      </c>
    </row>
    <row r="3305" spans="1:7">
      <c r="A3305" s="251"/>
      <c r="B3305" s="241" t="s">
        <v>5078</v>
      </c>
      <c r="C3305" s="245">
        <v>2022</v>
      </c>
      <c r="D3305" s="245" t="s">
        <v>3771</v>
      </c>
      <c r="E3305" s="245">
        <v>1</v>
      </c>
      <c r="F3305" s="245"/>
      <c r="G3305" s="253">
        <v>51.014679999999998</v>
      </c>
    </row>
    <row r="3306" spans="1:7">
      <c r="A3306" s="251"/>
      <c r="B3306" s="241" t="s">
        <v>5078</v>
      </c>
      <c r="C3306" s="245">
        <v>2022</v>
      </c>
      <c r="D3306" s="245" t="s">
        <v>3771</v>
      </c>
      <c r="E3306" s="245">
        <v>1</v>
      </c>
      <c r="F3306" s="245"/>
      <c r="G3306" s="253">
        <v>53.60078</v>
      </c>
    </row>
    <row r="3307" spans="1:7">
      <c r="A3307" s="251"/>
      <c r="B3307" s="241" t="s">
        <v>5078</v>
      </c>
      <c r="C3307" s="245">
        <v>2022</v>
      </c>
      <c r="D3307" s="245" t="s">
        <v>3771</v>
      </c>
      <c r="E3307" s="245">
        <v>1</v>
      </c>
      <c r="F3307" s="245"/>
      <c r="G3307" s="253">
        <v>51.020530000000001</v>
      </c>
    </row>
    <row r="3308" spans="1:7">
      <c r="A3308" s="251"/>
      <c r="B3308" s="241" t="s">
        <v>5078</v>
      </c>
      <c r="C3308" s="245">
        <v>2022</v>
      </c>
      <c r="D3308" s="245" t="s">
        <v>3771</v>
      </c>
      <c r="E3308" s="245">
        <v>1</v>
      </c>
      <c r="F3308" s="245"/>
      <c r="G3308" s="253">
        <v>51.097070000000002</v>
      </c>
    </row>
    <row r="3309" spans="1:7">
      <c r="A3309" s="251"/>
      <c r="B3309" s="241" t="s">
        <v>5078</v>
      </c>
      <c r="C3309" s="245">
        <v>2022</v>
      </c>
      <c r="D3309" s="245" t="s">
        <v>3771</v>
      </c>
      <c r="E3309" s="245">
        <v>1</v>
      </c>
      <c r="F3309" s="245"/>
      <c r="G3309" s="253">
        <v>51.83164</v>
      </c>
    </row>
    <row r="3310" spans="1:7">
      <c r="A3310" s="251"/>
      <c r="B3310" s="241" t="s">
        <v>5078</v>
      </c>
      <c r="C3310" s="245">
        <v>2022</v>
      </c>
      <c r="D3310" s="245" t="s">
        <v>3771</v>
      </c>
      <c r="E3310" s="245">
        <v>1</v>
      </c>
      <c r="F3310" s="245"/>
      <c r="G3310" s="253">
        <v>53.60087</v>
      </c>
    </row>
    <row r="3311" spans="1:7">
      <c r="A3311" s="251"/>
      <c r="B3311" s="241" t="s">
        <v>5078</v>
      </c>
      <c r="C3311" s="245">
        <v>2022</v>
      </c>
      <c r="D3311" s="245" t="s">
        <v>3771</v>
      </c>
      <c r="E3311" s="245">
        <v>1</v>
      </c>
      <c r="F3311" s="245"/>
      <c r="G3311" s="253">
        <v>56.000039999999998</v>
      </c>
    </row>
    <row r="3312" spans="1:7">
      <c r="A3312" s="251"/>
      <c r="B3312" s="241" t="s">
        <v>5078</v>
      </c>
      <c r="C3312" s="245">
        <v>2022</v>
      </c>
      <c r="D3312" s="245" t="s">
        <v>3771</v>
      </c>
      <c r="E3312" s="245">
        <v>1</v>
      </c>
      <c r="F3312" s="245"/>
      <c r="G3312" s="253">
        <v>50.82667</v>
      </c>
    </row>
    <row r="3313" spans="1:7">
      <c r="A3313" s="251"/>
      <c r="B3313" s="241" t="s">
        <v>5078</v>
      </c>
      <c r="C3313" s="245">
        <v>2022</v>
      </c>
      <c r="D3313" s="245" t="s">
        <v>3771</v>
      </c>
      <c r="E3313" s="245">
        <v>1</v>
      </c>
      <c r="F3313" s="245"/>
      <c r="G3313" s="253">
        <v>46.987089999999995</v>
      </c>
    </row>
    <row r="3314" spans="1:7">
      <c r="A3314" s="251"/>
      <c r="B3314" s="241" t="s">
        <v>5078</v>
      </c>
      <c r="C3314" s="245">
        <v>2022</v>
      </c>
      <c r="D3314" s="245" t="s">
        <v>3771</v>
      </c>
      <c r="E3314" s="245">
        <v>1</v>
      </c>
      <c r="F3314" s="245"/>
      <c r="G3314" s="253">
        <v>51.831650000000003</v>
      </c>
    </row>
    <row r="3315" spans="1:7">
      <c r="A3315" s="251"/>
      <c r="B3315" s="241" t="s">
        <v>5078</v>
      </c>
      <c r="C3315" s="245">
        <v>2022</v>
      </c>
      <c r="D3315" s="245" t="s">
        <v>3771</v>
      </c>
      <c r="E3315" s="245">
        <v>1</v>
      </c>
      <c r="F3315" s="245"/>
      <c r="G3315" s="253">
        <v>51.020569999999999</v>
      </c>
    </row>
    <row r="3316" spans="1:7">
      <c r="A3316" s="251"/>
      <c r="B3316" s="241" t="s">
        <v>5078</v>
      </c>
      <c r="C3316" s="245">
        <v>2022</v>
      </c>
      <c r="D3316" s="245" t="s">
        <v>3771</v>
      </c>
      <c r="E3316" s="245">
        <v>1</v>
      </c>
      <c r="F3316" s="245"/>
      <c r="G3316" s="253">
        <v>36.957660000000004</v>
      </c>
    </row>
    <row r="3317" spans="1:7">
      <c r="A3317" s="251"/>
      <c r="B3317" s="241" t="s">
        <v>5078</v>
      </c>
      <c r="C3317" s="245">
        <v>2022</v>
      </c>
      <c r="D3317" s="245" t="s">
        <v>3771</v>
      </c>
      <c r="E3317" s="245">
        <v>1</v>
      </c>
      <c r="F3317" s="245"/>
      <c r="G3317" s="253">
        <v>42.510800000000003</v>
      </c>
    </row>
    <row r="3318" spans="1:7">
      <c r="A3318" s="251"/>
      <c r="B3318" s="241" t="s">
        <v>5078</v>
      </c>
      <c r="C3318" s="245">
        <v>2022</v>
      </c>
      <c r="D3318" s="245" t="s">
        <v>3771</v>
      </c>
      <c r="E3318" s="245">
        <v>1</v>
      </c>
      <c r="F3318" s="245"/>
      <c r="G3318" s="253">
        <v>31.992810000000002</v>
      </c>
    </row>
    <row r="3319" spans="1:7">
      <c r="A3319" s="251"/>
      <c r="B3319" s="241" t="s">
        <v>5078</v>
      </c>
      <c r="C3319" s="245">
        <v>2022</v>
      </c>
      <c r="D3319" s="245" t="s">
        <v>3771</v>
      </c>
      <c r="E3319" s="245">
        <v>1</v>
      </c>
      <c r="F3319" s="245"/>
      <c r="G3319" s="253">
        <v>24.025470000000002</v>
      </c>
    </row>
    <row r="3320" spans="1:7">
      <c r="A3320" s="251"/>
      <c r="B3320" s="241" t="s">
        <v>5078</v>
      </c>
      <c r="C3320" s="245">
        <v>2022</v>
      </c>
      <c r="D3320" s="245" t="s">
        <v>3771</v>
      </c>
      <c r="E3320" s="245">
        <v>1</v>
      </c>
      <c r="F3320" s="245"/>
      <c r="G3320" s="253">
        <v>27.964669999999998</v>
      </c>
    </row>
    <row r="3321" spans="1:7">
      <c r="A3321" s="251"/>
      <c r="B3321" s="241" t="s">
        <v>5078</v>
      </c>
      <c r="C3321" s="245">
        <v>2022</v>
      </c>
      <c r="D3321" s="245" t="s">
        <v>3771</v>
      </c>
      <c r="E3321" s="245">
        <v>1</v>
      </c>
      <c r="F3321" s="245"/>
      <c r="G3321" s="253">
        <v>24.44117</v>
      </c>
    </row>
    <row r="3322" spans="1:7">
      <c r="A3322" s="251"/>
      <c r="B3322" s="241" t="s">
        <v>5078</v>
      </c>
      <c r="C3322" s="245">
        <v>2022</v>
      </c>
      <c r="D3322" s="245" t="s">
        <v>3771</v>
      </c>
      <c r="E3322" s="245">
        <v>1</v>
      </c>
      <c r="F3322" s="245"/>
      <c r="G3322" s="253">
        <v>21.077599999999997</v>
      </c>
    </row>
    <row r="3323" spans="1:7">
      <c r="A3323" s="251"/>
      <c r="B3323" s="241" t="s">
        <v>5078</v>
      </c>
      <c r="C3323" s="245">
        <v>2022</v>
      </c>
      <c r="D3323" s="245" t="s">
        <v>3771</v>
      </c>
      <c r="E3323" s="245">
        <v>1</v>
      </c>
      <c r="F3323" s="245"/>
      <c r="G3323" s="253">
        <v>27.854410000000001</v>
      </c>
    </row>
    <row r="3324" spans="1:7">
      <c r="A3324" s="251"/>
      <c r="B3324" s="241" t="s">
        <v>5078</v>
      </c>
      <c r="C3324" s="245">
        <v>2022</v>
      </c>
      <c r="D3324" s="245" t="s">
        <v>3771</v>
      </c>
      <c r="E3324" s="245">
        <v>1</v>
      </c>
      <c r="F3324" s="245"/>
      <c r="G3324" s="253">
        <v>29.33841</v>
      </c>
    </row>
    <row r="3325" spans="1:7">
      <c r="A3325" s="251"/>
      <c r="B3325" s="241" t="s">
        <v>5078</v>
      </c>
      <c r="C3325" s="245">
        <v>2022</v>
      </c>
      <c r="D3325" s="245" t="s">
        <v>3771</v>
      </c>
      <c r="E3325" s="245">
        <v>1</v>
      </c>
      <c r="F3325" s="245"/>
      <c r="G3325" s="253">
        <v>23.470119999999998</v>
      </c>
    </row>
    <row r="3326" spans="1:7">
      <c r="A3326" s="251"/>
      <c r="B3326" s="241" t="s">
        <v>5078</v>
      </c>
      <c r="C3326" s="245">
        <v>2022</v>
      </c>
      <c r="D3326" s="245" t="s">
        <v>3771</v>
      </c>
      <c r="E3326" s="245">
        <v>1</v>
      </c>
      <c r="F3326" s="245"/>
      <c r="G3326" s="253">
        <v>22.430700000000002</v>
      </c>
    </row>
    <row r="3327" spans="1:7">
      <c r="A3327" s="251"/>
      <c r="B3327" s="241" t="s">
        <v>5078</v>
      </c>
      <c r="C3327" s="245">
        <v>2022</v>
      </c>
      <c r="D3327" s="245" t="s">
        <v>3771</v>
      </c>
      <c r="E3327" s="245">
        <v>1</v>
      </c>
      <c r="F3327" s="245"/>
      <c r="G3327" s="253">
        <v>25.230340000000002</v>
      </c>
    </row>
    <row r="3328" spans="1:7">
      <c r="A3328" s="251"/>
      <c r="B3328" s="241" t="s">
        <v>5078</v>
      </c>
      <c r="C3328" s="245">
        <v>2022</v>
      </c>
      <c r="D3328" s="245" t="s">
        <v>3771</v>
      </c>
      <c r="E3328" s="245">
        <v>1</v>
      </c>
      <c r="F3328" s="245"/>
      <c r="G3328" s="253">
        <v>24.620930000000001</v>
      </c>
    </row>
    <row r="3329" spans="1:7">
      <c r="A3329" s="251"/>
      <c r="B3329" s="241" t="s">
        <v>5078</v>
      </c>
      <c r="C3329" s="245">
        <v>2022</v>
      </c>
      <c r="D3329" s="245" t="s">
        <v>3771</v>
      </c>
      <c r="E3329" s="245">
        <v>1</v>
      </c>
      <c r="F3329" s="245"/>
      <c r="G3329" s="253">
        <v>23.490389999999998</v>
      </c>
    </row>
    <row r="3330" spans="1:7">
      <c r="A3330" s="251"/>
      <c r="B3330" s="241" t="s">
        <v>5078</v>
      </c>
      <c r="C3330" s="245">
        <v>2022</v>
      </c>
      <c r="D3330" s="245" t="s">
        <v>3771</v>
      </c>
      <c r="E3330" s="245">
        <v>1</v>
      </c>
      <c r="F3330" s="245"/>
      <c r="G3330" s="253">
        <v>23.538319999999999</v>
      </c>
    </row>
    <row r="3331" spans="1:7">
      <c r="A3331" s="251"/>
      <c r="B3331" s="241" t="s">
        <v>5078</v>
      </c>
      <c r="C3331" s="245">
        <v>2022</v>
      </c>
      <c r="D3331" s="245" t="s">
        <v>3771</v>
      </c>
      <c r="E3331" s="245">
        <v>1</v>
      </c>
      <c r="F3331" s="245"/>
      <c r="G3331" s="253">
        <v>23.458209999999998</v>
      </c>
    </row>
    <row r="3332" spans="1:7">
      <c r="A3332" s="251"/>
      <c r="B3332" s="241" t="s">
        <v>5078</v>
      </c>
      <c r="C3332" s="245">
        <v>2022</v>
      </c>
      <c r="D3332" s="245" t="s">
        <v>3771</v>
      </c>
      <c r="E3332" s="245">
        <v>1</v>
      </c>
      <c r="F3332" s="245"/>
      <c r="G3332" s="253">
        <v>23.45814</v>
      </c>
    </row>
    <row r="3333" spans="1:7">
      <c r="A3333" s="251"/>
      <c r="B3333" s="241" t="s">
        <v>5078</v>
      </c>
      <c r="C3333" s="245">
        <v>2022</v>
      </c>
      <c r="D3333" s="245" t="s">
        <v>3771</v>
      </c>
      <c r="E3333" s="245">
        <v>1</v>
      </c>
      <c r="F3333" s="245"/>
      <c r="G3333" s="253">
        <v>23.6326</v>
      </c>
    </row>
    <row r="3334" spans="1:7">
      <c r="A3334" s="251"/>
      <c r="B3334" s="241" t="s">
        <v>5078</v>
      </c>
      <c r="C3334" s="245">
        <v>2022</v>
      </c>
      <c r="D3334" s="245" t="s">
        <v>3771</v>
      </c>
      <c r="E3334" s="245">
        <v>1</v>
      </c>
      <c r="F3334" s="245"/>
      <c r="G3334" s="253">
        <v>22.839680000000001</v>
      </c>
    </row>
    <row r="3335" spans="1:7">
      <c r="A3335" s="251"/>
      <c r="B3335" s="241" t="s">
        <v>5078</v>
      </c>
      <c r="C3335" s="245">
        <v>2022</v>
      </c>
      <c r="D3335" s="245" t="s">
        <v>3771</v>
      </c>
      <c r="E3335" s="245">
        <v>1</v>
      </c>
      <c r="F3335" s="245"/>
      <c r="G3335" s="253">
        <v>22.732089999999999</v>
      </c>
    </row>
    <row r="3336" spans="1:7">
      <c r="A3336" s="251"/>
      <c r="B3336" s="241" t="s">
        <v>5078</v>
      </c>
      <c r="C3336" s="245">
        <v>2022</v>
      </c>
      <c r="D3336" s="245" t="s">
        <v>3771</v>
      </c>
      <c r="E3336" s="245">
        <v>1</v>
      </c>
      <c r="F3336" s="245"/>
      <c r="G3336" s="253">
        <v>23.715610000000002</v>
      </c>
    </row>
    <row r="3337" spans="1:7">
      <c r="A3337" s="251"/>
      <c r="B3337" s="241" t="s">
        <v>5078</v>
      </c>
      <c r="C3337" s="245">
        <v>2022</v>
      </c>
      <c r="D3337" s="245" t="s">
        <v>3771</v>
      </c>
      <c r="E3337" s="245">
        <v>1</v>
      </c>
      <c r="F3337" s="245"/>
      <c r="G3337" s="253">
        <v>23.554560000000002</v>
      </c>
    </row>
    <row r="3338" spans="1:7">
      <c r="A3338" s="251"/>
      <c r="B3338" s="241" t="s">
        <v>5078</v>
      </c>
      <c r="C3338" s="245">
        <v>2022</v>
      </c>
      <c r="D3338" s="245" t="s">
        <v>3771</v>
      </c>
      <c r="E3338" s="245">
        <v>1</v>
      </c>
      <c r="F3338" s="245"/>
      <c r="G3338" s="253">
        <v>24.550169999999998</v>
      </c>
    </row>
    <row r="3339" spans="1:7">
      <c r="A3339" s="251"/>
      <c r="B3339" s="241" t="s">
        <v>5078</v>
      </c>
      <c r="C3339" s="245">
        <v>2022</v>
      </c>
      <c r="D3339" s="245" t="s">
        <v>3771</v>
      </c>
      <c r="E3339" s="245">
        <v>1</v>
      </c>
      <c r="F3339" s="245"/>
      <c r="G3339" s="253">
        <v>22.805240000000001</v>
      </c>
    </row>
    <row r="3340" spans="1:7">
      <c r="A3340" s="251"/>
      <c r="B3340" s="241" t="s">
        <v>5078</v>
      </c>
      <c r="C3340" s="245">
        <v>2022</v>
      </c>
      <c r="D3340" s="245" t="s">
        <v>3771</v>
      </c>
      <c r="E3340" s="245">
        <v>1</v>
      </c>
      <c r="F3340" s="245"/>
      <c r="G3340" s="253">
        <v>23.526619999999998</v>
      </c>
    </row>
    <row r="3341" spans="1:7">
      <c r="A3341" s="251"/>
      <c r="B3341" s="241" t="s">
        <v>5078</v>
      </c>
      <c r="C3341" s="245">
        <v>2022</v>
      </c>
      <c r="D3341" s="245" t="s">
        <v>3771</v>
      </c>
      <c r="E3341" s="245">
        <v>1</v>
      </c>
      <c r="F3341" s="245"/>
      <c r="G3341" s="253">
        <v>23.444459999999999</v>
      </c>
    </row>
    <row r="3342" spans="1:7">
      <c r="A3342" s="251"/>
      <c r="B3342" s="241" t="s">
        <v>5078</v>
      </c>
      <c r="C3342" s="245">
        <v>2022</v>
      </c>
      <c r="D3342" s="245" t="s">
        <v>3771</v>
      </c>
      <c r="E3342" s="245">
        <v>1</v>
      </c>
      <c r="F3342" s="245"/>
      <c r="G3342" s="253">
        <v>22.691869999999998</v>
      </c>
    </row>
    <row r="3343" spans="1:7">
      <c r="A3343" s="251"/>
      <c r="B3343" s="241" t="s">
        <v>5078</v>
      </c>
      <c r="C3343" s="245">
        <v>2022</v>
      </c>
      <c r="D3343" s="245" t="s">
        <v>3771</v>
      </c>
      <c r="E3343" s="245">
        <v>1</v>
      </c>
      <c r="F3343" s="245"/>
      <c r="G3343" s="253">
        <v>23.599799999999998</v>
      </c>
    </row>
    <row r="3344" spans="1:7">
      <c r="A3344" s="251"/>
      <c r="B3344" s="241" t="s">
        <v>5078</v>
      </c>
      <c r="C3344" s="245">
        <v>2022</v>
      </c>
      <c r="D3344" s="245" t="s">
        <v>3771</v>
      </c>
      <c r="E3344" s="245">
        <v>1</v>
      </c>
      <c r="F3344" s="245"/>
      <c r="G3344" s="253">
        <v>22.657360000000001</v>
      </c>
    </row>
    <row r="3345" spans="1:7">
      <c r="A3345" s="251"/>
      <c r="B3345" s="241" t="s">
        <v>5078</v>
      </c>
      <c r="C3345" s="245">
        <v>2022</v>
      </c>
      <c r="D3345" s="245" t="s">
        <v>3771</v>
      </c>
      <c r="E3345" s="245">
        <v>1</v>
      </c>
      <c r="F3345" s="245"/>
      <c r="G3345" s="253">
        <v>22.673089999999998</v>
      </c>
    </row>
    <row r="3346" spans="1:7">
      <c r="A3346" s="251"/>
      <c r="B3346" s="241" t="s">
        <v>5078</v>
      </c>
      <c r="C3346" s="245">
        <v>2022</v>
      </c>
      <c r="D3346" s="245" t="s">
        <v>3771</v>
      </c>
      <c r="E3346" s="245">
        <v>1</v>
      </c>
      <c r="F3346" s="245"/>
      <c r="G3346" s="253">
        <v>23.432749999999999</v>
      </c>
    </row>
    <row r="3347" spans="1:7">
      <c r="A3347" s="251"/>
      <c r="B3347" s="241" t="s">
        <v>5078</v>
      </c>
      <c r="C3347" s="245">
        <v>2022</v>
      </c>
      <c r="D3347" s="245" t="s">
        <v>3771</v>
      </c>
      <c r="E3347" s="245">
        <v>1</v>
      </c>
      <c r="F3347" s="245"/>
      <c r="G3347" s="253">
        <v>23.358220000000003</v>
      </c>
    </row>
    <row r="3348" spans="1:7">
      <c r="A3348" s="251"/>
      <c r="B3348" s="241" t="s">
        <v>5078</v>
      </c>
      <c r="C3348" s="245">
        <v>2022</v>
      </c>
      <c r="D3348" s="245" t="s">
        <v>3771</v>
      </c>
      <c r="E3348" s="245">
        <v>1</v>
      </c>
      <c r="F3348" s="245"/>
      <c r="G3348" s="253">
        <v>24.527979999999999</v>
      </c>
    </row>
    <row r="3349" spans="1:7">
      <c r="A3349" s="251"/>
      <c r="B3349" s="241" t="s">
        <v>5078</v>
      </c>
      <c r="C3349" s="245">
        <v>2022</v>
      </c>
      <c r="D3349" s="245" t="s">
        <v>3771</v>
      </c>
      <c r="E3349" s="245">
        <v>1</v>
      </c>
      <c r="F3349" s="245"/>
      <c r="G3349" s="253">
        <v>23.398880000000002</v>
      </c>
    </row>
    <row r="3350" spans="1:7">
      <c r="A3350" s="251"/>
      <c r="B3350" s="241" t="s">
        <v>5078</v>
      </c>
      <c r="C3350" s="245">
        <v>2022</v>
      </c>
      <c r="D3350" s="245" t="s">
        <v>3771</v>
      </c>
      <c r="E3350" s="245">
        <v>1</v>
      </c>
      <c r="F3350" s="245"/>
      <c r="G3350" s="253">
        <v>24.437380000000001</v>
      </c>
    </row>
    <row r="3351" spans="1:7">
      <c r="A3351" s="251"/>
      <c r="B3351" s="241" t="s">
        <v>5078</v>
      </c>
      <c r="C3351" s="245">
        <v>2022</v>
      </c>
      <c r="D3351" s="245" t="s">
        <v>3771</v>
      </c>
      <c r="E3351" s="245">
        <v>1</v>
      </c>
      <c r="F3351" s="245"/>
      <c r="G3351" s="253">
        <v>22.658110000000001</v>
      </c>
    </row>
    <row r="3352" spans="1:7">
      <c r="A3352" s="251"/>
      <c r="B3352" s="241" t="s">
        <v>5078</v>
      </c>
      <c r="C3352" s="245">
        <v>2022</v>
      </c>
      <c r="D3352" s="245" t="s">
        <v>3771</v>
      </c>
      <c r="E3352" s="245">
        <v>1</v>
      </c>
      <c r="F3352" s="245"/>
      <c r="G3352" s="253">
        <v>23.542180000000002</v>
      </c>
    </row>
    <row r="3353" spans="1:7">
      <c r="A3353" s="251"/>
      <c r="B3353" s="241" t="s">
        <v>5078</v>
      </c>
      <c r="C3353" s="245">
        <v>2022</v>
      </c>
      <c r="D3353" s="245" t="s">
        <v>3771</v>
      </c>
      <c r="E3353" s="245">
        <v>1</v>
      </c>
      <c r="F3353" s="245"/>
      <c r="G3353" s="253">
        <v>24.482900000000001</v>
      </c>
    </row>
    <row r="3354" spans="1:7">
      <c r="A3354" s="251"/>
      <c r="B3354" s="241" t="s">
        <v>5078</v>
      </c>
      <c r="C3354" s="245">
        <v>2022</v>
      </c>
      <c r="D3354" s="245" t="s">
        <v>3771</v>
      </c>
      <c r="E3354" s="245">
        <v>1</v>
      </c>
      <c r="F3354" s="245"/>
      <c r="G3354" s="253">
        <v>27.968790000000002</v>
      </c>
    </row>
    <row r="3355" spans="1:7">
      <c r="A3355" s="251"/>
      <c r="B3355" s="241" t="s">
        <v>5078</v>
      </c>
      <c r="C3355" s="245">
        <v>2022</v>
      </c>
      <c r="D3355" s="245" t="s">
        <v>3771</v>
      </c>
      <c r="E3355" s="245">
        <v>1</v>
      </c>
      <c r="F3355" s="245"/>
      <c r="G3355" s="253">
        <v>27.965439999999997</v>
      </c>
    </row>
    <row r="3356" spans="1:7">
      <c r="A3356" s="251"/>
      <c r="B3356" s="241" t="s">
        <v>5078</v>
      </c>
      <c r="C3356" s="245">
        <v>2022</v>
      </c>
      <c r="D3356" s="245" t="s">
        <v>3771</v>
      </c>
      <c r="E3356" s="245">
        <v>1</v>
      </c>
      <c r="F3356" s="245"/>
      <c r="G3356" s="253">
        <v>23.740279999999998</v>
      </c>
    </row>
    <row r="3357" spans="1:7">
      <c r="A3357" s="251"/>
      <c r="B3357" s="241" t="s">
        <v>5078</v>
      </c>
      <c r="C3357" s="245">
        <v>2022</v>
      </c>
      <c r="D3357" s="245" t="s">
        <v>3771</v>
      </c>
      <c r="E3357" s="245">
        <v>1</v>
      </c>
      <c r="F3357" s="245"/>
      <c r="G3357" s="253">
        <v>21.292630000000003</v>
      </c>
    </row>
    <row r="3358" spans="1:7">
      <c r="A3358" s="251"/>
      <c r="B3358" s="241" t="s">
        <v>5078</v>
      </c>
      <c r="C3358" s="245">
        <v>2022</v>
      </c>
      <c r="D3358" s="245" t="s">
        <v>3771</v>
      </c>
      <c r="E3358" s="245">
        <v>1</v>
      </c>
      <c r="F3358" s="245"/>
      <c r="G3358" s="253">
        <v>24.022369999999999</v>
      </c>
    </row>
    <row r="3359" spans="1:7">
      <c r="A3359" s="251"/>
      <c r="B3359" s="241" t="s">
        <v>5078</v>
      </c>
      <c r="C3359" s="245">
        <v>2022</v>
      </c>
      <c r="D3359" s="245" t="s">
        <v>3771</v>
      </c>
      <c r="E3359" s="245">
        <v>1</v>
      </c>
      <c r="F3359" s="245"/>
      <c r="G3359" s="253">
        <v>23.98151</v>
      </c>
    </row>
    <row r="3360" spans="1:7">
      <c r="A3360" s="251"/>
      <c r="B3360" s="241" t="s">
        <v>5078</v>
      </c>
      <c r="C3360" s="245">
        <v>2022</v>
      </c>
      <c r="D3360" s="245" t="s">
        <v>3771</v>
      </c>
      <c r="E3360" s="245">
        <v>1</v>
      </c>
      <c r="F3360" s="245"/>
      <c r="G3360" s="253">
        <v>24.319189999999999</v>
      </c>
    </row>
    <row r="3361" spans="1:7">
      <c r="A3361" s="251"/>
      <c r="B3361" s="241" t="s">
        <v>5078</v>
      </c>
      <c r="C3361" s="245">
        <v>2022</v>
      </c>
      <c r="D3361" s="245" t="s">
        <v>3771</v>
      </c>
      <c r="E3361" s="245">
        <v>1</v>
      </c>
      <c r="F3361" s="245"/>
      <c r="G3361" s="253">
        <v>23.977689999999999</v>
      </c>
    </row>
    <row r="3362" spans="1:7">
      <c r="A3362" s="251"/>
      <c r="B3362" s="241" t="s">
        <v>5078</v>
      </c>
      <c r="C3362" s="245">
        <v>2022</v>
      </c>
      <c r="D3362" s="245" t="s">
        <v>3771</v>
      </c>
      <c r="E3362" s="245">
        <v>1</v>
      </c>
      <c r="F3362" s="245"/>
      <c r="G3362" s="253">
        <v>23.740259999999999</v>
      </c>
    </row>
    <row r="3363" spans="1:7">
      <c r="A3363" s="251"/>
      <c r="B3363" s="241" t="s">
        <v>5078</v>
      </c>
      <c r="C3363" s="245">
        <v>2022</v>
      </c>
      <c r="D3363" s="245" t="s">
        <v>3771</v>
      </c>
      <c r="E3363" s="245">
        <v>1</v>
      </c>
      <c r="F3363" s="245"/>
      <c r="G3363" s="253">
        <v>23.93094</v>
      </c>
    </row>
    <row r="3364" spans="1:7">
      <c r="A3364" s="251"/>
      <c r="B3364" s="241" t="s">
        <v>5078</v>
      </c>
      <c r="C3364" s="245">
        <v>2022</v>
      </c>
      <c r="D3364" s="245" t="s">
        <v>3771</v>
      </c>
      <c r="E3364" s="245">
        <v>1</v>
      </c>
      <c r="F3364" s="245"/>
      <c r="G3364" s="253">
        <v>22.229009999999999</v>
      </c>
    </row>
    <row r="3365" spans="1:7">
      <c r="A3365" s="251"/>
      <c r="B3365" s="241" t="s">
        <v>5078</v>
      </c>
      <c r="C3365" s="245">
        <v>2022</v>
      </c>
      <c r="D3365" s="245" t="s">
        <v>3771</v>
      </c>
      <c r="E3365" s="245">
        <v>1</v>
      </c>
      <c r="F3365" s="245"/>
      <c r="G3365" s="253">
        <v>23.977679999999999</v>
      </c>
    </row>
    <row r="3366" spans="1:7">
      <c r="A3366" s="251"/>
      <c r="B3366" s="241" t="s">
        <v>5078</v>
      </c>
      <c r="C3366" s="245">
        <v>2022</v>
      </c>
      <c r="D3366" s="245" t="s">
        <v>3771</v>
      </c>
      <c r="E3366" s="245">
        <v>1</v>
      </c>
      <c r="F3366" s="245"/>
      <c r="G3366" s="253">
        <v>23.80273</v>
      </c>
    </row>
    <row r="3367" spans="1:7">
      <c r="A3367" s="251"/>
      <c r="B3367" s="241" t="s">
        <v>5078</v>
      </c>
      <c r="C3367" s="245">
        <v>2022</v>
      </c>
      <c r="D3367" s="245" t="s">
        <v>3771</v>
      </c>
      <c r="E3367" s="245">
        <v>1</v>
      </c>
      <c r="F3367" s="245"/>
      <c r="G3367" s="253">
        <v>23.268439999999998</v>
      </c>
    </row>
    <row r="3368" spans="1:7">
      <c r="A3368" s="251"/>
      <c r="B3368" s="241" t="s">
        <v>5078</v>
      </c>
      <c r="C3368" s="245">
        <v>2022</v>
      </c>
      <c r="D3368" s="245" t="s">
        <v>3771</v>
      </c>
      <c r="E3368" s="245">
        <v>1</v>
      </c>
      <c r="F3368" s="245"/>
      <c r="G3368" s="253">
        <v>23.889479999999999</v>
      </c>
    </row>
    <row r="3369" spans="1:7">
      <c r="A3369" s="251"/>
      <c r="B3369" s="241" t="s">
        <v>5078</v>
      </c>
      <c r="C3369" s="245">
        <v>2022</v>
      </c>
      <c r="D3369" s="245" t="s">
        <v>3771</v>
      </c>
      <c r="E3369" s="245">
        <v>1</v>
      </c>
      <c r="F3369" s="245"/>
      <c r="G3369" s="253">
        <v>25.175009999999997</v>
      </c>
    </row>
    <row r="3370" spans="1:7">
      <c r="A3370" s="251"/>
      <c r="B3370" s="241" t="s">
        <v>5078</v>
      </c>
      <c r="C3370" s="245">
        <v>2022</v>
      </c>
      <c r="D3370" s="245" t="s">
        <v>3771</v>
      </c>
      <c r="E3370" s="245">
        <v>1</v>
      </c>
      <c r="F3370" s="245"/>
      <c r="G3370" s="253">
        <v>23.715049999999998</v>
      </c>
    </row>
    <row r="3371" spans="1:7">
      <c r="A3371" s="251"/>
      <c r="B3371" s="241" t="s">
        <v>5078</v>
      </c>
      <c r="C3371" s="245">
        <v>2022</v>
      </c>
      <c r="D3371" s="245" t="s">
        <v>3771</v>
      </c>
      <c r="E3371" s="245">
        <v>1</v>
      </c>
      <c r="F3371" s="245"/>
      <c r="G3371" s="253">
        <v>22.602910000000001</v>
      </c>
    </row>
    <row r="3372" spans="1:7">
      <c r="A3372" s="251"/>
      <c r="B3372" s="241" t="s">
        <v>5078</v>
      </c>
      <c r="C3372" s="245">
        <v>2022</v>
      </c>
      <c r="D3372" s="245" t="s">
        <v>3771</v>
      </c>
      <c r="E3372" s="245">
        <v>1</v>
      </c>
      <c r="F3372" s="245"/>
      <c r="G3372" s="253">
        <v>36.99024</v>
      </c>
    </row>
    <row r="3373" spans="1:7">
      <c r="A3373" s="251"/>
      <c r="B3373" s="241" t="s">
        <v>5078</v>
      </c>
      <c r="C3373" s="245">
        <v>2022</v>
      </c>
      <c r="D3373" s="245" t="s">
        <v>3771</v>
      </c>
      <c r="E3373" s="245">
        <v>1</v>
      </c>
      <c r="F3373" s="245"/>
      <c r="G3373" s="253">
        <v>40.66686</v>
      </c>
    </row>
    <row r="3374" spans="1:7">
      <c r="A3374" s="251"/>
      <c r="B3374" s="241" t="s">
        <v>5078</v>
      </c>
      <c r="C3374" s="245">
        <v>2022</v>
      </c>
      <c r="D3374" s="245" t="s">
        <v>3771</v>
      </c>
      <c r="E3374" s="245">
        <v>1</v>
      </c>
      <c r="F3374" s="245"/>
      <c r="G3374" s="253">
        <v>42.063949999999998</v>
      </c>
    </row>
    <row r="3375" spans="1:7">
      <c r="A3375" s="251"/>
      <c r="B3375" s="241" t="s">
        <v>5078</v>
      </c>
      <c r="C3375" s="245">
        <v>2022</v>
      </c>
      <c r="D3375" s="245" t="s">
        <v>3771</v>
      </c>
      <c r="E3375" s="245">
        <v>1</v>
      </c>
      <c r="F3375" s="245"/>
      <c r="G3375" s="253">
        <v>41.944609999999997</v>
      </c>
    </row>
    <row r="3376" spans="1:7">
      <c r="A3376" s="251"/>
      <c r="B3376" s="241" t="s">
        <v>5078</v>
      </c>
      <c r="C3376" s="245">
        <v>2022</v>
      </c>
      <c r="D3376" s="245" t="s">
        <v>3771</v>
      </c>
      <c r="E3376" s="245">
        <v>1</v>
      </c>
      <c r="F3376" s="245"/>
      <c r="G3376" s="253">
        <v>40.03978</v>
      </c>
    </row>
    <row r="3377" spans="1:7">
      <c r="A3377" s="251"/>
      <c r="B3377" s="241" t="s">
        <v>5078</v>
      </c>
      <c r="C3377" s="245">
        <v>2022</v>
      </c>
      <c r="D3377" s="245" t="s">
        <v>3771</v>
      </c>
      <c r="E3377" s="245">
        <v>1</v>
      </c>
      <c r="F3377" s="245"/>
      <c r="G3377" s="253">
        <v>52.810319999999997</v>
      </c>
    </row>
    <row r="3378" spans="1:7">
      <c r="A3378" s="251"/>
      <c r="B3378" s="241" t="s">
        <v>5078</v>
      </c>
      <c r="C3378" s="245">
        <v>2022</v>
      </c>
      <c r="D3378" s="245" t="s">
        <v>3771</v>
      </c>
      <c r="E3378" s="245">
        <v>1</v>
      </c>
      <c r="F3378" s="245"/>
      <c r="G3378" s="253">
        <v>49.04907</v>
      </c>
    </row>
    <row r="3379" spans="1:7">
      <c r="A3379" s="251"/>
      <c r="B3379" s="241" t="s">
        <v>5078</v>
      </c>
      <c r="C3379" s="245">
        <v>2022</v>
      </c>
      <c r="D3379" s="245" t="s">
        <v>3771</v>
      </c>
      <c r="E3379" s="245">
        <v>1</v>
      </c>
      <c r="F3379" s="245"/>
      <c r="G3379" s="253">
        <v>49.232059999999997</v>
      </c>
    </row>
    <row r="3380" spans="1:7">
      <c r="A3380" s="251"/>
      <c r="B3380" s="241" t="s">
        <v>5078</v>
      </c>
      <c r="C3380" s="245">
        <v>2022</v>
      </c>
      <c r="D3380" s="245" t="s">
        <v>3771</v>
      </c>
      <c r="E3380" s="245">
        <v>1</v>
      </c>
      <c r="F3380" s="245"/>
      <c r="G3380" s="253">
        <v>45.744080000000004</v>
      </c>
    </row>
    <row r="3381" spans="1:7">
      <c r="A3381" s="251"/>
      <c r="B3381" s="241" t="s">
        <v>5078</v>
      </c>
      <c r="C3381" s="245">
        <v>2022</v>
      </c>
      <c r="D3381" s="245" t="s">
        <v>3771</v>
      </c>
      <c r="E3381" s="245">
        <v>1</v>
      </c>
      <c r="F3381" s="245"/>
      <c r="G3381" s="253">
        <v>20.387169999999998</v>
      </c>
    </row>
    <row r="3382" spans="1:7">
      <c r="A3382" s="251"/>
      <c r="B3382" s="241" t="s">
        <v>5078</v>
      </c>
      <c r="C3382" s="245">
        <v>2022</v>
      </c>
      <c r="D3382" s="245" t="s">
        <v>3771</v>
      </c>
      <c r="E3382" s="245">
        <v>1</v>
      </c>
      <c r="F3382" s="245"/>
      <c r="G3382" s="253">
        <v>19.902840000000001</v>
      </c>
    </row>
    <row r="3383" spans="1:7">
      <c r="A3383" s="251"/>
      <c r="B3383" s="241" t="s">
        <v>5078</v>
      </c>
      <c r="C3383" s="245">
        <v>2022</v>
      </c>
      <c r="D3383" s="245" t="s">
        <v>3771</v>
      </c>
      <c r="E3383" s="245">
        <v>1</v>
      </c>
      <c r="F3383" s="245"/>
      <c r="G3383" s="253">
        <v>39.377870000000001</v>
      </c>
    </row>
    <row r="3384" spans="1:7">
      <c r="A3384" s="251"/>
      <c r="B3384" s="241" t="s">
        <v>5078</v>
      </c>
      <c r="C3384" s="245">
        <v>2022</v>
      </c>
      <c r="D3384" s="245" t="s">
        <v>3771</v>
      </c>
      <c r="E3384" s="245">
        <v>1</v>
      </c>
      <c r="F3384" s="245"/>
      <c r="G3384" s="253">
        <v>14.10309</v>
      </c>
    </row>
    <row r="3385" spans="1:7">
      <c r="A3385" s="251"/>
      <c r="B3385" s="241" t="s">
        <v>5078</v>
      </c>
      <c r="C3385" s="245">
        <v>2022</v>
      </c>
      <c r="D3385" s="245" t="s">
        <v>3771</v>
      </c>
      <c r="E3385" s="245">
        <v>1</v>
      </c>
      <c r="F3385" s="245"/>
      <c r="G3385" s="253">
        <v>23.889490000000002</v>
      </c>
    </row>
    <row r="3386" spans="1:7">
      <c r="A3386" s="251"/>
      <c r="B3386" s="241" t="s">
        <v>5078</v>
      </c>
      <c r="C3386" s="245">
        <v>2022</v>
      </c>
      <c r="D3386" s="245" t="s">
        <v>3771</v>
      </c>
      <c r="E3386" s="245">
        <v>1</v>
      </c>
      <c r="F3386" s="245"/>
      <c r="G3386" s="253">
        <v>24.68074</v>
      </c>
    </row>
    <row r="3387" spans="1:7">
      <c r="A3387" s="251"/>
      <c r="B3387" s="241" t="s">
        <v>5078</v>
      </c>
      <c r="C3387" s="245">
        <v>2022</v>
      </c>
      <c r="D3387" s="245" t="s">
        <v>3771</v>
      </c>
      <c r="E3387" s="245">
        <v>1</v>
      </c>
      <c r="F3387" s="245"/>
      <c r="G3387" s="253">
        <v>23.515419999999999</v>
      </c>
    </row>
    <row r="3388" spans="1:7">
      <c r="A3388" s="251"/>
      <c r="B3388" s="241" t="s">
        <v>5078</v>
      </c>
      <c r="C3388" s="245">
        <v>2022</v>
      </c>
      <c r="D3388" s="245" t="s">
        <v>3771</v>
      </c>
      <c r="E3388" s="245">
        <v>1</v>
      </c>
      <c r="F3388" s="245"/>
      <c r="G3388" s="253">
        <v>52.5565</v>
      </c>
    </row>
    <row r="3389" spans="1:7">
      <c r="A3389" s="251"/>
      <c r="B3389" s="241" t="s">
        <v>5078</v>
      </c>
      <c r="C3389" s="245">
        <v>2022</v>
      </c>
      <c r="D3389" s="245" t="s">
        <v>3771</v>
      </c>
      <c r="E3389" s="245">
        <v>1</v>
      </c>
      <c r="F3389" s="245"/>
      <c r="G3389" s="253">
        <v>33.235150000000004</v>
      </c>
    </row>
    <row r="3390" spans="1:7">
      <c r="A3390" s="251"/>
      <c r="B3390" s="241" t="s">
        <v>5078</v>
      </c>
      <c r="C3390" s="245">
        <v>2022</v>
      </c>
      <c r="D3390" s="245" t="s">
        <v>3771</v>
      </c>
      <c r="E3390" s="245">
        <v>1</v>
      </c>
      <c r="F3390" s="245"/>
      <c r="G3390" s="253">
        <v>44.940620000000003</v>
      </c>
    </row>
    <row r="3391" spans="1:7">
      <c r="A3391" s="251"/>
      <c r="B3391" s="241" t="s">
        <v>5078</v>
      </c>
      <c r="C3391" s="245">
        <v>2022</v>
      </c>
      <c r="D3391" s="245" t="s">
        <v>3771</v>
      </c>
      <c r="E3391" s="245">
        <v>1</v>
      </c>
      <c r="F3391" s="245"/>
      <c r="G3391" s="253">
        <v>39.373609999999999</v>
      </c>
    </row>
    <row r="3392" spans="1:7">
      <c r="A3392" s="251"/>
      <c r="B3392" s="241" t="s">
        <v>5078</v>
      </c>
      <c r="C3392" s="245">
        <v>2022</v>
      </c>
      <c r="D3392" s="245" t="s">
        <v>3771</v>
      </c>
      <c r="E3392" s="245">
        <v>1</v>
      </c>
      <c r="F3392" s="245"/>
      <c r="G3392" s="253">
        <v>52.355849999999997</v>
      </c>
    </row>
    <row r="3393" spans="1:7">
      <c r="A3393" s="251"/>
      <c r="B3393" s="241" t="s">
        <v>5078</v>
      </c>
      <c r="C3393" s="245">
        <v>2022</v>
      </c>
      <c r="D3393" s="245" t="s">
        <v>3771</v>
      </c>
      <c r="E3393" s="245">
        <v>1</v>
      </c>
      <c r="F3393" s="245"/>
      <c r="G3393" s="253">
        <v>39.535599999999995</v>
      </c>
    </row>
    <row r="3394" spans="1:7">
      <c r="A3394" s="251"/>
      <c r="B3394" s="241" t="s">
        <v>5078</v>
      </c>
      <c r="C3394" s="245">
        <v>2022</v>
      </c>
      <c r="D3394" s="245" t="s">
        <v>3771</v>
      </c>
      <c r="E3394" s="245">
        <v>1</v>
      </c>
      <c r="F3394" s="245"/>
      <c r="G3394" s="253">
        <v>41.944600000000001</v>
      </c>
    </row>
    <row r="3395" spans="1:7">
      <c r="A3395" s="251"/>
      <c r="B3395" s="241" t="s">
        <v>5078</v>
      </c>
      <c r="C3395" s="245">
        <v>2022</v>
      </c>
      <c r="D3395" s="245" t="s">
        <v>3771</v>
      </c>
      <c r="E3395" s="245">
        <v>1</v>
      </c>
      <c r="F3395" s="245"/>
      <c r="G3395" s="253">
        <v>40.562160000000006</v>
      </c>
    </row>
    <row r="3396" spans="1:7">
      <c r="A3396" s="251"/>
      <c r="B3396" s="241" t="s">
        <v>5078</v>
      </c>
      <c r="C3396" s="245">
        <v>2022</v>
      </c>
      <c r="D3396" s="245" t="s">
        <v>3771</v>
      </c>
      <c r="E3396" s="245">
        <v>1</v>
      </c>
      <c r="F3396" s="245"/>
      <c r="G3396" s="253">
        <v>30.094270000000002</v>
      </c>
    </row>
    <row r="3397" spans="1:7">
      <c r="A3397" s="251"/>
      <c r="B3397" s="241" t="s">
        <v>5078</v>
      </c>
      <c r="C3397" s="245">
        <v>2022</v>
      </c>
      <c r="D3397" s="245" t="s">
        <v>3771</v>
      </c>
      <c r="E3397" s="245">
        <v>1</v>
      </c>
      <c r="F3397" s="245"/>
      <c r="G3397" s="253">
        <v>18.176189999999998</v>
      </c>
    </row>
    <row r="3398" spans="1:7">
      <c r="A3398" s="251"/>
      <c r="B3398" s="241" t="s">
        <v>5078</v>
      </c>
      <c r="C3398" s="245">
        <v>2022</v>
      </c>
      <c r="D3398" s="245" t="s">
        <v>3771</v>
      </c>
      <c r="E3398" s="245">
        <v>1</v>
      </c>
      <c r="F3398" s="245"/>
      <c r="G3398" s="253">
        <v>32.721849999999996</v>
      </c>
    </row>
    <row r="3399" spans="1:7">
      <c r="A3399" s="251"/>
      <c r="B3399" s="241" t="s">
        <v>5078</v>
      </c>
      <c r="C3399" s="245">
        <v>2022</v>
      </c>
      <c r="D3399" s="245" t="s">
        <v>3771</v>
      </c>
      <c r="E3399" s="245">
        <v>1</v>
      </c>
      <c r="F3399" s="245"/>
      <c r="G3399" s="253">
        <v>26.66656</v>
      </c>
    </row>
    <row r="3400" spans="1:7">
      <c r="A3400" s="251"/>
      <c r="B3400" s="241" t="s">
        <v>5078</v>
      </c>
      <c r="C3400" s="245">
        <v>2022</v>
      </c>
      <c r="D3400" s="245" t="s">
        <v>3771</v>
      </c>
      <c r="E3400" s="245">
        <v>1</v>
      </c>
      <c r="F3400" s="245"/>
      <c r="G3400" s="253">
        <v>13.971410000000001</v>
      </c>
    </row>
    <row r="3401" spans="1:7">
      <c r="A3401" s="251"/>
      <c r="B3401" s="241" t="s">
        <v>5078</v>
      </c>
      <c r="C3401" s="245">
        <v>2022</v>
      </c>
      <c r="D3401" s="245" t="s">
        <v>3771</v>
      </c>
      <c r="E3401" s="245">
        <v>1</v>
      </c>
      <c r="F3401" s="245"/>
      <c r="G3401" s="253">
        <v>44.44849</v>
      </c>
    </row>
    <row r="3402" spans="1:7">
      <c r="A3402" s="251"/>
      <c r="B3402" s="241" t="s">
        <v>5078</v>
      </c>
      <c r="C3402" s="245">
        <v>2022</v>
      </c>
      <c r="D3402" s="245" t="s">
        <v>3771</v>
      </c>
      <c r="E3402" s="245">
        <v>1</v>
      </c>
      <c r="F3402" s="245"/>
      <c r="G3402" s="253">
        <v>24.459849999999999</v>
      </c>
    </row>
    <row r="3403" spans="1:7">
      <c r="A3403" s="251"/>
      <c r="B3403" s="241" t="s">
        <v>5078</v>
      </c>
      <c r="C3403" s="245">
        <v>2022</v>
      </c>
      <c r="D3403" s="245" t="s">
        <v>3771</v>
      </c>
      <c r="E3403" s="245">
        <v>1</v>
      </c>
      <c r="F3403" s="245"/>
      <c r="G3403" s="253">
        <v>32.721849999999996</v>
      </c>
    </row>
    <row r="3404" spans="1:7">
      <c r="A3404" s="251"/>
      <c r="B3404" s="241" t="s">
        <v>5078</v>
      </c>
      <c r="C3404" s="245">
        <v>2022</v>
      </c>
      <c r="D3404" s="245" t="s">
        <v>3771</v>
      </c>
      <c r="E3404" s="245">
        <v>1</v>
      </c>
      <c r="F3404" s="245"/>
      <c r="G3404" s="253">
        <v>24.124980000000001</v>
      </c>
    </row>
    <row r="3405" spans="1:7">
      <c r="A3405" s="251"/>
      <c r="B3405" s="241" t="s">
        <v>5078</v>
      </c>
      <c r="C3405" s="245">
        <v>2022</v>
      </c>
      <c r="D3405" s="245" t="s">
        <v>3771</v>
      </c>
      <c r="E3405" s="245">
        <v>1</v>
      </c>
      <c r="F3405" s="245"/>
      <c r="G3405" s="253">
        <v>39.991430000000001</v>
      </c>
    </row>
    <row r="3406" spans="1:7">
      <c r="A3406" s="251"/>
      <c r="B3406" s="241" t="s">
        <v>5078</v>
      </c>
      <c r="C3406" s="245">
        <v>2022</v>
      </c>
      <c r="D3406" s="245" t="s">
        <v>3771</v>
      </c>
      <c r="E3406" s="245">
        <v>1</v>
      </c>
      <c r="F3406" s="245"/>
      <c r="G3406" s="253">
        <v>31.86853</v>
      </c>
    </row>
    <row r="3407" spans="1:7">
      <c r="A3407" s="251"/>
      <c r="B3407" s="241" t="s">
        <v>5078</v>
      </c>
      <c r="C3407" s="245">
        <v>2022</v>
      </c>
      <c r="D3407" s="245" t="s">
        <v>3771</v>
      </c>
      <c r="E3407" s="245">
        <v>1</v>
      </c>
      <c r="F3407" s="245"/>
      <c r="G3407" s="253">
        <v>14.543989999999999</v>
      </c>
    </row>
    <row r="3408" spans="1:7">
      <c r="A3408" s="251"/>
      <c r="B3408" s="241" t="s">
        <v>5078</v>
      </c>
      <c r="C3408" s="245">
        <v>2022</v>
      </c>
      <c r="D3408" s="245" t="s">
        <v>3771</v>
      </c>
      <c r="E3408" s="245">
        <v>1</v>
      </c>
      <c r="F3408" s="245"/>
      <c r="G3408" s="253">
        <v>19.090669999999999</v>
      </c>
    </row>
    <row r="3409" spans="1:7">
      <c r="A3409" s="251"/>
      <c r="B3409" s="241" t="s">
        <v>5078</v>
      </c>
      <c r="C3409" s="245">
        <v>2022</v>
      </c>
      <c r="D3409" s="245" t="s">
        <v>3771</v>
      </c>
      <c r="E3409" s="245">
        <v>1</v>
      </c>
      <c r="F3409" s="245"/>
      <c r="G3409" s="253">
        <v>13.232989999999999</v>
      </c>
    </row>
    <row r="3410" spans="1:7">
      <c r="A3410" s="251"/>
      <c r="B3410" s="241" t="s">
        <v>5078</v>
      </c>
      <c r="C3410" s="245">
        <v>2022</v>
      </c>
      <c r="D3410" s="245" t="s">
        <v>3771</v>
      </c>
      <c r="E3410" s="245">
        <v>1</v>
      </c>
      <c r="F3410" s="245"/>
      <c r="G3410" s="253">
        <v>46.32376</v>
      </c>
    </row>
    <row r="3411" spans="1:7">
      <c r="A3411" s="251"/>
      <c r="B3411" s="241" t="s">
        <v>5078</v>
      </c>
      <c r="C3411" s="245">
        <v>2022</v>
      </c>
      <c r="D3411" s="245" t="s">
        <v>3771</v>
      </c>
      <c r="E3411" s="245">
        <v>1</v>
      </c>
      <c r="F3411" s="245"/>
      <c r="G3411" s="253">
        <v>18.159200000000002</v>
      </c>
    </row>
    <row r="3412" spans="1:7">
      <c r="A3412" s="251"/>
      <c r="B3412" s="241" t="s">
        <v>5078</v>
      </c>
      <c r="C3412" s="245">
        <v>2022</v>
      </c>
      <c r="D3412" s="245" t="s">
        <v>3771</v>
      </c>
      <c r="E3412" s="245">
        <v>1</v>
      </c>
      <c r="F3412" s="245"/>
      <c r="G3412" s="253">
        <v>25.110520000000001</v>
      </c>
    </row>
    <row r="3413" spans="1:7">
      <c r="A3413" s="251"/>
      <c r="B3413" s="241" t="s">
        <v>5078</v>
      </c>
      <c r="C3413" s="245">
        <v>2022</v>
      </c>
      <c r="D3413" s="245" t="s">
        <v>3771</v>
      </c>
      <c r="E3413" s="245">
        <v>1</v>
      </c>
      <c r="F3413" s="245"/>
      <c r="G3413" s="253">
        <v>27.101939999999999</v>
      </c>
    </row>
    <row r="3414" spans="1:7">
      <c r="A3414" s="251"/>
      <c r="B3414" s="241" t="s">
        <v>5078</v>
      </c>
      <c r="C3414" s="245">
        <v>2022</v>
      </c>
      <c r="D3414" s="245" t="s">
        <v>3771</v>
      </c>
      <c r="E3414" s="245">
        <v>1</v>
      </c>
      <c r="F3414" s="245"/>
      <c r="G3414" s="253">
        <v>12.42618</v>
      </c>
    </row>
    <row r="3415" spans="1:7">
      <c r="A3415" s="251"/>
      <c r="B3415" s="241" t="s">
        <v>5078</v>
      </c>
      <c r="C3415" s="245">
        <v>2022</v>
      </c>
      <c r="D3415" s="245" t="s">
        <v>3771</v>
      </c>
      <c r="E3415" s="245">
        <v>1</v>
      </c>
      <c r="F3415" s="245"/>
      <c r="G3415" s="253">
        <v>11.090249999999999</v>
      </c>
    </row>
    <row r="3416" spans="1:7">
      <c r="A3416" s="251"/>
      <c r="B3416" s="241" t="s">
        <v>5078</v>
      </c>
      <c r="C3416" s="245">
        <v>2022</v>
      </c>
      <c r="D3416" s="245" t="s">
        <v>3771</v>
      </c>
      <c r="E3416" s="245">
        <v>1</v>
      </c>
      <c r="F3416" s="245"/>
      <c r="G3416" s="253">
        <v>12.426200000000001</v>
      </c>
    </row>
    <row r="3417" spans="1:7">
      <c r="A3417" s="251"/>
      <c r="B3417" s="241" t="s">
        <v>5078</v>
      </c>
      <c r="C3417" s="245">
        <v>2022</v>
      </c>
      <c r="D3417" s="245" t="s">
        <v>3771</v>
      </c>
      <c r="E3417" s="245">
        <v>1</v>
      </c>
      <c r="F3417" s="245"/>
      <c r="G3417" s="253">
        <v>14.72795</v>
      </c>
    </row>
    <row r="3418" spans="1:7">
      <c r="A3418" s="251"/>
      <c r="B3418" s="241" t="s">
        <v>5078</v>
      </c>
      <c r="C3418" s="245">
        <v>2022</v>
      </c>
      <c r="D3418" s="245" t="s">
        <v>3771</v>
      </c>
      <c r="E3418" s="245">
        <v>1</v>
      </c>
      <c r="F3418" s="245"/>
      <c r="G3418" s="253">
        <v>32.729810000000001</v>
      </c>
    </row>
    <row r="3419" spans="1:7">
      <c r="A3419" s="251"/>
      <c r="B3419" s="241" t="s">
        <v>5078</v>
      </c>
      <c r="C3419" s="245">
        <v>2022</v>
      </c>
      <c r="D3419" s="245" t="s">
        <v>3771</v>
      </c>
      <c r="E3419" s="245">
        <v>1</v>
      </c>
      <c r="F3419" s="245"/>
      <c r="G3419" s="253">
        <v>29.57255</v>
      </c>
    </row>
    <row r="3420" spans="1:7">
      <c r="A3420" s="251"/>
      <c r="B3420" s="241" t="s">
        <v>5078</v>
      </c>
      <c r="C3420" s="245">
        <v>2022</v>
      </c>
      <c r="D3420" s="245" t="s">
        <v>3771</v>
      </c>
      <c r="E3420" s="245">
        <v>1</v>
      </c>
      <c r="F3420" s="245"/>
      <c r="G3420" s="253">
        <v>28.547879999999999</v>
      </c>
    </row>
    <row r="3421" spans="1:7">
      <c r="A3421" s="251"/>
      <c r="B3421" s="241" t="s">
        <v>5078</v>
      </c>
      <c r="C3421" s="245">
        <v>2022</v>
      </c>
      <c r="D3421" s="245" t="s">
        <v>3771</v>
      </c>
      <c r="E3421" s="245">
        <v>1</v>
      </c>
      <c r="F3421" s="245"/>
      <c r="G3421" s="253">
        <v>44.129849999999998</v>
      </c>
    </row>
    <row r="3422" spans="1:7">
      <c r="A3422" s="251"/>
      <c r="B3422" s="241" t="s">
        <v>5078</v>
      </c>
      <c r="C3422" s="245">
        <v>2022</v>
      </c>
      <c r="D3422" s="245" t="s">
        <v>3771</v>
      </c>
      <c r="E3422" s="245">
        <v>1</v>
      </c>
      <c r="F3422" s="245"/>
      <c r="G3422" s="253">
        <v>23.610790000000001</v>
      </c>
    </row>
    <row r="3423" spans="1:7">
      <c r="A3423" s="251"/>
      <c r="B3423" s="241" t="s">
        <v>5078</v>
      </c>
      <c r="C3423" s="245">
        <v>2022</v>
      </c>
      <c r="D3423" s="245" t="s">
        <v>3771</v>
      </c>
      <c r="E3423" s="245">
        <v>1</v>
      </c>
      <c r="F3423" s="245"/>
      <c r="G3423" s="253">
        <v>19.07986</v>
      </c>
    </row>
    <row r="3424" spans="1:7">
      <c r="A3424" s="251"/>
      <c r="B3424" s="241" t="s">
        <v>5078</v>
      </c>
      <c r="C3424" s="245">
        <v>2022</v>
      </c>
      <c r="D3424" s="245" t="s">
        <v>3771</v>
      </c>
      <c r="E3424" s="245">
        <v>1</v>
      </c>
      <c r="F3424" s="245"/>
      <c r="G3424" s="253">
        <v>25.729620000000001</v>
      </c>
    </row>
    <row r="3425" spans="1:7">
      <c r="A3425" s="251"/>
      <c r="B3425" s="241" t="s">
        <v>5078</v>
      </c>
      <c r="C3425" s="245">
        <v>2022</v>
      </c>
      <c r="D3425" s="245" t="s">
        <v>3771</v>
      </c>
      <c r="E3425" s="245">
        <v>1</v>
      </c>
      <c r="F3425" s="245"/>
      <c r="G3425" s="253">
        <v>14.69637</v>
      </c>
    </row>
    <row r="3426" spans="1:7">
      <c r="A3426" s="251"/>
      <c r="B3426" s="241" t="s">
        <v>5078</v>
      </c>
      <c r="C3426" s="245">
        <v>2022</v>
      </c>
      <c r="D3426" s="245" t="s">
        <v>3771</v>
      </c>
      <c r="E3426" s="245">
        <v>1</v>
      </c>
      <c r="F3426" s="245"/>
      <c r="G3426" s="253">
        <v>41.767600000000002</v>
      </c>
    </row>
    <row r="3427" spans="1:7">
      <c r="A3427" s="251"/>
      <c r="B3427" s="241" t="s">
        <v>5078</v>
      </c>
      <c r="C3427" s="245">
        <v>2022</v>
      </c>
      <c r="D3427" s="245" t="s">
        <v>3771</v>
      </c>
      <c r="E3427" s="245">
        <v>1</v>
      </c>
      <c r="F3427" s="245"/>
      <c r="G3427" s="253">
        <v>23.850619999999999</v>
      </c>
    </row>
    <row r="3428" spans="1:7">
      <c r="A3428" s="251"/>
      <c r="B3428" s="241" t="s">
        <v>5078</v>
      </c>
      <c r="C3428" s="245">
        <v>2022</v>
      </c>
      <c r="D3428" s="245" t="s">
        <v>3771</v>
      </c>
      <c r="E3428" s="245">
        <v>1</v>
      </c>
      <c r="F3428" s="245"/>
      <c r="G3428" s="253">
        <v>23.507180000000002</v>
      </c>
    </row>
    <row r="3429" spans="1:7">
      <c r="A3429" s="251"/>
      <c r="B3429" s="241" t="s">
        <v>5078</v>
      </c>
      <c r="C3429" s="245">
        <v>2022</v>
      </c>
      <c r="D3429" s="245" t="s">
        <v>3771</v>
      </c>
      <c r="E3429" s="245">
        <v>1</v>
      </c>
      <c r="F3429" s="245"/>
      <c r="G3429" s="253">
        <v>44.200940000000003</v>
      </c>
    </row>
    <row r="3430" spans="1:7">
      <c r="A3430" s="251"/>
      <c r="B3430" s="241" t="s">
        <v>5078</v>
      </c>
      <c r="C3430" s="245">
        <v>2022</v>
      </c>
      <c r="D3430" s="245" t="s">
        <v>3771</v>
      </c>
      <c r="E3430" s="245">
        <v>1</v>
      </c>
      <c r="F3430" s="245"/>
      <c r="G3430" s="253">
        <v>24.420290000000001</v>
      </c>
    </row>
    <row r="3431" spans="1:7">
      <c r="A3431" s="251"/>
      <c r="B3431" s="241" t="s">
        <v>5078</v>
      </c>
      <c r="C3431" s="245">
        <v>2022</v>
      </c>
      <c r="D3431" s="245" t="s">
        <v>3771</v>
      </c>
      <c r="E3431" s="245">
        <v>1</v>
      </c>
      <c r="F3431" s="245"/>
      <c r="G3431" s="253">
        <v>23.97118</v>
      </c>
    </row>
    <row r="3432" spans="1:7">
      <c r="A3432" s="251"/>
      <c r="B3432" s="241" t="s">
        <v>5078</v>
      </c>
      <c r="C3432" s="245">
        <v>2022</v>
      </c>
      <c r="D3432" s="245" t="s">
        <v>3771</v>
      </c>
      <c r="E3432" s="245">
        <v>1</v>
      </c>
      <c r="F3432" s="245"/>
      <c r="G3432" s="253">
        <v>40.123160000000006</v>
      </c>
    </row>
    <row r="3433" spans="1:7">
      <c r="A3433" s="251"/>
      <c r="B3433" s="241" t="s">
        <v>5078</v>
      </c>
      <c r="C3433" s="245">
        <v>2022</v>
      </c>
      <c r="D3433" s="245" t="s">
        <v>3771</v>
      </c>
      <c r="E3433" s="245">
        <v>1</v>
      </c>
      <c r="F3433" s="245"/>
      <c r="G3433" s="253">
        <v>29.005770000000002</v>
      </c>
    </row>
    <row r="3434" spans="1:7">
      <c r="A3434" s="251"/>
      <c r="B3434" s="241" t="s">
        <v>5078</v>
      </c>
      <c r="C3434" s="245">
        <v>2022</v>
      </c>
      <c r="D3434" s="245" t="s">
        <v>3771</v>
      </c>
      <c r="E3434" s="245">
        <v>1</v>
      </c>
      <c r="F3434" s="245"/>
      <c r="G3434" s="253">
        <v>44.544059999999995</v>
      </c>
    </row>
    <row r="3435" spans="1:7">
      <c r="A3435" s="251"/>
      <c r="B3435" s="241" t="s">
        <v>5078</v>
      </c>
      <c r="C3435" s="245">
        <v>2022</v>
      </c>
      <c r="D3435" s="245" t="s">
        <v>3771</v>
      </c>
      <c r="E3435" s="245">
        <v>1</v>
      </c>
      <c r="F3435" s="245"/>
      <c r="G3435" s="253">
        <v>23.875769999999999</v>
      </c>
    </row>
    <row r="3436" spans="1:7">
      <c r="A3436" s="251"/>
      <c r="B3436" s="241" t="s">
        <v>5078</v>
      </c>
      <c r="C3436" s="245">
        <v>2022</v>
      </c>
      <c r="D3436" s="245" t="s">
        <v>3771</v>
      </c>
      <c r="E3436" s="245">
        <v>1</v>
      </c>
      <c r="F3436" s="245"/>
      <c r="G3436" s="253">
        <v>31.9253</v>
      </c>
    </row>
    <row r="3437" spans="1:7">
      <c r="A3437" s="251"/>
      <c r="B3437" s="241" t="s">
        <v>5078</v>
      </c>
      <c r="C3437" s="245">
        <v>2022</v>
      </c>
      <c r="D3437" s="245" t="s">
        <v>3771</v>
      </c>
      <c r="E3437" s="245">
        <v>1</v>
      </c>
      <c r="F3437" s="245"/>
      <c r="G3437" s="253">
        <v>14.314549999999999</v>
      </c>
    </row>
    <row r="3438" spans="1:7">
      <c r="A3438" s="251"/>
      <c r="B3438" s="241" t="s">
        <v>5078</v>
      </c>
      <c r="C3438" s="245">
        <v>2022</v>
      </c>
      <c r="D3438" s="245" t="s">
        <v>3771</v>
      </c>
      <c r="E3438" s="245">
        <v>1</v>
      </c>
      <c r="F3438" s="245"/>
      <c r="G3438" s="253">
        <v>43.046990000000001</v>
      </c>
    </row>
    <row r="3439" spans="1:7">
      <c r="A3439" s="251"/>
      <c r="B3439" s="241" t="s">
        <v>5078</v>
      </c>
      <c r="C3439" s="245">
        <v>2022</v>
      </c>
      <c r="D3439" s="245" t="s">
        <v>3771</v>
      </c>
      <c r="E3439" s="245">
        <v>1</v>
      </c>
      <c r="F3439" s="245"/>
      <c r="G3439" s="253">
        <v>40.181719999999999</v>
      </c>
    </row>
    <row r="3440" spans="1:7">
      <c r="A3440" s="251"/>
      <c r="B3440" s="241" t="s">
        <v>5078</v>
      </c>
      <c r="C3440" s="245">
        <v>2022</v>
      </c>
      <c r="D3440" s="245" t="s">
        <v>3771</v>
      </c>
      <c r="E3440" s="245">
        <v>1</v>
      </c>
      <c r="F3440" s="245"/>
      <c r="G3440" s="253">
        <v>51.80209</v>
      </c>
    </row>
    <row r="3441" spans="1:7">
      <c r="A3441" s="251"/>
      <c r="B3441" s="241" t="s">
        <v>5078</v>
      </c>
      <c r="C3441" s="245">
        <v>2022</v>
      </c>
      <c r="D3441" s="245" t="s">
        <v>3771</v>
      </c>
      <c r="E3441" s="245">
        <v>1</v>
      </c>
      <c r="F3441" s="245"/>
      <c r="G3441" s="253">
        <v>23.507290000000001</v>
      </c>
    </row>
    <row r="3442" spans="1:7">
      <c r="A3442" s="251"/>
      <c r="B3442" s="241" t="s">
        <v>5078</v>
      </c>
      <c r="C3442" s="245">
        <v>2022</v>
      </c>
      <c r="D3442" s="245" t="s">
        <v>3771</v>
      </c>
      <c r="E3442" s="245">
        <v>1</v>
      </c>
      <c r="F3442" s="245"/>
      <c r="G3442" s="253">
        <v>46.687129999999996</v>
      </c>
    </row>
    <row r="3443" spans="1:7">
      <c r="A3443" s="251"/>
      <c r="B3443" s="241" t="s">
        <v>5078</v>
      </c>
      <c r="C3443" s="245">
        <v>2022</v>
      </c>
      <c r="D3443" s="245" t="s">
        <v>3771</v>
      </c>
      <c r="E3443" s="245">
        <v>1</v>
      </c>
      <c r="F3443" s="245"/>
      <c r="G3443" s="253">
        <v>23.560549999999999</v>
      </c>
    </row>
    <row r="3444" spans="1:7">
      <c r="A3444" s="251"/>
      <c r="B3444" s="241" t="s">
        <v>5078</v>
      </c>
      <c r="C3444" s="245">
        <v>2022</v>
      </c>
      <c r="D3444" s="245" t="s">
        <v>3771</v>
      </c>
      <c r="E3444" s="245">
        <v>1</v>
      </c>
      <c r="F3444" s="245"/>
      <c r="G3444" s="253">
        <v>24.11204</v>
      </c>
    </row>
    <row r="3445" spans="1:7">
      <c r="A3445" s="251"/>
      <c r="B3445" s="241" t="s">
        <v>5078</v>
      </c>
      <c r="C3445" s="245">
        <v>2022</v>
      </c>
      <c r="D3445" s="245" t="s">
        <v>3771</v>
      </c>
      <c r="E3445" s="245">
        <v>1</v>
      </c>
      <c r="F3445" s="245"/>
      <c r="G3445" s="253">
        <v>40.983930000000001</v>
      </c>
    </row>
    <row r="3446" spans="1:7">
      <c r="A3446" s="251"/>
      <c r="B3446" s="241" t="s">
        <v>5078</v>
      </c>
      <c r="C3446" s="245">
        <v>2022</v>
      </c>
      <c r="D3446" s="245" t="s">
        <v>3771</v>
      </c>
      <c r="E3446" s="245">
        <v>1</v>
      </c>
      <c r="F3446" s="245"/>
      <c r="G3446" s="253">
        <v>44.59883</v>
      </c>
    </row>
    <row r="3447" spans="1:7">
      <c r="A3447" s="251"/>
      <c r="B3447" s="241" t="s">
        <v>5078</v>
      </c>
      <c r="C3447" s="245">
        <v>2022</v>
      </c>
      <c r="D3447" s="245" t="s">
        <v>3771</v>
      </c>
      <c r="E3447" s="245">
        <v>1</v>
      </c>
      <c r="F3447" s="245"/>
      <c r="G3447" s="253">
        <v>41.909759999999999</v>
      </c>
    </row>
    <row r="3448" spans="1:7">
      <c r="A3448" s="251"/>
      <c r="B3448" s="241" t="s">
        <v>5078</v>
      </c>
      <c r="C3448" s="245">
        <v>2022</v>
      </c>
      <c r="D3448" s="245" t="s">
        <v>3771</v>
      </c>
      <c r="E3448" s="245">
        <v>1</v>
      </c>
      <c r="F3448" s="245"/>
      <c r="G3448" s="253">
        <v>30.68308</v>
      </c>
    </row>
    <row r="3449" spans="1:7">
      <c r="A3449" s="251"/>
      <c r="B3449" s="241" t="s">
        <v>5078</v>
      </c>
      <c r="C3449" s="245">
        <v>2022</v>
      </c>
      <c r="D3449" s="245" t="s">
        <v>3771</v>
      </c>
      <c r="E3449" s="245">
        <v>1</v>
      </c>
      <c r="F3449" s="245"/>
      <c r="G3449" s="253">
        <v>29.22298</v>
      </c>
    </row>
    <row r="3450" spans="1:7">
      <c r="A3450" s="251"/>
      <c r="B3450" s="241" t="s">
        <v>5078</v>
      </c>
      <c r="C3450" s="245">
        <v>2022</v>
      </c>
      <c r="D3450" s="245" t="s">
        <v>3771</v>
      </c>
      <c r="E3450" s="245">
        <v>1</v>
      </c>
      <c r="F3450" s="245"/>
      <c r="G3450" s="253">
        <v>19.848939999999999</v>
      </c>
    </row>
    <row r="3451" spans="1:7">
      <c r="A3451" s="251"/>
      <c r="B3451" s="241" t="s">
        <v>5078</v>
      </c>
      <c r="C3451" s="245">
        <v>2022</v>
      </c>
      <c r="D3451" s="245" t="s">
        <v>3771</v>
      </c>
      <c r="E3451" s="245">
        <v>1</v>
      </c>
      <c r="F3451" s="245"/>
      <c r="G3451" s="253">
        <v>23.752130000000001</v>
      </c>
    </row>
    <row r="3452" spans="1:7">
      <c r="A3452" s="251"/>
      <c r="B3452" s="241" t="s">
        <v>5078</v>
      </c>
      <c r="C3452" s="245">
        <v>2022</v>
      </c>
      <c r="D3452" s="245" t="s">
        <v>3771</v>
      </c>
      <c r="E3452" s="245">
        <v>1</v>
      </c>
      <c r="F3452" s="245"/>
      <c r="G3452" s="253">
        <v>18.697340000000001</v>
      </c>
    </row>
    <row r="3453" spans="1:7">
      <c r="A3453" s="251"/>
      <c r="B3453" s="241" t="s">
        <v>5078</v>
      </c>
      <c r="C3453" s="245">
        <v>2022</v>
      </c>
      <c r="D3453" s="245" t="s">
        <v>3771</v>
      </c>
      <c r="E3453" s="245">
        <v>1</v>
      </c>
      <c r="F3453" s="245"/>
      <c r="G3453" s="253">
        <v>25.52468</v>
      </c>
    </row>
    <row r="3454" spans="1:7">
      <c r="A3454" s="251"/>
      <c r="B3454" s="241" t="s">
        <v>5078</v>
      </c>
      <c r="C3454" s="245">
        <v>2022</v>
      </c>
      <c r="D3454" s="245" t="s">
        <v>3771</v>
      </c>
      <c r="E3454" s="245">
        <v>1</v>
      </c>
      <c r="F3454" s="245"/>
      <c r="G3454" s="253">
        <v>36.755859999999998</v>
      </c>
    </row>
    <row r="3455" spans="1:7">
      <c r="A3455" s="251"/>
      <c r="B3455" s="241" t="s">
        <v>5078</v>
      </c>
      <c r="C3455" s="245">
        <v>2022</v>
      </c>
      <c r="D3455" s="245" t="s">
        <v>3771</v>
      </c>
      <c r="E3455" s="245">
        <v>1</v>
      </c>
      <c r="F3455" s="245"/>
      <c r="G3455" s="253">
        <v>25.554089999999999</v>
      </c>
    </row>
    <row r="3456" spans="1:7">
      <c r="A3456" s="251"/>
      <c r="B3456" s="241" t="s">
        <v>5078</v>
      </c>
      <c r="C3456" s="245">
        <v>2022</v>
      </c>
      <c r="D3456" s="245" t="s">
        <v>3771</v>
      </c>
      <c r="E3456" s="245">
        <v>1</v>
      </c>
      <c r="F3456" s="245"/>
      <c r="G3456" s="253">
        <v>44.412089999999999</v>
      </c>
    </row>
    <row r="3457" spans="1:7">
      <c r="A3457" s="251"/>
      <c r="B3457" s="241" t="s">
        <v>5078</v>
      </c>
      <c r="C3457" s="245">
        <v>2022</v>
      </c>
      <c r="D3457" s="245" t="s">
        <v>3771</v>
      </c>
      <c r="E3457" s="245">
        <v>1</v>
      </c>
      <c r="F3457" s="245"/>
      <c r="G3457" s="253">
        <v>39.535589999999999</v>
      </c>
    </row>
    <row r="3458" spans="1:7">
      <c r="A3458" s="251"/>
      <c r="B3458" s="241" t="s">
        <v>5078</v>
      </c>
      <c r="C3458" s="245">
        <v>2022</v>
      </c>
      <c r="D3458" s="245" t="s">
        <v>3771</v>
      </c>
      <c r="E3458" s="245">
        <v>1</v>
      </c>
      <c r="F3458" s="245"/>
      <c r="G3458" s="253">
        <v>24.444209999999998</v>
      </c>
    </row>
    <row r="3459" spans="1:7">
      <c r="A3459" s="251"/>
      <c r="B3459" s="241" t="s">
        <v>5078</v>
      </c>
      <c r="C3459" s="245">
        <v>2022</v>
      </c>
      <c r="D3459" s="245" t="s">
        <v>3771</v>
      </c>
      <c r="E3459" s="245">
        <v>1</v>
      </c>
      <c r="F3459" s="245"/>
      <c r="G3459" s="253">
        <v>18.885290000000001</v>
      </c>
    </row>
    <row r="3460" spans="1:7">
      <c r="A3460" s="251"/>
      <c r="B3460" s="241" t="s">
        <v>5078</v>
      </c>
      <c r="C3460" s="245">
        <v>2022</v>
      </c>
      <c r="D3460" s="245" t="s">
        <v>3771</v>
      </c>
      <c r="E3460" s="245">
        <v>1</v>
      </c>
      <c r="F3460" s="245"/>
      <c r="G3460" s="253">
        <v>15.230559999999999</v>
      </c>
    </row>
    <row r="3461" spans="1:7">
      <c r="A3461" s="251"/>
      <c r="B3461" s="241" t="s">
        <v>5078</v>
      </c>
      <c r="C3461" s="245">
        <v>2022</v>
      </c>
      <c r="D3461" s="245" t="s">
        <v>3771</v>
      </c>
      <c r="E3461" s="245">
        <v>1</v>
      </c>
      <c r="F3461" s="245"/>
      <c r="G3461" s="253">
        <v>19.13036</v>
      </c>
    </row>
    <row r="3462" spans="1:7">
      <c r="A3462" s="251"/>
      <c r="B3462" s="241" t="s">
        <v>5078</v>
      </c>
      <c r="C3462" s="245">
        <v>2022</v>
      </c>
      <c r="D3462" s="245" t="s">
        <v>3771</v>
      </c>
      <c r="E3462" s="245">
        <v>1</v>
      </c>
      <c r="F3462" s="245"/>
      <c r="G3462" s="253">
        <v>24.312570000000001</v>
      </c>
    </row>
    <row r="3463" spans="1:7">
      <c r="A3463" s="251"/>
      <c r="B3463" s="241" t="s">
        <v>5078</v>
      </c>
      <c r="C3463" s="245">
        <v>2022</v>
      </c>
      <c r="D3463" s="245" t="s">
        <v>3771</v>
      </c>
      <c r="E3463" s="245">
        <v>1</v>
      </c>
      <c r="F3463" s="245"/>
      <c r="G3463" s="253">
        <v>39.772010000000002</v>
      </c>
    </row>
    <row r="3464" spans="1:7">
      <c r="A3464" s="251"/>
      <c r="B3464" s="241" t="s">
        <v>5078</v>
      </c>
      <c r="C3464" s="245">
        <v>2022</v>
      </c>
      <c r="D3464" s="245" t="s">
        <v>3771</v>
      </c>
      <c r="E3464" s="245">
        <v>1</v>
      </c>
      <c r="F3464" s="245"/>
      <c r="G3464" s="253">
        <v>23.507180000000002</v>
      </c>
    </row>
    <row r="3465" spans="1:7">
      <c r="A3465" s="251"/>
      <c r="B3465" s="241" t="s">
        <v>5078</v>
      </c>
      <c r="C3465" s="245">
        <v>2022</v>
      </c>
      <c r="D3465" s="245" t="s">
        <v>3771</v>
      </c>
      <c r="E3465" s="245">
        <v>1</v>
      </c>
      <c r="F3465" s="245"/>
      <c r="G3465" s="253">
        <v>23.661919999999999</v>
      </c>
    </row>
    <row r="3466" spans="1:7">
      <c r="A3466" s="251"/>
      <c r="B3466" s="241" t="s">
        <v>5078</v>
      </c>
      <c r="C3466" s="245">
        <v>2022</v>
      </c>
      <c r="D3466" s="245" t="s">
        <v>3771</v>
      </c>
      <c r="E3466" s="245">
        <v>1</v>
      </c>
      <c r="F3466" s="245"/>
      <c r="G3466" s="253">
        <v>19.9345</v>
      </c>
    </row>
    <row r="3467" spans="1:7">
      <c r="A3467" s="251"/>
      <c r="B3467" s="241" t="s">
        <v>5078</v>
      </c>
      <c r="C3467" s="245">
        <v>2022</v>
      </c>
      <c r="D3467" s="245" t="s">
        <v>3771</v>
      </c>
      <c r="E3467" s="245">
        <v>1</v>
      </c>
      <c r="F3467" s="245"/>
      <c r="G3467" s="253">
        <v>15.32873</v>
      </c>
    </row>
    <row r="3468" spans="1:7">
      <c r="A3468" s="251"/>
      <c r="B3468" s="241" t="s">
        <v>5078</v>
      </c>
      <c r="C3468" s="245">
        <v>2022</v>
      </c>
      <c r="D3468" s="245" t="s">
        <v>3771</v>
      </c>
      <c r="E3468" s="245">
        <v>1</v>
      </c>
      <c r="F3468" s="245"/>
      <c r="G3468" s="253">
        <v>25.275509999999997</v>
      </c>
    </row>
    <row r="3469" spans="1:7">
      <c r="A3469" s="251"/>
      <c r="B3469" s="241" t="s">
        <v>5078</v>
      </c>
      <c r="C3469" s="245">
        <v>2022</v>
      </c>
      <c r="D3469" s="245" t="s">
        <v>3771</v>
      </c>
      <c r="E3469" s="245">
        <v>1</v>
      </c>
      <c r="F3469" s="245"/>
      <c r="G3469" s="253">
        <v>36.376980000000003</v>
      </c>
    </row>
    <row r="3470" spans="1:7">
      <c r="A3470" s="251"/>
      <c r="B3470" s="241" t="s">
        <v>5078</v>
      </c>
      <c r="C3470" s="245">
        <v>2022</v>
      </c>
      <c r="D3470" s="245" t="s">
        <v>3771</v>
      </c>
      <c r="E3470" s="245">
        <v>1</v>
      </c>
      <c r="F3470" s="245"/>
      <c r="G3470" s="253">
        <v>23.850619999999999</v>
      </c>
    </row>
    <row r="3471" spans="1:7">
      <c r="A3471" s="251"/>
      <c r="B3471" s="241" t="s">
        <v>5078</v>
      </c>
      <c r="C3471" s="245">
        <v>2022</v>
      </c>
      <c r="D3471" s="245" t="s">
        <v>3771</v>
      </c>
      <c r="E3471" s="245">
        <v>1</v>
      </c>
      <c r="F3471" s="245"/>
      <c r="G3471" s="253">
        <v>39.795610000000003</v>
      </c>
    </row>
    <row r="3472" spans="1:7">
      <c r="A3472" s="251"/>
      <c r="B3472" s="241" t="s">
        <v>5078</v>
      </c>
      <c r="C3472" s="245">
        <v>2022</v>
      </c>
      <c r="D3472" s="245" t="s">
        <v>3771</v>
      </c>
      <c r="E3472" s="245">
        <v>1</v>
      </c>
      <c r="F3472" s="245"/>
      <c r="G3472" s="253">
        <v>21.077599999999997</v>
      </c>
    </row>
    <row r="3473" spans="1:7">
      <c r="A3473" s="251"/>
      <c r="B3473" s="241" t="s">
        <v>5078</v>
      </c>
      <c r="C3473" s="245">
        <v>2022</v>
      </c>
      <c r="D3473" s="245" t="s">
        <v>3771</v>
      </c>
      <c r="E3473" s="245">
        <v>1</v>
      </c>
      <c r="F3473" s="245"/>
      <c r="G3473" s="253">
        <v>22.981240000000003</v>
      </c>
    </row>
    <row r="3474" spans="1:7">
      <c r="A3474" s="251"/>
      <c r="B3474" s="241" t="s">
        <v>5078</v>
      </c>
      <c r="C3474" s="245">
        <v>2022</v>
      </c>
      <c r="D3474" s="245" t="s">
        <v>3771</v>
      </c>
      <c r="E3474" s="245">
        <v>1</v>
      </c>
      <c r="F3474" s="245"/>
      <c r="G3474" s="253">
        <v>27.569410000000001</v>
      </c>
    </row>
    <row r="3475" spans="1:7">
      <c r="A3475" s="251"/>
      <c r="B3475" s="241" t="s">
        <v>5078</v>
      </c>
      <c r="C3475" s="245">
        <v>2022</v>
      </c>
      <c r="D3475" s="245" t="s">
        <v>3771</v>
      </c>
      <c r="E3475" s="245">
        <v>1</v>
      </c>
      <c r="F3475" s="245"/>
      <c r="G3475" s="253">
        <v>23.91554</v>
      </c>
    </row>
    <row r="3476" spans="1:7">
      <c r="A3476" s="251"/>
      <c r="B3476" s="241" t="s">
        <v>5078</v>
      </c>
      <c r="C3476" s="245">
        <v>2022</v>
      </c>
      <c r="D3476" s="245" t="s">
        <v>3771</v>
      </c>
      <c r="E3476" s="245">
        <v>1</v>
      </c>
      <c r="F3476" s="245"/>
      <c r="G3476" s="253">
        <v>22.779540000000001</v>
      </c>
    </row>
    <row r="3477" spans="1:7">
      <c r="A3477" s="251"/>
      <c r="B3477" s="241" t="s">
        <v>5078</v>
      </c>
      <c r="C3477" s="245">
        <v>2022</v>
      </c>
      <c r="D3477" s="245" t="s">
        <v>3771</v>
      </c>
      <c r="E3477" s="245">
        <v>1</v>
      </c>
      <c r="F3477" s="245"/>
      <c r="G3477" s="253">
        <v>22.900029999999997</v>
      </c>
    </row>
    <row r="3478" spans="1:7">
      <c r="A3478" s="251"/>
      <c r="B3478" s="241" t="s">
        <v>5078</v>
      </c>
      <c r="C3478" s="245">
        <v>2022</v>
      </c>
      <c r="D3478" s="245" t="s">
        <v>3771</v>
      </c>
      <c r="E3478" s="245">
        <v>1</v>
      </c>
      <c r="F3478" s="245"/>
      <c r="G3478" s="253">
        <v>23.648970000000002</v>
      </c>
    </row>
    <row r="3479" spans="1:7">
      <c r="A3479" s="251"/>
      <c r="B3479" s="241" t="s">
        <v>5078</v>
      </c>
      <c r="C3479" s="245">
        <v>2022</v>
      </c>
      <c r="D3479" s="245" t="s">
        <v>3771</v>
      </c>
      <c r="E3479" s="245">
        <v>1</v>
      </c>
      <c r="F3479" s="245"/>
      <c r="G3479" s="253">
        <v>22.882270000000002</v>
      </c>
    </row>
    <row r="3480" spans="1:7">
      <c r="A3480" s="251"/>
      <c r="B3480" s="241" t="s">
        <v>5078</v>
      </c>
      <c r="C3480" s="245">
        <v>2022</v>
      </c>
      <c r="D3480" s="245" t="s">
        <v>3771</v>
      </c>
      <c r="E3480" s="245">
        <v>1</v>
      </c>
      <c r="F3480" s="245"/>
      <c r="G3480" s="253">
        <v>22.818619999999999</v>
      </c>
    </row>
    <row r="3481" spans="1:7">
      <c r="A3481" s="251"/>
      <c r="B3481" s="241" t="s">
        <v>5078</v>
      </c>
      <c r="C3481" s="245">
        <v>2022</v>
      </c>
      <c r="D3481" s="245" t="s">
        <v>3771</v>
      </c>
      <c r="E3481" s="245">
        <v>1</v>
      </c>
      <c r="F3481" s="245"/>
      <c r="G3481" s="253">
        <v>24.164669999999997</v>
      </c>
    </row>
    <row r="3482" spans="1:7">
      <c r="A3482" s="251"/>
      <c r="B3482" s="241" t="s">
        <v>5078</v>
      </c>
      <c r="C3482" s="245">
        <v>2022</v>
      </c>
      <c r="D3482" s="245" t="s">
        <v>3771</v>
      </c>
      <c r="E3482" s="245">
        <v>1</v>
      </c>
      <c r="F3482" s="245"/>
      <c r="G3482" s="253">
        <v>28.165990000000001</v>
      </c>
    </row>
    <row r="3483" spans="1:7">
      <c r="A3483" s="251"/>
      <c r="B3483" s="241" t="s">
        <v>5078</v>
      </c>
      <c r="C3483" s="245">
        <v>2022</v>
      </c>
      <c r="D3483" s="245" t="s">
        <v>3771</v>
      </c>
      <c r="E3483" s="245">
        <v>1</v>
      </c>
      <c r="F3483" s="245"/>
      <c r="G3483" s="253">
        <v>22.50864</v>
      </c>
    </row>
    <row r="3484" spans="1:7">
      <c r="A3484" s="251"/>
      <c r="B3484" s="241" t="s">
        <v>5078</v>
      </c>
      <c r="C3484" s="245">
        <v>2022</v>
      </c>
      <c r="D3484" s="245" t="s">
        <v>3771</v>
      </c>
      <c r="E3484" s="245">
        <v>1</v>
      </c>
      <c r="F3484" s="245"/>
      <c r="G3484" s="253">
        <v>23.836369999999999</v>
      </c>
    </row>
    <row r="3485" spans="1:7">
      <c r="A3485" s="251"/>
      <c r="B3485" s="241" t="s">
        <v>5078</v>
      </c>
      <c r="C3485" s="245">
        <v>2022</v>
      </c>
      <c r="D3485" s="245" t="s">
        <v>3771</v>
      </c>
      <c r="E3485" s="245">
        <v>1</v>
      </c>
      <c r="F3485" s="245"/>
      <c r="G3485" s="253">
        <v>28.268279999999997</v>
      </c>
    </row>
    <row r="3486" spans="1:7">
      <c r="A3486" s="251"/>
      <c r="B3486" s="241" t="s">
        <v>5078</v>
      </c>
      <c r="C3486" s="245">
        <v>2022</v>
      </c>
      <c r="D3486" s="245" t="s">
        <v>3771</v>
      </c>
      <c r="E3486" s="245">
        <v>1</v>
      </c>
      <c r="F3486" s="245"/>
      <c r="G3486" s="253">
        <v>24.318560000000002</v>
      </c>
    </row>
    <row r="3487" spans="1:7">
      <c r="A3487" s="251"/>
      <c r="B3487" s="241" t="s">
        <v>5078</v>
      </c>
      <c r="C3487" s="245">
        <v>2022</v>
      </c>
      <c r="D3487" s="245" t="s">
        <v>3771</v>
      </c>
      <c r="E3487" s="245">
        <v>1</v>
      </c>
      <c r="F3487" s="245"/>
      <c r="G3487" s="253">
        <v>20.489599999999999</v>
      </c>
    </row>
    <row r="3488" spans="1:7">
      <c r="A3488" s="251"/>
      <c r="B3488" s="241" t="s">
        <v>5078</v>
      </c>
      <c r="C3488" s="245">
        <v>2022</v>
      </c>
      <c r="D3488" s="245" t="s">
        <v>3771</v>
      </c>
      <c r="E3488" s="245">
        <v>1</v>
      </c>
      <c r="F3488" s="245"/>
      <c r="G3488" s="253">
        <v>24.628509999999999</v>
      </c>
    </row>
    <row r="3489" spans="1:7">
      <c r="A3489" s="251"/>
      <c r="B3489" s="241" t="s">
        <v>5078</v>
      </c>
      <c r="C3489" s="245">
        <v>2022</v>
      </c>
      <c r="D3489" s="245" t="s">
        <v>3771</v>
      </c>
      <c r="E3489" s="245">
        <v>1</v>
      </c>
      <c r="F3489" s="245"/>
      <c r="G3489" s="253">
        <v>24.01783</v>
      </c>
    </row>
    <row r="3490" spans="1:7">
      <c r="A3490" s="251"/>
      <c r="B3490" s="241" t="s">
        <v>5078</v>
      </c>
      <c r="C3490" s="245">
        <v>2022</v>
      </c>
      <c r="D3490" s="245" t="s">
        <v>3771</v>
      </c>
      <c r="E3490" s="245">
        <v>1</v>
      </c>
      <c r="F3490" s="245"/>
      <c r="G3490" s="253">
        <v>37.215029999999999</v>
      </c>
    </row>
    <row r="3491" spans="1:7">
      <c r="A3491" s="251"/>
      <c r="B3491" s="241" t="s">
        <v>5078</v>
      </c>
      <c r="C3491" s="245">
        <v>2022</v>
      </c>
      <c r="D3491" s="245" t="s">
        <v>3771</v>
      </c>
      <c r="E3491" s="245">
        <v>1</v>
      </c>
      <c r="F3491" s="245"/>
      <c r="G3491" s="253">
        <v>39.657290000000003</v>
      </c>
    </row>
    <row r="3492" spans="1:7">
      <c r="A3492" s="251"/>
      <c r="B3492" s="241" t="s">
        <v>5078</v>
      </c>
      <c r="C3492" s="245">
        <v>2022</v>
      </c>
      <c r="D3492" s="245" t="s">
        <v>3771</v>
      </c>
      <c r="E3492" s="245">
        <v>1</v>
      </c>
      <c r="F3492" s="245"/>
      <c r="G3492" s="253">
        <v>37.596029999999999</v>
      </c>
    </row>
    <row r="3493" spans="1:7">
      <c r="A3493" s="251"/>
      <c r="B3493" s="241" t="s">
        <v>5078</v>
      </c>
      <c r="C3493" s="245">
        <v>2022</v>
      </c>
      <c r="D3493" s="245" t="s">
        <v>3771</v>
      </c>
      <c r="E3493" s="245">
        <v>1</v>
      </c>
      <c r="F3493" s="245"/>
      <c r="G3493" s="253">
        <v>39.97728</v>
      </c>
    </row>
    <row r="3494" spans="1:7">
      <c r="A3494" s="251"/>
      <c r="B3494" s="241" t="s">
        <v>5078</v>
      </c>
      <c r="C3494" s="245">
        <v>2022</v>
      </c>
      <c r="D3494" s="245" t="s">
        <v>3771</v>
      </c>
      <c r="E3494" s="245">
        <v>1</v>
      </c>
      <c r="F3494" s="245"/>
      <c r="G3494" s="253">
        <v>37.017400000000002</v>
      </c>
    </row>
    <row r="3495" spans="1:7">
      <c r="A3495" s="251"/>
      <c r="B3495" s="241" t="s">
        <v>5078</v>
      </c>
      <c r="C3495" s="245">
        <v>2022</v>
      </c>
      <c r="D3495" s="245" t="s">
        <v>3771</v>
      </c>
      <c r="E3495" s="245">
        <v>1</v>
      </c>
      <c r="F3495" s="245"/>
      <c r="G3495" s="253">
        <v>36.837800000000001</v>
      </c>
    </row>
    <row r="3496" spans="1:7">
      <c r="A3496" s="251"/>
      <c r="B3496" s="241" t="s">
        <v>5078</v>
      </c>
      <c r="C3496" s="245">
        <v>2022</v>
      </c>
      <c r="D3496" s="245" t="s">
        <v>3771</v>
      </c>
      <c r="E3496" s="245">
        <v>1</v>
      </c>
      <c r="F3496" s="245"/>
      <c r="G3496" s="253">
        <v>39.913260000000001</v>
      </c>
    </row>
    <row r="3497" spans="1:7">
      <c r="A3497" s="251"/>
      <c r="B3497" s="241" t="s">
        <v>5078</v>
      </c>
      <c r="C3497" s="245">
        <v>2022</v>
      </c>
      <c r="D3497" s="245" t="s">
        <v>3771</v>
      </c>
      <c r="E3497" s="245">
        <v>1</v>
      </c>
      <c r="F3497" s="245"/>
      <c r="G3497" s="253">
        <v>38.424709999999997</v>
      </c>
    </row>
    <row r="3498" spans="1:7">
      <c r="A3498" s="251"/>
      <c r="B3498" s="241" t="s">
        <v>5078</v>
      </c>
      <c r="C3498" s="245">
        <v>2022</v>
      </c>
      <c r="D3498" s="245" t="s">
        <v>3771</v>
      </c>
      <c r="E3498" s="245">
        <v>1</v>
      </c>
      <c r="F3498" s="245"/>
      <c r="G3498" s="253">
        <v>21.197189999999999</v>
      </c>
    </row>
    <row r="3499" spans="1:7">
      <c r="A3499" s="251"/>
      <c r="B3499" s="241" t="s">
        <v>5078</v>
      </c>
      <c r="C3499" s="245">
        <v>2022</v>
      </c>
      <c r="D3499" s="245" t="s">
        <v>3771</v>
      </c>
      <c r="E3499" s="245">
        <v>1</v>
      </c>
      <c r="F3499" s="245"/>
      <c r="G3499" s="253">
        <v>21.197189999999999</v>
      </c>
    </row>
    <row r="3500" spans="1:7">
      <c r="A3500" s="251"/>
      <c r="B3500" s="241" t="s">
        <v>5078</v>
      </c>
      <c r="C3500" s="245">
        <v>2022</v>
      </c>
      <c r="D3500" s="245" t="s">
        <v>3771</v>
      </c>
      <c r="E3500" s="245">
        <v>1</v>
      </c>
      <c r="F3500" s="245"/>
      <c r="G3500" s="253">
        <v>21.197189999999999</v>
      </c>
    </row>
    <row r="3501" spans="1:7">
      <c r="A3501" s="251"/>
      <c r="B3501" s="241" t="s">
        <v>5078</v>
      </c>
      <c r="C3501" s="245">
        <v>2022</v>
      </c>
      <c r="D3501" s="245" t="s">
        <v>3771</v>
      </c>
      <c r="E3501" s="245">
        <v>1</v>
      </c>
      <c r="F3501" s="245"/>
      <c r="G3501" s="253">
        <v>21.197189999999999</v>
      </c>
    </row>
    <row r="3502" spans="1:7">
      <c r="A3502" s="251"/>
      <c r="B3502" s="241" t="s">
        <v>5078</v>
      </c>
      <c r="C3502" s="245">
        <v>2022</v>
      </c>
      <c r="D3502" s="245" t="s">
        <v>3771</v>
      </c>
      <c r="E3502" s="245">
        <v>1</v>
      </c>
      <c r="F3502" s="245"/>
      <c r="G3502" s="253">
        <v>21.197189999999999</v>
      </c>
    </row>
    <row r="3503" spans="1:7">
      <c r="A3503" s="251"/>
      <c r="B3503" s="241" t="s">
        <v>5078</v>
      </c>
      <c r="C3503" s="245">
        <v>2022</v>
      </c>
      <c r="D3503" s="245" t="s">
        <v>3771</v>
      </c>
      <c r="E3503" s="245">
        <v>1</v>
      </c>
      <c r="F3503" s="245"/>
      <c r="G3503" s="253">
        <v>21.197189999999999</v>
      </c>
    </row>
    <row r="3504" spans="1:7">
      <c r="A3504" s="251"/>
      <c r="B3504" s="241" t="s">
        <v>5078</v>
      </c>
      <c r="C3504" s="245">
        <v>2022</v>
      </c>
      <c r="D3504" s="245" t="s">
        <v>3771</v>
      </c>
      <c r="E3504" s="245">
        <v>1</v>
      </c>
      <c r="F3504" s="245"/>
      <c r="G3504" s="253">
        <v>42.394379999999998</v>
      </c>
    </row>
    <row r="3505" spans="1:7">
      <c r="A3505" s="251"/>
      <c r="B3505" s="241" t="s">
        <v>5078</v>
      </c>
      <c r="C3505" s="245">
        <v>2022</v>
      </c>
      <c r="D3505" s="245" t="s">
        <v>3771</v>
      </c>
      <c r="E3505" s="245">
        <v>1</v>
      </c>
      <c r="F3505" s="245"/>
      <c r="G3505" s="253">
        <v>21.197189999999999</v>
      </c>
    </row>
    <row r="3506" spans="1:7">
      <c r="A3506" s="251"/>
      <c r="B3506" s="241" t="s">
        <v>5078</v>
      </c>
      <c r="C3506" s="245">
        <v>2022</v>
      </c>
      <c r="D3506" s="245" t="s">
        <v>3771</v>
      </c>
      <c r="E3506" s="245">
        <v>1</v>
      </c>
      <c r="F3506" s="245"/>
      <c r="G3506" s="253">
        <v>21.197189999999999</v>
      </c>
    </row>
    <row r="3507" spans="1:7">
      <c r="A3507" s="251"/>
      <c r="B3507" s="241" t="s">
        <v>5078</v>
      </c>
      <c r="C3507" s="245">
        <v>2022</v>
      </c>
      <c r="D3507" s="245" t="s">
        <v>3771</v>
      </c>
      <c r="E3507" s="245">
        <v>1</v>
      </c>
      <c r="F3507" s="245"/>
      <c r="G3507" s="253">
        <v>21.197189999999999</v>
      </c>
    </row>
    <row r="3508" spans="1:7">
      <c r="A3508" s="251"/>
      <c r="B3508" s="241" t="s">
        <v>5078</v>
      </c>
      <c r="C3508" s="245">
        <v>2022</v>
      </c>
      <c r="D3508" s="245" t="s">
        <v>3771</v>
      </c>
      <c r="E3508" s="245">
        <v>1</v>
      </c>
      <c r="F3508" s="245"/>
      <c r="G3508" s="253">
        <v>21.197189999999999</v>
      </c>
    </row>
    <row r="3509" spans="1:7">
      <c r="A3509" s="251"/>
      <c r="B3509" s="241" t="s">
        <v>5078</v>
      </c>
      <c r="C3509" s="245">
        <v>2022</v>
      </c>
      <c r="D3509" s="245" t="s">
        <v>3771</v>
      </c>
      <c r="E3509" s="245">
        <v>1</v>
      </c>
      <c r="F3509" s="245"/>
      <c r="G3509" s="253">
        <v>21.197189999999999</v>
      </c>
    </row>
    <row r="3510" spans="1:7">
      <c r="A3510" s="251"/>
      <c r="B3510" s="241" t="s">
        <v>5078</v>
      </c>
      <c r="C3510" s="245">
        <v>2022</v>
      </c>
      <c r="D3510" s="245" t="s">
        <v>3771</v>
      </c>
      <c r="E3510" s="245">
        <v>1</v>
      </c>
      <c r="F3510" s="245"/>
      <c r="G3510" s="253">
        <v>21.197189999999999</v>
      </c>
    </row>
    <row r="3511" spans="1:7">
      <c r="A3511" s="251"/>
      <c r="B3511" s="241" t="s">
        <v>5078</v>
      </c>
      <c r="C3511" s="245">
        <v>2022</v>
      </c>
      <c r="D3511" s="245" t="s">
        <v>3771</v>
      </c>
      <c r="E3511" s="245">
        <v>1</v>
      </c>
      <c r="F3511" s="245"/>
      <c r="G3511" s="253">
        <v>21.197189999999999</v>
      </c>
    </row>
    <row r="3512" spans="1:7">
      <c r="A3512" s="251"/>
      <c r="B3512" s="241" t="s">
        <v>5078</v>
      </c>
      <c r="C3512" s="245">
        <v>2022</v>
      </c>
      <c r="D3512" s="245" t="s">
        <v>3771</v>
      </c>
      <c r="E3512" s="245">
        <v>1</v>
      </c>
      <c r="F3512" s="245"/>
      <c r="G3512" s="253">
        <v>21.197189999999999</v>
      </c>
    </row>
    <row r="3513" spans="1:7">
      <c r="A3513" s="251"/>
      <c r="B3513" s="241" t="s">
        <v>5078</v>
      </c>
      <c r="C3513" s="245">
        <v>2022</v>
      </c>
      <c r="D3513" s="245" t="s">
        <v>3771</v>
      </c>
      <c r="E3513" s="245">
        <v>1</v>
      </c>
      <c r="F3513" s="245"/>
      <c r="G3513" s="253">
        <v>21.197189999999999</v>
      </c>
    </row>
    <row r="3514" spans="1:7">
      <c r="A3514" s="251"/>
      <c r="B3514" s="241" t="s">
        <v>5078</v>
      </c>
      <c r="C3514" s="245">
        <v>2022</v>
      </c>
      <c r="D3514" s="245" t="s">
        <v>3771</v>
      </c>
      <c r="E3514" s="245">
        <v>1</v>
      </c>
      <c r="F3514" s="245"/>
      <c r="G3514" s="253">
        <v>21.197189999999999</v>
      </c>
    </row>
    <row r="3515" spans="1:7">
      <c r="A3515" s="251"/>
      <c r="B3515" s="241" t="s">
        <v>5078</v>
      </c>
      <c r="C3515" s="245">
        <v>2022</v>
      </c>
      <c r="D3515" s="245" t="s">
        <v>3771</v>
      </c>
      <c r="E3515" s="245">
        <v>1</v>
      </c>
      <c r="F3515" s="245"/>
      <c r="G3515" s="253">
        <v>21.197189999999999</v>
      </c>
    </row>
    <row r="3516" spans="1:7">
      <c r="A3516" s="251"/>
      <c r="B3516" s="241" t="s">
        <v>5078</v>
      </c>
      <c r="C3516" s="245">
        <v>2022</v>
      </c>
      <c r="D3516" s="245" t="s">
        <v>3771</v>
      </c>
      <c r="E3516" s="245">
        <v>1</v>
      </c>
      <c r="F3516" s="245"/>
      <c r="G3516" s="253">
        <v>21.197189999999999</v>
      </c>
    </row>
    <row r="3517" spans="1:7">
      <c r="A3517" s="251"/>
      <c r="B3517" s="241" t="s">
        <v>5078</v>
      </c>
      <c r="C3517" s="245">
        <v>2022</v>
      </c>
      <c r="D3517" s="245" t="s">
        <v>3771</v>
      </c>
      <c r="E3517" s="245">
        <v>1</v>
      </c>
      <c r="F3517" s="245"/>
      <c r="G3517" s="253">
        <v>21.197189999999999</v>
      </c>
    </row>
    <row r="3518" spans="1:7">
      <c r="A3518" s="251"/>
      <c r="B3518" s="241" t="s">
        <v>5078</v>
      </c>
      <c r="C3518" s="245">
        <v>2022</v>
      </c>
      <c r="D3518" s="245" t="s">
        <v>3771</v>
      </c>
      <c r="E3518" s="245">
        <v>1</v>
      </c>
      <c r="F3518" s="245"/>
      <c r="G3518" s="253">
        <v>21.197189999999999</v>
      </c>
    </row>
    <row r="3519" spans="1:7">
      <c r="A3519" s="251"/>
      <c r="B3519" s="241" t="s">
        <v>5078</v>
      </c>
      <c r="C3519" s="245">
        <v>2022</v>
      </c>
      <c r="D3519" s="245" t="s">
        <v>3771</v>
      </c>
      <c r="E3519" s="245">
        <v>1</v>
      </c>
      <c r="F3519" s="245"/>
      <c r="G3519" s="253">
        <v>21.197189999999999</v>
      </c>
    </row>
    <row r="3520" spans="1:7">
      <c r="A3520" s="251"/>
      <c r="B3520" s="241" t="s">
        <v>5078</v>
      </c>
      <c r="C3520" s="245">
        <v>2022</v>
      </c>
      <c r="D3520" s="245" t="s">
        <v>3771</v>
      </c>
      <c r="E3520" s="245">
        <v>1</v>
      </c>
      <c r="F3520" s="245"/>
      <c r="G3520" s="253">
        <v>21.197189999999999</v>
      </c>
    </row>
    <row r="3521" spans="1:7">
      <c r="A3521" s="251"/>
      <c r="B3521" s="241" t="s">
        <v>5078</v>
      </c>
      <c r="C3521" s="245">
        <v>2022</v>
      </c>
      <c r="D3521" s="245" t="s">
        <v>3771</v>
      </c>
      <c r="E3521" s="245">
        <v>1</v>
      </c>
      <c r="F3521" s="245"/>
      <c r="G3521" s="253">
        <v>21.197189999999999</v>
      </c>
    </row>
    <row r="3522" spans="1:7">
      <c r="A3522" s="251"/>
      <c r="B3522" s="241" t="s">
        <v>5078</v>
      </c>
      <c r="C3522" s="245">
        <v>2022</v>
      </c>
      <c r="D3522" s="245" t="s">
        <v>3771</v>
      </c>
      <c r="E3522" s="245">
        <v>1</v>
      </c>
      <c r="F3522" s="245"/>
      <c r="G3522" s="253">
        <v>21.197189999999999</v>
      </c>
    </row>
    <row r="3523" spans="1:7">
      <c r="A3523" s="251"/>
      <c r="B3523" s="241" t="s">
        <v>5078</v>
      </c>
      <c r="C3523" s="245">
        <v>2022</v>
      </c>
      <c r="D3523" s="245" t="s">
        <v>3771</v>
      </c>
      <c r="E3523" s="245">
        <v>1</v>
      </c>
      <c r="F3523" s="245"/>
      <c r="G3523" s="253">
        <v>21.197189999999999</v>
      </c>
    </row>
    <row r="3524" spans="1:7">
      <c r="A3524" s="251"/>
      <c r="B3524" s="241" t="s">
        <v>5078</v>
      </c>
      <c r="C3524" s="245">
        <v>2022</v>
      </c>
      <c r="D3524" s="245" t="s">
        <v>3771</v>
      </c>
      <c r="E3524" s="245">
        <v>1</v>
      </c>
      <c r="F3524" s="245"/>
      <c r="G3524" s="253">
        <v>21.197189999999999</v>
      </c>
    </row>
    <row r="3525" spans="1:7">
      <c r="A3525" s="251"/>
      <c r="B3525" s="241" t="s">
        <v>5078</v>
      </c>
      <c r="C3525" s="245">
        <v>2022</v>
      </c>
      <c r="D3525" s="245" t="s">
        <v>3771</v>
      </c>
      <c r="E3525" s="245">
        <v>1</v>
      </c>
      <c r="F3525" s="245"/>
      <c r="G3525" s="253">
        <v>21.197189999999999</v>
      </c>
    </row>
    <row r="3526" spans="1:7">
      <c r="A3526" s="251"/>
      <c r="B3526" s="241" t="s">
        <v>5078</v>
      </c>
      <c r="C3526" s="245">
        <v>2022</v>
      </c>
      <c r="D3526" s="245" t="s">
        <v>3771</v>
      </c>
      <c r="E3526" s="245">
        <v>1</v>
      </c>
      <c r="F3526" s="245"/>
      <c r="G3526" s="253">
        <v>21.197189999999999</v>
      </c>
    </row>
    <row r="3527" spans="1:7">
      <c r="A3527" s="251"/>
      <c r="B3527" s="241" t="s">
        <v>5078</v>
      </c>
      <c r="C3527" s="245">
        <v>2022</v>
      </c>
      <c r="D3527" s="245" t="s">
        <v>3771</v>
      </c>
      <c r="E3527" s="245">
        <v>1</v>
      </c>
      <c r="F3527" s="245"/>
      <c r="G3527" s="253">
        <v>21.197189999999999</v>
      </c>
    </row>
    <row r="3528" spans="1:7">
      <c r="A3528" s="251"/>
      <c r="B3528" s="241" t="s">
        <v>5078</v>
      </c>
      <c r="C3528" s="245">
        <v>2022</v>
      </c>
      <c r="D3528" s="245" t="s">
        <v>3771</v>
      </c>
      <c r="E3528" s="245">
        <v>1</v>
      </c>
      <c r="F3528" s="245"/>
      <c r="G3528" s="253">
        <v>21.197189999999999</v>
      </c>
    </row>
    <row r="3529" spans="1:7">
      <c r="A3529" s="251"/>
      <c r="B3529" s="241" t="s">
        <v>5078</v>
      </c>
      <c r="C3529" s="245">
        <v>2022</v>
      </c>
      <c r="D3529" s="245" t="s">
        <v>3771</v>
      </c>
      <c r="E3529" s="245">
        <v>1</v>
      </c>
      <c r="F3529" s="245"/>
      <c r="G3529" s="253">
        <v>21.197189999999999</v>
      </c>
    </row>
    <row r="3530" spans="1:7">
      <c r="A3530" s="251"/>
      <c r="B3530" s="241" t="s">
        <v>5078</v>
      </c>
      <c r="C3530" s="245">
        <v>2022</v>
      </c>
      <c r="D3530" s="245" t="s">
        <v>3771</v>
      </c>
      <c r="E3530" s="245">
        <v>1</v>
      </c>
      <c r="F3530" s="245"/>
      <c r="G3530" s="253">
        <v>21.197189999999999</v>
      </c>
    </row>
    <row r="3531" spans="1:7">
      <c r="A3531" s="251"/>
      <c r="B3531" s="241" t="s">
        <v>5078</v>
      </c>
      <c r="C3531" s="245">
        <v>2022</v>
      </c>
      <c r="D3531" s="245" t="s">
        <v>3771</v>
      </c>
      <c r="E3531" s="245">
        <v>1</v>
      </c>
      <c r="F3531" s="245"/>
      <c r="G3531" s="253">
        <v>21.197189999999999</v>
      </c>
    </row>
    <row r="3532" spans="1:7">
      <c r="A3532" s="251"/>
      <c r="B3532" s="241" t="s">
        <v>5078</v>
      </c>
      <c r="C3532" s="245">
        <v>2022</v>
      </c>
      <c r="D3532" s="245" t="s">
        <v>3771</v>
      </c>
      <c r="E3532" s="245">
        <v>1</v>
      </c>
      <c r="F3532" s="245"/>
      <c r="G3532" s="253">
        <v>21.197189999999999</v>
      </c>
    </row>
    <row r="3533" spans="1:7">
      <c r="A3533" s="251"/>
      <c r="B3533" s="241" t="s">
        <v>5078</v>
      </c>
      <c r="C3533" s="245">
        <v>2022</v>
      </c>
      <c r="D3533" s="245" t="s">
        <v>3771</v>
      </c>
      <c r="E3533" s="245">
        <v>1</v>
      </c>
      <c r="F3533" s="245"/>
      <c r="G3533" s="253">
        <v>21.197189999999999</v>
      </c>
    </row>
    <row r="3534" spans="1:7">
      <c r="A3534" s="251"/>
      <c r="B3534" s="241" t="s">
        <v>5078</v>
      </c>
      <c r="C3534" s="245">
        <v>2022</v>
      </c>
      <c r="D3534" s="245" t="s">
        <v>3771</v>
      </c>
      <c r="E3534" s="245">
        <v>1</v>
      </c>
      <c r="F3534" s="245"/>
      <c r="G3534" s="253">
        <v>21.197189999999999</v>
      </c>
    </row>
    <row r="3535" spans="1:7">
      <c r="A3535" s="251"/>
      <c r="B3535" s="241" t="s">
        <v>5078</v>
      </c>
      <c r="C3535" s="245">
        <v>2022</v>
      </c>
      <c r="D3535" s="245" t="s">
        <v>3771</v>
      </c>
      <c r="E3535" s="245">
        <v>1</v>
      </c>
      <c r="F3535" s="245"/>
      <c r="G3535" s="253">
        <v>21.197189999999999</v>
      </c>
    </row>
    <row r="3536" spans="1:7">
      <c r="A3536" s="251"/>
      <c r="B3536" s="241" t="s">
        <v>5078</v>
      </c>
      <c r="C3536" s="245">
        <v>2022</v>
      </c>
      <c r="D3536" s="245" t="s">
        <v>3771</v>
      </c>
      <c r="E3536" s="245">
        <v>1</v>
      </c>
      <c r="F3536" s="245"/>
      <c r="G3536" s="253">
        <v>21.197189999999999</v>
      </c>
    </row>
    <row r="3537" spans="1:7">
      <c r="A3537" s="251"/>
      <c r="B3537" s="241" t="s">
        <v>5078</v>
      </c>
      <c r="C3537" s="245">
        <v>2022</v>
      </c>
      <c r="D3537" s="245" t="s">
        <v>3771</v>
      </c>
      <c r="E3537" s="245">
        <v>1</v>
      </c>
      <c r="F3537" s="245"/>
      <c r="G3537" s="253">
        <v>21.197189999999999</v>
      </c>
    </row>
    <row r="3538" spans="1:7">
      <c r="A3538" s="251"/>
      <c r="B3538" s="241" t="s">
        <v>5078</v>
      </c>
      <c r="C3538" s="245">
        <v>2022</v>
      </c>
      <c r="D3538" s="245" t="s">
        <v>3771</v>
      </c>
      <c r="E3538" s="245">
        <v>1</v>
      </c>
      <c r="F3538" s="245"/>
      <c r="G3538" s="253">
        <v>21.197189999999999</v>
      </c>
    </row>
    <row r="3539" spans="1:7">
      <c r="A3539" s="251"/>
      <c r="B3539" s="241" t="s">
        <v>5078</v>
      </c>
      <c r="C3539" s="245">
        <v>2022</v>
      </c>
      <c r="D3539" s="245" t="s">
        <v>3771</v>
      </c>
      <c r="E3539" s="245">
        <v>1</v>
      </c>
      <c r="F3539" s="245"/>
      <c r="G3539" s="253">
        <v>21.197200000000002</v>
      </c>
    </row>
    <row r="3540" spans="1:7">
      <c r="A3540" s="251"/>
      <c r="B3540" s="241" t="s">
        <v>5078</v>
      </c>
      <c r="C3540" s="245">
        <v>2022</v>
      </c>
      <c r="D3540" s="245" t="s">
        <v>3771</v>
      </c>
      <c r="E3540" s="245">
        <v>1</v>
      </c>
      <c r="F3540" s="245"/>
      <c r="G3540" s="253">
        <v>21.197200000000002</v>
      </c>
    </row>
    <row r="3541" spans="1:7">
      <c r="A3541" s="251"/>
      <c r="B3541" s="241" t="s">
        <v>5078</v>
      </c>
      <c r="C3541" s="245">
        <v>2022</v>
      </c>
      <c r="D3541" s="245" t="s">
        <v>3771</v>
      </c>
      <c r="E3541" s="245">
        <v>1</v>
      </c>
      <c r="F3541" s="245"/>
      <c r="G3541" s="253">
        <v>21.197200000000002</v>
      </c>
    </row>
    <row r="3542" spans="1:7">
      <c r="A3542" s="251"/>
      <c r="B3542" s="241" t="s">
        <v>5078</v>
      </c>
      <c r="C3542" s="245">
        <v>2022</v>
      </c>
      <c r="D3542" s="245" t="s">
        <v>3771</v>
      </c>
      <c r="E3542" s="245">
        <v>1</v>
      </c>
      <c r="F3542" s="245"/>
      <c r="G3542" s="253">
        <v>21.197200000000002</v>
      </c>
    </row>
    <row r="3543" spans="1:7">
      <c r="A3543" s="251"/>
      <c r="B3543" s="241" t="s">
        <v>5078</v>
      </c>
      <c r="C3543" s="245">
        <v>2022</v>
      </c>
      <c r="D3543" s="245" t="s">
        <v>3771</v>
      </c>
      <c r="E3543" s="245">
        <v>1</v>
      </c>
      <c r="F3543" s="245"/>
      <c r="G3543" s="253">
        <v>21.197200000000002</v>
      </c>
    </row>
    <row r="3544" spans="1:7">
      <c r="A3544" s="251"/>
      <c r="B3544" s="241" t="s">
        <v>5078</v>
      </c>
      <c r="C3544" s="245">
        <v>2022</v>
      </c>
      <c r="D3544" s="245" t="s">
        <v>3771</v>
      </c>
      <c r="E3544" s="245">
        <v>1</v>
      </c>
      <c r="F3544" s="245"/>
      <c r="G3544" s="253">
        <v>21.197200000000002</v>
      </c>
    </row>
    <row r="3545" spans="1:7">
      <c r="A3545" s="251"/>
      <c r="B3545" s="241" t="s">
        <v>5078</v>
      </c>
      <c r="C3545" s="245">
        <v>2022</v>
      </c>
      <c r="D3545" s="245" t="s">
        <v>3771</v>
      </c>
      <c r="E3545" s="245">
        <v>1</v>
      </c>
      <c r="F3545" s="245"/>
      <c r="G3545" s="253">
        <v>21.197200000000002</v>
      </c>
    </row>
    <row r="3546" spans="1:7">
      <c r="A3546" s="251"/>
      <c r="B3546" s="241" t="s">
        <v>5078</v>
      </c>
      <c r="C3546" s="245">
        <v>2022</v>
      </c>
      <c r="D3546" s="245" t="s">
        <v>3771</v>
      </c>
      <c r="E3546" s="245">
        <v>1</v>
      </c>
      <c r="F3546" s="245"/>
      <c r="G3546" s="253">
        <v>21.197200000000002</v>
      </c>
    </row>
    <row r="3547" spans="1:7">
      <c r="A3547" s="251"/>
      <c r="B3547" s="241" t="s">
        <v>5078</v>
      </c>
      <c r="C3547" s="245">
        <v>2022</v>
      </c>
      <c r="D3547" s="245" t="s">
        <v>3771</v>
      </c>
      <c r="E3547" s="245">
        <v>1</v>
      </c>
      <c r="F3547" s="245"/>
      <c r="G3547" s="253">
        <v>21.197200000000002</v>
      </c>
    </row>
    <row r="3548" spans="1:7">
      <c r="A3548" s="251"/>
      <c r="B3548" s="241" t="s">
        <v>5078</v>
      </c>
      <c r="C3548" s="245">
        <v>2022</v>
      </c>
      <c r="D3548" s="245" t="s">
        <v>3771</v>
      </c>
      <c r="E3548" s="245">
        <v>1</v>
      </c>
      <c r="F3548" s="245"/>
      <c r="G3548" s="253">
        <v>21.197200000000002</v>
      </c>
    </row>
    <row r="3549" spans="1:7">
      <c r="A3549" s="251"/>
      <c r="B3549" s="241" t="s">
        <v>5078</v>
      </c>
      <c r="C3549" s="245">
        <v>2022</v>
      </c>
      <c r="D3549" s="245" t="s">
        <v>3771</v>
      </c>
      <c r="E3549" s="245">
        <v>1</v>
      </c>
      <c r="F3549" s="245"/>
      <c r="G3549" s="253">
        <v>21.197200000000002</v>
      </c>
    </row>
    <row r="3550" spans="1:7">
      <c r="A3550" s="251"/>
      <c r="B3550" s="241" t="s">
        <v>5078</v>
      </c>
      <c r="C3550" s="245">
        <v>2022</v>
      </c>
      <c r="D3550" s="245" t="s">
        <v>3771</v>
      </c>
      <c r="E3550" s="245">
        <v>1</v>
      </c>
      <c r="F3550" s="245"/>
      <c r="G3550" s="253">
        <v>21.197200000000002</v>
      </c>
    </row>
    <row r="3551" spans="1:7">
      <c r="A3551" s="251"/>
      <c r="B3551" s="241" t="s">
        <v>5078</v>
      </c>
      <c r="C3551" s="245">
        <v>2022</v>
      </c>
      <c r="D3551" s="245" t="s">
        <v>3771</v>
      </c>
      <c r="E3551" s="245">
        <v>1</v>
      </c>
      <c r="F3551" s="245"/>
      <c r="G3551" s="253">
        <v>21.197200000000002</v>
      </c>
    </row>
    <row r="3552" spans="1:7">
      <c r="A3552" s="251"/>
      <c r="B3552" s="241" t="s">
        <v>5078</v>
      </c>
      <c r="C3552" s="245">
        <v>2022</v>
      </c>
      <c r="D3552" s="245" t="s">
        <v>3771</v>
      </c>
      <c r="E3552" s="245">
        <v>1</v>
      </c>
      <c r="F3552" s="245"/>
      <c r="G3552" s="253">
        <v>21.197200000000002</v>
      </c>
    </row>
    <row r="3553" spans="1:7">
      <c r="A3553" s="251"/>
      <c r="B3553" s="241" t="s">
        <v>5078</v>
      </c>
      <c r="C3553" s="245">
        <v>2022</v>
      </c>
      <c r="D3553" s="245" t="s">
        <v>3771</v>
      </c>
      <c r="E3553" s="245">
        <v>1</v>
      </c>
      <c r="F3553" s="245"/>
      <c r="G3553" s="253">
        <v>21.197200000000002</v>
      </c>
    </row>
    <row r="3554" spans="1:7">
      <c r="A3554" s="251"/>
      <c r="B3554" s="241" t="s">
        <v>5078</v>
      </c>
      <c r="C3554" s="245">
        <v>2022</v>
      </c>
      <c r="D3554" s="245" t="s">
        <v>3771</v>
      </c>
      <c r="E3554" s="245">
        <v>1</v>
      </c>
      <c r="F3554" s="245"/>
      <c r="G3554" s="253">
        <v>21.197200000000002</v>
      </c>
    </row>
    <row r="3555" spans="1:7">
      <c r="A3555" s="251"/>
      <c r="B3555" s="241" t="s">
        <v>5078</v>
      </c>
      <c r="C3555" s="245">
        <v>2022</v>
      </c>
      <c r="D3555" s="245" t="s">
        <v>3771</v>
      </c>
      <c r="E3555" s="245">
        <v>1</v>
      </c>
      <c r="F3555" s="245"/>
      <c r="G3555" s="253">
        <v>21.197200000000002</v>
      </c>
    </row>
    <row r="3556" spans="1:7">
      <c r="A3556" s="251"/>
      <c r="B3556" s="241" t="s">
        <v>5078</v>
      </c>
      <c r="C3556" s="245">
        <v>2022</v>
      </c>
      <c r="D3556" s="245" t="s">
        <v>3771</v>
      </c>
      <c r="E3556" s="245">
        <v>1</v>
      </c>
      <c r="F3556" s="245"/>
      <c r="G3556" s="253">
        <v>21.197200000000002</v>
      </c>
    </row>
    <row r="3557" spans="1:7">
      <c r="A3557" s="251"/>
      <c r="B3557" s="241" t="s">
        <v>5078</v>
      </c>
      <c r="C3557" s="245">
        <v>2022</v>
      </c>
      <c r="D3557" s="245" t="s">
        <v>3771</v>
      </c>
      <c r="E3557" s="245">
        <v>1</v>
      </c>
      <c r="F3557" s="245"/>
      <c r="G3557" s="253">
        <v>21.197200000000002</v>
      </c>
    </row>
    <row r="3558" spans="1:7">
      <c r="A3558" s="251"/>
      <c r="B3558" s="241" t="s">
        <v>5078</v>
      </c>
      <c r="C3558" s="245">
        <v>2022</v>
      </c>
      <c r="D3558" s="245" t="s">
        <v>3771</v>
      </c>
      <c r="E3558" s="245">
        <v>1</v>
      </c>
      <c r="F3558" s="245"/>
      <c r="G3558" s="253">
        <v>21.197200000000002</v>
      </c>
    </row>
    <row r="3559" spans="1:7">
      <c r="A3559" s="251"/>
      <c r="B3559" s="241" t="s">
        <v>5078</v>
      </c>
      <c r="C3559" s="245">
        <v>2022</v>
      </c>
      <c r="D3559" s="245" t="s">
        <v>3771</v>
      </c>
      <c r="E3559" s="245">
        <v>1</v>
      </c>
      <c r="F3559" s="245"/>
      <c r="G3559" s="253">
        <v>21.197200000000002</v>
      </c>
    </row>
    <row r="3560" spans="1:7">
      <c r="A3560" s="251"/>
      <c r="B3560" s="241" t="s">
        <v>5078</v>
      </c>
      <c r="C3560" s="245">
        <v>2022</v>
      </c>
      <c r="D3560" s="245" t="s">
        <v>3771</v>
      </c>
      <c r="E3560" s="245">
        <v>1</v>
      </c>
      <c r="F3560" s="245"/>
      <c r="G3560" s="253">
        <v>21.197200000000002</v>
      </c>
    </row>
    <row r="3561" spans="1:7">
      <c r="A3561" s="251"/>
      <c r="B3561" s="241" t="s">
        <v>5078</v>
      </c>
      <c r="C3561" s="245">
        <v>2022</v>
      </c>
      <c r="D3561" s="245" t="s">
        <v>3771</v>
      </c>
      <c r="E3561" s="245">
        <v>1</v>
      </c>
      <c r="F3561" s="245"/>
      <c r="G3561" s="253">
        <v>21.197200000000002</v>
      </c>
    </row>
    <row r="3562" spans="1:7">
      <c r="A3562" s="251"/>
      <c r="B3562" s="241" t="s">
        <v>5078</v>
      </c>
      <c r="C3562" s="245">
        <v>2022</v>
      </c>
      <c r="D3562" s="245" t="s">
        <v>3771</v>
      </c>
      <c r="E3562" s="245">
        <v>1</v>
      </c>
      <c r="F3562" s="245"/>
      <c r="G3562" s="253">
        <v>21.197200000000002</v>
      </c>
    </row>
    <row r="3563" spans="1:7">
      <c r="A3563" s="251"/>
      <c r="B3563" s="241" t="s">
        <v>5078</v>
      </c>
      <c r="C3563" s="245">
        <v>2022</v>
      </c>
      <c r="D3563" s="245" t="s">
        <v>3771</v>
      </c>
      <c r="E3563" s="245">
        <v>1</v>
      </c>
      <c r="F3563" s="245"/>
      <c r="G3563" s="253">
        <v>21.197200000000002</v>
      </c>
    </row>
    <row r="3564" spans="1:7">
      <c r="A3564" s="251"/>
      <c r="B3564" s="241" t="s">
        <v>5078</v>
      </c>
      <c r="C3564" s="245">
        <v>2022</v>
      </c>
      <c r="D3564" s="245" t="s">
        <v>3771</v>
      </c>
      <c r="E3564" s="245">
        <v>1</v>
      </c>
      <c r="F3564" s="245"/>
      <c r="G3564" s="253">
        <v>21.197200000000002</v>
      </c>
    </row>
    <row r="3565" spans="1:7">
      <c r="A3565" s="251"/>
      <c r="B3565" s="241" t="s">
        <v>5078</v>
      </c>
      <c r="C3565" s="245">
        <v>2022</v>
      </c>
      <c r="D3565" s="245" t="s">
        <v>3771</v>
      </c>
      <c r="E3565" s="245">
        <v>1</v>
      </c>
      <c r="F3565" s="245"/>
      <c r="G3565" s="253">
        <v>21.197200000000002</v>
      </c>
    </row>
    <row r="3566" spans="1:7">
      <c r="A3566" s="251"/>
      <c r="B3566" s="241" t="s">
        <v>5078</v>
      </c>
      <c r="C3566" s="245">
        <v>2022</v>
      </c>
      <c r="D3566" s="245" t="s">
        <v>3771</v>
      </c>
      <c r="E3566" s="245">
        <v>1</v>
      </c>
      <c r="F3566" s="245"/>
      <c r="G3566" s="253">
        <v>21.197200000000002</v>
      </c>
    </row>
    <row r="3567" spans="1:7">
      <c r="A3567" s="251"/>
      <c r="B3567" s="241" t="s">
        <v>5078</v>
      </c>
      <c r="C3567" s="245">
        <v>2022</v>
      </c>
      <c r="D3567" s="245" t="s">
        <v>3771</v>
      </c>
      <c r="E3567" s="245">
        <v>1</v>
      </c>
      <c r="F3567" s="245"/>
      <c r="G3567" s="253">
        <v>21.197200000000002</v>
      </c>
    </row>
    <row r="3568" spans="1:7">
      <c r="A3568" s="251"/>
      <c r="B3568" s="241" t="s">
        <v>5078</v>
      </c>
      <c r="C3568" s="245">
        <v>2022</v>
      </c>
      <c r="D3568" s="245" t="s">
        <v>3771</v>
      </c>
      <c r="E3568" s="245">
        <v>1</v>
      </c>
      <c r="F3568" s="245"/>
      <c r="G3568" s="253">
        <v>21.197200000000002</v>
      </c>
    </row>
    <row r="3569" spans="1:7">
      <c r="A3569" s="251"/>
      <c r="B3569" s="241" t="s">
        <v>5078</v>
      </c>
      <c r="C3569" s="245">
        <v>2022</v>
      </c>
      <c r="D3569" s="245" t="s">
        <v>3771</v>
      </c>
      <c r="E3569" s="245">
        <v>1</v>
      </c>
      <c r="F3569" s="245"/>
      <c r="G3569" s="253">
        <v>21.197200000000002</v>
      </c>
    </row>
    <row r="3570" spans="1:7">
      <c r="A3570" s="251"/>
      <c r="B3570" s="241" t="s">
        <v>5078</v>
      </c>
      <c r="C3570" s="245">
        <v>2022</v>
      </c>
      <c r="D3570" s="245" t="s">
        <v>3771</v>
      </c>
      <c r="E3570" s="245">
        <v>1</v>
      </c>
      <c r="F3570" s="245"/>
      <c r="G3570" s="253">
        <v>21.197200000000002</v>
      </c>
    </row>
    <row r="3571" spans="1:7">
      <c r="A3571" s="251"/>
      <c r="B3571" s="241" t="s">
        <v>5078</v>
      </c>
      <c r="C3571" s="245">
        <v>2022</v>
      </c>
      <c r="D3571" s="245" t="s">
        <v>3771</v>
      </c>
      <c r="E3571" s="245">
        <v>1</v>
      </c>
      <c r="F3571" s="245"/>
      <c r="G3571" s="253">
        <v>21.197200000000002</v>
      </c>
    </row>
    <row r="3572" spans="1:7">
      <c r="A3572" s="251"/>
      <c r="B3572" s="241" t="s">
        <v>5078</v>
      </c>
      <c r="C3572" s="245">
        <v>2022</v>
      </c>
      <c r="D3572" s="245" t="s">
        <v>3771</v>
      </c>
      <c r="E3572" s="245">
        <v>1</v>
      </c>
      <c r="F3572" s="245"/>
      <c r="G3572" s="253">
        <v>21.197200000000002</v>
      </c>
    </row>
    <row r="3573" spans="1:7">
      <c r="A3573" s="251"/>
      <c r="B3573" s="241" t="s">
        <v>5078</v>
      </c>
      <c r="C3573" s="245">
        <v>2022</v>
      </c>
      <c r="D3573" s="245" t="s">
        <v>3771</v>
      </c>
      <c r="E3573" s="245">
        <v>1</v>
      </c>
      <c r="F3573" s="245"/>
      <c r="G3573" s="253">
        <v>21.197200000000002</v>
      </c>
    </row>
    <row r="3574" spans="1:7">
      <c r="A3574" s="251"/>
      <c r="B3574" s="241" t="s">
        <v>5078</v>
      </c>
      <c r="C3574" s="245">
        <v>2022</v>
      </c>
      <c r="D3574" s="245" t="s">
        <v>3771</v>
      </c>
      <c r="E3574" s="245">
        <v>1</v>
      </c>
      <c r="F3574" s="245"/>
      <c r="G3574" s="253">
        <v>21.197200000000002</v>
      </c>
    </row>
    <row r="3575" spans="1:7">
      <c r="A3575" s="251"/>
      <c r="B3575" s="241" t="s">
        <v>5078</v>
      </c>
      <c r="C3575" s="245">
        <v>2022</v>
      </c>
      <c r="D3575" s="245" t="s">
        <v>3771</v>
      </c>
      <c r="E3575" s="245">
        <v>1</v>
      </c>
      <c r="F3575" s="245"/>
      <c r="G3575" s="253">
        <v>21.197200000000002</v>
      </c>
    </row>
    <row r="3576" spans="1:7">
      <c r="A3576" s="251"/>
      <c r="B3576" s="241" t="s">
        <v>5078</v>
      </c>
      <c r="C3576" s="245">
        <v>2022</v>
      </c>
      <c r="D3576" s="245" t="s">
        <v>3771</v>
      </c>
      <c r="E3576" s="245">
        <v>1</v>
      </c>
      <c r="F3576" s="245"/>
      <c r="G3576" s="253">
        <v>16.504110000000001</v>
      </c>
    </row>
    <row r="3577" spans="1:7">
      <c r="A3577" s="251"/>
      <c r="B3577" s="241" t="s">
        <v>5078</v>
      </c>
      <c r="C3577" s="245">
        <v>2022</v>
      </c>
      <c r="D3577" s="245" t="s">
        <v>3771</v>
      </c>
      <c r="E3577" s="245">
        <v>1</v>
      </c>
      <c r="F3577" s="245"/>
      <c r="G3577" s="253">
        <v>21.197200000000002</v>
      </c>
    </row>
    <row r="3578" spans="1:7">
      <c r="A3578" s="251"/>
      <c r="B3578" s="241" t="s">
        <v>5078</v>
      </c>
      <c r="C3578" s="245">
        <v>2022</v>
      </c>
      <c r="D3578" s="245" t="s">
        <v>3771</v>
      </c>
      <c r="E3578" s="245">
        <v>1</v>
      </c>
      <c r="F3578" s="245"/>
      <c r="G3578" s="253">
        <v>21.197200000000002</v>
      </c>
    </row>
    <row r="3579" spans="1:7">
      <c r="A3579" s="251"/>
      <c r="B3579" s="241" t="s">
        <v>5078</v>
      </c>
      <c r="C3579" s="245">
        <v>2022</v>
      </c>
      <c r="D3579" s="245" t="s">
        <v>3771</v>
      </c>
      <c r="E3579" s="245">
        <v>1</v>
      </c>
      <c r="F3579" s="245"/>
      <c r="G3579" s="253">
        <v>21.197200000000002</v>
      </c>
    </row>
    <row r="3580" spans="1:7">
      <c r="A3580" s="251"/>
      <c r="B3580" s="241" t="s">
        <v>5078</v>
      </c>
      <c r="C3580" s="245">
        <v>2022</v>
      </c>
      <c r="D3580" s="245" t="s">
        <v>3771</v>
      </c>
      <c r="E3580" s="245">
        <v>1</v>
      </c>
      <c r="F3580" s="245"/>
      <c r="G3580" s="253">
        <v>21.197200000000002</v>
      </c>
    </row>
    <row r="3581" spans="1:7">
      <c r="A3581" s="251"/>
      <c r="B3581" s="241" t="s">
        <v>5078</v>
      </c>
      <c r="C3581" s="245">
        <v>2022</v>
      </c>
      <c r="D3581" s="245" t="s">
        <v>3771</v>
      </c>
      <c r="E3581" s="245">
        <v>1</v>
      </c>
      <c r="F3581" s="245"/>
      <c r="G3581" s="253">
        <v>21.197200000000002</v>
      </c>
    </row>
    <row r="3582" spans="1:7">
      <c r="A3582" s="251"/>
      <c r="B3582" s="241" t="s">
        <v>5078</v>
      </c>
      <c r="C3582" s="245">
        <v>2022</v>
      </c>
      <c r="D3582" s="245" t="s">
        <v>3771</v>
      </c>
      <c r="E3582" s="245">
        <v>1</v>
      </c>
      <c r="F3582" s="245"/>
      <c r="G3582" s="253">
        <v>21.197200000000002</v>
      </c>
    </row>
    <row r="3583" spans="1:7">
      <c r="A3583" s="251"/>
      <c r="B3583" s="241" t="s">
        <v>5078</v>
      </c>
      <c r="C3583" s="245">
        <v>2022</v>
      </c>
      <c r="D3583" s="245" t="s">
        <v>3771</v>
      </c>
      <c r="E3583" s="245">
        <v>1</v>
      </c>
      <c r="F3583" s="245"/>
      <c r="G3583" s="253">
        <v>21.197200000000002</v>
      </c>
    </row>
    <row r="3584" spans="1:7">
      <c r="A3584" s="251"/>
      <c r="B3584" s="241" t="s">
        <v>5078</v>
      </c>
      <c r="C3584" s="245">
        <v>2022</v>
      </c>
      <c r="D3584" s="245" t="s">
        <v>3771</v>
      </c>
      <c r="E3584" s="245">
        <v>1</v>
      </c>
      <c r="F3584" s="245"/>
      <c r="G3584" s="253">
        <v>21.197200000000002</v>
      </c>
    </row>
    <row r="3585" spans="1:7">
      <c r="A3585" s="251"/>
      <c r="B3585" s="241" t="s">
        <v>5078</v>
      </c>
      <c r="C3585" s="245">
        <v>2022</v>
      </c>
      <c r="D3585" s="245" t="s">
        <v>3771</v>
      </c>
      <c r="E3585" s="245">
        <v>1</v>
      </c>
      <c r="F3585" s="245"/>
      <c r="G3585" s="253">
        <v>21.197200000000002</v>
      </c>
    </row>
    <row r="3586" spans="1:7">
      <c r="A3586" s="251"/>
      <c r="B3586" s="241" t="s">
        <v>5078</v>
      </c>
      <c r="C3586" s="245">
        <v>2022</v>
      </c>
      <c r="D3586" s="245" t="s">
        <v>3771</v>
      </c>
      <c r="E3586" s="245">
        <v>1</v>
      </c>
      <c r="F3586" s="245"/>
      <c r="G3586" s="253">
        <v>21.197200000000002</v>
      </c>
    </row>
    <row r="3587" spans="1:7">
      <c r="A3587" s="251"/>
      <c r="B3587" s="241" t="s">
        <v>5078</v>
      </c>
      <c r="C3587" s="245">
        <v>2022</v>
      </c>
      <c r="D3587" s="245" t="s">
        <v>3771</v>
      </c>
      <c r="E3587" s="245">
        <v>1</v>
      </c>
      <c r="F3587" s="245"/>
      <c r="G3587" s="253">
        <v>21.197200000000002</v>
      </c>
    </row>
    <row r="3588" spans="1:7">
      <c r="A3588" s="251"/>
      <c r="B3588" s="241" t="s">
        <v>5078</v>
      </c>
      <c r="C3588" s="245">
        <v>2022</v>
      </c>
      <c r="D3588" s="245" t="s">
        <v>3771</v>
      </c>
      <c r="E3588" s="245">
        <v>1</v>
      </c>
      <c r="F3588" s="245"/>
      <c r="G3588" s="253">
        <v>21.197200000000002</v>
      </c>
    </row>
    <row r="3589" spans="1:7">
      <c r="A3589" s="251"/>
      <c r="B3589" s="241" t="s">
        <v>5078</v>
      </c>
      <c r="C3589" s="245">
        <v>2022</v>
      </c>
      <c r="D3589" s="245" t="s">
        <v>3771</v>
      </c>
      <c r="E3589" s="245">
        <v>1</v>
      </c>
      <c r="F3589" s="245"/>
      <c r="G3589" s="253">
        <v>21.197200000000002</v>
      </c>
    </row>
    <row r="3590" spans="1:7">
      <c r="A3590" s="251"/>
      <c r="B3590" s="241" t="s">
        <v>5078</v>
      </c>
      <c r="C3590" s="245">
        <v>2022</v>
      </c>
      <c r="D3590" s="245" t="s">
        <v>3771</v>
      </c>
      <c r="E3590" s="245">
        <v>1</v>
      </c>
      <c r="F3590" s="245"/>
      <c r="G3590" s="253">
        <v>21.197200000000002</v>
      </c>
    </row>
    <row r="3591" spans="1:7">
      <c r="A3591" s="251"/>
      <c r="B3591" s="241" t="s">
        <v>5078</v>
      </c>
      <c r="C3591" s="245">
        <v>2022</v>
      </c>
      <c r="D3591" s="245" t="s">
        <v>3771</v>
      </c>
      <c r="E3591" s="245">
        <v>1</v>
      </c>
      <c r="F3591" s="245"/>
      <c r="G3591" s="253">
        <v>21.197200000000002</v>
      </c>
    </row>
    <row r="3592" spans="1:7">
      <c r="A3592" s="251"/>
      <c r="B3592" s="241" t="s">
        <v>5078</v>
      </c>
      <c r="C3592" s="245">
        <v>2022</v>
      </c>
      <c r="D3592" s="245" t="s">
        <v>3771</v>
      </c>
      <c r="E3592" s="245">
        <v>1</v>
      </c>
      <c r="F3592" s="245"/>
      <c r="G3592" s="253">
        <v>21.197200000000002</v>
      </c>
    </row>
    <row r="3593" spans="1:7">
      <c r="A3593" s="251"/>
      <c r="B3593" s="241" t="s">
        <v>5078</v>
      </c>
      <c r="C3593" s="245">
        <v>2022</v>
      </c>
      <c r="D3593" s="245" t="s">
        <v>3771</v>
      </c>
      <c r="E3593" s="245">
        <v>1</v>
      </c>
      <c r="F3593" s="245"/>
      <c r="G3593" s="253">
        <v>21.197200000000002</v>
      </c>
    </row>
    <row r="3594" spans="1:7">
      <c r="A3594" s="251"/>
      <c r="B3594" s="241" t="s">
        <v>5078</v>
      </c>
      <c r="C3594" s="245">
        <v>2022</v>
      </c>
      <c r="D3594" s="245" t="s">
        <v>3771</v>
      </c>
      <c r="E3594" s="245">
        <v>1</v>
      </c>
      <c r="F3594" s="245"/>
      <c r="G3594" s="253">
        <v>21.197200000000002</v>
      </c>
    </row>
    <row r="3595" spans="1:7">
      <c r="A3595" s="251"/>
      <c r="B3595" s="241" t="s">
        <v>5078</v>
      </c>
      <c r="C3595" s="245">
        <v>2022</v>
      </c>
      <c r="D3595" s="245" t="s">
        <v>3771</v>
      </c>
      <c r="E3595" s="245">
        <v>1</v>
      </c>
      <c r="F3595" s="245"/>
      <c r="G3595" s="253">
        <v>21.197200000000002</v>
      </c>
    </row>
    <row r="3596" spans="1:7">
      <c r="A3596" s="251"/>
      <c r="B3596" s="241" t="s">
        <v>5078</v>
      </c>
      <c r="C3596" s="245">
        <v>2022</v>
      </c>
      <c r="D3596" s="245" t="s">
        <v>3771</v>
      </c>
      <c r="E3596" s="245">
        <v>1</v>
      </c>
      <c r="F3596" s="245"/>
      <c r="G3596" s="253">
        <v>21.197200000000002</v>
      </c>
    </row>
    <row r="3597" spans="1:7">
      <c r="A3597" s="251"/>
      <c r="B3597" s="241" t="s">
        <v>5078</v>
      </c>
      <c r="C3597" s="245">
        <v>2022</v>
      </c>
      <c r="D3597" s="245" t="s">
        <v>3771</v>
      </c>
      <c r="E3597" s="245">
        <v>1</v>
      </c>
      <c r="F3597" s="245"/>
      <c r="G3597" s="253">
        <v>21.197200000000002</v>
      </c>
    </row>
    <row r="3598" spans="1:7">
      <c r="A3598" s="251"/>
      <c r="B3598" s="241" t="s">
        <v>5078</v>
      </c>
      <c r="C3598" s="245">
        <v>2022</v>
      </c>
      <c r="D3598" s="245" t="s">
        <v>3771</v>
      </c>
      <c r="E3598" s="245">
        <v>1</v>
      </c>
      <c r="F3598" s="245"/>
      <c r="G3598" s="253">
        <v>21.197200000000002</v>
      </c>
    </row>
    <row r="3599" spans="1:7">
      <c r="A3599" s="251"/>
      <c r="B3599" s="241" t="s">
        <v>5078</v>
      </c>
      <c r="C3599" s="245">
        <v>2022</v>
      </c>
      <c r="D3599" s="245" t="s">
        <v>3771</v>
      </c>
      <c r="E3599" s="245">
        <v>1</v>
      </c>
      <c r="F3599" s="245"/>
      <c r="G3599" s="253">
        <v>21.197200000000002</v>
      </c>
    </row>
    <row r="3600" spans="1:7">
      <c r="A3600" s="251"/>
      <c r="B3600" s="241" t="s">
        <v>5078</v>
      </c>
      <c r="C3600" s="245">
        <v>2022</v>
      </c>
      <c r="D3600" s="245" t="s">
        <v>3771</v>
      </c>
      <c r="E3600" s="245">
        <v>1</v>
      </c>
      <c r="F3600" s="245"/>
      <c r="G3600" s="253">
        <v>21.197200000000002</v>
      </c>
    </row>
    <row r="3601" spans="1:7">
      <c r="A3601" s="251"/>
      <c r="B3601" s="241" t="s">
        <v>5078</v>
      </c>
      <c r="C3601" s="245">
        <v>2022</v>
      </c>
      <c r="D3601" s="245" t="s">
        <v>3771</v>
      </c>
      <c r="E3601" s="245">
        <v>1</v>
      </c>
      <c r="F3601" s="245"/>
      <c r="G3601" s="253">
        <v>21.197200000000002</v>
      </c>
    </row>
    <row r="3602" spans="1:7">
      <c r="A3602" s="251"/>
      <c r="B3602" s="241" t="s">
        <v>5078</v>
      </c>
      <c r="C3602" s="245">
        <v>2022</v>
      </c>
      <c r="D3602" s="245" t="s">
        <v>3771</v>
      </c>
      <c r="E3602" s="245">
        <v>1</v>
      </c>
      <c r="F3602" s="245"/>
      <c r="G3602" s="253">
        <v>21.197200000000002</v>
      </c>
    </row>
    <row r="3603" spans="1:7">
      <c r="A3603" s="251"/>
      <c r="B3603" s="241" t="s">
        <v>5078</v>
      </c>
      <c r="C3603" s="245">
        <v>2022</v>
      </c>
      <c r="D3603" s="245" t="s">
        <v>3771</v>
      </c>
      <c r="E3603" s="245">
        <v>1</v>
      </c>
      <c r="F3603" s="245"/>
      <c r="G3603" s="253">
        <v>21.197200000000002</v>
      </c>
    </row>
    <row r="3604" spans="1:7">
      <c r="A3604" s="251"/>
      <c r="B3604" s="241" t="s">
        <v>5078</v>
      </c>
      <c r="C3604" s="245">
        <v>2022</v>
      </c>
      <c r="D3604" s="245" t="s">
        <v>3771</v>
      </c>
      <c r="E3604" s="245">
        <v>1</v>
      </c>
      <c r="F3604" s="245"/>
      <c r="G3604" s="253">
        <v>21.197200000000002</v>
      </c>
    </row>
    <row r="3605" spans="1:7">
      <c r="A3605" s="251"/>
      <c r="B3605" s="241" t="s">
        <v>5078</v>
      </c>
      <c r="C3605" s="245">
        <v>2022</v>
      </c>
      <c r="D3605" s="245" t="s">
        <v>3771</v>
      </c>
      <c r="E3605" s="245">
        <v>1</v>
      </c>
      <c r="F3605" s="245"/>
      <c r="G3605" s="253">
        <v>21.197200000000002</v>
      </c>
    </row>
    <row r="3606" spans="1:7">
      <c r="A3606" s="251"/>
      <c r="B3606" s="241" t="s">
        <v>5078</v>
      </c>
      <c r="C3606" s="245">
        <v>2022</v>
      </c>
      <c r="D3606" s="245" t="s">
        <v>3771</v>
      </c>
      <c r="E3606" s="245">
        <v>1</v>
      </c>
      <c r="F3606" s="245"/>
      <c r="G3606" s="253">
        <v>21.197200000000002</v>
      </c>
    </row>
    <row r="3607" spans="1:7">
      <c r="A3607" s="251"/>
      <c r="B3607" s="241" t="s">
        <v>5078</v>
      </c>
      <c r="C3607" s="245">
        <v>2022</v>
      </c>
      <c r="D3607" s="245" t="s">
        <v>3771</v>
      </c>
      <c r="E3607" s="245">
        <v>1</v>
      </c>
      <c r="F3607" s="245"/>
      <c r="G3607" s="253">
        <v>21.197200000000002</v>
      </c>
    </row>
    <row r="3608" spans="1:7">
      <c r="A3608" s="251"/>
      <c r="B3608" s="241" t="s">
        <v>5078</v>
      </c>
      <c r="C3608" s="245">
        <v>2022</v>
      </c>
      <c r="D3608" s="245" t="s">
        <v>3771</v>
      </c>
      <c r="E3608" s="245">
        <v>1</v>
      </c>
      <c r="F3608" s="245"/>
      <c r="G3608" s="253">
        <v>21.197200000000002</v>
      </c>
    </row>
    <row r="3609" spans="1:7">
      <c r="A3609" s="251"/>
      <c r="B3609" s="241" t="s">
        <v>5078</v>
      </c>
      <c r="C3609" s="245">
        <v>2022</v>
      </c>
      <c r="D3609" s="245" t="s">
        <v>3771</v>
      </c>
      <c r="E3609" s="245">
        <v>1</v>
      </c>
      <c r="F3609" s="245"/>
      <c r="G3609" s="253">
        <v>21.197200000000002</v>
      </c>
    </row>
    <row r="3610" spans="1:7">
      <c r="A3610" s="251"/>
      <c r="B3610" s="241" t="s">
        <v>5078</v>
      </c>
      <c r="C3610" s="245">
        <v>2022</v>
      </c>
      <c r="D3610" s="245" t="s">
        <v>3771</v>
      </c>
      <c r="E3610" s="245">
        <v>1</v>
      </c>
      <c r="F3610" s="245"/>
      <c r="G3610" s="253">
        <v>21.197200000000002</v>
      </c>
    </row>
    <row r="3611" spans="1:7">
      <c r="A3611" s="251"/>
      <c r="B3611" s="241" t="s">
        <v>5078</v>
      </c>
      <c r="C3611" s="245">
        <v>2022</v>
      </c>
      <c r="D3611" s="245" t="s">
        <v>3771</v>
      </c>
      <c r="E3611" s="245">
        <v>1</v>
      </c>
      <c r="F3611" s="245"/>
      <c r="G3611" s="253">
        <v>21.197200000000002</v>
      </c>
    </row>
    <row r="3612" spans="1:7">
      <c r="A3612" s="251"/>
      <c r="B3612" s="241" t="s">
        <v>5078</v>
      </c>
      <c r="C3612" s="245">
        <v>2022</v>
      </c>
      <c r="D3612" s="245" t="s">
        <v>3771</v>
      </c>
      <c r="E3612" s="245">
        <v>1</v>
      </c>
      <c r="F3612" s="245"/>
      <c r="G3612" s="253">
        <v>21.197200000000002</v>
      </c>
    </row>
    <row r="3613" spans="1:7">
      <c r="A3613" s="251"/>
      <c r="B3613" s="241" t="s">
        <v>5078</v>
      </c>
      <c r="C3613" s="245">
        <v>2022</v>
      </c>
      <c r="D3613" s="245" t="s">
        <v>3771</v>
      </c>
      <c r="E3613" s="245">
        <v>1</v>
      </c>
      <c r="F3613" s="245"/>
      <c r="G3613" s="253">
        <v>21.197200000000002</v>
      </c>
    </row>
    <row r="3614" spans="1:7">
      <c r="A3614" s="251"/>
      <c r="B3614" s="241" t="s">
        <v>5078</v>
      </c>
      <c r="C3614" s="245">
        <v>2022</v>
      </c>
      <c r="D3614" s="245" t="s">
        <v>3771</v>
      </c>
      <c r="E3614" s="245">
        <v>1</v>
      </c>
      <c r="F3614" s="245"/>
      <c r="G3614" s="253">
        <v>21.197200000000002</v>
      </c>
    </row>
    <row r="3615" spans="1:7">
      <c r="A3615" s="251"/>
      <c r="B3615" s="241" t="s">
        <v>5078</v>
      </c>
      <c r="C3615" s="245">
        <v>2022</v>
      </c>
      <c r="D3615" s="245" t="s">
        <v>3771</v>
      </c>
      <c r="E3615" s="245">
        <v>1</v>
      </c>
      <c r="F3615" s="245"/>
      <c r="G3615" s="253">
        <v>21.197200000000002</v>
      </c>
    </row>
    <row r="3616" spans="1:7">
      <c r="A3616" s="251"/>
      <c r="B3616" s="241" t="s">
        <v>5078</v>
      </c>
      <c r="C3616" s="245">
        <v>2022</v>
      </c>
      <c r="D3616" s="245" t="s">
        <v>3771</v>
      </c>
      <c r="E3616" s="245">
        <v>1</v>
      </c>
      <c r="F3616" s="245"/>
      <c r="G3616" s="253">
        <v>21.197200000000002</v>
      </c>
    </row>
    <row r="3617" spans="1:7">
      <c r="A3617" s="251"/>
      <c r="B3617" s="241" t="s">
        <v>5078</v>
      </c>
      <c r="C3617" s="245">
        <v>2022</v>
      </c>
      <c r="D3617" s="245" t="s">
        <v>3771</v>
      </c>
      <c r="E3617" s="245">
        <v>1</v>
      </c>
      <c r="F3617" s="245"/>
      <c r="G3617" s="253">
        <v>21.197200000000002</v>
      </c>
    </row>
    <row r="3618" spans="1:7">
      <c r="A3618" s="251"/>
      <c r="B3618" s="241" t="s">
        <v>5078</v>
      </c>
      <c r="C3618" s="245">
        <v>2022</v>
      </c>
      <c r="D3618" s="245" t="s">
        <v>3771</v>
      </c>
      <c r="E3618" s="245">
        <v>1</v>
      </c>
      <c r="F3618" s="245"/>
      <c r="G3618" s="253">
        <v>21.197200000000002</v>
      </c>
    </row>
    <row r="3619" spans="1:7">
      <c r="A3619" s="251"/>
      <c r="B3619" s="241" t="s">
        <v>5078</v>
      </c>
      <c r="C3619" s="245">
        <v>2022</v>
      </c>
      <c r="D3619" s="245" t="s">
        <v>3771</v>
      </c>
      <c r="E3619" s="245">
        <v>1</v>
      </c>
      <c r="F3619" s="245"/>
      <c r="G3619" s="253">
        <v>21.197200000000002</v>
      </c>
    </row>
    <row r="3620" spans="1:7">
      <c r="A3620" s="251"/>
      <c r="B3620" s="241" t="s">
        <v>5078</v>
      </c>
      <c r="C3620" s="245">
        <v>2022</v>
      </c>
      <c r="D3620" s="245" t="s">
        <v>3771</v>
      </c>
      <c r="E3620" s="245">
        <v>1</v>
      </c>
      <c r="F3620" s="245"/>
      <c r="G3620" s="253">
        <v>21.197200000000002</v>
      </c>
    </row>
    <row r="3621" spans="1:7">
      <c r="A3621" s="251"/>
      <c r="B3621" s="241" t="s">
        <v>5078</v>
      </c>
      <c r="C3621" s="245">
        <v>2022</v>
      </c>
      <c r="D3621" s="245" t="s">
        <v>3771</v>
      </c>
      <c r="E3621" s="245">
        <v>1</v>
      </c>
      <c r="F3621" s="245"/>
      <c r="G3621" s="253">
        <v>21.197200000000002</v>
      </c>
    </row>
    <row r="3622" spans="1:7">
      <c r="A3622" s="251"/>
      <c r="B3622" s="241" t="s">
        <v>5078</v>
      </c>
      <c r="C3622" s="245">
        <v>2022</v>
      </c>
      <c r="D3622" s="245" t="s">
        <v>3771</v>
      </c>
      <c r="E3622" s="245">
        <v>1</v>
      </c>
      <c r="F3622" s="245"/>
      <c r="G3622" s="253">
        <v>21.197200000000002</v>
      </c>
    </row>
    <row r="3623" spans="1:7">
      <c r="A3623" s="251"/>
      <c r="B3623" s="241" t="s">
        <v>5078</v>
      </c>
      <c r="C3623" s="245">
        <v>2022</v>
      </c>
      <c r="D3623" s="245" t="s">
        <v>3771</v>
      </c>
      <c r="E3623" s="245">
        <v>1</v>
      </c>
      <c r="F3623" s="245"/>
      <c r="G3623" s="253">
        <v>21.197200000000002</v>
      </c>
    </row>
    <row r="3624" spans="1:7">
      <c r="A3624" s="251"/>
      <c r="B3624" s="241" t="s">
        <v>5078</v>
      </c>
      <c r="C3624" s="245">
        <v>2022</v>
      </c>
      <c r="D3624" s="245" t="s">
        <v>3771</v>
      </c>
      <c r="E3624" s="245">
        <v>1</v>
      </c>
      <c r="F3624" s="245"/>
      <c r="G3624" s="253">
        <v>21.197200000000002</v>
      </c>
    </row>
    <row r="3625" spans="1:7">
      <c r="A3625" s="251"/>
      <c r="B3625" s="241" t="s">
        <v>5078</v>
      </c>
      <c r="C3625" s="245">
        <v>2022</v>
      </c>
      <c r="D3625" s="245" t="s">
        <v>3771</v>
      </c>
      <c r="E3625" s="245">
        <v>1</v>
      </c>
      <c r="F3625" s="245"/>
      <c r="G3625" s="253">
        <v>21.197200000000002</v>
      </c>
    </row>
    <row r="3626" spans="1:7">
      <c r="A3626" s="251"/>
      <c r="B3626" s="241" t="s">
        <v>5078</v>
      </c>
      <c r="C3626" s="245">
        <v>2022</v>
      </c>
      <c r="D3626" s="245" t="s">
        <v>3771</v>
      </c>
      <c r="E3626" s="245">
        <v>1</v>
      </c>
      <c r="F3626" s="245"/>
      <c r="G3626" s="253">
        <v>21.197200000000002</v>
      </c>
    </row>
    <row r="3627" spans="1:7">
      <c r="A3627" s="251"/>
      <c r="B3627" s="241" t="s">
        <v>5078</v>
      </c>
      <c r="C3627" s="245">
        <v>2022</v>
      </c>
      <c r="D3627" s="245" t="s">
        <v>3771</v>
      </c>
      <c r="E3627" s="245">
        <v>1</v>
      </c>
      <c r="F3627" s="245"/>
      <c r="G3627" s="253">
        <v>21.197200000000002</v>
      </c>
    </row>
    <row r="3628" spans="1:7">
      <c r="A3628" s="251"/>
      <c r="B3628" s="241" t="s">
        <v>5078</v>
      </c>
      <c r="C3628" s="245">
        <v>2022</v>
      </c>
      <c r="D3628" s="245" t="s">
        <v>3771</v>
      </c>
      <c r="E3628" s="245">
        <v>1</v>
      </c>
      <c r="F3628" s="245"/>
      <c r="G3628" s="253">
        <v>21.197200000000002</v>
      </c>
    </row>
    <row r="3629" spans="1:7">
      <c r="A3629" s="251"/>
      <c r="B3629" s="241" t="s">
        <v>5078</v>
      </c>
      <c r="C3629" s="245">
        <v>2022</v>
      </c>
      <c r="D3629" s="245" t="s">
        <v>3771</v>
      </c>
      <c r="E3629" s="245">
        <v>1</v>
      </c>
      <c r="F3629" s="245"/>
      <c r="G3629" s="253">
        <v>21.197200000000002</v>
      </c>
    </row>
    <row r="3630" spans="1:7">
      <c r="A3630" s="251"/>
      <c r="B3630" s="241" t="s">
        <v>5078</v>
      </c>
      <c r="C3630" s="245">
        <v>2022</v>
      </c>
      <c r="D3630" s="245" t="s">
        <v>3771</v>
      </c>
      <c r="E3630" s="245">
        <v>1</v>
      </c>
      <c r="F3630" s="245"/>
      <c r="G3630" s="253">
        <v>21.197200000000002</v>
      </c>
    </row>
    <row r="3631" spans="1:7">
      <c r="A3631" s="251"/>
      <c r="B3631" s="241" t="s">
        <v>5078</v>
      </c>
      <c r="C3631" s="245">
        <v>2022</v>
      </c>
      <c r="D3631" s="245" t="s">
        <v>3771</v>
      </c>
      <c r="E3631" s="245">
        <v>1</v>
      </c>
      <c r="F3631" s="245"/>
      <c r="G3631" s="253">
        <v>21.197200000000002</v>
      </c>
    </row>
    <row r="3632" spans="1:7">
      <c r="A3632" s="251"/>
      <c r="B3632" s="241" t="s">
        <v>5078</v>
      </c>
      <c r="C3632" s="245">
        <v>2022</v>
      </c>
      <c r="D3632" s="245" t="s">
        <v>3771</v>
      </c>
      <c r="E3632" s="245">
        <v>1</v>
      </c>
      <c r="F3632" s="245"/>
      <c r="G3632" s="253">
        <v>21.197200000000002</v>
      </c>
    </row>
    <row r="3633" spans="1:7">
      <c r="A3633" s="251"/>
      <c r="B3633" s="241" t="s">
        <v>5078</v>
      </c>
      <c r="C3633" s="245">
        <v>2022</v>
      </c>
      <c r="D3633" s="245" t="s">
        <v>3771</v>
      </c>
      <c r="E3633" s="245">
        <v>1</v>
      </c>
      <c r="F3633" s="245"/>
      <c r="G3633" s="253">
        <v>21.197200000000002</v>
      </c>
    </row>
    <row r="3634" spans="1:7">
      <c r="A3634" s="251"/>
      <c r="B3634" s="241" t="s">
        <v>5078</v>
      </c>
      <c r="C3634" s="245">
        <v>2022</v>
      </c>
      <c r="D3634" s="245" t="s">
        <v>3771</v>
      </c>
      <c r="E3634" s="245">
        <v>1</v>
      </c>
      <c r="F3634" s="245"/>
      <c r="G3634" s="253">
        <v>21.197200000000002</v>
      </c>
    </row>
    <row r="3635" spans="1:7">
      <c r="A3635" s="251"/>
      <c r="B3635" s="241" t="s">
        <v>5078</v>
      </c>
      <c r="C3635" s="245">
        <v>2022</v>
      </c>
      <c r="D3635" s="245" t="s">
        <v>3771</v>
      </c>
      <c r="E3635" s="245">
        <v>1</v>
      </c>
      <c r="F3635" s="245"/>
      <c r="G3635" s="253">
        <v>21.197200000000002</v>
      </c>
    </row>
    <row r="3636" spans="1:7">
      <c r="A3636" s="251"/>
      <c r="B3636" s="241" t="s">
        <v>5078</v>
      </c>
      <c r="C3636" s="245">
        <v>2022</v>
      </c>
      <c r="D3636" s="245" t="s">
        <v>3771</v>
      </c>
      <c r="E3636" s="245">
        <v>1</v>
      </c>
      <c r="F3636" s="245"/>
      <c r="G3636" s="253">
        <v>21.197200000000002</v>
      </c>
    </row>
    <row r="3637" spans="1:7">
      <c r="A3637" s="251"/>
      <c r="B3637" s="241" t="s">
        <v>5078</v>
      </c>
      <c r="C3637" s="245">
        <v>2022</v>
      </c>
      <c r="D3637" s="245" t="s">
        <v>3771</v>
      </c>
      <c r="E3637" s="245">
        <v>1</v>
      </c>
      <c r="F3637" s="245"/>
      <c r="G3637" s="253">
        <v>21.197200000000002</v>
      </c>
    </row>
    <row r="3638" spans="1:7">
      <c r="A3638" s="251"/>
      <c r="B3638" s="241" t="s">
        <v>5078</v>
      </c>
      <c r="C3638" s="245">
        <v>2022</v>
      </c>
      <c r="D3638" s="245" t="s">
        <v>3771</v>
      </c>
      <c r="E3638" s="245">
        <v>1</v>
      </c>
      <c r="F3638" s="245"/>
      <c r="G3638" s="253">
        <v>21.197200000000002</v>
      </c>
    </row>
    <row r="3639" spans="1:7">
      <c r="A3639" s="251"/>
      <c r="B3639" s="241" t="s">
        <v>5078</v>
      </c>
      <c r="C3639" s="245">
        <v>2022</v>
      </c>
      <c r="D3639" s="245" t="s">
        <v>3771</v>
      </c>
      <c r="E3639" s="245">
        <v>1</v>
      </c>
      <c r="F3639" s="245"/>
      <c r="G3639" s="253">
        <v>21.197200000000002</v>
      </c>
    </row>
    <row r="3640" spans="1:7">
      <c r="A3640" s="251"/>
      <c r="B3640" s="241" t="s">
        <v>5078</v>
      </c>
      <c r="C3640" s="245">
        <v>2022</v>
      </c>
      <c r="D3640" s="245" t="s">
        <v>3771</v>
      </c>
      <c r="E3640" s="245">
        <v>1</v>
      </c>
      <c r="F3640" s="245"/>
      <c r="G3640" s="253">
        <v>21.197200000000002</v>
      </c>
    </row>
    <row r="3641" spans="1:7">
      <c r="A3641" s="251"/>
      <c r="B3641" s="241" t="s">
        <v>5078</v>
      </c>
      <c r="C3641" s="245">
        <v>2022</v>
      </c>
      <c r="D3641" s="245" t="s">
        <v>3771</v>
      </c>
      <c r="E3641" s="245">
        <v>1</v>
      </c>
      <c r="F3641" s="245"/>
      <c r="G3641" s="253">
        <v>21.197200000000002</v>
      </c>
    </row>
    <row r="3642" spans="1:7">
      <c r="A3642" s="251"/>
      <c r="B3642" s="241" t="s">
        <v>5078</v>
      </c>
      <c r="C3642" s="245">
        <v>2022</v>
      </c>
      <c r="D3642" s="245" t="s">
        <v>3771</v>
      </c>
      <c r="E3642" s="245">
        <v>1</v>
      </c>
      <c r="F3642" s="245"/>
      <c r="G3642" s="253">
        <v>21.197200000000002</v>
      </c>
    </row>
    <row r="3643" spans="1:7">
      <c r="A3643" s="251"/>
      <c r="B3643" s="241" t="s">
        <v>5078</v>
      </c>
      <c r="C3643" s="245">
        <v>2022</v>
      </c>
      <c r="D3643" s="245" t="s">
        <v>3771</v>
      </c>
      <c r="E3643" s="245">
        <v>1</v>
      </c>
      <c r="F3643" s="245"/>
      <c r="G3643" s="253">
        <v>21.197200000000002</v>
      </c>
    </row>
    <row r="3644" spans="1:7">
      <c r="A3644" s="251"/>
      <c r="B3644" s="241" t="s">
        <v>5078</v>
      </c>
      <c r="C3644" s="245">
        <v>2022</v>
      </c>
      <c r="D3644" s="245" t="s">
        <v>3771</v>
      </c>
      <c r="E3644" s="245">
        <v>1</v>
      </c>
      <c r="F3644" s="245"/>
      <c r="G3644" s="253">
        <v>21.197200000000002</v>
      </c>
    </row>
    <row r="3645" spans="1:7">
      <c r="A3645" s="251"/>
      <c r="B3645" s="241" t="s">
        <v>5078</v>
      </c>
      <c r="C3645" s="245">
        <v>2022</v>
      </c>
      <c r="D3645" s="245" t="s">
        <v>3771</v>
      </c>
      <c r="E3645" s="245">
        <v>1</v>
      </c>
      <c r="F3645" s="245"/>
      <c r="G3645" s="253">
        <v>21.197200000000002</v>
      </c>
    </row>
    <row r="3646" spans="1:7">
      <c r="A3646" s="251"/>
      <c r="B3646" s="241" t="s">
        <v>5078</v>
      </c>
      <c r="C3646" s="245">
        <v>2022</v>
      </c>
      <c r="D3646" s="245" t="s">
        <v>3771</v>
      </c>
      <c r="E3646" s="245">
        <v>1</v>
      </c>
      <c r="F3646" s="245"/>
      <c r="G3646" s="253">
        <v>21.197200000000002</v>
      </c>
    </row>
    <row r="3647" spans="1:7">
      <c r="A3647" s="251"/>
      <c r="B3647" s="241" t="s">
        <v>5078</v>
      </c>
      <c r="C3647" s="245">
        <v>2022</v>
      </c>
      <c r="D3647" s="245" t="s">
        <v>3771</v>
      </c>
      <c r="E3647" s="245">
        <v>1</v>
      </c>
      <c r="F3647" s="245"/>
      <c r="G3647" s="253">
        <v>21.197200000000002</v>
      </c>
    </row>
    <row r="3648" spans="1:7">
      <c r="A3648" s="251"/>
      <c r="B3648" s="241" t="s">
        <v>5078</v>
      </c>
      <c r="C3648" s="245">
        <v>2022</v>
      </c>
      <c r="D3648" s="245" t="s">
        <v>3771</v>
      </c>
      <c r="E3648" s="245">
        <v>1</v>
      </c>
      <c r="F3648" s="245"/>
      <c r="G3648" s="253">
        <v>21.197200000000002</v>
      </c>
    </row>
    <row r="3649" spans="1:7">
      <c r="A3649" s="251"/>
      <c r="B3649" s="241" t="s">
        <v>5078</v>
      </c>
      <c r="C3649" s="245">
        <v>2022</v>
      </c>
      <c r="D3649" s="245" t="s">
        <v>3771</v>
      </c>
      <c r="E3649" s="245">
        <v>1</v>
      </c>
      <c r="F3649" s="245"/>
      <c r="G3649" s="253">
        <v>21.197200000000002</v>
      </c>
    </row>
    <row r="3650" spans="1:7">
      <c r="A3650" s="251"/>
      <c r="B3650" s="241" t="s">
        <v>5078</v>
      </c>
      <c r="C3650" s="245">
        <v>2022</v>
      </c>
      <c r="D3650" s="245" t="s">
        <v>3771</v>
      </c>
      <c r="E3650" s="245">
        <v>1</v>
      </c>
      <c r="F3650" s="245"/>
      <c r="G3650" s="253">
        <v>21.197200000000002</v>
      </c>
    </row>
    <row r="3651" spans="1:7">
      <c r="A3651" s="251"/>
      <c r="B3651" s="241" t="s">
        <v>5078</v>
      </c>
      <c r="C3651" s="245">
        <v>2022</v>
      </c>
      <c r="D3651" s="245" t="s">
        <v>3771</v>
      </c>
      <c r="E3651" s="245">
        <v>1</v>
      </c>
      <c r="F3651" s="245"/>
      <c r="G3651" s="253">
        <v>21.197200000000002</v>
      </c>
    </row>
    <row r="3652" spans="1:7">
      <c r="A3652" s="251"/>
      <c r="B3652" s="241" t="s">
        <v>5078</v>
      </c>
      <c r="C3652" s="245">
        <v>2022</v>
      </c>
      <c r="D3652" s="245" t="s">
        <v>3771</v>
      </c>
      <c r="E3652" s="245">
        <v>1</v>
      </c>
      <c r="F3652" s="245"/>
      <c r="G3652" s="253">
        <v>21.197200000000002</v>
      </c>
    </row>
    <row r="3653" spans="1:7">
      <c r="A3653" s="251"/>
      <c r="B3653" s="241" t="s">
        <v>5078</v>
      </c>
      <c r="C3653" s="245">
        <v>2022</v>
      </c>
      <c r="D3653" s="245" t="s">
        <v>3771</v>
      </c>
      <c r="E3653" s="245">
        <v>1</v>
      </c>
      <c r="F3653" s="245"/>
      <c r="G3653" s="253">
        <v>21.197200000000002</v>
      </c>
    </row>
    <row r="3654" spans="1:7">
      <c r="A3654" s="251"/>
      <c r="B3654" s="241" t="s">
        <v>5078</v>
      </c>
      <c r="C3654" s="245">
        <v>2022</v>
      </c>
      <c r="D3654" s="245" t="s">
        <v>3771</v>
      </c>
      <c r="E3654" s="245">
        <v>1</v>
      </c>
      <c r="F3654" s="245"/>
      <c r="G3654" s="253">
        <v>21.197200000000002</v>
      </c>
    </row>
    <row r="3655" spans="1:7">
      <c r="A3655" s="251"/>
      <c r="B3655" s="241" t="s">
        <v>5078</v>
      </c>
      <c r="C3655" s="245">
        <v>2022</v>
      </c>
      <c r="D3655" s="245" t="s">
        <v>3771</v>
      </c>
      <c r="E3655" s="245">
        <v>1</v>
      </c>
      <c r="F3655" s="245"/>
      <c r="G3655" s="253">
        <v>21.197200000000002</v>
      </c>
    </row>
    <row r="3656" spans="1:7">
      <c r="A3656" s="251"/>
      <c r="B3656" s="241" t="s">
        <v>5078</v>
      </c>
      <c r="C3656" s="245">
        <v>2022</v>
      </c>
      <c r="D3656" s="245" t="s">
        <v>3771</v>
      </c>
      <c r="E3656" s="245">
        <v>1</v>
      </c>
      <c r="F3656" s="245"/>
      <c r="G3656" s="253">
        <v>21.197200000000002</v>
      </c>
    </row>
    <row r="3657" spans="1:7">
      <c r="A3657" s="251"/>
      <c r="B3657" s="241" t="s">
        <v>5078</v>
      </c>
      <c r="C3657" s="245">
        <v>2022</v>
      </c>
      <c r="D3657" s="245" t="s">
        <v>3771</v>
      </c>
      <c r="E3657" s="245">
        <v>1</v>
      </c>
      <c r="F3657" s="245"/>
      <c r="G3657" s="253">
        <v>21.197200000000002</v>
      </c>
    </row>
    <row r="3658" spans="1:7">
      <c r="A3658" s="251"/>
      <c r="B3658" s="241" t="s">
        <v>5078</v>
      </c>
      <c r="C3658" s="245">
        <v>2022</v>
      </c>
      <c r="D3658" s="245" t="s">
        <v>3771</v>
      </c>
      <c r="E3658" s="245">
        <v>1</v>
      </c>
      <c r="F3658" s="245"/>
      <c r="G3658" s="253">
        <v>21.197200000000002</v>
      </c>
    </row>
    <row r="3659" spans="1:7">
      <c r="A3659" s="251"/>
      <c r="B3659" s="241" t="s">
        <v>5078</v>
      </c>
      <c r="C3659" s="245">
        <v>2022</v>
      </c>
      <c r="D3659" s="245" t="s">
        <v>3771</v>
      </c>
      <c r="E3659" s="245">
        <v>1</v>
      </c>
      <c r="F3659" s="245"/>
      <c r="G3659" s="253">
        <v>21.197200000000002</v>
      </c>
    </row>
    <row r="3660" spans="1:7">
      <c r="A3660" s="251"/>
      <c r="B3660" s="241" t="s">
        <v>5078</v>
      </c>
      <c r="C3660" s="245">
        <v>2022</v>
      </c>
      <c r="D3660" s="245" t="s">
        <v>3771</v>
      </c>
      <c r="E3660" s="245">
        <v>1</v>
      </c>
      <c r="F3660" s="245"/>
      <c r="G3660" s="253">
        <v>21.197200000000002</v>
      </c>
    </row>
    <row r="3661" spans="1:7">
      <c r="A3661" s="251"/>
      <c r="B3661" s="241" t="s">
        <v>5078</v>
      </c>
      <c r="C3661" s="245">
        <v>2022</v>
      </c>
      <c r="D3661" s="245" t="s">
        <v>3771</v>
      </c>
      <c r="E3661" s="245">
        <v>1</v>
      </c>
      <c r="F3661" s="245"/>
      <c r="G3661" s="253">
        <v>21.197200000000002</v>
      </c>
    </row>
    <row r="3662" spans="1:7">
      <c r="A3662" s="251"/>
      <c r="B3662" s="241" t="s">
        <v>5078</v>
      </c>
      <c r="C3662" s="245">
        <v>2022</v>
      </c>
      <c r="D3662" s="245" t="s">
        <v>3771</v>
      </c>
      <c r="E3662" s="245">
        <v>1</v>
      </c>
      <c r="F3662" s="245"/>
      <c r="G3662" s="253">
        <v>21.197200000000002</v>
      </c>
    </row>
    <row r="3663" spans="1:7">
      <c r="A3663" s="251"/>
      <c r="B3663" s="241" t="s">
        <v>5078</v>
      </c>
      <c r="C3663" s="245">
        <v>2022</v>
      </c>
      <c r="D3663" s="245" t="s">
        <v>3771</v>
      </c>
      <c r="E3663" s="245">
        <v>1</v>
      </c>
      <c r="F3663" s="245"/>
      <c r="G3663" s="253">
        <v>21.197200000000002</v>
      </c>
    </row>
    <row r="3664" spans="1:7">
      <c r="A3664" s="251"/>
      <c r="B3664" s="241" t="s">
        <v>5078</v>
      </c>
      <c r="C3664" s="245">
        <v>2022</v>
      </c>
      <c r="D3664" s="245" t="s">
        <v>3771</v>
      </c>
      <c r="E3664" s="245">
        <v>1</v>
      </c>
      <c r="F3664" s="245"/>
      <c r="G3664" s="253">
        <v>21.197200000000002</v>
      </c>
    </row>
    <row r="3665" spans="1:7">
      <c r="A3665" s="251"/>
      <c r="B3665" s="241" t="s">
        <v>5078</v>
      </c>
      <c r="C3665" s="245">
        <v>2022</v>
      </c>
      <c r="D3665" s="245" t="s">
        <v>3771</v>
      </c>
      <c r="E3665" s="245">
        <v>1</v>
      </c>
      <c r="F3665" s="245"/>
      <c r="G3665" s="253">
        <v>21.197200000000002</v>
      </c>
    </row>
    <row r="3666" spans="1:7">
      <c r="A3666" s="251"/>
      <c r="B3666" s="241" t="s">
        <v>5078</v>
      </c>
      <c r="C3666" s="245">
        <v>2022</v>
      </c>
      <c r="D3666" s="245" t="s">
        <v>3771</v>
      </c>
      <c r="E3666" s="245">
        <v>1</v>
      </c>
      <c r="F3666" s="245"/>
      <c r="G3666" s="253">
        <v>21.197200000000002</v>
      </c>
    </row>
    <row r="3667" spans="1:7">
      <c r="A3667" s="251"/>
      <c r="B3667" s="241" t="s">
        <v>5078</v>
      </c>
      <c r="C3667" s="245">
        <v>2022</v>
      </c>
      <c r="D3667" s="245" t="s">
        <v>3771</v>
      </c>
      <c r="E3667" s="245">
        <v>1</v>
      </c>
      <c r="F3667" s="245"/>
      <c r="G3667" s="253">
        <v>21.197200000000002</v>
      </c>
    </row>
    <row r="3668" spans="1:7">
      <c r="A3668" s="251"/>
      <c r="B3668" s="241" t="s">
        <v>5078</v>
      </c>
      <c r="C3668" s="245">
        <v>2022</v>
      </c>
      <c r="D3668" s="245" t="s">
        <v>3771</v>
      </c>
      <c r="E3668" s="245">
        <v>1</v>
      </c>
      <c r="F3668" s="245"/>
      <c r="G3668" s="253">
        <v>21.197200000000002</v>
      </c>
    </row>
    <row r="3669" spans="1:7">
      <c r="A3669" s="251"/>
      <c r="B3669" s="241" t="s">
        <v>5078</v>
      </c>
      <c r="C3669" s="245">
        <v>2022</v>
      </c>
      <c r="D3669" s="245" t="s">
        <v>3771</v>
      </c>
      <c r="E3669" s="245">
        <v>1</v>
      </c>
      <c r="F3669" s="245"/>
      <c r="G3669" s="253">
        <v>21.197200000000002</v>
      </c>
    </row>
    <row r="3670" spans="1:7">
      <c r="A3670" s="251"/>
      <c r="B3670" s="241" t="s">
        <v>5078</v>
      </c>
      <c r="C3670" s="245">
        <v>2022</v>
      </c>
      <c r="D3670" s="245" t="s">
        <v>3771</v>
      </c>
      <c r="E3670" s="245">
        <v>1</v>
      </c>
      <c r="F3670" s="245"/>
      <c r="G3670" s="253">
        <v>21.197200000000002</v>
      </c>
    </row>
    <row r="3671" spans="1:7">
      <c r="A3671" s="251"/>
      <c r="B3671" s="241" t="s">
        <v>5078</v>
      </c>
      <c r="C3671" s="245">
        <v>2022</v>
      </c>
      <c r="D3671" s="245" t="s">
        <v>3771</v>
      </c>
      <c r="E3671" s="245">
        <v>1</v>
      </c>
      <c r="F3671" s="245"/>
      <c r="G3671" s="253">
        <v>21.197200000000002</v>
      </c>
    </row>
    <row r="3672" spans="1:7">
      <c r="A3672" s="251"/>
      <c r="B3672" s="241" t="s">
        <v>5078</v>
      </c>
      <c r="C3672" s="245">
        <v>2022</v>
      </c>
      <c r="D3672" s="245" t="s">
        <v>3771</v>
      </c>
      <c r="E3672" s="245">
        <v>1</v>
      </c>
      <c r="F3672" s="245"/>
      <c r="G3672" s="253">
        <v>21.197200000000002</v>
      </c>
    </row>
    <row r="3673" spans="1:7">
      <c r="A3673" s="251"/>
      <c r="B3673" s="241" t="s">
        <v>5078</v>
      </c>
      <c r="C3673" s="245">
        <v>2022</v>
      </c>
      <c r="D3673" s="245" t="s">
        <v>3771</v>
      </c>
      <c r="E3673" s="245">
        <v>1</v>
      </c>
      <c r="F3673" s="245"/>
      <c r="G3673" s="253">
        <v>21.197200000000002</v>
      </c>
    </row>
    <row r="3674" spans="1:7">
      <c r="A3674" s="251"/>
      <c r="B3674" s="241" t="s">
        <v>5078</v>
      </c>
      <c r="C3674" s="245">
        <v>2022</v>
      </c>
      <c r="D3674" s="245" t="s">
        <v>3771</v>
      </c>
      <c r="E3674" s="245">
        <v>1</v>
      </c>
      <c r="F3674" s="245"/>
      <c r="G3674" s="253">
        <v>21.197200000000002</v>
      </c>
    </row>
    <row r="3675" spans="1:7">
      <c r="A3675" s="251"/>
      <c r="B3675" s="241" t="s">
        <v>5078</v>
      </c>
      <c r="C3675" s="245">
        <v>2022</v>
      </c>
      <c r="D3675" s="245" t="s">
        <v>3771</v>
      </c>
      <c r="E3675" s="245">
        <v>1</v>
      </c>
      <c r="F3675" s="245"/>
      <c r="G3675" s="253">
        <v>21.197200000000002</v>
      </c>
    </row>
    <row r="3676" spans="1:7">
      <c r="A3676" s="251"/>
      <c r="B3676" s="241" t="s">
        <v>5078</v>
      </c>
      <c r="C3676" s="245">
        <v>2022</v>
      </c>
      <c r="D3676" s="245" t="s">
        <v>3771</v>
      </c>
      <c r="E3676" s="245">
        <v>1</v>
      </c>
      <c r="F3676" s="245"/>
      <c r="G3676" s="253">
        <v>21.197200000000002</v>
      </c>
    </row>
    <row r="3677" spans="1:7">
      <c r="A3677" s="251"/>
      <c r="B3677" s="241" t="s">
        <v>5078</v>
      </c>
      <c r="C3677" s="245">
        <v>2022</v>
      </c>
      <c r="D3677" s="245" t="s">
        <v>3771</v>
      </c>
      <c r="E3677" s="245">
        <v>1</v>
      </c>
      <c r="F3677" s="245"/>
      <c r="G3677" s="253">
        <v>21.197200000000002</v>
      </c>
    </row>
    <row r="3678" spans="1:7">
      <c r="A3678" s="251"/>
      <c r="B3678" s="241" t="s">
        <v>5078</v>
      </c>
      <c r="C3678" s="245">
        <v>2022</v>
      </c>
      <c r="D3678" s="245" t="s">
        <v>3771</v>
      </c>
      <c r="E3678" s="245">
        <v>1</v>
      </c>
      <c r="F3678" s="245"/>
      <c r="G3678" s="253">
        <v>21.197200000000002</v>
      </c>
    </row>
    <row r="3679" spans="1:7">
      <c r="A3679" s="251"/>
      <c r="B3679" s="241" t="s">
        <v>5078</v>
      </c>
      <c r="C3679" s="245">
        <v>2022</v>
      </c>
      <c r="D3679" s="245" t="s">
        <v>3771</v>
      </c>
      <c r="E3679" s="245">
        <v>1</v>
      </c>
      <c r="F3679" s="245"/>
      <c r="G3679" s="253">
        <v>21.197200000000002</v>
      </c>
    </row>
    <row r="3680" spans="1:7">
      <c r="A3680" s="251"/>
      <c r="B3680" s="241" t="s">
        <v>5078</v>
      </c>
      <c r="C3680" s="245">
        <v>2022</v>
      </c>
      <c r="D3680" s="245" t="s">
        <v>3771</v>
      </c>
      <c r="E3680" s="245">
        <v>1</v>
      </c>
      <c r="F3680" s="245"/>
      <c r="G3680" s="253">
        <v>21.197200000000002</v>
      </c>
    </row>
    <row r="3681" spans="1:7">
      <c r="A3681" s="251"/>
      <c r="B3681" s="241" t="s">
        <v>5078</v>
      </c>
      <c r="C3681" s="245">
        <v>2022</v>
      </c>
      <c r="D3681" s="245" t="s">
        <v>3771</v>
      </c>
      <c r="E3681" s="245">
        <v>1</v>
      </c>
      <c r="F3681" s="245"/>
      <c r="G3681" s="253">
        <v>21.197200000000002</v>
      </c>
    </row>
    <row r="3682" spans="1:7">
      <c r="A3682" s="251"/>
      <c r="B3682" s="241" t="s">
        <v>5078</v>
      </c>
      <c r="C3682" s="245">
        <v>2022</v>
      </c>
      <c r="D3682" s="245" t="s">
        <v>3771</v>
      </c>
      <c r="E3682" s="245">
        <v>1</v>
      </c>
      <c r="F3682" s="245"/>
      <c r="G3682" s="253">
        <v>21.197200000000002</v>
      </c>
    </row>
    <row r="3683" spans="1:7">
      <c r="A3683" s="251"/>
      <c r="B3683" s="241" t="s">
        <v>5078</v>
      </c>
      <c r="C3683" s="245">
        <v>2022</v>
      </c>
      <c r="D3683" s="245" t="s">
        <v>3771</v>
      </c>
      <c r="E3683" s="245">
        <v>1</v>
      </c>
      <c r="F3683" s="245"/>
      <c r="G3683" s="253">
        <v>21.197200000000002</v>
      </c>
    </row>
    <row r="3684" spans="1:7">
      <c r="A3684" s="251"/>
      <c r="B3684" s="241" t="s">
        <v>5078</v>
      </c>
      <c r="C3684" s="245">
        <v>2022</v>
      </c>
      <c r="D3684" s="245" t="s">
        <v>3771</v>
      </c>
      <c r="E3684" s="245">
        <v>1</v>
      </c>
      <c r="F3684" s="245"/>
      <c r="G3684" s="253">
        <v>21.197200000000002</v>
      </c>
    </row>
    <row r="3685" spans="1:7">
      <c r="A3685" s="251"/>
      <c r="B3685" s="241" t="s">
        <v>5078</v>
      </c>
      <c r="C3685" s="245">
        <v>2022</v>
      </c>
      <c r="D3685" s="245" t="s">
        <v>3771</v>
      </c>
      <c r="E3685" s="245">
        <v>1</v>
      </c>
      <c r="F3685" s="245"/>
      <c r="G3685" s="253">
        <v>21.197200000000002</v>
      </c>
    </row>
    <row r="3686" spans="1:7">
      <c r="A3686" s="251"/>
      <c r="B3686" s="241" t="s">
        <v>5078</v>
      </c>
      <c r="C3686" s="245">
        <v>2022</v>
      </c>
      <c r="D3686" s="245" t="s">
        <v>3771</v>
      </c>
      <c r="E3686" s="245">
        <v>1</v>
      </c>
      <c r="F3686" s="245"/>
      <c r="G3686" s="253">
        <v>21.197200000000002</v>
      </c>
    </row>
    <row r="3687" spans="1:7">
      <c r="A3687" s="251"/>
      <c r="B3687" s="241" t="s">
        <v>5078</v>
      </c>
      <c r="C3687" s="245">
        <v>2022</v>
      </c>
      <c r="D3687" s="245" t="s">
        <v>3771</v>
      </c>
      <c r="E3687" s="245">
        <v>1</v>
      </c>
      <c r="F3687" s="245"/>
      <c r="G3687" s="253">
        <v>21.197200000000002</v>
      </c>
    </row>
    <row r="3688" spans="1:7">
      <c r="A3688" s="251"/>
      <c r="B3688" s="241" t="s">
        <v>5078</v>
      </c>
      <c r="C3688" s="245">
        <v>2022</v>
      </c>
      <c r="D3688" s="245" t="s">
        <v>3771</v>
      </c>
      <c r="E3688" s="245">
        <v>1</v>
      </c>
      <c r="F3688" s="245"/>
      <c r="G3688" s="253">
        <v>21.197200000000002</v>
      </c>
    </row>
    <row r="3689" spans="1:7">
      <c r="A3689" s="251"/>
      <c r="B3689" s="241" t="s">
        <v>5078</v>
      </c>
      <c r="C3689" s="245">
        <v>2022</v>
      </c>
      <c r="D3689" s="245" t="s">
        <v>3771</v>
      </c>
      <c r="E3689" s="245">
        <v>1</v>
      </c>
      <c r="F3689" s="245"/>
      <c r="G3689" s="253">
        <v>21.197200000000002</v>
      </c>
    </row>
    <row r="3690" spans="1:7">
      <c r="A3690" s="251"/>
      <c r="B3690" s="241" t="s">
        <v>5078</v>
      </c>
      <c r="C3690" s="245">
        <v>2022</v>
      </c>
      <c r="D3690" s="245" t="s">
        <v>3771</v>
      </c>
      <c r="E3690" s="245">
        <v>1</v>
      </c>
      <c r="F3690" s="245"/>
      <c r="G3690" s="253">
        <v>21.197200000000002</v>
      </c>
    </row>
    <row r="3691" spans="1:7">
      <c r="A3691" s="251"/>
      <c r="B3691" s="241" t="s">
        <v>5078</v>
      </c>
      <c r="C3691" s="245">
        <v>2022</v>
      </c>
      <c r="D3691" s="245" t="s">
        <v>3771</v>
      </c>
      <c r="E3691" s="245">
        <v>1</v>
      </c>
      <c r="F3691" s="245"/>
      <c r="G3691" s="253">
        <v>21.19717</v>
      </c>
    </row>
    <row r="3692" spans="1:7">
      <c r="A3692" s="251"/>
      <c r="B3692" s="241" t="s">
        <v>5078</v>
      </c>
      <c r="C3692" s="245">
        <v>2022</v>
      </c>
      <c r="D3692" s="245" t="s">
        <v>3771</v>
      </c>
      <c r="E3692" s="245">
        <v>1</v>
      </c>
      <c r="F3692" s="245"/>
      <c r="G3692" s="253">
        <v>21.19717</v>
      </c>
    </row>
    <row r="3693" spans="1:7">
      <c r="A3693" s="251"/>
      <c r="B3693" s="241" t="s">
        <v>5078</v>
      </c>
      <c r="C3693" s="245">
        <v>2022</v>
      </c>
      <c r="D3693" s="245" t="s">
        <v>3771</v>
      </c>
      <c r="E3693" s="245">
        <v>1</v>
      </c>
      <c r="F3693" s="245"/>
      <c r="G3693" s="253">
        <v>21.19717</v>
      </c>
    </row>
    <row r="3694" spans="1:7">
      <c r="A3694" s="251"/>
      <c r="B3694" s="241" t="s">
        <v>5078</v>
      </c>
      <c r="C3694" s="245">
        <v>2022</v>
      </c>
      <c r="D3694" s="245" t="s">
        <v>3771</v>
      </c>
      <c r="E3694" s="245">
        <v>1</v>
      </c>
      <c r="F3694" s="245"/>
      <c r="G3694" s="253">
        <v>21.19717</v>
      </c>
    </row>
    <row r="3695" spans="1:7">
      <c r="A3695" s="251"/>
      <c r="B3695" s="241" t="s">
        <v>5078</v>
      </c>
      <c r="C3695" s="245">
        <v>2022</v>
      </c>
      <c r="D3695" s="245" t="s">
        <v>3771</v>
      </c>
      <c r="E3695" s="245">
        <v>1</v>
      </c>
      <c r="F3695" s="245"/>
      <c r="G3695" s="253">
        <v>21.19717</v>
      </c>
    </row>
    <row r="3696" spans="1:7">
      <c r="A3696" s="251"/>
      <c r="B3696" s="241" t="s">
        <v>5079</v>
      </c>
      <c r="C3696" s="245">
        <v>2022</v>
      </c>
      <c r="D3696" s="245" t="s">
        <v>3771</v>
      </c>
      <c r="E3696" s="245">
        <v>1</v>
      </c>
      <c r="F3696" s="245"/>
      <c r="G3696" s="253">
        <v>40.620910000000002</v>
      </c>
    </row>
    <row r="3697" spans="1:7">
      <c r="A3697" s="251"/>
      <c r="B3697" s="241" t="s">
        <v>5079</v>
      </c>
      <c r="C3697" s="245">
        <v>2022</v>
      </c>
      <c r="D3697" s="245" t="s">
        <v>3771</v>
      </c>
      <c r="E3697" s="245">
        <v>1</v>
      </c>
      <c r="F3697" s="245"/>
      <c r="G3697" s="253">
        <v>28.843859999999999</v>
      </c>
    </row>
    <row r="3698" spans="1:7">
      <c r="A3698" s="251"/>
      <c r="B3698" s="241" t="s">
        <v>5079</v>
      </c>
      <c r="C3698" s="245">
        <v>2022</v>
      </c>
      <c r="D3698" s="245" t="s">
        <v>3771</v>
      </c>
      <c r="E3698" s="245">
        <v>1</v>
      </c>
      <c r="F3698" s="245"/>
      <c r="G3698" s="253">
        <v>39.879160000000006</v>
      </c>
    </row>
    <row r="3699" spans="1:7">
      <c r="A3699" s="251"/>
      <c r="B3699" s="241" t="s">
        <v>5079</v>
      </c>
      <c r="C3699" s="245">
        <v>2022</v>
      </c>
      <c r="D3699" s="245" t="s">
        <v>3771</v>
      </c>
      <c r="E3699" s="245">
        <v>1</v>
      </c>
      <c r="F3699" s="245"/>
      <c r="G3699" s="253">
        <v>43.469800000000006</v>
      </c>
    </row>
    <row r="3700" spans="1:7">
      <c r="A3700" s="251"/>
      <c r="B3700" s="241" t="s">
        <v>5079</v>
      </c>
      <c r="C3700" s="245">
        <v>2022</v>
      </c>
      <c r="D3700" s="245" t="s">
        <v>3771</v>
      </c>
      <c r="E3700" s="245">
        <v>1</v>
      </c>
      <c r="F3700" s="245"/>
      <c r="G3700" s="253">
        <v>43.67548</v>
      </c>
    </row>
    <row r="3701" spans="1:7">
      <c r="A3701" s="251"/>
      <c r="B3701" s="241" t="s">
        <v>5079</v>
      </c>
      <c r="C3701" s="245">
        <v>2022</v>
      </c>
      <c r="D3701" s="245" t="s">
        <v>3771</v>
      </c>
      <c r="E3701" s="245">
        <v>1</v>
      </c>
      <c r="F3701" s="245"/>
      <c r="G3701" s="253">
        <v>47.005240000000001</v>
      </c>
    </row>
    <row r="3702" spans="1:7">
      <c r="A3702" s="251"/>
      <c r="B3702" s="241" t="s">
        <v>5079</v>
      </c>
      <c r="C3702" s="245">
        <v>2022</v>
      </c>
      <c r="D3702" s="245" t="s">
        <v>3771</v>
      </c>
      <c r="E3702" s="245">
        <v>1</v>
      </c>
      <c r="F3702" s="245"/>
      <c r="G3702" s="253">
        <v>43.191029999999998</v>
      </c>
    </row>
    <row r="3703" spans="1:7">
      <c r="A3703" s="251"/>
      <c r="B3703" s="241" t="s">
        <v>5079</v>
      </c>
      <c r="C3703" s="245">
        <v>2022</v>
      </c>
      <c r="D3703" s="245" t="s">
        <v>3771</v>
      </c>
      <c r="E3703" s="245">
        <v>1</v>
      </c>
      <c r="F3703" s="245"/>
      <c r="G3703" s="253">
        <v>39.69126</v>
      </c>
    </row>
    <row r="3704" spans="1:7">
      <c r="A3704" s="251"/>
      <c r="B3704" s="241" t="s">
        <v>5079</v>
      </c>
      <c r="C3704" s="245">
        <v>2022</v>
      </c>
      <c r="D3704" s="245" t="s">
        <v>3771</v>
      </c>
      <c r="E3704" s="245">
        <v>1</v>
      </c>
      <c r="F3704" s="245"/>
      <c r="G3704" s="253">
        <v>46.467820000000003</v>
      </c>
    </row>
    <row r="3705" spans="1:7">
      <c r="A3705" s="251"/>
      <c r="B3705" s="241" t="s">
        <v>5079</v>
      </c>
      <c r="C3705" s="245">
        <v>2022</v>
      </c>
      <c r="D3705" s="245" t="s">
        <v>3771</v>
      </c>
      <c r="E3705" s="245">
        <v>1</v>
      </c>
      <c r="F3705" s="245"/>
      <c r="G3705" s="253">
        <v>36.601109999999998</v>
      </c>
    </row>
    <row r="3706" spans="1:7">
      <c r="A3706" s="251"/>
      <c r="B3706" s="241" t="s">
        <v>5079</v>
      </c>
      <c r="C3706" s="245">
        <v>2022</v>
      </c>
      <c r="D3706" s="245" t="s">
        <v>3771</v>
      </c>
      <c r="E3706" s="245">
        <v>1</v>
      </c>
      <c r="F3706" s="245"/>
      <c r="G3706" s="253">
        <v>15.64574</v>
      </c>
    </row>
    <row r="3707" spans="1:7">
      <c r="A3707" s="251"/>
      <c r="B3707" s="241" t="s">
        <v>5079</v>
      </c>
      <c r="C3707" s="245">
        <v>2022</v>
      </c>
      <c r="D3707" s="245" t="s">
        <v>3771</v>
      </c>
      <c r="E3707" s="245">
        <v>1</v>
      </c>
      <c r="F3707" s="245"/>
      <c r="G3707" s="253">
        <v>29.0122</v>
      </c>
    </row>
    <row r="3708" spans="1:7">
      <c r="A3708" s="251"/>
      <c r="B3708" s="241" t="s">
        <v>5079</v>
      </c>
      <c r="C3708" s="245">
        <v>2022</v>
      </c>
      <c r="D3708" s="245" t="s">
        <v>3771</v>
      </c>
      <c r="E3708" s="245">
        <v>1</v>
      </c>
      <c r="F3708" s="245"/>
      <c r="G3708" s="253">
        <v>39.916290000000004</v>
      </c>
    </row>
    <row r="3709" spans="1:7">
      <c r="A3709" s="251"/>
      <c r="B3709" s="241" t="s">
        <v>5079</v>
      </c>
      <c r="C3709" s="245">
        <v>2022</v>
      </c>
      <c r="D3709" s="245" t="s">
        <v>3771</v>
      </c>
      <c r="E3709" s="245">
        <v>1</v>
      </c>
      <c r="F3709" s="245"/>
      <c r="G3709" s="253">
        <v>40.108359999999998</v>
      </c>
    </row>
    <row r="3710" spans="1:7">
      <c r="A3710" s="251"/>
      <c r="B3710" s="241" t="s">
        <v>5079</v>
      </c>
      <c r="C3710" s="245">
        <v>2022</v>
      </c>
      <c r="D3710" s="245" t="s">
        <v>3771</v>
      </c>
      <c r="E3710" s="245">
        <v>1</v>
      </c>
      <c r="F3710" s="245"/>
      <c r="G3710" s="253">
        <v>15.24363</v>
      </c>
    </row>
    <row r="3711" spans="1:7">
      <c r="A3711" s="251"/>
      <c r="B3711" s="241" t="s">
        <v>5079</v>
      </c>
      <c r="C3711" s="245">
        <v>2022</v>
      </c>
      <c r="D3711" s="245" t="s">
        <v>3771</v>
      </c>
      <c r="E3711" s="245">
        <v>1</v>
      </c>
      <c r="F3711" s="245"/>
      <c r="G3711" s="253">
        <v>40.014480000000006</v>
      </c>
    </row>
    <row r="3712" spans="1:7">
      <c r="A3712" s="251"/>
      <c r="B3712" s="241" t="s">
        <v>5079</v>
      </c>
      <c r="C3712" s="245">
        <v>2022</v>
      </c>
      <c r="D3712" s="245" t="s">
        <v>3771</v>
      </c>
      <c r="E3712" s="245">
        <v>1</v>
      </c>
      <c r="F3712" s="245"/>
      <c r="G3712" s="253">
        <v>27.881499999999999</v>
      </c>
    </row>
    <row r="3713" spans="1:7">
      <c r="A3713" s="251"/>
      <c r="B3713" s="241" t="s">
        <v>5079</v>
      </c>
      <c r="C3713" s="245">
        <v>2022</v>
      </c>
      <c r="D3713" s="245" t="s">
        <v>3771</v>
      </c>
      <c r="E3713" s="245">
        <v>1</v>
      </c>
      <c r="F3713" s="245"/>
      <c r="G3713" s="253">
        <v>28.399930000000001</v>
      </c>
    </row>
    <row r="3714" spans="1:7">
      <c r="A3714" s="251"/>
      <c r="B3714" s="241" t="s">
        <v>5079</v>
      </c>
      <c r="C3714" s="245">
        <v>2022</v>
      </c>
      <c r="D3714" s="245" t="s">
        <v>3771</v>
      </c>
      <c r="E3714" s="245">
        <v>1</v>
      </c>
      <c r="F3714" s="245"/>
      <c r="G3714" s="253">
        <v>35.768900000000002</v>
      </c>
    </row>
    <row r="3715" spans="1:7">
      <c r="A3715" s="251"/>
      <c r="B3715" s="241" t="s">
        <v>5079</v>
      </c>
      <c r="C3715" s="245">
        <v>2022</v>
      </c>
      <c r="D3715" s="245" t="s">
        <v>3771</v>
      </c>
      <c r="E3715" s="245">
        <v>1</v>
      </c>
      <c r="F3715" s="245"/>
      <c r="G3715" s="253">
        <v>23.174959999999999</v>
      </c>
    </row>
    <row r="3716" spans="1:7">
      <c r="A3716" s="251"/>
      <c r="B3716" s="241" t="s">
        <v>5079</v>
      </c>
      <c r="C3716" s="245">
        <v>2022</v>
      </c>
      <c r="D3716" s="245" t="s">
        <v>3771</v>
      </c>
      <c r="E3716" s="245">
        <v>1</v>
      </c>
      <c r="F3716" s="245"/>
      <c r="G3716" s="253">
        <v>31.484860000000001</v>
      </c>
    </row>
    <row r="3717" spans="1:7">
      <c r="A3717" s="251"/>
      <c r="B3717" s="241" t="s">
        <v>5079</v>
      </c>
      <c r="C3717" s="245">
        <v>2022</v>
      </c>
      <c r="D3717" s="245" t="s">
        <v>3771</v>
      </c>
      <c r="E3717" s="245">
        <v>1</v>
      </c>
      <c r="F3717" s="245"/>
      <c r="G3717" s="253">
        <v>28.547310000000003</v>
      </c>
    </row>
    <row r="3718" spans="1:7">
      <c r="A3718" s="251"/>
      <c r="B3718" s="241" t="s">
        <v>5079</v>
      </c>
      <c r="C3718" s="245">
        <v>2022</v>
      </c>
      <c r="D3718" s="245" t="s">
        <v>3771</v>
      </c>
      <c r="E3718" s="245">
        <v>1</v>
      </c>
      <c r="F3718" s="245"/>
      <c r="G3718" s="253">
        <v>28.855319999999999</v>
      </c>
    </row>
    <row r="3719" spans="1:7">
      <c r="A3719" s="251"/>
      <c r="B3719" s="241" t="s">
        <v>5079</v>
      </c>
      <c r="C3719" s="245">
        <v>2022</v>
      </c>
      <c r="D3719" s="245" t="s">
        <v>3771</v>
      </c>
      <c r="E3719" s="245">
        <v>1</v>
      </c>
      <c r="F3719" s="245"/>
      <c r="G3719" s="253">
        <v>28.392799999999998</v>
      </c>
    </row>
    <row r="3720" spans="1:7">
      <c r="A3720" s="251"/>
      <c r="B3720" s="241" t="s">
        <v>5079</v>
      </c>
      <c r="C3720" s="245">
        <v>2022</v>
      </c>
      <c r="D3720" s="245" t="s">
        <v>3771</v>
      </c>
      <c r="E3720" s="245">
        <v>1</v>
      </c>
      <c r="F3720" s="245"/>
      <c r="G3720" s="253">
        <v>17.844390000000001</v>
      </c>
    </row>
    <row r="3721" spans="1:7">
      <c r="A3721" s="251"/>
      <c r="B3721" s="241" t="s">
        <v>5079</v>
      </c>
      <c r="C3721" s="245">
        <v>2022</v>
      </c>
      <c r="D3721" s="245" t="s">
        <v>3771</v>
      </c>
      <c r="E3721" s="245">
        <v>1</v>
      </c>
      <c r="F3721" s="245"/>
      <c r="G3721" s="253">
        <v>17.832060000000002</v>
      </c>
    </row>
    <row r="3722" spans="1:7">
      <c r="A3722" s="251"/>
      <c r="B3722" s="241" t="s">
        <v>5079</v>
      </c>
      <c r="C3722" s="245">
        <v>2022</v>
      </c>
      <c r="D3722" s="245" t="s">
        <v>3771</v>
      </c>
      <c r="E3722" s="245">
        <v>1</v>
      </c>
      <c r="F3722" s="245"/>
      <c r="G3722" s="253">
        <v>17.20496</v>
      </c>
    </row>
    <row r="3723" spans="1:7">
      <c r="A3723" s="251"/>
      <c r="B3723" s="241" t="s">
        <v>5079</v>
      </c>
      <c r="C3723" s="245">
        <v>2022</v>
      </c>
      <c r="D3723" s="245" t="s">
        <v>3771</v>
      </c>
      <c r="E3723" s="245">
        <v>1</v>
      </c>
      <c r="F3723" s="245"/>
      <c r="G3723" s="253">
        <v>10.355709999999998</v>
      </c>
    </row>
    <row r="3724" spans="1:7">
      <c r="A3724" s="251"/>
      <c r="B3724" s="241" t="s">
        <v>5079</v>
      </c>
      <c r="C3724" s="245">
        <v>2022</v>
      </c>
      <c r="D3724" s="245" t="s">
        <v>3771</v>
      </c>
      <c r="E3724" s="245">
        <v>1</v>
      </c>
      <c r="F3724" s="245"/>
      <c r="G3724" s="253">
        <v>17.367080000000001</v>
      </c>
    </row>
    <row r="3725" spans="1:7">
      <c r="A3725" s="251"/>
      <c r="B3725" s="241" t="s">
        <v>5079</v>
      </c>
      <c r="C3725" s="245">
        <v>2022</v>
      </c>
      <c r="D3725" s="245" t="s">
        <v>3771</v>
      </c>
      <c r="E3725" s="245">
        <v>1</v>
      </c>
      <c r="F3725" s="245"/>
      <c r="G3725" s="253">
        <v>26.1846</v>
      </c>
    </row>
    <row r="3726" spans="1:7">
      <c r="A3726" s="251"/>
      <c r="B3726" s="241" t="s">
        <v>5079</v>
      </c>
      <c r="C3726" s="245">
        <v>2022</v>
      </c>
      <c r="D3726" s="245" t="s">
        <v>3771</v>
      </c>
      <c r="E3726" s="245">
        <v>1</v>
      </c>
      <c r="F3726" s="245"/>
      <c r="G3726" s="253">
        <v>8.7941599999999998</v>
      </c>
    </row>
    <row r="3727" spans="1:7">
      <c r="A3727" s="251"/>
      <c r="B3727" s="241" t="s">
        <v>5079</v>
      </c>
      <c r="C3727" s="245">
        <v>2022</v>
      </c>
      <c r="D3727" s="245" t="s">
        <v>3771</v>
      </c>
      <c r="E3727" s="245">
        <v>1</v>
      </c>
      <c r="F3727" s="245"/>
      <c r="G3727" s="253">
        <v>45.560540000000003</v>
      </c>
    </row>
    <row r="3728" spans="1:7">
      <c r="A3728" s="251"/>
      <c r="B3728" s="241" t="s">
        <v>5079</v>
      </c>
      <c r="C3728" s="245">
        <v>2022</v>
      </c>
      <c r="D3728" s="245" t="s">
        <v>3771</v>
      </c>
      <c r="E3728" s="245">
        <v>1</v>
      </c>
      <c r="F3728" s="245"/>
      <c r="G3728" s="253">
        <v>12.690290000000001</v>
      </c>
    </row>
    <row r="3729" spans="1:7">
      <c r="A3729" s="251"/>
      <c r="B3729" s="241" t="s">
        <v>5079</v>
      </c>
      <c r="C3729" s="245">
        <v>2022</v>
      </c>
      <c r="D3729" s="245" t="s">
        <v>3771</v>
      </c>
      <c r="E3729" s="245">
        <v>1</v>
      </c>
      <c r="F3729" s="245"/>
      <c r="G3729" s="253">
        <v>29.02064</v>
      </c>
    </row>
    <row r="3730" spans="1:7">
      <c r="A3730" s="251"/>
      <c r="B3730" s="241" t="s">
        <v>5079</v>
      </c>
      <c r="C3730" s="245">
        <v>2022</v>
      </c>
      <c r="D3730" s="245" t="s">
        <v>3771</v>
      </c>
      <c r="E3730" s="245">
        <v>1</v>
      </c>
      <c r="F3730" s="245"/>
      <c r="G3730" s="253">
        <v>13.435229999999999</v>
      </c>
    </row>
    <row r="3731" spans="1:7">
      <c r="A3731" s="251"/>
      <c r="B3731" s="241" t="s">
        <v>5079</v>
      </c>
      <c r="C3731" s="245">
        <v>2022</v>
      </c>
      <c r="D3731" s="245" t="s">
        <v>3771</v>
      </c>
      <c r="E3731" s="245">
        <v>1</v>
      </c>
      <c r="F3731" s="245"/>
      <c r="G3731" s="253">
        <v>13.638809999999999</v>
      </c>
    </row>
    <row r="3732" spans="1:7">
      <c r="A3732" s="251"/>
      <c r="B3732" s="241" t="s">
        <v>5079</v>
      </c>
      <c r="C3732" s="245">
        <v>2022</v>
      </c>
      <c r="D3732" s="245" t="s">
        <v>3771</v>
      </c>
      <c r="E3732" s="245">
        <v>1</v>
      </c>
      <c r="F3732" s="245"/>
      <c r="G3732" s="253">
        <v>18.212199999999999</v>
      </c>
    </row>
    <row r="3733" spans="1:7">
      <c r="A3733" s="251"/>
      <c r="B3733" s="241" t="s">
        <v>5079</v>
      </c>
      <c r="C3733" s="245">
        <v>2022</v>
      </c>
      <c r="D3733" s="245" t="s">
        <v>3771</v>
      </c>
      <c r="E3733" s="245">
        <v>1</v>
      </c>
      <c r="F3733" s="245"/>
      <c r="G3733" s="253">
        <v>18.42756</v>
      </c>
    </row>
    <row r="3734" spans="1:7">
      <c r="A3734" s="251"/>
      <c r="B3734" s="241" t="s">
        <v>5079</v>
      </c>
      <c r="C3734" s="245">
        <v>2022</v>
      </c>
      <c r="D3734" s="245" t="s">
        <v>3771</v>
      </c>
      <c r="E3734" s="245">
        <v>1</v>
      </c>
      <c r="F3734" s="245"/>
      <c r="G3734" s="253">
        <v>13.11407</v>
      </c>
    </row>
    <row r="3735" spans="1:7">
      <c r="A3735" s="251"/>
      <c r="B3735" s="241" t="s">
        <v>5079</v>
      </c>
      <c r="C3735" s="245">
        <v>2022</v>
      </c>
      <c r="D3735" s="245" t="s">
        <v>3771</v>
      </c>
      <c r="E3735" s="245">
        <v>1</v>
      </c>
      <c r="F3735" s="245"/>
      <c r="G3735" s="253">
        <v>42.835929999999998</v>
      </c>
    </row>
    <row r="3736" spans="1:7">
      <c r="A3736" s="251"/>
      <c r="B3736" s="241" t="s">
        <v>5079</v>
      </c>
      <c r="C3736" s="245">
        <v>2022</v>
      </c>
      <c r="D3736" s="245" t="s">
        <v>3771</v>
      </c>
      <c r="E3736" s="245">
        <v>1</v>
      </c>
      <c r="F3736" s="245"/>
      <c r="G3736" s="253">
        <v>17.199860000000001</v>
      </c>
    </row>
    <row r="3737" spans="1:7">
      <c r="A3737" s="251"/>
      <c r="B3737" s="241" t="s">
        <v>5079</v>
      </c>
      <c r="C3737" s="245">
        <v>2022</v>
      </c>
      <c r="D3737" s="245" t="s">
        <v>3771</v>
      </c>
      <c r="E3737" s="245">
        <v>1</v>
      </c>
      <c r="F3737" s="245"/>
      <c r="G3737" s="253">
        <v>8.8077800000000011</v>
      </c>
    </row>
    <row r="3738" spans="1:7">
      <c r="A3738" s="251"/>
      <c r="B3738" s="241" t="s">
        <v>5079</v>
      </c>
      <c r="C3738" s="245">
        <v>2022</v>
      </c>
      <c r="D3738" s="245" t="s">
        <v>3771</v>
      </c>
      <c r="E3738" s="245">
        <v>1</v>
      </c>
      <c r="F3738" s="245"/>
      <c r="G3738" s="253">
        <v>17.200119999999998</v>
      </c>
    </row>
    <row r="3739" spans="1:7">
      <c r="A3739" s="251"/>
      <c r="B3739" s="241" t="s">
        <v>5079</v>
      </c>
      <c r="C3739" s="245">
        <v>2022</v>
      </c>
      <c r="D3739" s="245" t="s">
        <v>3771</v>
      </c>
      <c r="E3739" s="245">
        <v>1</v>
      </c>
      <c r="F3739" s="245"/>
      <c r="G3739" s="253">
        <v>29.490669999999998</v>
      </c>
    </row>
    <row r="3740" spans="1:7">
      <c r="A3740" s="251"/>
      <c r="B3740" s="241" t="s">
        <v>5079</v>
      </c>
      <c r="C3740" s="245">
        <v>2022</v>
      </c>
      <c r="D3740" s="245" t="s">
        <v>3771</v>
      </c>
      <c r="E3740" s="245">
        <v>1</v>
      </c>
      <c r="F3740" s="245"/>
      <c r="G3740" s="253">
        <v>10.581950000000001</v>
      </c>
    </row>
    <row r="3741" spans="1:7">
      <c r="A3741" s="251"/>
      <c r="B3741" s="241" t="s">
        <v>5079</v>
      </c>
      <c r="C3741" s="245">
        <v>2022</v>
      </c>
      <c r="D3741" s="245" t="s">
        <v>3771</v>
      </c>
      <c r="E3741" s="245">
        <v>1</v>
      </c>
      <c r="F3741" s="245"/>
      <c r="G3741" s="253">
        <v>35.426850000000002</v>
      </c>
    </row>
    <row r="3742" spans="1:7">
      <c r="A3742" s="251"/>
      <c r="B3742" s="241" t="s">
        <v>5079</v>
      </c>
      <c r="C3742" s="245">
        <v>2022</v>
      </c>
      <c r="D3742" s="245" t="s">
        <v>3771</v>
      </c>
      <c r="E3742" s="245">
        <v>1</v>
      </c>
      <c r="F3742" s="245"/>
      <c r="G3742" s="253">
        <v>13.344059999999999</v>
      </c>
    </row>
    <row r="3743" spans="1:7">
      <c r="A3743" s="251"/>
      <c r="B3743" s="241" t="s">
        <v>5079</v>
      </c>
      <c r="C3743" s="245">
        <v>2022</v>
      </c>
      <c r="D3743" s="245" t="s">
        <v>3771</v>
      </c>
      <c r="E3743" s="245">
        <v>1</v>
      </c>
      <c r="F3743" s="245"/>
      <c r="G3743" s="253">
        <v>9.6496200000000005</v>
      </c>
    </row>
    <row r="3744" spans="1:7">
      <c r="A3744" s="251"/>
      <c r="B3744" s="241" t="s">
        <v>5079</v>
      </c>
      <c r="C3744" s="245">
        <v>2022</v>
      </c>
      <c r="D3744" s="245" t="s">
        <v>3771</v>
      </c>
      <c r="E3744" s="245">
        <v>1</v>
      </c>
      <c r="F3744" s="245"/>
      <c r="G3744" s="253">
        <v>10.72137</v>
      </c>
    </row>
    <row r="3745" spans="1:7">
      <c r="A3745" s="251"/>
      <c r="B3745" s="241" t="s">
        <v>5079</v>
      </c>
      <c r="C3745" s="245">
        <v>2022</v>
      </c>
      <c r="D3745" s="245" t="s">
        <v>3771</v>
      </c>
      <c r="E3745" s="245">
        <v>1</v>
      </c>
      <c r="F3745" s="245"/>
      <c r="G3745" s="253">
        <v>10.65258</v>
      </c>
    </row>
    <row r="3746" spans="1:7">
      <c r="A3746" s="251"/>
      <c r="B3746" s="241" t="s">
        <v>5079</v>
      </c>
      <c r="C3746" s="245">
        <v>2022</v>
      </c>
      <c r="D3746" s="245" t="s">
        <v>3771</v>
      </c>
      <c r="E3746" s="245">
        <v>1</v>
      </c>
      <c r="F3746" s="245"/>
      <c r="G3746" s="253">
        <v>16.014500000000002</v>
      </c>
    </row>
    <row r="3747" spans="1:7">
      <c r="A3747" s="251"/>
      <c r="B3747" s="241" t="s">
        <v>5079</v>
      </c>
      <c r="C3747" s="245">
        <v>2022</v>
      </c>
      <c r="D3747" s="245" t="s">
        <v>3771</v>
      </c>
      <c r="E3747" s="245">
        <v>1</v>
      </c>
      <c r="F3747" s="245"/>
      <c r="G3747" s="253">
        <v>14.863040000000002</v>
      </c>
    </row>
    <row r="3748" spans="1:7">
      <c r="A3748" s="251"/>
      <c r="B3748" s="241" t="s">
        <v>5079</v>
      </c>
      <c r="C3748" s="245">
        <v>2022</v>
      </c>
      <c r="D3748" s="245" t="s">
        <v>3771</v>
      </c>
      <c r="E3748" s="245">
        <v>1</v>
      </c>
      <c r="F3748" s="245"/>
      <c r="G3748" s="253">
        <v>15.10965</v>
      </c>
    </row>
    <row r="3749" spans="1:7">
      <c r="A3749" s="251"/>
      <c r="B3749" s="241" t="s">
        <v>5079</v>
      </c>
      <c r="C3749" s="245">
        <v>2022</v>
      </c>
      <c r="D3749" s="245" t="s">
        <v>3771</v>
      </c>
      <c r="E3749" s="245">
        <v>1</v>
      </c>
      <c r="F3749" s="245"/>
      <c r="G3749" s="253">
        <v>15.14908</v>
      </c>
    </row>
    <row r="3750" spans="1:7">
      <c r="A3750" s="251"/>
      <c r="B3750" s="241" t="s">
        <v>5079</v>
      </c>
      <c r="C3750" s="245">
        <v>2022</v>
      </c>
      <c r="D3750" s="245" t="s">
        <v>3771</v>
      </c>
      <c r="E3750" s="245">
        <v>1</v>
      </c>
      <c r="F3750" s="245"/>
      <c r="G3750" s="253">
        <v>10.455260000000001</v>
      </c>
    </row>
    <row r="3751" spans="1:7">
      <c r="A3751" s="251"/>
      <c r="B3751" s="241" t="s">
        <v>5079</v>
      </c>
      <c r="C3751" s="245">
        <v>2022</v>
      </c>
      <c r="D3751" s="245" t="s">
        <v>3771</v>
      </c>
      <c r="E3751" s="245">
        <v>1</v>
      </c>
      <c r="F3751" s="245"/>
      <c r="G3751" s="253">
        <v>14.386479999999999</v>
      </c>
    </row>
    <row r="3752" spans="1:7">
      <c r="A3752" s="251"/>
      <c r="B3752" s="241" t="s">
        <v>5079</v>
      </c>
      <c r="C3752" s="245">
        <v>2022</v>
      </c>
      <c r="D3752" s="245" t="s">
        <v>3771</v>
      </c>
      <c r="E3752" s="245">
        <v>1</v>
      </c>
      <c r="F3752" s="245"/>
      <c r="G3752" s="253">
        <v>9.9904799999999998</v>
      </c>
    </row>
    <row r="3753" spans="1:7">
      <c r="A3753" s="251"/>
      <c r="B3753" s="241" t="s">
        <v>5079</v>
      </c>
      <c r="C3753" s="245">
        <v>2022</v>
      </c>
      <c r="D3753" s="245" t="s">
        <v>3771</v>
      </c>
      <c r="E3753" s="245">
        <v>1</v>
      </c>
      <c r="F3753" s="245"/>
      <c r="G3753" s="253">
        <v>28.369209999999999</v>
      </c>
    </row>
    <row r="3754" spans="1:7">
      <c r="A3754" s="251"/>
      <c r="B3754" s="241" t="s">
        <v>5079</v>
      </c>
      <c r="C3754" s="245">
        <v>2022</v>
      </c>
      <c r="D3754" s="245" t="s">
        <v>3771</v>
      </c>
      <c r="E3754" s="245">
        <v>1</v>
      </c>
      <c r="F3754" s="245"/>
      <c r="G3754" s="253">
        <v>13.482089999999999</v>
      </c>
    </row>
    <row r="3755" spans="1:7">
      <c r="A3755" s="251"/>
      <c r="B3755" s="241" t="s">
        <v>5079</v>
      </c>
      <c r="C3755" s="245">
        <v>2022</v>
      </c>
      <c r="D3755" s="245" t="s">
        <v>3771</v>
      </c>
      <c r="E3755" s="245">
        <v>1</v>
      </c>
      <c r="F3755" s="245"/>
      <c r="G3755" s="253">
        <v>32.96611</v>
      </c>
    </row>
    <row r="3756" spans="1:7">
      <c r="A3756" s="251"/>
      <c r="B3756" s="241" t="s">
        <v>5079</v>
      </c>
      <c r="C3756" s="245">
        <v>2022</v>
      </c>
      <c r="D3756" s="245" t="s">
        <v>3771</v>
      </c>
      <c r="E3756" s="245">
        <v>1</v>
      </c>
      <c r="F3756" s="245"/>
      <c r="G3756" s="253">
        <v>33.186900000000001</v>
      </c>
    </row>
    <row r="3757" spans="1:7">
      <c r="A3757" s="251"/>
      <c r="B3757" s="241" t="s">
        <v>5079</v>
      </c>
      <c r="C3757" s="245">
        <v>2022</v>
      </c>
      <c r="D3757" s="245" t="s">
        <v>3771</v>
      </c>
      <c r="E3757" s="245">
        <v>1</v>
      </c>
      <c r="F3757" s="245"/>
      <c r="G3757" s="253">
        <v>34.796320000000001</v>
      </c>
    </row>
    <row r="3758" spans="1:7">
      <c r="A3758" s="251"/>
      <c r="B3758" s="241" t="s">
        <v>5079</v>
      </c>
      <c r="C3758" s="245">
        <v>2022</v>
      </c>
      <c r="D3758" s="245" t="s">
        <v>3771</v>
      </c>
      <c r="E3758" s="245">
        <v>1</v>
      </c>
      <c r="F3758" s="245"/>
      <c r="G3758" s="253">
        <v>42.18947</v>
      </c>
    </row>
    <row r="3759" spans="1:7">
      <c r="A3759" s="251"/>
      <c r="B3759" s="241" t="s">
        <v>5079</v>
      </c>
      <c r="C3759" s="245">
        <v>2022</v>
      </c>
      <c r="D3759" s="245" t="s">
        <v>3771</v>
      </c>
      <c r="E3759" s="245">
        <v>1</v>
      </c>
      <c r="F3759" s="245"/>
      <c r="G3759" s="253">
        <v>39.60107</v>
      </c>
    </row>
    <row r="3760" spans="1:7">
      <c r="A3760" s="251"/>
      <c r="B3760" s="241" t="s">
        <v>5079</v>
      </c>
      <c r="C3760" s="245">
        <v>2022</v>
      </c>
      <c r="D3760" s="245" t="s">
        <v>3771</v>
      </c>
      <c r="E3760" s="245">
        <v>1</v>
      </c>
      <c r="F3760" s="245"/>
      <c r="G3760" s="253">
        <v>45.827839999999995</v>
      </c>
    </row>
    <row r="3761" spans="1:7">
      <c r="A3761" s="251"/>
      <c r="B3761" s="241" t="s">
        <v>5079</v>
      </c>
      <c r="C3761" s="245">
        <v>2022</v>
      </c>
      <c r="D3761" s="245" t="s">
        <v>3771</v>
      </c>
      <c r="E3761" s="245">
        <v>1</v>
      </c>
      <c r="F3761" s="245"/>
      <c r="G3761" s="253">
        <v>41.640999999999998</v>
      </c>
    </row>
    <row r="3762" spans="1:7">
      <c r="A3762" s="251"/>
      <c r="B3762" s="241" t="s">
        <v>5082</v>
      </c>
      <c r="C3762" s="245">
        <v>2022</v>
      </c>
      <c r="D3762" s="245" t="s">
        <v>3771</v>
      </c>
      <c r="E3762" s="245">
        <v>6</v>
      </c>
      <c r="F3762" s="245"/>
      <c r="G3762" s="253">
        <v>17.810740000000003</v>
      </c>
    </row>
    <row r="3763" spans="1:7">
      <c r="A3763" s="251"/>
      <c r="B3763" s="241" t="s">
        <v>5079</v>
      </c>
      <c r="C3763" s="245">
        <v>2022</v>
      </c>
      <c r="D3763" s="245" t="s">
        <v>3771</v>
      </c>
      <c r="E3763" s="245">
        <v>1</v>
      </c>
      <c r="F3763" s="245"/>
      <c r="G3763" s="253">
        <v>40.18233</v>
      </c>
    </row>
    <row r="3764" spans="1:7">
      <c r="A3764" s="251"/>
      <c r="B3764" s="241" t="s">
        <v>5079</v>
      </c>
      <c r="C3764" s="245">
        <v>2022</v>
      </c>
      <c r="D3764" s="245" t="s">
        <v>3771</v>
      </c>
      <c r="E3764" s="245">
        <v>1</v>
      </c>
      <c r="F3764" s="245"/>
      <c r="G3764" s="253">
        <v>27.902950000000001</v>
      </c>
    </row>
    <row r="3765" spans="1:7">
      <c r="A3765" s="251"/>
      <c r="B3765" s="241" t="s">
        <v>5079</v>
      </c>
      <c r="C3765" s="245">
        <v>2022</v>
      </c>
      <c r="D3765" s="245" t="s">
        <v>3771</v>
      </c>
      <c r="E3765" s="245">
        <v>1</v>
      </c>
      <c r="F3765" s="245"/>
      <c r="G3765" s="253">
        <v>30.200089999999999</v>
      </c>
    </row>
    <row r="3766" spans="1:7">
      <c r="A3766" s="251"/>
      <c r="B3766" s="241" t="s">
        <v>5079</v>
      </c>
      <c r="C3766" s="245">
        <v>2022</v>
      </c>
      <c r="D3766" s="245" t="s">
        <v>3771</v>
      </c>
      <c r="E3766" s="245">
        <v>1</v>
      </c>
      <c r="F3766" s="245"/>
      <c r="G3766" s="253">
        <v>27.289009999999998</v>
      </c>
    </row>
    <row r="3767" spans="1:7">
      <c r="A3767" s="251"/>
      <c r="B3767" s="241" t="s">
        <v>5079</v>
      </c>
      <c r="C3767" s="245">
        <v>2022</v>
      </c>
      <c r="D3767" s="245" t="s">
        <v>3771</v>
      </c>
      <c r="E3767" s="245">
        <v>1</v>
      </c>
      <c r="F3767" s="245"/>
      <c r="G3767" s="253">
        <v>27.881499999999999</v>
      </c>
    </row>
    <row r="3768" spans="1:7">
      <c r="A3768" s="251"/>
      <c r="B3768" s="241" t="s">
        <v>5079</v>
      </c>
      <c r="C3768" s="245">
        <v>2022</v>
      </c>
      <c r="D3768" s="245" t="s">
        <v>3771</v>
      </c>
      <c r="E3768" s="245">
        <v>1</v>
      </c>
      <c r="F3768" s="245"/>
      <c r="G3768" s="253">
        <v>28.20534</v>
      </c>
    </row>
    <row r="3769" spans="1:7">
      <c r="A3769" s="251"/>
      <c r="B3769" s="241" t="s">
        <v>5079</v>
      </c>
      <c r="C3769" s="245">
        <v>2022</v>
      </c>
      <c r="D3769" s="245" t="s">
        <v>3771</v>
      </c>
      <c r="E3769" s="245">
        <v>1</v>
      </c>
      <c r="F3769" s="245"/>
      <c r="G3769" s="253">
        <v>27.207689999999999</v>
      </c>
    </row>
    <row r="3770" spans="1:7">
      <c r="A3770" s="251"/>
      <c r="B3770" s="241" t="s">
        <v>5079</v>
      </c>
      <c r="C3770" s="245">
        <v>2022</v>
      </c>
      <c r="D3770" s="245" t="s">
        <v>3771</v>
      </c>
      <c r="E3770" s="245">
        <v>1</v>
      </c>
      <c r="F3770" s="245"/>
      <c r="G3770" s="253">
        <v>27.193540000000002</v>
      </c>
    </row>
    <row r="3771" spans="1:7">
      <c r="A3771" s="251"/>
      <c r="B3771" s="241" t="s">
        <v>5079</v>
      </c>
      <c r="C3771" s="245">
        <v>2022</v>
      </c>
      <c r="D3771" s="245" t="s">
        <v>3771</v>
      </c>
      <c r="E3771" s="245">
        <v>1</v>
      </c>
      <c r="F3771" s="245"/>
      <c r="G3771" s="253">
        <v>26.821729999999999</v>
      </c>
    </row>
    <row r="3772" spans="1:7">
      <c r="A3772" s="251"/>
      <c r="B3772" s="241" t="s">
        <v>5079</v>
      </c>
      <c r="C3772" s="245">
        <v>2022</v>
      </c>
      <c r="D3772" s="245" t="s">
        <v>3771</v>
      </c>
      <c r="E3772" s="245">
        <v>1</v>
      </c>
      <c r="F3772" s="245"/>
      <c r="G3772" s="253">
        <v>32.704410000000003</v>
      </c>
    </row>
    <row r="3773" spans="1:7">
      <c r="A3773" s="251"/>
      <c r="B3773" s="241" t="s">
        <v>5079</v>
      </c>
      <c r="C3773" s="245">
        <v>2022</v>
      </c>
      <c r="D3773" s="245" t="s">
        <v>3771</v>
      </c>
      <c r="E3773" s="245">
        <v>1</v>
      </c>
      <c r="F3773" s="245"/>
      <c r="G3773" s="253">
        <v>37.749610000000004</v>
      </c>
    </row>
    <row r="3774" spans="1:7">
      <c r="A3774" s="251"/>
      <c r="B3774" s="241" t="s">
        <v>5079</v>
      </c>
      <c r="C3774" s="245">
        <v>2022</v>
      </c>
      <c r="D3774" s="245" t="s">
        <v>3771</v>
      </c>
      <c r="E3774" s="245">
        <v>1</v>
      </c>
      <c r="F3774" s="245"/>
      <c r="G3774" s="253">
        <v>28.214759999999998</v>
      </c>
    </row>
    <row r="3775" spans="1:7">
      <c r="A3775" s="251"/>
      <c r="B3775" s="241" t="s">
        <v>5079</v>
      </c>
      <c r="C3775" s="245">
        <v>2022</v>
      </c>
      <c r="D3775" s="245" t="s">
        <v>3771</v>
      </c>
      <c r="E3775" s="245">
        <v>1</v>
      </c>
      <c r="F3775" s="245"/>
      <c r="G3775" s="253">
        <v>31.321480000000001</v>
      </c>
    </row>
    <row r="3776" spans="1:7">
      <c r="A3776" s="251"/>
      <c r="B3776" s="241" t="s">
        <v>5079</v>
      </c>
      <c r="C3776" s="245">
        <v>2022</v>
      </c>
      <c r="D3776" s="245" t="s">
        <v>3771</v>
      </c>
      <c r="E3776" s="245">
        <v>1</v>
      </c>
      <c r="F3776" s="245"/>
      <c r="G3776" s="253">
        <v>28.31222</v>
      </c>
    </row>
    <row r="3777" spans="1:7">
      <c r="A3777" s="251"/>
      <c r="B3777" s="241" t="s">
        <v>5079</v>
      </c>
      <c r="C3777" s="245">
        <v>2022</v>
      </c>
      <c r="D3777" s="245" t="s">
        <v>3771</v>
      </c>
      <c r="E3777" s="245">
        <v>1</v>
      </c>
      <c r="F3777" s="245"/>
      <c r="G3777" s="253">
        <v>28.453700000000001</v>
      </c>
    </row>
    <row r="3778" spans="1:7">
      <c r="A3778" s="251"/>
      <c r="B3778" s="241" t="s">
        <v>5079</v>
      </c>
      <c r="C3778" s="245">
        <v>2022</v>
      </c>
      <c r="D3778" s="245" t="s">
        <v>3771</v>
      </c>
      <c r="E3778" s="245">
        <v>1</v>
      </c>
      <c r="F3778" s="245"/>
      <c r="G3778" s="253">
        <v>38.026660000000007</v>
      </c>
    </row>
    <row r="3779" spans="1:7">
      <c r="A3779" s="251"/>
      <c r="B3779" s="241" t="s">
        <v>5079</v>
      </c>
      <c r="C3779" s="245">
        <v>2022</v>
      </c>
      <c r="D3779" s="245" t="s">
        <v>3771</v>
      </c>
      <c r="E3779" s="245">
        <v>1</v>
      </c>
      <c r="F3779" s="245"/>
      <c r="G3779" s="253">
        <v>45.133510000000001</v>
      </c>
    </row>
    <row r="3780" spans="1:7">
      <c r="A3780" s="251"/>
      <c r="B3780" s="241" t="s">
        <v>5079</v>
      </c>
      <c r="C3780" s="245">
        <v>2022</v>
      </c>
      <c r="D3780" s="245" t="s">
        <v>3771</v>
      </c>
      <c r="E3780" s="245">
        <v>1</v>
      </c>
      <c r="F3780" s="245"/>
      <c r="G3780" s="253">
        <v>39.393480000000004</v>
      </c>
    </row>
    <row r="3781" spans="1:7">
      <c r="A3781" s="251"/>
      <c r="B3781" s="241" t="s">
        <v>5079</v>
      </c>
      <c r="C3781" s="245">
        <v>2022</v>
      </c>
      <c r="D3781" s="245" t="s">
        <v>3771</v>
      </c>
      <c r="E3781" s="245">
        <v>1</v>
      </c>
      <c r="F3781" s="245"/>
      <c r="G3781" s="253">
        <v>36.521519999999995</v>
      </c>
    </row>
    <row r="3782" spans="1:7">
      <c r="A3782" s="251"/>
      <c r="B3782" s="241" t="s">
        <v>5079</v>
      </c>
      <c r="C3782" s="245">
        <v>2022</v>
      </c>
      <c r="D3782" s="245" t="s">
        <v>3771</v>
      </c>
      <c r="E3782" s="245">
        <v>1</v>
      </c>
      <c r="F3782" s="245"/>
      <c r="G3782" s="253">
        <v>21.197189999999999</v>
      </c>
    </row>
    <row r="3783" spans="1:7">
      <c r="A3783" s="251"/>
      <c r="B3783" s="241" t="s">
        <v>5079</v>
      </c>
      <c r="C3783" s="245">
        <v>2022</v>
      </c>
      <c r="D3783" s="245" t="s">
        <v>3771</v>
      </c>
      <c r="E3783" s="245">
        <v>1</v>
      </c>
      <c r="F3783" s="245"/>
      <c r="G3783" s="253">
        <v>21.77834</v>
      </c>
    </row>
    <row r="3784" spans="1:7">
      <c r="A3784" s="251"/>
      <c r="B3784" s="241" t="s">
        <v>5079</v>
      </c>
      <c r="C3784" s="245">
        <v>2022</v>
      </c>
      <c r="D3784" s="245" t="s">
        <v>3771</v>
      </c>
      <c r="E3784" s="245">
        <v>1</v>
      </c>
      <c r="F3784" s="245"/>
      <c r="G3784" s="253">
        <v>21.197189999999999</v>
      </c>
    </row>
    <row r="3785" spans="1:7">
      <c r="A3785" s="251"/>
      <c r="B3785" s="241" t="s">
        <v>5079</v>
      </c>
      <c r="C3785" s="245">
        <v>2022</v>
      </c>
      <c r="D3785" s="245" t="s">
        <v>3771</v>
      </c>
      <c r="E3785" s="245">
        <v>1</v>
      </c>
      <c r="F3785" s="245"/>
      <c r="G3785" s="253">
        <v>21.197189999999999</v>
      </c>
    </row>
    <row r="3786" spans="1:7">
      <c r="A3786" s="251"/>
      <c r="B3786" s="241" t="s">
        <v>5079</v>
      </c>
      <c r="C3786" s="245">
        <v>2022</v>
      </c>
      <c r="D3786" s="245" t="s">
        <v>3771</v>
      </c>
      <c r="E3786" s="245">
        <v>1</v>
      </c>
      <c r="F3786" s="245"/>
      <c r="G3786" s="253">
        <v>21.77834</v>
      </c>
    </row>
    <row r="3787" spans="1:7">
      <c r="A3787" s="251"/>
      <c r="B3787" s="241" t="s">
        <v>5079</v>
      </c>
      <c r="C3787" s="245">
        <v>2022</v>
      </c>
      <c r="D3787" s="245" t="s">
        <v>3771</v>
      </c>
      <c r="E3787" s="245">
        <v>1</v>
      </c>
      <c r="F3787" s="245"/>
      <c r="G3787" s="253">
        <v>21.197189999999999</v>
      </c>
    </row>
    <row r="3788" spans="1:7">
      <c r="A3788" s="251"/>
      <c r="B3788" s="241" t="s">
        <v>5079</v>
      </c>
      <c r="C3788" s="245">
        <v>2022</v>
      </c>
      <c r="D3788" s="245" t="s">
        <v>3771</v>
      </c>
      <c r="E3788" s="245">
        <v>1</v>
      </c>
      <c r="F3788" s="245"/>
      <c r="G3788" s="253">
        <v>21.197189999999999</v>
      </c>
    </row>
    <row r="3789" spans="1:7">
      <c r="A3789" s="251"/>
      <c r="B3789" s="241" t="s">
        <v>5079</v>
      </c>
      <c r="C3789" s="245">
        <v>2022</v>
      </c>
      <c r="D3789" s="245" t="s">
        <v>3771</v>
      </c>
      <c r="E3789" s="245">
        <v>1</v>
      </c>
      <c r="F3789" s="245"/>
      <c r="G3789" s="253">
        <v>21.197189999999999</v>
      </c>
    </row>
    <row r="3790" spans="1:7">
      <c r="A3790" s="251"/>
      <c r="B3790" s="241" t="s">
        <v>5079</v>
      </c>
      <c r="C3790" s="245">
        <v>2022</v>
      </c>
      <c r="D3790" s="245" t="s">
        <v>3771</v>
      </c>
      <c r="E3790" s="245">
        <v>1</v>
      </c>
      <c r="F3790" s="245"/>
      <c r="G3790" s="253">
        <v>21.197189999999999</v>
      </c>
    </row>
    <row r="3791" spans="1:7">
      <c r="A3791" s="251"/>
      <c r="B3791" s="241" t="s">
        <v>5079</v>
      </c>
      <c r="C3791" s="245">
        <v>2022</v>
      </c>
      <c r="D3791" s="245" t="s">
        <v>3771</v>
      </c>
      <c r="E3791" s="245">
        <v>1</v>
      </c>
      <c r="F3791" s="245"/>
      <c r="G3791" s="253">
        <v>21.197189999999999</v>
      </c>
    </row>
    <row r="3792" spans="1:7">
      <c r="A3792" s="251"/>
      <c r="B3792" s="241" t="s">
        <v>5079</v>
      </c>
      <c r="C3792" s="245">
        <v>2022</v>
      </c>
      <c r="D3792" s="245" t="s">
        <v>3771</v>
      </c>
      <c r="E3792" s="245">
        <v>1</v>
      </c>
      <c r="F3792" s="245"/>
      <c r="G3792" s="253">
        <v>21.197200000000002</v>
      </c>
    </row>
    <row r="3793" spans="1:7">
      <c r="A3793" s="251"/>
      <c r="B3793" s="241" t="s">
        <v>5079</v>
      </c>
      <c r="C3793" s="245">
        <v>2022</v>
      </c>
      <c r="D3793" s="245" t="s">
        <v>3771</v>
      </c>
      <c r="E3793" s="245">
        <v>1</v>
      </c>
      <c r="F3793" s="245"/>
      <c r="G3793" s="253">
        <v>21.197200000000002</v>
      </c>
    </row>
    <row r="3794" spans="1:7">
      <c r="A3794" s="251"/>
      <c r="B3794" s="241" t="s">
        <v>5079</v>
      </c>
      <c r="C3794" s="245">
        <v>2022</v>
      </c>
      <c r="D3794" s="245" t="s">
        <v>3771</v>
      </c>
      <c r="E3794" s="245">
        <v>1</v>
      </c>
      <c r="F3794" s="245"/>
      <c r="G3794" s="253">
        <v>21.197200000000002</v>
      </c>
    </row>
    <row r="3795" spans="1:7">
      <c r="A3795" s="251"/>
      <c r="B3795" s="241" t="s">
        <v>5079</v>
      </c>
      <c r="C3795" s="245">
        <v>2022</v>
      </c>
      <c r="D3795" s="245" t="s">
        <v>3771</v>
      </c>
      <c r="E3795" s="245">
        <v>1</v>
      </c>
      <c r="F3795" s="245"/>
      <c r="G3795" s="253">
        <v>21.197200000000002</v>
      </c>
    </row>
    <row r="3796" spans="1:7">
      <c r="A3796" s="251"/>
      <c r="B3796" s="241" t="s">
        <v>5079</v>
      </c>
      <c r="C3796" s="245">
        <v>2022</v>
      </c>
      <c r="D3796" s="245" t="s">
        <v>3771</v>
      </c>
      <c r="E3796" s="245">
        <v>1</v>
      </c>
      <c r="F3796" s="245"/>
      <c r="G3796" s="253">
        <v>21.197200000000002</v>
      </c>
    </row>
    <row r="3797" spans="1:7">
      <c r="A3797" s="251"/>
      <c r="B3797" s="241" t="s">
        <v>5079</v>
      </c>
      <c r="C3797" s="245">
        <v>2022</v>
      </c>
      <c r="D3797" s="245" t="s">
        <v>3771</v>
      </c>
      <c r="E3797" s="245">
        <v>1</v>
      </c>
      <c r="F3797" s="245"/>
      <c r="G3797" s="253">
        <v>21.77834</v>
      </c>
    </row>
    <row r="3798" spans="1:7">
      <c r="A3798" s="251"/>
      <c r="B3798" s="241" t="s">
        <v>5079</v>
      </c>
      <c r="C3798" s="245">
        <v>2022</v>
      </c>
      <c r="D3798" s="245" t="s">
        <v>3771</v>
      </c>
      <c r="E3798" s="245">
        <v>1</v>
      </c>
      <c r="F3798" s="245"/>
      <c r="G3798" s="253">
        <v>21.197200000000002</v>
      </c>
    </row>
    <row r="3799" spans="1:7">
      <c r="A3799" s="251"/>
      <c r="B3799" s="241" t="s">
        <v>5079</v>
      </c>
      <c r="C3799" s="245">
        <v>2022</v>
      </c>
      <c r="D3799" s="245" t="s">
        <v>3771</v>
      </c>
      <c r="E3799" s="245">
        <v>1</v>
      </c>
      <c r="F3799" s="245"/>
      <c r="G3799" s="253">
        <v>21.197200000000002</v>
      </c>
    </row>
    <row r="3800" spans="1:7">
      <c r="A3800" s="251"/>
      <c r="B3800" s="241" t="s">
        <v>5079</v>
      </c>
      <c r="C3800" s="245">
        <v>2022</v>
      </c>
      <c r="D3800" s="245" t="s">
        <v>3771</v>
      </c>
      <c r="E3800" s="245">
        <v>1</v>
      </c>
      <c r="F3800" s="245"/>
      <c r="G3800" s="253">
        <v>21.197200000000002</v>
      </c>
    </row>
    <row r="3801" spans="1:7">
      <c r="A3801" s="251"/>
      <c r="B3801" s="241" t="s">
        <v>5079</v>
      </c>
      <c r="C3801" s="245">
        <v>2022</v>
      </c>
      <c r="D3801" s="245" t="s">
        <v>3771</v>
      </c>
      <c r="E3801" s="245">
        <v>1</v>
      </c>
      <c r="F3801" s="245"/>
      <c r="G3801" s="253">
        <v>21.77834</v>
      </c>
    </row>
    <row r="3802" spans="1:7">
      <c r="A3802" s="251"/>
      <c r="B3802" s="241" t="s">
        <v>5079</v>
      </c>
      <c r="C3802" s="245">
        <v>2022</v>
      </c>
      <c r="D3802" s="245" t="s">
        <v>3771</v>
      </c>
      <c r="E3802" s="245">
        <v>1</v>
      </c>
      <c r="F3802" s="245"/>
      <c r="G3802" s="253">
        <v>21.197200000000002</v>
      </c>
    </row>
    <row r="3803" spans="1:7">
      <c r="A3803" s="251"/>
      <c r="B3803" s="241" t="s">
        <v>5079</v>
      </c>
      <c r="C3803" s="245">
        <v>2022</v>
      </c>
      <c r="D3803" s="245" t="s">
        <v>3771</v>
      </c>
      <c r="E3803" s="245">
        <v>1</v>
      </c>
      <c r="F3803" s="245"/>
      <c r="G3803" s="253">
        <v>21.197200000000002</v>
      </c>
    </row>
    <row r="3804" spans="1:7">
      <c r="A3804" s="251"/>
      <c r="B3804" s="241" t="s">
        <v>5079</v>
      </c>
      <c r="C3804" s="245">
        <v>2022</v>
      </c>
      <c r="D3804" s="245" t="s">
        <v>3771</v>
      </c>
      <c r="E3804" s="245">
        <v>1</v>
      </c>
      <c r="F3804" s="245"/>
      <c r="G3804" s="253">
        <v>21.77834</v>
      </c>
    </row>
    <row r="3805" spans="1:7">
      <c r="A3805" s="251"/>
      <c r="B3805" s="241" t="s">
        <v>5079</v>
      </c>
      <c r="C3805" s="245">
        <v>2022</v>
      </c>
      <c r="D3805" s="245" t="s">
        <v>3771</v>
      </c>
      <c r="E3805" s="245">
        <v>1</v>
      </c>
      <c r="F3805" s="245"/>
      <c r="G3805" s="253">
        <v>21.197200000000002</v>
      </c>
    </row>
    <row r="3806" spans="1:7">
      <c r="A3806" s="251"/>
      <c r="B3806" s="241" t="s">
        <v>5079</v>
      </c>
      <c r="C3806" s="245">
        <v>2022</v>
      </c>
      <c r="D3806" s="245" t="s">
        <v>3771</v>
      </c>
      <c r="E3806" s="245">
        <v>1</v>
      </c>
      <c r="F3806" s="245"/>
      <c r="G3806" s="253">
        <v>21.197200000000002</v>
      </c>
    </row>
    <row r="3807" spans="1:7">
      <c r="A3807" s="251"/>
      <c r="B3807" s="241" t="s">
        <v>5079</v>
      </c>
      <c r="C3807" s="245">
        <v>2022</v>
      </c>
      <c r="D3807" s="245" t="s">
        <v>3771</v>
      </c>
      <c r="E3807" s="245">
        <v>1</v>
      </c>
      <c r="F3807" s="245"/>
      <c r="G3807" s="253">
        <v>21.197200000000002</v>
      </c>
    </row>
    <row r="3808" spans="1:7">
      <c r="A3808" s="251"/>
      <c r="B3808" s="241" t="s">
        <v>5079</v>
      </c>
      <c r="C3808" s="245">
        <v>2022</v>
      </c>
      <c r="D3808" s="245" t="s">
        <v>3771</v>
      </c>
      <c r="E3808" s="245">
        <v>1</v>
      </c>
      <c r="F3808" s="245"/>
      <c r="G3808" s="253">
        <v>21.197200000000002</v>
      </c>
    </row>
    <row r="3809" spans="1:7">
      <c r="A3809" s="251"/>
      <c r="B3809" s="241" t="s">
        <v>5079</v>
      </c>
      <c r="C3809" s="245">
        <v>2022</v>
      </c>
      <c r="D3809" s="245" t="s">
        <v>3771</v>
      </c>
      <c r="E3809" s="245">
        <v>1</v>
      </c>
      <c r="F3809" s="245"/>
      <c r="G3809" s="253">
        <v>21.197200000000002</v>
      </c>
    </row>
    <row r="3810" spans="1:7">
      <c r="A3810" s="251"/>
      <c r="B3810" s="241" t="s">
        <v>5079</v>
      </c>
      <c r="C3810" s="245">
        <v>2022</v>
      </c>
      <c r="D3810" s="245" t="s">
        <v>3771</v>
      </c>
      <c r="E3810" s="245">
        <v>1</v>
      </c>
      <c r="F3810" s="245"/>
      <c r="G3810" s="253">
        <v>21.197200000000002</v>
      </c>
    </row>
    <row r="3811" spans="1:7">
      <c r="A3811" s="251"/>
      <c r="B3811" s="241" t="s">
        <v>5079</v>
      </c>
      <c r="C3811" s="245">
        <v>2022</v>
      </c>
      <c r="D3811" s="245" t="s">
        <v>3771</v>
      </c>
      <c r="E3811" s="245">
        <v>1</v>
      </c>
      <c r="F3811" s="245"/>
      <c r="G3811" s="253">
        <v>21.197200000000002</v>
      </c>
    </row>
    <row r="3812" spans="1:7">
      <c r="A3812" s="251"/>
      <c r="B3812" s="241" t="s">
        <v>5079</v>
      </c>
      <c r="C3812" s="245">
        <v>2022</v>
      </c>
      <c r="D3812" s="245" t="s">
        <v>3771</v>
      </c>
      <c r="E3812" s="245">
        <v>1</v>
      </c>
      <c r="F3812" s="245"/>
      <c r="G3812" s="253">
        <v>21.197189999999999</v>
      </c>
    </row>
    <row r="3813" spans="1:7">
      <c r="A3813" s="251"/>
      <c r="B3813" s="241" t="s">
        <v>5079</v>
      </c>
      <c r="C3813" s="245">
        <v>2022</v>
      </c>
      <c r="D3813" s="245" t="s">
        <v>3771</v>
      </c>
      <c r="E3813" s="245">
        <v>1</v>
      </c>
      <c r="F3813" s="245"/>
      <c r="G3813" s="253">
        <v>21.197200000000002</v>
      </c>
    </row>
    <row r="3814" spans="1:7">
      <c r="A3814" s="251"/>
      <c r="B3814" s="241" t="s">
        <v>5079</v>
      </c>
      <c r="C3814" s="245">
        <v>2022</v>
      </c>
      <c r="D3814" s="245" t="s">
        <v>3771</v>
      </c>
      <c r="E3814" s="245">
        <v>1</v>
      </c>
      <c r="F3814" s="245"/>
      <c r="G3814" s="253">
        <v>21.197200000000002</v>
      </c>
    </row>
    <row r="3815" spans="1:7">
      <c r="A3815" s="251"/>
      <c r="B3815" s="241" t="s">
        <v>5079</v>
      </c>
      <c r="C3815" s="245">
        <v>2022</v>
      </c>
      <c r="D3815" s="245" t="s">
        <v>3771</v>
      </c>
      <c r="E3815" s="245">
        <v>1</v>
      </c>
      <c r="F3815" s="245"/>
      <c r="G3815" s="253">
        <v>21.197200000000002</v>
      </c>
    </row>
    <row r="3816" spans="1:7">
      <c r="A3816" s="251"/>
      <c r="B3816" s="241" t="s">
        <v>5079</v>
      </c>
      <c r="C3816" s="245">
        <v>2022</v>
      </c>
      <c r="D3816" s="245" t="s">
        <v>3771</v>
      </c>
      <c r="E3816" s="245">
        <v>1</v>
      </c>
      <c r="F3816" s="245"/>
      <c r="G3816" s="253">
        <v>21.197200000000002</v>
      </c>
    </row>
    <row r="3817" spans="1:7">
      <c r="A3817" s="251"/>
      <c r="B3817" s="241" t="s">
        <v>5079</v>
      </c>
      <c r="C3817" s="245">
        <v>2022</v>
      </c>
      <c r="D3817" s="245" t="s">
        <v>3771</v>
      </c>
      <c r="E3817" s="245">
        <v>1</v>
      </c>
      <c r="F3817" s="245"/>
      <c r="G3817" s="253">
        <v>21.197200000000002</v>
      </c>
    </row>
    <row r="3818" spans="1:7">
      <c r="A3818" s="251"/>
      <c r="B3818" s="241" t="s">
        <v>5079</v>
      </c>
      <c r="C3818" s="245">
        <v>2022</v>
      </c>
      <c r="D3818" s="245" t="s">
        <v>3771</v>
      </c>
      <c r="E3818" s="245">
        <v>1</v>
      </c>
      <c r="F3818" s="245"/>
      <c r="G3818" s="253">
        <v>21.197200000000002</v>
      </c>
    </row>
    <row r="3819" spans="1:7">
      <c r="A3819" s="251"/>
      <c r="B3819" s="241" t="s">
        <v>5079</v>
      </c>
      <c r="C3819" s="245">
        <v>2022</v>
      </c>
      <c r="D3819" s="245" t="s">
        <v>3771</v>
      </c>
      <c r="E3819" s="245">
        <v>1</v>
      </c>
      <c r="F3819" s="245"/>
      <c r="G3819" s="253">
        <v>21.197200000000002</v>
      </c>
    </row>
    <row r="3820" spans="1:7">
      <c r="A3820" s="251"/>
      <c r="B3820" s="241" t="s">
        <v>5079</v>
      </c>
      <c r="C3820" s="245">
        <v>2022</v>
      </c>
      <c r="D3820" s="245" t="s">
        <v>3771</v>
      </c>
      <c r="E3820" s="245">
        <v>1</v>
      </c>
      <c r="F3820" s="245"/>
      <c r="G3820" s="253">
        <v>21.19717</v>
      </c>
    </row>
    <row r="3821" spans="1:7">
      <c r="A3821" s="251"/>
      <c r="B3821" s="241" t="s">
        <v>5079</v>
      </c>
      <c r="C3821" s="245">
        <v>2022</v>
      </c>
      <c r="D3821" s="245" t="s">
        <v>3771</v>
      </c>
      <c r="E3821" s="245">
        <v>1</v>
      </c>
      <c r="F3821" s="245"/>
      <c r="G3821" s="253">
        <v>21.19717</v>
      </c>
    </row>
    <row r="3822" spans="1:7">
      <c r="A3822" s="251"/>
      <c r="B3822" s="241" t="s">
        <v>5079</v>
      </c>
      <c r="C3822" s="245">
        <v>2022</v>
      </c>
      <c r="D3822" s="245" t="s">
        <v>3771</v>
      </c>
      <c r="E3822" s="245">
        <v>1</v>
      </c>
      <c r="F3822" s="245"/>
      <c r="G3822" s="253">
        <v>21.19717</v>
      </c>
    </row>
    <row r="3823" spans="1:7">
      <c r="A3823" s="251"/>
      <c r="B3823" s="241" t="s">
        <v>5079</v>
      </c>
      <c r="C3823" s="245">
        <v>2022</v>
      </c>
      <c r="D3823" s="245" t="s">
        <v>3771</v>
      </c>
      <c r="E3823" s="245">
        <v>1</v>
      </c>
      <c r="F3823" s="245"/>
      <c r="G3823" s="253">
        <v>21.19717</v>
      </c>
    </row>
    <row r="3824" spans="1:7">
      <c r="A3824" s="251"/>
      <c r="B3824" s="241" t="s">
        <v>5079</v>
      </c>
      <c r="C3824" s="245">
        <v>2022</v>
      </c>
      <c r="D3824" s="245" t="s">
        <v>3771</v>
      </c>
      <c r="E3824" s="245">
        <v>1</v>
      </c>
      <c r="F3824" s="245"/>
      <c r="G3824" s="253">
        <v>21.19717</v>
      </c>
    </row>
    <row r="3825" spans="1:7">
      <c r="A3825" s="251"/>
      <c r="B3825" s="241" t="s">
        <v>5079</v>
      </c>
      <c r="C3825" s="245">
        <v>2022</v>
      </c>
      <c r="D3825" s="245" t="s">
        <v>3771</v>
      </c>
      <c r="E3825" s="245">
        <v>1</v>
      </c>
      <c r="F3825" s="245"/>
      <c r="G3825" s="253">
        <v>21.19717</v>
      </c>
    </row>
    <row r="3826" spans="1:7">
      <c r="A3826" s="251"/>
      <c r="B3826" s="241" t="s">
        <v>5079</v>
      </c>
      <c r="C3826" s="245">
        <v>2022</v>
      </c>
      <c r="D3826" s="245" t="s">
        <v>3771</v>
      </c>
      <c r="E3826" s="245">
        <v>1</v>
      </c>
      <c r="F3826" s="245"/>
      <c r="G3826" s="253">
        <v>21.19717</v>
      </c>
    </row>
    <row r="3827" spans="1:7">
      <c r="A3827" s="251"/>
      <c r="B3827" s="241" t="s">
        <v>5079</v>
      </c>
      <c r="C3827" s="245">
        <v>2022</v>
      </c>
      <c r="D3827" s="245" t="s">
        <v>3771</v>
      </c>
      <c r="E3827" s="245">
        <v>1</v>
      </c>
      <c r="F3827" s="245"/>
      <c r="G3827" s="253">
        <v>21.19717</v>
      </c>
    </row>
    <row r="3828" spans="1:7">
      <c r="A3828" s="251"/>
      <c r="B3828" s="241" t="s">
        <v>5079</v>
      </c>
      <c r="C3828" s="245">
        <v>2022</v>
      </c>
      <c r="D3828" s="245" t="s">
        <v>3771</v>
      </c>
      <c r="E3828" s="245">
        <v>1</v>
      </c>
      <c r="F3828" s="245"/>
      <c r="G3828" s="253">
        <v>21.19717</v>
      </c>
    </row>
    <row r="3829" spans="1:7">
      <c r="A3829" s="251"/>
      <c r="B3829" s="241" t="s">
        <v>5079</v>
      </c>
      <c r="C3829" s="245">
        <v>2022</v>
      </c>
      <c r="D3829" s="245" t="s">
        <v>3771</v>
      </c>
      <c r="E3829" s="245">
        <v>1</v>
      </c>
      <c r="F3829" s="245"/>
      <c r="G3829" s="253">
        <v>21.19717</v>
      </c>
    </row>
    <row r="3830" spans="1:7">
      <c r="A3830" s="251"/>
      <c r="B3830" s="241" t="s">
        <v>5079</v>
      </c>
      <c r="C3830" s="245">
        <v>2022</v>
      </c>
      <c r="D3830" s="245" t="s">
        <v>3771</v>
      </c>
      <c r="E3830" s="245">
        <v>1</v>
      </c>
      <c r="F3830" s="245"/>
      <c r="G3830" s="253">
        <v>21.19717</v>
      </c>
    </row>
    <row r="3831" spans="1:7">
      <c r="A3831" s="251"/>
      <c r="B3831" s="241" t="s">
        <v>5080</v>
      </c>
      <c r="C3831" s="245">
        <v>2022</v>
      </c>
      <c r="D3831" s="245" t="s">
        <v>3771</v>
      </c>
      <c r="E3831" s="245">
        <v>1</v>
      </c>
      <c r="F3831" s="245"/>
      <c r="G3831" s="253">
        <v>23.396540000000002</v>
      </c>
    </row>
    <row r="3832" spans="1:7">
      <c r="A3832" s="251"/>
      <c r="B3832" s="241" t="s">
        <v>5080</v>
      </c>
      <c r="C3832" s="245">
        <v>2022</v>
      </c>
      <c r="D3832" s="245" t="s">
        <v>3771</v>
      </c>
      <c r="E3832" s="245">
        <v>1</v>
      </c>
      <c r="F3832" s="245"/>
      <c r="G3832" s="253">
        <v>23.419550000000001</v>
      </c>
    </row>
    <row r="3833" spans="1:7">
      <c r="A3833" s="251"/>
      <c r="B3833" s="241" t="s">
        <v>5080</v>
      </c>
      <c r="C3833" s="245">
        <v>2022</v>
      </c>
      <c r="D3833" s="245" t="s">
        <v>3771</v>
      </c>
      <c r="E3833" s="245">
        <v>1</v>
      </c>
      <c r="F3833" s="245"/>
      <c r="G3833" s="253">
        <v>24.022509999999997</v>
      </c>
    </row>
    <row r="3834" spans="1:7">
      <c r="A3834" s="251"/>
      <c r="B3834" s="241" t="s">
        <v>5080</v>
      </c>
      <c r="C3834" s="245">
        <v>2022</v>
      </c>
      <c r="D3834" s="245" t="s">
        <v>3771</v>
      </c>
      <c r="E3834" s="245">
        <v>1</v>
      </c>
      <c r="F3834" s="245"/>
      <c r="G3834" s="253">
        <v>24.009460000000001</v>
      </c>
    </row>
    <row r="3835" spans="1:7">
      <c r="A3835" s="251"/>
      <c r="B3835" s="241" t="s">
        <v>5080</v>
      </c>
      <c r="C3835" s="245">
        <v>2022</v>
      </c>
      <c r="D3835" s="245" t="s">
        <v>3771</v>
      </c>
      <c r="E3835" s="245">
        <v>1</v>
      </c>
      <c r="F3835" s="245"/>
      <c r="G3835" s="253">
        <v>23.419529999999998</v>
      </c>
    </row>
    <row r="3836" spans="1:7">
      <c r="A3836" s="251"/>
      <c r="B3836" s="241" t="s">
        <v>5080</v>
      </c>
      <c r="C3836" s="245">
        <v>2022</v>
      </c>
      <c r="D3836" s="245" t="s">
        <v>3771</v>
      </c>
      <c r="E3836" s="245">
        <v>1</v>
      </c>
      <c r="F3836" s="245"/>
      <c r="G3836" s="253">
        <v>22.310950000000002</v>
      </c>
    </row>
    <row r="3837" spans="1:7">
      <c r="A3837" s="251"/>
      <c r="B3837" s="241" t="s">
        <v>5080</v>
      </c>
      <c r="C3837" s="245">
        <v>2022</v>
      </c>
      <c r="D3837" s="245" t="s">
        <v>3771</v>
      </c>
      <c r="E3837" s="245">
        <v>1</v>
      </c>
      <c r="F3837" s="245"/>
      <c r="G3837" s="253">
        <v>24.048919999999999</v>
      </c>
    </row>
    <row r="3838" spans="1:7">
      <c r="A3838" s="251"/>
      <c r="B3838" s="241" t="s">
        <v>5080</v>
      </c>
      <c r="C3838" s="245">
        <v>2022</v>
      </c>
      <c r="D3838" s="245" t="s">
        <v>3771</v>
      </c>
      <c r="E3838" s="245">
        <v>1</v>
      </c>
      <c r="F3838" s="245"/>
      <c r="G3838" s="253">
        <v>24.009450000000001</v>
      </c>
    </row>
    <row r="3839" spans="1:7">
      <c r="A3839" s="251"/>
      <c r="B3839" s="241" t="s">
        <v>5080</v>
      </c>
      <c r="C3839" s="245">
        <v>2022</v>
      </c>
      <c r="D3839" s="245" t="s">
        <v>3771</v>
      </c>
      <c r="E3839" s="245">
        <v>1</v>
      </c>
      <c r="F3839" s="245"/>
      <c r="G3839" s="253">
        <v>24.048490000000001</v>
      </c>
    </row>
    <row r="3840" spans="1:7">
      <c r="A3840" s="251"/>
      <c r="B3840" s="241" t="s">
        <v>5080</v>
      </c>
      <c r="C3840" s="245">
        <v>2022</v>
      </c>
      <c r="D3840" s="245" t="s">
        <v>3771</v>
      </c>
      <c r="E3840" s="245">
        <v>1</v>
      </c>
      <c r="F3840" s="245"/>
      <c r="G3840" s="253">
        <v>23.56512</v>
      </c>
    </row>
    <row r="3841" spans="1:7">
      <c r="A3841" s="251"/>
      <c r="B3841" s="241" t="s">
        <v>5080</v>
      </c>
      <c r="C3841" s="245">
        <v>2022</v>
      </c>
      <c r="D3841" s="245" t="s">
        <v>3771</v>
      </c>
      <c r="E3841" s="245">
        <v>1</v>
      </c>
      <c r="F3841" s="245"/>
      <c r="G3841" s="253">
        <v>24.59909</v>
      </c>
    </row>
    <row r="3842" spans="1:7">
      <c r="A3842" s="251"/>
      <c r="B3842" s="241" t="s">
        <v>5080</v>
      </c>
      <c r="C3842" s="245">
        <v>2022</v>
      </c>
      <c r="D3842" s="245" t="s">
        <v>3771</v>
      </c>
      <c r="E3842" s="245">
        <v>1</v>
      </c>
      <c r="F3842" s="245"/>
      <c r="G3842" s="253">
        <v>22.120990000000003</v>
      </c>
    </row>
    <row r="3843" spans="1:7">
      <c r="A3843" s="251"/>
      <c r="B3843" s="241" t="s">
        <v>5080</v>
      </c>
      <c r="C3843" s="245">
        <v>2022</v>
      </c>
      <c r="D3843" s="245" t="s">
        <v>3771</v>
      </c>
      <c r="E3843" s="245">
        <v>1</v>
      </c>
      <c r="F3843" s="245"/>
      <c r="G3843" s="253">
        <v>22.1145</v>
      </c>
    </row>
    <row r="3844" spans="1:7">
      <c r="A3844" s="251"/>
      <c r="B3844" s="241" t="s">
        <v>5080</v>
      </c>
      <c r="C3844" s="245">
        <v>2022</v>
      </c>
      <c r="D3844" s="245" t="s">
        <v>3771</v>
      </c>
      <c r="E3844" s="245">
        <v>1</v>
      </c>
      <c r="F3844" s="245"/>
      <c r="G3844" s="253">
        <v>21.734590000000001</v>
      </c>
    </row>
    <row r="3845" spans="1:7">
      <c r="A3845" s="251"/>
      <c r="B3845" s="241" t="s">
        <v>5080</v>
      </c>
      <c r="C3845" s="245">
        <v>2022</v>
      </c>
      <c r="D3845" s="245" t="s">
        <v>3771</v>
      </c>
      <c r="E3845" s="245">
        <v>1</v>
      </c>
      <c r="F3845" s="245"/>
      <c r="G3845" s="253">
        <v>30.794740000000001</v>
      </c>
    </row>
    <row r="3846" spans="1:7">
      <c r="A3846" s="251"/>
      <c r="B3846" s="241" t="s">
        <v>5080</v>
      </c>
      <c r="C3846" s="245">
        <v>2022</v>
      </c>
      <c r="D3846" s="245" t="s">
        <v>3771</v>
      </c>
      <c r="E3846" s="245">
        <v>1</v>
      </c>
      <c r="F3846" s="245"/>
      <c r="G3846" s="253">
        <v>30.878769999999999</v>
      </c>
    </row>
    <row r="3847" spans="1:7">
      <c r="A3847" s="251"/>
      <c r="B3847" s="241" t="s">
        <v>5080</v>
      </c>
      <c r="C3847" s="245">
        <v>2022</v>
      </c>
      <c r="D3847" s="245" t="s">
        <v>3771</v>
      </c>
      <c r="E3847" s="245">
        <v>1</v>
      </c>
      <c r="F3847" s="245"/>
      <c r="G3847" s="253">
        <v>30.593619999999998</v>
      </c>
    </row>
    <row r="3848" spans="1:7">
      <c r="A3848" s="251"/>
      <c r="B3848" s="241" t="s">
        <v>5080</v>
      </c>
      <c r="C3848" s="245">
        <v>2022</v>
      </c>
      <c r="D3848" s="245" t="s">
        <v>3771</v>
      </c>
      <c r="E3848" s="245">
        <v>1</v>
      </c>
      <c r="F3848" s="245"/>
      <c r="G3848" s="253">
        <v>24.009040000000002</v>
      </c>
    </row>
    <row r="3849" spans="1:7">
      <c r="A3849" s="251"/>
      <c r="B3849" s="241" t="s">
        <v>5080</v>
      </c>
      <c r="C3849" s="245">
        <v>2022</v>
      </c>
      <c r="D3849" s="245" t="s">
        <v>3771</v>
      </c>
      <c r="E3849" s="245">
        <v>1</v>
      </c>
      <c r="F3849" s="245"/>
      <c r="G3849" s="253">
        <v>24.009450000000001</v>
      </c>
    </row>
    <row r="3850" spans="1:7">
      <c r="A3850" s="251"/>
      <c r="B3850" s="241" t="s">
        <v>5080</v>
      </c>
      <c r="C3850" s="245">
        <v>2022</v>
      </c>
      <c r="D3850" s="245" t="s">
        <v>3771</v>
      </c>
      <c r="E3850" s="245">
        <v>1</v>
      </c>
      <c r="F3850" s="245"/>
      <c r="G3850" s="253">
        <v>24.009460000000001</v>
      </c>
    </row>
    <row r="3851" spans="1:7">
      <c r="A3851" s="251"/>
      <c r="B3851" s="241" t="s">
        <v>5080</v>
      </c>
      <c r="C3851" s="245">
        <v>2022</v>
      </c>
      <c r="D3851" s="245" t="s">
        <v>3771</v>
      </c>
      <c r="E3851" s="245">
        <v>1</v>
      </c>
      <c r="F3851" s="245"/>
      <c r="G3851" s="253">
        <v>35.372030000000002</v>
      </c>
    </row>
    <row r="3852" spans="1:7">
      <c r="A3852" s="251"/>
      <c r="B3852" s="241" t="s">
        <v>5080</v>
      </c>
      <c r="C3852" s="245">
        <v>2022</v>
      </c>
      <c r="D3852" s="245" t="s">
        <v>3771</v>
      </c>
      <c r="E3852" s="245">
        <v>1</v>
      </c>
      <c r="F3852" s="245"/>
      <c r="G3852" s="253">
        <v>35.371980000000001</v>
      </c>
    </row>
    <row r="3853" spans="1:7">
      <c r="A3853" s="251"/>
      <c r="B3853" s="241" t="s">
        <v>5080</v>
      </c>
      <c r="C3853" s="245">
        <v>2022</v>
      </c>
      <c r="D3853" s="245" t="s">
        <v>3771</v>
      </c>
      <c r="E3853" s="245">
        <v>1</v>
      </c>
      <c r="F3853" s="245"/>
      <c r="G3853" s="253">
        <v>35.361969999999999</v>
      </c>
    </row>
    <row r="3854" spans="1:7">
      <c r="A3854" s="251"/>
      <c r="B3854" s="241" t="s">
        <v>5080</v>
      </c>
      <c r="C3854" s="245">
        <v>2022</v>
      </c>
      <c r="D3854" s="245" t="s">
        <v>3771</v>
      </c>
      <c r="E3854" s="245">
        <v>1</v>
      </c>
      <c r="F3854" s="245"/>
      <c r="G3854" s="253">
        <v>25.741709999999998</v>
      </c>
    </row>
    <row r="3855" spans="1:7">
      <c r="A3855" s="251"/>
      <c r="B3855" s="241" t="s">
        <v>5080</v>
      </c>
      <c r="C3855" s="245">
        <v>2022</v>
      </c>
      <c r="D3855" s="245" t="s">
        <v>3771</v>
      </c>
      <c r="E3855" s="245">
        <v>1</v>
      </c>
      <c r="F3855" s="245"/>
      <c r="G3855" s="253">
        <v>23.999929999999999</v>
      </c>
    </row>
    <row r="3856" spans="1:7">
      <c r="A3856" s="251"/>
      <c r="B3856" s="241" t="s">
        <v>5080</v>
      </c>
      <c r="C3856" s="245">
        <v>2022</v>
      </c>
      <c r="D3856" s="245" t="s">
        <v>3771</v>
      </c>
      <c r="E3856" s="245">
        <v>1</v>
      </c>
      <c r="F3856" s="245"/>
      <c r="G3856" s="253">
        <v>35.327860000000001</v>
      </c>
    </row>
    <row r="3857" spans="1:7">
      <c r="A3857" s="251"/>
      <c r="B3857" s="241" t="s">
        <v>5080</v>
      </c>
      <c r="C3857" s="245">
        <v>2022</v>
      </c>
      <c r="D3857" s="245" t="s">
        <v>3771</v>
      </c>
      <c r="E3857" s="245">
        <v>1</v>
      </c>
      <c r="F3857" s="245"/>
      <c r="G3857" s="253">
        <v>35.116109999999999</v>
      </c>
    </row>
    <row r="3858" spans="1:7">
      <c r="A3858" s="251"/>
      <c r="B3858" s="241" t="s">
        <v>5080</v>
      </c>
      <c r="C3858" s="245">
        <v>2022</v>
      </c>
      <c r="D3858" s="245" t="s">
        <v>3771</v>
      </c>
      <c r="E3858" s="245">
        <v>1</v>
      </c>
      <c r="F3858" s="245"/>
      <c r="G3858" s="253">
        <v>35.27384</v>
      </c>
    </row>
    <row r="3859" spans="1:7">
      <c r="A3859" s="251"/>
      <c r="B3859" s="241" t="s">
        <v>5080</v>
      </c>
      <c r="C3859" s="245">
        <v>2022</v>
      </c>
      <c r="D3859" s="245" t="s">
        <v>3771</v>
      </c>
      <c r="E3859" s="245">
        <v>1</v>
      </c>
      <c r="F3859" s="245"/>
      <c r="G3859" s="253">
        <v>13.583909999999999</v>
      </c>
    </row>
    <row r="3860" spans="1:7">
      <c r="A3860" s="251"/>
      <c r="B3860" s="241" t="s">
        <v>5080</v>
      </c>
      <c r="C3860" s="245">
        <v>2022</v>
      </c>
      <c r="D3860" s="245" t="s">
        <v>3771</v>
      </c>
      <c r="E3860" s="245">
        <v>1</v>
      </c>
      <c r="F3860" s="245"/>
      <c r="G3860" s="253">
        <v>35.273849999999996</v>
      </c>
    </row>
    <row r="3861" spans="1:7">
      <c r="A3861" s="251"/>
      <c r="B3861" s="241" t="s">
        <v>5080</v>
      </c>
      <c r="C3861" s="245">
        <v>2022</v>
      </c>
      <c r="D3861" s="245" t="s">
        <v>3771</v>
      </c>
      <c r="E3861" s="245">
        <v>1</v>
      </c>
      <c r="F3861" s="245"/>
      <c r="G3861" s="253">
        <v>30.56541</v>
      </c>
    </row>
    <row r="3862" spans="1:7">
      <c r="A3862" s="251"/>
      <c r="B3862" s="241" t="s">
        <v>5080</v>
      </c>
      <c r="C3862" s="245">
        <v>2022</v>
      </c>
      <c r="D3862" s="245" t="s">
        <v>3771</v>
      </c>
      <c r="E3862" s="245">
        <v>1</v>
      </c>
      <c r="F3862" s="245"/>
      <c r="G3862" s="253">
        <v>35.270919999999997</v>
      </c>
    </row>
    <row r="3863" spans="1:7">
      <c r="A3863" s="251"/>
      <c r="B3863" s="241" t="s">
        <v>5080</v>
      </c>
      <c r="C3863" s="245">
        <v>2022</v>
      </c>
      <c r="D3863" s="245" t="s">
        <v>3771</v>
      </c>
      <c r="E3863" s="245">
        <v>1</v>
      </c>
      <c r="F3863" s="245"/>
      <c r="G3863" s="253">
        <v>22.20739</v>
      </c>
    </row>
    <row r="3864" spans="1:7">
      <c r="A3864" s="251"/>
      <c r="B3864" s="241" t="s">
        <v>5080</v>
      </c>
      <c r="C3864" s="245">
        <v>2022</v>
      </c>
      <c r="D3864" s="245" t="s">
        <v>3771</v>
      </c>
      <c r="E3864" s="245">
        <v>1</v>
      </c>
      <c r="F3864" s="245"/>
      <c r="G3864" s="253">
        <v>35.310639999999999</v>
      </c>
    </row>
    <row r="3865" spans="1:7">
      <c r="A3865" s="251"/>
      <c r="B3865" s="241" t="s">
        <v>5080</v>
      </c>
      <c r="C3865" s="245">
        <v>2022</v>
      </c>
      <c r="D3865" s="245" t="s">
        <v>3771</v>
      </c>
      <c r="E3865" s="245">
        <v>1</v>
      </c>
      <c r="F3865" s="245"/>
      <c r="G3865" s="253">
        <v>32.570039999999999</v>
      </c>
    </row>
    <row r="3866" spans="1:7">
      <c r="A3866" s="251"/>
      <c r="B3866" s="241" t="s">
        <v>5080</v>
      </c>
      <c r="C3866" s="245">
        <v>2022</v>
      </c>
      <c r="D3866" s="245" t="s">
        <v>3771</v>
      </c>
      <c r="E3866" s="245">
        <v>1</v>
      </c>
      <c r="F3866" s="245"/>
      <c r="G3866" s="253">
        <v>32.29072</v>
      </c>
    </row>
    <row r="3867" spans="1:7">
      <c r="A3867" s="251"/>
      <c r="B3867" s="241" t="s">
        <v>5080</v>
      </c>
      <c r="C3867" s="245">
        <v>2022</v>
      </c>
      <c r="D3867" s="245" t="s">
        <v>3771</v>
      </c>
      <c r="E3867" s="245">
        <v>1</v>
      </c>
      <c r="F3867" s="245"/>
      <c r="G3867" s="253">
        <v>32.290639999999996</v>
      </c>
    </row>
    <row r="3868" spans="1:7">
      <c r="A3868" s="251"/>
      <c r="B3868" s="241" t="s">
        <v>5080</v>
      </c>
      <c r="C3868" s="245">
        <v>2022</v>
      </c>
      <c r="D3868" s="245" t="s">
        <v>3771</v>
      </c>
      <c r="E3868" s="245">
        <v>1</v>
      </c>
      <c r="F3868" s="245"/>
      <c r="G3868" s="253">
        <v>31.06504</v>
      </c>
    </row>
    <row r="3869" spans="1:7">
      <c r="A3869" s="251"/>
      <c r="B3869" s="241" t="s">
        <v>5080</v>
      </c>
      <c r="C3869" s="245">
        <v>2022</v>
      </c>
      <c r="D3869" s="245" t="s">
        <v>3771</v>
      </c>
      <c r="E3869" s="245">
        <v>1</v>
      </c>
      <c r="F3869" s="245"/>
      <c r="G3869" s="253">
        <v>22.31662</v>
      </c>
    </row>
    <row r="3870" spans="1:7">
      <c r="A3870" s="251"/>
      <c r="B3870" s="241" t="s">
        <v>5080</v>
      </c>
      <c r="C3870" s="245">
        <v>2022</v>
      </c>
      <c r="D3870" s="245" t="s">
        <v>3771</v>
      </c>
      <c r="E3870" s="245">
        <v>1</v>
      </c>
      <c r="F3870" s="245"/>
      <c r="G3870" s="253">
        <v>32.086970000000001</v>
      </c>
    </row>
    <row r="3871" spans="1:7">
      <c r="A3871" s="251"/>
      <c r="B3871" s="241" t="s">
        <v>5080</v>
      </c>
      <c r="C3871" s="245">
        <v>2022</v>
      </c>
      <c r="D3871" s="245" t="s">
        <v>3771</v>
      </c>
      <c r="E3871" s="245">
        <v>1</v>
      </c>
      <c r="F3871" s="245"/>
      <c r="G3871" s="253">
        <v>35.369720000000001</v>
      </c>
    </row>
    <row r="3872" spans="1:7">
      <c r="A3872" s="251"/>
      <c r="B3872" s="241" t="s">
        <v>5080</v>
      </c>
      <c r="C3872" s="245">
        <v>2022</v>
      </c>
      <c r="D3872" s="245" t="s">
        <v>3771</v>
      </c>
      <c r="E3872" s="245">
        <v>1</v>
      </c>
      <c r="F3872" s="245"/>
      <c r="G3872" s="253">
        <v>35.331510000000002</v>
      </c>
    </row>
    <row r="3873" spans="1:7">
      <c r="A3873" s="251"/>
      <c r="B3873" s="241" t="s">
        <v>5080</v>
      </c>
      <c r="C3873" s="245">
        <v>2022</v>
      </c>
      <c r="D3873" s="245" t="s">
        <v>3771</v>
      </c>
      <c r="E3873" s="245">
        <v>1</v>
      </c>
      <c r="F3873" s="245"/>
      <c r="G3873" s="253">
        <v>35.311109999999999</v>
      </c>
    </row>
    <row r="3874" spans="1:7">
      <c r="A3874" s="251"/>
      <c r="B3874" s="241" t="s">
        <v>5080</v>
      </c>
      <c r="C3874" s="245">
        <v>2022</v>
      </c>
      <c r="D3874" s="245" t="s">
        <v>3771</v>
      </c>
      <c r="E3874" s="245">
        <v>1</v>
      </c>
      <c r="F3874" s="245"/>
      <c r="G3874" s="253">
        <v>31.06495</v>
      </c>
    </row>
    <row r="3875" spans="1:7">
      <c r="A3875" s="251"/>
      <c r="B3875" s="241" t="s">
        <v>5080</v>
      </c>
      <c r="C3875" s="245">
        <v>2022</v>
      </c>
      <c r="D3875" s="245" t="s">
        <v>3771</v>
      </c>
      <c r="E3875" s="245">
        <v>1</v>
      </c>
      <c r="F3875" s="245"/>
      <c r="G3875" s="253">
        <v>32.404820000000001</v>
      </c>
    </row>
    <row r="3876" spans="1:7">
      <c r="A3876" s="251"/>
      <c r="B3876" s="241" t="s">
        <v>5080</v>
      </c>
      <c r="C3876" s="245">
        <v>2022</v>
      </c>
      <c r="D3876" s="245" t="s">
        <v>3771</v>
      </c>
      <c r="E3876" s="245">
        <v>1</v>
      </c>
      <c r="F3876" s="245"/>
      <c r="G3876" s="253">
        <v>23.00076</v>
      </c>
    </row>
    <row r="3877" spans="1:7">
      <c r="A3877" s="251"/>
      <c r="B3877" s="241" t="s">
        <v>5080</v>
      </c>
      <c r="C3877" s="245">
        <v>2022</v>
      </c>
      <c r="D3877" s="245" t="s">
        <v>3771</v>
      </c>
      <c r="E3877" s="245">
        <v>1</v>
      </c>
      <c r="F3877" s="245"/>
      <c r="G3877" s="253">
        <v>23.2483</v>
      </c>
    </row>
    <row r="3878" spans="1:7">
      <c r="A3878" s="251"/>
      <c r="B3878" s="241" t="s">
        <v>5080</v>
      </c>
      <c r="C3878" s="245">
        <v>2022</v>
      </c>
      <c r="D3878" s="245" t="s">
        <v>3771</v>
      </c>
      <c r="E3878" s="245">
        <v>1</v>
      </c>
      <c r="F3878" s="245"/>
      <c r="G3878" s="253">
        <v>32.404360000000004</v>
      </c>
    </row>
    <row r="3879" spans="1:7">
      <c r="A3879" s="251"/>
      <c r="B3879" s="241" t="s">
        <v>5080</v>
      </c>
      <c r="C3879" s="245">
        <v>2022</v>
      </c>
      <c r="D3879" s="245" t="s">
        <v>3771</v>
      </c>
      <c r="E3879" s="245">
        <v>1</v>
      </c>
      <c r="F3879" s="245"/>
      <c r="G3879" s="253">
        <v>22.296790000000001</v>
      </c>
    </row>
    <row r="3880" spans="1:7">
      <c r="A3880" s="251"/>
      <c r="B3880" s="241" t="s">
        <v>5080</v>
      </c>
      <c r="C3880" s="245">
        <v>2022</v>
      </c>
      <c r="D3880" s="245" t="s">
        <v>3771</v>
      </c>
      <c r="E3880" s="245">
        <v>1</v>
      </c>
      <c r="F3880" s="245"/>
      <c r="G3880" s="253">
        <v>20.262460000000001</v>
      </c>
    </row>
    <row r="3881" spans="1:7">
      <c r="A3881" s="251"/>
      <c r="B3881" s="241" t="s">
        <v>5080</v>
      </c>
      <c r="C3881" s="245">
        <v>2022</v>
      </c>
      <c r="D3881" s="245" t="s">
        <v>3771</v>
      </c>
      <c r="E3881" s="245">
        <v>1</v>
      </c>
      <c r="F3881" s="245"/>
      <c r="G3881" s="253">
        <v>35.299690000000005</v>
      </c>
    </row>
    <row r="3882" spans="1:7">
      <c r="A3882" s="251"/>
      <c r="B3882" s="241" t="s">
        <v>5080</v>
      </c>
      <c r="C3882" s="245">
        <v>2022</v>
      </c>
      <c r="D3882" s="245" t="s">
        <v>3771</v>
      </c>
      <c r="E3882" s="245">
        <v>1</v>
      </c>
      <c r="F3882" s="245"/>
      <c r="G3882" s="253">
        <v>35.311080000000004</v>
      </c>
    </row>
    <row r="3883" spans="1:7">
      <c r="A3883" s="251"/>
      <c r="B3883" s="241" t="s">
        <v>5080</v>
      </c>
      <c r="C3883" s="245">
        <v>2022</v>
      </c>
      <c r="D3883" s="245" t="s">
        <v>3771</v>
      </c>
      <c r="E3883" s="245">
        <v>1</v>
      </c>
      <c r="F3883" s="245"/>
      <c r="G3883" s="253">
        <v>35.28537</v>
      </c>
    </row>
    <row r="3884" spans="1:7">
      <c r="A3884" s="251"/>
      <c r="B3884" s="241" t="s">
        <v>5080</v>
      </c>
      <c r="C3884" s="245">
        <v>2022</v>
      </c>
      <c r="D3884" s="245" t="s">
        <v>3771</v>
      </c>
      <c r="E3884" s="245">
        <v>1</v>
      </c>
      <c r="F3884" s="245"/>
      <c r="G3884" s="253">
        <v>32.309719999999999</v>
      </c>
    </row>
    <row r="3885" spans="1:7">
      <c r="A3885" s="251"/>
      <c r="B3885" s="241" t="s">
        <v>5080</v>
      </c>
      <c r="C3885" s="245">
        <v>2022</v>
      </c>
      <c r="D3885" s="245" t="s">
        <v>3771</v>
      </c>
      <c r="E3885" s="245">
        <v>1</v>
      </c>
      <c r="F3885" s="245"/>
      <c r="G3885" s="253">
        <v>32.378579999999999</v>
      </c>
    </row>
    <row r="3886" spans="1:7">
      <c r="A3886" s="251"/>
      <c r="B3886" s="241" t="s">
        <v>5080</v>
      </c>
      <c r="C3886" s="245">
        <v>2022</v>
      </c>
      <c r="D3886" s="245" t="s">
        <v>3771</v>
      </c>
      <c r="E3886" s="245">
        <v>1</v>
      </c>
      <c r="F3886" s="245"/>
      <c r="G3886" s="253">
        <v>35.285359999999997</v>
      </c>
    </row>
    <row r="3887" spans="1:7">
      <c r="A3887" s="251"/>
      <c r="B3887" s="241" t="s">
        <v>5080</v>
      </c>
      <c r="C3887" s="245">
        <v>2022</v>
      </c>
      <c r="D3887" s="245" t="s">
        <v>3771</v>
      </c>
      <c r="E3887" s="245">
        <v>1</v>
      </c>
      <c r="F3887" s="245"/>
      <c r="G3887" s="253">
        <v>32.378590000000003</v>
      </c>
    </row>
    <row r="3888" spans="1:7">
      <c r="A3888" s="251"/>
      <c r="B3888" s="241" t="s">
        <v>5080</v>
      </c>
      <c r="C3888" s="245">
        <v>2022</v>
      </c>
      <c r="D3888" s="245" t="s">
        <v>3771</v>
      </c>
      <c r="E3888" s="245">
        <v>1</v>
      </c>
      <c r="F3888" s="245"/>
      <c r="G3888" s="253">
        <v>32.378579999999999</v>
      </c>
    </row>
    <row r="3889" spans="1:7">
      <c r="A3889" s="251"/>
      <c r="B3889" s="241" t="s">
        <v>5080</v>
      </c>
      <c r="C3889" s="245">
        <v>2022</v>
      </c>
      <c r="D3889" s="245" t="s">
        <v>3771</v>
      </c>
      <c r="E3889" s="245">
        <v>1</v>
      </c>
      <c r="F3889" s="245"/>
      <c r="G3889" s="253">
        <v>32.378579999999999</v>
      </c>
    </row>
    <row r="3890" spans="1:7">
      <c r="A3890" s="251"/>
      <c r="B3890" s="241" t="s">
        <v>5080</v>
      </c>
      <c r="C3890" s="245">
        <v>2022</v>
      </c>
      <c r="D3890" s="245" t="s">
        <v>3771</v>
      </c>
      <c r="E3890" s="245">
        <v>1</v>
      </c>
      <c r="F3890" s="245"/>
      <c r="G3890" s="253">
        <v>32.072569999999999</v>
      </c>
    </row>
    <row r="3891" spans="1:7">
      <c r="A3891" s="251"/>
      <c r="B3891" s="241" t="s">
        <v>5080</v>
      </c>
      <c r="C3891" s="245">
        <v>2022</v>
      </c>
      <c r="D3891" s="245" t="s">
        <v>3771</v>
      </c>
      <c r="E3891" s="245">
        <v>1</v>
      </c>
      <c r="F3891" s="245"/>
      <c r="G3891" s="253">
        <v>34.01482</v>
      </c>
    </row>
    <row r="3892" spans="1:7" ht="37.5">
      <c r="A3892" s="251"/>
      <c r="B3892" s="241" t="s">
        <v>5097</v>
      </c>
      <c r="C3892" s="245">
        <v>2022</v>
      </c>
      <c r="D3892" s="245" t="s">
        <v>3771</v>
      </c>
      <c r="E3892" s="245">
        <v>6</v>
      </c>
      <c r="F3892" s="245"/>
      <c r="G3892" s="253">
        <v>29.578520000000001</v>
      </c>
    </row>
    <row r="3893" spans="1:7">
      <c r="A3893" s="251"/>
      <c r="B3893" s="241" t="s">
        <v>5080</v>
      </c>
      <c r="C3893" s="245">
        <v>2022</v>
      </c>
      <c r="D3893" s="245" t="s">
        <v>3771</v>
      </c>
      <c r="E3893" s="245">
        <v>1</v>
      </c>
      <c r="F3893" s="245"/>
      <c r="G3893" s="253">
        <v>2.8049200000000001</v>
      </c>
    </row>
    <row r="3894" spans="1:7">
      <c r="A3894" s="251"/>
      <c r="B3894" s="241" t="s">
        <v>5080</v>
      </c>
      <c r="C3894" s="245">
        <v>2022</v>
      </c>
      <c r="D3894" s="245" t="s">
        <v>3771</v>
      </c>
      <c r="E3894" s="245">
        <v>1</v>
      </c>
      <c r="F3894" s="245"/>
      <c r="G3894" s="253">
        <v>2.77041</v>
      </c>
    </row>
    <row r="3895" spans="1:7">
      <c r="A3895" s="251"/>
      <c r="B3895" s="241" t="s">
        <v>5080</v>
      </c>
      <c r="C3895" s="245">
        <v>2022</v>
      </c>
      <c r="D3895" s="245" t="s">
        <v>3771</v>
      </c>
      <c r="E3895" s="245">
        <v>1</v>
      </c>
      <c r="F3895" s="245"/>
      <c r="G3895" s="253">
        <v>2.7780900000000002</v>
      </c>
    </row>
    <row r="3896" spans="1:7">
      <c r="A3896" s="251"/>
      <c r="B3896" s="241" t="s">
        <v>5080</v>
      </c>
      <c r="C3896" s="245">
        <v>2022</v>
      </c>
      <c r="D3896" s="245" t="s">
        <v>3771</v>
      </c>
      <c r="E3896" s="245">
        <v>1</v>
      </c>
      <c r="F3896" s="245"/>
      <c r="G3896" s="253">
        <v>29.696660000000001</v>
      </c>
    </row>
    <row r="3897" spans="1:7">
      <c r="A3897" s="251"/>
      <c r="B3897" s="241" t="s">
        <v>5080</v>
      </c>
      <c r="C3897" s="245">
        <v>2022</v>
      </c>
      <c r="D3897" s="245" t="s">
        <v>3771</v>
      </c>
      <c r="E3897" s="245">
        <v>1</v>
      </c>
      <c r="F3897" s="245"/>
      <c r="G3897" s="253">
        <v>23.17963</v>
      </c>
    </row>
    <row r="3898" spans="1:7">
      <c r="A3898" s="251"/>
      <c r="B3898" s="241" t="s">
        <v>5080</v>
      </c>
      <c r="C3898" s="245">
        <v>2022</v>
      </c>
      <c r="D3898" s="245" t="s">
        <v>3771</v>
      </c>
      <c r="E3898" s="245">
        <v>1</v>
      </c>
      <c r="F3898" s="245"/>
      <c r="G3898" s="253">
        <v>32.415099999999995</v>
      </c>
    </row>
    <row r="3899" spans="1:7">
      <c r="A3899" s="251"/>
      <c r="B3899" s="241" t="s">
        <v>5080</v>
      </c>
      <c r="C3899" s="245">
        <v>2022</v>
      </c>
      <c r="D3899" s="245" t="s">
        <v>3771</v>
      </c>
      <c r="E3899" s="245">
        <v>1</v>
      </c>
      <c r="F3899" s="245"/>
      <c r="G3899" s="253">
        <v>32.415120000000002</v>
      </c>
    </row>
    <row r="3900" spans="1:7">
      <c r="A3900" s="251"/>
      <c r="B3900" s="241" t="s">
        <v>5080</v>
      </c>
      <c r="C3900" s="245">
        <v>2022</v>
      </c>
      <c r="D3900" s="245" t="s">
        <v>3771</v>
      </c>
      <c r="E3900" s="245">
        <v>1</v>
      </c>
      <c r="F3900" s="245"/>
      <c r="G3900" s="253">
        <v>29.331040000000002</v>
      </c>
    </row>
    <row r="3901" spans="1:7">
      <c r="A3901" s="251"/>
      <c r="B3901" s="241" t="s">
        <v>5080</v>
      </c>
      <c r="C3901" s="245">
        <v>2022</v>
      </c>
      <c r="D3901" s="245" t="s">
        <v>3771</v>
      </c>
      <c r="E3901" s="245">
        <v>1</v>
      </c>
      <c r="F3901" s="245"/>
      <c r="G3901" s="253">
        <v>24.0398</v>
      </c>
    </row>
    <row r="3902" spans="1:7">
      <c r="A3902" s="251"/>
      <c r="B3902" s="241" t="s">
        <v>5080</v>
      </c>
      <c r="C3902" s="245">
        <v>2022</v>
      </c>
      <c r="D3902" s="245" t="s">
        <v>3771</v>
      </c>
      <c r="E3902" s="245">
        <v>1</v>
      </c>
      <c r="F3902" s="245"/>
      <c r="G3902" s="253">
        <v>35.361980000000003</v>
      </c>
    </row>
    <row r="3903" spans="1:7">
      <c r="A3903" s="251"/>
      <c r="B3903" s="241" t="s">
        <v>5080</v>
      </c>
      <c r="C3903" s="245">
        <v>2022</v>
      </c>
      <c r="D3903" s="245" t="s">
        <v>3771</v>
      </c>
      <c r="E3903" s="245">
        <v>1</v>
      </c>
      <c r="F3903" s="245"/>
      <c r="G3903" s="253">
        <v>23.518009999999997</v>
      </c>
    </row>
    <row r="3904" spans="1:7">
      <c r="A3904" s="251"/>
      <c r="B3904" s="241" t="s">
        <v>5080</v>
      </c>
      <c r="C3904" s="245">
        <v>2022</v>
      </c>
      <c r="D3904" s="245" t="s">
        <v>3771</v>
      </c>
      <c r="E3904" s="245">
        <v>1</v>
      </c>
      <c r="F3904" s="245"/>
      <c r="G3904" s="253">
        <v>33.441849999999995</v>
      </c>
    </row>
    <row r="3905" spans="1:7">
      <c r="A3905" s="251"/>
      <c r="B3905" s="241" t="s">
        <v>5080</v>
      </c>
      <c r="C3905" s="245">
        <v>2022</v>
      </c>
      <c r="D3905" s="245" t="s">
        <v>3771</v>
      </c>
      <c r="E3905" s="245">
        <v>1</v>
      </c>
      <c r="F3905" s="245"/>
      <c r="G3905" s="253">
        <v>23.157310000000003</v>
      </c>
    </row>
    <row r="3906" spans="1:7">
      <c r="A3906" s="251"/>
      <c r="B3906" s="241" t="s">
        <v>5080</v>
      </c>
      <c r="C3906" s="245">
        <v>2022</v>
      </c>
      <c r="D3906" s="245" t="s">
        <v>3771</v>
      </c>
      <c r="E3906" s="245">
        <v>1</v>
      </c>
      <c r="F3906" s="245"/>
      <c r="G3906" s="253">
        <v>36.45064</v>
      </c>
    </row>
    <row r="3907" spans="1:7">
      <c r="A3907" s="251"/>
      <c r="B3907" s="241" t="s">
        <v>5080</v>
      </c>
      <c r="C3907" s="245">
        <v>2022</v>
      </c>
      <c r="D3907" s="245" t="s">
        <v>3771</v>
      </c>
      <c r="E3907" s="245">
        <v>1</v>
      </c>
      <c r="F3907" s="245"/>
      <c r="G3907" s="253">
        <v>23.157299999999999</v>
      </c>
    </row>
    <row r="3908" spans="1:7">
      <c r="A3908" s="251"/>
      <c r="B3908" s="241" t="s">
        <v>5080</v>
      </c>
      <c r="C3908" s="245">
        <v>2022</v>
      </c>
      <c r="D3908" s="245" t="s">
        <v>3771</v>
      </c>
      <c r="E3908" s="245">
        <v>1</v>
      </c>
      <c r="F3908" s="245"/>
      <c r="G3908" s="253">
        <v>35.312640000000002</v>
      </c>
    </row>
    <row r="3909" spans="1:7">
      <c r="A3909" s="251"/>
      <c r="B3909" s="241" t="s">
        <v>5080</v>
      </c>
      <c r="C3909" s="245">
        <v>2022</v>
      </c>
      <c r="D3909" s="245" t="s">
        <v>3771</v>
      </c>
      <c r="E3909" s="245">
        <v>1</v>
      </c>
      <c r="F3909" s="245"/>
      <c r="G3909" s="253">
        <v>25.70205</v>
      </c>
    </row>
    <row r="3910" spans="1:7">
      <c r="A3910" s="251"/>
      <c r="B3910" s="241" t="s">
        <v>5080</v>
      </c>
      <c r="C3910" s="245">
        <v>2022</v>
      </c>
      <c r="D3910" s="245" t="s">
        <v>3771</v>
      </c>
      <c r="E3910" s="245">
        <v>1</v>
      </c>
      <c r="F3910" s="245"/>
      <c r="G3910" s="253">
        <v>23.419540000000001</v>
      </c>
    </row>
    <row r="3911" spans="1:7">
      <c r="A3911" s="251"/>
      <c r="B3911" s="241" t="s">
        <v>5080</v>
      </c>
      <c r="C3911" s="245">
        <v>2022</v>
      </c>
      <c r="D3911" s="245" t="s">
        <v>3771</v>
      </c>
      <c r="E3911" s="245">
        <v>1</v>
      </c>
      <c r="F3911" s="245"/>
      <c r="G3911" s="253">
        <v>22.34271</v>
      </c>
    </row>
    <row r="3912" spans="1:7">
      <c r="A3912" s="251"/>
      <c r="B3912" s="241" t="s">
        <v>5080</v>
      </c>
      <c r="C3912" s="245">
        <v>2022</v>
      </c>
      <c r="D3912" s="245" t="s">
        <v>3771</v>
      </c>
      <c r="E3912" s="245">
        <v>1</v>
      </c>
      <c r="F3912" s="245"/>
      <c r="G3912" s="253">
        <v>32.525500000000001</v>
      </c>
    </row>
    <row r="3913" spans="1:7">
      <c r="A3913" s="251"/>
      <c r="B3913" s="241" t="s">
        <v>5080</v>
      </c>
      <c r="C3913" s="245">
        <v>2022</v>
      </c>
      <c r="D3913" s="245" t="s">
        <v>3771</v>
      </c>
      <c r="E3913" s="245">
        <v>1</v>
      </c>
      <c r="F3913" s="245"/>
      <c r="G3913" s="253">
        <v>32.106790000000004</v>
      </c>
    </row>
    <row r="3914" spans="1:7">
      <c r="A3914" s="251"/>
      <c r="B3914" s="241" t="s">
        <v>5080</v>
      </c>
      <c r="C3914" s="245">
        <v>2022</v>
      </c>
      <c r="D3914" s="245" t="s">
        <v>3771</v>
      </c>
      <c r="E3914" s="245">
        <v>1</v>
      </c>
      <c r="F3914" s="245"/>
      <c r="G3914" s="253">
        <v>32.415120000000002</v>
      </c>
    </row>
    <row r="3915" spans="1:7">
      <c r="A3915" s="251"/>
      <c r="B3915" s="241" t="s">
        <v>5080</v>
      </c>
      <c r="C3915" s="245">
        <v>2022</v>
      </c>
      <c r="D3915" s="245" t="s">
        <v>3771</v>
      </c>
      <c r="E3915" s="245">
        <v>1</v>
      </c>
      <c r="F3915" s="245"/>
      <c r="G3915" s="253">
        <v>32.309719999999999</v>
      </c>
    </row>
    <row r="3916" spans="1:7">
      <c r="A3916" s="251"/>
      <c r="B3916" s="241" t="s">
        <v>5080</v>
      </c>
      <c r="C3916" s="245">
        <v>2022</v>
      </c>
      <c r="D3916" s="245" t="s">
        <v>3771</v>
      </c>
      <c r="E3916" s="245">
        <v>1</v>
      </c>
      <c r="F3916" s="245"/>
      <c r="G3916" s="253">
        <v>21.71078</v>
      </c>
    </row>
    <row r="3917" spans="1:7">
      <c r="A3917" s="251"/>
      <c r="B3917" s="241" t="s">
        <v>5080</v>
      </c>
      <c r="C3917" s="245">
        <v>2022</v>
      </c>
      <c r="D3917" s="245" t="s">
        <v>3771</v>
      </c>
      <c r="E3917" s="245">
        <v>1</v>
      </c>
      <c r="F3917" s="245"/>
      <c r="G3917" s="253">
        <v>23.70345</v>
      </c>
    </row>
    <row r="3918" spans="1:7">
      <c r="A3918" s="251"/>
      <c r="B3918" s="241" t="s">
        <v>5080</v>
      </c>
      <c r="C3918" s="245">
        <v>2022</v>
      </c>
      <c r="D3918" s="245" t="s">
        <v>3771</v>
      </c>
      <c r="E3918" s="245">
        <v>1</v>
      </c>
      <c r="F3918" s="245"/>
      <c r="G3918" s="253">
        <v>23.419119999999999</v>
      </c>
    </row>
    <row r="3919" spans="1:7">
      <c r="A3919" s="251"/>
      <c r="B3919" s="241" t="s">
        <v>5080</v>
      </c>
      <c r="C3919" s="245">
        <v>2022</v>
      </c>
      <c r="D3919" s="245" t="s">
        <v>3771</v>
      </c>
      <c r="E3919" s="245">
        <v>1</v>
      </c>
      <c r="F3919" s="245"/>
      <c r="G3919" s="253">
        <v>22.457090000000001</v>
      </c>
    </row>
    <row r="3920" spans="1:7">
      <c r="A3920" s="251"/>
      <c r="B3920" s="241" t="s">
        <v>5080</v>
      </c>
      <c r="C3920" s="245">
        <v>2022</v>
      </c>
      <c r="D3920" s="245" t="s">
        <v>3771</v>
      </c>
      <c r="E3920" s="245">
        <v>1</v>
      </c>
      <c r="F3920" s="245"/>
      <c r="G3920" s="253">
        <v>22.464220000000001</v>
      </c>
    </row>
    <row r="3921" spans="1:7">
      <c r="A3921" s="251"/>
      <c r="B3921" s="241" t="s">
        <v>5080</v>
      </c>
      <c r="C3921" s="245">
        <v>2022</v>
      </c>
      <c r="D3921" s="245" t="s">
        <v>3771</v>
      </c>
      <c r="E3921" s="245">
        <v>1</v>
      </c>
      <c r="F3921" s="245"/>
      <c r="G3921" s="253">
        <v>35.273849999999996</v>
      </c>
    </row>
    <row r="3922" spans="1:7">
      <c r="A3922" s="251"/>
      <c r="B3922" s="241" t="s">
        <v>5080</v>
      </c>
      <c r="C3922" s="245">
        <v>2022</v>
      </c>
      <c r="D3922" s="245" t="s">
        <v>3771</v>
      </c>
      <c r="E3922" s="245">
        <v>1</v>
      </c>
      <c r="F3922" s="245"/>
      <c r="G3922" s="253">
        <v>21.77834</v>
      </c>
    </row>
    <row r="3923" spans="1:7">
      <c r="A3923" s="251"/>
      <c r="B3923" s="241" t="s">
        <v>5080</v>
      </c>
      <c r="C3923" s="245">
        <v>2022</v>
      </c>
      <c r="D3923" s="245" t="s">
        <v>3771</v>
      </c>
      <c r="E3923" s="245">
        <v>1</v>
      </c>
      <c r="F3923" s="245"/>
      <c r="G3923" s="253">
        <v>21.77834</v>
      </c>
    </row>
    <row r="3924" spans="1:7">
      <c r="A3924" s="251"/>
      <c r="B3924" s="241" t="s">
        <v>5080</v>
      </c>
      <c r="C3924" s="245">
        <v>2022</v>
      </c>
      <c r="D3924" s="245" t="s">
        <v>3771</v>
      </c>
      <c r="E3924" s="245">
        <v>1</v>
      </c>
      <c r="F3924" s="245"/>
      <c r="G3924" s="253">
        <v>21.77834</v>
      </c>
    </row>
    <row r="3925" spans="1:7">
      <c r="A3925" s="251"/>
      <c r="B3925" s="241" t="s">
        <v>5080</v>
      </c>
      <c r="C3925" s="245">
        <v>2022</v>
      </c>
      <c r="D3925" s="245" t="s">
        <v>3771</v>
      </c>
      <c r="E3925" s="245">
        <v>1</v>
      </c>
      <c r="F3925" s="245"/>
      <c r="G3925" s="253">
        <v>21.197200000000002</v>
      </c>
    </row>
    <row r="3926" spans="1:7">
      <c r="A3926" s="251"/>
      <c r="B3926" s="241" t="s">
        <v>5080</v>
      </c>
      <c r="C3926" s="245">
        <v>2022</v>
      </c>
      <c r="D3926" s="245" t="s">
        <v>3771</v>
      </c>
      <c r="E3926" s="245">
        <v>1</v>
      </c>
      <c r="F3926" s="245"/>
      <c r="G3926" s="253">
        <v>21.77834</v>
      </c>
    </row>
    <row r="3927" spans="1:7">
      <c r="A3927" s="251"/>
      <c r="B3927" s="241" t="s">
        <v>5080</v>
      </c>
      <c r="C3927" s="245">
        <v>2022</v>
      </c>
      <c r="D3927" s="245" t="s">
        <v>3771</v>
      </c>
      <c r="E3927" s="245">
        <v>1</v>
      </c>
      <c r="F3927" s="245"/>
      <c r="G3927" s="253">
        <v>21.77834</v>
      </c>
    </row>
    <row r="3928" spans="1:7">
      <c r="A3928" s="251"/>
      <c r="B3928" s="241" t="s">
        <v>5080</v>
      </c>
      <c r="C3928" s="245">
        <v>2022</v>
      </c>
      <c r="D3928" s="245" t="s">
        <v>3771</v>
      </c>
      <c r="E3928" s="245">
        <v>1</v>
      </c>
      <c r="F3928" s="245"/>
      <c r="G3928" s="253">
        <v>21.197200000000002</v>
      </c>
    </row>
    <row r="3929" spans="1:7">
      <c r="A3929" s="251"/>
      <c r="B3929" s="241" t="s">
        <v>5080</v>
      </c>
      <c r="C3929" s="245">
        <v>2022</v>
      </c>
      <c r="D3929" s="245" t="s">
        <v>3771</v>
      </c>
      <c r="E3929" s="245">
        <v>1</v>
      </c>
      <c r="F3929" s="245"/>
      <c r="G3929" s="253">
        <v>43.55668</v>
      </c>
    </row>
    <row r="3930" spans="1:7">
      <c r="A3930" s="251"/>
      <c r="B3930" s="241" t="s">
        <v>5080</v>
      </c>
      <c r="C3930" s="245">
        <v>2022</v>
      </c>
      <c r="D3930" s="245" t="s">
        <v>3771</v>
      </c>
      <c r="E3930" s="245">
        <v>1</v>
      </c>
      <c r="F3930" s="245"/>
      <c r="G3930" s="253">
        <v>21.77834</v>
      </c>
    </row>
    <row r="3931" spans="1:7">
      <c r="A3931" s="251"/>
      <c r="B3931" s="241" t="s">
        <v>5080</v>
      </c>
      <c r="C3931" s="245">
        <v>2022</v>
      </c>
      <c r="D3931" s="245" t="s">
        <v>3771</v>
      </c>
      <c r="E3931" s="245">
        <v>1</v>
      </c>
      <c r="F3931" s="245"/>
      <c r="G3931" s="253">
        <v>21.77834</v>
      </c>
    </row>
    <row r="3932" spans="1:7">
      <c r="A3932" s="251"/>
      <c r="B3932" s="241" t="s">
        <v>5080</v>
      </c>
      <c r="C3932" s="245">
        <v>2022</v>
      </c>
      <c r="D3932" s="245" t="s">
        <v>3771</v>
      </c>
      <c r="E3932" s="245">
        <v>1</v>
      </c>
      <c r="F3932" s="245"/>
      <c r="G3932" s="253">
        <v>21.77834</v>
      </c>
    </row>
    <row r="3933" spans="1:7">
      <c r="A3933" s="251"/>
      <c r="B3933" s="241" t="s">
        <v>5080</v>
      </c>
      <c r="C3933" s="245">
        <v>2022</v>
      </c>
      <c r="D3933" s="245" t="s">
        <v>3771</v>
      </c>
      <c r="E3933" s="245">
        <v>1</v>
      </c>
      <c r="F3933" s="245"/>
      <c r="G3933" s="253">
        <v>21.77834</v>
      </c>
    </row>
    <row r="3934" spans="1:7">
      <c r="A3934" s="251"/>
      <c r="B3934" s="241" t="s">
        <v>5080</v>
      </c>
      <c r="C3934" s="245">
        <v>2022</v>
      </c>
      <c r="D3934" s="245" t="s">
        <v>3771</v>
      </c>
      <c r="E3934" s="245">
        <v>1</v>
      </c>
      <c r="F3934" s="245"/>
      <c r="G3934" s="253">
        <v>21.197200000000002</v>
      </c>
    </row>
    <row r="3935" spans="1:7">
      <c r="A3935" s="251"/>
      <c r="B3935" s="241" t="s">
        <v>5080</v>
      </c>
      <c r="C3935" s="245">
        <v>2022</v>
      </c>
      <c r="D3935" s="245" t="s">
        <v>3771</v>
      </c>
      <c r="E3935" s="245">
        <v>1</v>
      </c>
      <c r="F3935" s="245"/>
      <c r="G3935" s="253">
        <v>21.197200000000002</v>
      </c>
    </row>
    <row r="3936" spans="1:7">
      <c r="A3936" s="251"/>
      <c r="B3936" s="241" t="s">
        <v>5080</v>
      </c>
      <c r="C3936" s="245">
        <v>2022</v>
      </c>
      <c r="D3936" s="245" t="s">
        <v>3771</v>
      </c>
      <c r="E3936" s="245">
        <v>1</v>
      </c>
      <c r="F3936" s="245"/>
      <c r="G3936" s="253">
        <v>21.197200000000002</v>
      </c>
    </row>
    <row r="3937" spans="1:7" ht="37.5">
      <c r="A3937" s="251"/>
      <c r="B3937" s="241" t="s">
        <v>5081</v>
      </c>
      <c r="C3937" s="245">
        <v>2022</v>
      </c>
      <c r="D3937" s="245" t="s">
        <v>3771</v>
      </c>
      <c r="E3937" s="245">
        <v>1</v>
      </c>
      <c r="F3937" s="245"/>
      <c r="G3937" s="253">
        <v>26.547789999999999</v>
      </c>
    </row>
    <row r="3938" spans="1:7" ht="37.5">
      <c r="A3938" s="251"/>
      <c r="B3938" s="241" t="s">
        <v>5081</v>
      </c>
      <c r="C3938" s="245">
        <v>2022</v>
      </c>
      <c r="D3938" s="245" t="s">
        <v>3771</v>
      </c>
      <c r="E3938" s="245">
        <v>1</v>
      </c>
      <c r="F3938" s="245"/>
      <c r="G3938" s="253">
        <v>30.52036</v>
      </c>
    </row>
    <row r="3939" spans="1:7" ht="37.5">
      <c r="A3939" s="251"/>
      <c r="B3939" s="241" t="s">
        <v>5081</v>
      </c>
      <c r="C3939" s="245">
        <v>2022</v>
      </c>
      <c r="D3939" s="245" t="s">
        <v>3771</v>
      </c>
      <c r="E3939" s="245">
        <v>1</v>
      </c>
      <c r="F3939" s="245"/>
      <c r="G3939" s="253">
        <v>29.117039999999999</v>
      </c>
    </row>
    <row r="3940" spans="1:7" ht="37.5">
      <c r="A3940" s="251"/>
      <c r="B3940" s="241" t="s">
        <v>5081</v>
      </c>
      <c r="C3940" s="245">
        <v>2022</v>
      </c>
      <c r="D3940" s="245" t="s">
        <v>3771</v>
      </c>
      <c r="E3940" s="245">
        <v>1</v>
      </c>
      <c r="F3940" s="245"/>
      <c r="G3940" s="253">
        <v>32.227939999999997</v>
      </c>
    </row>
    <row r="3941" spans="1:7" ht="37.5">
      <c r="A3941" s="251"/>
      <c r="B3941" s="241" t="s">
        <v>5081</v>
      </c>
      <c r="C3941" s="245">
        <v>2022</v>
      </c>
      <c r="D3941" s="245" t="s">
        <v>3771</v>
      </c>
      <c r="E3941" s="245">
        <v>1</v>
      </c>
      <c r="F3941" s="245"/>
      <c r="G3941" s="253">
        <v>29.417939999999998</v>
      </c>
    </row>
    <row r="3942" spans="1:7" ht="37.5">
      <c r="A3942" s="251"/>
      <c r="B3942" s="241" t="s">
        <v>5081</v>
      </c>
      <c r="C3942" s="245">
        <v>2022</v>
      </c>
      <c r="D3942" s="245" t="s">
        <v>3771</v>
      </c>
      <c r="E3942" s="245">
        <v>1</v>
      </c>
      <c r="F3942" s="245"/>
      <c r="G3942" s="253">
        <v>29.30639</v>
      </c>
    </row>
    <row r="3943" spans="1:7" ht="37.5">
      <c r="A3943" s="251"/>
      <c r="B3943" s="241" t="s">
        <v>5081</v>
      </c>
      <c r="C3943" s="245">
        <v>2022</v>
      </c>
      <c r="D3943" s="245" t="s">
        <v>3771</v>
      </c>
      <c r="E3943" s="245">
        <v>1</v>
      </c>
      <c r="F3943" s="245"/>
      <c r="G3943" s="253">
        <v>29.364249999999998</v>
      </c>
    </row>
    <row r="3944" spans="1:7" ht="37.5">
      <c r="A3944" s="251"/>
      <c r="B3944" s="241" t="s">
        <v>5081</v>
      </c>
      <c r="C3944" s="245">
        <v>2022</v>
      </c>
      <c r="D3944" s="245" t="s">
        <v>3771</v>
      </c>
      <c r="E3944" s="245">
        <v>1</v>
      </c>
      <c r="F3944" s="245"/>
      <c r="G3944" s="253">
        <v>38.163650000000004</v>
      </c>
    </row>
    <row r="3945" spans="1:7" ht="37.5">
      <c r="A3945" s="251"/>
      <c r="B3945" s="241" t="s">
        <v>5081</v>
      </c>
      <c r="C3945" s="245">
        <v>2022</v>
      </c>
      <c r="D3945" s="245" t="s">
        <v>3771</v>
      </c>
      <c r="E3945" s="245">
        <v>1</v>
      </c>
      <c r="F3945" s="245"/>
      <c r="G3945" s="253">
        <v>28.604740000000003</v>
      </c>
    </row>
    <row r="3946" spans="1:7" ht="37.5">
      <c r="A3946" s="251"/>
      <c r="B3946" s="241" t="s">
        <v>5081</v>
      </c>
      <c r="C3946" s="245">
        <v>2022</v>
      </c>
      <c r="D3946" s="245" t="s">
        <v>3771</v>
      </c>
      <c r="E3946" s="245">
        <v>1</v>
      </c>
      <c r="F3946" s="245"/>
      <c r="G3946" s="253">
        <v>19.92652</v>
      </c>
    </row>
    <row r="3947" spans="1:7" ht="37.5">
      <c r="A3947" s="251"/>
      <c r="B3947" s="241" t="s">
        <v>5081</v>
      </c>
      <c r="C3947" s="245">
        <v>2022</v>
      </c>
      <c r="D3947" s="245" t="s">
        <v>3771</v>
      </c>
      <c r="E3947" s="245">
        <v>1</v>
      </c>
      <c r="F3947" s="245"/>
      <c r="G3947" s="253">
        <v>36.413510000000002</v>
      </c>
    </row>
    <row r="3948" spans="1:7" ht="37.5">
      <c r="A3948" s="251"/>
      <c r="B3948" s="241" t="s">
        <v>5081</v>
      </c>
      <c r="C3948" s="245">
        <v>2022</v>
      </c>
      <c r="D3948" s="245" t="s">
        <v>3771</v>
      </c>
      <c r="E3948" s="245">
        <v>1</v>
      </c>
      <c r="F3948" s="245"/>
      <c r="G3948" s="253">
        <v>32.567909999999998</v>
      </c>
    </row>
    <row r="3949" spans="1:7" ht="37.5">
      <c r="A3949" s="251"/>
      <c r="B3949" s="241" t="s">
        <v>5081</v>
      </c>
      <c r="C3949" s="245">
        <v>2022</v>
      </c>
      <c r="D3949" s="245" t="s">
        <v>3771</v>
      </c>
      <c r="E3949" s="245">
        <v>1</v>
      </c>
      <c r="F3949" s="245"/>
      <c r="G3949" s="253">
        <v>32.469850000000001</v>
      </c>
    </row>
    <row r="3950" spans="1:7" ht="37.5">
      <c r="A3950" s="251"/>
      <c r="B3950" s="241" t="s">
        <v>5081</v>
      </c>
      <c r="C3950" s="245">
        <v>2022</v>
      </c>
      <c r="D3950" s="245" t="s">
        <v>3771</v>
      </c>
      <c r="E3950" s="245">
        <v>1</v>
      </c>
      <c r="F3950" s="245"/>
      <c r="G3950" s="253">
        <v>32.517810000000004</v>
      </c>
    </row>
    <row r="3951" spans="1:7" ht="37.5">
      <c r="A3951" s="251"/>
      <c r="B3951" s="241" t="s">
        <v>5081</v>
      </c>
      <c r="C3951" s="245">
        <v>2022</v>
      </c>
      <c r="D3951" s="245" t="s">
        <v>3771</v>
      </c>
      <c r="E3951" s="245">
        <v>1</v>
      </c>
      <c r="F3951" s="245"/>
      <c r="G3951" s="253">
        <v>30.994319999999998</v>
      </c>
    </row>
    <row r="3952" spans="1:7" ht="37.5">
      <c r="A3952" s="251"/>
      <c r="B3952" s="241" t="s">
        <v>5081</v>
      </c>
      <c r="C3952" s="245">
        <v>2022</v>
      </c>
      <c r="D3952" s="245" t="s">
        <v>3771</v>
      </c>
      <c r="E3952" s="245">
        <v>1</v>
      </c>
      <c r="F3952" s="245"/>
      <c r="G3952" s="253">
        <v>30.994349999999997</v>
      </c>
    </row>
    <row r="3953" spans="1:7" ht="37.5">
      <c r="A3953" s="251"/>
      <c r="B3953" s="241" t="s">
        <v>5081</v>
      </c>
      <c r="C3953" s="245">
        <v>2022</v>
      </c>
      <c r="D3953" s="245" t="s">
        <v>3771</v>
      </c>
      <c r="E3953" s="245">
        <v>1</v>
      </c>
      <c r="F3953" s="245"/>
      <c r="G3953" s="253">
        <v>31.667300000000001</v>
      </c>
    </row>
    <row r="3954" spans="1:7" ht="37.5">
      <c r="A3954" s="251"/>
      <c r="B3954" s="241" t="s">
        <v>5081</v>
      </c>
      <c r="C3954" s="245">
        <v>2022</v>
      </c>
      <c r="D3954" s="245" t="s">
        <v>3771</v>
      </c>
      <c r="E3954" s="245">
        <v>1</v>
      </c>
      <c r="F3954" s="245"/>
      <c r="G3954" s="253">
        <v>30.913220000000003</v>
      </c>
    </row>
    <row r="3955" spans="1:7" ht="37.5">
      <c r="A3955" s="251"/>
      <c r="B3955" s="241" t="s">
        <v>5081</v>
      </c>
      <c r="C3955" s="245">
        <v>2022</v>
      </c>
      <c r="D3955" s="245" t="s">
        <v>3771</v>
      </c>
      <c r="E3955" s="245">
        <v>1</v>
      </c>
      <c r="F3955" s="245"/>
      <c r="G3955" s="253">
        <v>30.34262</v>
      </c>
    </row>
    <row r="3956" spans="1:7" ht="37.5">
      <c r="A3956" s="251"/>
      <c r="B3956" s="241" t="s">
        <v>5081</v>
      </c>
      <c r="C3956" s="245">
        <v>2022</v>
      </c>
      <c r="D3956" s="245" t="s">
        <v>3771</v>
      </c>
      <c r="E3956" s="245">
        <v>1</v>
      </c>
      <c r="F3956" s="245"/>
      <c r="G3956" s="253">
        <v>30.888459999999998</v>
      </c>
    </row>
    <row r="3957" spans="1:7" ht="37.5">
      <c r="A3957" s="251"/>
      <c r="B3957" s="241" t="s">
        <v>5081</v>
      </c>
      <c r="C3957" s="245">
        <v>2022</v>
      </c>
      <c r="D3957" s="245" t="s">
        <v>3771</v>
      </c>
      <c r="E3957" s="245">
        <v>1</v>
      </c>
      <c r="F3957" s="245"/>
      <c r="G3957" s="253">
        <v>30.386800000000001</v>
      </c>
    </row>
    <row r="3958" spans="1:7" ht="37.5">
      <c r="A3958" s="251"/>
      <c r="B3958" s="241" t="s">
        <v>5081</v>
      </c>
      <c r="C3958" s="245">
        <v>2022</v>
      </c>
      <c r="D3958" s="245" t="s">
        <v>3771</v>
      </c>
      <c r="E3958" s="245">
        <v>1</v>
      </c>
      <c r="F3958" s="245"/>
      <c r="G3958" s="253">
        <v>29.405560000000001</v>
      </c>
    </row>
    <row r="3959" spans="1:7" ht="37.5">
      <c r="A3959" s="251"/>
      <c r="B3959" s="241" t="s">
        <v>5081</v>
      </c>
      <c r="C3959" s="245">
        <v>2022</v>
      </c>
      <c r="D3959" s="245" t="s">
        <v>3771</v>
      </c>
      <c r="E3959" s="245">
        <v>1</v>
      </c>
      <c r="F3959" s="245"/>
      <c r="G3959" s="253">
        <v>29.633680000000002</v>
      </c>
    </row>
    <row r="3960" spans="1:7" ht="37.5">
      <c r="A3960" s="251"/>
      <c r="B3960" s="241" t="s">
        <v>5081</v>
      </c>
      <c r="C3960" s="245">
        <v>2022</v>
      </c>
      <c r="D3960" s="245" t="s">
        <v>3771</v>
      </c>
      <c r="E3960" s="245">
        <v>1</v>
      </c>
      <c r="F3960" s="245"/>
      <c r="G3960" s="253">
        <v>35.681719999999999</v>
      </c>
    </row>
    <row r="3961" spans="1:7" ht="37.5">
      <c r="A3961" s="251"/>
      <c r="B3961" s="241" t="s">
        <v>5081</v>
      </c>
      <c r="C3961" s="245">
        <v>2022</v>
      </c>
      <c r="D3961" s="245" t="s">
        <v>3771</v>
      </c>
      <c r="E3961" s="245">
        <v>1</v>
      </c>
      <c r="F3961" s="245"/>
      <c r="G3961" s="253">
        <v>29.635669999999998</v>
      </c>
    </row>
    <row r="3962" spans="1:7" ht="37.5">
      <c r="A3962" s="251"/>
      <c r="B3962" s="241" t="s">
        <v>5081</v>
      </c>
      <c r="C3962" s="245">
        <v>2022</v>
      </c>
      <c r="D3962" s="245" t="s">
        <v>3771</v>
      </c>
      <c r="E3962" s="245">
        <v>1</v>
      </c>
      <c r="F3962" s="245"/>
      <c r="G3962" s="253">
        <v>31.69059</v>
      </c>
    </row>
    <row r="3963" spans="1:7" ht="37.5">
      <c r="A3963" s="251"/>
      <c r="B3963" s="241" t="s">
        <v>5081</v>
      </c>
      <c r="C3963" s="245">
        <v>2022</v>
      </c>
      <c r="D3963" s="245" t="s">
        <v>3771</v>
      </c>
      <c r="E3963" s="245">
        <v>1</v>
      </c>
      <c r="F3963" s="245"/>
      <c r="G3963" s="253">
        <v>28.769689999999997</v>
      </c>
    </row>
    <row r="3964" spans="1:7" ht="37.5">
      <c r="A3964" s="251"/>
      <c r="B3964" s="241" t="s">
        <v>5081</v>
      </c>
      <c r="C3964" s="245">
        <v>2022</v>
      </c>
      <c r="D3964" s="245" t="s">
        <v>3771</v>
      </c>
      <c r="E3964" s="245">
        <v>1</v>
      </c>
      <c r="F3964" s="245"/>
      <c r="G3964" s="253">
        <v>29.07762</v>
      </c>
    </row>
    <row r="3965" spans="1:7" ht="37.5">
      <c r="A3965" s="251"/>
      <c r="B3965" s="241" t="s">
        <v>5081</v>
      </c>
      <c r="C3965" s="245">
        <v>2022</v>
      </c>
      <c r="D3965" s="245" t="s">
        <v>3771</v>
      </c>
      <c r="E3965" s="245">
        <v>1</v>
      </c>
      <c r="F3965" s="245"/>
      <c r="G3965" s="253">
        <v>32.021439999999998</v>
      </c>
    </row>
    <row r="3966" spans="1:7" ht="37.5">
      <c r="A3966" s="251"/>
      <c r="B3966" s="241" t="s">
        <v>5081</v>
      </c>
      <c r="C3966" s="245">
        <v>2022</v>
      </c>
      <c r="D3966" s="245" t="s">
        <v>3771</v>
      </c>
      <c r="E3966" s="245">
        <v>1</v>
      </c>
      <c r="F3966" s="245"/>
      <c r="G3966" s="253">
        <v>29.648299999999999</v>
      </c>
    </row>
    <row r="3967" spans="1:7" ht="37.5">
      <c r="A3967" s="251"/>
      <c r="B3967" s="241" t="s">
        <v>5081</v>
      </c>
      <c r="C3967" s="245">
        <v>2022</v>
      </c>
      <c r="D3967" s="245" t="s">
        <v>3771</v>
      </c>
      <c r="E3967" s="245">
        <v>1</v>
      </c>
      <c r="F3967" s="245"/>
      <c r="G3967" s="253">
        <v>29.637709999999998</v>
      </c>
    </row>
    <row r="3968" spans="1:7" ht="37.5">
      <c r="A3968" s="251"/>
      <c r="B3968" s="241" t="s">
        <v>5081</v>
      </c>
      <c r="C3968" s="245">
        <v>2022</v>
      </c>
      <c r="D3968" s="245" t="s">
        <v>3771</v>
      </c>
      <c r="E3968" s="245">
        <v>1</v>
      </c>
      <c r="F3968" s="245"/>
      <c r="G3968" s="253">
        <v>34.731190000000005</v>
      </c>
    </row>
    <row r="3969" spans="1:7" ht="37.5">
      <c r="A3969" s="251"/>
      <c r="B3969" s="241" t="s">
        <v>5081</v>
      </c>
      <c r="C3969" s="245">
        <v>2022</v>
      </c>
      <c r="D3969" s="245" t="s">
        <v>3771</v>
      </c>
      <c r="E3969" s="245">
        <v>1</v>
      </c>
      <c r="F3969" s="245"/>
      <c r="G3969" s="253">
        <v>29.103860000000001</v>
      </c>
    </row>
    <row r="3970" spans="1:7" ht="37.5">
      <c r="A3970" s="251"/>
      <c r="B3970" s="241" t="s">
        <v>5081</v>
      </c>
      <c r="C3970" s="245">
        <v>2022</v>
      </c>
      <c r="D3970" s="245" t="s">
        <v>3771</v>
      </c>
      <c r="E3970" s="245">
        <v>1</v>
      </c>
      <c r="F3970" s="245"/>
      <c r="G3970" s="253">
        <v>37.896830000000001</v>
      </c>
    </row>
    <row r="3971" spans="1:7" ht="37.5">
      <c r="A3971" s="251"/>
      <c r="B3971" s="241" t="s">
        <v>5081</v>
      </c>
      <c r="C3971" s="245">
        <v>2022</v>
      </c>
      <c r="D3971" s="245" t="s">
        <v>3771</v>
      </c>
      <c r="E3971" s="245">
        <v>1</v>
      </c>
      <c r="F3971" s="245"/>
      <c r="G3971" s="253">
        <v>28.37538</v>
      </c>
    </row>
    <row r="3972" spans="1:7" ht="37.5">
      <c r="A3972" s="251"/>
      <c r="B3972" s="241" t="s">
        <v>5081</v>
      </c>
      <c r="C3972" s="245">
        <v>2022</v>
      </c>
      <c r="D3972" s="245" t="s">
        <v>3771</v>
      </c>
      <c r="E3972" s="245">
        <v>1</v>
      </c>
      <c r="F3972" s="245"/>
      <c r="G3972" s="253">
        <v>36.451740000000001</v>
      </c>
    </row>
    <row r="3973" spans="1:7" ht="37.5">
      <c r="A3973" s="251"/>
      <c r="B3973" s="241" t="s">
        <v>5081</v>
      </c>
      <c r="C3973" s="245">
        <v>2022</v>
      </c>
      <c r="D3973" s="245" t="s">
        <v>3771</v>
      </c>
      <c r="E3973" s="245">
        <v>1</v>
      </c>
      <c r="F3973" s="245"/>
      <c r="G3973" s="253">
        <v>27.302160000000001</v>
      </c>
    </row>
    <row r="3974" spans="1:7" ht="37.5">
      <c r="A3974" s="251"/>
      <c r="B3974" s="241" t="s">
        <v>5081</v>
      </c>
      <c r="C3974" s="245">
        <v>2022</v>
      </c>
      <c r="D3974" s="245" t="s">
        <v>3771</v>
      </c>
      <c r="E3974" s="245">
        <v>1</v>
      </c>
      <c r="F3974" s="245"/>
      <c r="G3974" s="253">
        <v>39.058030000000002</v>
      </c>
    </row>
    <row r="3975" spans="1:7" ht="37.5">
      <c r="A3975" s="251"/>
      <c r="B3975" s="241" t="s">
        <v>5081</v>
      </c>
      <c r="C3975" s="245">
        <v>2022</v>
      </c>
      <c r="D3975" s="245" t="s">
        <v>3771</v>
      </c>
      <c r="E3975" s="245">
        <v>1</v>
      </c>
      <c r="F3975" s="245"/>
      <c r="G3975" s="253">
        <v>31.48075</v>
      </c>
    </row>
    <row r="3976" spans="1:7" ht="37.5">
      <c r="A3976" s="251"/>
      <c r="B3976" s="241" t="s">
        <v>5081</v>
      </c>
      <c r="C3976" s="245">
        <v>2022</v>
      </c>
      <c r="D3976" s="245" t="s">
        <v>3771</v>
      </c>
      <c r="E3976" s="245">
        <v>1</v>
      </c>
      <c r="F3976" s="245"/>
      <c r="G3976" s="253">
        <v>28.861080000000001</v>
      </c>
    </row>
    <row r="3977" spans="1:7" ht="37.5">
      <c r="A3977" s="251"/>
      <c r="B3977" s="241" t="s">
        <v>5081</v>
      </c>
      <c r="C3977" s="245">
        <v>2022</v>
      </c>
      <c r="D3977" s="245" t="s">
        <v>3771</v>
      </c>
      <c r="E3977" s="245">
        <v>1</v>
      </c>
      <c r="F3977" s="245"/>
      <c r="G3977" s="253">
        <v>35.914180000000002</v>
      </c>
    </row>
    <row r="3978" spans="1:7" ht="37.5">
      <c r="A3978" s="251"/>
      <c r="B3978" s="241" t="s">
        <v>5081</v>
      </c>
      <c r="C3978" s="245">
        <v>2022</v>
      </c>
      <c r="D3978" s="245" t="s">
        <v>3771</v>
      </c>
      <c r="E3978" s="245">
        <v>1</v>
      </c>
      <c r="F3978" s="245"/>
      <c r="G3978" s="253">
        <v>37.529919999999997</v>
      </c>
    </row>
    <row r="3979" spans="1:7" ht="37.5">
      <c r="A3979" s="251"/>
      <c r="B3979" s="241" t="s">
        <v>5081</v>
      </c>
      <c r="C3979" s="245">
        <v>2022</v>
      </c>
      <c r="D3979" s="245" t="s">
        <v>3771</v>
      </c>
      <c r="E3979" s="245">
        <v>1</v>
      </c>
      <c r="F3979" s="245"/>
      <c r="G3979" s="253">
        <v>38.468859999999999</v>
      </c>
    </row>
    <row r="3980" spans="1:7" ht="37.5">
      <c r="A3980" s="251"/>
      <c r="B3980" s="241" t="s">
        <v>5081</v>
      </c>
      <c r="C3980" s="245">
        <v>2022</v>
      </c>
      <c r="D3980" s="245" t="s">
        <v>3771</v>
      </c>
      <c r="E3980" s="245">
        <v>1</v>
      </c>
      <c r="F3980" s="245"/>
      <c r="G3980" s="253">
        <v>36.934899999999999</v>
      </c>
    </row>
    <row r="3981" spans="1:7" ht="37.5">
      <c r="A3981" s="251"/>
      <c r="B3981" s="241" t="s">
        <v>5081</v>
      </c>
      <c r="C3981" s="245">
        <v>2022</v>
      </c>
      <c r="D3981" s="245" t="s">
        <v>3771</v>
      </c>
      <c r="E3981" s="245">
        <v>1</v>
      </c>
      <c r="F3981" s="245"/>
      <c r="G3981" s="253">
        <v>31.79806</v>
      </c>
    </row>
    <row r="3982" spans="1:7" ht="37.5">
      <c r="A3982" s="251"/>
      <c r="B3982" s="241" t="s">
        <v>5081</v>
      </c>
      <c r="C3982" s="245">
        <v>2022</v>
      </c>
      <c r="D3982" s="245" t="s">
        <v>3771</v>
      </c>
      <c r="E3982" s="245">
        <v>1</v>
      </c>
      <c r="F3982" s="245"/>
      <c r="G3982" s="253">
        <v>35.89358</v>
      </c>
    </row>
    <row r="3983" spans="1:7" ht="37.5">
      <c r="A3983" s="251"/>
      <c r="B3983" s="241" t="s">
        <v>5081</v>
      </c>
      <c r="C3983" s="245">
        <v>2022</v>
      </c>
      <c r="D3983" s="245" t="s">
        <v>3771</v>
      </c>
      <c r="E3983" s="245">
        <v>1</v>
      </c>
      <c r="F3983" s="245"/>
      <c r="G3983" s="253">
        <v>40.123550000000002</v>
      </c>
    </row>
    <row r="3984" spans="1:7" ht="37.5">
      <c r="A3984" s="251"/>
      <c r="B3984" s="241" t="s">
        <v>5081</v>
      </c>
      <c r="C3984" s="245">
        <v>2022</v>
      </c>
      <c r="D3984" s="245" t="s">
        <v>3771</v>
      </c>
      <c r="E3984" s="245">
        <v>1</v>
      </c>
      <c r="F3984" s="245"/>
      <c r="G3984" s="253">
        <v>41.798259999999999</v>
      </c>
    </row>
    <row r="3985" spans="1:7" ht="37.5">
      <c r="A3985" s="251"/>
      <c r="B3985" s="241" t="s">
        <v>5081</v>
      </c>
      <c r="C3985" s="245">
        <v>2022</v>
      </c>
      <c r="D3985" s="245" t="s">
        <v>3771</v>
      </c>
      <c r="E3985" s="245">
        <v>1</v>
      </c>
      <c r="F3985" s="245"/>
      <c r="G3985" s="253">
        <v>34.464390000000002</v>
      </c>
    </row>
    <row r="3986" spans="1:7" ht="37.5">
      <c r="A3986" s="251"/>
      <c r="B3986" s="241" t="s">
        <v>5081</v>
      </c>
      <c r="C3986" s="245">
        <v>2022</v>
      </c>
      <c r="D3986" s="245" t="s">
        <v>3771</v>
      </c>
      <c r="E3986" s="245">
        <v>1</v>
      </c>
      <c r="F3986" s="245"/>
      <c r="G3986" s="253">
        <v>36.969149999999999</v>
      </c>
    </row>
    <row r="3987" spans="1:7" ht="37.5">
      <c r="A3987" s="251"/>
      <c r="B3987" s="241" t="s">
        <v>5081</v>
      </c>
      <c r="C3987" s="245">
        <v>2022</v>
      </c>
      <c r="D3987" s="245" t="s">
        <v>3771</v>
      </c>
      <c r="E3987" s="245">
        <v>1</v>
      </c>
      <c r="F3987" s="245"/>
      <c r="G3987" s="253">
        <v>36.736470000000004</v>
      </c>
    </row>
    <row r="3988" spans="1:7" ht="37.5">
      <c r="A3988" s="251"/>
      <c r="B3988" s="241" t="s">
        <v>5081</v>
      </c>
      <c r="C3988" s="245">
        <v>2022</v>
      </c>
      <c r="D3988" s="245" t="s">
        <v>3771</v>
      </c>
      <c r="E3988" s="245">
        <v>1</v>
      </c>
      <c r="F3988" s="245"/>
      <c r="G3988" s="253">
        <v>39.482570000000003</v>
      </c>
    </row>
    <row r="3989" spans="1:7" ht="37.5">
      <c r="A3989" s="251"/>
      <c r="B3989" s="241" t="s">
        <v>5081</v>
      </c>
      <c r="C3989" s="245">
        <v>2022</v>
      </c>
      <c r="D3989" s="245" t="s">
        <v>3771</v>
      </c>
      <c r="E3989" s="245">
        <v>1</v>
      </c>
      <c r="F3989" s="245"/>
      <c r="G3989" s="253">
        <v>36.886660000000006</v>
      </c>
    </row>
    <row r="3990" spans="1:7" ht="37.5">
      <c r="A3990" s="251"/>
      <c r="B3990" s="241" t="s">
        <v>5081</v>
      </c>
      <c r="C3990" s="245">
        <v>2022</v>
      </c>
      <c r="D3990" s="245" t="s">
        <v>3771</v>
      </c>
      <c r="E3990" s="245">
        <v>1</v>
      </c>
      <c r="F3990" s="245"/>
      <c r="G3990" s="253">
        <v>38.779260000000001</v>
      </c>
    </row>
    <row r="3991" spans="1:7" ht="37.5">
      <c r="A3991" s="251"/>
      <c r="B3991" s="241" t="s">
        <v>5081</v>
      </c>
      <c r="C3991" s="245">
        <v>2022</v>
      </c>
      <c r="D3991" s="245" t="s">
        <v>3771</v>
      </c>
      <c r="E3991" s="245">
        <v>1</v>
      </c>
      <c r="F3991" s="245"/>
      <c r="G3991" s="253">
        <v>39.620199999999997</v>
      </c>
    </row>
    <row r="3992" spans="1:7" ht="37.5">
      <c r="A3992" s="251"/>
      <c r="B3992" s="241" t="s">
        <v>5081</v>
      </c>
      <c r="C3992" s="245">
        <v>2022</v>
      </c>
      <c r="D3992" s="245" t="s">
        <v>3771</v>
      </c>
      <c r="E3992" s="245">
        <v>1</v>
      </c>
      <c r="F3992" s="245"/>
      <c r="G3992" s="253">
        <v>31.742660000000001</v>
      </c>
    </row>
    <row r="3993" spans="1:7" ht="37.5">
      <c r="A3993" s="251"/>
      <c r="B3993" s="241" t="s">
        <v>5081</v>
      </c>
      <c r="C3993" s="245">
        <v>2022</v>
      </c>
      <c r="D3993" s="245" t="s">
        <v>3771</v>
      </c>
      <c r="E3993" s="245">
        <v>1</v>
      </c>
      <c r="F3993" s="245"/>
      <c r="G3993" s="253">
        <v>36.087800000000001</v>
      </c>
    </row>
    <row r="3994" spans="1:7" ht="37.5">
      <c r="A3994" s="251"/>
      <c r="B3994" s="241" t="s">
        <v>5081</v>
      </c>
      <c r="C3994" s="245">
        <v>2022</v>
      </c>
      <c r="D3994" s="245" t="s">
        <v>3771</v>
      </c>
      <c r="E3994" s="245">
        <v>1</v>
      </c>
      <c r="F3994" s="245"/>
      <c r="G3994" s="253">
        <v>40.298519999999996</v>
      </c>
    </row>
    <row r="3995" spans="1:7" ht="37.5">
      <c r="A3995" s="251"/>
      <c r="B3995" s="241" t="s">
        <v>5081</v>
      </c>
      <c r="C3995" s="245">
        <v>2022</v>
      </c>
      <c r="D3995" s="245" t="s">
        <v>3771</v>
      </c>
      <c r="E3995" s="245">
        <v>1</v>
      </c>
      <c r="F3995" s="245"/>
      <c r="G3995" s="253">
        <v>36.750250000000001</v>
      </c>
    </row>
    <row r="3996" spans="1:7" ht="37.5">
      <c r="A3996" s="251"/>
      <c r="B3996" s="241" t="s">
        <v>5081</v>
      </c>
      <c r="C3996" s="245">
        <v>2022</v>
      </c>
      <c r="D3996" s="245" t="s">
        <v>3771</v>
      </c>
      <c r="E3996" s="245">
        <v>1</v>
      </c>
      <c r="F3996" s="245"/>
      <c r="G3996" s="253">
        <v>32.332720000000002</v>
      </c>
    </row>
    <row r="3997" spans="1:7" ht="37.5">
      <c r="A3997" s="251"/>
      <c r="B3997" s="241" t="s">
        <v>5081</v>
      </c>
      <c r="C3997" s="245">
        <v>2022</v>
      </c>
      <c r="D3997" s="245" t="s">
        <v>3771</v>
      </c>
      <c r="E3997" s="245">
        <v>1</v>
      </c>
      <c r="F3997" s="245"/>
      <c r="G3997" s="253">
        <v>32.696529999999996</v>
      </c>
    </row>
    <row r="3998" spans="1:7" ht="37.5">
      <c r="A3998" s="251"/>
      <c r="B3998" s="241" t="s">
        <v>5081</v>
      </c>
      <c r="C3998" s="245">
        <v>2022</v>
      </c>
      <c r="D3998" s="245" t="s">
        <v>3771</v>
      </c>
      <c r="E3998" s="245">
        <v>1</v>
      </c>
      <c r="F3998" s="245"/>
      <c r="G3998" s="253">
        <v>35.286190000000005</v>
      </c>
    </row>
    <row r="3999" spans="1:7" ht="37.5">
      <c r="A3999" s="251"/>
      <c r="B3999" s="241" t="s">
        <v>5081</v>
      </c>
      <c r="C3999" s="245">
        <v>2022</v>
      </c>
      <c r="D3999" s="245" t="s">
        <v>3771</v>
      </c>
      <c r="E3999" s="245">
        <v>1</v>
      </c>
      <c r="F3999" s="245"/>
      <c r="G3999" s="253">
        <v>18.956630000000001</v>
      </c>
    </row>
    <row r="4000" spans="1:7" ht="37.5">
      <c r="A4000" s="251"/>
      <c r="B4000" s="241" t="s">
        <v>5081</v>
      </c>
      <c r="C4000" s="245">
        <v>2022</v>
      </c>
      <c r="D4000" s="245" t="s">
        <v>3771</v>
      </c>
      <c r="E4000" s="245">
        <v>1</v>
      </c>
      <c r="F4000" s="245"/>
      <c r="G4000" s="253">
        <v>35.044350000000001</v>
      </c>
    </row>
    <row r="4001" spans="1:7" ht="37.5">
      <c r="A4001" s="251"/>
      <c r="B4001" s="241" t="s">
        <v>5081</v>
      </c>
      <c r="C4001" s="245">
        <v>2022</v>
      </c>
      <c r="D4001" s="245" t="s">
        <v>3771</v>
      </c>
      <c r="E4001" s="245">
        <v>1</v>
      </c>
      <c r="F4001" s="245"/>
      <c r="G4001" s="253">
        <v>35.710370000000005</v>
      </c>
    </row>
    <row r="4002" spans="1:7" ht="37.5">
      <c r="A4002" s="251"/>
      <c r="B4002" s="241" t="s">
        <v>5081</v>
      </c>
      <c r="C4002" s="245">
        <v>2022</v>
      </c>
      <c r="D4002" s="245" t="s">
        <v>3771</v>
      </c>
      <c r="E4002" s="245">
        <v>1</v>
      </c>
      <c r="F4002" s="245"/>
      <c r="G4002" s="253">
        <v>42.206849999999996</v>
      </c>
    </row>
    <row r="4003" spans="1:7" ht="37.5">
      <c r="A4003" s="251"/>
      <c r="B4003" s="241" t="s">
        <v>5081</v>
      </c>
      <c r="C4003" s="245">
        <v>2022</v>
      </c>
      <c r="D4003" s="245" t="s">
        <v>3771</v>
      </c>
      <c r="E4003" s="245">
        <v>1</v>
      </c>
      <c r="F4003" s="245"/>
      <c r="G4003" s="253">
        <v>28.310140000000001</v>
      </c>
    </row>
    <row r="4004" spans="1:7" ht="37.5">
      <c r="A4004" s="251"/>
      <c r="B4004" s="241" t="s">
        <v>5081</v>
      </c>
      <c r="C4004" s="245">
        <v>2022</v>
      </c>
      <c r="D4004" s="245" t="s">
        <v>3771</v>
      </c>
      <c r="E4004" s="245">
        <v>1</v>
      </c>
      <c r="F4004" s="245"/>
      <c r="G4004" s="253">
        <v>39.706189999999999</v>
      </c>
    </row>
    <row r="4005" spans="1:7" ht="37.5">
      <c r="A4005" s="251"/>
      <c r="B4005" s="241" t="s">
        <v>5081</v>
      </c>
      <c r="C4005" s="245">
        <v>2022</v>
      </c>
      <c r="D4005" s="245" t="s">
        <v>3771</v>
      </c>
      <c r="E4005" s="245">
        <v>1</v>
      </c>
      <c r="F4005" s="245"/>
      <c r="G4005" s="253">
        <v>39.675080000000001</v>
      </c>
    </row>
    <row r="4006" spans="1:7" ht="37.5">
      <c r="A4006" s="251"/>
      <c r="B4006" s="241" t="s">
        <v>5081</v>
      </c>
      <c r="C4006" s="245">
        <v>2022</v>
      </c>
      <c r="D4006" s="245" t="s">
        <v>3771</v>
      </c>
      <c r="E4006" s="245">
        <v>1</v>
      </c>
      <c r="F4006" s="245"/>
      <c r="G4006" s="253">
        <v>39.691510000000001</v>
      </c>
    </row>
    <row r="4007" spans="1:7" ht="37.5">
      <c r="A4007" s="251"/>
      <c r="B4007" s="241" t="s">
        <v>5081</v>
      </c>
      <c r="C4007" s="245">
        <v>2022</v>
      </c>
      <c r="D4007" s="245" t="s">
        <v>3771</v>
      </c>
      <c r="E4007" s="245">
        <v>1</v>
      </c>
      <c r="F4007" s="245"/>
      <c r="G4007" s="253">
        <v>40.649140000000003</v>
      </c>
    </row>
    <row r="4008" spans="1:7" ht="37.5">
      <c r="A4008" s="251"/>
      <c r="B4008" s="241" t="s">
        <v>5081</v>
      </c>
      <c r="C4008" s="245">
        <v>2022</v>
      </c>
      <c r="D4008" s="245" t="s">
        <v>3771</v>
      </c>
      <c r="E4008" s="245">
        <v>1</v>
      </c>
      <c r="F4008" s="245"/>
      <c r="G4008" s="253">
        <v>37.220750000000002</v>
      </c>
    </row>
    <row r="4009" spans="1:7" ht="37.5">
      <c r="A4009" s="251"/>
      <c r="B4009" s="241" t="s">
        <v>5081</v>
      </c>
      <c r="C4009" s="245">
        <v>2022</v>
      </c>
      <c r="D4009" s="245" t="s">
        <v>3771</v>
      </c>
      <c r="E4009" s="245">
        <v>1</v>
      </c>
      <c r="F4009" s="245"/>
      <c r="G4009" s="253">
        <v>37.266239999999996</v>
      </c>
    </row>
    <row r="4010" spans="1:7" ht="37.5">
      <c r="A4010" s="251"/>
      <c r="B4010" s="241" t="s">
        <v>5105</v>
      </c>
      <c r="C4010" s="245">
        <v>2022</v>
      </c>
      <c r="D4010" s="245" t="s">
        <v>3771</v>
      </c>
      <c r="E4010" s="245">
        <v>1</v>
      </c>
      <c r="F4010" s="245"/>
      <c r="G4010" s="253">
        <v>2.9427280000000002</v>
      </c>
    </row>
    <row r="4011" spans="1:7" ht="37.5">
      <c r="A4011" s="251"/>
      <c r="B4011" s="241" t="s">
        <v>5081</v>
      </c>
      <c r="C4011" s="245">
        <v>2022</v>
      </c>
      <c r="D4011" s="245" t="s">
        <v>3771</v>
      </c>
      <c r="E4011" s="245">
        <v>1</v>
      </c>
      <c r="F4011" s="245"/>
      <c r="G4011" s="253">
        <v>26.261200000000002</v>
      </c>
    </row>
    <row r="4012" spans="1:7" ht="37.5">
      <c r="A4012" s="251"/>
      <c r="B4012" s="241" t="s">
        <v>5081</v>
      </c>
      <c r="C4012" s="245">
        <v>2022</v>
      </c>
      <c r="D4012" s="245" t="s">
        <v>3771</v>
      </c>
      <c r="E4012" s="245">
        <v>1</v>
      </c>
      <c r="F4012" s="245"/>
      <c r="G4012" s="253">
        <v>26.566509999999997</v>
      </c>
    </row>
    <row r="4013" spans="1:7" ht="37.5">
      <c r="A4013" s="251"/>
      <c r="B4013" s="241" t="s">
        <v>5081</v>
      </c>
      <c r="C4013" s="245">
        <v>2022</v>
      </c>
      <c r="D4013" s="245" t="s">
        <v>3771</v>
      </c>
      <c r="E4013" s="245">
        <v>1</v>
      </c>
      <c r="F4013" s="245"/>
      <c r="G4013" s="253">
        <v>26.05575</v>
      </c>
    </row>
    <row r="4014" spans="1:7" ht="37.5">
      <c r="A4014" s="251"/>
      <c r="B4014" s="241" t="s">
        <v>5081</v>
      </c>
      <c r="C4014" s="245">
        <v>2022</v>
      </c>
      <c r="D4014" s="245" t="s">
        <v>3771</v>
      </c>
      <c r="E4014" s="245">
        <v>1</v>
      </c>
      <c r="F4014" s="245"/>
      <c r="G4014" s="253">
        <v>28.124119999999998</v>
      </c>
    </row>
    <row r="4015" spans="1:7" ht="37.5">
      <c r="A4015" s="251"/>
      <c r="B4015" s="241" t="s">
        <v>5081</v>
      </c>
      <c r="C4015" s="245">
        <v>2022</v>
      </c>
      <c r="D4015" s="245" t="s">
        <v>3771</v>
      </c>
      <c r="E4015" s="245">
        <v>1</v>
      </c>
      <c r="F4015" s="245"/>
      <c r="G4015" s="253">
        <v>26.566520000000001</v>
      </c>
    </row>
    <row r="4016" spans="1:7" ht="37.5">
      <c r="A4016" s="251"/>
      <c r="B4016" s="241" t="s">
        <v>5081</v>
      </c>
      <c r="C4016" s="245">
        <v>2022</v>
      </c>
      <c r="D4016" s="245" t="s">
        <v>3771</v>
      </c>
      <c r="E4016" s="245">
        <v>1</v>
      </c>
      <c r="F4016" s="245"/>
      <c r="G4016" s="253">
        <v>27.994540000000001</v>
      </c>
    </row>
    <row r="4017" spans="1:7" ht="37.5">
      <c r="A4017" s="251"/>
      <c r="B4017" s="241" t="s">
        <v>5081</v>
      </c>
      <c r="C4017" s="245">
        <v>2022</v>
      </c>
      <c r="D4017" s="245" t="s">
        <v>3771</v>
      </c>
      <c r="E4017" s="245">
        <v>1</v>
      </c>
      <c r="F4017" s="245"/>
      <c r="G4017" s="253">
        <v>29.21238</v>
      </c>
    </row>
    <row r="4018" spans="1:7" ht="37.5">
      <c r="A4018" s="251"/>
      <c r="B4018" s="241" t="s">
        <v>5081</v>
      </c>
      <c r="C4018" s="245">
        <v>2022</v>
      </c>
      <c r="D4018" s="245" t="s">
        <v>3771</v>
      </c>
      <c r="E4018" s="245">
        <v>1</v>
      </c>
      <c r="F4018" s="245"/>
      <c r="G4018" s="253">
        <v>35.555349999999997</v>
      </c>
    </row>
    <row r="4019" spans="1:7" ht="37.5">
      <c r="A4019" s="251"/>
      <c r="B4019" s="241" t="s">
        <v>5081</v>
      </c>
      <c r="C4019" s="245">
        <v>2022</v>
      </c>
      <c r="D4019" s="245" t="s">
        <v>3771</v>
      </c>
      <c r="E4019" s="245">
        <v>1</v>
      </c>
      <c r="F4019" s="245"/>
      <c r="G4019" s="253">
        <v>26.737310000000001</v>
      </c>
    </row>
    <row r="4020" spans="1:7" ht="37.5">
      <c r="A4020" s="251"/>
      <c r="B4020" s="241" t="s">
        <v>5081</v>
      </c>
      <c r="C4020" s="245">
        <v>2022</v>
      </c>
      <c r="D4020" s="245" t="s">
        <v>3771</v>
      </c>
      <c r="E4020" s="245">
        <v>1</v>
      </c>
      <c r="F4020" s="245"/>
      <c r="G4020" s="253">
        <v>38.904240000000001</v>
      </c>
    </row>
    <row r="4021" spans="1:7" ht="37.5">
      <c r="A4021" s="251"/>
      <c r="B4021" s="241" t="s">
        <v>5081</v>
      </c>
      <c r="C4021" s="245">
        <v>2022</v>
      </c>
      <c r="D4021" s="245" t="s">
        <v>3771</v>
      </c>
      <c r="E4021" s="245">
        <v>1</v>
      </c>
      <c r="F4021" s="245"/>
      <c r="G4021" s="253">
        <v>38.901650000000004</v>
      </c>
    </row>
    <row r="4022" spans="1:7" ht="37.5">
      <c r="A4022" s="251"/>
      <c r="B4022" s="241" t="s">
        <v>5081</v>
      </c>
      <c r="C4022" s="245">
        <v>2022</v>
      </c>
      <c r="D4022" s="245" t="s">
        <v>3771</v>
      </c>
      <c r="E4022" s="245">
        <v>1</v>
      </c>
      <c r="F4022" s="245"/>
      <c r="G4022" s="253">
        <v>31.27561</v>
      </c>
    </row>
    <row r="4023" spans="1:7" ht="37.5">
      <c r="A4023" s="251"/>
      <c r="B4023" s="241" t="s">
        <v>5081</v>
      </c>
      <c r="C4023" s="245">
        <v>2022</v>
      </c>
      <c r="D4023" s="245" t="s">
        <v>3771</v>
      </c>
      <c r="E4023" s="245">
        <v>1</v>
      </c>
      <c r="F4023" s="245"/>
      <c r="G4023" s="253">
        <v>29.285830000000001</v>
      </c>
    </row>
    <row r="4024" spans="1:7" ht="37.5">
      <c r="A4024" s="251"/>
      <c r="B4024" s="241" t="s">
        <v>5081</v>
      </c>
      <c r="C4024" s="245">
        <v>2022</v>
      </c>
      <c r="D4024" s="245" t="s">
        <v>3771</v>
      </c>
      <c r="E4024" s="245">
        <v>1</v>
      </c>
      <c r="F4024" s="245"/>
      <c r="G4024" s="253">
        <v>31.509509999999999</v>
      </c>
    </row>
    <row r="4025" spans="1:7" ht="37.5">
      <c r="A4025" s="251"/>
      <c r="B4025" s="241" t="s">
        <v>5081</v>
      </c>
      <c r="C4025" s="245">
        <v>2022</v>
      </c>
      <c r="D4025" s="245" t="s">
        <v>3771</v>
      </c>
      <c r="E4025" s="245">
        <v>1</v>
      </c>
      <c r="F4025" s="245"/>
      <c r="G4025" s="253">
        <v>25.82854</v>
      </c>
    </row>
    <row r="4026" spans="1:7" ht="37.5">
      <c r="A4026" s="251"/>
      <c r="B4026" s="241" t="s">
        <v>5081</v>
      </c>
      <c r="C4026" s="245">
        <v>2022</v>
      </c>
      <c r="D4026" s="245" t="s">
        <v>3771</v>
      </c>
      <c r="E4026" s="245">
        <v>1</v>
      </c>
      <c r="F4026" s="245"/>
      <c r="G4026" s="253">
        <v>27.2882</v>
      </c>
    </row>
    <row r="4027" spans="1:7" ht="37.5">
      <c r="A4027" s="251"/>
      <c r="B4027" s="241" t="s">
        <v>5081</v>
      </c>
      <c r="C4027" s="245">
        <v>2022</v>
      </c>
      <c r="D4027" s="245" t="s">
        <v>3771</v>
      </c>
      <c r="E4027" s="245">
        <v>1</v>
      </c>
      <c r="F4027" s="245"/>
      <c r="G4027" s="253">
        <v>38.670029999999997</v>
      </c>
    </row>
    <row r="4028" spans="1:7" ht="37.5">
      <c r="A4028" s="251"/>
      <c r="B4028" s="241" t="s">
        <v>5081</v>
      </c>
      <c r="C4028" s="245">
        <v>2022</v>
      </c>
      <c r="D4028" s="245" t="s">
        <v>3771</v>
      </c>
      <c r="E4028" s="245">
        <v>1</v>
      </c>
      <c r="F4028" s="245"/>
      <c r="G4028" s="253">
        <v>15.937299999999999</v>
      </c>
    </row>
    <row r="4029" spans="1:7" ht="37.5">
      <c r="A4029" s="251"/>
      <c r="B4029" s="241" t="s">
        <v>5081</v>
      </c>
      <c r="C4029" s="245">
        <v>2022</v>
      </c>
      <c r="D4029" s="245" t="s">
        <v>3771</v>
      </c>
      <c r="E4029" s="245">
        <v>1</v>
      </c>
      <c r="F4029" s="245"/>
      <c r="G4029" s="253">
        <v>30.78022</v>
      </c>
    </row>
    <row r="4030" spans="1:7" ht="37.5">
      <c r="A4030" s="251"/>
      <c r="B4030" s="241" t="s">
        <v>5081</v>
      </c>
      <c r="C4030" s="245">
        <v>2022</v>
      </c>
      <c r="D4030" s="245" t="s">
        <v>3771</v>
      </c>
      <c r="E4030" s="245">
        <v>1</v>
      </c>
      <c r="F4030" s="245"/>
      <c r="G4030" s="253">
        <v>43.628120000000003</v>
      </c>
    </row>
    <row r="4031" spans="1:7" ht="37.5">
      <c r="A4031" s="251"/>
      <c r="B4031" s="241" t="s">
        <v>5081</v>
      </c>
      <c r="C4031" s="245">
        <v>2022</v>
      </c>
      <c r="D4031" s="245" t="s">
        <v>3771</v>
      </c>
      <c r="E4031" s="245">
        <v>1</v>
      </c>
      <c r="F4031" s="245"/>
      <c r="G4031" s="253">
        <v>38.79589</v>
      </c>
    </row>
    <row r="4032" spans="1:7" ht="37.5">
      <c r="A4032" s="251"/>
      <c r="B4032" s="241" t="s">
        <v>5081</v>
      </c>
      <c r="C4032" s="245">
        <v>2022</v>
      </c>
      <c r="D4032" s="245" t="s">
        <v>3771</v>
      </c>
      <c r="E4032" s="245">
        <v>1</v>
      </c>
      <c r="F4032" s="245"/>
      <c r="G4032" s="253">
        <v>27.471790000000002</v>
      </c>
    </row>
    <row r="4033" spans="1:7" ht="37.5">
      <c r="A4033" s="251"/>
      <c r="B4033" s="241" t="s">
        <v>5081</v>
      </c>
      <c r="C4033" s="245">
        <v>2022</v>
      </c>
      <c r="D4033" s="245" t="s">
        <v>3771</v>
      </c>
      <c r="E4033" s="245">
        <v>1</v>
      </c>
      <c r="F4033" s="245"/>
      <c r="G4033" s="253">
        <v>36.147829999999999</v>
      </c>
    </row>
    <row r="4034" spans="1:7" ht="37.5">
      <c r="A4034" s="251"/>
      <c r="B4034" s="241" t="s">
        <v>5081</v>
      </c>
      <c r="C4034" s="245">
        <v>2022</v>
      </c>
      <c r="D4034" s="245" t="s">
        <v>3771</v>
      </c>
      <c r="E4034" s="245">
        <v>1</v>
      </c>
      <c r="F4034" s="245"/>
      <c r="G4034" s="253">
        <v>29.744759999999999</v>
      </c>
    </row>
    <row r="4035" spans="1:7" ht="37.5">
      <c r="A4035" s="251"/>
      <c r="B4035" s="241" t="s">
        <v>5081</v>
      </c>
      <c r="C4035" s="245">
        <v>2022</v>
      </c>
      <c r="D4035" s="245" t="s">
        <v>3771</v>
      </c>
      <c r="E4035" s="245">
        <v>1</v>
      </c>
      <c r="F4035" s="245"/>
      <c r="G4035" s="253">
        <v>37.220489999999998</v>
      </c>
    </row>
    <row r="4036" spans="1:7" ht="37.5">
      <c r="A4036" s="251"/>
      <c r="B4036" s="241" t="s">
        <v>5081</v>
      </c>
      <c r="C4036" s="245">
        <v>2022</v>
      </c>
      <c r="D4036" s="245" t="s">
        <v>3771</v>
      </c>
      <c r="E4036" s="245">
        <v>1</v>
      </c>
      <c r="F4036" s="245"/>
      <c r="G4036" s="253">
        <v>55.950290000000003</v>
      </c>
    </row>
    <row r="4037" spans="1:7" ht="37.5">
      <c r="A4037" s="251"/>
      <c r="B4037" s="241" t="s">
        <v>5081</v>
      </c>
      <c r="C4037" s="245">
        <v>2022</v>
      </c>
      <c r="D4037" s="245" t="s">
        <v>3771</v>
      </c>
      <c r="E4037" s="245">
        <v>1</v>
      </c>
      <c r="F4037" s="245"/>
      <c r="G4037" s="253">
        <v>21.77834</v>
      </c>
    </row>
    <row r="4038" spans="1:7" ht="37.5">
      <c r="A4038" s="251"/>
      <c r="B4038" s="241" t="s">
        <v>5081</v>
      </c>
      <c r="C4038" s="245">
        <v>2022</v>
      </c>
      <c r="D4038" s="245" t="s">
        <v>3771</v>
      </c>
      <c r="E4038" s="245">
        <v>1</v>
      </c>
      <c r="F4038" s="245"/>
      <c r="G4038" s="253">
        <v>21.197189999999999</v>
      </c>
    </row>
    <row r="4039" spans="1:7" ht="37.5">
      <c r="A4039" s="251"/>
      <c r="B4039" s="241" t="s">
        <v>5081</v>
      </c>
      <c r="C4039" s="245">
        <v>2022</v>
      </c>
      <c r="D4039" s="245" t="s">
        <v>3771</v>
      </c>
      <c r="E4039" s="245">
        <v>1</v>
      </c>
      <c r="F4039" s="245"/>
      <c r="G4039" s="253">
        <v>16.504110000000001</v>
      </c>
    </row>
    <row r="4040" spans="1:7" ht="37.5">
      <c r="A4040" s="251"/>
      <c r="B4040" s="241" t="s">
        <v>5081</v>
      </c>
      <c r="C4040" s="245">
        <v>2022</v>
      </c>
      <c r="D4040" s="245" t="s">
        <v>3771</v>
      </c>
      <c r="E4040" s="245">
        <v>1</v>
      </c>
      <c r="F4040" s="245"/>
      <c r="G4040" s="253">
        <v>21.197200000000002</v>
      </c>
    </row>
    <row r="4041" spans="1:7" ht="37.5">
      <c r="A4041" s="251"/>
      <c r="B4041" s="241" t="s">
        <v>5081</v>
      </c>
      <c r="C4041" s="245">
        <v>2022</v>
      </c>
      <c r="D4041" s="245" t="s">
        <v>3771</v>
      </c>
      <c r="E4041" s="245">
        <v>1</v>
      </c>
      <c r="F4041" s="245"/>
      <c r="G4041" s="253">
        <v>21.197200000000002</v>
      </c>
    </row>
    <row r="4042" spans="1:7" ht="37.5">
      <c r="A4042" s="251"/>
      <c r="B4042" s="241" t="s">
        <v>5081</v>
      </c>
      <c r="C4042" s="245">
        <v>2022</v>
      </c>
      <c r="D4042" s="245" t="s">
        <v>3771</v>
      </c>
      <c r="E4042" s="245">
        <v>1</v>
      </c>
      <c r="F4042" s="245"/>
      <c r="G4042" s="253">
        <v>21.197200000000002</v>
      </c>
    </row>
    <row r="4043" spans="1:7" ht="37.5">
      <c r="A4043" s="251"/>
      <c r="B4043" s="241" t="s">
        <v>5081</v>
      </c>
      <c r="C4043" s="245">
        <v>2022</v>
      </c>
      <c r="D4043" s="245" t="s">
        <v>3771</v>
      </c>
      <c r="E4043" s="245">
        <v>1</v>
      </c>
      <c r="F4043" s="245"/>
      <c r="G4043" s="253">
        <v>21.197200000000002</v>
      </c>
    </row>
    <row r="4044" spans="1:7" ht="37.5">
      <c r="A4044" s="251"/>
      <c r="B4044" s="241" t="s">
        <v>5081</v>
      </c>
      <c r="C4044" s="245">
        <v>2022</v>
      </c>
      <c r="D4044" s="245" t="s">
        <v>3771</v>
      </c>
      <c r="E4044" s="245">
        <v>1</v>
      </c>
      <c r="F4044" s="245"/>
      <c r="G4044" s="253">
        <v>21.197200000000002</v>
      </c>
    </row>
    <row r="4045" spans="1:7" ht="37.5">
      <c r="A4045" s="251"/>
      <c r="B4045" s="241" t="s">
        <v>5081</v>
      </c>
      <c r="C4045" s="245">
        <v>2022</v>
      </c>
      <c r="D4045" s="245" t="s">
        <v>3771</v>
      </c>
      <c r="E4045" s="245">
        <v>1</v>
      </c>
      <c r="F4045" s="245"/>
      <c r="G4045" s="253">
        <v>21.197200000000002</v>
      </c>
    </row>
    <row r="4046" spans="1:7" ht="37.5">
      <c r="A4046" s="251"/>
      <c r="B4046" s="241" t="s">
        <v>5081</v>
      </c>
      <c r="C4046" s="245">
        <v>2022</v>
      </c>
      <c r="D4046" s="245" t="s">
        <v>3771</v>
      </c>
      <c r="E4046" s="245">
        <v>1</v>
      </c>
      <c r="F4046" s="245"/>
      <c r="G4046" s="253">
        <v>21.197200000000002</v>
      </c>
    </row>
    <row r="4047" spans="1:7" ht="37.5">
      <c r="A4047" s="251"/>
      <c r="B4047" s="241" t="s">
        <v>5081</v>
      </c>
      <c r="C4047" s="245">
        <v>2022</v>
      </c>
      <c r="D4047" s="245" t="s">
        <v>3771</v>
      </c>
      <c r="E4047" s="245">
        <v>1</v>
      </c>
      <c r="F4047" s="245"/>
      <c r="G4047" s="253">
        <v>21.197200000000002</v>
      </c>
    </row>
    <row r="4048" spans="1:7" ht="37.5">
      <c r="A4048" s="251"/>
      <c r="B4048" s="241" t="s">
        <v>5081</v>
      </c>
      <c r="C4048" s="245">
        <v>2022</v>
      </c>
      <c r="D4048" s="245" t="s">
        <v>3771</v>
      </c>
      <c r="E4048" s="245">
        <v>1</v>
      </c>
      <c r="F4048" s="245"/>
      <c r="G4048" s="253">
        <v>21.197200000000002</v>
      </c>
    </row>
    <row r="4049" spans="1:7" ht="37.5">
      <c r="A4049" s="251"/>
      <c r="B4049" s="241" t="s">
        <v>5081</v>
      </c>
      <c r="C4049" s="245">
        <v>2022</v>
      </c>
      <c r="D4049" s="245" t="s">
        <v>3771</v>
      </c>
      <c r="E4049" s="245">
        <v>1</v>
      </c>
      <c r="F4049" s="245"/>
      <c r="G4049" s="253">
        <v>21.77834</v>
      </c>
    </row>
    <row r="4050" spans="1:7" ht="37.5">
      <c r="A4050" s="251"/>
      <c r="B4050" s="241" t="s">
        <v>5081</v>
      </c>
      <c r="C4050" s="245">
        <v>2022</v>
      </c>
      <c r="D4050" s="245" t="s">
        <v>3771</v>
      </c>
      <c r="E4050" s="245">
        <v>1</v>
      </c>
      <c r="F4050" s="245"/>
      <c r="G4050" s="253">
        <v>21.197200000000002</v>
      </c>
    </row>
    <row r="4051" spans="1:7" ht="37.5">
      <c r="A4051" s="251"/>
      <c r="B4051" s="241" t="s">
        <v>5081</v>
      </c>
      <c r="C4051" s="245">
        <v>2022</v>
      </c>
      <c r="D4051" s="245" t="s">
        <v>3771</v>
      </c>
      <c r="E4051" s="245">
        <v>1</v>
      </c>
      <c r="F4051" s="245"/>
      <c r="G4051" s="253">
        <v>21.197200000000002</v>
      </c>
    </row>
    <row r="4052" spans="1:7">
      <c r="A4052" s="251"/>
      <c r="B4052" s="241" t="s">
        <v>5082</v>
      </c>
      <c r="C4052" s="245">
        <v>2022</v>
      </c>
      <c r="D4052" s="245" t="s">
        <v>3771</v>
      </c>
      <c r="E4052" s="245">
        <v>1</v>
      </c>
      <c r="F4052" s="245"/>
      <c r="G4052" s="253">
        <v>28.134040000000002</v>
      </c>
    </row>
    <row r="4053" spans="1:7">
      <c r="A4053" s="251"/>
      <c r="B4053" s="241" t="s">
        <v>5082</v>
      </c>
      <c r="C4053" s="245">
        <v>2022</v>
      </c>
      <c r="D4053" s="245" t="s">
        <v>3771</v>
      </c>
      <c r="E4053" s="245">
        <v>1</v>
      </c>
      <c r="F4053" s="245"/>
      <c r="G4053" s="253">
        <v>23.37208</v>
      </c>
    </row>
    <row r="4054" spans="1:7">
      <c r="A4054" s="251"/>
      <c r="B4054" s="241" t="s">
        <v>5082</v>
      </c>
      <c r="C4054" s="245">
        <v>2022</v>
      </c>
      <c r="D4054" s="245" t="s">
        <v>3771</v>
      </c>
      <c r="E4054" s="245">
        <v>1</v>
      </c>
      <c r="F4054" s="245"/>
      <c r="G4054" s="253">
        <v>40.895530000000001</v>
      </c>
    </row>
    <row r="4055" spans="1:7">
      <c r="A4055" s="251"/>
      <c r="B4055" s="241" t="s">
        <v>5082</v>
      </c>
      <c r="C4055" s="245">
        <v>2022</v>
      </c>
      <c r="D4055" s="245" t="s">
        <v>3771</v>
      </c>
      <c r="E4055" s="245">
        <v>1</v>
      </c>
      <c r="F4055" s="245"/>
      <c r="G4055" s="253">
        <v>5.1004199999999997</v>
      </c>
    </row>
    <row r="4056" spans="1:7">
      <c r="A4056" s="251"/>
      <c r="B4056" s="241" t="s">
        <v>5082</v>
      </c>
      <c r="C4056" s="245">
        <v>2022</v>
      </c>
      <c r="D4056" s="245" t="s">
        <v>3771</v>
      </c>
      <c r="E4056" s="245">
        <v>1</v>
      </c>
      <c r="F4056" s="245"/>
      <c r="G4056" s="253">
        <v>9.1056600000000003</v>
      </c>
    </row>
    <row r="4057" spans="1:7">
      <c r="A4057" s="251"/>
      <c r="B4057" s="241" t="s">
        <v>5082</v>
      </c>
      <c r="C4057" s="245">
        <v>2022</v>
      </c>
      <c r="D4057" s="245" t="s">
        <v>3771</v>
      </c>
      <c r="E4057" s="245">
        <v>1</v>
      </c>
      <c r="F4057" s="245"/>
      <c r="G4057" s="253">
        <v>23.03894</v>
      </c>
    </row>
    <row r="4058" spans="1:7">
      <c r="A4058" s="251"/>
      <c r="B4058" s="241" t="s">
        <v>5082</v>
      </c>
      <c r="C4058" s="245">
        <v>2022</v>
      </c>
      <c r="D4058" s="245" t="s">
        <v>3771</v>
      </c>
      <c r="E4058" s="245">
        <v>1</v>
      </c>
      <c r="F4058" s="245"/>
      <c r="G4058" s="253">
        <v>38.271089999999994</v>
      </c>
    </row>
    <row r="4059" spans="1:7">
      <c r="A4059" s="251"/>
      <c r="B4059" s="241" t="s">
        <v>5082</v>
      </c>
      <c r="C4059" s="245">
        <v>2022</v>
      </c>
      <c r="D4059" s="245" t="s">
        <v>3771</v>
      </c>
      <c r="E4059" s="245">
        <v>1</v>
      </c>
      <c r="F4059" s="245"/>
      <c r="G4059" s="253">
        <v>37.117269999999998</v>
      </c>
    </row>
    <row r="4060" spans="1:7">
      <c r="A4060" s="251"/>
      <c r="B4060" s="241" t="s">
        <v>5082</v>
      </c>
      <c r="C4060" s="245">
        <v>2022</v>
      </c>
      <c r="D4060" s="245" t="s">
        <v>3771</v>
      </c>
      <c r="E4060" s="245">
        <v>1</v>
      </c>
      <c r="F4060" s="245"/>
      <c r="G4060" s="253">
        <v>37.326050000000002</v>
      </c>
    </row>
    <row r="4061" spans="1:7">
      <c r="A4061" s="251"/>
      <c r="B4061" s="241" t="s">
        <v>5082</v>
      </c>
      <c r="C4061" s="245">
        <v>2022</v>
      </c>
      <c r="D4061" s="245" t="s">
        <v>3771</v>
      </c>
      <c r="E4061" s="245">
        <v>1</v>
      </c>
      <c r="F4061" s="245"/>
      <c r="G4061" s="253">
        <v>37.461019999999998</v>
      </c>
    </row>
    <row r="4062" spans="1:7">
      <c r="A4062" s="251"/>
      <c r="B4062" s="241" t="s">
        <v>5082</v>
      </c>
      <c r="C4062" s="245">
        <v>2022</v>
      </c>
      <c r="D4062" s="245" t="s">
        <v>3771</v>
      </c>
      <c r="E4062" s="245">
        <v>1</v>
      </c>
      <c r="F4062" s="245"/>
      <c r="G4062" s="253">
        <v>31.29768</v>
      </c>
    </row>
    <row r="4063" spans="1:7">
      <c r="A4063" s="251"/>
      <c r="B4063" s="241" t="s">
        <v>5082</v>
      </c>
      <c r="C4063" s="245">
        <v>2022</v>
      </c>
      <c r="D4063" s="245" t="s">
        <v>3771</v>
      </c>
      <c r="E4063" s="245">
        <v>1</v>
      </c>
      <c r="F4063" s="245"/>
      <c r="G4063" s="253">
        <v>31.23319</v>
      </c>
    </row>
    <row r="4064" spans="1:7">
      <c r="A4064" s="251"/>
      <c r="B4064" s="241" t="s">
        <v>5082</v>
      </c>
      <c r="C4064" s="245">
        <v>2022</v>
      </c>
      <c r="D4064" s="245" t="s">
        <v>3771</v>
      </c>
      <c r="E4064" s="245">
        <v>1</v>
      </c>
      <c r="F4064" s="245"/>
      <c r="G4064" s="253">
        <v>31.297689999999999</v>
      </c>
    </row>
    <row r="4065" spans="1:7">
      <c r="A4065" s="251"/>
      <c r="B4065" s="241" t="s">
        <v>5082</v>
      </c>
      <c r="C4065" s="245">
        <v>2022</v>
      </c>
      <c r="D4065" s="245" t="s">
        <v>3771</v>
      </c>
      <c r="E4065" s="245">
        <v>1</v>
      </c>
      <c r="F4065" s="245"/>
      <c r="G4065" s="253">
        <v>31.23319</v>
      </c>
    </row>
    <row r="4066" spans="1:7">
      <c r="A4066" s="251"/>
      <c r="B4066" s="241" t="s">
        <v>5082</v>
      </c>
      <c r="C4066" s="245">
        <v>2022</v>
      </c>
      <c r="D4066" s="245" t="s">
        <v>3771</v>
      </c>
      <c r="E4066" s="245">
        <v>1</v>
      </c>
      <c r="F4066" s="245"/>
      <c r="G4066" s="253">
        <v>28.165500000000002</v>
      </c>
    </row>
    <row r="4067" spans="1:7">
      <c r="A4067" s="251"/>
      <c r="B4067" s="241" t="s">
        <v>5082</v>
      </c>
      <c r="C4067" s="245">
        <v>2022</v>
      </c>
      <c r="D4067" s="245" t="s">
        <v>3771</v>
      </c>
      <c r="E4067" s="245">
        <v>1</v>
      </c>
      <c r="F4067" s="245"/>
      <c r="G4067" s="253">
        <v>26.31155</v>
      </c>
    </row>
    <row r="4068" spans="1:7">
      <c r="A4068" s="251"/>
      <c r="B4068" s="241" t="s">
        <v>5082</v>
      </c>
      <c r="C4068" s="245">
        <v>2022</v>
      </c>
      <c r="D4068" s="245" t="s">
        <v>3771</v>
      </c>
      <c r="E4068" s="245">
        <v>1</v>
      </c>
      <c r="F4068" s="245"/>
      <c r="G4068" s="253">
        <v>23.47071</v>
      </c>
    </row>
    <row r="4069" spans="1:7">
      <c r="A4069" s="251"/>
      <c r="B4069" s="241" t="s">
        <v>5082</v>
      </c>
      <c r="C4069" s="245">
        <v>2022</v>
      </c>
      <c r="D4069" s="245" t="s">
        <v>3771</v>
      </c>
      <c r="E4069" s="245">
        <v>1</v>
      </c>
      <c r="F4069" s="245"/>
      <c r="G4069" s="253">
        <v>36.631749999999997</v>
      </c>
    </row>
    <row r="4070" spans="1:7">
      <c r="A4070" s="251"/>
      <c r="B4070" s="241" t="s">
        <v>5082</v>
      </c>
      <c r="C4070" s="245">
        <v>2022</v>
      </c>
      <c r="D4070" s="245" t="s">
        <v>3771</v>
      </c>
      <c r="E4070" s="245">
        <v>1</v>
      </c>
      <c r="F4070" s="245"/>
      <c r="G4070" s="253">
        <v>31.40559</v>
      </c>
    </row>
    <row r="4071" spans="1:7">
      <c r="A4071" s="251"/>
      <c r="B4071" s="241" t="s">
        <v>5082</v>
      </c>
      <c r="C4071" s="245">
        <v>2022</v>
      </c>
      <c r="D4071" s="245" t="s">
        <v>3771</v>
      </c>
      <c r="E4071" s="245">
        <v>1</v>
      </c>
      <c r="F4071" s="245"/>
      <c r="G4071" s="253">
        <v>22.73931</v>
      </c>
    </row>
    <row r="4072" spans="1:7">
      <c r="A4072" s="251"/>
      <c r="B4072" s="241" t="s">
        <v>5082</v>
      </c>
      <c r="C4072" s="245">
        <v>2022</v>
      </c>
      <c r="D4072" s="245" t="s">
        <v>3771</v>
      </c>
      <c r="E4072" s="245">
        <v>1</v>
      </c>
      <c r="F4072" s="245"/>
      <c r="G4072" s="253">
        <v>28.273799999999998</v>
      </c>
    </row>
    <row r="4073" spans="1:7">
      <c r="A4073" s="251"/>
      <c r="B4073" s="241" t="s">
        <v>5082</v>
      </c>
      <c r="C4073" s="245">
        <v>2022</v>
      </c>
      <c r="D4073" s="245" t="s">
        <v>3771</v>
      </c>
      <c r="E4073" s="245">
        <v>1</v>
      </c>
      <c r="F4073" s="245"/>
      <c r="G4073" s="253">
        <v>24.80555</v>
      </c>
    </row>
    <row r="4074" spans="1:7">
      <c r="A4074" s="251"/>
      <c r="B4074" s="241" t="s">
        <v>5082</v>
      </c>
      <c r="C4074" s="245">
        <v>2022</v>
      </c>
      <c r="D4074" s="245" t="s">
        <v>3771</v>
      </c>
      <c r="E4074" s="245">
        <v>1</v>
      </c>
      <c r="F4074" s="245"/>
      <c r="G4074" s="253">
        <v>35.848519999999994</v>
      </c>
    </row>
    <row r="4075" spans="1:7">
      <c r="A4075" s="251"/>
      <c r="B4075" s="241" t="s">
        <v>5082</v>
      </c>
      <c r="C4075" s="245">
        <v>2022</v>
      </c>
      <c r="D4075" s="245" t="s">
        <v>3771</v>
      </c>
      <c r="E4075" s="245">
        <v>1</v>
      </c>
      <c r="F4075" s="245"/>
      <c r="G4075" s="253">
        <v>35.069969999999998</v>
      </c>
    </row>
    <row r="4076" spans="1:7">
      <c r="A4076" s="251"/>
      <c r="B4076" s="241" t="s">
        <v>5082</v>
      </c>
      <c r="C4076" s="245">
        <v>2022</v>
      </c>
      <c r="D4076" s="245" t="s">
        <v>3771</v>
      </c>
      <c r="E4076" s="245">
        <v>1</v>
      </c>
      <c r="F4076" s="245"/>
      <c r="G4076" s="253">
        <v>25.57386</v>
      </c>
    </row>
    <row r="4077" spans="1:7">
      <c r="A4077" s="251"/>
      <c r="B4077" s="241" t="s">
        <v>5082</v>
      </c>
      <c r="C4077" s="245">
        <v>2022</v>
      </c>
      <c r="D4077" s="245" t="s">
        <v>3771</v>
      </c>
      <c r="E4077" s="245">
        <v>1</v>
      </c>
      <c r="F4077" s="245"/>
      <c r="G4077" s="253">
        <v>21.77834</v>
      </c>
    </row>
    <row r="4078" spans="1:7">
      <c r="A4078" s="251"/>
      <c r="B4078" s="241" t="s">
        <v>5082</v>
      </c>
      <c r="C4078" s="245">
        <v>2022</v>
      </c>
      <c r="D4078" s="245" t="s">
        <v>3771</v>
      </c>
      <c r="E4078" s="245">
        <v>1</v>
      </c>
      <c r="F4078" s="245"/>
      <c r="G4078" s="253">
        <v>21.197200000000002</v>
      </c>
    </row>
    <row r="4079" spans="1:7">
      <c r="A4079" s="251"/>
      <c r="B4079" s="241" t="s">
        <v>5082</v>
      </c>
      <c r="C4079" s="245">
        <v>2022</v>
      </c>
      <c r="D4079" s="245" t="s">
        <v>3771</v>
      </c>
      <c r="E4079" s="245">
        <v>1</v>
      </c>
      <c r="F4079" s="245"/>
      <c r="G4079" s="253">
        <v>21.197200000000002</v>
      </c>
    </row>
    <row r="4080" spans="1:7">
      <c r="A4080" s="251"/>
      <c r="B4080" s="241" t="s">
        <v>5082</v>
      </c>
      <c r="C4080" s="245">
        <v>2022</v>
      </c>
      <c r="D4080" s="245" t="s">
        <v>3771</v>
      </c>
      <c r="E4080" s="245">
        <v>1</v>
      </c>
      <c r="F4080" s="245"/>
      <c r="G4080" s="253">
        <v>21.19717</v>
      </c>
    </row>
    <row r="4081" spans="1:7">
      <c r="A4081" s="251"/>
      <c r="B4081" s="241" t="s">
        <v>5082</v>
      </c>
      <c r="C4081" s="245">
        <v>2022</v>
      </c>
      <c r="D4081" s="245" t="s">
        <v>3771</v>
      </c>
      <c r="E4081" s="245">
        <v>1</v>
      </c>
      <c r="F4081" s="245"/>
      <c r="G4081" s="253">
        <v>21.19717</v>
      </c>
    </row>
    <row r="4082" spans="1:7">
      <c r="A4082" s="251"/>
      <c r="B4082" s="241" t="s">
        <v>5082</v>
      </c>
      <c r="C4082" s="245">
        <v>2022</v>
      </c>
      <c r="D4082" s="245" t="s">
        <v>3771</v>
      </c>
      <c r="E4082" s="245">
        <v>1</v>
      </c>
      <c r="F4082" s="245"/>
      <c r="G4082" s="253">
        <v>21.19717</v>
      </c>
    </row>
    <row r="4083" spans="1:7">
      <c r="A4083" s="251"/>
      <c r="B4083" s="241" t="s">
        <v>5082</v>
      </c>
      <c r="C4083" s="245">
        <v>2022</v>
      </c>
      <c r="D4083" s="245" t="s">
        <v>3771</v>
      </c>
      <c r="E4083" s="245">
        <v>1</v>
      </c>
      <c r="F4083" s="245"/>
      <c r="G4083" s="253">
        <v>21.19717</v>
      </c>
    </row>
    <row r="4084" spans="1:7">
      <c r="A4084" s="251"/>
      <c r="B4084" s="241" t="s">
        <v>5082</v>
      </c>
      <c r="C4084" s="245">
        <v>2022</v>
      </c>
      <c r="D4084" s="245" t="s">
        <v>3771</v>
      </c>
      <c r="E4084" s="245">
        <v>1</v>
      </c>
      <c r="F4084" s="245"/>
      <c r="G4084" s="253">
        <v>21.19717</v>
      </c>
    </row>
    <row r="4085" spans="1:7">
      <c r="A4085" s="251"/>
      <c r="B4085" s="241" t="s">
        <v>5082</v>
      </c>
      <c r="C4085" s="245">
        <v>2022</v>
      </c>
      <c r="D4085" s="245" t="s">
        <v>3771</v>
      </c>
      <c r="E4085" s="245">
        <v>1</v>
      </c>
      <c r="F4085" s="245"/>
      <c r="G4085" s="253">
        <v>21.77834</v>
      </c>
    </row>
    <row r="4086" spans="1:7" ht="37.5">
      <c r="A4086" s="251"/>
      <c r="B4086" s="241" t="s">
        <v>5083</v>
      </c>
      <c r="C4086" s="245">
        <v>2022</v>
      </c>
      <c r="D4086" s="245" t="s">
        <v>3771</v>
      </c>
      <c r="E4086" s="245">
        <v>1</v>
      </c>
      <c r="F4086" s="245"/>
      <c r="G4086" s="253">
        <v>29.975099999999998</v>
      </c>
    </row>
    <row r="4087" spans="1:7" ht="37.5">
      <c r="A4087" s="251"/>
      <c r="B4087" s="241" t="s">
        <v>5083</v>
      </c>
      <c r="C4087" s="245">
        <v>2022</v>
      </c>
      <c r="D4087" s="245" t="s">
        <v>3771</v>
      </c>
      <c r="E4087" s="245">
        <v>1</v>
      </c>
      <c r="F4087" s="245"/>
      <c r="G4087" s="253">
        <v>24.429970000000001</v>
      </c>
    </row>
    <row r="4088" spans="1:7" ht="37.5">
      <c r="A4088" s="251"/>
      <c r="B4088" s="241" t="s">
        <v>5083</v>
      </c>
      <c r="C4088" s="245">
        <v>2022</v>
      </c>
      <c r="D4088" s="245" t="s">
        <v>3771</v>
      </c>
      <c r="E4088" s="245">
        <v>1</v>
      </c>
      <c r="F4088" s="245"/>
      <c r="G4088" s="253">
        <v>23.882830000000002</v>
      </c>
    </row>
    <row r="4089" spans="1:7" ht="37.5">
      <c r="A4089" s="251"/>
      <c r="B4089" s="241" t="s">
        <v>5083</v>
      </c>
      <c r="C4089" s="245">
        <v>2022</v>
      </c>
      <c r="D4089" s="245" t="s">
        <v>3771</v>
      </c>
      <c r="E4089" s="245">
        <v>1</v>
      </c>
      <c r="F4089" s="245"/>
      <c r="G4089" s="253">
        <v>22.596790000000002</v>
      </c>
    </row>
    <row r="4090" spans="1:7" ht="37.5">
      <c r="A4090" s="251"/>
      <c r="B4090" s="241" t="s">
        <v>5083</v>
      </c>
      <c r="C4090" s="245">
        <v>2022</v>
      </c>
      <c r="D4090" s="245" t="s">
        <v>3771</v>
      </c>
      <c r="E4090" s="245">
        <v>1</v>
      </c>
      <c r="F4090" s="245"/>
      <c r="G4090" s="253">
        <v>24.010849999999998</v>
      </c>
    </row>
    <row r="4091" spans="1:7" ht="37.5">
      <c r="A4091" s="251"/>
      <c r="B4091" s="241" t="s">
        <v>5083</v>
      </c>
      <c r="C4091" s="245">
        <v>2022</v>
      </c>
      <c r="D4091" s="245" t="s">
        <v>3771</v>
      </c>
      <c r="E4091" s="245">
        <v>1</v>
      </c>
      <c r="F4091" s="245"/>
      <c r="G4091" s="253">
        <v>21.997389999999999</v>
      </c>
    </row>
    <row r="4092" spans="1:7" ht="37.5">
      <c r="A4092" s="251"/>
      <c r="B4092" s="241" t="s">
        <v>5083</v>
      </c>
      <c r="C4092" s="245">
        <v>2022</v>
      </c>
      <c r="D4092" s="245" t="s">
        <v>3771</v>
      </c>
      <c r="E4092" s="245">
        <v>1</v>
      </c>
      <c r="F4092" s="245"/>
      <c r="G4092" s="253">
        <v>23.797669999999997</v>
      </c>
    </row>
    <row r="4093" spans="1:7" ht="37.5">
      <c r="A4093" s="251"/>
      <c r="B4093" s="241" t="s">
        <v>5083</v>
      </c>
      <c r="C4093" s="245">
        <v>2022</v>
      </c>
      <c r="D4093" s="245" t="s">
        <v>3771</v>
      </c>
      <c r="E4093" s="245">
        <v>1</v>
      </c>
      <c r="F4093" s="245"/>
      <c r="G4093" s="253">
        <v>17.405650000000001</v>
      </c>
    </row>
    <row r="4094" spans="1:7" ht="37.5">
      <c r="A4094" s="251"/>
      <c r="B4094" s="241" t="s">
        <v>5083</v>
      </c>
      <c r="C4094" s="245">
        <v>2022</v>
      </c>
      <c r="D4094" s="245" t="s">
        <v>3771</v>
      </c>
      <c r="E4094" s="245">
        <v>1</v>
      </c>
      <c r="F4094" s="245"/>
      <c r="G4094" s="253">
        <v>19.628529999999998</v>
      </c>
    </row>
    <row r="4095" spans="1:7" ht="37.5">
      <c r="A4095" s="251"/>
      <c r="B4095" s="241" t="s">
        <v>5083</v>
      </c>
      <c r="C4095" s="245">
        <v>2022</v>
      </c>
      <c r="D4095" s="245" t="s">
        <v>3771</v>
      </c>
      <c r="E4095" s="245">
        <v>1</v>
      </c>
      <c r="F4095" s="245"/>
      <c r="G4095" s="253">
        <v>32.778500000000001</v>
      </c>
    </row>
    <row r="4096" spans="1:7" ht="37.5">
      <c r="A4096" s="251"/>
      <c r="B4096" s="241" t="s">
        <v>5083</v>
      </c>
      <c r="C4096" s="245">
        <v>2022</v>
      </c>
      <c r="D4096" s="245" t="s">
        <v>3771</v>
      </c>
      <c r="E4096" s="245">
        <v>1</v>
      </c>
      <c r="F4096" s="245"/>
      <c r="G4096" s="253">
        <v>24.589560000000002</v>
      </c>
    </row>
    <row r="4097" spans="1:7" ht="37.5">
      <c r="A4097" s="251"/>
      <c r="B4097" s="241" t="s">
        <v>5083</v>
      </c>
      <c r="C4097" s="245">
        <v>2022</v>
      </c>
      <c r="D4097" s="245" t="s">
        <v>3771</v>
      </c>
      <c r="E4097" s="245">
        <v>1</v>
      </c>
      <c r="F4097" s="245"/>
      <c r="G4097" s="253">
        <v>31.25151</v>
      </c>
    </row>
    <row r="4098" spans="1:7" ht="37.5">
      <c r="A4098" s="251"/>
      <c r="B4098" s="241" t="s">
        <v>5083</v>
      </c>
      <c r="C4098" s="245">
        <v>2022</v>
      </c>
      <c r="D4098" s="245" t="s">
        <v>3771</v>
      </c>
      <c r="E4098" s="245">
        <v>1</v>
      </c>
      <c r="F4098" s="245"/>
      <c r="G4098" s="253">
        <v>56.95234</v>
      </c>
    </row>
    <row r="4099" spans="1:7" ht="37.5">
      <c r="A4099" s="251"/>
      <c r="B4099" s="241" t="s">
        <v>5083</v>
      </c>
      <c r="C4099" s="245">
        <v>2022</v>
      </c>
      <c r="D4099" s="245" t="s">
        <v>3771</v>
      </c>
      <c r="E4099" s="245">
        <v>1</v>
      </c>
      <c r="F4099" s="245"/>
      <c r="G4099" s="253">
        <v>12.78567</v>
      </c>
    </row>
    <row r="4100" spans="1:7" ht="37.5">
      <c r="A4100" s="251"/>
      <c r="B4100" s="241" t="s">
        <v>5083</v>
      </c>
      <c r="C4100" s="245">
        <v>2022</v>
      </c>
      <c r="D4100" s="245" t="s">
        <v>3771</v>
      </c>
      <c r="E4100" s="245">
        <v>1</v>
      </c>
      <c r="F4100" s="245"/>
      <c r="G4100" s="253">
        <v>57.11994</v>
      </c>
    </row>
    <row r="4101" spans="1:7" ht="37.5">
      <c r="A4101" s="251"/>
      <c r="B4101" s="241" t="s">
        <v>5083</v>
      </c>
      <c r="C4101" s="245">
        <v>2022</v>
      </c>
      <c r="D4101" s="245" t="s">
        <v>3771</v>
      </c>
      <c r="E4101" s="245">
        <v>1</v>
      </c>
      <c r="F4101" s="245"/>
      <c r="G4101" s="253">
        <v>46.090379999999996</v>
      </c>
    </row>
    <row r="4102" spans="1:7" ht="37.5">
      <c r="A4102" s="251"/>
      <c r="B4102" s="241" t="s">
        <v>5083</v>
      </c>
      <c r="C4102" s="245">
        <v>2022</v>
      </c>
      <c r="D4102" s="245" t="s">
        <v>3771</v>
      </c>
      <c r="E4102" s="245">
        <v>1</v>
      </c>
      <c r="F4102" s="245"/>
      <c r="G4102" s="253">
        <v>13.356309999999999</v>
      </c>
    </row>
    <row r="4103" spans="1:7" ht="37.5">
      <c r="A4103" s="251"/>
      <c r="B4103" s="241" t="s">
        <v>5083</v>
      </c>
      <c r="C4103" s="245">
        <v>2022</v>
      </c>
      <c r="D4103" s="245" t="s">
        <v>3771</v>
      </c>
      <c r="E4103" s="245">
        <v>1</v>
      </c>
      <c r="F4103" s="245"/>
      <c r="G4103" s="253">
        <v>56.993980000000001</v>
      </c>
    </row>
    <row r="4104" spans="1:7" ht="37.5">
      <c r="A4104" s="251"/>
      <c r="B4104" s="241" t="s">
        <v>5083</v>
      </c>
      <c r="C4104" s="245">
        <v>2022</v>
      </c>
      <c r="D4104" s="245" t="s">
        <v>3771</v>
      </c>
      <c r="E4104" s="245">
        <v>1</v>
      </c>
      <c r="F4104" s="245"/>
      <c r="G4104" s="253">
        <v>13.861709999999999</v>
      </c>
    </row>
    <row r="4105" spans="1:7" ht="37.5">
      <c r="A4105" s="251"/>
      <c r="B4105" s="241" t="s">
        <v>5083</v>
      </c>
      <c r="C4105" s="245">
        <v>2022</v>
      </c>
      <c r="D4105" s="245" t="s">
        <v>3771</v>
      </c>
      <c r="E4105" s="245">
        <v>1</v>
      </c>
      <c r="F4105" s="245"/>
      <c r="G4105" s="253">
        <v>59.464080000000003</v>
      </c>
    </row>
    <row r="4106" spans="1:7" ht="37.5">
      <c r="A4106" s="251"/>
      <c r="B4106" s="241" t="s">
        <v>5083</v>
      </c>
      <c r="C4106" s="245">
        <v>2022</v>
      </c>
      <c r="D4106" s="245" t="s">
        <v>3771</v>
      </c>
      <c r="E4106" s="245">
        <v>1</v>
      </c>
      <c r="F4106" s="245"/>
      <c r="G4106" s="253">
        <v>12.68416</v>
      </c>
    </row>
    <row r="4107" spans="1:7" ht="37.5">
      <c r="A4107" s="251"/>
      <c r="B4107" s="241" t="s">
        <v>5083</v>
      </c>
      <c r="C4107" s="245">
        <v>2022</v>
      </c>
      <c r="D4107" s="245" t="s">
        <v>3771</v>
      </c>
      <c r="E4107" s="245">
        <v>1</v>
      </c>
      <c r="F4107" s="245"/>
      <c r="G4107" s="253">
        <v>52.855719999999998</v>
      </c>
    </row>
    <row r="4108" spans="1:7" ht="37.5">
      <c r="A4108" s="251"/>
      <c r="B4108" s="241" t="s">
        <v>5083</v>
      </c>
      <c r="C4108" s="245">
        <v>2022</v>
      </c>
      <c r="D4108" s="245" t="s">
        <v>3771</v>
      </c>
      <c r="E4108" s="245">
        <v>1</v>
      </c>
      <c r="F4108" s="245"/>
      <c r="G4108" s="253">
        <v>52.445309999999999</v>
      </c>
    </row>
    <row r="4109" spans="1:7" ht="37.5">
      <c r="A4109" s="251"/>
      <c r="B4109" s="241" t="s">
        <v>5083</v>
      </c>
      <c r="C4109" s="245">
        <v>2022</v>
      </c>
      <c r="D4109" s="245" t="s">
        <v>3771</v>
      </c>
      <c r="E4109" s="245">
        <v>1</v>
      </c>
      <c r="F4109" s="245"/>
      <c r="G4109" s="253">
        <v>35.624139999999997</v>
      </c>
    </row>
    <row r="4110" spans="1:7" ht="37.5">
      <c r="A4110" s="251"/>
      <c r="B4110" s="241" t="s">
        <v>5083</v>
      </c>
      <c r="C4110" s="245">
        <v>2022</v>
      </c>
      <c r="D4110" s="245" t="s">
        <v>3771</v>
      </c>
      <c r="E4110" s="245">
        <v>5</v>
      </c>
      <c r="F4110" s="245"/>
      <c r="G4110" s="253">
        <v>16.70412</v>
      </c>
    </row>
    <row r="4111" spans="1:7" ht="37.5">
      <c r="A4111" s="251"/>
      <c r="B4111" s="241" t="s">
        <v>5083</v>
      </c>
      <c r="C4111" s="245">
        <v>2022</v>
      </c>
      <c r="D4111" s="245" t="s">
        <v>3771</v>
      </c>
      <c r="E4111" s="245">
        <v>1</v>
      </c>
      <c r="F4111" s="245"/>
      <c r="G4111" s="253">
        <v>22.761220000000002</v>
      </c>
    </row>
    <row r="4112" spans="1:7" ht="37.5">
      <c r="A4112" s="251"/>
      <c r="B4112" s="241" t="s">
        <v>5083</v>
      </c>
      <c r="C4112" s="245">
        <v>2022</v>
      </c>
      <c r="D4112" s="245" t="s">
        <v>3771</v>
      </c>
      <c r="E4112" s="245">
        <v>1</v>
      </c>
      <c r="F4112" s="245"/>
      <c r="G4112" s="253">
        <v>24.327169999999999</v>
      </c>
    </row>
    <row r="4113" spans="1:7" ht="37.5">
      <c r="A4113" s="251"/>
      <c r="B4113" s="241" t="s">
        <v>5083</v>
      </c>
      <c r="C4113" s="245">
        <v>2022</v>
      </c>
      <c r="D4113" s="245" t="s">
        <v>3771</v>
      </c>
      <c r="E4113" s="245">
        <v>1</v>
      </c>
      <c r="F4113" s="245"/>
      <c r="G4113" s="253">
        <v>23.08183</v>
      </c>
    </row>
    <row r="4114" spans="1:7" ht="37.5">
      <c r="A4114" s="251"/>
      <c r="B4114" s="241" t="s">
        <v>5083</v>
      </c>
      <c r="C4114" s="245">
        <v>2022</v>
      </c>
      <c r="D4114" s="245" t="s">
        <v>3771</v>
      </c>
      <c r="E4114" s="245">
        <v>1</v>
      </c>
      <c r="F4114" s="245"/>
      <c r="G4114" s="253">
        <v>25.985889999999998</v>
      </c>
    </row>
    <row r="4115" spans="1:7" ht="37.5">
      <c r="A4115" s="251"/>
      <c r="B4115" s="241" t="s">
        <v>5083</v>
      </c>
      <c r="C4115" s="245">
        <v>2022</v>
      </c>
      <c r="D4115" s="245" t="s">
        <v>3771</v>
      </c>
      <c r="E4115" s="245">
        <v>1</v>
      </c>
      <c r="F4115" s="245"/>
      <c r="G4115" s="253">
        <v>25.559979999999999</v>
      </c>
    </row>
    <row r="4116" spans="1:7" ht="37.5">
      <c r="A4116" s="251"/>
      <c r="B4116" s="241" t="s">
        <v>5083</v>
      </c>
      <c r="C4116" s="245">
        <v>2022</v>
      </c>
      <c r="D4116" s="245" t="s">
        <v>3771</v>
      </c>
      <c r="E4116" s="245">
        <v>1</v>
      </c>
      <c r="F4116" s="245"/>
      <c r="G4116" s="253">
        <v>25.453240000000001</v>
      </c>
    </row>
    <row r="4117" spans="1:7" ht="37.5">
      <c r="A4117" s="251"/>
      <c r="B4117" s="241" t="s">
        <v>5083</v>
      </c>
      <c r="C4117" s="245">
        <v>2022</v>
      </c>
      <c r="D4117" s="245" t="s">
        <v>3771</v>
      </c>
      <c r="E4117" s="245">
        <v>1</v>
      </c>
      <c r="F4117" s="245"/>
      <c r="G4117" s="253">
        <v>14.195040000000001</v>
      </c>
    </row>
    <row r="4118" spans="1:7" ht="37.5">
      <c r="A4118" s="251"/>
      <c r="B4118" s="241" t="s">
        <v>5083</v>
      </c>
      <c r="C4118" s="245">
        <v>2022</v>
      </c>
      <c r="D4118" s="245" t="s">
        <v>3771</v>
      </c>
      <c r="E4118" s="245">
        <v>1</v>
      </c>
      <c r="F4118" s="245"/>
      <c r="G4118" s="253">
        <v>32.093910000000001</v>
      </c>
    </row>
    <row r="4119" spans="1:7" ht="37.5">
      <c r="A4119" s="251"/>
      <c r="B4119" s="241" t="s">
        <v>5083</v>
      </c>
      <c r="C4119" s="245">
        <v>2022</v>
      </c>
      <c r="D4119" s="245" t="s">
        <v>3771</v>
      </c>
      <c r="E4119" s="245">
        <v>1</v>
      </c>
      <c r="F4119" s="245"/>
      <c r="G4119" s="253">
        <v>31.51783</v>
      </c>
    </row>
    <row r="4120" spans="1:7" ht="37.5">
      <c r="A4120" s="251"/>
      <c r="B4120" s="241" t="s">
        <v>5084</v>
      </c>
      <c r="C4120" s="245">
        <v>2022</v>
      </c>
      <c r="D4120" s="245" t="s">
        <v>3771</v>
      </c>
      <c r="E4120" s="245">
        <v>1</v>
      </c>
      <c r="F4120" s="245"/>
      <c r="G4120" s="253">
        <v>26.86853</v>
      </c>
    </row>
    <row r="4121" spans="1:7" ht="37.5">
      <c r="A4121" s="251"/>
      <c r="B4121" s="241" t="s">
        <v>5084</v>
      </c>
      <c r="C4121" s="245">
        <v>2022</v>
      </c>
      <c r="D4121" s="245" t="s">
        <v>3771</v>
      </c>
      <c r="E4121" s="245">
        <v>1</v>
      </c>
      <c r="F4121" s="245"/>
      <c r="G4121" s="253">
        <v>26.696960000000001</v>
      </c>
    </row>
    <row r="4122" spans="1:7" ht="37.5">
      <c r="A4122" s="251"/>
      <c r="B4122" s="241" t="s">
        <v>5084</v>
      </c>
      <c r="C4122" s="245">
        <v>2022</v>
      </c>
      <c r="D4122" s="245" t="s">
        <v>3771</v>
      </c>
      <c r="E4122" s="245">
        <v>1</v>
      </c>
      <c r="F4122" s="245"/>
      <c r="G4122" s="253">
        <v>26.69726</v>
      </c>
    </row>
    <row r="4123" spans="1:7" ht="37.5">
      <c r="A4123" s="251"/>
      <c r="B4123" s="241" t="s">
        <v>5084</v>
      </c>
      <c r="C4123" s="245">
        <v>2022</v>
      </c>
      <c r="D4123" s="245" t="s">
        <v>3771</v>
      </c>
      <c r="E4123" s="245">
        <v>1</v>
      </c>
      <c r="F4123" s="245"/>
      <c r="G4123" s="253">
        <v>26.870889999999999</v>
      </c>
    </row>
    <row r="4124" spans="1:7" ht="37.5">
      <c r="A4124" s="251"/>
      <c r="B4124" s="241" t="s">
        <v>5084</v>
      </c>
      <c r="C4124" s="245">
        <v>2022</v>
      </c>
      <c r="D4124" s="245" t="s">
        <v>3771</v>
      </c>
      <c r="E4124" s="245">
        <v>1</v>
      </c>
      <c r="F4124" s="245"/>
      <c r="G4124" s="253">
        <v>27.477529999999998</v>
      </c>
    </row>
    <row r="4125" spans="1:7" ht="37.5">
      <c r="A4125" s="251"/>
      <c r="B4125" s="241" t="s">
        <v>5084</v>
      </c>
      <c r="C4125" s="245">
        <v>2022</v>
      </c>
      <c r="D4125" s="245" t="s">
        <v>3771</v>
      </c>
      <c r="E4125" s="245">
        <v>1</v>
      </c>
      <c r="F4125" s="245"/>
      <c r="G4125" s="253">
        <v>26.870889999999999</v>
      </c>
    </row>
    <row r="4126" spans="1:7" ht="37.5">
      <c r="A4126" s="251"/>
      <c r="B4126" s="241" t="s">
        <v>5084</v>
      </c>
      <c r="C4126" s="245">
        <v>2022</v>
      </c>
      <c r="D4126" s="245" t="s">
        <v>3771</v>
      </c>
      <c r="E4126" s="245">
        <v>1</v>
      </c>
      <c r="F4126" s="245"/>
      <c r="G4126" s="253">
        <v>27.482530000000001</v>
      </c>
    </row>
    <row r="4127" spans="1:7" ht="37.5">
      <c r="A4127" s="251"/>
      <c r="B4127" s="241" t="s">
        <v>5084</v>
      </c>
      <c r="C4127" s="245">
        <v>2022</v>
      </c>
      <c r="D4127" s="245" t="s">
        <v>3771</v>
      </c>
      <c r="E4127" s="245">
        <v>1</v>
      </c>
      <c r="F4127" s="245"/>
      <c r="G4127" s="253">
        <v>26.14302</v>
      </c>
    </row>
    <row r="4128" spans="1:7" ht="37.5">
      <c r="A4128" s="251"/>
      <c r="B4128" s="241" t="s">
        <v>5084</v>
      </c>
      <c r="C4128" s="245">
        <v>2022</v>
      </c>
      <c r="D4128" s="245" t="s">
        <v>3771</v>
      </c>
      <c r="E4128" s="245">
        <v>1</v>
      </c>
      <c r="F4128" s="245"/>
      <c r="G4128" s="253">
        <v>26.617319999999999</v>
      </c>
    </row>
    <row r="4129" spans="1:7" ht="37.5">
      <c r="A4129" s="251"/>
      <c r="B4129" s="241" t="s">
        <v>5084</v>
      </c>
      <c r="C4129" s="245">
        <v>2022</v>
      </c>
      <c r="D4129" s="245" t="s">
        <v>3771</v>
      </c>
      <c r="E4129" s="245">
        <v>1</v>
      </c>
      <c r="F4129" s="245"/>
      <c r="G4129" s="253">
        <v>26.617319999999999</v>
      </c>
    </row>
    <row r="4130" spans="1:7" ht="37.5">
      <c r="A4130" s="251"/>
      <c r="B4130" s="241" t="s">
        <v>5084</v>
      </c>
      <c r="C4130" s="245">
        <v>2022</v>
      </c>
      <c r="D4130" s="245" t="s">
        <v>3771</v>
      </c>
      <c r="E4130" s="245">
        <v>1</v>
      </c>
      <c r="F4130" s="245"/>
      <c r="G4130" s="253">
        <v>25.809549999999998</v>
      </c>
    </row>
    <row r="4131" spans="1:7" ht="37.5">
      <c r="A4131" s="251"/>
      <c r="B4131" s="241" t="s">
        <v>5084</v>
      </c>
      <c r="C4131" s="245">
        <v>2022</v>
      </c>
      <c r="D4131" s="245" t="s">
        <v>3771</v>
      </c>
      <c r="E4131" s="245">
        <v>1</v>
      </c>
      <c r="F4131" s="245"/>
      <c r="G4131" s="253">
        <v>32.724939999999997</v>
      </c>
    </row>
    <row r="4132" spans="1:7" ht="37.5">
      <c r="A4132" s="251"/>
      <c r="B4132" s="241" t="s">
        <v>5084</v>
      </c>
      <c r="C4132" s="245">
        <v>2022</v>
      </c>
      <c r="D4132" s="245" t="s">
        <v>3771</v>
      </c>
      <c r="E4132" s="245">
        <v>1</v>
      </c>
      <c r="F4132" s="245"/>
      <c r="G4132" s="253">
        <v>25.751349999999999</v>
      </c>
    </row>
    <row r="4133" spans="1:7" ht="37.5">
      <c r="A4133" s="251"/>
      <c r="B4133" s="241" t="s">
        <v>5084</v>
      </c>
      <c r="C4133" s="245">
        <v>2022</v>
      </c>
      <c r="D4133" s="245" t="s">
        <v>3771</v>
      </c>
      <c r="E4133" s="245">
        <v>1</v>
      </c>
      <c r="F4133" s="245"/>
      <c r="G4133" s="253">
        <v>25.80968</v>
      </c>
    </row>
    <row r="4134" spans="1:7" ht="37.5">
      <c r="A4134" s="251"/>
      <c r="B4134" s="241" t="s">
        <v>5084</v>
      </c>
      <c r="C4134" s="245">
        <v>2022</v>
      </c>
      <c r="D4134" s="245" t="s">
        <v>3771</v>
      </c>
      <c r="E4134" s="245">
        <v>1</v>
      </c>
      <c r="F4134" s="245"/>
      <c r="G4134" s="253">
        <v>33.934940000000005</v>
      </c>
    </row>
    <row r="4135" spans="1:7" ht="37.5">
      <c r="A4135" s="251"/>
      <c r="B4135" s="241" t="s">
        <v>5084</v>
      </c>
      <c r="C4135" s="245">
        <v>2022</v>
      </c>
      <c r="D4135" s="245" t="s">
        <v>3771</v>
      </c>
      <c r="E4135" s="245">
        <v>1</v>
      </c>
      <c r="F4135" s="245"/>
      <c r="G4135" s="253">
        <v>17.737869999999997</v>
      </c>
    </row>
    <row r="4136" spans="1:7" ht="37.5">
      <c r="A4136" s="251"/>
      <c r="B4136" s="241" t="s">
        <v>5084</v>
      </c>
      <c r="C4136" s="245">
        <v>2022</v>
      </c>
      <c r="D4136" s="245" t="s">
        <v>3771</v>
      </c>
      <c r="E4136" s="245">
        <v>1</v>
      </c>
      <c r="F4136" s="245"/>
      <c r="G4136" s="253">
        <v>35.720339999999993</v>
      </c>
    </row>
    <row r="4137" spans="1:7" ht="37.5">
      <c r="A4137" s="251"/>
      <c r="B4137" s="241" t="s">
        <v>5084</v>
      </c>
      <c r="C4137" s="245">
        <v>2022</v>
      </c>
      <c r="D4137" s="245" t="s">
        <v>3771</v>
      </c>
      <c r="E4137" s="245">
        <v>1</v>
      </c>
      <c r="F4137" s="245"/>
      <c r="G4137" s="253">
        <v>35.165889999999997</v>
      </c>
    </row>
    <row r="4138" spans="1:7" ht="37.5">
      <c r="A4138" s="251"/>
      <c r="B4138" s="241" t="s">
        <v>5084</v>
      </c>
      <c r="C4138" s="245">
        <v>2022</v>
      </c>
      <c r="D4138" s="245" t="s">
        <v>3771</v>
      </c>
      <c r="E4138" s="245">
        <v>1</v>
      </c>
      <c r="F4138" s="245"/>
      <c r="G4138" s="253">
        <v>34.842190000000002</v>
      </c>
    </row>
    <row r="4139" spans="1:7" ht="37.5">
      <c r="A4139" s="251"/>
      <c r="B4139" s="241" t="s">
        <v>5084</v>
      </c>
      <c r="C4139" s="245">
        <v>2022</v>
      </c>
      <c r="D4139" s="245" t="s">
        <v>3771</v>
      </c>
      <c r="E4139" s="245">
        <v>1</v>
      </c>
      <c r="F4139" s="245"/>
      <c r="G4139" s="253">
        <v>25.486189999999997</v>
      </c>
    </row>
    <row r="4140" spans="1:7" ht="37.5">
      <c r="A4140" s="251"/>
      <c r="B4140" s="241" t="s">
        <v>5084</v>
      </c>
      <c r="C4140" s="245">
        <v>2022</v>
      </c>
      <c r="D4140" s="245" t="s">
        <v>3771</v>
      </c>
      <c r="E4140" s="245">
        <v>1</v>
      </c>
      <c r="F4140" s="245"/>
      <c r="G4140" s="253">
        <v>21.147169999999999</v>
      </c>
    </row>
    <row r="4141" spans="1:7" ht="37.5">
      <c r="A4141" s="251"/>
      <c r="B4141" s="241" t="s">
        <v>5084</v>
      </c>
      <c r="C4141" s="245">
        <v>2022</v>
      </c>
      <c r="D4141" s="245" t="s">
        <v>3771</v>
      </c>
      <c r="E4141" s="245">
        <v>1</v>
      </c>
      <c r="F4141" s="245"/>
      <c r="G4141" s="253">
        <v>22.044790000000003</v>
      </c>
    </row>
    <row r="4142" spans="1:7" ht="37.5">
      <c r="A4142" s="251"/>
      <c r="B4142" s="241" t="s">
        <v>5084</v>
      </c>
      <c r="C4142" s="245">
        <v>2022</v>
      </c>
      <c r="D4142" s="245" t="s">
        <v>3771</v>
      </c>
      <c r="E4142" s="245">
        <v>1</v>
      </c>
      <c r="F4142" s="245"/>
      <c r="G4142" s="253">
        <v>32.873919999999998</v>
      </c>
    </row>
    <row r="4143" spans="1:7" ht="37.5">
      <c r="A4143" s="251"/>
      <c r="B4143" s="241" t="s">
        <v>5084</v>
      </c>
      <c r="C4143" s="245">
        <v>2022</v>
      </c>
      <c r="D4143" s="245" t="s">
        <v>3771</v>
      </c>
      <c r="E4143" s="245">
        <v>1</v>
      </c>
      <c r="F4143" s="245"/>
      <c r="G4143" s="253">
        <v>26.725819999999999</v>
      </c>
    </row>
    <row r="4144" spans="1:7" ht="37.5">
      <c r="A4144" s="251"/>
      <c r="B4144" s="241" t="s">
        <v>5084</v>
      </c>
      <c r="C4144" s="245">
        <v>2022</v>
      </c>
      <c r="D4144" s="245" t="s">
        <v>3771</v>
      </c>
      <c r="E4144" s="245">
        <v>1</v>
      </c>
      <c r="F4144" s="245"/>
      <c r="G4144" s="253">
        <v>20.168150000000001</v>
      </c>
    </row>
    <row r="4145" spans="1:7" ht="37.5">
      <c r="A4145" s="251"/>
      <c r="B4145" s="241" t="s">
        <v>5084</v>
      </c>
      <c r="C4145" s="245">
        <v>2022</v>
      </c>
      <c r="D4145" s="245" t="s">
        <v>3771</v>
      </c>
      <c r="E4145" s="245">
        <v>1</v>
      </c>
      <c r="F4145" s="245"/>
      <c r="G4145" s="253">
        <v>26.7258</v>
      </c>
    </row>
    <row r="4146" spans="1:7" ht="37.5">
      <c r="A4146" s="251"/>
      <c r="B4146" s="241" t="s">
        <v>5084</v>
      </c>
      <c r="C4146" s="245">
        <v>2022</v>
      </c>
      <c r="D4146" s="245" t="s">
        <v>3771</v>
      </c>
      <c r="E4146" s="245">
        <v>1</v>
      </c>
      <c r="F4146" s="245"/>
      <c r="G4146" s="253">
        <v>26.454009999999997</v>
      </c>
    </row>
    <row r="4147" spans="1:7" ht="37.5">
      <c r="A4147" s="251"/>
      <c r="B4147" s="241" t="s">
        <v>5084</v>
      </c>
      <c r="C4147" s="245">
        <v>2022</v>
      </c>
      <c r="D4147" s="245" t="s">
        <v>3771</v>
      </c>
      <c r="E4147" s="245">
        <v>1</v>
      </c>
      <c r="F4147" s="245"/>
      <c r="G4147" s="253">
        <v>26.53772</v>
      </c>
    </row>
    <row r="4148" spans="1:7" ht="37.5">
      <c r="A4148" s="251"/>
      <c r="B4148" s="241" t="s">
        <v>5084</v>
      </c>
      <c r="C4148" s="245">
        <v>2022</v>
      </c>
      <c r="D4148" s="245" t="s">
        <v>3771</v>
      </c>
      <c r="E4148" s="245">
        <v>1</v>
      </c>
      <c r="F4148" s="245"/>
      <c r="G4148" s="253">
        <v>26.537569999999999</v>
      </c>
    </row>
    <row r="4149" spans="1:7" ht="37.5">
      <c r="A4149" s="251"/>
      <c r="B4149" s="241" t="s">
        <v>5084</v>
      </c>
      <c r="C4149" s="245">
        <v>2022</v>
      </c>
      <c r="D4149" s="245" t="s">
        <v>3771</v>
      </c>
      <c r="E4149" s="245">
        <v>1</v>
      </c>
      <c r="F4149" s="245"/>
      <c r="G4149" s="253">
        <v>26.53755</v>
      </c>
    </row>
    <row r="4150" spans="1:7" ht="37.5">
      <c r="A4150" s="251"/>
      <c r="B4150" s="241" t="s">
        <v>5084</v>
      </c>
      <c r="C4150" s="245">
        <v>2022</v>
      </c>
      <c r="D4150" s="245" t="s">
        <v>3771</v>
      </c>
      <c r="E4150" s="245">
        <v>1</v>
      </c>
      <c r="F4150" s="245"/>
      <c r="G4150" s="253">
        <v>26.537569999999999</v>
      </c>
    </row>
    <row r="4151" spans="1:7" ht="37.5">
      <c r="A4151" s="251"/>
      <c r="B4151" s="241" t="s">
        <v>5084</v>
      </c>
      <c r="C4151" s="245">
        <v>2022</v>
      </c>
      <c r="D4151" s="245" t="s">
        <v>3771</v>
      </c>
      <c r="E4151" s="245">
        <v>1</v>
      </c>
      <c r="F4151" s="245"/>
      <c r="G4151" s="253">
        <v>20.505419999999997</v>
      </c>
    </row>
    <row r="4152" spans="1:7" ht="37.5">
      <c r="A4152" s="251"/>
      <c r="B4152" s="241" t="s">
        <v>5084</v>
      </c>
      <c r="C4152" s="245">
        <v>2022</v>
      </c>
      <c r="D4152" s="245" t="s">
        <v>3771</v>
      </c>
      <c r="E4152" s="245">
        <v>1</v>
      </c>
      <c r="F4152" s="245"/>
      <c r="G4152" s="253">
        <v>26.537939999999999</v>
      </c>
    </row>
    <row r="4153" spans="1:7" ht="37.5">
      <c r="A4153" s="251"/>
      <c r="B4153" s="241" t="s">
        <v>5084</v>
      </c>
      <c r="C4153" s="245">
        <v>2022</v>
      </c>
      <c r="D4153" s="245" t="s">
        <v>3771</v>
      </c>
      <c r="E4153" s="245">
        <v>1</v>
      </c>
      <c r="F4153" s="245"/>
      <c r="G4153" s="253">
        <v>26.537950000000002</v>
      </c>
    </row>
    <row r="4154" spans="1:7" ht="37.5">
      <c r="A4154" s="251"/>
      <c r="B4154" s="241" t="s">
        <v>5084</v>
      </c>
      <c r="C4154" s="245">
        <v>2022</v>
      </c>
      <c r="D4154" s="245" t="s">
        <v>3771</v>
      </c>
      <c r="E4154" s="245">
        <v>1</v>
      </c>
      <c r="F4154" s="245"/>
      <c r="G4154" s="253">
        <v>33.3506</v>
      </c>
    </row>
    <row r="4155" spans="1:7" ht="37.5">
      <c r="A4155" s="251"/>
      <c r="B4155" s="241" t="s">
        <v>5084</v>
      </c>
      <c r="C4155" s="245">
        <v>2022</v>
      </c>
      <c r="D4155" s="245" t="s">
        <v>3771</v>
      </c>
      <c r="E4155" s="245">
        <v>1</v>
      </c>
      <c r="F4155" s="245"/>
      <c r="G4155" s="253">
        <v>31.6813</v>
      </c>
    </row>
    <row r="4156" spans="1:7" ht="37.5">
      <c r="A4156" s="251"/>
      <c r="B4156" s="241" t="s">
        <v>5084</v>
      </c>
      <c r="C4156" s="245">
        <v>2022</v>
      </c>
      <c r="D4156" s="245" t="s">
        <v>3771</v>
      </c>
      <c r="E4156" s="245">
        <v>1</v>
      </c>
      <c r="F4156" s="245"/>
      <c r="G4156" s="253">
        <v>26.668400000000002</v>
      </c>
    </row>
    <row r="4157" spans="1:7" ht="37.5">
      <c r="A4157" s="251"/>
      <c r="B4157" s="241" t="s">
        <v>5084</v>
      </c>
      <c r="C4157" s="245">
        <v>2022</v>
      </c>
      <c r="D4157" s="245" t="s">
        <v>3771</v>
      </c>
      <c r="E4157" s="245">
        <v>1</v>
      </c>
      <c r="F4157" s="245"/>
      <c r="G4157" s="253">
        <v>30.009490000000003</v>
      </c>
    </row>
    <row r="4158" spans="1:7" ht="37.5">
      <c r="A4158" s="251"/>
      <c r="B4158" s="241" t="s">
        <v>5084</v>
      </c>
      <c r="C4158" s="245">
        <v>2022</v>
      </c>
      <c r="D4158" s="245" t="s">
        <v>3771</v>
      </c>
      <c r="E4158" s="245">
        <v>1</v>
      </c>
      <c r="F4158" s="245"/>
      <c r="G4158" s="253">
        <v>26.668020000000002</v>
      </c>
    </row>
    <row r="4159" spans="1:7" ht="37.5">
      <c r="A4159" s="251"/>
      <c r="B4159" s="241" t="s">
        <v>5084</v>
      </c>
      <c r="C4159" s="245">
        <v>2022</v>
      </c>
      <c r="D4159" s="245" t="s">
        <v>3771</v>
      </c>
      <c r="E4159" s="245">
        <v>1</v>
      </c>
      <c r="F4159" s="245"/>
      <c r="G4159" s="253">
        <v>18.407450000000001</v>
      </c>
    </row>
    <row r="4160" spans="1:7" ht="37.5">
      <c r="A4160" s="251"/>
      <c r="B4160" s="241" t="s">
        <v>5084</v>
      </c>
      <c r="C4160" s="245">
        <v>2022</v>
      </c>
      <c r="D4160" s="245" t="s">
        <v>3771</v>
      </c>
      <c r="E4160" s="245">
        <v>1</v>
      </c>
      <c r="F4160" s="245"/>
      <c r="G4160" s="253">
        <v>33.099150000000002</v>
      </c>
    </row>
    <row r="4161" spans="1:7" ht="37.5">
      <c r="A4161" s="251"/>
      <c r="B4161" s="241" t="s">
        <v>5084</v>
      </c>
      <c r="C4161" s="245">
        <v>2022</v>
      </c>
      <c r="D4161" s="245" t="s">
        <v>3771</v>
      </c>
      <c r="E4161" s="245">
        <v>1</v>
      </c>
      <c r="F4161" s="245"/>
      <c r="G4161" s="253">
        <v>26.669229999999999</v>
      </c>
    </row>
    <row r="4162" spans="1:7" ht="37.5">
      <c r="A4162" s="251"/>
      <c r="B4162" s="241" t="s">
        <v>5084</v>
      </c>
      <c r="C4162" s="245">
        <v>2022</v>
      </c>
      <c r="D4162" s="245" t="s">
        <v>3771</v>
      </c>
      <c r="E4162" s="245">
        <v>1</v>
      </c>
      <c r="F4162" s="245"/>
      <c r="G4162" s="253">
        <v>25.809560000000001</v>
      </c>
    </row>
    <row r="4163" spans="1:7" ht="37.5">
      <c r="A4163" s="251"/>
      <c r="B4163" s="241" t="s">
        <v>5084</v>
      </c>
      <c r="C4163" s="245">
        <v>2022</v>
      </c>
      <c r="D4163" s="245" t="s">
        <v>3771</v>
      </c>
      <c r="E4163" s="245">
        <v>1</v>
      </c>
      <c r="F4163" s="245"/>
      <c r="G4163" s="253">
        <v>32.616990000000001</v>
      </c>
    </row>
    <row r="4164" spans="1:7" ht="37.5">
      <c r="A4164" s="251"/>
      <c r="B4164" s="241" t="s">
        <v>5084</v>
      </c>
      <c r="C4164" s="245">
        <v>2022</v>
      </c>
      <c r="D4164" s="245" t="s">
        <v>3771</v>
      </c>
      <c r="E4164" s="245">
        <v>1</v>
      </c>
      <c r="F4164" s="245"/>
      <c r="G4164" s="253">
        <v>27.745830000000002</v>
      </c>
    </row>
    <row r="4165" spans="1:7" ht="37.5">
      <c r="A4165" s="251"/>
      <c r="B4165" s="241" t="s">
        <v>5084</v>
      </c>
      <c r="C4165" s="245">
        <v>2022</v>
      </c>
      <c r="D4165" s="245" t="s">
        <v>3771</v>
      </c>
      <c r="E4165" s="245">
        <v>1</v>
      </c>
      <c r="F4165" s="245"/>
      <c r="G4165" s="253">
        <v>32.614930000000001</v>
      </c>
    </row>
    <row r="4166" spans="1:7" ht="37.5">
      <c r="A4166" s="251"/>
      <c r="B4166" s="241" t="s">
        <v>5084</v>
      </c>
      <c r="C4166" s="245">
        <v>2022</v>
      </c>
      <c r="D4166" s="245" t="s">
        <v>3771</v>
      </c>
      <c r="E4166" s="245">
        <v>1</v>
      </c>
      <c r="F4166" s="245"/>
      <c r="G4166" s="253">
        <v>33.267859999999999</v>
      </c>
    </row>
    <row r="4167" spans="1:7" ht="37.5">
      <c r="A4167" s="251"/>
      <c r="B4167" s="241" t="s">
        <v>5084</v>
      </c>
      <c r="C4167" s="245">
        <v>2022</v>
      </c>
      <c r="D4167" s="245" t="s">
        <v>3771</v>
      </c>
      <c r="E4167" s="245">
        <v>1</v>
      </c>
      <c r="F4167" s="245"/>
      <c r="G4167" s="253">
        <v>33.390219999999999</v>
      </c>
    </row>
    <row r="4168" spans="1:7" ht="37.5">
      <c r="A4168" s="251"/>
      <c r="B4168" s="241" t="s">
        <v>5084</v>
      </c>
      <c r="C4168" s="245">
        <v>2022</v>
      </c>
      <c r="D4168" s="245" t="s">
        <v>3771</v>
      </c>
      <c r="E4168" s="245">
        <v>1</v>
      </c>
      <c r="F4168" s="245"/>
      <c r="G4168" s="253">
        <v>32.996989999999997</v>
      </c>
    </row>
    <row r="4169" spans="1:7" ht="37.5">
      <c r="A4169" s="251"/>
      <c r="B4169" s="241" t="s">
        <v>5084</v>
      </c>
      <c r="C4169" s="245">
        <v>2022</v>
      </c>
      <c r="D4169" s="245" t="s">
        <v>3771</v>
      </c>
      <c r="E4169" s="245">
        <v>1</v>
      </c>
      <c r="F4169" s="245"/>
      <c r="G4169" s="253">
        <v>31.38139</v>
      </c>
    </row>
    <row r="4170" spans="1:7" ht="37.5">
      <c r="A4170" s="251"/>
      <c r="B4170" s="241" t="s">
        <v>5084</v>
      </c>
      <c r="C4170" s="245">
        <v>2022</v>
      </c>
      <c r="D4170" s="245" t="s">
        <v>3771</v>
      </c>
      <c r="E4170" s="245">
        <v>1</v>
      </c>
      <c r="F4170" s="245"/>
      <c r="G4170" s="253">
        <v>31.38139</v>
      </c>
    </row>
    <row r="4171" spans="1:7" ht="37.5">
      <c r="A4171" s="251"/>
      <c r="B4171" s="241" t="s">
        <v>5084</v>
      </c>
      <c r="C4171" s="245">
        <v>2022</v>
      </c>
      <c r="D4171" s="245" t="s">
        <v>3771</v>
      </c>
      <c r="E4171" s="245">
        <v>1</v>
      </c>
      <c r="F4171" s="245"/>
      <c r="G4171" s="253">
        <v>31.38139</v>
      </c>
    </row>
    <row r="4172" spans="1:7" ht="37.5">
      <c r="A4172" s="251"/>
      <c r="B4172" s="241" t="s">
        <v>5084</v>
      </c>
      <c r="C4172" s="245">
        <v>2022</v>
      </c>
      <c r="D4172" s="245" t="s">
        <v>3771</v>
      </c>
      <c r="E4172" s="245">
        <v>1</v>
      </c>
      <c r="F4172" s="245"/>
      <c r="G4172" s="253">
        <v>31.434439999999999</v>
      </c>
    </row>
    <row r="4173" spans="1:7" ht="37.5">
      <c r="A4173" s="251"/>
      <c r="B4173" s="241" t="s">
        <v>5084</v>
      </c>
      <c r="C4173" s="245">
        <v>2022</v>
      </c>
      <c r="D4173" s="245" t="s">
        <v>3771</v>
      </c>
      <c r="E4173" s="245">
        <v>1</v>
      </c>
      <c r="F4173" s="245"/>
      <c r="G4173" s="253">
        <v>31.43535</v>
      </c>
    </row>
    <row r="4174" spans="1:7" ht="37.5">
      <c r="A4174" s="251"/>
      <c r="B4174" s="241" t="s">
        <v>5084</v>
      </c>
      <c r="C4174" s="245">
        <v>2022</v>
      </c>
      <c r="D4174" s="245" t="s">
        <v>3771</v>
      </c>
      <c r="E4174" s="245">
        <v>1</v>
      </c>
      <c r="F4174" s="245"/>
      <c r="G4174" s="253">
        <v>31.4391</v>
      </c>
    </row>
    <row r="4175" spans="1:7" ht="37.5">
      <c r="A4175" s="251"/>
      <c r="B4175" s="241" t="s">
        <v>5084</v>
      </c>
      <c r="C4175" s="245">
        <v>2022</v>
      </c>
      <c r="D4175" s="245" t="s">
        <v>3771</v>
      </c>
      <c r="E4175" s="245">
        <v>1</v>
      </c>
      <c r="F4175" s="245"/>
      <c r="G4175" s="253">
        <v>31.434439999999999</v>
      </c>
    </row>
    <row r="4176" spans="1:7" ht="37.5">
      <c r="A4176" s="251"/>
      <c r="B4176" s="241" t="s">
        <v>5084</v>
      </c>
      <c r="C4176" s="245">
        <v>2022</v>
      </c>
      <c r="D4176" s="245" t="s">
        <v>3771</v>
      </c>
      <c r="E4176" s="245">
        <v>1</v>
      </c>
      <c r="F4176" s="245"/>
      <c r="G4176" s="253">
        <v>31.434470000000001</v>
      </c>
    </row>
    <row r="4177" spans="1:7" ht="37.5">
      <c r="A4177" s="251"/>
      <c r="B4177" s="241" t="s">
        <v>5084</v>
      </c>
      <c r="C4177" s="245">
        <v>2022</v>
      </c>
      <c r="D4177" s="245" t="s">
        <v>3771</v>
      </c>
      <c r="E4177" s="245">
        <v>1</v>
      </c>
      <c r="F4177" s="245"/>
      <c r="G4177" s="253">
        <v>33.365379999999995</v>
      </c>
    </row>
    <row r="4178" spans="1:7" ht="37.5">
      <c r="A4178" s="251"/>
      <c r="B4178" s="241" t="s">
        <v>5084</v>
      </c>
      <c r="C4178" s="245">
        <v>2022</v>
      </c>
      <c r="D4178" s="245" t="s">
        <v>3771</v>
      </c>
      <c r="E4178" s="245">
        <v>1</v>
      </c>
      <c r="F4178" s="245"/>
      <c r="G4178" s="253">
        <v>33.572830000000003</v>
      </c>
    </row>
    <row r="4179" spans="1:7" ht="37.5">
      <c r="A4179" s="251"/>
      <c r="B4179" s="241" t="s">
        <v>5084</v>
      </c>
      <c r="C4179" s="245">
        <v>2022</v>
      </c>
      <c r="D4179" s="245" t="s">
        <v>3771</v>
      </c>
      <c r="E4179" s="245">
        <v>1</v>
      </c>
      <c r="F4179" s="245"/>
      <c r="G4179" s="253">
        <v>33.034330000000004</v>
      </c>
    </row>
    <row r="4180" spans="1:7" ht="37.5">
      <c r="A4180" s="251"/>
      <c r="B4180" s="241" t="s">
        <v>5084</v>
      </c>
      <c r="C4180" s="245">
        <v>2022</v>
      </c>
      <c r="D4180" s="245" t="s">
        <v>3771</v>
      </c>
      <c r="E4180" s="245">
        <v>1</v>
      </c>
      <c r="F4180" s="245"/>
      <c r="G4180" s="253">
        <v>26.744070000000001</v>
      </c>
    </row>
    <row r="4181" spans="1:7" ht="37.5">
      <c r="A4181" s="251"/>
      <c r="B4181" s="241" t="s">
        <v>5084</v>
      </c>
      <c r="C4181" s="245">
        <v>2022</v>
      </c>
      <c r="D4181" s="245" t="s">
        <v>3771</v>
      </c>
      <c r="E4181" s="245">
        <v>1</v>
      </c>
      <c r="F4181" s="245"/>
      <c r="G4181" s="253">
        <v>33.255489999999995</v>
      </c>
    </row>
    <row r="4182" spans="1:7" ht="37.5">
      <c r="A4182" s="251"/>
      <c r="B4182" s="241" t="s">
        <v>5084</v>
      </c>
      <c r="C4182" s="245">
        <v>2022</v>
      </c>
      <c r="D4182" s="245" t="s">
        <v>3771</v>
      </c>
      <c r="E4182" s="245">
        <v>1</v>
      </c>
      <c r="F4182" s="245"/>
      <c r="G4182" s="253">
        <v>21.14406</v>
      </c>
    </row>
    <row r="4183" spans="1:7" ht="37.5">
      <c r="A4183" s="251"/>
      <c r="B4183" s="241" t="s">
        <v>5084</v>
      </c>
      <c r="C4183" s="245">
        <v>2022</v>
      </c>
      <c r="D4183" s="245" t="s">
        <v>3771</v>
      </c>
      <c r="E4183" s="245">
        <v>1</v>
      </c>
      <c r="F4183" s="245"/>
      <c r="G4183" s="253">
        <v>29.892310000000002</v>
      </c>
    </row>
    <row r="4184" spans="1:7" ht="37.5">
      <c r="A4184" s="251"/>
      <c r="B4184" s="241" t="s">
        <v>5084</v>
      </c>
      <c r="C4184" s="245">
        <v>2022</v>
      </c>
      <c r="D4184" s="245" t="s">
        <v>3771</v>
      </c>
      <c r="E4184" s="245">
        <v>1</v>
      </c>
      <c r="F4184" s="245"/>
      <c r="G4184" s="253">
        <v>16.274850000000001</v>
      </c>
    </row>
    <row r="4185" spans="1:7" ht="37.5">
      <c r="A4185" s="251"/>
      <c r="B4185" s="241" t="s">
        <v>5084</v>
      </c>
      <c r="C4185" s="245">
        <v>2022</v>
      </c>
      <c r="D4185" s="245" t="s">
        <v>3771</v>
      </c>
      <c r="E4185" s="245">
        <v>1</v>
      </c>
      <c r="F4185" s="245"/>
      <c r="G4185" s="253">
        <v>29.84384</v>
      </c>
    </row>
    <row r="4186" spans="1:7" ht="37.5">
      <c r="A4186" s="251"/>
      <c r="B4186" s="241" t="s">
        <v>5084</v>
      </c>
      <c r="C4186" s="245">
        <v>2022</v>
      </c>
      <c r="D4186" s="245" t="s">
        <v>3771</v>
      </c>
      <c r="E4186" s="245">
        <v>1</v>
      </c>
      <c r="F4186" s="245"/>
      <c r="G4186" s="253">
        <v>17.282880000000002</v>
      </c>
    </row>
    <row r="4187" spans="1:7" ht="37.5">
      <c r="A4187" s="251"/>
      <c r="B4187" s="241" t="s">
        <v>5084</v>
      </c>
      <c r="C4187" s="245">
        <v>2022</v>
      </c>
      <c r="D4187" s="245" t="s">
        <v>3771</v>
      </c>
      <c r="E4187" s="245">
        <v>1</v>
      </c>
      <c r="F4187" s="245"/>
      <c r="G4187" s="253">
        <v>34.812989999999999</v>
      </c>
    </row>
    <row r="4188" spans="1:7" ht="37.5">
      <c r="A4188" s="251"/>
      <c r="B4188" s="241" t="s">
        <v>5084</v>
      </c>
      <c r="C4188" s="245">
        <v>2022</v>
      </c>
      <c r="D4188" s="245" t="s">
        <v>3771</v>
      </c>
      <c r="E4188" s="245">
        <v>1</v>
      </c>
      <c r="F4188" s="245"/>
      <c r="G4188" s="253">
        <v>32.222200000000001</v>
      </c>
    </row>
    <row r="4189" spans="1:7" ht="37.5">
      <c r="A4189" s="251"/>
      <c r="B4189" s="241" t="s">
        <v>5084</v>
      </c>
      <c r="C4189" s="245">
        <v>2022</v>
      </c>
      <c r="D4189" s="245" t="s">
        <v>3771</v>
      </c>
      <c r="E4189" s="245">
        <v>1</v>
      </c>
      <c r="F4189" s="245"/>
      <c r="G4189" s="253">
        <v>20.76304</v>
      </c>
    </row>
    <row r="4190" spans="1:7" ht="37.5">
      <c r="A4190" s="251"/>
      <c r="B4190" s="241" t="s">
        <v>5084</v>
      </c>
      <c r="C4190" s="245">
        <v>2022</v>
      </c>
      <c r="D4190" s="245" t="s">
        <v>3771</v>
      </c>
      <c r="E4190" s="245">
        <v>1</v>
      </c>
      <c r="F4190" s="245"/>
      <c r="G4190" s="253">
        <v>30.374459999999999</v>
      </c>
    </row>
    <row r="4191" spans="1:7" ht="37.5">
      <c r="A4191" s="251"/>
      <c r="B4191" s="241" t="s">
        <v>5084</v>
      </c>
      <c r="C4191" s="245">
        <v>2022</v>
      </c>
      <c r="D4191" s="245" t="s">
        <v>3771</v>
      </c>
      <c r="E4191" s="245">
        <v>1</v>
      </c>
      <c r="F4191" s="245"/>
      <c r="G4191" s="253">
        <v>30.079540000000001</v>
      </c>
    </row>
    <row r="4192" spans="1:7" ht="37.5">
      <c r="A4192" s="251"/>
      <c r="B4192" s="241" t="s">
        <v>5084</v>
      </c>
      <c r="C4192" s="245">
        <v>2022</v>
      </c>
      <c r="D4192" s="245" t="s">
        <v>3771</v>
      </c>
      <c r="E4192" s="245">
        <v>1</v>
      </c>
      <c r="F4192" s="245"/>
      <c r="G4192" s="253">
        <v>17.395199999999999</v>
      </c>
    </row>
    <row r="4193" spans="1:7" ht="37.5">
      <c r="A4193" s="251"/>
      <c r="B4193" s="241" t="s">
        <v>5084</v>
      </c>
      <c r="C4193" s="245">
        <v>2022</v>
      </c>
      <c r="D4193" s="245" t="s">
        <v>3771</v>
      </c>
      <c r="E4193" s="245">
        <v>1</v>
      </c>
      <c r="F4193" s="245"/>
      <c r="G4193" s="253">
        <v>32.641619999999996</v>
      </c>
    </row>
    <row r="4194" spans="1:7" ht="37.5">
      <c r="A4194" s="251"/>
      <c r="B4194" s="241" t="s">
        <v>5084</v>
      </c>
      <c r="C4194" s="245">
        <v>2022</v>
      </c>
      <c r="D4194" s="245" t="s">
        <v>3771</v>
      </c>
      <c r="E4194" s="245">
        <v>1</v>
      </c>
      <c r="F4194" s="245"/>
      <c r="G4194" s="253">
        <v>22.067029999999999</v>
      </c>
    </row>
    <row r="4195" spans="1:7" ht="37.5">
      <c r="A4195" s="251"/>
      <c r="B4195" s="241" t="s">
        <v>5084</v>
      </c>
      <c r="C4195" s="245">
        <v>2022</v>
      </c>
      <c r="D4195" s="245" t="s">
        <v>3771</v>
      </c>
      <c r="E4195" s="245">
        <v>1</v>
      </c>
      <c r="F4195" s="245"/>
      <c r="G4195" s="253">
        <v>32.641619999999996</v>
      </c>
    </row>
    <row r="4196" spans="1:7" ht="37.5">
      <c r="A4196" s="251"/>
      <c r="B4196" s="241" t="s">
        <v>5084</v>
      </c>
      <c r="C4196" s="245">
        <v>2022</v>
      </c>
      <c r="D4196" s="245" t="s">
        <v>3771</v>
      </c>
      <c r="E4196" s="245">
        <v>1</v>
      </c>
      <c r="F4196" s="245"/>
      <c r="G4196" s="253">
        <v>22.06644</v>
      </c>
    </row>
    <row r="4197" spans="1:7" ht="37.5">
      <c r="A4197" s="251"/>
      <c r="B4197" s="241" t="s">
        <v>5084</v>
      </c>
      <c r="C4197" s="245">
        <v>2022</v>
      </c>
      <c r="D4197" s="245" t="s">
        <v>3771</v>
      </c>
      <c r="E4197" s="245">
        <v>1</v>
      </c>
      <c r="F4197" s="245"/>
      <c r="G4197" s="253">
        <v>21.203209999999999</v>
      </c>
    </row>
    <row r="4198" spans="1:7" ht="37.5">
      <c r="A4198" s="251"/>
      <c r="B4198" s="241" t="s">
        <v>5084</v>
      </c>
      <c r="C4198" s="245">
        <v>2022</v>
      </c>
      <c r="D4198" s="245" t="s">
        <v>3771</v>
      </c>
      <c r="E4198" s="245">
        <v>1</v>
      </c>
      <c r="F4198" s="245"/>
      <c r="G4198" s="253">
        <v>18.875</v>
      </c>
    </row>
    <row r="4199" spans="1:7" ht="37.5">
      <c r="A4199" s="251"/>
      <c r="B4199" s="241" t="s">
        <v>5084</v>
      </c>
      <c r="C4199" s="245">
        <v>2022</v>
      </c>
      <c r="D4199" s="245" t="s">
        <v>3771</v>
      </c>
      <c r="E4199" s="245">
        <v>1</v>
      </c>
      <c r="F4199" s="245"/>
      <c r="G4199" s="253">
        <v>19.633569999999999</v>
      </c>
    </row>
    <row r="4200" spans="1:7" ht="37.5">
      <c r="A4200" s="251"/>
      <c r="B4200" s="241" t="s">
        <v>5084</v>
      </c>
      <c r="C4200" s="245">
        <v>2022</v>
      </c>
      <c r="D4200" s="245" t="s">
        <v>3771</v>
      </c>
      <c r="E4200" s="245">
        <v>1</v>
      </c>
      <c r="F4200" s="245"/>
      <c r="G4200" s="253">
        <v>19.213529999999999</v>
      </c>
    </row>
    <row r="4201" spans="1:7" ht="37.5">
      <c r="A4201" s="251"/>
      <c r="B4201" s="241" t="s">
        <v>5084</v>
      </c>
      <c r="C4201" s="245">
        <v>2022</v>
      </c>
      <c r="D4201" s="245" t="s">
        <v>3771</v>
      </c>
      <c r="E4201" s="245">
        <v>1</v>
      </c>
      <c r="F4201" s="245"/>
      <c r="G4201" s="253">
        <v>20.224400000000003</v>
      </c>
    </row>
    <row r="4202" spans="1:7" ht="37.5">
      <c r="A4202" s="251"/>
      <c r="B4202" s="241" t="s">
        <v>5084</v>
      </c>
      <c r="C4202" s="245">
        <v>2022</v>
      </c>
      <c r="D4202" s="245" t="s">
        <v>3771</v>
      </c>
      <c r="E4202" s="245">
        <v>1</v>
      </c>
      <c r="F4202" s="245"/>
      <c r="G4202" s="253">
        <v>20.032310000000003</v>
      </c>
    </row>
    <row r="4203" spans="1:7" ht="37.5">
      <c r="A4203" s="251"/>
      <c r="B4203" s="241" t="s">
        <v>5084</v>
      </c>
      <c r="C4203" s="245">
        <v>2022</v>
      </c>
      <c r="D4203" s="245" t="s">
        <v>3771</v>
      </c>
      <c r="E4203" s="245">
        <v>1</v>
      </c>
      <c r="F4203" s="245"/>
      <c r="G4203" s="253">
        <v>21.743089999999999</v>
      </c>
    </row>
    <row r="4204" spans="1:7" ht="37.5">
      <c r="A4204" s="251"/>
      <c r="B4204" s="241" t="s">
        <v>5084</v>
      </c>
      <c r="C4204" s="245">
        <v>2022</v>
      </c>
      <c r="D4204" s="245" t="s">
        <v>3771</v>
      </c>
      <c r="E4204" s="245">
        <v>1</v>
      </c>
      <c r="F4204" s="245"/>
      <c r="G4204" s="253">
        <v>25.079249999999998</v>
      </c>
    </row>
    <row r="4205" spans="1:7" ht="37.5">
      <c r="A4205" s="251"/>
      <c r="B4205" s="241" t="s">
        <v>5084</v>
      </c>
      <c r="C4205" s="245">
        <v>2022</v>
      </c>
      <c r="D4205" s="245" t="s">
        <v>3771</v>
      </c>
      <c r="E4205" s="245">
        <v>1</v>
      </c>
      <c r="F4205" s="245"/>
      <c r="G4205" s="253">
        <v>21.994029999999999</v>
      </c>
    </row>
    <row r="4206" spans="1:7" ht="37.5">
      <c r="A4206" s="251"/>
      <c r="B4206" s="241" t="s">
        <v>5084</v>
      </c>
      <c r="C4206" s="245">
        <v>2022</v>
      </c>
      <c r="D4206" s="245" t="s">
        <v>3771</v>
      </c>
      <c r="E4206" s="245">
        <v>1</v>
      </c>
      <c r="F4206" s="245"/>
      <c r="G4206" s="253">
        <v>16.274889999999999</v>
      </c>
    </row>
    <row r="4207" spans="1:7" ht="37.5">
      <c r="A4207" s="251"/>
      <c r="B4207" s="241" t="s">
        <v>5084</v>
      </c>
      <c r="C4207" s="245">
        <v>2022</v>
      </c>
      <c r="D4207" s="245" t="s">
        <v>3771</v>
      </c>
      <c r="E4207" s="245">
        <v>1</v>
      </c>
      <c r="F4207" s="245"/>
      <c r="G4207" s="253">
        <v>33.080870000000004</v>
      </c>
    </row>
    <row r="4208" spans="1:7" ht="37.5">
      <c r="A4208" s="251"/>
      <c r="B4208" s="241" t="s">
        <v>5084</v>
      </c>
      <c r="C4208" s="245">
        <v>2022</v>
      </c>
      <c r="D4208" s="245" t="s">
        <v>3771</v>
      </c>
      <c r="E4208" s="245">
        <v>1</v>
      </c>
      <c r="F4208" s="245"/>
      <c r="G4208" s="253">
        <v>34.809110000000004</v>
      </c>
    </row>
    <row r="4209" spans="1:7" ht="37.5">
      <c r="A4209" s="251"/>
      <c r="B4209" s="241" t="s">
        <v>5084</v>
      </c>
      <c r="C4209" s="245">
        <v>2022</v>
      </c>
      <c r="D4209" s="245" t="s">
        <v>3771</v>
      </c>
      <c r="E4209" s="245">
        <v>1</v>
      </c>
      <c r="F4209" s="245"/>
      <c r="G4209" s="253">
        <v>34.809239999999996</v>
      </c>
    </row>
    <row r="4210" spans="1:7" ht="37.5">
      <c r="A4210" s="251"/>
      <c r="B4210" s="241" t="s">
        <v>5084</v>
      </c>
      <c r="C4210" s="245">
        <v>2022</v>
      </c>
      <c r="D4210" s="245" t="s">
        <v>3771</v>
      </c>
      <c r="E4210" s="245">
        <v>1</v>
      </c>
      <c r="F4210" s="245"/>
      <c r="G4210" s="253">
        <v>34.816089999999996</v>
      </c>
    </row>
    <row r="4211" spans="1:7" ht="37.5">
      <c r="A4211" s="251"/>
      <c r="B4211" s="241" t="s">
        <v>5084</v>
      </c>
      <c r="C4211" s="245">
        <v>2022</v>
      </c>
      <c r="D4211" s="245" t="s">
        <v>3771</v>
      </c>
      <c r="E4211" s="245">
        <v>1</v>
      </c>
      <c r="F4211" s="245"/>
      <c r="G4211" s="253">
        <v>34.701449999999994</v>
      </c>
    </row>
    <row r="4212" spans="1:7" ht="37.5">
      <c r="A4212" s="251"/>
      <c r="B4212" s="241" t="s">
        <v>5084</v>
      </c>
      <c r="C4212" s="245">
        <v>2022</v>
      </c>
      <c r="D4212" s="245" t="s">
        <v>3771</v>
      </c>
      <c r="E4212" s="245">
        <v>1</v>
      </c>
      <c r="F4212" s="245"/>
      <c r="G4212" s="253">
        <v>34.809239999999996</v>
      </c>
    </row>
    <row r="4213" spans="1:7" ht="37.5">
      <c r="A4213" s="251"/>
      <c r="B4213" s="241" t="s">
        <v>5084</v>
      </c>
      <c r="C4213" s="245">
        <v>2022</v>
      </c>
      <c r="D4213" s="245" t="s">
        <v>3771</v>
      </c>
      <c r="E4213" s="245">
        <v>1</v>
      </c>
      <c r="F4213" s="245"/>
      <c r="G4213" s="253">
        <v>34.809239999999996</v>
      </c>
    </row>
    <row r="4214" spans="1:7" ht="37.5">
      <c r="A4214" s="251"/>
      <c r="B4214" s="241" t="s">
        <v>5084</v>
      </c>
      <c r="C4214" s="245">
        <v>2022</v>
      </c>
      <c r="D4214" s="245" t="s">
        <v>3771</v>
      </c>
      <c r="E4214" s="245">
        <v>1</v>
      </c>
      <c r="F4214" s="245"/>
      <c r="G4214" s="253">
        <v>34.701440000000005</v>
      </c>
    </row>
    <row r="4215" spans="1:7" ht="37.5">
      <c r="A4215" s="251"/>
      <c r="B4215" s="241" t="s">
        <v>5084</v>
      </c>
      <c r="C4215" s="245">
        <v>2022</v>
      </c>
      <c r="D4215" s="245" t="s">
        <v>3771</v>
      </c>
      <c r="E4215" s="245">
        <v>1</v>
      </c>
      <c r="F4215" s="245"/>
      <c r="G4215" s="253">
        <v>34.808320000000002</v>
      </c>
    </row>
    <row r="4216" spans="1:7" ht="37.5">
      <c r="A4216" s="251"/>
      <c r="B4216" s="241" t="s">
        <v>5084</v>
      </c>
      <c r="C4216" s="245">
        <v>2022</v>
      </c>
      <c r="D4216" s="245" t="s">
        <v>3771</v>
      </c>
      <c r="E4216" s="245">
        <v>1</v>
      </c>
      <c r="F4216" s="245"/>
      <c r="G4216" s="253">
        <v>34.708330000000004</v>
      </c>
    </row>
    <row r="4217" spans="1:7" ht="37.5">
      <c r="A4217" s="251"/>
      <c r="B4217" s="241" t="s">
        <v>5084</v>
      </c>
      <c r="C4217" s="245">
        <v>2022</v>
      </c>
      <c r="D4217" s="245" t="s">
        <v>3771</v>
      </c>
      <c r="E4217" s="245">
        <v>1</v>
      </c>
      <c r="F4217" s="245"/>
      <c r="G4217" s="253">
        <v>31.382180000000002</v>
      </c>
    </row>
    <row r="4218" spans="1:7" ht="37.5">
      <c r="A4218" s="251"/>
      <c r="B4218" s="241" t="s">
        <v>5084</v>
      </c>
      <c r="C4218" s="245">
        <v>2022</v>
      </c>
      <c r="D4218" s="245" t="s">
        <v>3771</v>
      </c>
      <c r="E4218" s="245">
        <v>1</v>
      </c>
      <c r="F4218" s="245"/>
      <c r="G4218" s="253">
        <v>34.809239999999996</v>
      </c>
    </row>
    <row r="4219" spans="1:7" ht="37.5">
      <c r="A4219" s="251"/>
      <c r="B4219" s="241" t="s">
        <v>5084</v>
      </c>
      <c r="C4219" s="245">
        <v>2022</v>
      </c>
      <c r="D4219" s="245" t="s">
        <v>3771</v>
      </c>
      <c r="E4219" s="245">
        <v>1</v>
      </c>
      <c r="F4219" s="245"/>
      <c r="G4219" s="253">
        <v>31.382330000000003</v>
      </c>
    </row>
    <row r="4220" spans="1:7" ht="37.5">
      <c r="A4220" s="251"/>
      <c r="B4220" s="241" t="s">
        <v>5084</v>
      </c>
      <c r="C4220" s="245">
        <v>2022</v>
      </c>
      <c r="D4220" s="245" t="s">
        <v>3771</v>
      </c>
      <c r="E4220" s="245">
        <v>1</v>
      </c>
      <c r="F4220" s="245"/>
      <c r="G4220" s="253">
        <v>32.641529999999996</v>
      </c>
    </row>
    <row r="4221" spans="1:7" ht="37.5">
      <c r="A4221" s="251"/>
      <c r="B4221" s="241" t="s">
        <v>5084</v>
      </c>
      <c r="C4221" s="245">
        <v>2022</v>
      </c>
      <c r="D4221" s="245" t="s">
        <v>3771</v>
      </c>
      <c r="E4221" s="245">
        <v>1</v>
      </c>
      <c r="F4221" s="245"/>
      <c r="G4221" s="253">
        <v>31.382249999999999</v>
      </c>
    </row>
    <row r="4222" spans="1:7" ht="37.5">
      <c r="A4222" s="251"/>
      <c r="B4222" s="241" t="s">
        <v>5084</v>
      </c>
      <c r="C4222" s="245">
        <v>2022</v>
      </c>
      <c r="D4222" s="245" t="s">
        <v>3771</v>
      </c>
      <c r="E4222" s="245">
        <v>1</v>
      </c>
      <c r="F4222" s="245"/>
      <c r="G4222" s="253">
        <v>34.408670000000001</v>
      </c>
    </row>
    <row r="4223" spans="1:7" ht="37.5">
      <c r="A4223" s="251"/>
      <c r="B4223" s="241" t="s">
        <v>5084</v>
      </c>
      <c r="C4223" s="245">
        <v>2022</v>
      </c>
      <c r="D4223" s="245" t="s">
        <v>3771</v>
      </c>
      <c r="E4223" s="245">
        <v>1</v>
      </c>
      <c r="F4223" s="245"/>
      <c r="G4223" s="253">
        <v>32.641730000000003</v>
      </c>
    </row>
    <row r="4224" spans="1:7" ht="37.5">
      <c r="A4224" s="251"/>
      <c r="B4224" s="241" t="s">
        <v>5084</v>
      </c>
      <c r="C4224" s="245">
        <v>2022</v>
      </c>
      <c r="D4224" s="245" t="s">
        <v>3771</v>
      </c>
      <c r="E4224" s="245">
        <v>1</v>
      </c>
      <c r="F4224" s="245"/>
      <c r="G4224" s="253">
        <v>33.524010000000004</v>
      </c>
    </row>
    <row r="4225" spans="1:7" ht="37.5">
      <c r="A4225" s="251"/>
      <c r="B4225" s="241" t="s">
        <v>5084</v>
      </c>
      <c r="C4225" s="245">
        <v>2022</v>
      </c>
      <c r="D4225" s="245" t="s">
        <v>3771</v>
      </c>
      <c r="E4225" s="245">
        <v>1</v>
      </c>
      <c r="F4225" s="245"/>
      <c r="G4225" s="253">
        <v>36.981859999999998</v>
      </c>
    </row>
    <row r="4226" spans="1:7" ht="37.5">
      <c r="A4226" s="251"/>
      <c r="B4226" s="241" t="s">
        <v>5084</v>
      </c>
      <c r="C4226" s="245">
        <v>2022</v>
      </c>
      <c r="D4226" s="245" t="s">
        <v>3771</v>
      </c>
      <c r="E4226" s="245">
        <v>1</v>
      </c>
      <c r="F4226" s="245"/>
      <c r="G4226" s="253">
        <v>33.44885</v>
      </c>
    </row>
    <row r="4227" spans="1:7" ht="37.5">
      <c r="A4227" s="251"/>
      <c r="B4227" s="241" t="s">
        <v>5084</v>
      </c>
      <c r="C4227" s="245">
        <v>2022</v>
      </c>
      <c r="D4227" s="245" t="s">
        <v>3771</v>
      </c>
      <c r="E4227" s="245">
        <v>1</v>
      </c>
      <c r="F4227" s="245"/>
      <c r="G4227" s="253">
        <v>33.54515</v>
      </c>
    </row>
    <row r="4228" spans="1:7" ht="37.5">
      <c r="A4228" s="251"/>
      <c r="B4228" s="241" t="s">
        <v>5084</v>
      </c>
      <c r="C4228" s="245">
        <v>2022</v>
      </c>
      <c r="D4228" s="245" t="s">
        <v>3771</v>
      </c>
      <c r="E4228" s="245">
        <v>1</v>
      </c>
      <c r="F4228" s="245"/>
      <c r="G4228" s="253">
        <v>32.642519999999998</v>
      </c>
    </row>
    <row r="4229" spans="1:7" ht="37.5">
      <c r="A4229" s="251"/>
      <c r="B4229" s="241" t="s">
        <v>5084</v>
      </c>
      <c r="C4229" s="245">
        <v>2022</v>
      </c>
      <c r="D4229" s="245" t="s">
        <v>3771</v>
      </c>
      <c r="E4229" s="245">
        <v>1</v>
      </c>
      <c r="F4229" s="245"/>
      <c r="G4229" s="253">
        <v>35.33502</v>
      </c>
    </row>
    <row r="4230" spans="1:7" ht="37.5">
      <c r="A4230" s="251"/>
      <c r="B4230" s="241" t="s">
        <v>5084</v>
      </c>
      <c r="C4230" s="245">
        <v>2022</v>
      </c>
      <c r="D4230" s="245" t="s">
        <v>3771</v>
      </c>
      <c r="E4230" s="245">
        <v>1</v>
      </c>
      <c r="F4230" s="245"/>
      <c r="G4230" s="253">
        <v>34.000569999999996</v>
      </c>
    </row>
    <row r="4231" spans="1:7" ht="37.5">
      <c r="A4231" s="251"/>
      <c r="B4231" s="241" t="s">
        <v>5084</v>
      </c>
      <c r="C4231" s="245">
        <v>2022</v>
      </c>
      <c r="D4231" s="245" t="s">
        <v>3771</v>
      </c>
      <c r="E4231" s="245">
        <v>1</v>
      </c>
      <c r="F4231" s="245"/>
      <c r="G4231" s="253">
        <v>36.15446</v>
      </c>
    </row>
    <row r="4232" spans="1:7" ht="37.5">
      <c r="A4232" s="251"/>
      <c r="B4232" s="241" t="s">
        <v>5084</v>
      </c>
      <c r="C4232" s="245">
        <v>2022</v>
      </c>
      <c r="D4232" s="245" t="s">
        <v>3771</v>
      </c>
      <c r="E4232" s="245">
        <v>1</v>
      </c>
      <c r="F4232" s="245"/>
      <c r="G4232" s="253">
        <v>31.216909999999999</v>
      </c>
    </row>
    <row r="4233" spans="1:7" ht="37.5">
      <c r="A4233" s="251"/>
      <c r="B4233" s="241" t="s">
        <v>5084</v>
      </c>
      <c r="C4233" s="245">
        <v>2022</v>
      </c>
      <c r="D4233" s="245" t="s">
        <v>3771</v>
      </c>
      <c r="E4233" s="245">
        <v>1</v>
      </c>
      <c r="F4233" s="245"/>
      <c r="G4233" s="253">
        <v>28.785310000000003</v>
      </c>
    </row>
    <row r="4234" spans="1:7" ht="37.5">
      <c r="A4234" s="251"/>
      <c r="B4234" s="241" t="s">
        <v>5084</v>
      </c>
      <c r="C4234" s="245">
        <v>2022</v>
      </c>
      <c r="D4234" s="245" t="s">
        <v>3771</v>
      </c>
      <c r="E4234" s="245">
        <v>1</v>
      </c>
      <c r="F4234" s="245"/>
      <c r="G4234" s="253">
        <v>26.950060000000001</v>
      </c>
    </row>
    <row r="4235" spans="1:7" ht="37.5">
      <c r="A4235" s="251"/>
      <c r="B4235" s="241" t="s">
        <v>5084</v>
      </c>
      <c r="C4235" s="245">
        <v>2022</v>
      </c>
      <c r="D4235" s="245" t="s">
        <v>3771</v>
      </c>
      <c r="E4235" s="245">
        <v>1</v>
      </c>
      <c r="F4235" s="245"/>
      <c r="G4235" s="253">
        <v>27.132849999999998</v>
      </c>
    </row>
    <row r="4236" spans="1:7" ht="37.5">
      <c r="A4236" s="251"/>
      <c r="B4236" s="241" t="s">
        <v>5084</v>
      </c>
      <c r="C4236" s="245">
        <v>2022</v>
      </c>
      <c r="D4236" s="245" t="s">
        <v>3771</v>
      </c>
      <c r="E4236" s="245">
        <v>1</v>
      </c>
      <c r="F4236" s="245"/>
      <c r="G4236" s="253">
        <v>2.9508899999999998</v>
      </c>
    </row>
    <row r="4237" spans="1:7" ht="37.5">
      <c r="A4237" s="251"/>
      <c r="B4237" s="241" t="s">
        <v>5084</v>
      </c>
      <c r="C4237" s="245">
        <v>2022</v>
      </c>
      <c r="D4237" s="245" t="s">
        <v>3771</v>
      </c>
      <c r="E4237" s="245">
        <v>1</v>
      </c>
      <c r="F4237" s="245"/>
      <c r="G4237" s="253">
        <v>2.7800700000000003</v>
      </c>
    </row>
    <row r="4238" spans="1:7" ht="37.5">
      <c r="A4238" s="251"/>
      <c r="B4238" s="241" t="s">
        <v>5084</v>
      </c>
      <c r="C4238" s="245">
        <v>2022</v>
      </c>
      <c r="D4238" s="245" t="s">
        <v>3771</v>
      </c>
      <c r="E4238" s="245">
        <v>1</v>
      </c>
      <c r="F4238" s="245"/>
      <c r="G4238" s="253">
        <v>2.7877800000000001</v>
      </c>
    </row>
    <row r="4239" spans="1:7" ht="37.5">
      <c r="A4239" s="251"/>
      <c r="B4239" s="241" t="s">
        <v>5084</v>
      </c>
      <c r="C4239" s="245">
        <v>2022</v>
      </c>
      <c r="D4239" s="245" t="s">
        <v>3771</v>
      </c>
      <c r="E4239" s="245">
        <v>1</v>
      </c>
      <c r="F4239" s="245"/>
      <c r="G4239" s="253">
        <v>2.9737300000000002</v>
      </c>
    </row>
    <row r="4240" spans="1:7" ht="37.5">
      <c r="A4240" s="251"/>
      <c r="B4240" s="241" t="s">
        <v>5084</v>
      </c>
      <c r="C4240" s="245">
        <v>2022</v>
      </c>
      <c r="D4240" s="245" t="s">
        <v>3771</v>
      </c>
      <c r="E4240" s="245">
        <v>1</v>
      </c>
      <c r="F4240" s="245"/>
      <c r="G4240" s="253">
        <v>2.9813000000000001</v>
      </c>
    </row>
    <row r="4241" spans="1:7" ht="37.5">
      <c r="A4241" s="251"/>
      <c r="B4241" s="241" t="s">
        <v>5084</v>
      </c>
      <c r="C4241" s="245">
        <v>2022</v>
      </c>
      <c r="D4241" s="245" t="s">
        <v>3771</v>
      </c>
      <c r="E4241" s="245">
        <v>1</v>
      </c>
      <c r="F4241" s="245"/>
      <c r="G4241" s="253">
        <v>2.98882</v>
      </c>
    </row>
    <row r="4242" spans="1:7" ht="37.5">
      <c r="A4242" s="251"/>
      <c r="B4242" s="241" t="s">
        <v>5084</v>
      </c>
      <c r="C4242" s="245">
        <v>2022</v>
      </c>
      <c r="D4242" s="245" t="s">
        <v>3771</v>
      </c>
      <c r="E4242" s="245">
        <v>1</v>
      </c>
      <c r="F4242" s="245"/>
      <c r="G4242" s="253">
        <v>2.9962900000000001</v>
      </c>
    </row>
    <row r="4243" spans="1:7" ht="37.5">
      <c r="A4243" s="251"/>
      <c r="B4243" s="241" t="s">
        <v>5084</v>
      </c>
      <c r="C4243" s="245">
        <v>2022</v>
      </c>
      <c r="D4243" s="245" t="s">
        <v>3771</v>
      </c>
      <c r="E4243" s="245">
        <v>1</v>
      </c>
      <c r="F4243" s="245"/>
      <c r="G4243" s="253">
        <v>2.9541999999999997</v>
      </c>
    </row>
    <row r="4244" spans="1:7" ht="37.5">
      <c r="A4244" s="251"/>
      <c r="B4244" s="241" t="s">
        <v>5084</v>
      </c>
      <c r="C4244" s="245">
        <v>2022</v>
      </c>
      <c r="D4244" s="245" t="s">
        <v>3771</v>
      </c>
      <c r="E4244" s="245">
        <v>1</v>
      </c>
      <c r="F4244" s="245"/>
      <c r="G4244" s="253">
        <v>2.7835900000000002</v>
      </c>
    </row>
    <row r="4245" spans="1:7" ht="37.5">
      <c r="A4245" s="251"/>
      <c r="B4245" s="241" t="s">
        <v>5084</v>
      </c>
      <c r="C4245" s="245">
        <v>2022</v>
      </c>
      <c r="D4245" s="245" t="s">
        <v>3771</v>
      </c>
      <c r="E4245" s="245">
        <v>1</v>
      </c>
      <c r="F4245" s="245"/>
      <c r="G4245" s="253">
        <v>2.7911700000000002</v>
      </c>
    </row>
    <row r="4246" spans="1:7" ht="37.5">
      <c r="A4246" s="251"/>
      <c r="B4246" s="241" t="s">
        <v>5084</v>
      </c>
      <c r="C4246" s="245">
        <v>2022</v>
      </c>
      <c r="D4246" s="245" t="s">
        <v>3771</v>
      </c>
      <c r="E4246" s="245">
        <v>1</v>
      </c>
      <c r="F4246" s="245"/>
      <c r="G4246" s="253">
        <v>2.7951700000000002</v>
      </c>
    </row>
    <row r="4247" spans="1:7" ht="37.5">
      <c r="A4247" s="251"/>
      <c r="B4247" s="241" t="s">
        <v>5084</v>
      </c>
      <c r="C4247" s="245">
        <v>2022</v>
      </c>
      <c r="D4247" s="245" t="s">
        <v>3771</v>
      </c>
      <c r="E4247" s="245">
        <v>1</v>
      </c>
      <c r="F4247" s="245"/>
      <c r="G4247" s="253">
        <v>2.79278</v>
      </c>
    </row>
    <row r="4248" spans="1:7" ht="37.5">
      <c r="A4248" s="251"/>
      <c r="B4248" s="241" t="s">
        <v>5084</v>
      </c>
      <c r="C4248" s="245">
        <v>2022</v>
      </c>
      <c r="D4248" s="245" t="s">
        <v>3771</v>
      </c>
      <c r="E4248" s="245">
        <v>1</v>
      </c>
      <c r="F4248" s="245"/>
      <c r="G4248" s="253">
        <v>2.97831</v>
      </c>
    </row>
    <row r="4249" spans="1:7" ht="37.5">
      <c r="A4249" s="251"/>
      <c r="B4249" s="241" t="s">
        <v>5084</v>
      </c>
      <c r="C4249" s="245">
        <v>2022</v>
      </c>
      <c r="D4249" s="245" t="s">
        <v>3771</v>
      </c>
      <c r="E4249" s="245">
        <v>1</v>
      </c>
      <c r="F4249" s="245"/>
      <c r="G4249" s="253">
        <v>2.7655799999999999</v>
      </c>
    </row>
    <row r="4250" spans="1:7" ht="37.5">
      <c r="A4250" s="251"/>
      <c r="B4250" s="241" t="s">
        <v>5084</v>
      </c>
      <c r="C4250" s="245">
        <v>2022</v>
      </c>
      <c r="D4250" s="245" t="s">
        <v>3771</v>
      </c>
      <c r="E4250" s="245">
        <v>1</v>
      </c>
      <c r="F4250" s="245"/>
      <c r="G4250" s="253">
        <v>18.00018</v>
      </c>
    </row>
    <row r="4251" spans="1:7" ht="37.5">
      <c r="A4251" s="251"/>
      <c r="B4251" s="241" t="s">
        <v>5084</v>
      </c>
      <c r="C4251" s="245">
        <v>2022</v>
      </c>
      <c r="D4251" s="245" t="s">
        <v>3771</v>
      </c>
      <c r="E4251" s="245">
        <v>1</v>
      </c>
      <c r="F4251" s="245"/>
      <c r="G4251" s="253">
        <v>3.00387</v>
      </c>
    </row>
    <row r="4252" spans="1:7" ht="37.5">
      <c r="A4252" s="251"/>
      <c r="B4252" s="241" t="s">
        <v>5084</v>
      </c>
      <c r="C4252" s="245">
        <v>2022</v>
      </c>
      <c r="D4252" s="245" t="s">
        <v>3771</v>
      </c>
      <c r="E4252" s="245">
        <v>1</v>
      </c>
      <c r="F4252" s="245"/>
      <c r="G4252" s="253">
        <v>2.9928499999999998</v>
      </c>
    </row>
    <row r="4253" spans="1:7" ht="37.5">
      <c r="A4253" s="251"/>
      <c r="B4253" s="241" t="s">
        <v>5084</v>
      </c>
      <c r="C4253" s="245">
        <v>2022</v>
      </c>
      <c r="D4253" s="245" t="s">
        <v>3771</v>
      </c>
      <c r="E4253" s="245">
        <v>1</v>
      </c>
      <c r="F4253" s="245"/>
      <c r="G4253" s="253">
        <v>2.7963499999999999</v>
      </c>
    </row>
    <row r="4254" spans="1:7" ht="37.5">
      <c r="A4254" s="251"/>
      <c r="B4254" s="241" t="s">
        <v>5084</v>
      </c>
      <c r="C4254" s="245">
        <v>2022</v>
      </c>
      <c r="D4254" s="245" t="s">
        <v>3771</v>
      </c>
      <c r="E4254" s="245">
        <v>1</v>
      </c>
      <c r="F4254" s="245"/>
      <c r="G4254" s="253">
        <v>2.9964299999999997</v>
      </c>
    </row>
    <row r="4255" spans="1:7" ht="37.5">
      <c r="A4255" s="251"/>
      <c r="B4255" s="241" t="s">
        <v>5084</v>
      </c>
      <c r="C4255" s="245">
        <v>2022</v>
      </c>
      <c r="D4255" s="245" t="s">
        <v>3771</v>
      </c>
      <c r="E4255" s="245">
        <v>1</v>
      </c>
      <c r="F4255" s="245"/>
      <c r="G4255" s="253">
        <v>2.78748</v>
      </c>
    </row>
    <row r="4256" spans="1:7" ht="37.5">
      <c r="A4256" s="251"/>
      <c r="B4256" s="241" t="s">
        <v>5084</v>
      </c>
      <c r="C4256" s="245">
        <v>2022</v>
      </c>
      <c r="D4256" s="245" t="s">
        <v>3771</v>
      </c>
      <c r="E4256" s="245">
        <v>1</v>
      </c>
      <c r="F4256" s="245"/>
      <c r="G4256" s="253">
        <v>2.76918</v>
      </c>
    </row>
    <row r="4257" spans="1:7" ht="37.5">
      <c r="A4257" s="251"/>
      <c r="B4257" s="241" t="s">
        <v>5084</v>
      </c>
      <c r="C4257" s="245">
        <v>2022</v>
      </c>
      <c r="D4257" s="245" t="s">
        <v>3771</v>
      </c>
      <c r="E4257" s="245">
        <v>1</v>
      </c>
      <c r="F4257" s="245"/>
      <c r="G4257" s="253">
        <v>2.9618600000000002</v>
      </c>
    </row>
    <row r="4258" spans="1:7" ht="37.5">
      <c r="A4258" s="251"/>
      <c r="B4258" s="241" t="s">
        <v>5084</v>
      </c>
      <c r="C4258" s="245">
        <v>2022</v>
      </c>
      <c r="D4258" s="245" t="s">
        <v>3771</v>
      </c>
      <c r="E4258" s="245">
        <v>1</v>
      </c>
      <c r="F4258" s="245"/>
      <c r="G4258" s="253">
        <v>2.80803</v>
      </c>
    </row>
    <row r="4259" spans="1:7" ht="37.5">
      <c r="A4259" s="251"/>
      <c r="B4259" s="241" t="s">
        <v>5084</v>
      </c>
      <c r="C4259" s="245">
        <v>2022</v>
      </c>
      <c r="D4259" s="245" t="s">
        <v>3771</v>
      </c>
      <c r="E4259" s="245">
        <v>1</v>
      </c>
      <c r="F4259" s="245"/>
      <c r="G4259" s="253">
        <v>2.7845500000000003</v>
      </c>
    </row>
    <row r="4260" spans="1:7" ht="37.5">
      <c r="A4260" s="251"/>
      <c r="B4260" s="241" t="s">
        <v>5084</v>
      </c>
      <c r="C4260" s="245">
        <v>2022</v>
      </c>
      <c r="D4260" s="245" t="s">
        <v>3771</v>
      </c>
      <c r="E4260" s="245">
        <v>1</v>
      </c>
      <c r="F4260" s="245"/>
      <c r="G4260" s="253">
        <v>2.7732700000000001</v>
      </c>
    </row>
    <row r="4261" spans="1:7" ht="37.5">
      <c r="A4261" s="251"/>
      <c r="B4261" s="241" t="s">
        <v>5084</v>
      </c>
      <c r="C4261" s="245">
        <v>2022</v>
      </c>
      <c r="D4261" s="245" t="s">
        <v>3771</v>
      </c>
      <c r="E4261" s="245">
        <v>1</v>
      </c>
      <c r="F4261" s="245"/>
      <c r="G4261" s="253">
        <v>2.9707300000000001</v>
      </c>
    </row>
    <row r="4262" spans="1:7" ht="37.5">
      <c r="A4262" s="251"/>
      <c r="B4262" s="241" t="s">
        <v>5084</v>
      </c>
      <c r="C4262" s="245">
        <v>2022</v>
      </c>
      <c r="D4262" s="245" t="s">
        <v>3771</v>
      </c>
      <c r="E4262" s="245">
        <v>1</v>
      </c>
      <c r="F4262" s="245"/>
      <c r="G4262" s="253">
        <v>2.8114699999999999</v>
      </c>
    </row>
    <row r="4263" spans="1:7" ht="37.5">
      <c r="A4263" s="251"/>
      <c r="B4263" s="241" t="s">
        <v>5084</v>
      </c>
      <c r="C4263" s="245">
        <v>2022</v>
      </c>
      <c r="D4263" s="245" t="s">
        <v>3771</v>
      </c>
      <c r="E4263" s="245">
        <v>1</v>
      </c>
      <c r="F4263" s="245"/>
      <c r="G4263" s="253">
        <v>2.7768800000000002</v>
      </c>
    </row>
    <row r="4264" spans="1:7" ht="37.5">
      <c r="A4264" s="251"/>
      <c r="B4264" s="241" t="s">
        <v>5084</v>
      </c>
      <c r="C4264" s="245">
        <v>2022</v>
      </c>
      <c r="D4264" s="245" t="s">
        <v>3771</v>
      </c>
      <c r="E4264" s="245">
        <v>1</v>
      </c>
      <c r="F4264" s="245"/>
      <c r="G4264" s="253">
        <v>2.7886500000000001</v>
      </c>
    </row>
    <row r="4265" spans="1:7" ht="37.5">
      <c r="A4265" s="251"/>
      <c r="B4265" s="241" t="s">
        <v>5084</v>
      </c>
      <c r="C4265" s="245">
        <v>2022</v>
      </c>
      <c r="D4265" s="245" t="s">
        <v>3771</v>
      </c>
      <c r="E4265" s="245">
        <v>1</v>
      </c>
      <c r="F4265" s="245"/>
      <c r="G4265" s="253">
        <v>2.80036</v>
      </c>
    </row>
    <row r="4266" spans="1:7" ht="37.5">
      <c r="A4266" s="251"/>
      <c r="B4266" s="241" t="s">
        <v>5084</v>
      </c>
      <c r="C4266" s="245">
        <v>2022</v>
      </c>
      <c r="D4266" s="245" t="s">
        <v>3771</v>
      </c>
      <c r="E4266" s="245">
        <v>1</v>
      </c>
      <c r="F4266" s="245"/>
      <c r="G4266" s="253">
        <v>2.9935200000000002</v>
      </c>
    </row>
    <row r="4267" spans="1:7" ht="37.5">
      <c r="A4267" s="251"/>
      <c r="B4267" s="241" t="s">
        <v>5084</v>
      </c>
      <c r="C4267" s="245">
        <v>2022</v>
      </c>
      <c r="D4267" s="245" t="s">
        <v>3771</v>
      </c>
      <c r="E4267" s="245">
        <v>1</v>
      </c>
      <c r="F4267" s="245"/>
      <c r="G4267" s="253">
        <v>2.98123</v>
      </c>
    </row>
    <row r="4268" spans="1:7" ht="37.5">
      <c r="A4268" s="251"/>
      <c r="B4268" s="241" t="s">
        <v>5084</v>
      </c>
      <c r="C4268" s="245">
        <v>2022</v>
      </c>
      <c r="D4268" s="245" t="s">
        <v>3771</v>
      </c>
      <c r="E4268" s="245">
        <v>1</v>
      </c>
      <c r="F4268" s="245"/>
      <c r="G4268" s="253">
        <v>2.98881</v>
      </c>
    </row>
    <row r="4269" spans="1:7" ht="37.5">
      <c r="A4269" s="251"/>
      <c r="B4269" s="241" t="s">
        <v>5084</v>
      </c>
      <c r="C4269" s="245">
        <v>2022</v>
      </c>
      <c r="D4269" s="245" t="s">
        <v>3771</v>
      </c>
      <c r="E4269" s="245">
        <v>1</v>
      </c>
      <c r="F4269" s="245"/>
      <c r="G4269" s="253">
        <v>27.131769999999999</v>
      </c>
    </row>
    <row r="4270" spans="1:7" ht="37.5">
      <c r="A4270" s="251"/>
      <c r="B4270" s="241" t="s">
        <v>5084</v>
      </c>
      <c r="C4270" s="245">
        <v>2022</v>
      </c>
      <c r="D4270" s="245" t="s">
        <v>3771</v>
      </c>
      <c r="E4270" s="245">
        <v>1</v>
      </c>
      <c r="F4270" s="245"/>
      <c r="G4270" s="253">
        <v>25.509499999999999</v>
      </c>
    </row>
    <row r="4271" spans="1:7" ht="37.5">
      <c r="A4271" s="251"/>
      <c r="B4271" s="241" t="s">
        <v>5084</v>
      </c>
      <c r="C4271" s="245">
        <v>2022</v>
      </c>
      <c r="D4271" s="245" t="s">
        <v>3771</v>
      </c>
      <c r="E4271" s="245">
        <v>1</v>
      </c>
      <c r="F4271" s="245"/>
      <c r="G4271" s="253">
        <v>25.510349999999999</v>
      </c>
    </row>
    <row r="4272" spans="1:7" ht="37.5">
      <c r="A4272" s="251"/>
      <c r="B4272" s="241" t="s">
        <v>5084</v>
      </c>
      <c r="C4272" s="245">
        <v>2022</v>
      </c>
      <c r="D4272" s="245" t="s">
        <v>3771</v>
      </c>
      <c r="E4272" s="245">
        <v>1</v>
      </c>
      <c r="F4272" s="245"/>
      <c r="G4272" s="253">
        <v>25.51031</v>
      </c>
    </row>
    <row r="4273" spans="1:7" ht="37.5">
      <c r="A4273" s="251"/>
      <c r="B4273" s="241" t="s">
        <v>5084</v>
      </c>
      <c r="C4273" s="245">
        <v>2022</v>
      </c>
      <c r="D4273" s="245" t="s">
        <v>3771</v>
      </c>
      <c r="E4273" s="245">
        <v>1</v>
      </c>
      <c r="F4273" s="245"/>
      <c r="G4273" s="253">
        <v>26.45919</v>
      </c>
    </row>
    <row r="4274" spans="1:7" ht="37.5">
      <c r="A4274" s="251"/>
      <c r="B4274" s="241" t="s">
        <v>5084</v>
      </c>
      <c r="C4274" s="245">
        <v>2022</v>
      </c>
      <c r="D4274" s="245" t="s">
        <v>3771</v>
      </c>
      <c r="E4274" s="245">
        <v>1</v>
      </c>
      <c r="F4274" s="245"/>
      <c r="G4274" s="253">
        <v>25.510560000000002</v>
      </c>
    </row>
    <row r="4275" spans="1:7" ht="37.5">
      <c r="A4275" s="251"/>
      <c r="B4275" s="241" t="s">
        <v>5084</v>
      </c>
      <c r="C4275" s="245">
        <v>2022</v>
      </c>
      <c r="D4275" s="245" t="s">
        <v>3771</v>
      </c>
      <c r="E4275" s="245">
        <v>1</v>
      </c>
      <c r="F4275" s="245"/>
      <c r="G4275" s="253">
        <v>25.548590000000001</v>
      </c>
    </row>
    <row r="4276" spans="1:7" ht="37.5">
      <c r="A4276" s="251"/>
      <c r="B4276" s="241" t="s">
        <v>5084</v>
      </c>
      <c r="C4276" s="245">
        <v>2022</v>
      </c>
      <c r="D4276" s="245" t="s">
        <v>3771</v>
      </c>
      <c r="E4276" s="245">
        <v>1</v>
      </c>
      <c r="F4276" s="245"/>
      <c r="G4276" s="253">
        <v>33.059040000000003</v>
      </c>
    </row>
    <row r="4277" spans="1:7" ht="37.5">
      <c r="A4277" s="251"/>
      <c r="B4277" s="241" t="s">
        <v>5084</v>
      </c>
      <c r="C4277" s="245">
        <v>2022</v>
      </c>
      <c r="D4277" s="245" t="s">
        <v>3771</v>
      </c>
      <c r="E4277" s="245">
        <v>1</v>
      </c>
      <c r="F4277" s="245"/>
      <c r="G4277" s="253">
        <v>29.411519999999999</v>
      </c>
    </row>
    <row r="4278" spans="1:7" ht="37.5">
      <c r="A4278" s="251"/>
      <c r="B4278" s="241" t="s">
        <v>5084</v>
      </c>
      <c r="C4278" s="245">
        <v>2022</v>
      </c>
      <c r="D4278" s="245" t="s">
        <v>3771</v>
      </c>
      <c r="E4278" s="245">
        <v>1</v>
      </c>
      <c r="F4278" s="245"/>
      <c r="G4278" s="253">
        <v>27.631769999999999</v>
      </c>
    </row>
    <row r="4279" spans="1:7" ht="37.5">
      <c r="A4279" s="251"/>
      <c r="B4279" s="241" t="s">
        <v>5084</v>
      </c>
      <c r="C4279" s="245">
        <v>2022</v>
      </c>
      <c r="D4279" s="245" t="s">
        <v>3771</v>
      </c>
      <c r="E4279" s="245">
        <v>1</v>
      </c>
      <c r="F4279" s="245"/>
      <c r="G4279" s="253">
        <v>27.623290000000001</v>
      </c>
    </row>
    <row r="4280" spans="1:7" ht="37.5">
      <c r="A4280" s="251"/>
      <c r="B4280" s="241" t="s">
        <v>5084</v>
      </c>
      <c r="C4280" s="245">
        <v>2022</v>
      </c>
      <c r="D4280" s="245" t="s">
        <v>3771</v>
      </c>
      <c r="E4280" s="245">
        <v>1</v>
      </c>
      <c r="F4280" s="245"/>
      <c r="G4280" s="253">
        <v>27.614669999999997</v>
      </c>
    </row>
    <row r="4281" spans="1:7" ht="37.5">
      <c r="A4281" s="251"/>
      <c r="B4281" s="241" t="s">
        <v>5084</v>
      </c>
      <c r="C4281" s="245">
        <v>2022</v>
      </c>
      <c r="D4281" s="245" t="s">
        <v>3771</v>
      </c>
      <c r="E4281" s="245">
        <v>1</v>
      </c>
      <c r="F4281" s="245"/>
      <c r="G4281" s="253">
        <v>29.91638</v>
      </c>
    </row>
    <row r="4282" spans="1:7" ht="37.5">
      <c r="A4282" s="251"/>
      <c r="B4282" s="241" t="s">
        <v>5084</v>
      </c>
      <c r="C4282" s="245">
        <v>2022</v>
      </c>
      <c r="D4282" s="245" t="s">
        <v>3771</v>
      </c>
      <c r="E4282" s="245">
        <v>1</v>
      </c>
      <c r="F4282" s="245"/>
      <c r="G4282" s="253">
        <v>29.411519999999999</v>
      </c>
    </row>
    <row r="4283" spans="1:7" ht="37.5">
      <c r="A4283" s="251"/>
      <c r="B4283" s="241" t="s">
        <v>5084</v>
      </c>
      <c r="C4283" s="245">
        <v>2022</v>
      </c>
      <c r="D4283" s="245" t="s">
        <v>3771</v>
      </c>
      <c r="E4283" s="245">
        <v>1</v>
      </c>
      <c r="F4283" s="245"/>
      <c r="G4283" s="253">
        <v>29.167009999999998</v>
      </c>
    </row>
    <row r="4284" spans="1:7" ht="37.5">
      <c r="A4284" s="251"/>
      <c r="B4284" s="241" t="s">
        <v>5084</v>
      </c>
      <c r="C4284" s="245">
        <v>2022</v>
      </c>
      <c r="D4284" s="245" t="s">
        <v>3771</v>
      </c>
      <c r="E4284" s="245">
        <v>1</v>
      </c>
      <c r="F4284" s="245"/>
      <c r="G4284" s="253">
        <v>29.158470000000001</v>
      </c>
    </row>
    <row r="4285" spans="1:7" ht="37.5">
      <c r="A4285" s="251"/>
      <c r="B4285" s="241" t="s">
        <v>5084</v>
      </c>
      <c r="C4285" s="245">
        <v>2022</v>
      </c>
      <c r="D4285" s="245" t="s">
        <v>3771</v>
      </c>
      <c r="E4285" s="245">
        <v>1</v>
      </c>
      <c r="F4285" s="245"/>
      <c r="G4285" s="253">
        <v>29.402909999999999</v>
      </c>
    </row>
    <row r="4286" spans="1:7" ht="37.5">
      <c r="A4286" s="251"/>
      <c r="B4286" s="241" t="s">
        <v>5084</v>
      </c>
      <c r="C4286" s="245">
        <v>2022</v>
      </c>
      <c r="D4286" s="245" t="s">
        <v>3771</v>
      </c>
      <c r="E4286" s="245">
        <v>1</v>
      </c>
      <c r="F4286" s="245"/>
      <c r="G4286" s="253">
        <v>29.140880000000003</v>
      </c>
    </row>
    <row r="4287" spans="1:7" ht="37.5">
      <c r="A4287" s="251"/>
      <c r="B4287" s="241" t="s">
        <v>5084</v>
      </c>
      <c r="C4287" s="245">
        <v>2022</v>
      </c>
      <c r="D4287" s="245" t="s">
        <v>3771</v>
      </c>
      <c r="E4287" s="245">
        <v>1</v>
      </c>
      <c r="F4287" s="245"/>
      <c r="G4287" s="253">
        <v>29.149639999999998</v>
      </c>
    </row>
    <row r="4288" spans="1:7" ht="37.5">
      <c r="A4288" s="251"/>
      <c r="B4288" s="241" t="s">
        <v>5084</v>
      </c>
      <c r="C4288" s="245">
        <v>2022</v>
      </c>
      <c r="D4288" s="245" t="s">
        <v>3771</v>
      </c>
      <c r="E4288" s="245">
        <v>1</v>
      </c>
      <c r="F4288" s="245"/>
      <c r="G4288" s="253">
        <v>33.350989999999996</v>
      </c>
    </row>
    <row r="4289" spans="1:7" ht="37.5">
      <c r="A4289" s="251"/>
      <c r="B4289" s="241" t="s">
        <v>5084</v>
      </c>
      <c r="C4289" s="245">
        <v>2022</v>
      </c>
      <c r="D4289" s="245" t="s">
        <v>3771</v>
      </c>
      <c r="E4289" s="245">
        <v>1</v>
      </c>
      <c r="F4289" s="245"/>
      <c r="G4289" s="253">
        <v>26.871299999999998</v>
      </c>
    </row>
    <row r="4290" spans="1:7" ht="37.5">
      <c r="A4290" s="251"/>
      <c r="B4290" s="241" t="s">
        <v>5084</v>
      </c>
      <c r="C4290" s="245">
        <v>2022</v>
      </c>
      <c r="D4290" s="245" t="s">
        <v>3771</v>
      </c>
      <c r="E4290" s="245">
        <v>1</v>
      </c>
      <c r="F4290" s="245"/>
      <c r="G4290" s="253">
        <v>26.8721</v>
      </c>
    </row>
    <row r="4291" spans="1:7" ht="37.5">
      <c r="A4291" s="251"/>
      <c r="B4291" s="241" t="s">
        <v>5084</v>
      </c>
      <c r="C4291" s="245">
        <v>2022</v>
      </c>
      <c r="D4291" s="245" t="s">
        <v>3771</v>
      </c>
      <c r="E4291" s="245">
        <v>1</v>
      </c>
      <c r="F4291" s="245"/>
      <c r="G4291" s="253">
        <v>27.48075</v>
      </c>
    </row>
    <row r="4292" spans="1:7" ht="37.5">
      <c r="A4292" s="251"/>
      <c r="B4292" s="241" t="s">
        <v>5084</v>
      </c>
      <c r="C4292" s="245">
        <v>2022</v>
      </c>
      <c r="D4292" s="245" t="s">
        <v>3771</v>
      </c>
      <c r="E4292" s="245">
        <v>1</v>
      </c>
      <c r="F4292" s="245"/>
      <c r="G4292" s="253">
        <v>27.477610000000002</v>
      </c>
    </row>
    <row r="4293" spans="1:7" ht="37.5">
      <c r="A4293" s="251"/>
      <c r="B4293" s="241" t="s">
        <v>5084</v>
      </c>
      <c r="C4293" s="245">
        <v>2022</v>
      </c>
      <c r="D4293" s="245" t="s">
        <v>3771</v>
      </c>
      <c r="E4293" s="245">
        <v>1</v>
      </c>
      <c r="F4293" s="245"/>
      <c r="G4293" s="253">
        <v>26.613610000000001</v>
      </c>
    </row>
    <row r="4294" spans="1:7" ht="37.5">
      <c r="A4294" s="251"/>
      <c r="B4294" s="241" t="s">
        <v>5084</v>
      </c>
      <c r="C4294" s="245">
        <v>2022</v>
      </c>
      <c r="D4294" s="245" t="s">
        <v>3771</v>
      </c>
      <c r="E4294" s="245">
        <v>1</v>
      </c>
      <c r="F4294" s="245"/>
      <c r="G4294" s="253">
        <v>31.767810000000001</v>
      </c>
    </row>
    <row r="4295" spans="1:7" ht="37.5">
      <c r="A4295" s="251"/>
      <c r="B4295" s="241" t="s">
        <v>5084</v>
      </c>
      <c r="C4295" s="245">
        <v>2022</v>
      </c>
      <c r="D4295" s="245" t="s">
        <v>3771</v>
      </c>
      <c r="E4295" s="245">
        <v>1</v>
      </c>
      <c r="F4295" s="245"/>
      <c r="G4295" s="253">
        <v>26.642479999999999</v>
      </c>
    </row>
    <row r="4296" spans="1:7" ht="37.5">
      <c r="A4296" s="251"/>
      <c r="B4296" s="241" t="s">
        <v>5084</v>
      </c>
      <c r="C4296" s="245">
        <v>2022</v>
      </c>
      <c r="D4296" s="245" t="s">
        <v>3771</v>
      </c>
      <c r="E4296" s="245">
        <v>1</v>
      </c>
      <c r="F4296" s="245"/>
      <c r="G4296" s="253">
        <v>26.710270000000001</v>
      </c>
    </row>
    <row r="4297" spans="1:7" ht="37.5">
      <c r="A4297" s="251"/>
      <c r="B4297" s="241" t="s">
        <v>5084</v>
      </c>
      <c r="C4297" s="245">
        <v>2022</v>
      </c>
      <c r="D4297" s="245" t="s">
        <v>3771</v>
      </c>
      <c r="E4297" s="245">
        <v>1</v>
      </c>
      <c r="F4297" s="245"/>
      <c r="G4297" s="253">
        <v>26.710669999999997</v>
      </c>
    </row>
    <row r="4298" spans="1:7" ht="37.5">
      <c r="A4298" s="251"/>
      <c r="B4298" s="241" t="s">
        <v>5084</v>
      </c>
      <c r="C4298" s="245">
        <v>2022</v>
      </c>
      <c r="D4298" s="245" t="s">
        <v>3771</v>
      </c>
      <c r="E4298" s="245">
        <v>1</v>
      </c>
      <c r="F4298" s="245"/>
      <c r="G4298" s="253">
        <v>26.748529999999999</v>
      </c>
    </row>
    <row r="4299" spans="1:7" ht="37.5">
      <c r="A4299" s="251"/>
      <c r="B4299" s="241" t="s">
        <v>5084</v>
      </c>
      <c r="C4299" s="245">
        <v>2022</v>
      </c>
      <c r="D4299" s="245" t="s">
        <v>3771</v>
      </c>
      <c r="E4299" s="245">
        <v>1</v>
      </c>
      <c r="F4299" s="245"/>
      <c r="G4299" s="253">
        <v>26.748909999999999</v>
      </c>
    </row>
    <row r="4300" spans="1:7" ht="37.5">
      <c r="A4300" s="251"/>
      <c r="B4300" s="241" t="s">
        <v>5084</v>
      </c>
      <c r="C4300" s="245">
        <v>2022</v>
      </c>
      <c r="D4300" s="245" t="s">
        <v>3771</v>
      </c>
      <c r="E4300" s="245">
        <v>1</v>
      </c>
      <c r="F4300" s="245"/>
      <c r="G4300" s="253">
        <v>26.805679999999999</v>
      </c>
    </row>
    <row r="4301" spans="1:7" ht="37.5">
      <c r="A4301" s="251"/>
      <c r="B4301" s="241" t="s">
        <v>5084</v>
      </c>
      <c r="C4301" s="245">
        <v>2022</v>
      </c>
      <c r="D4301" s="245" t="s">
        <v>3771</v>
      </c>
      <c r="E4301" s="245">
        <v>1</v>
      </c>
      <c r="F4301" s="245"/>
      <c r="G4301" s="253">
        <v>26.711320000000001</v>
      </c>
    </row>
    <row r="4302" spans="1:7" ht="37.5">
      <c r="A4302" s="251"/>
      <c r="B4302" s="241" t="s">
        <v>5084</v>
      </c>
      <c r="C4302" s="245">
        <v>2022</v>
      </c>
      <c r="D4302" s="245" t="s">
        <v>3771</v>
      </c>
      <c r="E4302" s="245">
        <v>1</v>
      </c>
      <c r="F4302" s="245"/>
      <c r="G4302" s="253">
        <v>26.748570000000001</v>
      </c>
    </row>
    <row r="4303" spans="1:7" ht="37.5">
      <c r="A4303" s="251"/>
      <c r="B4303" s="241" t="s">
        <v>5084</v>
      </c>
      <c r="C4303" s="245">
        <v>2022</v>
      </c>
      <c r="D4303" s="245" t="s">
        <v>3771</v>
      </c>
      <c r="E4303" s="245">
        <v>1</v>
      </c>
      <c r="F4303" s="245"/>
      <c r="G4303" s="253">
        <v>26.633050000000001</v>
      </c>
    </row>
    <row r="4304" spans="1:7" ht="37.5">
      <c r="A4304" s="251"/>
      <c r="B4304" s="241" t="s">
        <v>5084</v>
      </c>
      <c r="C4304" s="245">
        <v>2022</v>
      </c>
      <c r="D4304" s="245" t="s">
        <v>3771</v>
      </c>
      <c r="E4304" s="245">
        <v>1</v>
      </c>
      <c r="F4304" s="245"/>
      <c r="G4304" s="253">
        <v>32.874079999999999</v>
      </c>
    </row>
    <row r="4305" spans="1:7" ht="37.5">
      <c r="A4305" s="251"/>
      <c r="B4305" s="241" t="s">
        <v>5084</v>
      </c>
      <c r="C4305" s="245">
        <v>2022</v>
      </c>
      <c r="D4305" s="245" t="s">
        <v>3771</v>
      </c>
      <c r="E4305" s="245">
        <v>1</v>
      </c>
      <c r="F4305" s="245"/>
      <c r="G4305" s="253">
        <v>33.528750000000002</v>
      </c>
    </row>
    <row r="4306" spans="1:7" ht="37.5">
      <c r="A4306" s="251"/>
      <c r="B4306" s="241" t="s">
        <v>5084</v>
      </c>
      <c r="C4306" s="245">
        <v>2022</v>
      </c>
      <c r="D4306" s="245" t="s">
        <v>3771</v>
      </c>
      <c r="E4306" s="245">
        <v>1</v>
      </c>
      <c r="F4306" s="245"/>
      <c r="G4306" s="253">
        <v>33.16892</v>
      </c>
    </row>
    <row r="4307" spans="1:7" ht="37.5">
      <c r="A4307" s="251"/>
      <c r="B4307" s="241" t="s">
        <v>5084</v>
      </c>
      <c r="C4307" s="245">
        <v>2022</v>
      </c>
      <c r="D4307" s="245" t="s">
        <v>3771</v>
      </c>
      <c r="E4307" s="245">
        <v>1</v>
      </c>
      <c r="F4307" s="245"/>
      <c r="G4307" s="253">
        <v>25.509450000000001</v>
      </c>
    </row>
    <row r="4308" spans="1:7" ht="37.5">
      <c r="A4308" s="251"/>
      <c r="B4308" s="241" t="s">
        <v>5084</v>
      </c>
      <c r="C4308" s="245">
        <v>2022</v>
      </c>
      <c r="D4308" s="245" t="s">
        <v>3771</v>
      </c>
      <c r="E4308" s="245">
        <v>1</v>
      </c>
      <c r="F4308" s="245"/>
      <c r="G4308" s="253">
        <v>25.509450000000001</v>
      </c>
    </row>
    <row r="4309" spans="1:7" ht="37.5">
      <c r="A4309" s="251"/>
      <c r="B4309" s="241" t="s">
        <v>5084</v>
      </c>
      <c r="C4309" s="245">
        <v>2022</v>
      </c>
      <c r="D4309" s="245" t="s">
        <v>3771</v>
      </c>
      <c r="E4309" s="245">
        <v>1</v>
      </c>
      <c r="F4309" s="245"/>
      <c r="G4309" s="253">
        <v>25.54852</v>
      </c>
    </row>
    <row r="4310" spans="1:7" ht="37.5">
      <c r="A4310" s="251"/>
      <c r="B4310" s="241" t="s">
        <v>5084</v>
      </c>
      <c r="C4310" s="245">
        <v>2022</v>
      </c>
      <c r="D4310" s="245" t="s">
        <v>3771</v>
      </c>
      <c r="E4310" s="245">
        <v>1</v>
      </c>
      <c r="F4310" s="245"/>
      <c r="G4310" s="253">
        <v>24.862310000000001</v>
      </c>
    </row>
    <row r="4311" spans="1:7" ht="37.5">
      <c r="A4311" s="251"/>
      <c r="B4311" s="241" t="s">
        <v>5084</v>
      </c>
      <c r="C4311" s="245">
        <v>2022</v>
      </c>
      <c r="D4311" s="245" t="s">
        <v>3771</v>
      </c>
      <c r="E4311" s="245">
        <v>1</v>
      </c>
      <c r="F4311" s="245"/>
      <c r="G4311" s="253">
        <v>25.54852</v>
      </c>
    </row>
    <row r="4312" spans="1:7" ht="37.5">
      <c r="A4312" s="251"/>
      <c r="B4312" s="241" t="s">
        <v>5084</v>
      </c>
      <c r="C4312" s="245">
        <v>2022</v>
      </c>
      <c r="D4312" s="245" t="s">
        <v>3771</v>
      </c>
      <c r="E4312" s="245">
        <v>1</v>
      </c>
      <c r="F4312" s="245"/>
      <c r="G4312" s="253">
        <v>25.548569999999998</v>
      </c>
    </row>
    <row r="4313" spans="1:7" ht="37.5">
      <c r="A4313" s="251"/>
      <c r="B4313" s="241" t="s">
        <v>5084</v>
      </c>
      <c r="C4313" s="245">
        <v>2022</v>
      </c>
      <c r="D4313" s="245" t="s">
        <v>3771</v>
      </c>
      <c r="E4313" s="245">
        <v>1</v>
      </c>
      <c r="F4313" s="245"/>
      <c r="G4313" s="253">
        <v>25.459720000000001</v>
      </c>
    </row>
    <row r="4314" spans="1:7" ht="37.5">
      <c r="A4314" s="251"/>
      <c r="B4314" s="241" t="s">
        <v>5084</v>
      </c>
      <c r="C4314" s="245">
        <v>2022</v>
      </c>
      <c r="D4314" s="245" t="s">
        <v>3771</v>
      </c>
      <c r="E4314" s="245">
        <v>1</v>
      </c>
      <c r="F4314" s="245"/>
      <c r="G4314" s="253">
        <v>2.78111</v>
      </c>
    </row>
    <row r="4315" spans="1:7" ht="37.5">
      <c r="A4315" s="251"/>
      <c r="B4315" s="241" t="s">
        <v>5084</v>
      </c>
      <c r="C4315" s="245">
        <v>2022</v>
      </c>
      <c r="D4315" s="245" t="s">
        <v>3771</v>
      </c>
      <c r="E4315" s="245">
        <v>1</v>
      </c>
      <c r="F4315" s="245"/>
      <c r="G4315" s="253">
        <v>29.32809</v>
      </c>
    </row>
    <row r="4316" spans="1:7" ht="37.5">
      <c r="A4316" s="251"/>
      <c r="B4316" s="241" t="s">
        <v>5084</v>
      </c>
      <c r="C4316" s="245">
        <v>2022</v>
      </c>
      <c r="D4316" s="245" t="s">
        <v>3771</v>
      </c>
      <c r="E4316" s="245">
        <v>1</v>
      </c>
      <c r="F4316" s="245"/>
      <c r="G4316" s="253">
        <v>26.3109</v>
      </c>
    </row>
    <row r="4317" spans="1:7" ht="37.5">
      <c r="A4317" s="251"/>
      <c r="B4317" s="241" t="s">
        <v>5084</v>
      </c>
      <c r="C4317" s="245">
        <v>2022</v>
      </c>
      <c r="D4317" s="245" t="s">
        <v>3771</v>
      </c>
      <c r="E4317" s="245">
        <v>1</v>
      </c>
      <c r="F4317" s="245"/>
      <c r="G4317" s="253">
        <v>25.449200000000001</v>
      </c>
    </row>
    <row r="4318" spans="1:7" ht="37.5">
      <c r="A4318" s="251"/>
      <c r="B4318" s="241" t="s">
        <v>5084</v>
      </c>
      <c r="C4318" s="245">
        <v>2022</v>
      </c>
      <c r="D4318" s="245" t="s">
        <v>3771</v>
      </c>
      <c r="E4318" s="245">
        <v>1</v>
      </c>
      <c r="F4318" s="245"/>
      <c r="G4318" s="253">
        <v>17.232810000000001</v>
      </c>
    </row>
    <row r="4319" spans="1:7" ht="37.5">
      <c r="A4319" s="251"/>
      <c r="B4319" s="241" t="s">
        <v>5084</v>
      </c>
      <c r="C4319" s="245">
        <v>2022</v>
      </c>
      <c r="D4319" s="245" t="s">
        <v>3771</v>
      </c>
      <c r="E4319" s="245">
        <v>1</v>
      </c>
      <c r="F4319" s="245"/>
      <c r="G4319" s="253">
        <v>25.484369999999998</v>
      </c>
    </row>
    <row r="4320" spans="1:7" ht="37.5">
      <c r="A4320" s="251"/>
      <c r="B4320" s="241" t="s">
        <v>5084</v>
      </c>
      <c r="C4320" s="245">
        <v>2022</v>
      </c>
      <c r="D4320" s="245" t="s">
        <v>3771</v>
      </c>
      <c r="E4320" s="245">
        <v>1</v>
      </c>
      <c r="F4320" s="245"/>
      <c r="G4320" s="253">
        <v>25.449270000000002</v>
      </c>
    </row>
    <row r="4321" spans="1:7" ht="37.5">
      <c r="A4321" s="251"/>
      <c r="B4321" s="241" t="s">
        <v>5084</v>
      </c>
      <c r="C4321" s="245">
        <v>2022</v>
      </c>
      <c r="D4321" s="245" t="s">
        <v>3771</v>
      </c>
      <c r="E4321" s="245">
        <v>1</v>
      </c>
      <c r="F4321" s="245"/>
      <c r="G4321" s="253">
        <v>17.550529999999998</v>
      </c>
    </row>
    <row r="4322" spans="1:7" ht="37.5">
      <c r="A4322" s="251"/>
      <c r="B4322" s="241" t="s">
        <v>5084</v>
      </c>
      <c r="C4322" s="245">
        <v>2022</v>
      </c>
      <c r="D4322" s="245" t="s">
        <v>3771</v>
      </c>
      <c r="E4322" s="245">
        <v>1</v>
      </c>
      <c r="F4322" s="245"/>
      <c r="G4322" s="253">
        <v>25.634</v>
      </c>
    </row>
    <row r="4323" spans="1:7" ht="37.5">
      <c r="A4323" s="251"/>
      <c r="B4323" s="241" t="s">
        <v>5084</v>
      </c>
      <c r="C4323" s="245">
        <v>2022</v>
      </c>
      <c r="D4323" s="245" t="s">
        <v>3771</v>
      </c>
      <c r="E4323" s="245">
        <v>1</v>
      </c>
      <c r="F4323" s="245"/>
      <c r="G4323" s="253">
        <v>26.669160000000002</v>
      </c>
    </row>
    <row r="4324" spans="1:7" ht="37.5">
      <c r="A4324" s="251"/>
      <c r="B4324" s="241" t="s">
        <v>5084</v>
      </c>
      <c r="C4324" s="245">
        <v>2022</v>
      </c>
      <c r="D4324" s="245" t="s">
        <v>3771</v>
      </c>
      <c r="E4324" s="245">
        <v>1</v>
      </c>
      <c r="F4324" s="245"/>
      <c r="G4324" s="253">
        <v>26.665179999999999</v>
      </c>
    </row>
    <row r="4325" spans="1:7" ht="37.5">
      <c r="A4325" s="251"/>
      <c r="B4325" s="241" t="s">
        <v>5084</v>
      </c>
      <c r="C4325" s="245">
        <v>2022</v>
      </c>
      <c r="D4325" s="245" t="s">
        <v>3771</v>
      </c>
      <c r="E4325" s="245">
        <v>1</v>
      </c>
      <c r="F4325" s="245"/>
      <c r="G4325" s="253">
        <v>25.809540000000002</v>
      </c>
    </row>
    <row r="4326" spans="1:7" ht="37.5">
      <c r="A4326" s="251"/>
      <c r="B4326" s="241" t="s">
        <v>5084</v>
      </c>
      <c r="C4326" s="245">
        <v>2022</v>
      </c>
      <c r="D4326" s="245" t="s">
        <v>3771</v>
      </c>
      <c r="E4326" s="245">
        <v>1</v>
      </c>
      <c r="F4326" s="245"/>
      <c r="G4326" s="253">
        <v>21.05423</v>
      </c>
    </row>
    <row r="4327" spans="1:7" ht="37.5">
      <c r="A4327" s="251"/>
      <c r="B4327" s="241" t="s">
        <v>5084</v>
      </c>
      <c r="C4327" s="245">
        <v>2022</v>
      </c>
      <c r="D4327" s="245" t="s">
        <v>3771</v>
      </c>
      <c r="E4327" s="245">
        <v>1</v>
      </c>
      <c r="F4327" s="245"/>
      <c r="G4327" s="253">
        <v>33.255609999999997</v>
      </c>
    </row>
    <row r="4328" spans="1:7" ht="37.5">
      <c r="A4328" s="251"/>
      <c r="B4328" s="241" t="s">
        <v>5084</v>
      </c>
      <c r="C4328" s="245">
        <v>2022</v>
      </c>
      <c r="D4328" s="245" t="s">
        <v>3771</v>
      </c>
      <c r="E4328" s="245">
        <v>1</v>
      </c>
      <c r="F4328" s="245"/>
      <c r="G4328" s="253">
        <v>32.871809999999996</v>
      </c>
    </row>
    <row r="4329" spans="1:7" ht="37.5">
      <c r="A4329" s="251"/>
      <c r="B4329" s="241" t="s">
        <v>5084</v>
      </c>
      <c r="C4329" s="245">
        <v>2022</v>
      </c>
      <c r="D4329" s="245" t="s">
        <v>3771</v>
      </c>
      <c r="E4329" s="245">
        <v>1</v>
      </c>
      <c r="F4329" s="245"/>
      <c r="G4329" s="253">
        <v>35.1038</v>
      </c>
    </row>
    <row r="4330" spans="1:7" ht="37.5">
      <c r="A4330" s="251"/>
      <c r="B4330" s="241" t="s">
        <v>5084</v>
      </c>
      <c r="C4330" s="245">
        <v>2022</v>
      </c>
      <c r="D4330" s="245" t="s">
        <v>3771</v>
      </c>
      <c r="E4330" s="245">
        <v>1</v>
      </c>
      <c r="F4330" s="245"/>
      <c r="G4330" s="253">
        <v>33.44885</v>
      </c>
    </row>
    <row r="4331" spans="1:7" ht="37.5">
      <c r="A4331" s="251"/>
      <c r="B4331" s="241" t="s">
        <v>5084</v>
      </c>
      <c r="C4331" s="245">
        <v>2022</v>
      </c>
      <c r="D4331" s="245" t="s">
        <v>3771</v>
      </c>
      <c r="E4331" s="245">
        <v>1</v>
      </c>
      <c r="F4331" s="245"/>
      <c r="G4331" s="253">
        <v>34.307809999999996</v>
      </c>
    </row>
    <row r="4332" spans="1:7" ht="37.5">
      <c r="A4332" s="251"/>
      <c r="B4332" s="241" t="s">
        <v>5084</v>
      </c>
      <c r="C4332" s="245">
        <v>2022</v>
      </c>
      <c r="D4332" s="245" t="s">
        <v>3771</v>
      </c>
      <c r="E4332" s="245">
        <v>1</v>
      </c>
      <c r="F4332" s="245"/>
      <c r="G4332" s="253">
        <v>35.550609999999999</v>
      </c>
    </row>
    <row r="4333" spans="1:7" ht="37.5">
      <c r="A4333" s="251"/>
      <c r="B4333" s="241" t="s">
        <v>5084</v>
      </c>
      <c r="C4333" s="245">
        <v>2022</v>
      </c>
      <c r="D4333" s="245" t="s">
        <v>3771</v>
      </c>
      <c r="E4333" s="245">
        <v>1</v>
      </c>
      <c r="F4333" s="245"/>
      <c r="G4333" s="253">
        <v>21.778320000000001</v>
      </c>
    </row>
    <row r="4334" spans="1:7" ht="37.5">
      <c r="A4334" s="251"/>
      <c r="B4334" s="241" t="s">
        <v>5084</v>
      </c>
      <c r="C4334" s="245">
        <v>2022</v>
      </c>
      <c r="D4334" s="245" t="s">
        <v>3771</v>
      </c>
      <c r="E4334" s="245">
        <v>1</v>
      </c>
      <c r="F4334" s="245"/>
      <c r="G4334" s="253">
        <v>21.77834</v>
      </c>
    </row>
    <row r="4335" spans="1:7" ht="37.5">
      <c r="A4335" s="251"/>
      <c r="B4335" s="241" t="s">
        <v>5084</v>
      </c>
      <c r="C4335" s="245">
        <v>2022</v>
      </c>
      <c r="D4335" s="245" t="s">
        <v>3771</v>
      </c>
      <c r="E4335" s="245">
        <v>1</v>
      </c>
      <c r="F4335" s="245"/>
      <c r="G4335" s="253">
        <v>21.197189999999999</v>
      </c>
    </row>
    <row r="4336" spans="1:7" ht="37.5">
      <c r="A4336" s="251"/>
      <c r="B4336" s="241" t="s">
        <v>5084</v>
      </c>
      <c r="C4336" s="245">
        <v>2022</v>
      </c>
      <c r="D4336" s="245" t="s">
        <v>3771</v>
      </c>
      <c r="E4336" s="245">
        <v>1</v>
      </c>
      <c r="F4336" s="245"/>
      <c r="G4336" s="253">
        <v>21.77834</v>
      </c>
    </row>
    <row r="4337" spans="1:7" ht="37.5">
      <c r="A4337" s="251"/>
      <c r="B4337" s="241" t="s">
        <v>5084</v>
      </c>
      <c r="C4337" s="245">
        <v>2022</v>
      </c>
      <c r="D4337" s="245" t="s">
        <v>3771</v>
      </c>
      <c r="E4337" s="245">
        <v>1</v>
      </c>
      <c r="F4337" s="245"/>
      <c r="G4337" s="253">
        <v>21.77834</v>
      </c>
    </row>
    <row r="4338" spans="1:7" ht="37.5">
      <c r="A4338" s="251"/>
      <c r="B4338" s="241" t="s">
        <v>5084</v>
      </c>
      <c r="C4338" s="245">
        <v>2022</v>
      </c>
      <c r="D4338" s="245" t="s">
        <v>3771</v>
      </c>
      <c r="E4338" s="245">
        <v>1</v>
      </c>
      <c r="F4338" s="245"/>
      <c r="G4338" s="253">
        <v>21.77834</v>
      </c>
    </row>
    <row r="4339" spans="1:7" ht="37.5">
      <c r="A4339" s="251"/>
      <c r="B4339" s="241" t="s">
        <v>5084</v>
      </c>
      <c r="C4339" s="245">
        <v>2022</v>
      </c>
      <c r="D4339" s="245" t="s">
        <v>3771</v>
      </c>
      <c r="E4339" s="245">
        <v>1</v>
      </c>
      <c r="F4339" s="245"/>
      <c r="G4339" s="253">
        <v>21.77834</v>
      </c>
    </row>
    <row r="4340" spans="1:7" ht="37.5">
      <c r="A4340" s="251"/>
      <c r="B4340" s="241" t="s">
        <v>5084</v>
      </c>
      <c r="C4340" s="245">
        <v>2022</v>
      </c>
      <c r="D4340" s="245" t="s">
        <v>3771</v>
      </c>
      <c r="E4340" s="245">
        <v>1</v>
      </c>
      <c r="F4340" s="245"/>
      <c r="G4340" s="253">
        <v>21.77834</v>
      </c>
    </row>
    <row r="4341" spans="1:7" ht="37.5">
      <c r="A4341" s="251"/>
      <c r="B4341" s="241" t="s">
        <v>5084</v>
      </c>
      <c r="C4341" s="245">
        <v>2022</v>
      </c>
      <c r="D4341" s="245" t="s">
        <v>3771</v>
      </c>
      <c r="E4341" s="245">
        <v>1</v>
      </c>
      <c r="F4341" s="245"/>
      <c r="G4341" s="253">
        <v>21.77834</v>
      </c>
    </row>
    <row r="4342" spans="1:7" ht="37.5">
      <c r="A4342" s="251"/>
      <c r="B4342" s="241" t="s">
        <v>5084</v>
      </c>
      <c r="C4342" s="245">
        <v>2022</v>
      </c>
      <c r="D4342" s="245" t="s">
        <v>3771</v>
      </c>
      <c r="E4342" s="245">
        <v>1</v>
      </c>
      <c r="F4342" s="245"/>
      <c r="G4342" s="253">
        <v>21.77834</v>
      </c>
    </row>
    <row r="4343" spans="1:7" ht="37.5">
      <c r="A4343" s="251"/>
      <c r="B4343" s="241" t="s">
        <v>5084</v>
      </c>
      <c r="C4343" s="245">
        <v>2022</v>
      </c>
      <c r="D4343" s="245" t="s">
        <v>3771</v>
      </c>
      <c r="E4343" s="245">
        <v>1</v>
      </c>
      <c r="F4343" s="245"/>
      <c r="G4343" s="253">
        <v>21.77834</v>
      </c>
    </row>
    <row r="4344" spans="1:7" ht="37.5">
      <c r="A4344" s="251"/>
      <c r="B4344" s="241" t="s">
        <v>5084</v>
      </c>
      <c r="C4344" s="245">
        <v>2022</v>
      </c>
      <c r="D4344" s="245" t="s">
        <v>3771</v>
      </c>
      <c r="E4344" s="245">
        <v>1</v>
      </c>
      <c r="F4344" s="245"/>
      <c r="G4344" s="253">
        <v>21.77834</v>
      </c>
    </row>
    <row r="4345" spans="1:7" ht="37.5">
      <c r="A4345" s="251"/>
      <c r="B4345" s="241" t="s">
        <v>5084</v>
      </c>
      <c r="C4345" s="245">
        <v>2022</v>
      </c>
      <c r="D4345" s="245" t="s">
        <v>3771</v>
      </c>
      <c r="E4345" s="245">
        <v>1</v>
      </c>
      <c r="F4345" s="245"/>
      <c r="G4345" s="253">
        <v>21.77834</v>
      </c>
    </row>
    <row r="4346" spans="1:7" ht="37.5">
      <c r="A4346" s="251"/>
      <c r="B4346" s="241" t="s">
        <v>5084</v>
      </c>
      <c r="C4346" s="245">
        <v>2022</v>
      </c>
      <c r="D4346" s="245" t="s">
        <v>3771</v>
      </c>
      <c r="E4346" s="245">
        <v>1</v>
      </c>
      <c r="F4346" s="245"/>
      <c r="G4346" s="253">
        <v>21.77834</v>
      </c>
    </row>
    <row r="4347" spans="1:7" ht="37.5">
      <c r="A4347" s="251"/>
      <c r="B4347" s="241" t="s">
        <v>5084</v>
      </c>
      <c r="C4347" s="245">
        <v>2022</v>
      </c>
      <c r="D4347" s="245" t="s">
        <v>3771</v>
      </c>
      <c r="E4347" s="245">
        <v>1</v>
      </c>
      <c r="F4347" s="245"/>
      <c r="G4347" s="253">
        <v>21.77834</v>
      </c>
    </row>
    <row r="4348" spans="1:7" ht="37.5">
      <c r="A4348" s="251"/>
      <c r="B4348" s="241" t="s">
        <v>5084</v>
      </c>
      <c r="C4348" s="245">
        <v>2022</v>
      </c>
      <c r="D4348" s="245" t="s">
        <v>3771</v>
      </c>
      <c r="E4348" s="245">
        <v>1</v>
      </c>
      <c r="F4348" s="245"/>
      <c r="G4348" s="253">
        <v>21.77834</v>
      </c>
    </row>
    <row r="4349" spans="1:7" ht="37.5">
      <c r="A4349" s="251"/>
      <c r="B4349" s="241" t="s">
        <v>5084</v>
      </c>
      <c r="C4349" s="245">
        <v>2022</v>
      </c>
      <c r="D4349" s="245" t="s">
        <v>3771</v>
      </c>
      <c r="E4349" s="245">
        <v>1</v>
      </c>
      <c r="F4349" s="245"/>
      <c r="G4349" s="253">
        <v>21.77834</v>
      </c>
    </row>
    <row r="4350" spans="1:7" ht="37.5">
      <c r="A4350" s="251"/>
      <c r="B4350" s="241" t="s">
        <v>5084</v>
      </c>
      <c r="C4350" s="245">
        <v>2022</v>
      </c>
      <c r="D4350" s="245" t="s">
        <v>3771</v>
      </c>
      <c r="E4350" s="245">
        <v>1</v>
      </c>
      <c r="F4350" s="245"/>
      <c r="G4350" s="253">
        <v>21.197200000000002</v>
      </c>
    </row>
    <row r="4351" spans="1:7" ht="37.5">
      <c r="A4351" s="251"/>
      <c r="B4351" s="241" t="s">
        <v>5084</v>
      </c>
      <c r="C4351" s="245">
        <v>2022</v>
      </c>
      <c r="D4351" s="245" t="s">
        <v>3771</v>
      </c>
      <c r="E4351" s="245">
        <v>1</v>
      </c>
      <c r="F4351" s="245"/>
      <c r="G4351" s="253">
        <v>21.197200000000002</v>
      </c>
    </row>
    <row r="4352" spans="1:7" ht="37.5">
      <c r="A4352" s="251"/>
      <c r="B4352" s="241" t="s">
        <v>5084</v>
      </c>
      <c r="C4352" s="245">
        <v>2022</v>
      </c>
      <c r="D4352" s="245" t="s">
        <v>3771</v>
      </c>
      <c r="E4352" s="245">
        <v>1</v>
      </c>
      <c r="F4352" s="245"/>
      <c r="G4352" s="253">
        <v>21.77834</v>
      </c>
    </row>
    <row r="4353" spans="1:7" ht="37.5">
      <c r="A4353" s="251"/>
      <c r="B4353" s="241" t="s">
        <v>5084</v>
      </c>
      <c r="C4353" s="245">
        <v>2022</v>
      </c>
      <c r="D4353" s="245" t="s">
        <v>3771</v>
      </c>
      <c r="E4353" s="245">
        <v>1</v>
      </c>
      <c r="F4353" s="245"/>
      <c r="G4353" s="253">
        <v>21.77834</v>
      </c>
    </row>
    <row r="4354" spans="1:7" ht="37.5">
      <c r="A4354" s="251"/>
      <c r="B4354" s="241" t="s">
        <v>5084</v>
      </c>
      <c r="C4354" s="245">
        <v>2022</v>
      </c>
      <c r="D4354" s="245" t="s">
        <v>3771</v>
      </c>
      <c r="E4354" s="245">
        <v>1</v>
      </c>
      <c r="F4354" s="245"/>
      <c r="G4354" s="253">
        <v>21.77834</v>
      </c>
    </row>
    <row r="4355" spans="1:7" ht="37.5">
      <c r="A4355" s="251"/>
      <c r="B4355" s="241" t="s">
        <v>5084</v>
      </c>
      <c r="C4355" s="245">
        <v>2022</v>
      </c>
      <c r="D4355" s="245" t="s">
        <v>3771</v>
      </c>
      <c r="E4355" s="245">
        <v>1</v>
      </c>
      <c r="F4355" s="245"/>
      <c r="G4355" s="253">
        <v>21.77834</v>
      </c>
    </row>
    <row r="4356" spans="1:7" ht="37.5">
      <c r="A4356" s="251"/>
      <c r="B4356" s="241" t="s">
        <v>5084</v>
      </c>
      <c r="C4356" s="245">
        <v>2022</v>
      </c>
      <c r="D4356" s="245" t="s">
        <v>3771</v>
      </c>
      <c r="E4356" s="245">
        <v>1</v>
      </c>
      <c r="F4356" s="245"/>
      <c r="G4356" s="253">
        <v>21.77834</v>
      </c>
    </row>
    <row r="4357" spans="1:7" ht="37.5">
      <c r="A4357" s="251"/>
      <c r="B4357" s="241" t="s">
        <v>5084</v>
      </c>
      <c r="C4357" s="245">
        <v>2022</v>
      </c>
      <c r="D4357" s="245" t="s">
        <v>3771</v>
      </c>
      <c r="E4357" s="245">
        <v>1</v>
      </c>
      <c r="F4357" s="245"/>
      <c r="G4357" s="253">
        <v>21.77834</v>
      </c>
    </row>
    <row r="4358" spans="1:7" ht="37.5">
      <c r="A4358" s="251"/>
      <c r="B4358" s="241" t="s">
        <v>5084</v>
      </c>
      <c r="C4358" s="245">
        <v>2022</v>
      </c>
      <c r="D4358" s="245" t="s">
        <v>3771</v>
      </c>
      <c r="E4358" s="245">
        <v>1</v>
      </c>
      <c r="F4358" s="245"/>
      <c r="G4358" s="253">
        <v>21.77834</v>
      </c>
    </row>
    <row r="4359" spans="1:7" ht="37.5">
      <c r="A4359" s="251"/>
      <c r="B4359" s="241" t="s">
        <v>5084</v>
      </c>
      <c r="C4359" s="245">
        <v>2022</v>
      </c>
      <c r="D4359" s="245" t="s">
        <v>3771</v>
      </c>
      <c r="E4359" s="245">
        <v>1</v>
      </c>
      <c r="F4359" s="245"/>
      <c r="G4359" s="253">
        <v>21.77834</v>
      </c>
    </row>
    <row r="4360" spans="1:7" ht="37.5">
      <c r="A4360" s="251"/>
      <c r="B4360" s="241" t="s">
        <v>5084</v>
      </c>
      <c r="C4360" s="245">
        <v>2022</v>
      </c>
      <c r="D4360" s="245" t="s">
        <v>3771</v>
      </c>
      <c r="E4360" s="245">
        <v>1</v>
      </c>
      <c r="F4360" s="245"/>
      <c r="G4360" s="253">
        <v>21.77834</v>
      </c>
    </row>
    <row r="4361" spans="1:7" ht="37.5">
      <c r="A4361" s="251"/>
      <c r="B4361" s="241" t="s">
        <v>5084</v>
      </c>
      <c r="C4361" s="245">
        <v>2022</v>
      </c>
      <c r="D4361" s="245" t="s">
        <v>3771</v>
      </c>
      <c r="E4361" s="245">
        <v>1</v>
      </c>
      <c r="F4361" s="245"/>
      <c r="G4361" s="253">
        <v>21.77834</v>
      </c>
    </row>
    <row r="4362" spans="1:7" ht="37.5">
      <c r="A4362" s="251"/>
      <c r="B4362" s="241" t="s">
        <v>5084</v>
      </c>
      <c r="C4362" s="245">
        <v>2022</v>
      </c>
      <c r="D4362" s="245" t="s">
        <v>3771</v>
      </c>
      <c r="E4362" s="245">
        <v>1</v>
      </c>
      <c r="F4362" s="245"/>
      <c r="G4362" s="253">
        <v>21.77834</v>
      </c>
    </row>
    <row r="4363" spans="1:7" ht="37.5">
      <c r="A4363" s="251"/>
      <c r="B4363" s="241" t="s">
        <v>5084</v>
      </c>
      <c r="C4363" s="245">
        <v>2022</v>
      </c>
      <c r="D4363" s="245" t="s">
        <v>3771</v>
      </c>
      <c r="E4363" s="245">
        <v>1</v>
      </c>
      <c r="F4363" s="245"/>
      <c r="G4363" s="253">
        <v>21.77834</v>
      </c>
    </row>
    <row r="4364" spans="1:7" ht="37.5">
      <c r="A4364" s="251"/>
      <c r="B4364" s="241" t="s">
        <v>5084</v>
      </c>
      <c r="C4364" s="245">
        <v>2022</v>
      </c>
      <c r="D4364" s="245" t="s">
        <v>3771</v>
      </c>
      <c r="E4364" s="245">
        <v>1</v>
      </c>
      <c r="F4364" s="245"/>
      <c r="G4364" s="253">
        <v>21.77834</v>
      </c>
    </row>
    <row r="4365" spans="1:7" ht="37.5">
      <c r="A4365" s="251"/>
      <c r="B4365" s="241" t="s">
        <v>5084</v>
      </c>
      <c r="C4365" s="245">
        <v>2022</v>
      </c>
      <c r="D4365" s="245" t="s">
        <v>3771</v>
      </c>
      <c r="E4365" s="245">
        <v>1</v>
      </c>
      <c r="F4365" s="245"/>
      <c r="G4365" s="253">
        <v>21.77834</v>
      </c>
    </row>
    <row r="4366" spans="1:7" ht="37.5">
      <c r="A4366" s="251"/>
      <c r="B4366" s="241" t="s">
        <v>5084</v>
      </c>
      <c r="C4366" s="245">
        <v>2022</v>
      </c>
      <c r="D4366" s="245" t="s">
        <v>3771</v>
      </c>
      <c r="E4366" s="245">
        <v>1</v>
      </c>
      <c r="F4366" s="245"/>
      <c r="G4366" s="253">
        <v>21.77834</v>
      </c>
    </row>
    <row r="4367" spans="1:7" ht="37.5">
      <c r="A4367" s="251"/>
      <c r="B4367" s="241" t="s">
        <v>5084</v>
      </c>
      <c r="C4367" s="245">
        <v>2022</v>
      </c>
      <c r="D4367" s="245" t="s">
        <v>3771</v>
      </c>
      <c r="E4367" s="245">
        <v>1</v>
      </c>
      <c r="F4367" s="245"/>
      <c r="G4367" s="253">
        <v>21.77834</v>
      </c>
    </row>
    <row r="4368" spans="1:7" ht="37.5">
      <c r="A4368" s="251"/>
      <c r="B4368" s="241" t="s">
        <v>5084</v>
      </c>
      <c r="C4368" s="245">
        <v>2022</v>
      </c>
      <c r="D4368" s="245" t="s">
        <v>3771</v>
      </c>
      <c r="E4368" s="245">
        <v>1</v>
      </c>
      <c r="F4368" s="245"/>
      <c r="G4368" s="253">
        <v>21.77834</v>
      </c>
    </row>
    <row r="4369" spans="1:7" ht="37.5">
      <c r="A4369" s="251"/>
      <c r="B4369" s="241" t="s">
        <v>5084</v>
      </c>
      <c r="C4369" s="245">
        <v>2022</v>
      </c>
      <c r="D4369" s="245" t="s">
        <v>3771</v>
      </c>
      <c r="E4369" s="245">
        <v>1</v>
      </c>
      <c r="F4369" s="245"/>
      <c r="G4369" s="253">
        <v>21.77834</v>
      </c>
    </row>
    <row r="4370" spans="1:7" ht="37.5">
      <c r="A4370" s="251"/>
      <c r="B4370" s="241" t="s">
        <v>5084</v>
      </c>
      <c r="C4370" s="245">
        <v>2022</v>
      </c>
      <c r="D4370" s="245" t="s">
        <v>3771</v>
      </c>
      <c r="E4370" s="245">
        <v>1</v>
      </c>
      <c r="F4370" s="245"/>
      <c r="G4370" s="253">
        <v>21.77834</v>
      </c>
    </row>
    <row r="4371" spans="1:7" ht="37.5">
      <c r="A4371" s="251"/>
      <c r="B4371" s="241" t="s">
        <v>5084</v>
      </c>
      <c r="C4371" s="245">
        <v>2022</v>
      </c>
      <c r="D4371" s="245" t="s">
        <v>3771</v>
      </c>
      <c r="E4371" s="245">
        <v>1</v>
      </c>
      <c r="F4371" s="245"/>
      <c r="G4371" s="253">
        <v>21.77834</v>
      </c>
    </row>
    <row r="4372" spans="1:7" ht="37.5">
      <c r="A4372" s="251"/>
      <c r="B4372" s="241" t="s">
        <v>5084</v>
      </c>
      <c r="C4372" s="245">
        <v>2022</v>
      </c>
      <c r="D4372" s="245" t="s">
        <v>3771</v>
      </c>
      <c r="E4372" s="245">
        <v>1</v>
      </c>
      <c r="F4372" s="245"/>
      <c r="G4372" s="253">
        <v>21.197200000000002</v>
      </c>
    </row>
    <row r="4373" spans="1:7" ht="37.5">
      <c r="A4373" s="251"/>
      <c r="B4373" s="241" t="s">
        <v>5084</v>
      </c>
      <c r="C4373" s="245">
        <v>2022</v>
      </c>
      <c r="D4373" s="245" t="s">
        <v>3771</v>
      </c>
      <c r="E4373" s="245">
        <v>1</v>
      </c>
      <c r="F4373" s="245"/>
      <c r="G4373" s="253">
        <v>21.197200000000002</v>
      </c>
    </row>
    <row r="4374" spans="1:7" ht="37.5">
      <c r="A4374" s="251"/>
      <c r="B4374" s="241" t="s">
        <v>5084</v>
      </c>
      <c r="C4374" s="245">
        <v>2022</v>
      </c>
      <c r="D4374" s="245" t="s">
        <v>3771</v>
      </c>
      <c r="E4374" s="245">
        <v>1</v>
      </c>
      <c r="F4374" s="245"/>
      <c r="G4374" s="253">
        <v>21.197200000000002</v>
      </c>
    </row>
    <row r="4375" spans="1:7" ht="37.5">
      <c r="A4375" s="251"/>
      <c r="B4375" s="241" t="s">
        <v>5084</v>
      </c>
      <c r="C4375" s="245">
        <v>2022</v>
      </c>
      <c r="D4375" s="245" t="s">
        <v>3771</v>
      </c>
      <c r="E4375" s="245">
        <v>1</v>
      </c>
      <c r="F4375" s="245"/>
      <c r="G4375" s="253">
        <v>21.197200000000002</v>
      </c>
    </row>
    <row r="4376" spans="1:7" ht="37.5">
      <c r="A4376" s="251"/>
      <c r="B4376" s="241" t="s">
        <v>5084</v>
      </c>
      <c r="C4376" s="245">
        <v>2022</v>
      </c>
      <c r="D4376" s="245" t="s">
        <v>3771</v>
      </c>
      <c r="E4376" s="245">
        <v>1</v>
      </c>
      <c r="F4376" s="245"/>
      <c r="G4376" s="253">
        <v>21.197200000000002</v>
      </c>
    </row>
    <row r="4377" spans="1:7" ht="37.5">
      <c r="A4377" s="251"/>
      <c r="B4377" s="241" t="s">
        <v>5084</v>
      </c>
      <c r="C4377" s="245">
        <v>2022</v>
      </c>
      <c r="D4377" s="245" t="s">
        <v>3771</v>
      </c>
      <c r="E4377" s="245">
        <v>1</v>
      </c>
      <c r="F4377" s="245"/>
      <c r="G4377" s="253">
        <v>21.77834</v>
      </c>
    </row>
    <row r="4378" spans="1:7" ht="37.5">
      <c r="A4378" s="251"/>
      <c r="B4378" s="241" t="s">
        <v>5084</v>
      </c>
      <c r="C4378" s="245">
        <v>2022</v>
      </c>
      <c r="D4378" s="245" t="s">
        <v>3771</v>
      </c>
      <c r="E4378" s="245">
        <v>1</v>
      </c>
      <c r="F4378" s="245"/>
      <c r="G4378" s="253">
        <v>21.197200000000002</v>
      </c>
    </row>
    <row r="4379" spans="1:7" ht="37.5">
      <c r="A4379" s="251"/>
      <c r="B4379" s="241" t="s">
        <v>5084</v>
      </c>
      <c r="C4379" s="245">
        <v>2022</v>
      </c>
      <c r="D4379" s="245" t="s">
        <v>3771</v>
      </c>
      <c r="E4379" s="245">
        <v>1</v>
      </c>
      <c r="F4379" s="245"/>
      <c r="G4379" s="253">
        <v>21.197200000000002</v>
      </c>
    </row>
    <row r="4380" spans="1:7" ht="37.5">
      <c r="A4380" s="251"/>
      <c r="B4380" s="241" t="s">
        <v>5084</v>
      </c>
      <c r="C4380" s="245">
        <v>2022</v>
      </c>
      <c r="D4380" s="245" t="s">
        <v>3771</v>
      </c>
      <c r="E4380" s="245">
        <v>1</v>
      </c>
      <c r="F4380" s="245"/>
      <c r="G4380" s="253">
        <v>21.77834</v>
      </c>
    </row>
    <row r="4381" spans="1:7" ht="37.5">
      <c r="A4381" s="251"/>
      <c r="B4381" s="241" t="s">
        <v>5084</v>
      </c>
      <c r="C4381" s="245">
        <v>2022</v>
      </c>
      <c r="D4381" s="245" t="s">
        <v>3771</v>
      </c>
      <c r="E4381" s="245">
        <v>1</v>
      </c>
      <c r="F4381" s="245"/>
      <c r="G4381" s="253">
        <v>21.197200000000002</v>
      </c>
    </row>
    <row r="4382" spans="1:7" ht="37.5">
      <c r="A4382" s="251"/>
      <c r="B4382" s="241" t="s">
        <v>5084</v>
      </c>
      <c r="C4382" s="245">
        <v>2022</v>
      </c>
      <c r="D4382" s="245" t="s">
        <v>3771</v>
      </c>
      <c r="E4382" s="245">
        <v>1</v>
      </c>
      <c r="F4382" s="245"/>
      <c r="G4382" s="253">
        <v>21.197200000000002</v>
      </c>
    </row>
    <row r="4383" spans="1:7" ht="37.5">
      <c r="A4383" s="251"/>
      <c r="B4383" s="241" t="s">
        <v>5084</v>
      </c>
      <c r="C4383" s="245">
        <v>2022</v>
      </c>
      <c r="D4383" s="245" t="s">
        <v>3771</v>
      </c>
      <c r="E4383" s="245">
        <v>1</v>
      </c>
      <c r="F4383" s="245"/>
      <c r="G4383" s="253">
        <v>21.197200000000002</v>
      </c>
    </row>
    <row r="4384" spans="1:7" ht="37.5">
      <c r="A4384" s="251"/>
      <c r="B4384" s="241" t="s">
        <v>5084</v>
      </c>
      <c r="C4384" s="245">
        <v>2022</v>
      </c>
      <c r="D4384" s="245" t="s">
        <v>3771</v>
      </c>
      <c r="E4384" s="245">
        <v>1</v>
      </c>
      <c r="F4384" s="245"/>
      <c r="G4384" s="253">
        <v>21.197200000000002</v>
      </c>
    </row>
    <row r="4385" spans="1:7" ht="37.5">
      <c r="A4385" s="251"/>
      <c r="B4385" s="241" t="s">
        <v>5084</v>
      </c>
      <c r="C4385" s="245">
        <v>2022</v>
      </c>
      <c r="D4385" s="245" t="s">
        <v>3771</v>
      </c>
      <c r="E4385" s="245">
        <v>1</v>
      </c>
      <c r="F4385" s="245"/>
      <c r="G4385" s="253">
        <v>21.197200000000002</v>
      </c>
    </row>
    <row r="4386" spans="1:7" ht="37.5">
      <c r="A4386" s="251"/>
      <c r="B4386" s="241" t="s">
        <v>5084</v>
      </c>
      <c r="C4386" s="245">
        <v>2022</v>
      </c>
      <c r="D4386" s="245" t="s">
        <v>3771</v>
      </c>
      <c r="E4386" s="245">
        <v>1</v>
      </c>
      <c r="F4386" s="245"/>
      <c r="G4386" s="253">
        <v>21.197200000000002</v>
      </c>
    </row>
    <row r="4387" spans="1:7" ht="37.5">
      <c r="A4387" s="251"/>
      <c r="B4387" s="241" t="s">
        <v>5084</v>
      </c>
      <c r="C4387" s="245">
        <v>2022</v>
      </c>
      <c r="D4387" s="245" t="s">
        <v>3771</v>
      </c>
      <c r="E4387" s="245">
        <v>1</v>
      </c>
      <c r="F4387" s="245"/>
      <c r="G4387" s="253">
        <v>21.197200000000002</v>
      </c>
    </row>
    <row r="4388" spans="1:7" ht="37.5">
      <c r="A4388" s="251"/>
      <c r="B4388" s="241" t="s">
        <v>5084</v>
      </c>
      <c r="C4388" s="245">
        <v>2022</v>
      </c>
      <c r="D4388" s="245" t="s">
        <v>3771</v>
      </c>
      <c r="E4388" s="245">
        <v>1</v>
      </c>
      <c r="F4388" s="245"/>
      <c r="G4388" s="253">
        <v>21.197200000000002</v>
      </c>
    </row>
    <row r="4389" spans="1:7" ht="37.5">
      <c r="A4389" s="251"/>
      <c r="B4389" s="241" t="s">
        <v>5084</v>
      </c>
      <c r="C4389" s="245">
        <v>2022</v>
      </c>
      <c r="D4389" s="245" t="s">
        <v>3771</v>
      </c>
      <c r="E4389" s="245">
        <v>1</v>
      </c>
      <c r="F4389" s="245"/>
      <c r="G4389" s="253">
        <v>21.197200000000002</v>
      </c>
    </row>
    <row r="4390" spans="1:7" ht="37.5">
      <c r="A4390" s="251"/>
      <c r="B4390" s="241" t="s">
        <v>5084</v>
      </c>
      <c r="C4390" s="245">
        <v>2022</v>
      </c>
      <c r="D4390" s="245" t="s">
        <v>3771</v>
      </c>
      <c r="E4390" s="245">
        <v>1</v>
      </c>
      <c r="F4390" s="245"/>
      <c r="G4390" s="253">
        <v>21.197200000000002</v>
      </c>
    </row>
    <row r="4391" spans="1:7" ht="37.5">
      <c r="A4391" s="251"/>
      <c r="B4391" s="241" t="s">
        <v>5084</v>
      </c>
      <c r="C4391" s="245">
        <v>2022</v>
      </c>
      <c r="D4391" s="245" t="s">
        <v>3771</v>
      </c>
      <c r="E4391" s="245">
        <v>1</v>
      </c>
      <c r="F4391" s="245"/>
      <c r="G4391" s="253">
        <v>21.197200000000002</v>
      </c>
    </row>
    <row r="4392" spans="1:7" ht="37.5">
      <c r="A4392" s="251"/>
      <c r="B4392" s="241" t="s">
        <v>5084</v>
      </c>
      <c r="C4392" s="245">
        <v>2022</v>
      </c>
      <c r="D4392" s="245" t="s">
        <v>3771</v>
      </c>
      <c r="E4392" s="245">
        <v>1</v>
      </c>
      <c r="F4392" s="245"/>
      <c r="G4392" s="253">
        <v>21.197200000000002</v>
      </c>
    </row>
    <row r="4393" spans="1:7" ht="37.5">
      <c r="A4393" s="251"/>
      <c r="B4393" s="241" t="s">
        <v>5084</v>
      </c>
      <c r="C4393" s="245">
        <v>2022</v>
      </c>
      <c r="D4393" s="245" t="s">
        <v>3771</v>
      </c>
      <c r="E4393" s="245">
        <v>1</v>
      </c>
      <c r="F4393" s="245"/>
      <c r="G4393" s="253">
        <v>21.197200000000002</v>
      </c>
    </row>
    <row r="4394" spans="1:7" ht="37.5">
      <c r="A4394" s="251"/>
      <c r="B4394" s="241" t="s">
        <v>5084</v>
      </c>
      <c r="C4394" s="245">
        <v>2022</v>
      </c>
      <c r="D4394" s="245" t="s">
        <v>3771</v>
      </c>
      <c r="E4394" s="245">
        <v>1</v>
      </c>
      <c r="F4394" s="245"/>
      <c r="G4394" s="253">
        <v>21.197200000000002</v>
      </c>
    </row>
    <row r="4395" spans="1:7" ht="37.5">
      <c r="A4395" s="251"/>
      <c r="B4395" s="241" t="s">
        <v>5084</v>
      </c>
      <c r="C4395" s="245">
        <v>2022</v>
      </c>
      <c r="D4395" s="245" t="s">
        <v>3771</v>
      </c>
      <c r="E4395" s="245">
        <v>1</v>
      </c>
      <c r="F4395" s="245"/>
      <c r="G4395" s="253">
        <v>21.77834</v>
      </c>
    </row>
    <row r="4396" spans="1:7" ht="37.5">
      <c r="A4396" s="251"/>
      <c r="B4396" s="241" t="s">
        <v>5084</v>
      </c>
      <c r="C4396" s="245">
        <v>2022</v>
      </c>
      <c r="D4396" s="245" t="s">
        <v>3771</v>
      </c>
      <c r="E4396" s="245">
        <v>1</v>
      </c>
      <c r="F4396" s="245"/>
      <c r="G4396" s="253">
        <v>21.77834</v>
      </c>
    </row>
    <row r="4397" spans="1:7" ht="37.5">
      <c r="A4397" s="251"/>
      <c r="B4397" s="241" t="s">
        <v>5084</v>
      </c>
      <c r="C4397" s="245">
        <v>2022</v>
      </c>
      <c r="D4397" s="245" t="s">
        <v>3771</v>
      </c>
      <c r="E4397" s="245">
        <v>1</v>
      </c>
      <c r="F4397" s="245"/>
      <c r="G4397" s="253">
        <v>21.77834</v>
      </c>
    </row>
    <row r="4398" spans="1:7" ht="37.5">
      <c r="A4398" s="251"/>
      <c r="B4398" s="241" t="s">
        <v>5084</v>
      </c>
      <c r="C4398" s="245">
        <v>2022</v>
      </c>
      <c r="D4398" s="245" t="s">
        <v>3771</v>
      </c>
      <c r="E4398" s="245">
        <v>1</v>
      </c>
      <c r="F4398" s="245"/>
      <c r="G4398" s="253">
        <v>21.77834</v>
      </c>
    </row>
    <row r="4399" spans="1:7" ht="37.5">
      <c r="A4399" s="251"/>
      <c r="B4399" s="241" t="s">
        <v>5084</v>
      </c>
      <c r="C4399" s="245">
        <v>2022</v>
      </c>
      <c r="D4399" s="245" t="s">
        <v>3771</v>
      </c>
      <c r="E4399" s="245">
        <v>1</v>
      </c>
      <c r="F4399" s="245"/>
      <c r="G4399" s="253">
        <v>21.19717</v>
      </c>
    </row>
    <row r="4400" spans="1:7" ht="37.5">
      <c r="A4400" s="251"/>
      <c r="B4400" s="241" t="s">
        <v>5084</v>
      </c>
      <c r="C4400" s="245">
        <v>2022</v>
      </c>
      <c r="D4400" s="245" t="s">
        <v>3771</v>
      </c>
      <c r="E4400" s="245">
        <v>1</v>
      </c>
      <c r="F4400" s="245"/>
      <c r="G4400" s="253">
        <v>21.19717</v>
      </c>
    </row>
    <row r="4401" spans="1:7" ht="37.5">
      <c r="A4401" s="251"/>
      <c r="B4401" s="241" t="s">
        <v>5084</v>
      </c>
      <c r="C4401" s="245">
        <v>2022</v>
      </c>
      <c r="D4401" s="245" t="s">
        <v>3771</v>
      </c>
      <c r="E4401" s="245">
        <v>1</v>
      </c>
      <c r="F4401" s="245"/>
      <c r="G4401" s="253">
        <v>21.19717</v>
      </c>
    </row>
    <row r="4402" spans="1:7" ht="37.5">
      <c r="A4402" s="251"/>
      <c r="B4402" s="241" t="s">
        <v>5084</v>
      </c>
      <c r="C4402" s="245">
        <v>2022</v>
      </c>
      <c r="D4402" s="245" t="s">
        <v>3771</v>
      </c>
      <c r="E4402" s="245">
        <v>1</v>
      </c>
      <c r="F4402" s="245"/>
      <c r="G4402" s="253">
        <v>21.245169999999998</v>
      </c>
    </row>
    <row r="4403" spans="1:7" ht="37.5">
      <c r="A4403" s="251"/>
      <c r="B4403" s="241" t="s">
        <v>5084</v>
      </c>
      <c r="C4403" s="245">
        <v>2022</v>
      </c>
      <c r="D4403" s="245" t="s">
        <v>3771</v>
      </c>
      <c r="E4403" s="245">
        <v>1</v>
      </c>
      <c r="F4403" s="245"/>
      <c r="G4403" s="253">
        <v>21.827650000000002</v>
      </c>
    </row>
    <row r="4404" spans="1:7">
      <c r="A4404" s="251"/>
      <c r="B4404" s="241" t="s">
        <v>5085</v>
      </c>
      <c r="C4404" s="245">
        <v>2022</v>
      </c>
      <c r="D4404" s="245" t="s">
        <v>3771</v>
      </c>
      <c r="E4404" s="245">
        <v>1</v>
      </c>
      <c r="F4404" s="245"/>
      <c r="G4404" s="253">
        <v>39.042529999999999</v>
      </c>
    </row>
    <row r="4405" spans="1:7">
      <c r="A4405" s="251"/>
      <c r="B4405" s="241" t="s">
        <v>5085</v>
      </c>
      <c r="C4405" s="245">
        <v>2022</v>
      </c>
      <c r="D4405" s="245" t="s">
        <v>3771</v>
      </c>
      <c r="E4405" s="245">
        <v>1</v>
      </c>
      <c r="F4405" s="245"/>
      <c r="G4405" s="253">
        <v>25.527349999999998</v>
      </c>
    </row>
    <row r="4406" spans="1:7">
      <c r="A4406" s="251"/>
      <c r="B4406" s="241" t="s">
        <v>5085</v>
      </c>
      <c r="C4406" s="245">
        <v>2022</v>
      </c>
      <c r="D4406" s="245" t="s">
        <v>3771</v>
      </c>
      <c r="E4406" s="245">
        <v>1</v>
      </c>
      <c r="F4406" s="245"/>
      <c r="G4406" s="253">
        <v>31.616720000000001</v>
      </c>
    </row>
    <row r="4407" spans="1:7">
      <c r="A4407" s="251"/>
      <c r="B4407" s="241" t="s">
        <v>5085</v>
      </c>
      <c r="C4407" s="245">
        <v>2022</v>
      </c>
      <c r="D4407" s="245" t="s">
        <v>3771</v>
      </c>
      <c r="E4407" s="245">
        <v>1</v>
      </c>
      <c r="F4407" s="245"/>
      <c r="G4407" s="253">
        <v>37.037759999999999</v>
      </c>
    </row>
    <row r="4408" spans="1:7">
      <c r="A4408" s="251"/>
      <c r="B4408" s="241" t="s">
        <v>5085</v>
      </c>
      <c r="C4408" s="245">
        <v>2022</v>
      </c>
      <c r="D4408" s="245" t="s">
        <v>3771</v>
      </c>
      <c r="E4408" s="245">
        <v>1</v>
      </c>
      <c r="F4408" s="245"/>
      <c r="G4408" s="253">
        <v>35.812059999999995</v>
      </c>
    </row>
    <row r="4409" spans="1:7">
      <c r="A4409" s="251"/>
      <c r="B4409" s="241" t="s">
        <v>5085</v>
      </c>
      <c r="C4409" s="245">
        <v>2022</v>
      </c>
      <c r="D4409" s="245" t="s">
        <v>3771</v>
      </c>
      <c r="E4409" s="245">
        <v>1</v>
      </c>
      <c r="F4409" s="245"/>
      <c r="G4409" s="253">
        <v>37.069589999999998</v>
      </c>
    </row>
    <row r="4410" spans="1:7">
      <c r="A4410" s="251"/>
      <c r="B4410" s="241" t="s">
        <v>5085</v>
      </c>
      <c r="C4410" s="245">
        <v>2022</v>
      </c>
      <c r="D4410" s="245" t="s">
        <v>3771</v>
      </c>
      <c r="E4410" s="245">
        <v>1</v>
      </c>
      <c r="F4410" s="245"/>
      <c r="G4410" s="253">
        <v>32.830709999999996</v>
      </c>
    </row>
    <row r="4411" spans="1:7">
      <c r="A4411" s="251"/>
      <c r="B4411" s="241" t="s">
        <v>5085</v>
      </c>
      <c r="C4411" s="245">
        <v>2022</v>
      </c>
      <c r="D4411" s="245" t="s">
        <v>3771</v>
      </c>
      <c r="E4411" s="245">
        <v>1</v>
      </c>
      <c r="F4411" s="245"/>
      <c r="G4411" s="253">
        <v>43.242899999999999</v>
      </c>
    </row>
    <row r="4412" spans="1:7">
      <c r="A4412" s="251"/>
      <c r="B4412" s="241" t="s">
        <v>5085</v>
      </c>
      <c r="C4412" s="245">
        <v>2022</v>
      </c>
      <c r="D4412" s="245" t="s">
        <v>3771</v>
      </c>
      <c r="E4412" s="245">
        <v>1</v>
      </c>
      <c r="F4412" s="245"/>
      <c r="G4412" s="253">
        <v>37.66854</v>
      </c>
    </row>
    <row r="4413" spans="1:7">
      <c r="A4413" s="251"/>
      <c r="B4413" s="241" t="s">
        <v>5085</v>
      </c>
      <c r="C4413" s="245">
        <v>2022</v>
      </c>
      <c r="D4413" s="245" t="s">
        <v>3771</v>
      </c>
      <c r="E4413" s="245">
        <v>1</v>
      </c>
      <c r="F4413" s="245"/>
      <c r="G4413" s="253">
        <v>16.309000000000001</v>
      </c>
    </row>
    <row r="4414" spans="1:7">
      <c r="A4414" s="251"/>
      <c r="B4414" s="241" t="s">
        <v>5085</v>
      </c>
      <c r="C4414" s="245">
        <v>2022</v>
      </c>
      <c r="D4414" s="245" t="s">
        <v>3771</v>
      </c>
      <c r="E4414" s="245">
        <v>1</v>
      </c>
      <c r="F4414" s="245"/>
      <c r="G4414" s="253">
        <v>43.506800000000005</v>
      </c>
    </row>
    <row r="4415" spans="1:7">
      <c r="A4415" s="251"/>
      <c r="B4415" s="241" t="s">
        <v>5085</v>
      </c>
      <c r="C4415" s="245">
        <v>2022</v>
      </c>
      <c r="D4415" s="245" t="s">
        <v>3771</v>
      </c>
      <c r="E4415" s="245">
        <v>1</v>
      </c>
      <c r="F4415" s="245"/>
      <c r="G4415" s="253">
        <v>44.340660000000007</v>
      </c>
    </row>
    <row r="4416" spans="1:7" ht="37.5">
      <c r="A4416" s="251"/>
      <c r="B4416" s="241" t="s">
        <v>5103</v>
      </c>
      <c r="C4416" s="245">
        <v>2022</v>
      </c>
      <c r="D4416" s="245" t="s">
        <v>3771</v>
      </c>
      <c r="E4416" s="245">
        <v>1</v>
      </c>
      <c r="F4416" s="245"/>
      <c r="G4416" s="253">
        <v>13.417540000000001</v>
      </c>
    </row>
    <row r="4417" spans="1:7">
      <c r="A4417" s="251"/>
      <c r="B4417" s="241" t="s">
        <v>5085</v>
      </c>
      <c r="C4417" s="245">
        <v>2022</v>
      </c>
      <c r="D4417" s="245" t="s">
        <v>3771</v>
      </c>
      <c r="E4417" s="245">
        <v>1</v>
      </c>
      <c r="F4417" s="245"/>
      <c r="G4417" s="253">
        <v>25.135339999999999</v>
      </c>
    </row>
    <row r="4418" spans="1:7">
      <c r="A4418" s="251"/>
      <c r="B4418" s="241" t="s">
        <v>5085</v>
      </c>
      <c r="C4418" s="245">
        <v>2022</v>
      </c>
      <c r="D4418" s="245" t="s">
        <v>3771</v>
      </c>
      <c r="E4418" s="245">
        <v>1</v>
      </c>
      <c r="F4418" s="245"/>
      <c r="G4418" s="253">
        <v>19.190470000000001</v>
      </c>
    </row>
    <row r="4419" spans="1:7">
      <c r="A4419" s="251"/>
      <c r="B4419" s="241" t="s">
        <v>5085</v>
      </c>
      <c r="C4419" s="245">
        <v>2022</v>
      </c>
      <c r="D4419" s="245" t="s">
        <v>3771</v>
      </c>
      <c r="E4419" s="245">
        <v>1</v>
      </c>
      <c r="F4419" s="245"/>
      <c r="G4419" s="253">
        <v>23.825900000000001</v>
      </c>
    </row>
    <row r="4420" spans="1:7">
      <c r="A4420" s="251"/>
      <c r="B4420" s="241" t="s">
        <v>5085</v>
      </c>
      <c r="C4420" s="245">
        <v>2022</v>
      </c>
      <c r="D4420" s="245" t="s">
        <v>3771</v>
      </c>
      <c r="E4420" s="245">
        <v>1</v>
      </c>
      <c r="F4420" s="245"/>
      <c r="G4420" s="253">
        <v>25.40071</v>
      </c>
    </row>
    <row r="4421" spans="1:7">
      <c r="A4421" s="251"/>
      <c r="B4421" s="241" t="s">
        <v>5085</v>
      </c>
      <c r="C4421" s="245">
        <v>2022</v>
      </c>
      <c r="D4421" s="245" t="s">
        <v>3771</v>
      </c>
      <c r="E4421" s="245">
        <v>1</v>
      </c>
      <c r="F4421" s="245"/>
      <c r="G4421" s="253">
        <v>24.84984</v>
      </c>
    </row>
    <row r="4422" spans="1:7">
      <c r="A4422" s="251"/>
      <c r="B4422" s="241" t="s">
        <v>5085</v>
      </c>
      <c r="C4422" s="245">
        <v>2022</v>
      </c>
      <c r="D4422" s="245" t="s">
        <v>3771</v>
      </c>
      <c r="E4422" s="245">
        <v>1</v>
      </c>
      <c r="F4422" s="245"/>
      <c r="G4422" s="253">
        <v>26.22251</v>
      </c>
    </row>
    <row r="4423" spans="1:7" ht="37.5">
      <c r="A4423" s="251"/>
      <c r="B4423" s="241" t="s">
        <v>5086</v>
      </c>
      <c r="C4423" s="245">
        <v>2022</v>
      </c>
      <c r="D4423" s="245" t="s">
        <v>3771</v>
      </c>
      <c r="E4423" s="245">
        <v>1</v>
      </c>
      <c r="F4423" s="245"/>
      <c r="G4423" s="253">
        <v>23.88306</v>
      </c>
    </row>
    <row r="4424" spans="1:7" ht="37.5">
      <c r="A4424" s="251"/>
      <c r="B4424" s="241" t="s">
        <v>5086</v>
      </c>
      <c r="C4424" s="245">
        <v>2022</v>
      </c>
      <c r="D4424" s="245" t="s">
        <v>3771</v>
      </c>
      <c r="E4424" s="245">
        <v>1</v>
      </c>
      <c r="F4424" s="245"/>
      <c r="G4424" s="253">
        <v>23.88307</v>
      </c>
    </row>
    <row r="4425" spans="1:7" ht="37.5">
      <c r="A4425" s="251"/>
      <c r="B4425" s="241" t="s">
        <v>5086</v>
      </c>
      <c r="C4425" s="245">
        <v>2022</v>
      </c>
      <c r="D4425" s="245" t="s">
        <v>3771</v>
      </c>
      <c r="E4425" s="245">
        <v>1</v>
      </c>
      <c r="F4425" s="245"/>
      <c r="G4425" s="253">
        <v>23.88307</v>
      </c>
    </row>
    <row r="4426" spans="1:7" ht="37.5">
      <c r="A4426" s="251"/>
      <c r="B4426" s="241" t="s">
        <v>5086</v>
      </c>
      <c r="C4426" s="245">
        <v>2022</v>
      </c>
      <c r="D4426" s="245" t="s">
        <v>3771</v>
      </c>
      <c r="E4426" s="245">
        <v>1</v>
      </c>
      <c r="F4426" s="245"/>
      <c r="G4426" s="253">
        <v>27.834970000000002</v>
      </c>
    </row>
    <row r="4427" spans="1:7" ht="37.5">
      <c r="A4427" s="251"/>
      <c r="B4427" s="241" t="s">
        <v>5086</v>
      </c>
      <c r="C4427" s="245">
        <v>2022</v>
      </c>
      <c r="D4427" s="245" t="s">
        <v>3771</v>
      </c>
      <c r="E4427" s="245">
        <v>1</v>
      </c>
      <c r="F4427" s="245"/>
      <c r="G4427" s="253">
        <v>23.883009999999999</v>
      </c>
    </row>
    <row r="4428" spans="1:7" ht="37.5">
      <c r="A4428" s="251"/>
      <c r="B4428" s="241" t="s">
        <v>5086</v>
      </c>
      <c r="C4428" s="245">
        <v>2022</v>
      </c>
      <c r="D4428" s="245" t="s">
        <v>3771</v>
      </c>
      <c r="E4428" s="245">
        <v>1</v>
      </c>
      <c r="F4428" s="245"/>
      <c r="G4428" s="253">
        <v>20.18543</v>
      </c>
    </row>
    <row r="4429" spans="1:7" ht="37.5">
      <c r="A4429" s="251"/>
      <c r="B4429" s="241" t="s">
        <v>5086</v>
      </c>
      <c r="C4429" s="245">
        <v>2022</v>
      </c>
      <c r="D4429" s="245" t="s">
        <v>3771</v>
      </c>
      <c r="E4429" s="245">
        <v>1</v>
      </c>
      <c r="F4429" s="245"/>
      <c r="G4429" s="253">
        <v>33.877989999999997</v>
      </c>
    </row>
    <row r="4430" spans="1:7" ht="37.5">
      <c r="A4430" s="251"/>
      <c r="B4430" s="241" t="s">
        <v>5086</v>
      </c>
      <c r="C4430" s="245">
        <v>2022</v>
      </c>
      <c r="D4430" s="245" t="s">
        <v>3771</v>
      </c>
      <c r="E4430" s="245">
        <v>1</v>
      </c>
      <c r="F4430" s="245"/>
      <c r="G4430" s="253">
        <v>33.362279999999998</v>
      </c>
    </row>
    <row r="4431" spans="1:7" ht="37.5">
      <c r="A4431" s="251"/>
      <c r="B4431" s="241" t="s">
        <v>5086</v>
      </c>
      <c r="C4431" s="245">
        <v>2022</v>
      </c>
      <c r="D4431" s="245" t="s">
        <v>3771</v>
      </c>
      <c r="E4431" s="245">
        <v>1</v>
      </c>
      <c r="F4431" s="245"/>
      <c r="G4431" s="253">
        <v>20.18946</v>
      </c>
    </row>
    <row r="4432" spans="1:7" ht="37.5">
      <c r="A4432" s="251"/>
      <c r="B4432" s="241" t="s">
        <v>5086</v>
      </c>
      <c r="C4432" s="245">
        <v>2022</v>
      </c>
      <c r="D4432" s="245" t="s">
        <v>3771</v>
      </c>
      <c r="E4432" s="245">
        <v>1</v>
      </c>
      <c r="F4432" s="245"/>
      <c r="G4432" s="253">
        <v>32.136490000000002</v>
      </c>
    </row>
    <row r="4433" spans="1:7" ht="37.5">
      <c r="A4433" s="251"/>
      <c r="B4433" s="241" t="s">
        <v>5086</v>
      </c>
      <c r="C4433" s="245">
        <v>2022</v>
      </c>
      <c r="D4433" s="245" t="s">
        <v>3771</v>
      </c>
      <c r="E4433" s="245">
        <v>1</v>
      </c>
      <c r="F4433" s="245"/>
      <c r="G4433" s="253">
        <v>32.136470000000003</v>
      </c>
    </row>
    <row r="4434" spans="1:7" ht="37.5">
      <c r="A4434" s="251"/>
      <c r="B4434" s="241" t="s">
        <v>5086</v>
      </c>
      <c r="C4434" s="245">
        <v>2022</v>
      </c>
      <c r="D4434" s="245" t="s">
        <v>3771</v>
      </c>
      <c r="E4434" s="245">
        <v>1</v>
      </c>
      <c r="F4434" s="245"/>
      <c r="G4434" s="253">
        <v>14.621040000000001</v>
      </c>
    </row>
    <row r="4435" spans="1:7" ht="37.5">
      <c r="A4435" s="251"/>
      <c r="B4435" s="241" t="s">
        <v>5086</v>
      </c>
      <c r="C4435" s="245">
        <v>2022</v>
      </c>
      <c r="D4435" s="245" t="s">
        <v>3771</v>
      </c>
      <c r="E4435" s="245">
        <v>1</v>
      </c>
      <c r="F4435" s="245"/>
      <c r="G4435" s="253">
        <v>32.136470000000003</v>
      </c>
    </row>
    <row r="4436" spans="1:7" ht="37.5">
      <c r="A4436" s="251"/>
      <c r="B4436" s="241" t="s">
        <v>5086</v>
      </c>
      <c r="C4436" s="245">
        <v>2022</v>
      </c>
      <c r="D4436" s="245" t="s">
        <v>3771</v>
      </c>
      <c r="E4436" s="245">
        <v>1</v>
      </c>
      <c r="F4436" s="245"/>
      <c r="G4436" s="253">
        <v>30.955970000000001</v>
      </c>
    </row>
    <row r="4437" spans="1:7" ht="37.5">
      <c r="A4437" s="251"/>
      <c r="B4437" s="241" t="s">
        <v>5086</v>
      </c>
      <c r="C4437" s="245">
        <v>2022</v>
      </c>
      <c r="D4437" s="245" t="s">
        <v>3771</v>
      </c>
      <c r="E4437" s="245">
        <v>1</v>
      </c>
      <c r="F4437" s="245"/>
      <c r="G4437" s="253">
        <v>36.249420000000001</v>
      </c>
    </row>
    <row r="4438" spans="1:7" ht="37.5">
      <c r="A4438" s="251"/>
      <c r="B4438" s="241" t="s">
        <v>5086</v>
      </c>
      <c r="C4438" s="245">
        <v>2022</v>
      </c>
      <c r="D4438" s="245" t="s">
        <v>3771</v>
      </c>
      <c r="E4438" s="245">
        <v>1</v>
      </c>
      <c r="F4438" s="245"/>
      <c r="G4438" s="253">
        <v>29.692209999999999</v>
      </c>
    </row>
    <row r="4439" spans="1:7" ht="37.5">
      <c r="A4439" s="251"/>
      <c r="B4439" s="241" t="s">
        <v>5086</v>
      </c>
      <c r="C4439" s="245">
        <v>2022</v>
      </c>
      <c r="D4439" s="245" t="s">
        <v>3771</v>
      </c>
      <c r="E4439" s="245">
        <v>1</v>
      </c>
      <c r="F4439" s="245"/>
      <c r="G4439" s="253">
        <v>21.77834</v>
      </c>
    </row>
    <row r="4440" spans="1:7" ht="37.5">
      <c r="A4440" s="251"/>
      <c r="B4440" s="241" t="s">
        <v>5086</v>
      </c>
      <c r="C4440" s="245">
        <v>2022</v>
      </c>
      <c r="D4440" s="245" t="s">
        <v>3771</v>
      </c>
      <c r="E4440" s="245">
        <v>1</v>
      </c>
      <c r="F4440" s="245"/>
      <c r="G4440" s="253">
        <v>21.77834</v>
      </c>
    </row>
    <row r="4441" spans="1:7" ht="37.5">
      <c r="A4441" s="251"/>
      <c r="B4441" s="241" t="s">
        <v>5086</v>
      </c>
      <c r="C4441" s="245">
        <v>2022</v>
      </c>
      <c r="D4441" s="245" t="s">
        <v>3771</v>
      </c>
      <c r="E4441" s="245">
        <v>1</v>
      </c>
      <c r="F4441" s="245"/>
      <c r="G4441" s="253">
        <v>24.99765</v>
      </c>
    </row>
    <row r="4442" spans="1:7" ht="37.5">
      <c r="A4442" s="251"/>
      <c r="B4442" s="241" t="s">
        <v>5086</v>
      </c>
      <c r="C4442" s="245">
        <v>2022</v>
      </c>
      <c r="D4442" s="245" t="s">
        <v>3771</v>
      </c>
      <c r="E4442" s="245">
        <v>1</v>
      </c>
      <c r="F4442" s="245"/>
      <c r="G4442" s="253">
        <v>32.019590000000001</v>
      </c>
    </row>
    <row r="4443" spans="1:7" ht="37.5">
      <c r="A4443" s="251"/>
      <c r="B4443" s="241" t="s">
        <v>5086</v>
      </c>
      <c r="C4443" s="245">
        <v>2022</v>
      </c>
      <c r="D4443" s="245" t="s">
        <v>3771</v>
      </c>
      <c r="E4443" s="245">
        <v>1</v>
      </c>
      <c r="F4443" s="245"/>
      <c r="G4443" s="253">
        <v>23.88307</v>
      </c>
    </row>
    <row r="4444" spans="1:7" ht="37.5">
      <c r="A4444" s="251"/>
      <c r="B4444" s="241" t="s">
        <v>5086</v>
      </c>
      <c r="C4444" s="245">
        <v>2022</v>
      </c>
      <c r="D4444" s="245" t="s">
        <v>3771</v>
      </c>
      <c r="E4444" s="245">
        <v>1</v>
      </c>
      <c r="F4444" s="245"/>
      <c r="G4444" s="253">
        <v>32.136490000000002</v>
      </c>
    </row>
    <row r="4445" spans="1:7" ht="37.5">
      <c r="A4445" s="251"/>
      <c r="B4445" s="241" t="s">
        <v>5086</v>
      </c>
      <c r="C4445" s="245">
        <v>2022</v>
      </c>
      <c r="D4445" s="245" t="s">
        <v>3771</v>
      </c>
      <c r="E4445" s="245">
        <v>1</v>
      </c>
      <c r="F4445" s="245"/>
      <c r="G4445" s="253">
        <v>21.197200000000002</v>
      </c>
    </row>
    <row r="4446" spans="1:7">
      <c r="A4446" s="251"/>
      <c r="B4446" s="241" t="s">
        <v>5087</v>
      </c>
      <c r="C4446" s="245">
        <v>2022</v>
      </c>
      <c r="D4446" s="245" t="s">
        <v>3771</v>
      </c>
      <c r="E4446" s="245">
        <v>1</v>
      </c>
      <c r="F4446" s="245"/>
      <c r="G4446" s="253">
        <v>26.49136</v>
      </c>
    </row>
    <row r="4447" spans="1:7">
      <c r="A4447" s="251"/>
      <c r="B4447" s="241" t="s">
        <v>5087</v>
      </c>
      <c r="C4447" s="245">
        <v>2022</v>
      </c>
      <c r="D4447" s="245" t="s">
        <v>3771</v>
      </c>
      <c r="E4447" s="245">
        <v>1</v>
      </c>
      <c r="F4447" s="245"/>
      <c r="G4447" s="253">
        <v>28.397320000000001</v>
      </c>
    </row>
    <row r="4448" spans="1:7">
      <c r="A4448" s="251"/>
      <c r="B4448" s="241" t="s">
        <v>5087</v>
      </c>
      <c r="C4448" s="245">
        <v>2022</v>
      </c>
      <c r="D4448" s="245" t="s">
        <v>3771</v>
      </c>
      <c r="E4448" s="245">
        <v>1</v>
      </c>
      <c r="F4448" s="245"/>
      <c r="G4448" s="253">
        <v>31.530709999999999</v>
      </c>
    </row>
    <row r="4449" spans="1:7">
      <c r="A4449" s="251"/>
      <c r="B4449" s="241" t="s">
        <v>5087</v>
      </c>
      <c r="C4449" s="245">
        <v>2022</v>
      </c>
      <c r="D4449" s="245" t="s">
        <v>3771</v>
      </c>
      <c r="E4449" s="245">
        <v>1</v>
      </c>
      <c r="F4449" s="245"/>
      <c r="G4449" s="253">
        <v>25.639320000000001</v>
      </c>
    </row>
    <row r="4450" spans="1:7">
      <c r="A4450" s="251"/>
      <c r="B4450" s="241" t="s">
        <v>5087</v>
      </c>
      <c r="C4450" s="245">
        <v>2022</v>
      </c>
      <c r="D4450" s="245" t="s">
        <v>3771</v>
      </c>
      <c r="E4450" s="245">
        <v>1</v>
      </c>
      <c r="F4450" s="245"/>
      <c r="G4450" s="253">
        <v>27.72381</v>
      </c>
    </row>
    <row r="4451" spans="1:7">
      <c r="A4451" s="251"/>
      <c r="B4451" s="241" t="s">
        <v>5087</v>
      </c>
      <c r="C4451" s="245">
        <v>2022</v>
      </c>
      <c r="D4451" s="245" t="s">
        <v>3771</v>
      </c>
      <c r="E4451" s="245">
        <v>1</v>
      </c>
      <c r="F4451" s="245"/>
      <c r="G4451" s="253">
        <v>26.90992</v>
      </c>
    </row>
    <row r="4452" spans="1:7">
      <c r="A4452" s="251"/>
      <c r="B4452" s="241" t="s">
        <v>5087</v>
      </c>
      <c r="C4452" s="245">
        <v>2022</v>
      </c>
      <c r="D4452" s="245" t="s">
        <v>3771</v>
      </c>
      <c r="E4452" s="245">
        <v>1</v>
      </c>
      <c r="F4452" s="245"/>
      <c r="G4452" s="253">
        <v>27.25403</v>
      </c>
    </row>
    <row r="4453" spans="1:7">
      <c r="A4453" s="251"/>
      <c r="B4453" s="241" t="s">
        <v>5087</v>
      </c>
      <c r="C4453" s="245">
        <v>2022</v>
      </c>
      <c r="D4453" s="245" t="s">
        <v>3771</v>
      </c>
      <c r="E4453" s="245">
        <v>1</v>
      </c>
      <c r="F4453" s="245"/>
      <c r="G4453" s="253">
        <v>26.994209999999999</v>
      </c>
    </row>
    <row r="4454" spans="1:7">
      <c r="A4454" s="251"/>
      <c r="B4454" s="241" t="s">
        <v>5087</v>
      </c>
      <c r="C4454" s="245">
        <v>2022</v>
      </c>
      <c r="D4454" s="245" t="s">
        <v>3771</v>
      </c>
      <c r="E4454" s="245">
        <v>1</v>
      </c>
      <c r="F4454" s="245"/>
      <c r="G4454" s="253">
        <v>26.495369999999998</v>
      </c>
    </row>
    <row r="4455" spans="1:7">
      <c r="A4455" s="251"/>
      <c r="B4455" s="241" t="s">
        <v>5087</v>
      </c>
      <c r="C4455" s="245">
        <v>2022</v>
      </c>
      <c r="D4455" s="245" t="s">
        <v>3771</v>
      </c>
      <c r="E4455" s="245">
        <v>1</v>
      </c>
      <c r="F4455" s="245"/>
      <c r="G4455" s="253">
        <v>26.994150000000001</v>
      </c>
    </row>
    <row r="4456" spans="1:7">
      <c r="A4456" s="251"/>
      <c r="B4456" s="241" t="s">
        <v>5087</v>
      </c>
      <c r="C4456" s="245">
        <v>2022</v>
      </c>
      <c r="D4456" s="245" t="s">
        <v>3771</v>
      </c>
      <c r="E4456" s="245">
        <v>1</v>
      </c>
      <c r="F4456" s="245"/>
      <c r="G4456" s="253">
        <v>27.347080000000002</v>
      </c>
    </row>
    <row r="4457" spans="1:7">
      <c r="A4457" s="251"/>
      <c r="B4457" s="241" t="s">
        <v>5087</v>
      </c>
      <c r="C4457" s="245">
        <v>2022</v>
      </c>
      <c r="D4457" s="245" t="s">
        <v>3771</v>
      </c>
      <c r="E4457" s="245">
        <v>1</v>
      </c>
      <c r="F4457" s="245"/>
      <c r="G4457" s="253">
        <v>26.491330000000001</v>
      </c>
    </row>
    <row r="4458" spans="1:7">
      <c r="A4458" s="251"/>
      <c r="B4458" s="241" t="s">
        <v>5087</v>
      </c>
      <c r="C4458" s="245">
        <v>2022</v>
      </c>
      <c r="D4458" s="245" t="s">
        <v>3771</v>
      </c>
      <c r="E4458" s="245">
        <v>1</v>
      </c>
      <c r="F4458" s="245"/>
      <c r="G4458" s="253">
        <v>26.994220000000002</v>
      </c>
    </row>
    <row r="4459" spans="1:7">
      <c r="A4459" s="251"/>
      <c r="B4459" s="241" t="s">
        <v>5087</v>
      </c>
      <c r="C4459" s="245">
        <v>2022</v>
      </c>
      <c r="D4459" s="245" t="s">
        <v>3771</v>
      </c>
      <c r="E4459" s="245">
        <v>1</v>
      </c>
      <c r="F4459" s="245"/>
      <c r="G4459" s="253">
        <v>25.979749999999999</v>
      </c>
    </row>
    <row r="4460" spans="1:7">
      <c r="A4460" s="251"/>
      <c r="B4460" s="241" t="s">
        <v>5087</v>
      </c>
      <c r="C4460" s="245">
        <v>2022</v>
      </c>
      <c r="D4460" s="245" t="s">
        <v>3771</v>
      </c>
      <c r="E4460" s="245">
        <v>1</v>
      </c>
      <c r="F4460" s="245"/>
      <c r="G4460" s="253">
        <v>26.721040000000002</v>
      </c>
    </row>
    <row r="4461" spans="1:7">
      <c r="A4461" s="251"/>
      <c r="B4461" s="241" t="s">
        <v>5087</v>
      </c>
      <c r="C4461" s="245">
        <v>2022</v>
      </c>
      <c r="D4461" s="245" t="s">
        <v>3771</v>
      </c>
      <c r="E4461" s="245">
        <v>1</v>
      </c>
      <c r="F4461" s="245"/>
      <c r="G4461" s="253">
        <v>24.388200000000001</v>
      </c>
    </row>
    <row r="4462" spans="1:7">
      <c r="A4462" s="251"/>
      <c r="B4462" s="241" t="s">
        <v>5087</v>
      </c>
      <c r="C4462" s="245">
        <v>2022</v>
      </c>
      <c r="D4462" s="245" t="s">
        <v>3771</v>
      </c>
      <c r="E4462" s="245">
        <v>1</v>
      </c>
      <c r="F4462" s="245"/>
      <c r="G4462" s="253">
        <v>19.91037</v>
      </c>
    </row>
    <row r="4463" spans="1:7">
      <c r="A4463" s="251"/>
      <c r="B4463" s="241" t="s">
        <v>5087</v>
      </c>
      <c r="C4463" s="245">
        <v>2022</v>
      </c>
      <c r="D4463" s="245" t="s">
        <v>3771</v>
      </c>
      <c r="E4463" s="245">
        <v>1</v>
      </c>
      <c r="F4463" s="245"/>
      <c r="G4463" s="253">
        <v>24.848970000000001</v>
      </c>
    </row>
    <row r="4464" spans="1:7">
      <c r="A4464" s="251"/>
      <c r="B4464" s="241" t="s">
        <v>5087</v>
      </c>
      <c r="C4464" s="245">
        <v>2022</v>
      </c>
      <c r="D4464" s="245" t="s">
        <v>3771</v>
      </c>
      <c r="E4464" s="245">
        <v>1</v>
      </c>
      <c r="F4464" s="245"/>
      <c r="G4464" s="253">
        <v>30.646789999999999</v>
      </c>
    </row>
    <row r="4465" spans="1:7">
      <c r="A4465" s="251"/>
      <c r="B4465" s="241" t="s">
        <v>5087</v>
      </c>
      <c r="C4465" s="245">
        <v>2022</v>
      </c>
      <c r="D4465" s="245" t="s">
        <v>3771</v>
      </c>
      <c r="E4465" s="245">
        <v>1</v>
      </c>
      <c r="F4465" s="245"/>
      <c r="G4465" s="253">
        <v>24.261419999999998</v>
      </c>
    </row>
    <row r="4466" spans="1:7">
      <c r="A4466" s="251"/>
      <c r="B4466" s="241" t="s">
        <v>5087</v>
      </c>
      <c r="C4466" s="245">
        <v>2022</v>
      </c>
      <c r="D4466" s="245" t="s">
        <v>3771</v>
      </c>
      <c r="E4466" s="245">
        <v>1</v>
      </c>
      <c r="F4466" s="245"/>
      <c r="G4466" s="253">
        <v>26.491330000000001</v>
      </c>
    </row>
    <row r="4467" spans="1:7">
      <c r="A4467" s="251"/>
      <c r="B4467" s="241" t="s">
        <v>5087</v>
      </c>
      <c r="C4467" s="245">
        <v>2022</v>
      </c>
      <c r="D4467" s="245" t="s">
        <v>3771</v>
      </c>
      <c r="E4467" s="245">
        <v>1</v>
      </c>
      <c r="F4467" s="245"/>
      <c r="G4467" s="253">
        <v>24.388210000000001</v>
      </c>
    </row>
    <row r="4468" spans="1:7">
      <c r="A4468" s="251"/>
      <c r="B4468" s="241" t="s">
        <v>5087</v>
      </c>
      <c r="C4468" s="245">
        <v>2022</v>
      </c>
      <c r="D4468" s="245" t="s">
        <v>3771</v>
      </c>
      <c r="E4468" s="245">
        <v>1</v>
      </c>
      <c r="F4468" s="245"/>
      <c r="G4468" s="253">
        <v>24.845770000000002</v>
      </c>
    </row>
    <row r="4469" spans="1:7">
      <c r="A4469" s="251"/>
      <c r="B4469" s="241" t="s">
        <v>5087</v>
      </c>
      <c r="C4469" s="245">
        <v>2022</v>
      </c>
      <c r="D4469" s="245" t="s">
        <v>3771</v>
      </c>
      <c r="E4469" s="245">
        <v>1</v>
      </c>
      <c r="F4469" s="245"/>
      <c r="G4469" s="253">
        <v>34.881689999999999</v>
      </c>
    </row>
    <row r="4470" spans="1:7">
      <c r="A4470" s="251"/>
      <c r="B4470" s="241" t="s">
        <v>5087</v>
      </c>
      <c r="C4470" s="245">
        <v>2022</v>
      </c>
      <c r="D4470" s="245" t="s">
        <v>3771</v>
      </c>
      <c r="E4470" s="245">
        <v>1</v>
      </c>
      <c r="F4470" s="245"/>
      <c r="G4470" s="253">
        <v>33.242809999999999</v>
      </c>
    </row>
    <row r="4471" spans="1:7">
      <c r="A4471" s="251"/>
      <c r="B4471" s="241" t="s">
        <v>5087</v>
      </c>
      <c r="C4471" s="245">
        <v>2022</v>
      </c>
      <c r="D4471" s="245" t="s">
        <v>3771</v>
      </c>
      <c r="E4471" s="245">
        <v>1</v>
      </c>
      <c r="F4471" s="245"/>
      <c r="G4471" s="253">
        <v>33.267160000000004</v>
      </c>
    </row>
    <row r="4472" spans="1:7">
      <c r="A4472" s="251"/>
      <c r="B4472" s="241" t="s">
        <v>5087</v>
      </c>
      <c r="C4472" s="245">
        <v>2022</v>
      </c>
      <c r="D4472" s="245" t="s">
        <v>3771</v>
      </c>
      <c r="E4472" s="245">
        <v>1</v>
      </c>
      <c r="F4472" s="245"/>
      <c r="G4472" s="253">
        <v>27.05621</v>
      </c>
    </row>
    <row r="4473" spans="1:7">
      <c r="A4473" s="251"/>
      <c r="B4473" s="241" t="s">
        <v>5087</v>
      </c>
      <c r="C4473" s="245">
        <v>2022</v>
      </c>
      <c r="D4473" s="245" t="s">
        <v>3771</v>
      </c>
      <c r="E4473" s="245">
        <v>1</v>
      </c>
      <c r="F4473" s="245"/>
      <c r="G4473" s="253">
        <v>12.985329999999999</v>
      </c>
    </row>
    <row r="4474" spans="1:7">
      <c r="A4474" s="251"/>
      <c r="B4474" s="241" t="s">
        <v>5087</v>
      </c>
      <c r="C4474" s="245">
        <v>2022</v>
      </c>
      <c r="D4474" s="245" t="s">
        <v>3771</v>
      </c>
      <c r="E4474" s="245">
        <v>1</v>
      </c>
      <c r="F4474" s="245"/>
      <c r="G4474" s="253">
        <v>17.184339999999999</v>
      </c>
    </row>
    <row r="4475" spans="1:7">
      <c r="A4475" s="251"/>
      <c r="B4475" s="241" t="s">
        <v>5087</v>
      </c>
      <c r="C4475" s="245">
        <v>2022</v>
      </c>
      <c r="D4475" s="245" t="s">
        <v>3771</v>
      </c>
      <c r="E4475" s="245">
        <v>1</v>
      </c>
      <c r="F4475" s="245"/>
      <c r="G4475" s="253">
        <v>17.110379999999999</v>
      </c>
    </row>
    <row r="4476" spans="1:7">
      <c r="A4476" s="251"/>
      <c r="B4476" s="241" t="s">
        <v>5087</v>
      </c>
      <c r="C4476" s="245">
        <v>2022</v>
      </c>
      <c r="D4476" s="245" t="s">
        <v>3771</v>
      </c>
      <c r="E4476" s="245">
        <v>1</v>
      </c>
      <c r="F4476" s="245"/>
      <c r="G4476" s="253">
        <v>31.962979999999998</v>
      </c>
    </row>
    <row r="4477" spans="1:7">
      <c r="A4477" s="251"/>
      <c r="B4477" s="241" t="s">
        <v>5087</v>
      </c>
      <c r="C4477" s="245">
        <v>2022</v>
      </c>
      <c r="D4477" s="245" t="s">
        <v>3771</v>
      </c>
      <c r="E4477" s="245">
        <v>1</v>
      </c>
      <c r="F4477" s="245"/>
      <c r="G4477" s="253">
        <v>47.937330000000003</v>
      </c>
    </row>
    <row r="4478" spans="1:7">
      <c r="A4478" s="251"/>
      <c r="B4478" s="241" t="s">
        <v>5087</v>
      </c>
      <c r="C4478" s="245">
        <v>2022</v>
      </c>
      <c r="D4478" s="245" t="s">
        <v>3771</v>
      </c>
      <c r="E4478" s="245">
        <v>1</v>
      </c>
      <c r="F4478" s="245"/>
      <c r="G4478" s="253">
        <v>24.77186</v>
      </c>
    </row>
    <row r="4479" spans="1:7">
      <c r="A4479" s="251"/>
      <c r="B4479" s="241" t="s">
        <v>5087</v>
      </c>
      <c r="C4479" s="245">
        <v>2022</v>
      </c>
      <c r="D4479" s="245" t="s">
        <v>3771</v>
      </c>
      <c r="E4479" s="245">
        <v>1</v>
      </c>
      <c r="F4479" s="245"/>
      <c r="G4479" s="253">
        <v>26.816130000000001</v>
      </c>
    </row>
    <row r="4480" spans="1:7">
      <c r="A4480" s="251"/>
      <c r="B4480" s="241" t="s">
        <v>5087</v>
      </c>
      <c r="C4480" s="245">
        <v>2022</v>
      </c>
      <c r="D4480" s="245" t="s">
        <v>3771</v>
      </c>
      <c r="E4480" s="245">
        <v>1</v>
      </c>
      <c r="F4480" s="245"/>
      <c r="G4480" s="253">
        <v>27.723790000000001</v>
      </c>
    </row>
    <row r="4481" spans="1:7">
      <c r="A4481" s="251"/>
      <c r="B4481" s="241" t="s">
        <v>5087</v>
      </c>
      <c r="C4481" s="245">
        <v>2022</v>
      </c>
      <c r="D4481" s="245" t="s">
        <v>3771</v>
      </c>
      <c r="E4481" s="245">
        <v>1</v>
      </c>
      <c r="F4481" s="245"/>
      <c r="G4481" s="253">
        <v>27.05622</v>
      </c>
    </row>
    <row r="4482" spans="1:7">
      <c r="A4482" s="251"/>
      <c r="B4482" s="241" t="s">
        <v>5087</v>
      </c>
      <c r="C4482" s="245">
        <v>2022</v>
      </c>
      <c r="D4482" s="245" t="s">
        <v>3771</v>
      </c>
      <c r="E4482" s="245">
        <v>1</v>
      </c>
      <c r="F4482" s="245"/>
      <c r="G4482" s="253">
        <v>33.100769999999997</v>
      </c>
    </row>
    <row r="4483" spans="1:7">
      <c r="A4483" s="251"/>
      <c r="B4483" s="241" t="s">
        <v>5087</v>
      </c>
      <c r="C4483" s="245">
        <v>2022</v>
      </c>
      <c r="D4483" s="245" t="s">
        <v>3771</v>
      </c>
      <c r="E4483" s="245">
        <v>1</v>
      </c>
      <c r="F4483" s="245"/>
      <c r="G4483" s="253">
        <v>28.394909999999999</v>
      </c>
    </row>
    <row r="4484" spans="1:7">
      <c r="A4484" s="251"/>
      <c r="B4484" s="241" t="s">
        <v>5087</v>
      </c>
      <c r="C4484" s="245">
        <v>2022</v>
      </c>
      <c r="D4484" s="245" t="s">
        <v>3771</v>
      </c>
      <c r="E4484" s="245">
        <v>1</v>
      </c>
      <c r="F4484" s="245"/>
      <c r="G4484" s="253">
        <v>27.33352</v>
      </c>
    </row>
    <row r="4485" spans="1:7">
      <c r="A4485" s="251"/>
      <c r="B4485" s="241" t="s">
        <v>5087</v>
      </c>
      <c r="C4485" s="245">
        <v>2022</v>
      </c>
      <c r="D4485" s="245" t="s">
        <v>3771</v>
      </c>
      <c r="E4485" s="245">
        <v>1</v>
      </c>
      <c r="F4485" s="245"/>
      <c r="G4485" s="253">
        <v>27.347080000000002</v>
      </c>
    </row>
    <row r="4486" spans="1:7">
      <c r="A4486" s="251"/>
      <c r="B4486" s="241" t="s">
        <v>5087</v>
      </c>
      <c r="C4486" s="245">
        <v>2022</v>
      </c>
      <c r="D4486" s="245" t="s">
        <v>3771</v>
      </c>
      <c r="E4486" s="245">
        <v>1</v>
      </c>
      <c r="F4486" s="245"/>
      <c r="G4486" s="253">
        <v>27.70852</v>
      </c>
    </row>
    <row r="4487" spans="1:7">
      <c r="A4487" s="251"/>
      <c r="B4487" s="241" t="s">
        <v>5087</v>
      </c>
      <c r="C4487" s="245">
        <v>2022</v>
      </c>
      <c r="D4487" s="245" t="s">
        <v>3771</v>
      </c>
      <c r="E4487" s="245">
        <v>1</v>
      </c>
      <c r="F4487" s="245"/>
      <c r="G4487" s="253">
        <v>30.928330000000003</v>
      </c>
    </row>
    <row r="4488" spans="1:7">
      <c r="A4488" s="251"/>
      <c r="B4488" s="241" t="s">
        <v>5087</v>
      </c>
      <c r="C4488" s="245">
        <v>2022</v>
      </c>
      <c r="D4488" s="245" t="s">
        <v>3771</v>
      </c>
      <c r="E4488" s="245">
        <v>1</v>
      </c>
      <c r="F4488" s="245"/>
      <c r="G4488" s="253">
        <v>29.006259999999997</v>
      </c>
    </row>
    <row r="4489" spans="1:7">
      <c r="A4489" s="251"/>
      <c r="B4489" s="241" t="s">
        <v>5087</v>
      </c>
      <c r="C4489" s="245">
        <v>2022</v>
      </c>
      <c r="D4489" s="245" t="s">
        <v>3771</v>
      </c>
      <c r="E4489" s="245">
        <v>1</v>
      </c>
      <c r="F4489" s="245"/>
      <c r="G4489" s="253">
        <v>29.80499</v>
      </c>
    </row>
    <row r="4490" spans="1:7">
      <c r="A4490" s="251"/>
      <c r="B4490" s="241" t="s">
        <v>5087</v>
      </c>
      <c r="C4490" s="245">
        <v>2022</v>
      </c>
      <c r="D4490" s="245" t="s">
        <v>3771</v>
      </c>
      <c r="E4490" s="245">
        <v>1</v>
      </c>
      <c r="F4490" s="245"/>
      <c r="G4490" s="253">
        <v>33.694589999999998</v>
      </c>
    </row>
    <row r="4491" spans="1:7">
      <c r="A4491" s="251"/>
      <c r="B4491" s="241" t="s">
        <v>5087</v>
      </c>
      <c r="C4491" s="245">
        <v>2022</v>
      </c>
      <c r="D4491" s="245" t="s">
        <v>3771</v>
      </c>
      <c r="E4491" s="245">
        <v>1</v>
      </c>
      <c r="F4491" s="245"/>
      <c r="G4491" s="253">
        <v>32.423839999999998</v>
      </c>
    </row>
    <row r="4492" spans="1:7">
      <c r="A4492" s="251"/>
      <c r="B4492" s="241" t="s">
        <v>5087</v>
      </c>
      <c r="C4492" s="245">
        <v>2022</v>
      </c>
      <c r="D4492" s="245" t="s">
        <v>3771</v>
      </c>
      <c r="E4492" s="245">
        <v>1</v>
      </c>
      <c r="F4492" s="245"/>
      <c r="G4492" s="253">
        <v>30.136590000000002</v>
      </c>
    </row>
    <row r="4493" spans="1:7">
      <c r="A4493" s="251"/>
      <c r="B4493" s="241" t="s">
        <v>5087</v>
      </c>
      <c r="C4493" s="245">
        <v>2022</v>
      </c>
      <c r="D4493" s="245" t="s">
        <v>3771</v>
      </c>
      <c r="E4493" s="245">
        <v>1</v>
      </c>
      <c r="F4493" s="245"/>
      <c r="G4493" s="253">
        <v>33.885460000000002</v>
      </c>
    </row>
    <row r="4494" spans="1:7">
      <c r="A4494" s="251"/>
      <c r="B4494" s="241" t="s">
        <v>5087</v>
      </c>
      <c r="C4494" s="245">
        <v>2022</v>
      </c>
      <c r="D4494" s="245" t="s">
        <v>3771</v>
      </c>
      <c r="E4494" s="245">
        <v>1</v>
      </c>
      <c r="F4494" s="245"/>
      <c r="G4494" s="253">
        <v>32.843530000000001</v>
      </c>
    </row>
    <row r="4495" spans="1:7">
      <c r="A4495" s="251"/>
      <c r="B4495" s="241" t="s">
        <v>5087</v>
      </c>
      <c r="C4495" s="245">
        <v>2022</v>
      </c>
      <c r="D4495" s="245" t="s">
        <v>3771</v>
      </c>
      <c r="E4495" s="245">
        <v>1</v>
      </c>
      <c r="F4495" s="245"/>
      <c r="G4495" s="253">
        <v>41.625629999999994</v>
      </c>
    </row>
    <row r="4496" spans="1:7">
      <c r="A4496" s="251"/>
      <c r="B4496" s="241" t="s">
        <v>5087</v>
      </c>
      <c r="C4496" s="245">
        <v>2022</v>
      </c>
      <c r="D4496" s="245" t="s">
        <v>3771</v>
      </c>
      <c r="E4496" s="245">
        <v>1</v>
      </c>
      <c r="F4496" s="245"/>
      <c r="G4496" s="253">
        <v>29.804929999999999</v>
      </c>
    </row>
    <row r="4497" spans="1:7">
      <c r="A4497" s="251"/>
      <c r="B4497" s="241" t="s">
        <v>5087</v>
      </c>
      <c r="C4497" s="245">
        <v>2022</v>
      </c>
      <c r="D4497" s="245" t="s">
        <v>3771</v>
      </c>
      <c r="E4497" s="245">
        <v>1</v>
      </c>
      <c r="F4497" s="245"/>
      <c r="G4497" s="253">
        <v>30.337240000000001</v>
      </c>
    </row>
    <row r="4498" spans="1:7">
      <c r="A4498" s="251"/>
      <c r="B4498" s="241" t="s">
        <v>5087</v>
      </c>
      <c r="C4498" s="245">
        <v>2022</v>
      </c>
      <c r="D4498" s="245" t="s">
        <v>3771</v>
      </c>
      <c r="E4498" s="245">
        <v>1</v>
      </c>
      <c r="F4498" s="245"/>
      <c r="G4498" s="253">
        <v>22.271519999999999</v>
      </c>
    </row>
    <row r="4499" spans="1:7">
      <c r="A4499" s="251"/>
      <c r="B4499" s="241" t="s">
        <v>5087</v>
      </c>
      <c r="C4499" s="245">
        <v>2022</v>
      </c>
      <c r="D4499" s="245" t="s">
        <v>3771</v>
      </c>
      <c r="E4499" s="245">
        <v>1</v>
      </c>
      <c r="F4499" s="245"/>
      <c r="G4499" s="253">
        <v>31.503229999999999</v>
      </c>
    </row>
    <row r="4500" spans="1:7">
      <c r="A4500" s="251"/>
      <c r="B4500" s="241" t="s">
        <v>5087</v>
      </c>
      <c r="C4500" s="245">
        <v>2022</v>
      </c>
      <c r="D4500" s="245" t="s">
        <v>3771</v>
      </c>
      <c r="E4500" s="245">
        <v>1</v>
      </c>
      <c r="F4500" s="245"/>
      <c r="G4500" s="253">
        <v>31.951810000000002</v>
      </c>
    </row>
    <row r="4501" spans="1:7">
      <c r="A4501" s="251"/>
      <c r="B4501" s="241" t="s">
        <v>5087</v>
      </c>
      <c r="C4501" s="245">
        <v>2022</v>
      </c>
      <c r="D4501" s="245" t="s">
        <v>3771</v>
      </c>
      <c r="E4501" s="245">
        <v>1</v>
      </c>
      <c r="F4501" s="245"/>
      <c r="G4501" s="253">
        <v>31.89011</v>
      </c>
    </row>
    <row r="4502" spans="1:7">
      <c r="A4502" s="251"/>
      <c r="B4502" s="241" t="s">
        <v>5087</v>
      </c>
      <c r="C4502" s="245">
        <v>2022</v>
      </c>
      <c r="D4502" s="245" t="s">
        <v>3771</v>
      </c>
      <c r="E4502" s="245">
        <v>1</v>
      </c>
      <c r="F4502" s="245"/>
      <c r="G4502" s="253">
        <v>31.933669999999999</v>
      </c>
    </row>
    <row r="4503" spans="1:7">
      <c r="A4503" s="251"/>
      <c r="B4503" s="241" t="s">
        <v>5087</v>
      </c>
      <c r="C4503" s="245">
        <v>2022</v>
      </c>
      <c r="D4503" s="245" t="s">
        <v>3771</v>
      </c>
      <c r="E4503" s="245">
        <v>1</v>
      </c>
      <c r="F4503" s="245"/>
      <c r="G4503" s="253">
        <v>27.24962</v>
      </c>
    </row>
    <row r="4504" spans="1:7">
      <c r="A4504" s="251"/>
      <c r="B4504" s="241" t="s">
        <v>5087</v>
      </c>
      <c r="C4504" s="245">
        <v>2022</v>
      </c>
      <c r="D4504" s="245" t="s">
        <v>3771</v>
      </c>
      <c r="E4504" s="245">
        <v>1</v>
      </c>
      <c r="F4504" s="245"/>
      <c r="G4504" s="253">
        <v>24.206970000000002</v>
      </c>
    </row>
    <row r="4505" spans="1:7">
      <c r="A4505" s="251"/>
      <c r="B4505" s="241" t="s">
        <v>5087</v>
      </c>
      <c r="C4505" s="245">
        <v>2022</v>
      </c>
      <c r="D4505" s="245" t="s">
        <v>3771</v>
      </c>
      <c r="E4505" s="245">
        <v>1</v>
      </c>
      <c r="F4505" s="245"/>
      <c r="G4505" s="253">
        <v>36.771889999999999</v>
      </c>
    </row>
    <row r="4506" spans="1:7">
      <c r="A4506" s="251"/>
      <c r="B4506" s="241" t="s">
        <v>5087</v>
      </c>
      <c r="C4506" s="245">
        <v>2022</v>
      </c>
      <c r="D4506" s="245" t="s">
        <v>3771</v>
      </c>
      <c r="E4506" s="245">
        <v>1</v>
      </c>
      <c r="F4506" s="245"/>
      <c r="G4506" s="253">
        <v>18.060290000000002</v>
      </c>
    </row>
    <row r="4507" spans="1:7">
      <c r="A4507" s="251"/>
      <c r="B4507" s="241" t="s">
        <v>5087</v>
      </c>
      <c r="C4507" s="245">
        <v>2022</v>
      </c>
      <c r="D4507" s="245" t="s">
        <v>3771</v>
      </c>
      <c r="E4507" s="245">
        <v>1</v>
      </c>
      <c r="F4507" s="245"/>
      <c r="G4507" s="253">
        <v>23.273779999999999</v>
      </c>
    </row>
    <row r="4508" spans="1:7">
      <c r="A4508" s="251"/>
      <c r="B4508" s="241" t="s">
        <v>5087</v>
      </c>
      <c r="C4508" s="245">
        <v>2022</v>
      </c>
      <c r="D4508" s="245" t="s">
        <v>3771</v>
      </c>
      <c r="E4508" s="245">
        <v>1</v>
      </c>
      <c r="F4508" s="245"/>
      <c r="G4508" s="253">
        <v>32.16957</v>
      </c>
    </row>
    <row r="4509" spans="1:7">
      <c r="A4509" s="251"/>
      <c r="B4509" s="241" t="s">
        <v>5087</v>
      </c>
      <c r="C4509" s="245">
        <v>2022</v>
      </c>
      <c r="D4509" s="245" t="s">
        <v>3771</v>
      </c>
      <c r="E4509" s="245">
        <v>1</v>
      </c>
      <c r="F4509" s="245"/>
      <c r="G4509" s="253">
        <v>32.903100000000002</v>
      </c>
    </row>
    <row r="4510" spans="1:7">
      <c r="A4510" s="251"/>
      <c r="B4510" s="241" t="s">
        <v>5087</v>
      </c>
      <c r="C4510" s="245">
        <v>2022</v>
      </c>
      <c r="D4510" s="245" t="s">
        <v>3771</v>
      </c>
      <c r="E4510" s="245">
        <v>1</v>
      </c>
      <c r="F4510" s="245"/>
      <c r="G4510" s="253">
        <v>32.953499999999998</v>
      </c>
    </row>
    <row r="4511" spans="1:7">
      <c r="A4511" s="251"/>
      <c r="B4511" s="241" t="s">
        <v>5087</v>
      </c>
      <c r="C4511" s="245">
        <v>2022</v>
      </c>
      <c r="D4511" s="245" t="s">
        <v>3771</v>
      </c>
      <c r="E4511" s="245">
        <v>1</v>
      </c>
      <c r="F4511" s="245"/>
      <c r="G4511" s="253">
        <v>37.990310000000001</v>
      </c>
    </row>
    <row r="4512" spans="1:7">
      <c r="A4512" s="251"/>
      <c r="B4512" s="241" t="s">
        <v>5087</v>
      </c>
      <c r="C4512" s="245">
        <v>2022</v>
      </c>
      <c r="D4512" s="245" t="s">
        <v>3771</v>
      </c>
      <c r="E4512" s="245">
        <v>1</v>
      </c>
      <c r="F4512" s="245"/>
      <c r="G4512" s="253">
        <v>15.200299999999999</v>
      </c>
    </row>
    <row r="4513" spans="1:7">
      <c r="A4513" s="251"/>
      <c r="B4513" s="241" t="s">
        <v>5087</v>
      </c>
      <c r="C4513" s="245">
        <v>2022</v>
      </c>
      <c r="D4513" s="245" t="s">
        <v>3771</v>
      </c>
      <c r="E4513" s="245">
        <v>1</v>
      </c>
      <c r="F4513" s="245"/>
      <c r="G4513" s="253">
        <v>20.37886</v>
      </c>
    </row>
    <row r="4514" spans="1:7">
      <c r="A4514" s="251"/>
      <c r="B4514" s="241" t="s">
        <v>5087</v>
      </c>
      <c r="C4514" s="245">
        <v>2022</v>
      </c>
      <c r="D4514" s="245" t="s">
        <v>3771</v>
      </c>
      <c r="E4514" s="245">
        <v>1</v>
      </c>
      <c r="F4514" s="245"/>
      <c r="G4514" s="253">
        <v>14.73536</v>
      </c>
    </row>
    <row r="4515" spans="1:7">
      <c r="A4515" s="251"/>
      <c r="B4515" s="241" t="s">
        <v>5087</v>
      </c>
      <c r="C4515" s="245">
        <v>2022</v>
      </c>
      <c r="D4515" s="245" t="s">
        <v>3771</v>
      </c>
      <c r="E4515" s="245">
        <v>1</v>
      </c>
      <c r="F4515" s="245"/>
      <c r="G4515" s="253">
        <v>33.785339999999998</v>
      </c>
    </row>
    <row r="4516" spans="1:7">
      <c r="A4516" s="251"/>
      <c r="B4516" s="241" t="s">
        <v>5087</v>
      </c>
      <c r="C4516" s="245">
        <v>2022</v>
      </c>
      <c r="D4516" s="245" t="s">
        <v>3771</v>
      </c>
      <c r="E4516" s="245">
        <v>1</v>
      </c>
      <c r="F4516" s="245"/>
      <c r="G4516" s="253">
        <v>16.088930000000001</v>
      </c>
    </row>
    <row r="4517" spans="1:7">
      <c r="A4517" s="251"/>
      <c r="B4517" s="241" t="s">
        <v>5087</v>
      </c>
      <c r="C4517" s="245">
        <v>2022</v>
      </c>
      <c r="D4517" s="245" t="s">
        <v>3771</v>
      </c>
      <c r="E4517" s="245">
        <v>1</v>
      </c>
      <c r="F4517" s="245"/>
      <c r="G4517" s="253">
        <v>37.323279999999997</v>
      </c>
    </row>
    <row r="4518" spans="1:7">
      <c r="A4518" s="251"/>
      <c r="B4518" s="241" t="s">
        <v>5087</v>
      </c>
      <c r="C4518" s="245">
        <v>2022</v>
      </c>
      <c r="D4518" s="245" t="s">
        <v>3771</v>
      </c>
      <c r="E4518" s="245">
        <v>1</v>
      </c>
      <c r="F4518" s="245"/>
      <c r="G4518" s="253">
        <v>23.031689999999998</v>
      </c>
    </row>
    <row r="4519" spans="1:7">
      <c r="A4519" s="251"/>
      <c r="B4519" s="241" t="s">
        <v>5087</v>
      </c>
      <c r="C4519" s="245">
        <v>2022</v>
      </c>
      <c r="D4519" s="245" t="s">
        <v>3771</v>
      </c>
      <c r="E4519" s="245">
        <v>1</v>
      </c>
      <c r="F4519" s="245"/>
      <c r="G4519" s="253">
        <v>21.6922</v>
      </c>
    </row>
    <row r="4520" spans="1:7">
      <c r="A4520" s="251"/>
      <c r="B4520" s="241" t="s">
        <v>5087</v>
      </c>
      <c r="C4520" s="245">
        <v>2022</v>
      </c>
      <c r="D4520" s="245" t="s">
        <v>3771</v>
      </c>
      <c r="E4520" s="245">
        <v>1</v>
      </c>
      <c r="F4520" s="245"/>
      <c r="G4520" s="253">
        <v>26.63252</v>
      </c>
    </row>
    <row r="4521" spans="1:7">
      <c r="A4521" s="251"/>
      <c r="B4521" s="241" t="s">
        <v>5087</v>
      </c>
      <c r="C4521" s="245">
        <v>2022</v>
      </c>
      <c r="D4521" s="245" t="s">
        <v>3771</v>
      </c>
      <c r="E4521" s="245">
        <v>1</v>
      </c>
      <c r="F4521" s="245"/>
      <c r="G4521" s="253">
        <v>19.090199999999999</v>
      </c>
    </row>
    <row r="4522" spans="1:7">
      <c r="A4522" s="251"/>
      <c r="B4522" s="241" t="s">
        <v>5087</v>
      </c>
      <c r="C4522" s="245">
        <v>2022</v>
      </c>
      <c r="D4522" s="245" t="s">
        <v>3771</v>
      </c>
      <c r="E4522" s="245">
        <v>1</v>
      </c>
      <c r="F4522" s="245"/>
      <c r="G4522" s="253">
        <v>23.164939999999998</v>
      </c>
    </row>
    <row r="4523" spans="1:7">
      <c r="A4523" s="251"/>
      <c r="B4523" s="241" t="s">
        <v>5087</v>
      </c>
      <c r="C4523" s="245">
        <v>2022</v>
      </c>
      <c r="D4523" s="245" t="s">
        <v>3771</v>
      </c>
      <c r="E4523" s="245">
        <v>1</v>
      </c>
      <c r="F4523" s="245"/>
      <c r="G4523" s="253">
        <v>32.085149999999999</v>
      </c>
    </row>
    <row r="4524" spans="1:7">
      <c r="A4524" s="251"/>
      <c r="B4524" s="241" t="s">
        <v>5087</v>
      </c>
      <c r="C4524" s="245">
        <v>2022</v>
      </c>
      <c r="D4524" s="245" t="s">
        <v>3771</v>
      </c>
      <c r="E4524" s="245">
        <v>1</v>
      </c>
      <c r="F4524" s="245"/>
      <c r="G4524" s="253">
        <v>38.645600000000002</v>
      </c>
    </row>
    <row r="4525" spans="1:7">
      <c r="A4525" s="251"/>
      <c r="B4525" s="241" t="s">
        <v>5087</v>
      </c>
      <c r="C4525" s="245">
        <v>2022</v>
      </c>
      <c r="D4525" s="245" t="s">
        <v>3771</v>
      </c>
      <c r="E4525" s="245">
        <v>1</v>
      </c>
      <c r="F4525" s="245"/>
      <c r="G4525" s="253">
        <v>16.374370000000003</v>
      </c>
    </row>
    <row r="4526" spans="1:7">
      <c r="A4526" s="251"/>
      <c r="B4526" s="241" t="s">
        <v>5087</v>
      </c>
      <c r="C4526" s="245">
        <v>2022</v>
      </c>
      <c r="D4526" s="245" t="s">
        <v>3771</v>
      </c>
      <c r="E4526" s="245">
        <v>1</v>
      </c>
      <c r="F4526" s="245"/>
      <c r="G4526" s="253">
        <v>15.571579999999999</v>
      </c>
    </row>
    <row r="4527" spans="1:7">
      <c r="A4527" s="251"/>
      <c r="B4527" s="241" t="s">
        <v>5087</v>
      </c>
      <c r="C4527" s="245">
        <v>2022</v>
      </c>
      <c r="D4527" s="245" t="s">
        <v>3771</v>
      </c>
      <c r="E4527" s="245">
        <v>1</v>
      </c>
      <c r="F4527" s="245"/>
      <c r="G4527" s="253">
        <v>17.5351</v>
      </c>
    </row>
    <row r="4528" spans="1:7">
      <c r="A4528" s="251"/>
      <c r="B4528" s="241" t="s">
        <v>5087</v>
      </c>
      <c r="C4528" s="245">
        <v>2022</v>
      </c>
      <c r="D4528" s="245" t="s">
        <v>3771</v>
      </c>
      <c r="E4528" s="245">
        <v>1</v>
      </c>
      <c r="F4528" s="245"/>
      <c r="G4528" s="253">
        <v>16.374379999999999</v>
      </c>
    </row>
    <row r="4529" spans="1:7">
      <c r="A4529" s="251"/>
      <c r="B4529" s="241" t="s">
        <v>5087</v>
      </c>
      <c r="C4529" s="245">
        <v>2022</v>
      </c>
      <c r="D4529" s="245" t="s">
        <v>3771</v>
      </c>
      <c r="E4529" s="245">
        <v>1</v>
      </c>
      <c r="F4529" s="245"/>
      <c r="G4529" s="253">
        <v>16.40372</v>
      </c>
    </row>
    <row r="4530" spans="1:7">
      <c r="A4530" s="251"/>
      <c r="B4530" s="241" t="s">
        <v>5087</v>
      </c>
      <c r="C4530" s="245">
        <v>2022</v>
      </c>
      <c r="D4530" s="245" t="s">
        <v>3771</v>
      </c>
      <c r="E4530" s="245">
        <v>1</v>
      </c>
      <c r="F4530" s="245"/>
      <c r="G4530" s="253">
        <v>16.403740000000003</v>
      </c>
    </row>
    <row r="4531" spans="1:7">
      <c r="A4531" s="251"/>
      <c r="B4531" s="241" t="s">
        <v>5087</v>
      </c>
      <c r="C4531" s="245">
        <v>2022</v>
      </c>
      <c r="D4531" s="245" t="s">
        <v>3771</v>
      </c>
      <c r="E4531" s="245">
        <v>1</v>
      </c>
      <c r="F4531" s="245"/>
      <c r="G4531" s="253">
        <v>16.356159999999999</v>
      </c>
    </row>
    <row r="4532" spans="1:7">
      <c r="A4532" s="251"/>
      <c r="B4532" s="241" t="s">
        <v>5087</v>
      </c>
      <c r="C4532" s="245">
        <v>2022</v>
      </c>
      <c r="D4532" s="245" t="s">
        <v>3771</v>
      </c>
      <c r="E4532" s="245">
        <v>1</v>
      </c>
      <c r="F4532" s="245"/>
      <c r="G4532" s="253">
        <v>17.735060000000001</v>
      </c>
    </row>
    <row r="4533" spans="1:7">
      <c r="A4533" s="251"/>
      <c r="B4533" s="241" t="s">
        <v>5087</v>
      </c>
      <c r="C4533" s="245">
        <v>2022</v>
      </c>
      <c r="D4533" s="245" t="s">
        <v>3771</v>
      </c>
      <c r="E4533" s="245">
        <v>1</v>
      </c>
      <c r="F4533" s="245"/>
      <c r="G4533" s="253">
        <v>16.356180000000002</v>
      </c>
    </row>
    <row r="4534" spans="1:7">
      <c r="A4534" s="251"/>
      <c r="B4534" s="241" t="s">
        <v>5087</v>
      </c>
      <c r="C4534" s="245">
        <v>2022</v>
      </c>
      <c r="D4534" s="245" t="s">
        <v>3771</v>
      </c>
      <c r="E4534" s="245">
        <v>1</v>
      </c>
      <c r="F4534" s="245"/>
      <c r="G4534" s="253">
        <v>16.356120000000001</v>
      </c>
    </row>
    <row r="4535" spans="1:7">
      <c r="A4535" s="251"/>
      <c r="B4535" s="241" t="s">
        <v>5087</v>
      </c>
      <c r="C4535" s="245">
        <v>2022</v>
      </c>
      <c r="D4535" s="245" t="s">
        <v>3771</v>
      </c>
      <c r="E4535" s="245">
        <v>1</v>
      </c>
      <c r="F4535" s="245"/>
      <c r="G4535" s="253">
        <v>16.356120000000001</v>
      </c>
    </row>
    <row r="4536" spans="1:7">
      <c r="A4536" s="251"/>
      <c r="B4536" s="241" t="s">
        <v>5087</v>
      </c>
      <c r="C4536" s="245">
        <v>2022</v>
      </c>
      <c r="D4536" s="245" t="s">
        <v>3771</v>
      </c>
      <c r="E4536" s="245">
        <v>1</v>
      </c>
      <c r="F4536" s="245"/>
      <c r="G4536" s="253">
        <v>16.356120000000001</v>
      </c>
    </row>
    <row r="4537" spans="1:7">
      <c r="A4537" s="251"/>
      <c r="B4537" s="241" t="s">
        <v>5087</v>
      </c>
      <c r="C4537" s="245">
        <v>2022</v>
      </c>
      <c r="D4537" s="245" t="s">
        <v>3771</v>
      </c>
      <c r="E4537" s="245">
        <v>1</v>
      </c>
      <c r="F4537" s="245"/>
      <c r="G4537" s="253">
        <v>31.19886</v>
      </c>
    </row>
    <row r="4538" spans="1:7">
      <c r="A4538" s="251"/>
      <c r="B4538" s="241" t="s">
        <v>5087</v>
      </c>
      <c r="C4538" s="245">
        <v>2022</v>
      </c>
      <c r="D4538" s="245" t="s">
        <v>3771</v>
      </c>
      <c r="E4538" s="245">
        <v>1</v>
      </c>
      <c r="F4538" s="245"/>
      <c r="G4538" s="253">
        <v>29.229560000000003</v>
      </c>
    </row>
    <row r="4539" spans="1:7">
      <c r="A4539" s="251"/>
      <c r="B4539" s="241" t="s">
        <v>5087</v>
      </c>
      <c r="C4539" s="245">
        <v>2022</v>
      </c>
      <c r="D4539" s="245" t="s">
        <v>3771</v>
      </c>
      <c r="E4539" s="245">
        <v>1</v>
      </c>
      <c r="F4539" s="245"/>
      <c r="G4539" s="253">
        <v>35.29851</v>
      </c>
    </row>
    <row r="4540" spans="1:7">
      <c r="A4540" s="251"/>
      <c r="B4540" s="241" t="s">
        <v>5087</v>
      </c>
      <c r="C4540" s="245">
        <v>2022</v>
      </c>
      <c r="D4540" s="245" t="s">
        <v>3771</v>
      </c>
      <c r="E4540" s="245">
        <v>1</v>
      </c>
      <c r="F4540" s="245"/>
      <c r="G4540" s="253">
        <v>32.598759999999999</v>
      </c>
    </row>
    <row r="4541" spans="1:7">
      <c r="A4541" s="251"/>
      <c r="B4541" s="241" t="s">
        <v>5087</v>
      </c>
      <c r="C4541" s="245">
        <v>2022</v>
      </c>
      <c r="D4541" s="245" t="s">
        <v>3771</v>
      </c>
      <c r="E4541" s="245">
        <v>1</v>
      </c>
      <c r="F4541" s="245"/>
      <c r="G4541" s="253">
        <v>29.263990000000003</v>
      </c>
    </row>
    <row r="4542" spans="1:7">
      <c r="A4542" s="251"/>
      <c r="B4542" s="241" t="s">
        <v>5087</v>
      </c>
      <c r="C4542" s="245">
        <v>2022</v>
      </c>
      <c r="D4542" s="245" t="s">
        <v>3771</v>
      </c>
      <c r="E4542" s="245">
        <v>1</v>
      </c>
      <c r="F4542" s="245"/>
      <c r="G4542" s="253">
        <v>32.896260000000005</v>
      </c>
    </row>
    <row r="4543" spans="1:7">
      <c r="A4543" s="251"/>
      <c r="B4543" s="241" t="s">
        <v>5087</v>
      </c>
      <c r="C4543" s="245">
        <v>2022</v>
      </c>
      <c r="D4543" s="245" t="s">
        <v>3771</v>
      </c>
      <c r="E4543" s="245">
        <v>1</v>
      </c>
      <c r="F4543" s="245"/>
      <c r="G4543" s="253">
        <v>27.226150000000001</v>
      </c>
    </row>
    <row r="4544" spans="1:7">
      <c r="A4544" s="251"/>
      <c r="B4544" s="241" t="s">
        <v>5087</v>
      </c>
      <c r="C4544" s="245">
        <v>2022</v>
      </c>
      <c r="D4544" s="245" t="s">
        <v>3771</v>
      </c>
      <c r="E4544" s="245">
        <v>1</v>
      </c>
      <c r="F4544" s="245"/>
      <c r="G4544" s="253">
        <v>30.047540000000001</v>
      </c>
    </row>
    <row r="4545" spans="1:7">
      <c r="A4545" s="251"/>
      <c r="B4545" s="241" t="s">
        <v>5087</v>
      </c>
      <c r="C4545" s="245">
        <v>2022</v>
      </c>
      <c r="D4545" s="245" t="s">
        <v>3771</v>
      </c>
      <c r="E4545" s="245">
        <v>1</v>
      </c>
      <c r="F4545" s="245"/>
      <c r="G4545" s="253">
        <v>32.65072</v>
      </c>
    </row>
    <row r="4546" spans="1:7">
      <c r="A4546" s="251"/>
      <c r="B4546" s="241" t="s">
        <v>5087</v>
      </c>
      <c r="C4546" s="245">
        <v>2022</v>
      </c>
      <c r="D4546" s="245" t="s">
        <v>3771</v>
      </c>
      <c r="E4546" s="245">
        <v>1</v>
      </c>
      <c r="F4546" s="245"/>
      <c r="G4546" s="253">
        <v>32.803359999999998</v>
      </c>
    </row>
    <row r="4547" spans="1:7">
      <c r="A4547" s="251"/>
      <c r="B4547" s="241" t="s">
        <v>5087</v>
      </c>
      <c r="C4547" s="245">
        <v>2022</v>
      </c>
      <c r="D4547" s="245" t="s">
        <v>3771</v>
      </c>
      <c r="E4547" s="245">
        <v>1</v>
      </c>
      <c r="F4547" s="245"/>
      <c r="G4547" s="253">
        <v>31.350750000000001</v>
      </c>
    </row>
    <row r="4548" spans="1:7">
      <c r="A4548" s="251"/>
      <c r="B4548" s="241" t="s">
        <v>5087</v>
      </c>
      <c r="C4548" s="245">
        <v>2022</v>
      </c>
      <c r="D4548" s="245" t="s">
        <v>3771</v>
      </c>
      <c r="E4548" s="245">
        <v>1</v>
      </c>
      <c r="F4548" s="245"/>
      <c r="G4548" s="253">
        <v>31.819240000000001</v>
      </c>
    </row>
    <row r="4549" spans="1:7">
      <c r="A4549" s="251"/>
      <c r="B4549" s="241" t="s">
        <v>5087</v>
      </c>
      <c r="C4549" s="245">
        <v>2022</v>
      </c>
      <c r="D4549" s="245" t="s">
        <v>3771</v>
      </c>
      <c r="E4549" s="245">
        <v>1</v>
      </c>
      <c r="F4549" s="245"/>
      <c r="G4549" s="253">
        <v>30.456880000000002</v>
      </c>
    </row>
    <row r="4550" spans="1:7">
      <c r="A4550" s="251"/>
      <c r="B4550" s="241" t="s">
        <v>5087</v>
      </c>
      <c r="C4550" s="245">
        <v>2022</v>
      </c>
      <c r="D4550" s="245" t="s">
        <v>3771</v>
      </c>
      <c r="E4550" s="245">
        <v>1</v>
      </c>
      <c r="F4550" s="245"/>
      <c r="G4550" s="253">
        <v>30.463630000000002</v>
      </c>
    </row>
    <row r="4551" spans="1:7">
      <c r="A4551" s="251"/>
      <c r="B4551" s="241" t="s">
        <v>5087</v>
      </c>
      <c r="C4551" s="245">
        <v>2022</v>
      </c>
      <c r="D4551" s="245" t="s">
        <v>3771</v>
      </c>
      <c r="E4551" s="245">
        <v>1</v>
      </c>
      <c r="F4551" s="245"/>
      <c r="G4551" s="253">
        <v>31.836790000000001</v>
      </c>
    </row>
    <row r="4552" spans="1:7">
      <c r="A4552" s="251"/>
      <c r="B4552" s="241" t="s">
        <v>5087</v>
      </c>
      <c r="C4552" s="245">
        <v>2022</v>
      </c>
      <c r="D4552" s="245" t="s">
        <v>3771</v>
      </c>
      <c r="E4552" s="245">
        <v>1</v>
      </c>
      <c r="F4552" s="245"/>
      <c r="G4552" s="253">
        <v>33.065379999999998</v>
      </c>
    </row>
    <row r="4553" spans="1:7">
      <c r="A4553" s="251"/>
      <c r="B4553" s="241" t="s">
        <v>5087</v>
      </c>
      <c r="C4553" s="245">
        <v>2022</v>
      </c>
      <c r="D4553" s="245" t="s">
        <v>3771</v>
      </c>
      <c r="E4553" s="245">
        <v>1</v>
      </c>
      <c r="F4553" s="245"/>
      <c r="G4553" s="253">
        <v>33.06512</v>
      </c>
    </row>
    <row r="4554" spans="1:7">
      <c r="A4554" s="251"/>
      <c r="B4554" s="241" t="s">
        <v>5087</v>
      </c>
      <c r="C4554" s="245">
        <v>2022</v>
      </c>
      <c r="D4554" s="245" t="s">
        <v>3771</v>
      </c>
      <c r="E4554" s="245">
        <v>1</v>
      </c>
      <c r="F4554" s="245"/>
      <c r="G4554" s="253">
        <v>32.901510000000002</v>
      </c>
    </row>
    <row r="4555" spans="1:7">
      <c r="A4555" s="251"/>
      <c r="B4555" s="241" t="s">
        <v>5087</v>
      </c>
      <c r="C4555" s="245">
        <v>2022</v>
      </c>
      <c r="D4555" s="245" t="s">
        <v>3771</v>
      </c>
      <c r="E4555" s="245">
        <v>1</v>
      </c>
      <c r="F4555" s="245"/>
      <c r="G4555" s="253">
        <v>31.84432</v>
      </c>
    </row>
    <row r="4556" spans="1:7">
      <c r="A4556" s="251"/>
      <c r="B4556" s="241" t="s">
        <v>5087</v>
      </c>
      <c r="C4556" s="245">
        <v>2022</v>
      </c>
      <c r="D4556" s="245" t="s">
        <v>3771</v>
      </c>
      <c r="E4556" s="245">
        <v>1</v>
      </c>
      <c r="F4556" s="245"/>
      <c r="G4556" s="253">
        <v>33.452750000000002</v>
      </c>
    </row>
    <row r="4557" spans="1:7">
      <c r="A4557" s="251"/>
      <c r="B4557" s="241" t="s">
        <v>5087</v>
      </c>
      <c r="C4557" s="245">
        <v>2022</v>
      </c>
      <c r="D4557" s="245" t="s">
        <v>3771</v>
      </c>
      <c r="E4557" s="245">
        <v>1</v>
      </c>
      <c r="F4557" s="245"/>
      <c r="G4557" s="253">
        <v>33.452750000000002</v>
      </c>
    </row>
    <row r="4558" spans="1:7">
      <c r="A4558" s="251"/>
      <c r="B4558" s="241" t="s">
        <v>5087</v>
      </c>
      <c r="C4558" s="245">
        <v>2022</v>
      </c>
      <c r="D4558" s="245" t="s">
        <v>3771</v>
      </c>
      <c r="E4558" s="245">
        <v>1</v>
      </c>
      <c r="F4558" s="245"/>
      <c r="G4558" s="253">
        <v>33.452750000000002</v>
      </c>
    </row>
    <row r="4559" spans="1:7">
      <c r="A4559" s="251"/>
      <c r="B4559" s="241" t="s">
        <v>5087</v>
      </c>
      <c r="C4559" s="245">
        <v>2022</v>
      </c>
      <c r="D4559" s="245" t="s">
        <v>3771</v>
      </c>
      <c r="E4559" s="245">
        <v>1</v>
      </c>
      <c r="F4559" s="245"/>
      <c r="G4559" s="253">
        <v>33.256920000000001</v>
      </c>
    </row>
    <row r="4560" spans="1:7">
      <c r="A4560" s="251"/>
      <c r="B4560" s="241" t="s">
        <v>5087</v>
      </c>
      <c r="C4560" s="245">
        <v>2022</v>
      </c>
      <c r="D4560" s="245" t="s">
        <v>3771</v>
      </c>
      <c r="E4560" s="245">
        <v>1</v>
      </c>
      <c r="F4560" s="245"/>
      <c r="G4560" s="253">
        <v>33.384029999999996</v>
      </c>
    </row>
    <row r="4561" spans="1:7">
      <c r="A4561" s="251"/>
      <c r="B4561" s="241" t="s">
        <v>5087</v>
      </c>
      <c r="C4561" s="245">
        <v>2022</v>
      </c>
      <c r="D4561" s="245" t="s">
        <v>3771</v>
      </c>
      <c r="E4561" s="245">
        <v>1</v>
      </c>
      <c r="F4561" s="245"/>
      <c r="G4561" s="253">
        <v>31.930889999999998</v>
      </c>
    </row>
    <row r="4562" spans="1:7">
      <c r="A4562" s="251"/>
      <c r="B4562" s="241" t="s">
        <v>5087</v>
      </c>
      <c r="C4562" s="245">
        <v>2022</v>
      </c>
      <c r="D4562" s="245" t="s">
        <v>3771</v>
      </c>
      <c r="E4562" s="245">
        <v>1</v>
      </c>
      <c r="F4562" s="245"/>
      <c r="G4562" s="253">
        <v>32.951550000000005</v>
      </c>
    </row>
    <row r="4563" spans="1:7">
      <c r="A4563" s="251"/>
      <c r="B4563" s="241" t="s">
        <v>5087</v>
      </c>
      <c r="C4563" s="245">
        <v>2022</v>
      </c>
      <c r="D4563" s="245" t="s">
        <v>3771</v>
      </c>
      <c r="E4563" s="245">
        <v>1</v>
      </c>
      <c r="F4563" s="245"/>
      <c r="G4563" s="253">
        <v>33.12133</v>
      </c>
    </row>
    <row r="4564" spans="1:7">
      <c r="A4564" s="251"/>
      <c r="B4564" s="241" t="s">
        <v>5087</v>
      </c>
      <c r="C4564" s="245">
        <v>2022</v>
      </c>
      <c r="D4564" s="245" t="s">
        <v>3771</v>
      </c>
      <c r="E4564" s="245">
        <v>1</v>
      </c>
      <c r="F4564" s="245"/>
      <c r="G4564" s="253">
        <v>33.452750000000002</v>
      </c>
    </row>
    <row r="4565" spans="1:7">
      <c r="A4565" s="251"/>
      <c r="B4565" s="241" t="s">
        <v>5087</v>
      </c>
      <c r="C4565" s="245">
        <v>2022</v>
      </c>
      <c r="D4565" s="245" t="s">
        <v>3771</v>
      </c>
      <c r="E4565" s="245">
        <v>1</v>
      </c>
      <c r="F4565" s="245"/>
      <c r="G4565" s="253">
        <v>36.607519999999994</v>
      </c>
    </row>
    <row r="4566" spans="1:7">
      <c r="A4566" s="251"/>
      <c r="B4566" s="241" t="s">
        <v>5087</v>
      </c>
      <c r="C4566" s="245">
        <v>2022</v>
      </c>
      <c r="D4566" s="245" t="s">
        <v>3771</v>
      </c>
      <c r="E4566" s="245">
        <v>1</v>
      </c>
      <c r="F4566" s="245"/>
      <c r="G4566" s="253">
        <v>39.918959999999998</v>
      </c>
    </row>
    <row r="4567" spans="1:7">
      <c r="A4567" s="251"/>
      <c r="B4567" s="241" t="s">
        <v>5087</v>
      </c>
      <c r="C4567" s="245">
        <v>2022</v>
      </c>
      <c r="D4567" s="245" t="s">
        <v>3771</v>
      </c>
      <c r="E4567" s="245">
        <v>1</v>
      </c>
      <c r="F4567" s="245"/>
      <c r="G4567" s="253">
        <v>36.516040000000004</v>
      </c>
    </row>
    <row r="4568" spans="1:7">
      <c r="A4568" s="251"/>
      <c r="B4568" s="241" t="s">
        <v>5087</v>
      </c>
      <c r="C4568" s="245">
        <v>2022</v>
      </c>
      <c r="D4568" s="245" t="s">
        <v>3771</v>
      </c>
      <c r="E4568" s="245">
        <v>1</v>
      </c>
      <c r="F4568" s="245"/>
      <c r="G4568" s="253">
        <v>25.708560000000002</v>
      </c>
    </row>
    <row r="4569" spans="1:7">
      <c r="A4569" s="251"/>
      <c r="B4569" s="241" t="s">
        <v>5077</v>
      </c>
      <c r="C4569" s="245">
        <v>2022</v>
      </c>
      <c r="D4569" s="245" t="s">
        <v>3771</v>
      </c>
      <c r="E4569" s="245">
        <v>1</v>
      </c>
      <c r="F4569" s="245"/>
      <c r="G4569" s="253">
        <v>392.14166</v>
      </c>
    </row>
    <row r="4570" spans="1:7">
      <c r="A4570" s="251"/>
      <c r="B4570" s="241" t="s">
        <v>5087</v>
      </c>
      <c r="C4570" s="245">
        <v>2022</v>
      </c>
      <c r="D4570" s="245" t="s">
        <v>3771</v>
      </c>
      <c r="E4570" s="245">
        <v>1</v>
      </c>
      <c r="F4570" s="245"/>
      <c r="G4570" s="253">
        <v>21.77834</v>
      </c>
    </row>
    <row r="4571" spans="1:7">
      <c r="A4571" s="251"/>
      <c r="B4571" s="241" t="s">
        <v>5087</v>
      </c>
      <c r="C4571" s="245">
        <v>2022</v>
      </c>
      <c r="D4571" s="245" t="s">
        <v>3771</v>
      </c>
      <c r="E4571" s="245">
        <v>1</v>
      </c>
      <c r="F4571" s="245"/>
      <c r="G4571" s="253">
        <v>21.77834</v>
      </c>
    </row>
    <row r="4572" spans="1:7">
      <c r="A4572" s="251"/>
      <c r="B4572" s="241" t="s">
        <v>5087</v>
      </c>
      <c r="C4572" s="245">
        <v>2022</v>
      </c>
      <c r="D4572" s="245" t="s">
        <v>3771</v>
      </c>
      <c r="E4572" s="245">
        <v>1</v>
      </c>
      <c r="F4572" s="245"/>
      <c r="G4572" s="253">
        <v>21.77834</v>
      </c>
    </row>
    <row r="4573" spans="1:7">
      <c r="A4573" s="251"/>
      <c r="B4573" s="241" t="s">
        <v>5087</v>
      </c>
      <c r="C4573" s="245">
        <v>2022</v>
      </c>
      <c r="D4573" s="245" t="s">
        <v>3771</v>
      </c>
      <c r="E4573" s="245">
        <v>1</v>
      </c>
      <c r="F4573" s="245"/>
      <c r="G4573" s="253">
        <v>21.77834</v>
      </c>
    </row>
    <row r="4574" spans="1:7">
      <c r="A4574" s="251"/>
      <c r="B4574" s="241" t="s">
        <v>5087</v>
      </c>
      <c r="C4574" s="245">
        <v>2022</v>
      </c>
      <c r="D4574" s="245" t="s">
        <v>3771</v>
      </c>
      <c r="E4574" s="245">
        <v>1</v>
      </c>
      <c r="F4574" s="245"/>
      <c r="G4574" s="253">
        <v>21.77834</v>
      </c>
    </row>
    <row r="4575" spans="1:7">
      <c r="A4575" s="251"/>
      <c r="B4575" s="241" t="s">
        <v>5087</v>
      </c>
      <c r="C4575" s="245">
        <v>2022</v>
      </c>
      <c r="D4575" s="245" t="s">
        <v>3771</v>
      </c>
      <c r="E4575" s="245">
        <v>1</v>
      </c>
      <c r="F4575" s="245"/>
      <c r="G4575" s="253">
        <v>21.77834</v>
      </c>
    </row>
    <row r="4576" spans="1:7">
      <c r="A4576" s="251"/>
      <c r="B4576" s="241" t="s">
        <v>5087</v>
      </c>
      <c r="C4576" s="245">
        <v>2022</v>
      </c>
      <c r="D4576" s="245" t="s">
        <v>3771</v>
      </c>
      <c r="E4576" s="245">
        <v>1</v>
      </c>
      <c r="F4576" s="245"/>
      <c r="G4576" s="253">
        <v>21.77834</v>
      </c>
    </row>
    <row r="4577" spans="1:7">
      <c r="A4577" s="251"/>
      <c r="B4577" s="241" t="s">
        <v>5087</v>
      </c>
      <c r="C4577" s="245">
        <v>2022</v>
      </c>
      <c r="D4577" s="245" t="s">
        <v>3771</v>
      </c>
      <c r="E4577" s="245">
        <v>1</v>
      </c>
      <c r="F4577" s="245"/>
      <c r="G4577" s="253">
        <v>3.2741599999999997</v>
      </c>
    </row>
    <row r="4578" spans="1:7">
      <c r="A4578" s="251"/>
      <c r="B4578" s="241" t="s">
        <v>5087</v>
      </c>
      <c r="C4578" s="245">
        <v>2022</v>
      </c>
      <c r="D4578" s="245" t="s">
        <v>3771</v>
      </c>
      <c r="E4578" s="245">
        <v>1</v>
      </c>
      <c r="F4578" s="245"/>
      <c r="G4578" s="253">
        <v>3.0135300000000003</v>
      </c>
    </row>
    <row r="4579" spans="1:7">
      <c r="A4579" s="251"/>
      <c r="B4579" s="241" t="s">
        <v>5087</v>
      </c>
      <c r="C4579" s="245">
        <v>2022</v>
      </c>
      <c r="D4579" s="245" t="s">
        <v>3771</v>
      </c>
      <c r="E4579" s="245">
        <v>1</v>
      </c>
      <c r="F4579" s="245"/>
      <c r="G4579" s="253">
        <v>3.0141499999999999</v>
      </c>
    </row>
    <row r="4580" spans="1:7">
      <c r="A4580" s="251"/>
      <c r="B4580" s="241" t="s">
        <v>5087</v>
      </c>
      <c r="C4580" s="245">
        <v>2022</v>
      </c>
      <c r="D4580" s="245" t="s">
        <v>3771</v>
      </c>
      <c r="E4580" s="245">
        <v>1</v>
      </c>
      <c r="F4580" s="245"/>
      <c r="G4580" s="253">
        <v>2.9686599999999999</v>
      </c>
    </row>
    <row r="4581" spans="1:7">
      <c r="A4581" s="251"/>
      <c r="B4581" s="241" t="s">
        <v>5087</v>
      </c>
      <c r="C4581" s="245">
        <v>2022</v>
      </c>
      <c r="D4581" s="245" t="s">
        <v>3771</v>
      </c>
      <c r="E4581" s="245">
        <v>1</v>
      </c>
      <c r="F4581" s="245"/>
      <c r="G4581" s="253">
        <v>3.47498</v>
      </c>
    </row>
    <row r="4582" spans="1:7">
      <c r="A4582" s="251"/>
      <c r="B4582" s="241" t="s">
        <v>5087</v>
      </c>
      <c r="C4582" s="245">
        <v>2022</v>
      </c>
      <c r="D4582" s="245" t="s">
        <v>3771</v>
      </c>
      <c r="E4582" s="245">
        <v>1</v>
      </c>
      <c r="F4582" s="245"/>
      <c r="G4582" s="253">
        <v>3.2776000000000001</v>
      </c>
    </row>
    <row r="4583" spans="1:7">
      <c r="A4583" s="251"/>
      <c r="B4583" s="241" t="s">
        <v>5087</v>
      </c>
      <c r="C4583" s="245">
        <v>2022</v>
      </c>
      <c r="D4583" s="245" t="s">
        <v>3771</v>
      </c>
      <c r="E4583" s="245">
        <v>1</v>
      </c>
      <c r="F4583" s="245"/>
      <c r="G4583" s="253">
        <v>3.9321100000000002</v>
      </c>
    </row>
    <row r="4584" spans="1:7">
      <c r="A4584" s="251"/>
      <c r="B4584" s="241" t="s">
        <v>5087</v>
      </c>
      <c r="C4584" s="245">
        <v>2022</v>
      </c>
      <c r="D4584" s="245" t="s">
        <v>3771</v>
      </c>
      <c r="E4584" s="245">
        <v>1</v>
      </c>
      <c r="F4584" s="245"/>
      <c r="G4584" s="253">
        <v>3.4714800000000001</v>
      </c>
    </row>
    <row r="4585" spans="1:7">
      <c r="A4585" s="251"/>
      <c r="B4585" s="241" t="s">
        <v>5087</v>
      </c>
      <c r="C4585" s="245">
        <v>2022</v>
      </c>
      <c r="D4585" s="245" t="s">
        <v>3771</v>
      </c>
      <c r="E4585" s="245">
        <v>1</v>
      </c>
      <c r="F4585" s="245"/>
      <c r="G4585" s="253">
        <v>3.0099699999999996</v>
      </c>
    </row>
    <row r="4586" spans="1:7">
      <c r="A4586" s="251"/>
      <c r="B4586" s="241" t="s">
        <v>5087</v>
      </c>
      <c r="C4586" s="245">
        <v>2022</v>
      </c>
      <c r="D4586" s="245" t="s">
        <v>3771</v>
      </c>
      <c r="E4586" s="245">
        <v>1</v>
      </c>
      <c r="F4586" s="245"/>
      <c r="G4586" s="253">
        <v>28.349700000000002</v>
      </c>
    </row>
    <row r="4587" spans="1:7">
      <c r="A4587" s="251"/>
      <c r="B4587" s="241" t="s">
        <v>5087</v>
      </c>
      <c r="C4587" s="245">
        <v>2022</v>
      </c>
      <c r="D4587" s="245" t="s">
        <v>3771</v>
      </c>
      <c r="E4587" s="245">
        <v>1</v>
      </c>
      <c r="F4587" s="245"/>
      <c r="G4587" s="253">
        <v>3.4680200000000001</v>
      </c>
    </row>
    <row r="4588" spans="1:7">
      <c r="A4588" s="251"/>
      <c r="B4588" s="241" t="s">
        <v>5087</v>
      </c>
      <c r="C4588" s="245">
        <v>2022</v>
      </c>
      <c r="D4588" s="245" t="s">
        <v>3771</v>
      </c>
      <c r="E4588" s="245">
        <v>1</v>
      </c>
      <c r="F4588" s="245"/>
      <c r="G4588" s="253">
        <v>2.9995500000000002</v>
      </c>
    </row>
    <row r="4589" spans="1:7">
      <c r="A4589" s="251"/>
      <c r="B4589" s="241" t="s">
        <v>5087</v>
      </c>
      <c r="C4589" s="245">
        <v>2022</v>
      </c>
      <c r="D4589" s="245" t="s">
        <v>3771</v>
      </c>
      <c r="E4589" s="245">
        <v>1</v>
      </c>
      <c r="F4589" s="245"/>
      <c r="G4589" s="253">
        <v>3.9286099999999999</v>
      </c>
    </row>
    <row r="4590" spans="1:7">
      <c r="A4590" s="251"/>
      <c r="B4590" s="241" t="s">
        <v>5087</v>
      </c>
      <c r="C4590" s="245">
        <v>2022</v>
      </c>
      <c r="D4590" s="245" t="s">
        <v>3771</v>
      </c>
      <c r="E4590" s="245">
        <v>1</v>
      </c>
      <c r="F4590" s="245"/>
      <c r="G4590" s="253">
        <v>3.0106799999999998</v>
      </c>
    </row>
    <row r="4591" spans="1:7">
      <c r="A4591" s="251"/>
      <c r="B4591" s="241" t="s">
        <v>5087</v>
      </c>
      <c r="C4591" s="245">
        <v>2022</v>
      </c>
      <c r="D4591" s="245" t="s">
        <v>3771</v>
      </c>
      <c r="E4591" s="245">
        <v>1</v>
      </c>
      <c r="F4591" s="245"/>
      <c r="G4591" s="253">
        <v>2.79074</v>
      </c>
    </row>
    <row r="4592" spans="1:7">
      <c r="A4592" s="251"/>
      <c r="B4592" s="241" t="s">
        <v>5087</v>
      </c>
      <c r="C4592" s="245">
        <v>2022</v>
      </c>
      <c r="D4592" s="245" t="s">
        <v>3771</v>
      </c>
      <c r="E4592" s="245">
        <v>1</v>
      </c>
      <c r="F4592" s="245"/>
      <c r="G4592" s="253">
        <v>2.80477</v>
      </c>
    </row>
    <row r="4593" spans="1:7">
      <c r="A4593" s="251"/>
      <c r="B4593" s="241" t="s">
        <v>5087</v>
      </c>
      <c r="C4593" s="245">
        <v>2022</v>
      </c>
      <c r="D4593" s="245" t="s">
        <v>3771</v>
      </c>
      <c r="E4593" s="245">
        <v>1</v>
      </c>
      <c r="F4593" s="245"/>
      <c r="G4593" s="253">
        <v>3.45295</v>
      </c>
    </row>
    <row r="4594" spans="1:7">
      <c r="A4594" s="251"/>
      <c r="B4594" s="241" t="s">
        <v>5087</v>
      </c>
      <c r="C4594" s="245">
        <v>2022</v>
      </c>
      <c r="D4594" s="245" t="s">
        <v>3771</v>
      </c>
      <c r="E4594" s="245">
        <v>1</v>
      </c>
      <c r="F4594" s="245"/>
      <c r="G4594" s="253">
        <v>2.8018200000000002</v>
      </c>
    </row>
    <row r="4595" spans="1:7">
      <c r="A4595" s="251"/>
      <c r="B4595" s="241" t="s">
        <v>5087</v>
      </c>
      <c r="C4595" s="245">
        <v>2022</v>
      </c>
      <c r="D4595" s="245" t="s">
        <v>3771</v>
      </c>
      <c r="E4595" s="245">
        <v>1</v>
      </c>
      <c r="F4595" s="245"/>
      <c r="G4595" s="253">
        <v>2.9754800000000001</v>
      </c>
    </row>
    <row r="4596" spans="1:7">
      <c r="A4596" s="251"/>
      <c r="B4596" s="241" t="s">
        <v>5087</v>
      </c>
      <c r="C4596" s="245">
        <v>2022</v>
      </c>
      <c r="D4596" s="245" t="s">
        <v>3771</v>
      </c>
      <c r="E4596" s="245">
        <v>1</v>
      </c>
      <c r="F4596" s="245"/>
      <c r="G4596" s="253">
        <v>3.0176799999999999</v>
      </c>
    </row>
    <row r="4597" spans="1:7">
      <c r="A4597" s="251"/>
      <c r="B4597" s="241" t="s">
        <v>5087</v>
      </c>
      <c r="C4597" s="245">
        <v>2022</v>
      </c>
      <c r="D4597" s="245" t="s">
        <v>3771</v>
      </c>
      <c r="E4597" s="245">
        <v>1</v>
      </c>
      <c r="F4597" s="245"/>
      <c r="G4597" s="253">
        <v>2.79487</v>
      </c>
    </row>
    <row r="4598" spans="1:7">
      <c r="A4598" s="251"/>
      <c r="B4598" s="241" t="s">
        <v>5087</v>
      </c>
      <c r="C4598" s="245">
        <v>2022</v>
      </c>
      <c r="D4598" s="245" t="s">
        <v>3771</v>
      </c>
      <c r="E4598" s="245">
        <v>1</v>
      </c>
      <c r="F4598" s="245"/>
      <c r="G4598" s="253">
        <v>3.2810900000000003</v>
      </c>
    </row>
    <row r="4599" spans="1:7">
      <c r="A4599" s="251"/>
      <c r="B4599" s="241" t="s">
        <v>5087</v>
      </c>
      <c r="C4599" s="245">
        <v>2022</v>
      </c>
      <c r="D4599" s="245" t="s">
        <v>3771</v>
      </c>
      <c r="E4599" s="245">
        <v>1</v>
      </c>
      <c r="F4599" s="245"/>
      <c r="G4599" s="253">
        <v>2.9651300000000003</v>
      </c>
    </row>
    <row r="4600" spans="1:7">
      <c r="A4600" s="251"/>
      <c r="B4600" s="241" t="s">
        <v>5087</v>
      </c>
      <c r="C4600" s="245">
        <v>2022</v>
      </c>
      <c r="D4600" s="245" t="s">
        <v>3771</v>
      </c>
      <c r="E4600" s="245">
        <v>1</v>
      </c>
      <c r="F4600" s="245"/>
      <c r="G4600" s="253">
        <v>2.8012299999999999</v>
      </c>
    </row>
    <row r="4601" spans="1:7">
      <c r="A4601" s="251"/>
      <c r="B4601" s="241" t="s">
        <v>5087</v>
      </c>
      <c r="C4601" s="245">
        <v>2022</v>
      </c>
      <c r="D4601" s="245" t="s">
        <v>3771</v>
      </c>
      <c r="E4601" s="245">
        <v>1</v>
      </c>
      <c r="F4601" s="245"/>
      <c r="G4601" s="253">
        <v>3.9355799999999999</v>
      </c>
    </row>
    <row r="4602" spans="1:7">
      <c r="A4602" s="251"/>
      <c r="B4602" s="241" t="s">
        <v>5087</v>
      </c>
      <c r="C4602" s="245">
        <v>2022</v>
      </c>
      <c r="D4602" s="245" t="s">
        <v>3771</v>
      </c>
      <c r="E4602" s="245">
        <v>1</v>
      </c>
      <c r="F4602" s="245"/>
      <c r="G4602" s="253">
        <v>3.0065500000000003</v>
      </c>
    </row>
    <row r="4603" spans="1:7">
      <c r="A4603" s="251"/>
      <c r="B4603" s="241" t="s">
        <v>5087</v>
      </c>
      <c r="C4603" s="245">
        <v>2022</v>
      </c>
      <c r="D4603" s="245" t="s">
        <v>3771</v>
      </c>
      <c r="E4603" s="245">
        <v>1</v>
      </c>
      <c r="F4603" s="245"/>
      <c r="G4603" s="253">
        <v>21.77834</v>
      </c>
    </row>
    <row r="4604" spans="1:7">
      <c r="A4604" s="251"/>
      <c r="B4604" s="241" t="s">
        <v>5087</v>
      </c>
      <c r="C4604" s="245">
        <v>2022</v>
      </c>
      <c r="D4604" s="245" t="s">
        <v>3771</v>
      </c>
      <c r="E4604" s="245">
        <v>1</v>
      </c>
      <c r="F4604" s="245"/>
      <c r="G4604" s="253">
        <v>21.77834</v>
      </c>
    </row>
    <row r="4605" spans="1:7">
      <c r="A4605" s="251"/>
      <c r="B4605" s="241" t="s">
        <v>5087</v>
      </c>
      <c r="C4605" s="245">
        <v>2022</v>
      </c>
      <c r="D4605" s="245" t="s">
        <v>3771</v>
      </c>
      <c r="E4605" s="245">
        <v>1</v>
      </c>
      <c r="F4605" s="245"/>
      <c r="G4605" s="253">
        <v>24.137970000000003</v>
      </c>
    </row>
    <row r="4606" spans="1:7">
      <c r="A4606" s="251"/>
      <c r="B4606" s="241" t="s">
        <v>5087</v>
      </c>
      <c r="C4606" s="245">
        <v>2022</v>
      </c>
      <c r="D4606" s="245" t="s">
        <v>3771</v>
      </c>
      <c r="E4606" s="245">
        <v>1</v>
      </c>
      <c r="F4606" s="245"/>
      <c r="G4606" s="253">
        <v>23.97316</v>
      </c>
    </row>
    <row r="4607" spans="1:7">
      <c r="A4607" s="251"/>
      <c r="B4607" s="241" t="s">
        <v>5087</v>
      </c>
      <c r="C4607" s="245">
        <v>2022</v>
      </c>
      <c r="D4607" s="245" t="s">
        <v>3771</v>
      </c>
      <c r="E4607" s="245">
        <v>1</v>
      </c>
      <c r="F4607" s="245"/>
      <c r="G4607" s="253">
        <v>25.794280000000001</v>
      </c>
    </row>
    <row r="4608" spans="1:7">
      <c r="A4608" s="251"/>
      <c r="B4608" s="241" t="s">
        <v>5087</v>
      </c>
      <c r="C4608" s="245">
        <v>2022</v>
      </c>
      <c r="D4608" s="245" t="s">
        <v>3771</v>
      </c>
      <c r="E4608" s="245">
        <v>1</v>
      </c>
      <c r="F4608" s="245"/>
      <c r="G4608" s="253">
        <v>24.137970000000003</v>
      </c>
    </row>
    <row r="4609" spans="1:7">
      <c r="A4609" s="251"/>
      <c r="B4609" s="241" t="s">
        <v>5087</v>
      </c>
      <c r="C4609" s="245">
        <v>2022</v>
      </c>
      <c r="D4609" s="245" t="s">
        <v>3771</v>
      </c>
      <c r="E4609" s="245">
        <v>1</v>
      </c>
      <c r="F4609" s="245"/>
      <c r="G4609" s="253">
        <v>19.693470000000001</v>
      </c>
    </row>
    <row r="4610" spans="1:7">
      <c r="A4610" s="251"/>
      <c r="B4610" s="241" t="s">
        <v>5087</v>
      </c>
      <c r="C4610" s="245">
        <v>2022</v>
      </c>
      <c r="D4610" s="245" t="s">
        <v>3771</v>
      </c>
      <c r="E4610" s="245">
        <v>1</v>
      </c>
      <c r="F4610" s="245"/>
      <c r="G4610" s="253">
        <v>23.815259999999999</v>
      </c>
    </row>
    <row r="4611" spans="1:7">
      <c r="A4611" s="251"/>
      <c r="B4611" s="241" t="s">
        <v>5087</v>
      </c>
      <c r="C4611" s="245">
        <v>2022</v>
      </c>
      <c r="D4611" s="245" t="s">
        <v>3771</v>
      </c>
      <c r="E4611" s="245">
        <v>1</v>
      </c>
      <c r="F4611" s="245"/>
      <c r="G4611" s="253">
        <v>24.137970000000003</v>
      </c>
    </row>
    <row r="4612" spans="1:7">
      <c r="A4612" s="251"/>
      <c r="B4612" s="241" t="s">
        <v>5087</v>
      </c>
      <c r="C4612" s="245">
        <v>2022</v>
      </c>
      <c r="D4612" s="245" t="s">
        <v>3771</v>
      </c>
      <c r="E4612" s="245">
        <v>1</v>
      </c>
      <c r="F4612" s="245"/>
      <c r="G4612" s="253">
        <v>24.593599999999999</v>
      </c>
    </row>
    <row r="4613" spans="1:7">
      <c r="A4613" s="251"/>
      <c r="B4613" s="241" t="s">
        <v>5087</v>
      </c>
      <c r="C4613" s="245">
        <v>2022</v>
      </c>
      <c r="D4613" s="245" t="s">
        <v>3771</v>
      </c>
      <c r="E4613" s="245">
        <v>1</v>
      </c>
      <c r="F4613" s="245"/>
      <c r="G4613" s="253">
        <v>24.593610000000002</v>
      </c>
    </row>
    <row r="4614" spans="1:7">
      <c r="A4614" s="251"/>
      <c r="B4614" s="241" t="s">
        <v>5087</v>
      </c>
      <c r="C4614" s="245">
        <v>2022</v>
      </c>
      <c r="D4614" s="245" t="s">
        <v>3771</v>
      </c>
      <c r="E4614" s="245">
        <v>1</v>
      </c>
      <c r="F4614" s="245"/>
      <c r="G4614" s="253">
        <v>34.032089999999997</v>
      </c>
    </row>
    <row r="4615" spans="1:7">
      <c r="A4615" s="251"/>
      <c r="B4615" s="241" t="s">
        <v>5087</v>
      </c>
      <c r="C4615" s="245">
        <v>2022</v>
      </c>
      <c r="D4615" s="245" t="s">
        <v>3771</v>
      </c>
      <c r="E4615" s="245">
        <v>1</v>
      </c>
      <c r="F4615" s="245"/>
      <c r="G4615" s="253">
        <v>12.43525</v>
      </c>
    </row>
    <row r="4616" spans="1:7">
      <c r="A4616" s="251"/>
      <c r="B4616" s="241" t="s">
        <v>5087</v>
      </c>
      <c r="C4616" s="245">
        <v>2022</v>
      </c>
      <c r="D4616" s="245" t="s">
        <v>3771</v>
      </c>
      <c r="E4616" s="245">
        <v>1</v>
      </c>
      <c r="F4616" s="245"/>
      <c r="G4616" s="253">
        <v>27.21245</v>
      </c>
    </row>
    <row r="4617" spans="1:7">
      <c r="A4617" s="251"/>
      <c r="B4617" s="241" t="s">
        <v>5087</v>
      </c>
      <c r="C4617" s="245">
        <v>2022</v>
      </c>
      <c r="D4617" s="245" t="s">
        <v>3771</v>
      </c>
      <c r="E4617" s="245">
        <v>1</v>
      </c>
      <c r="F4617" s="245"/>
      <c r="G4617" s="253">
        <v>21.197200000000002</v>
      </c>
    </row>
    <row r="4618" spans="1:7">
      <c r="A4618" s="251"/>
      <c r="B4618" s="241" t="s">
        <v>5087</v>
      </c>
      <c r="C4618" s="245">
        <v>2022</v>
      </c>
      <c r="D4618" s="245" t="s">
        <v>3771</v>
      </c>
      <c r="E4618" s="245">
        <v>1</v>
      </c>
      <c r="F4618" s="245"/>
      <c r="G4618" s="253">
        <v>26.047699999999999</v>
      </c>
    </row>
    <row r="4619" spans="1:7">
      <c r="A4619" s="251"/>
      <c r="B4619" s="241" t="s">
        <v>5087</v>
      </c>
      <c r="C4619" s="245">
        <v>2022</v>
      </c>
      <c r="D4619" s="245" t="s">
        <v>3771</v>
      </c>
      <c r="E4619" s="245">
        <v>1</v>
      </c>
      <c r="F4619" s="245"/>
      <c r="G4619" s="253">
        <v>26.107150000000001</v>
      </c>
    </row>
    <row r="4620" spans="1:7">
      <c r="A4620" s="251"/>
      <c r="B4620" s="241" t="s">
        <v>5087</v>
      </c>
      <c r="C4620" s="245">
        <v>2022</v>
      </c>
      <c r="D4620" s="245" t="s">
        <v>3771</v>
      </c>
      <c r="E4620" s="245">
        <v>1</v>
      </c>
      <c r="F4620" s="245"/>
      <c r="G4620" s="253">
        <v>25.854209999999998</v>
      </c>
    </row>
    <row r="4621" spans="1:7">
      <c r="A4621" s="251"/>
      <c r="B4621" s="241" t="s">
        <v>5087</v>
      </c>
      <c r="C4621" s="245">
        <v>2022</v>
      </c>
      <c r="D4621" s="245" t="s">
        <v>3771</v>
      </c>
      <c r="E4621" s="245">
        <v>1</v>
      </c>
      <c r="F4621" s="245"/>
      <c r="G4621" s="253">
        <v>26.522359999999999</v>
      </c>
    </row>
    <row r="4622" spans="1:7">
      <c r="A4622" s="251"/>
      <c r="B4622" s="241" t="s">
        <v>5087</v>
      </c>
      <c r="C4622" s="245">
        <v>2022</v>
      </c>
      <c r="D4622" s="245" t="s">
        <v>3771</v>
      </c>
      <c r="E4622" s="245">
        <v>1</v>
      </c>
      <c r="F4622" s="245"/>
      <c r="G4622" s="253">
        <v>28.357810000000001</v>
      </c>
    </row>
    <row r="4623" spans="1:7">
      <c r="A4623" s="251"/>
      <c r="B4623" s="241" t="s">
        <v>5087</v>
      </c>
      <c r="C4623" s="245">
        <v>2022</v>
      </c>
      <c r="D4623" s="245" t="s">
        <v>3771</v>
      </c>
      <c r="E4623" s="245">
        <v>1</v>
      </c>
      <c r="F4623" s="245"/>
      <c r="G4623" s="253">
        <v>26.038869999999999</v>
      </c>
    </row>
    <row r="4624" spans="1:7">
      <c r="A4624" s="251"/>
      <c r="B4624" s="241" t="s">
        <v>5087</v>
      </c>
      <c r="C4624" s="245">
        <v>2022</v>
      </c>
      <c r="D4624" s="245" t="s">
        <v>3771</v>
      </c>
      <c r="E4624" s="245">
        <v>1</v>
      </c>
      <c r="F4624" s="245"/>
      <c r="G4624" s="253">
        <v>26.250709999999998</v>
      </c>
    </row>
    <row r="4625" spans="1:7">
      <c r="A4625" s="251"/>
      <c r="B4625" s="241" t="s">
        <v>5087</v>
      </c>
      <c r="C4625" s="245">
        <v>2022</v>
      </c>
      <c r="D4625" s="245" t="s">
        <v>3771</v>
      </c>
      <c r="E4625" s="245">
        <v>1</v>
      </c>
      <c r="F4625" s="245"/>
      <c r="G4625" s="253">
        <v>26.115189999999998</v>
      </c>
    </row>
    <row r="4626" spans="1:7">
      <c r="A4626" s="251"/>
      <c r="B4626" s="241" t="s">
        <v>5087</v>
      </c>
      <c r="C4626" s="245">
        <v>2022</v>
      </c>
      <c r="D4626" s="245" t="s">
        <v>3771</v>
      </c>
      <c r="E4626" s="245">
        <v>1</v>
      </c>
      <c r="F4626" s="245"/>
      <c r="G4626" s="253">
        <v>26.018249999999998</v>
      </c>
    </row>
    <row r="4627" spans="1:7">
      <c r="A4627" s="251"/>
      <c r="B4627" s="241" t="s">
        <v>5087</v>
      </c>
      <c r="C4627" s="245">
        <v>2022</v>
      </c>
      <c r="D4627" s="245" t="s">
        <v>3771</v>
      </c>
      <c r="E4627" s="245">
        <v>1</v>
      </c>
      <c r="F4627" s="245"/>
      <c r="G4627" s="253">
        <v>26.20448</v>
      </c>
    </row>
    <row r="4628" spans="1:7">
      <c r="A4628" s="251"/>
      <c r="B4628" s="241" t="s">
        <v>5087</v>
      </c>
      <c r="C4628" s="245">
        <v>2022</v>
      </c>
      <c r="D4628" s="245" t="s">
        <v>3771</v>
      </c>
      <c r="E4628" s="245">
        <v>1</v>
      </c>
      <c r="F4628" s="245"/>
      <c r="G4628" s="253">
        <v>25.846080000000001</v>
      </c>
    </row>
    <row r="4629" spans="1:7">
      <c r="A4629" s="251"/>
      <c r="B4629" s="241" t="s">
        <v>5087</v>
      </c>
      <c r="C4629" s="245">
        <v>2022</v>
      </c>
      <c r="D4629" s="245" t="s">
        <v>3771</v>
      </c>
      <c r="E4629" s="245">
        <v>1</v>
      </c>
      <c r="F4629" s="245"/>
      <c r="G4629" s="253">
        <v>26.491330000000001</v>
      </c>
    </row>
    <row r="4630" spans="1:7">
      <c r="A4630" s="251"/>
      <c r="B4630" s="241" t="s">
        <v>5087</v>
      </c>
      <c r="C4630" s="245">
        <v>2022</v>
      </c>
      <c r="D4630" s="245" t="s">
        <v>3771</v>
      </c>
      <c r="E4630" s="245">
        <v>1</v>
      </c>
      <c r="F4630" s="245"/>
      <c r="G4630" s="253">
        <v>23.07056</v>
      </c>
    </row>
    <row r="4631" spans="1:7">
      <c r="A4631" s="251"/>
      <c r="B4631" s="241" t="s">
        <v>5087</v>
      </c>
      <c r="C4631" s="245">
        <v>2022</v>
      </c>
      <c r="D4631" s="245" t="s">
        <v>3771</v>
      </c>
      <c r="E4631" s="245">
        <v>1</v>
      </c>
      <c r="F4631" s="245"/>
      <c r="G4631" s="253">
        <v>25.958569999999998</v>
      </c>
    </row>
    <row r="4632" spans="1:7">
      <c r="A4632" s="251"/>
      <c r="B4632" s="241" t="s">
        <v>5087</v>
      </c>
      <c r="C4632" s="245">
        <v>2022</v>
      </c>
      <c r="D4632" s="245" t="s">
        <v>3771</v>
      </c>
      <c r="E4632" s="245">
        <v>1</v>
      </c>
      <c r="F4632" s="245"/>
      <c r="G4632" s="253">
        <v>26.994169999999997</v>
      </c>
    </row>
    <row r="4633" spans="1:7">
      <c r="A4633" s="251"/>
      <c r="B4633" s="241" t="s">
        <v>5087</v>
      </c>
      <c r="C4633" s="245">
        <v>2022</v>
      </c>
      <c r="D4633" s="245" t="s">
        <v>3771</v>
      </c>
      <c r="E4633" s="245">
        <v>1</v>
      </c>
      <c r="F4633" s="245"/>
      <c r="G4633" s="253">
        <v>25.684909999999999</v>
      </c>
    </row>
    <row r="4634" spans="1:7">
      <c r="A4634" s="251"/>
      <c r="B4634" s="241" t="s">
        <v>5087</v>
      </c>
      <c r="C4634" s="245">
        <v>2022</v>
      </c>
      <c r="D4634" s="245" t="s">
        <v>3771</v>
      </c>
      <c r="E4634" s="245">
        <v>1</v>
      </c>
      <c r="F4634" s="245"/>
      <c r="G4634" s="253">
        <v>31.733619999999998</v>
      </c>
    </row>
    <row r="4635" spans="1:7">
      <c r="A4635" s="251"/>
      <c r="B4635" s="241" t="s">
        <v>5087</v>
      </c>
      <c r="C4635" s="245">
        <v>2022</v>
      </c>
      <c r="D4635" s="245" t="s">
        <v>3771</v>
      </c>
      <c r="E4635" s="245">
        <v>1</v>
      </c>
      <c r="F4635" s="245"/>
      <c r="G4635" s="253">
        <v>31.630220000000001</v>
      </c>
    </row>
    <row r="4636" spans="1:7">
      <c r="A4636" s="251"/>
      <c r="B4636" s="241" t="s">
        <v>5087</v>
      </c>
      <c r="C4636" s="245">
        <v>2022</v>
      </c>
      <c r="D4636" s="245" t="s">
        <v>3771</v>
      </c>
      <c r="E4636" s="245">
        <v>1</v>
      </c>
      <c r="F4636" s="245"/>
      <c r="G4636" s="253">
        <v>29.45843</v>
      </c>
    </row>
    <row r="4637" spans="1:7">
      <c r="A4637" s="251"/>
      <c r="B4637" s="241" t="s">
        <v>5087</v>
      </c>
      <c r="C4637" s="245">
        <v>2022</v>
      </c>
      <c r="D4637" s="245" t="s">
        <v>3771</v>
      </c>
      <c r="E4637" s="245">
        <v>1</v>
      </c>
      <c r="F4637" s="245"/>
      <c r="G4637" s="253">
        <v>27.333509999999997</v>
      </c>
    </row>
    <row r="4638" spans="1:7">
      <c r="A4638" s="251"/>
      <c r="B4638" s="241" t="s">
        <v>5087</v>
      </c>
      <c r="C4638" s="245">
        <v>2022</v>
      </c>
      <c r="D4638" s="245" t="s">
        <v>3771</v>
      </c>
      <c r="E4638" s="245">
        <v>1</v>
      </c>
      <c r="F4638" s="245"/>
      <c r="G4638" s="253">
        <v>27.708629999999999</v>
      </c>
    </row>
    <row r="4639" spans="1:7">
      <c r="A4639" s="251"/>
      <c r="B4639" s="241" t="s">
        <v>5087</v>
      </c>
      <c r="C4639" s="245">
        <v>2022</v>
      </c>
      <c r="D4639" s="245" t="s">
        <v>3771</v>
      </c>
      <c r="E4639" s="245">
        <v>1</v>
      </c>
      <c r="F4639" s="245"/>
      <c r="G4639" s="253">
        <v>27.708580000000001</v>
      </c>
    </row>
    <row r="4640" spans="1:7">
      <c r="A4640" s="251"/>
      <c r="B4640" s="241" t="s">
        <v>5087</v>
      </c>
      <c r="C4640" s="245">
        <v>2022</v>
      </c>
      <c r="D4640" s="245" t="s">
        <v>3771</v>
      </c>
      <c r="E4640" s="245">
        <v>1</v>
      </c>
      <c r="F4640" s="245"/>
      <c r="G4640" s="253">
        <v>24.161540000000002</v>
      </c>
    </row>
    <row r="4641" spans="1:7">
      <c r="A4641" s="251"/>
      <c r="B4641" s="241" t="s">
        <v>5087</v>
      </c>
      <c r="C4641" s="245">
        <v>2022</v>
      </c>
      <c r="D4641" s="245" t="s">
        <v>3771</v>
      </c>
      <c r="E4641" s="245">
        <v>1</v>
      </c>
      <c r="F4641" s="245"/>
      <c r="G4641" s="253">
        <v>24.593589999999999</v>
      </c>
    </row>
    <row r="4642" spans="1:7">
      <c r="A4642" s="251"/>
      <c r="B4642" s="241" t="s">
        <v>5087</v>
      </c>
      <c r="C4642" s="245">
        <v>2022</v>
      </c>
      <c r="D4642" s="245" t="s">
        <v>3771</v>
      </c>
      <c r="E4642" s="245">
        <v>1</v>
      </c>
      <c r="F4642" s="245"/>
      <c r="G4642" s="253">
        <v>22.623159999999999</v>
      </c>
    </row>
    <row r="4643" spans="1:7">
      <c r="A4643" s="251"/>
      <c r="B4643" s="241" t="s">
        <v>5087</v>
      </c>
      <c r="C4643" s="245">
        <v>2022</v>
      </c>
      <c r="D4643" s="245" t="s">
        <v>3771</v>
      </c>
      <c r="E4643" s="245">
        <v>1</v>
      </c>
      <c r="F4643" s="245"/>
      <c r="G4643" s="253">
        <v>24.593630000000001</v>
      </c>
    </row>
    <row r="4644" spans="1:7">
      <c r="A4644" s="251"/>
      <c r="B4644" s="241" t="s">
        <v>5087</v>
      </c>
      <c r="C4644" s="245">
        <v>2022</v>
      </c>
      <c r="D4644" s="245" t="s">
        <v>3771</v>
      </c>
      <c r="E4644" s="245">
        <v>1</v>
      </c>
      <c r="F4644" s="245"/>
      <c r="G4644" s="253">
        <v>23.786960000000001</v>
      </c>
    </row>
    <row r="4645" spans="1:7">
      <c r="A4645" s="251"/>
      <c r="B4645" s="241" t="s">
        <v>5087</v>
      </c>
      <c r="C4645" s="245">
        <v>2022</v>
      </c>
      <c r="D4645" s="245" t="s">
        <v>3771</v>
      </c>
      <c r="E4645" s="245">
        <v>1</v>
      </c>
      <c r="F4645" s="245"/>
      <c r="G4645" s="253">
        <v>25.11018</v>
      </c>
    </row>
    <row r="4646" spans="1:7">
      <c r="A4646" s="251"/>
      <c r="B4646" s="241" t="s">
        <v>5087</v>
      </c>
      <c r="C4646" s="245">
        <v>2022</v>
      </c>
      <c r="D4646" s="245" t="s">
        <v>3771</v>
      </c>
      <c r="E4646" s="245">
        <v>1</v>
      </c>
      <c r="F4646" s="245"/>
      <c r="G4646" s="253">
        <v>24.593599999999999</v>
      </c>
    </row>
    <row r="4647" spans="1:7">
      <c r="A4647" s="251"/>
      <c r="B4647" s="241" t="s">
        <v>5087</v>
      </c>
      <c r="C4647" s="245">
        <v>2022</v>
      </c>
      <c r="D4647" s="245" t="s">
        <v>3771</v>
      </c>
      <c r="E4647" s="245">
        <v>1</v>
      </c>
      <c r="F4647" s="245"/>
      <c r="G4647" s="253">
        <v>32.099789999999999</v>
      </c>
    </row>
    <row r="4648" spans="1:7">
      <c r="A4648" s="251"/>
      <c r="B4648" s="241" t="s">
        <v>5087</v>
      </c>
      <c r="C4648" s="245">
        <v>2022</v>
      </c>
      <c r="D4648" s="245" t="s">
        <v>3771</v>
      </c>
      <c r="E4648" s="245">
        <v>1</v>
      </c>
      <c r="F4648" s="245"/>
      <c r="G4648" s="253">
        <v>32.121009999999998</v>
      </c>
    </row>
    <row r="4649" spans="1:7">
      <c r="A4649" s="251"/>
      <c r="B4649" s="241" t="s">
        <v>5087</v>
      </c>
      <c r="C4649" s="245">
        <v>2022</v>
      </c>
      <c r="D4649" s="245" t="s">
        <v>3771</v>
      </c>
      <c r="E4649" s="245">
        <v>1</v>
      </c>
      <c r="F4649" s="245"/>
      <c r="G4649" s="253">
        <v>3.4565199999999998</v>
      </c>
    </row>
    <row r="4650" spans="1:7">
      <c r="A4650" s="251"/>
      <c r="B4650" s="241" t="s">
        <v>5087</v>
      </c>
      <c r="C4650" s="245">
        <v>2022</v>
      </c>
      <c r="D4650" s="245" t="s">
        <v>3771</v>
      </c>
      <c r="E4650" s="245">
        <v>1</v>
      </c>
      <c r="F4650" s="245"/>
      <c r="G4650" s="253">
        <v>2.9721700000000002</v>
      </c>
    </row>
    <row r="4651" spans="1:7">
      <c r="A4651" s="251"/>
      <c r="B4651" s="241" t="s">
        <v>5087</v>
      </c>
      <c r="C4651" s="245">
        <v>2022</v>
      </c>
      <c r="D4651" s="245" t="s">
        <v>3771</v>
      </c>
      <c r="E4651" s="245">
        <v>1</v>
      </c>
      <c r="F4651" s="245"/>
      <c r="G4651" s="253">
        <v>2.79765</v>
      </c>
    </row>
    <row r="4652" spans="1:7">
      <c r="A4652" s="251"/>
      <c r="B4652" s="241" t="s">
        <v>5087</v>
      </c>
      <c r="C4652" s="245">
        <v>2022</v>
      </c>
      <c r="D4652" s="245" t="s">
        <v>3771</v>
      </c>
      <c r="E4652" s="245">
        <v>1</v>
      </c>
      <c r="F4652" s="245"/>
      <c r="G4652" s="253">
        <v>2.7983000000000002</v>
      </c>
    </row>
    <row r="4653" spans="1:7">
      <c r="A4653" s="251"/>
      <c r="B4653" s="241" t="s">
        <v>5087</v>
      </c>
      <c r="C4653" s="245">
        <v>2022</v>
      </c>
      <c r="D4653" s="245" t="s">
        <v>3771</v>
      </c>
      <c r="E4653" s="245">
        <v>1</v>
      </c>
      <c r="F4653" s="245"/>
      <c r="G4653" s="253">
        <v>34.643000000000001</v>
      </c>
    </row>
    <row r="4654" spans="1:7">
      <c r="A4654" s="251"/>
      <c r="B4654" s="241" t="s">
        <v>5087</v>
      </c>
      <c r="C4654" s="245">
        <v>2022</v>
      </c>
      <c r="D4654" s="245" t="s">
        <v>3771</v>
      </c>
      <c r="E4654" s="245">
        <v>1</v>
      </c>
      <c r="F4654" s="245"/>
      <c r="G4654" s="253">
        <v>34.476519999999994</v>
      </c>
    </row>
    <row r="4655" spans="1:7">
      <c r="A4655" s="251"/>
      <c r="B4655" s="241" t="s">
        <v>5087</v>
      </c>
      <c r="C4655" s="245">
        <v>2022</v>
      </c>
      <c r="D4655" s="245" t="s">
        <v>3771</v>
      </c>
      <c r="E4655" s="245">
        <v>1</v>
      </c>
      <c r="F4655" s="245"/>
      <c r="G4655" s="253">
        <v>24.893259999999998</v>
      </c>
    </row>
    <row r="4656" spans="1:7">
      <c r="A4656" s="251"/>
      <c r="B4656" s="241" t="s">
        <v>5087</v>
      </c>
      <c r="C4656" s="245">
        <v>2022</v>
      </c>
      <c r="D4656" s="245" t="s">
        <v>3771</v>
      </c>
      <c r="E4656" s="245">
        <v>1</v>
      </c>
      <c r="F4656" s="245"/>
      <c r="G4656" s="253">
        <v>34.154350000000001</v>
      </c>
    </row>
    <row r="4657" spans="1:7">
      <c r="A4657" s="251"/>
      <c r="B4657" s="241" t="s">
        <v>5087</v>
      </c>
      <c r="C4657" s="245">
        <v>2022</v>
      </c>
      <c r="D4657" s="245" t="s">
        <v>3771</v>
      </c>
      <c r="E4657" s="245">
        <v>1</v>
      </c>
      <c r="F4657" s="245"/>
      <c r="G4657" s="253">
        <v>24.506349999999998</v>
      </c>
    </row>
    <row r="4658" spans="1:7">
      <c r="A4658" s="251"/>
      <c r="B4658" s="241" t="s">
        <v>5087</v>
      </c>
      <c r="C4658" s="245">
        <v>2022</v>
      </c>
      <c r="D4658" s="245" t="s">
        <v>3771</v>
      </c>
      <c r="E4658" s="245">
        <v>1</v>
      </c>
      <c r="F4658" s="245"/>
      <c r="G4658" s="253">
        <v>15.760339999999999</v>
      </c>
    </row>
    <row r="4659" spans="1:7">
      <c r="A4659" s="251"/>
      <c r="B4659" s="241" t="s">
        <v>5087</v>
      </c>
      <c r="C4659" s="245">
        <v>2022</v>
      </c>
      <c r="D4659" s="245" t="s">
        <v>3771</v>
      </c>
      <c r="E4659" s="245">
        <v>1</v>
      </c>
      <c r="F4659" s="245"/>
      <c r="G4659" s="253">
        <v>33.694300000000005</v>
      </c>
    </row>
    <row r="4660" spans="1:7">
      <c r="A4660" s="251"/>
      <c r="B4660" s="241" t="s">
        <v>5087</v>
      </c>
      <c r="C4660" s="245">
        <v>2022</v>
      </c>
      <c r="D4660" s="245" t="s">
        <v>3771</v>
      </c>
      <c r="E4660" s="245">
        <v>1</v>
      </c>
      <c r="F4660" s="245"/>
      <c r="G4660" s="253">
        <v>26.454909999999998</v>
      </c>
    </row>
    <row r="4661" spans="1:7">
      <c r="A4661" s="251"/>
      <c r="B4661" s="241" t="s">
        <v>5087</v>
      </c>
      <c r="C4661" s="245">
        <v>2022</v>
      </c>
      <c r="D4661" s="245" t="s">
        <v>3771</v>
      </c>
      <c r="E4661" s="245">
        <v>1</v>
      </c>
      <c r="F4661" s="245"/>
      <c r="G4661" s="253">
        <v>25.092040000000001</v>
      </c>
    </row>
    <row r="4662" spans="1:7">
      <c r="A4662" s="251"/>
      <c r="B4662" s="241" t="s">
        <v>5087</v>
      </c>
      <c r="C4662" s="245">
        <v>2022</v>
      </c>
      <c r="D4662" s="245" t="s">
        <v>3771</v>
      </c>
      <c r="E4662" s="245">
        <v>1</v>
      </c>
      <c r="F4662" s="245"/>
      <c r="G4662" s="253">
        <v>24.747299999999999</v>
      </c>
    </row>
    <row r="4663" spans="1:7">
      <c r="A4663" s="251"/>
      <c r="B4663" s="241" t="s">
        <v>5087</v>
      </c>
      <c r="C4663" s="245">
        <v>2022</v>
      </c>
      <c r="D4663" s="245" t="s">
        <v>3771</v>
      </c>
      <c r="E4663" s="245">
        <v>1</v>
      </c>
      <c r="F4663" s="245"/>
      <c r="G4663" s="253">
        <v>24.38822</v>
      </c>
    </row>
    <row r="4664" spans="1:7">
      <c r="A4664" s="251"/>
      <c r="B4664" s="241" t="s">
        <v>5087</v>
      </c>
      <c r="C4664" s="245">
        <v>2022</v>
      </c>
      <c r="D4664" s="245" t="s">
        <v>3771</v>
      </c>
      <c r="E4664" s="245">
        <v>1</v>
      </c>
      <c r="F4664" s="245"/>
      <c r="G4664" s="253">
        <v>27.77514</v>
      </c>
    </row>
    <row r="4665" spans="1:7">
      <c r="A4665" s="251"/>
      <c r="B4665" s="241" t="s">
        <v>5087</v>
      </c>
      <c r="C4665" s="245">
        <v>2022</v>
      </c>
      <c r="D4665" s="245" t="s">
        <v>3771</v>
      </c>
      <c r="E4665" s="245">
        <v>1</v>
      </c>
      <c r="F4665" s="245"/>
      <c r="G4665" s="253">
        <v>29.739930000000001</v>
      </c>
    </row>
    <row r="4666" spans="1:7">
      <c r="A4666" s="251"/>
      <c r="B4666" s="241" t="s">
        <v>5087</v>
      </c>
      <c r="C4666" s="245">
        <v>2022</v>
      </c>
      <c r="D4666" s="245" t="s">
        <v>3771</v>
      </c>
      <c r="E4666" s="245">
        <v>1</v>
      </c>
      <c r="F4666" s="245"/>
      <c r="G4666" s="253">
        <v>32.520290000000003</v>
      </c>
    </row>
    <row r="4667" spans="1:7">
      <c r="A4667" s="251"/>
      <c r="B4667" s="241" t="s">
        <v>5087</v>
      </c>
      <c r="C4667" s="245">
        <v>2022</v>
      </c>
      <c r="D4667" s="245" t="s">
        <v>3771</v>
      </c>
      <c r="E4667" s="245">
        <v>1</v>
      </c>
      <c r="F4667" s="245"/>
      <c r="G4667" s="253">
        <v>32.657640000000001</v>
      </c>
    </row>
    <row r="4668" spans="1:7">
      <c r="A4668" s="251"/>
      <c r="B4668" s="241" t="s">
        <v>5087</v>
      </c>
      <c r="C4668" s="245">
        <v>2022</v>
      </c>
      <c r="D4668" s="245" t="s">
        <v>3771</v>
      </c>
      <c r="E4668" s="245">
        <v>1</v>
      </c>
      <c r="F4668" s="245"/>
      <c r="G4668" s="253">
        <v>34.032429999999998</v>
      </c>
    </row>
    <row r="4669" spans="1:7">
      <c r="A4669" s="251"/>
      <c r="B4669" s="241" t="s">
        <v>5087</v>
      </c>
      <c r="C4669" s="245">
        <v>2022</v>
      </c>
      <c r="D4669" s="245" t="s">
        <v>3771</v>
      </c>
      <c r="E4669" s="245">
        <v>1</v>
      </c>
      <c r="F4669" s="245"/>
      <c r="G4669" s="253">
        <v>33.647400000000005</v>
      </c>
    </row>
    <row r="4670" spans="1:7">
      <c r="A4670" s="251"/>
      <c r="B4670" s="241" t="s">
        <v>5087</v>
      </c>
      <c r="C4670" s="245">
        <v>2022</v>
      </c>
      <c r="D4670" s="245" t="s">
        <v>3771</v>
      </c>
      <c r="E4670" s="245">
        <v>1</v>
      </c>
      <c r="F4670" s="245"/>
      <c r="G4670" s="253">
        <v>26.000499999999999</v>
      </c>
    </row>
    <row r="4671" spans="1:7">
      <c r="A4671" s="251"/>
      <c r="B4671" s="241" t="s">
        <v>5087</v>
      </c>
      <c r="C4671" s="245">
        <v>2022</v>
      </c>
      <c r="D4671" s="245" t="s">
        <v>3771</v>
      </c>
      <c r="E4671" s="245">
        <v>1</v>
      </c>
      <c r="F4671" s="245"/>
      <c r="G4671" s="253">
        <v>30.18</v>
      </c>
    </row>
    <row r="4672" spans="1:7">
      <c r="A4672" s="251"/>
      <c r="B4672" s="241" t="s">
        <v>5087</v>
      </c>
      <c r="C4672" s="245">
        <v>2022</v>
      </c>
      <c r="D4672" s="245" t="s">
        <v>3771</v>
      </c>
      <c r="E4672" s="245">
        <v>1</v>
      </c>
      <c r="F4672" s="245"/>
      <c r="G4672" s="253">
        <v>32.803160000000005</v>
      </c>
    </row>
    <row r="4673" spans="1:7">
      <c r="A4673" s="251"/>
      <c r="B4673" s="241" t="s">
        <v>5087</v>
      </c>
      <c r="C4673" s="245">
        <v>2022</v>
      </c>
      <c r="D4673" s="245" t="s">
        <v>3771</v>
      </c>
      <c r="E4673" s="245">
        <v>1</v>
      </c>
      <c r="F4673" s="245"/>
      <c r="G4673" s="253">
        <v>32.794339999999998</v>
      </c>
    </row>
    <row r="4674" spans="1:7">
      <c r="A4674" s="251"/>
      <c r="B4674" s="241" t="s">
        <v>5087</v>
      </c>
      <c r="C4674" s="245">
        <v>2022</v>
      </c>
      <c r="D4674" s="245" t="s">
        <v>3771</v>
      </c>
      <c r="E4674" s="245">
        <v>1</v>
      </c>
      <c r="F4674" s="245"/>
      <c r="G4674" s="253">
        <v>32.102249999999998</v>
      </c>
    </row>
    <row r="4675" spans="1:7">
      <c r="A4675" s="251"/>
      <c r="B4675" s="241" t="s">
        <v>5087</v>
      </c>
      <c r="C4675" s="245">
        <v>2022</v>
      </c>
      <c r="D4675" s="245" t="s">
        <v>3771</v>
      </c>
      <c r="E4675" s="245">
        <v>1</v>
      </c>
      <c r="F4675" s="245"/>
      <c r="G4675" s="253">
        <v>21.77834</v>
      </c>
    </row>
    <row r="4676" spans="1:7">
      <c r="A4676" s="251"/>
      <c r="B4676" s="241" t="s">
        <v>5087</v>
      </c>
      <c r="C4676" s="245">
        <v>2022</v>
      </c>
      <c r="D4676" s="245" t="s">
        <v>3771</v>
      </c>
      <c r="E4676" s="245">
        <v>1</v>
      </c>
      <c r="F4676" s="245"/>
      <c r="G4676" s="253">
        <v>21.77834</v>
      </c>
    </row>
    <row r="4677" spans="1:7">
      <c r="A4677" s="251"/>
      <c r="B4677" s="241" t="s">
        <v>5087</v>
      </c>
      <c r="C4677" s="245">
        <v>2022</v>
      </c>
      <c r="D4677" s="245" t="s">
        <v>3771</v>
      </c>
      <c r="E4677" s="245">
        <v>1</v>
      </c>
      <c r="F4677" s="245"/>
      <c r="G4677" s="253">
        <v>21.77834</v>
      </c>
    </row>
    <row r="4678" spans="1:7">
      <c r="A4678" s="251"/>
      <c r="B4678" s="241" t="s">
        <v>5087</v>
      </c>
      <c r="C4678" s="245">
        <v>2022</v>
      </c>
      <c r="D4678" s="245" t="s">
        <v>3771</v>
      </c>
      <c r="E4678" s="245">
        <v>1</v>
      </c>
      <c r="F4678" s="245"/>
      <c r="G4678" s="253">
        <v>21.77834</v>
      </c>
    </row>
    <row r="4679" spans="1:7">
      <c r="A4679" s="251"/>
      <c r="B4679" s="241" t="s">
        <v>5087</v>
      </c>
      <c r="C4679" s="245">
        <v>2022</v>
      </c>
      <c r="D4679" s="245" t="s">
        <v>3771</v>
      </c>
      <c r="E4679" s="245">
        <v>1</v>
      </c>
      <c r="F4679" s="245"/>
      <c r="G4679" s="253">
        <v>21.77834</v>
      </c>
    </row>
    <row r="4680" spans="1:7">
      <c r="A4680" s="251"/>
      <c r="B4680" s="241" t="s">
        <v>5087</v>
      </c>
      <c r="C4680" s="245">
        <v>2022</v>
      </c>
      <c r="D4680" s="245" t="s">
        <v>3771</v>
      </c>
      <c r="E4680" s="245">
        <v>1</v>
      </c>
      <c r="F4680" s="245"/>
      <c r="G4680" s="253">
        <v>21.77834</v>
      </c>
    </row>
    <row r="4681" spans="1:7">
      <c r="A4681" s="251"/>
      <c r="B4681" s="241" t="s">
        <v>5087</v>
      </c>
      <c r="C4681" s="245">
        <v>2022</v>
      </c>
      <c r="D4681" s="245" t="s">
        <v>3771</v>
      </c>
      <c r="E4681" s="245">
        <v>1</v>
      </c>
      <c r="F4681" s="245"/>
      <c r="G4681" s="253">
        <v>21.77834</v>
      </c>
    </row>
    <row r="4682" spans="1:7">
      <c r="A4682" s="251"/>
      <c r="B4682" s="241" t="s">
        <v>5087</v>
      </c>
      <c r="C4682" s="245">
        <v>2022</v>
      </c>
      <c r="D4682" s="245" t="s">
        <v>3771</v>
      </c>
      <c r="E4682" s="245">
        <v>1</v>
      </c>
      <c r="F4682" s="245"/>
      <c r="G4682" s="253">
        <v>21.197200000000002</v>
      </c>
    </row>
    <row r="4683" spans="1:7">
      <c r="A4683" s="251"/>
      <c r="B4683" s="241" t="s">
        <v>5087</v>
      </c>
      <c r="C4683" s="245">
        <v>2022</v>
      </c>
      <c r="D4683" s="245" t="s">
        <v>3771</v>
      </c>
      <c r="E4683" s="245">
        <v>1</v>
      </c>
      <c r="F4683" s="245"/>
      <c r="G4683" s="253">
        <v>21.197200000000002</v>
      </c>
    </row>
    <row r="4684" spans="1:7">
      <c r="A4684" s="251"/>
      <c r="B4684" s="241" t="s">
        <v>5087</v>
      </c>
      <c r="C4684" s="245">
        <v>2022</v>
      </c>
      <c r="D4684" s="245" t="s">
        <v>3771</v>
      </c>
      <c r="E4684" s="245">
        <v>1</v>
      </c>
      <c r="F4684" s="245"/>
      <c r="G4684" s="253">
        <v>21.197200000000002</v>
      </c>
    </row>
    <row r="4685" spans="1:7">
      <c r="A4685" s="251"/>
      <c r="B4685" s="241" t="s">
        <v>5087</v>
      </c>
      <c r="C4685" s="245">
        <v>2022</v>
      </c>
      <c r="D4685" s="245" t="s">
        <v>3771</v>
      </c>
      <c r="E4685" s="245">
        <v>1</v>
      </c>
      <c r="F4685" s="245"/>
      <c r="G4685" s="253">
        <v>21.197200000000002</v>
      </c>
    </row>
    <row r="4686" spans="1:7">
      <c r="A4686" s="251"/>
      <c r="B4686" s="241" t="s">
        <v>5087</v>
      </c>
      <c r="C4686" s="245">
        <v>2022</v>
      </c>
      <c r="D4686" s="245" t="s">
        <v>3771</v>
      </c>
      <c r="E4686" s="245">
        <v>1</v>
      </c>
      <c r="F4686" s="245"/>
      <c r="G4686" s="253">
        <v>21.197200000000002</v>
      </c>
    </row>
    <row r="4687" spans="1:7">
      <c r="A4687" s="251"/>
      <c r="B4687" s="241" t="s">
        <v>5087</v>
      </c>
      <c r="C4687" s="245">
        <v>2022</v>
      </c>
      <c r="D4687" s="245" t="s">
        <v>3771</v>
      </c>
      <c r="E4687" s="245">
        <v>1</v>
      </c>
      <c r="F4687" s="245"/>
      <c r="G4687" s="253">
        <v>21.77834</v>
      </c>
    </row>
    <row r="4688" spans="1:7">
      <c r="A4688" s="251"/>
      <c r="B4688" s="241" t="s">
        <v>5087</v>
      </c>
      <c r="C4688" s="245">
        <v>2022</v>
      </c>
      <c r="D4688" s="245" t="s">
        <v>3771</v>
      </c>
      <c r="E4688" s="245">
        <v>1</v>
      </c>
      <c r="F4688" s="245"/>
      <c r="G4688" s="253">
        <v>21.77834</v>
      </c>
    </row>
    <row r="4689" spans="1:7">
      <c r="A4689" s="251"/>
      <c r="B4689" s="241" t="s">
        <v>5087</v>
      </c>
      <c r="C4689" s="245">
        <v>2022</v>
      </c>
      <c r="D4689" s="245" t="s">
        <v>3771</v>
      </c>
      <c r="E4689" s="245">
        <v>1</v>
      </c>
      <c r="F4689" s="245"/>
      <c r="G4689" s="253">
        <v>21.77834</v>
      </c>
    </row>
    <row r="4690" spans="1:7">
      <c r="A4690" s="251"/>
      <c r="B4690" s="241" t="s">
        <v>5087</v>
      </c>
      <c r="C4690" s="245">
        <v>2022</v>
      </c>
      <c r="D4690" s="245" t="s">
        <v>3771</v>
      </c>
      <c r="E4690" s="245">
        <v>1</v>
      </c>
      <c r="F4690" s="245"/>
      <c r="G4690" s="253">
        <v>21.77834</v>
      </c>
    </row>
    <row r="4691" spans="1:7">
      <c r="A4691" s="251"/>
      <c r="B4691" s="241" t="s">
        <v>5087</v>
      </c>
      <c r="C4691" s="245">
        <v>2022</v>
      </c>
      <c r="D4691" s="245" t="s">
        <v>3771</v>
      </c>
      <c r="E4691" s="245">
        <v>1</v>
      </c>
      <c r="F4691" s="245"/>
      <c r="G4691" s="253">
        <v>21.197200000000002</v>
      </c>
    </row>
    <row r="4692" spans="1:7">
      <c r="A4692" s="251"/>
      <c r="B4692" s="241" t="s">
        <v>5087</v>
      </c>
      <c r="C4692" s="245">
        <v>2022</v>
      </c>
      <c r="D4692" s="245" t="s">
        <v>3771</v>
      </c>
      <c r="E4692" s="245">
        <v>1</v>
      </c>
      <c r="F4692" s="245"/>
      <c r="G4692" s="253">
        <v>21.197200000000002</v>
      </c>
    </row>
    <row r="4693" spans="1:7">
      <c r="A4693" s="251"/>
      <c r="B4693" s="241" t="s">
        <v>5087</v>
      </c>
      <c r="C4693" s="245">
        <v>2022</v>
      </c>
      <c r="D4693" s="245" t="s">
        <v>3771</v>
      </c>
      <c r="E4693" s="245">
        <v>1</v>
      </c>
      <c r="F4693" s="245"/>
      <c r="G4693" s="253">
        <v>21.197200000000002</v>
      </c>
    </row>
    <row r="4694" spans="1:7">
      <c r="A4694" s="251"/>
      <c r="B4694" s="241" t="s">
        <v>5087</v>
      </c>
      <c r="C4694" s="245">
        <v>2022</v>
      </c>
      <c r="D4694" s="245" t="s">
        <v>3771</v>
      </c>
      <c r="E4694" s="245">
        <v>1</v>
      </c>
      <c r="F4694" s="245"/>
      <c r="G4694" s="253">
        <v>21.197200000000002</v>
      </c>
    </row>
    <row r="4695" spans="1:7">
      <c r="A4695" s="251"/>
      <c r="B4695" s="241" t="s">
        <v>5087</v>
      </c>
      <c r="C4695" s="245">
        <v>2022</v>
      </c>
      <c r="D4695" s="245" t="s">
        <v>3771</v>
      </c>
      <c r="E4695" s="245">
        <v>1</v>
      </c>
      <c r="F4695" s="245"/>
      <c r="G4695" s="253">
        <v>21.197200000000002</v>
      </c>
    </row>
    <row r="4696" spans="1:7">
      <c r="A4696" s="251"/>
      <c r="B4696" s="241" t="s">
        <v>5087</v>
      </c>
      <c r="C4696" s="245">
        <v>2022</v>
      </c>
      <c r="D4696" s="245" t="s">
        <v>3771</v>
      </c>
      <c r="E4696" s="245">
        <v>1</v>
      </c>
      <c r="F4696" s="245"/>
      <c r="G4696" s="253">
        <v>21.197200000000002</v>
      </c>
    </row>
    <row r="4697" spans="1:7">
      <c r="A4697" s="251"/>
      <c r="B4697" s="241" t="s">
        <v>5087</v>
      </c>
      <c r="C4697" s="245">
        <v>2022</v>
      </c>
      <c r="D4697" s="245" t="s">
        <v>3771</v>
      </c>
      <c r="E4697" s="245">
        <v>1</v>
      </c>
      <c r="F4697" s="245"/>
      <c r="G4697" s="253">
        <v>21.197200000000002</v>
      </c>
    </row>
    <row r="4698" spans="1:7">
      <c r="A4698" s="251"/>
      <c r="B4698" s="241" t="s">
        <v>5087</v>
      </c>
      <c r="C4698" s="245">
        <v>2022</v>
      </c>
      <c r="D4698" s="245" t="s">
        <v>3771</v>
      </c>
      <c r="E4698" s="245">
        <v>1</v>
      </c>
      <c r="F4698" s="245"/>
      <c r="G4698" s="253">
        <v>21.77834</v>
      </c>
    </row>
    <row r="4699" spans="1:7">
      <c r="A4699" s="251"/>
      <c r="B4699" s="241" t="s">
        <v>5087</v>
      </c>
      <c r="C4699" s="245">
        <v>2022</v>
      </c>
      <c r="D4699" s="245" t="s">
        <v>3771</v>
      </c>
      <c r="E4699" s="245">
        <v>1</v>
      </c>
      <c r="F4699" s="245"/>
      <c r="G4699" s="253">
        <v>21.197200000000002</v>
      </c>
    </row>
    <row r="4700" spans="1:7">
      <c r="A4700" s="251"/>
      <c r="B4700" s="241" t="s">
        <v>5087</v>
      </c>
      <c r="C4700" s="245">
        <v>2022</v>
      </c>
      <c r="D4700" s="245" t="s">
        <v>3771</v>
      </c>
      <c r="E4700" s="245">
        <v>1</v>
      </c>
      <c r="F4700" s="245"/>
      <c r="G4700" s="253">
        <v>21.197200000000002</v>
      </c>
    </row>
    <row r="4701" spans="1:7">
      <c r="A4701" s="251"/>
      <c r="B4701" s="241" t="s">
        <v>5087</v>
      </c>
      <c r="C4701" s="245">
        <v>2022</v>
      </c>
      <c r="D4701" s="245" t="s">
        <v>3771</v>
      </c>
      <c r="E4701" s="245">
        <v>1</v>
      </c>
      <c r="F4701" s="245"/>
      <c r="G4701" s="253">
        <v>21.197200000000002</v>
      </c>
    </row>
    <row r="4702" spans="1:7">
      <c r="A4702" s="251"/>
      <c r="B4702" s="241" t="s">
        <v>5087</v>
      </c>
      <c r="C4702" s="245">
        <v>2022</v>
      </c>
      <c r="D4702" s="245" t="s">
        <v>3771</v>
      </c>
      <c r="E4702" s="245">
        <v>1</v>
      </c>
      <c r="F4702" s="245"/>
      <c r="G4702" s="253">
        <v>21.197200000000002</v>
      </c>
    </row>
    <row r="4703" spans="1:7">
      <c r="A4703" s="251"/>
      <c r="B4703" s="241" t="s">
        <v>5087</v>
      </c>
      <c r="C4703" s="245">
        <v>2022</v>
      </c>
      <c r="D4703" s="245" t="s">
        <v>3771</v>
      </c>
      <c r="E4703" s="245">
        <v>1</v>
      </c>
      <c r="F4703" s="245"/>
      <c r="G4703" s="253">
        <v>21.197200000000002</v>
      </c>
    </row>
    <row r="4704" spans="1:7">
      <c r="A4704" s="251"/>
      <c r="B4704" s="241" t="s">
        <v>5087</v>
      </c>
      <c r="C4704" s="245">
        <v>2022</v>
      </c>
      <c r="D4704" s="245" t="s">
        <v>3771</v>
      </c>
      <c r="E4704" s="245">
        <v>1</v>
      </c>
      <c r="F4704" s="245"/>
      <c r="G4704" s="253">
        <v>21.197200000000002</v>
      </c>
    </row>
    <row r="4705" spans="1:7">
      <c r="A4705" s="251"/>
      <c r="B4705" s="241" t="s">
        <v>5087</v>
      </c>
      <c r="C4705" s="245">
        <v>2022</v>
      </c>
      <c r="D4705" s="245" t="s">
        <v>3771</v>
      </c>
      <c r="E4705" s="245">
        <v>1</v>
      </c>
      <c r="F4705" s="245"/>
      <c r="G4705" s="253">
        <v>21.197200000000002</v>
      </c>
    </row>
    <row r="4706" spans="1:7">
      <c r="A4706" s="251"/>
      <c r="B4706" s="241" t="s">
        <v>5087</v>
      </c>
      <c r="C4706" s="245">
        <v>2022</v>
      </c>
      <c r="D4706" s="245" t="s">
        <v>3771</v>
      </c>
      <c r="E4706" s="245">
        <v>1</v>
      </c>
      <c r="F4706" s="245"/>
      <c r="G4706" s="253">
        <v>21.197200000000002</v>
      </c>
    </row>
    <row r="4707" spans="1:7">
      <c r="A4707" s="251"/>
      <c r="B4707" s="241" t="s">
        <v>5087</v>
      </c>
      <c r="C4707" s="245">
        <v>2022</v>
      </c>
      <c r="D4707" s="245" t="s">
        <v>3771</v>
      </c>
      <c r="E4707" s="245">
        <v>1</v>
      </c>
      <c r="F4707" s="245"/>
      <c r="G4707" s="253">
        <v>21.197200000000002</v>
      </c>
    </row>
    <row r="4708" spans="1:7">
      <c r="A4708" s="251"/>
      <c r="B4708" s="241" t="s">
        <v>5087</v>
      </c>
      <c r="C4708" s="245">
        <v>2022</v>
      </c>
      <c r="D4708" s="245" t="s">
        <v>3771</v>
      </c>
      <c r="E4708" s="245">
        <v>1</v>
      </c>
      <c r="F4708" s="245"/>
      <c r="G4708" s="253">
        <v>21.197200000000002</v>
      </c>
    </row>
    <row r="4709" spans="1:7">
      <c r="A4709" s="251"/>
      <c r="B4709" s="241" t="s">
        <v>5087</v>
      </c>
      <c r="C4709" s="245">
        <v>2022</v>
      </c>
      <c r="D4709" s="245" t="s">
        <v>3771</v>
      </c>
      <c r="E4709" s="245">
        <v>1</v>
      </c>
      <c r="F4709" s="245"/>
      <c r="G4709" s="253">
        <v>21.197200000000002</v>
      </c>
    </row>
    <row r="4710" spans="1:7">
      <c r="A4710" s="251"/>
      <c r="B4710" s="241" t="s">
        <v>5087</v>
      </c>
      <c r="C4710" s="245">
        <v>2022</v>
      </c>
      <c r="D4710" s="245" t="s">
        <v>3771</v>
      </c>
      <c r="E4710" s="245">
        <v>1</v>
      </c>
      <c r="F4710" s="245"/>
      <c r="G4710" s="253">
        <v>21.197200000000002</v>
      </c>
    </row>
    <row r="4711" spans="1:7">
      <c r="A4711" s="251"/>
      <c r="B4711" s="241" t="s">
        <v>5087</v>
      </c>
      <c r="C4711" s="245">
        <v>2022</v>
      </c>
      <c r="D4711" s="245" t="s">
        <v>3771</v>
      </c>
      <c r="E4711" s="245">
        <v>1</v>
      </c>
      <c r="F4711" s="245"/>
      <c r="G4711" s="253">
        <v>21.197200000000002</v>
      </c>
    </row>
    <row r="4712" spans="1:7">
      <c r="A4712" s="251"/>
      <c r="B4712" s="241" t="s">
        <v>5087</v>
      </c>
      <c r="C4712" s="245">
        <v>2022</v>
      </c>
      <c r="D4712" s="245" t="s">
        <v>3771</v>
      </c>
      <c r="E4712" s="245">
        <v>1</v>
      </c>
      <c r="F4712" s="245"/>
      <c r="G4712" s="253">
        <v>21.19717</v>
      </c>
    </row>
    <row r="4713" spans="1:7">
      <c r="A4713" s="251"/>
      <c r="B4713" s="241" t="s">
        <v>5087</v>
      </c>
      <c r="C4713" s="245">
        <v>2022</v>
      </c>
      <c r="D4713" s="245" t="s">
        <v>3771</v>
      </c>
      <c r="E4713" s="245">
        <v>1</v>
      </c>
      <c r="F4713" s="245"/>
      <c r="G4713" s="253">
        <v>21.19717</v>
      </c>
    </row>
    <row r="4714" spans="1:7">
      <c r="A4714" s="251"/>
      <c r="B4714" s="241" t="s">
        <v>5087</v>
      </c>
      <c r="C4714" s="245">
        <v>2022</v>
      </c>
      <c r="D4714" s="245" t="s">
        <v>3771</v>
      </c>
      <c r="E4714" s="245">
        <v>1</v>
      </c>
      <c r="F4714" s="245"/>
      <c r="G4714" s="253">
        <v>21.19717</v>
      </c>
    </row>
    <row r="4715" spans="1:7">
      <c r="A4715" s="251"/>
      <c r="B4715" s="241" t="s">
        <v>5087</v>
      </c>
      <c r="C4715" s="245">
        <v>2022</v>
      </c>
      <c r="D4715" s="245" t="s">
        <v>3771</v>
      </c>
      <c r="E4715" s="245">
        <v>1</v>
      </c>
      <c r="F4715" s="245"/>
      <c r="G4715" s="253">
        <v>21.19717</v>
      </c>
    </row>
    <row r="4716" spans="1:7">
      <c r="A4716" s="251"/>
      <c r="B4716" s="241" t="s">
        <v>5087</v>
      </c>
      <c r="C4716" s="245">
        <v>2022</v>
      </c>
      <c r="D4716" s="245" t="s">
        <v>3771</v>
      </c>
      <c r="E4716" s="245">
        <v>1</v>
      </c>
      <c r="F4716" s="245"/>
      <c r="G4716" s="253">
        <v>21.19717</v>
      </c>
    </row>
    <row r="4717" spans="1:7">
      <c r="A4717" s="251"/>
      <c r="B4717" s="241" t="s">
        <v>5087</v>
      </c>
      <c r="C4717" s="245">
        <v>2022</v>
      </c>
      <c r="D4717" s="245" t="s">
        <v>3771</v>
      </c>
      <c r="E4717" s="245">
        <v>1</v>
      </c>
      <c r="F4717" s="245"/>
      <c r="G4717" s="253">
        <v>21.19717</v>
      </c>
    </row>
    <row r="4718" spans="1:7" ht="37.5">
      <c r="A4718" s="251"/>
      <c r="B4718" s="241" t="s">
        <v>5088</v>
      </c>
      <c r="C4718" s="245">
        <v>2022</v>
      </c>
      <c r="D4718" s="245" t="s">
        <v>3771</v>
      </c>
      <c r="E4718" s="245">
        <v>1</v>
      </c>
      <c r="F4718" s="245"/>
      <c r="G4718" s="253">
        <v>28.800349999999998</v>
      </c>
    </row>
    <row r="4719" spans="1:7" ht="37.5">
      <c r="A4719" s="251"/>
      <c r="B4719" s="241" t="s">
        <v>5088</v>
      </c>
      <c r="C4719" s="245">
        <v>2022</v>
      </c>
      <c r="D4719" s="245" t="s">
        <v>3771</v>
      </c>
      <c r="E4719" s="245">
        <v>1</v>
      </c>
      <c r="F4719" s="245"/>
      <c r="G4719" s="253">
        <v>30.15175</v>
      </c>
    </row>
    <row r="4720" spans="1:7" ht="37.5">
      <c r="A4720" s="251"/>
      <c r="B4720" s="241" t="s">
        <v>5088</v>
      </c>
      <c r="C4720" s="245">
        <v>2022</v>
      </c>
      <c r="D4720" s="245" t="s">
        <v>3771</v>
      </c>
      <c r="E4720" s="245">
        <v>1</v>
      </c>
      <c r="F4720" s="245"/>
      <c r="G4720" s="253">
        <v>38.30039</v>
      </c>
    </row>
    <row r="4721" spans="1:7" ht="37.5">
      <c r="A4721" s="251"/>
      <c r="B4721" s="241" t="s">
        <v>5088</v>
      </c>
      <c r="C4721" s="245">
        <v>2022</v>
      </c>
      <c r="D4721" s="245" t="s">
        <v>3771</v>
      </c>
      <c r="E4721" s="245">
        <v>1</v>
      </c>
      <c r="F4721" s="245"/>
      <c r="G4721" s="253">
        <v>32.863370000000003</v>
      </c>
    </row>
    <row r="4722" spans="1:7" ht="37.5">
      <c r="A4722" s="251"/>
      <c r="B4722" s="241" t="s">
        <v>5088</v>
      </c>
      <c r="C4722" s="245">
        <v>2022</v>
      </c>
      <c r="D4722" s="245" t="s">
        <v>3771</v>
      </c>
      <c r="E4722" s="245">
        <v>1</v>
      </c>
      <c r="F4722" s="245"/>
      <c r="G4722" s="253">
        <v>42.65363</v>
      </c>
    </row>
    <row r="4723" spans="1:7" ht="37.5">
      <c r="A4723" s="251"/>
      <c r="B4723" s="241" t="s">
        <v>5088</v>
      </c>
      <c r="C4723" s="245">
        <v>2022</v>
      </c>
      <c r="D4723" s="245" t="s">
        <v>3771</v>
      </c>
      <c r="E4723" s="245">
        <v>1</v>
      </c>
      <c r="F4723" s="245"/>
      <c r="G4723" s="253">
        <v>39.807550000000006</v>
      </c>
    </row>
    <row r="4724" spans="1:7" ht="37.5">
      <c r="A4724" s="251"/>
      <c r="B4724" s="241" t="s">
        <v>5088</v>
      </c>
      <c r="C4724" s="245">
        <v>2022</v>
      </c>
      <c r="D4724" s="245" t="s">
        <v>3771</v>
      </c>
      <c r="E4724" s="245">
        <v>1</v>
      </c>
      <c r="F4724" s="245"/>
      <c r="G4724" s="253">
        <v>35.698989999999995</v>
      </c>
    </row>
    <row r="4725" spans="1:7" ht="37.5">
      <c r="A4725" s="251"/>
      <c r="B4725" s="241" t="s">
        <v>5088</v>
      </c>
      <c r="C4725" s="245">
        <v>2022</v>
      </c>
      <c r="D4725" s="245" t="s">
        <v>3771</v>
      </c>
      <c r="E4725" s="245">
        <v>1</v>
      </c>
      <c r="F4725" s="245"/>
      <c r="G4725" s="253">
        <v>37.721769999999999</v>
      </c>
    </row>
    <row r="4726" spans="1:7" ht="37.5">
      <c r="A4726" s="251"/>
      <c r="B4726" s="241" t="s">
        <v>5088</v>
      </c>
      <c r="C4726" s="245">
        <v>2022</v>
      </c>
      <c r="D4726" s="245" t="s">
        <v>3771</v>
      </c>
      <c r="E4726" s="245">
        <v>1</v>
      </c>
      <c r="F4726" s="245"/>
      <c r="G4726" s="253">
        <v>32.871019999999994</v>
      </c>
    </row>
    <row r="4727" spans="1:7" ht="37.5">
      <c r="A4727" s="251"/>
      <c r="B4727" s="241" t="s">
        <v>5088</v>
      </c>
      <c r="C4727" s="245">
        <v>2022</v>
      </c>
      <c r="D4727" s="245" t="s">
        <v>3771</v>
      </c>
      <c r="E4727" s="245">
        <v>1</v>
      </c>
      <c r="F4727" s="245"/>
      <c r="G4727" s="253">
        <v>35.308430000000001</v>
      </c>
    </row>
    <row r="4728" spans="1:7" ht="37.5">
      <c r="A4728" s="251"/>
      <c r="B4728" s="241" t="s">
        <v>5088</v>
      </c>
      <c r="C4728" s="245">
        <v>2022</v>
      </c>
      <c r="D4728" s="245" t="s">
        <v>3771</v>
      </c>
      <c r="E4728" s="245">
        <v>1</v>
      </c>
      <c r="F4728" s="245"/>
      <c r="G4728" s="253">
        <v>38.470399999999998</v>
      </c>
    </row>
    <row r="4729" spans="1:7" ht="37.5">
      <c r="A4729" s="251"/>
      <c r="B4729" s="241" t="s">
        <v>5088</v>
      </c>
      <c r="C4729" s="245">
        <v>2022</v>
      </c>
      <c r="D4729" s="245" t="s">
        <v>3771</v>
      </c>
      <c r="E4729" s="245">
        <v>1</v>
      </c>
      <c r="F4729" s="245"/>
      <c r="G4729" s="253">
        <v>36.149290000000001</v>
      </c>
    </row>
    <row r="4730" spans="1:7" ht="37.5">
      <c r="A4730" s="251"/>
      <c r="B4730" s="241" t="s">
        <v>5088</v>
      </c>
      <c r="C4730" s="245">
        <v>2022</v>
      </c>
      <c r="D4730" s="245" t="s">
        <v>3771</v>
      </c>
      <c r="E4730" s="245">
        <v>1</v>
      </c>
      <c r="F4730" s="245"/>
      <c r="G4730" s="253">
        <v>22.726590000000002</v>
      </c>
    </row>
    <row r="4731" spans="1:7" ht="37.5">
      <c r="A4731" s="251"/>
      <c r="B4731" s="241" t="s">
        <v>5088</v>
      </c>
      <c r="C4731" s="245">
        <v>2022</v>
      </c>
      <c r="D4731" s="245" t="s">
        <v>3771</v>
      </c>
      <c r="E4731" s="245">
        <v>1</v>
      </c>
      <c r="F4731" s="245"/>
      <c r="G4731" s="253">
        <v>38.348279999999995</v>
      </c>
    </row>
    <row r="4732" spans="1:7" ht="37.5">
      <c r="A4732" s="251"/>
      <c r="B4732" s="241" t="s">
        <v>5088</v>
      </c>
      <c r="C4732" s="245">
        <v>2022</v>
      </c>
      <c r="D4732" s="245" t="s">
        <v>3771</v>
      </c>
      <c r="E4732" s="245">
        <v>1</v>
      </c>
      <c r="F4732" s="245"/>
      <c r="G4732" s="253">
        <v>20.303150000000002</v>
      </c>
    </row>
    <row r="4733" spans="1:7" ht="37.5">
      <c r="A4733" s="251"/>
      <c r="B4733" s="241" t="s">
        <v>5088</v>
      </c>
      <c r="C4733" s="245">
        <v>2022</v>
      </c>
      <c r="D4733" s="245" t="s">
        <v>3771</v>
      </c>
      <c r="E4733" s="245">
        <v>1</v>
      </c>
      <c r="F4733" s="245"/>
      <c r="G4733" s="253">
        <v>32.10022</v>
      </c>
    </row>
    <row r="4734" spans="1:7" ht="37.5">
      <c r="A4734" s="251"/>
      <c r="B4734" s="241" t="s">
        <v>5088</v>
      </c>
      <c r="C4734" s="245">
        <v>2022</v>
      </c>
      <c r="D4734" s="245" t="s">
        <v>3771</v>
      </c>
      <c r="E4734" s="245">
        <v>1</v>
      </c>
      <c r="F4734" s="245"/>
      <c r="G4734" s="253">
        <v>31.802040000000002</v>
      </c>
    </row>
    <row r="4735" spans="1:7" ht="37.5">
      <c r="A4735" s="251"/>
      <c r="B4735" s="241" t="s">
        <v>5088</v>
      </c>
      <c r="C4735" s="245">
        <v>2022</v>
      </c>
      <c r="D4735" s="245" t="s">
        <v>3771</v>
      </c>
      <c r="E4735" s="245">
        <v>1</v>
      </c>
      <c r="F4735" s="245"/>
      <c r="G4735" s="253">
        <v>23.139869999999998</v>
      </c>
    </row>
    <row r="4736" spans="1:7" ht="37.5">
      <c r="A4736" s="251"/>
      <c r="B4736" s="241" t="s">
        <v>5088</v>
      </c>
      <c r="C4736" s="245">
        <v>2022</v>
      </c>
      <c r="D4736" s="245" t="s">
        <v>3771</v>
      </c>
      <c r="E4736" s="245">
        <v>1</v>
      </c>
      <c r="F4736" s="245"/>
      <c r="G4736" s="253">
        <v>36.680550000000004</v>
      </c>
    </row>
    <row r="4737" spans="1:7" ht="37.5">
      <c r="A4737" s="251"/>
      <c r="B4737" s="241" t="s">
        <v>5088</v>
      </c>
      <c r="C4737" s="245">
        <v>2022</v>
      </c>
      <c r="D4737" s="245" t="s">
        <v>3771</v>
      </c>
      <c r="E4737" s="245">
        <v>1</v>
      </c>
      <c r="F4737" s="245"/>
      <c r="G4737" s="253">
        <v>35.116529999999997</v>
      </c>
    </row>
    <row r="4738" spans="1:7" ht="37.5">
      <c r="A4738" s="251"/>
      <c r="B4738" s="241" t="s">
        <v>5088</v>
      </c>
      <c r="C4738" s="245">
        <v>2022</v>
      </c>
      <c r="D4738" s="245" t="s">
        <v>3771</v>
      </c>
      <c r="E4738" s="245">
        <v>1</v>
      </c>
      <c r="F4738" s="245"/>
      <c r="G4738" s="253">
        <v>17.997319999999998</v>
      </c>
    </row>
    <row r="4739" spans="1:7" ht="37.5">
      <c r="A4739" s="251"/>
      <c r="B4739" s="241" t="s">
        <v>5088</v>
      </c>
      <c r="C4739" s="245">
        <v>2022</v>
      </c>
      <c r="D4739" s="245" t="s">
        <v>3771</v>
      </c>
      <c r="E4739" s="245">
        <v>1</v>
      </c>
      <c r="F4739" s="245"/>
      <c r="G4739" s="253">
        <v>17.880099999999999</v>
      </c>
    </row>
    <row r="4740" spans="1:7" ht="37.5">
      <c r="A4740" s="251"/>
      <c r="B4740" s="241" t="s">
        <v>5088</v>
      </c>
      <c r="C4740" s="245">
        <v>2022</v>
      </c>
      <c r="D4740" s="245" t="s">
        <v>3771</v>
      </c>
      <c r="E4740" s="245">
        <v>1</v>
      </c>
      <c r="F4740" s="245"/>
      <c r="G4740" s="253">
        <v>39.52713</v>
      </c>
    </row>
    <row r="4741" spans="1:7" ht="37.5">
      <c r="A4741" s="251"/>
      <c r="B4741" s="241" t="s">
        <v>5088</v>
      </c>
      <c r="C4741" s="245">
        <v>2022</v>
      </c>
      <c r="D4741" s="245" t="s">
        <v>3771</v>
      </c>
      <c r="E4741" s="245">
        <v>1</v>
      </c>
      <c r="F4741" s="245"/>
      <c r="G4741" s="253">
        <v>33.230519999999999</v>
      </c>
    </row>
    <row r="4742" spans="1:7" ht="37.5">
      <c r="A4742" s="251"/>
      <c r="B4742" s="241" t="s">
        <v>5088</v>
      </c>
      <c r="C4742" s="245">
        <v>2022</v>
      </c>
      <c r="D4742" s="245" t="s">
        <v>3771</v>
      </c>
      <c r="E4742" s="245">
        <v>1</v>
      </c>
      <c r="F4742" s="245"/>
      <c r="G4742" s="253">
        <v>36.500480000000003</v>
      </c>
    </row>
    <row r="4743" spans="1:7" ht="37.5">
      <c r="A4743" s="251"/>
      <c r="B4743" s="241" t="s">
        <v>5088</v>
      </c>
      <c r="C4743" s="245">
        <v>2022</v>
      </c>
      <c r="D4743" s="245" t="s">
        <v>3771</v>
      </c>
      <c r="E4743" s="245">
        <v>1</v>
      </c>
      <c r="F4743" s="245"/>
      <c r="G4743" s="253">
        <v>38.507339999999999</v>
      </c>
    </row>
    <row r="4744" spans="1:7" ht="37.5">
      <c r="A4744" s="251"/>
      <c r="B4744" s="241" t="s">
        <v>5088</v>
      </c>
      <c r="C4744" s="245">
        <v>2022</v>
      </c>
      <c r="D4744" s="245" t="s">
        <v>3771</v>
      </c>
      <c r="E4744" s="245">
        <v>1</v>
      </c>
      <c r="F4744" s="245"/>
      <c r="G4744" s="253">
        <v>29.169070000000001</v>
      </c>
    </row>
    <row r="4745" spans="1:7" ht="37.5">
      <c r="A4745" s="251"/>
      <c r="B4745" s="241" t="s">
        <v>5088</v>
      </c>
      <c r="C4745" s="245">
        <v>2022</v>
      </c>
      <c r="D4745" s="245" t="s">
        <v>3771</v>
      </c>
      <c r="E4745" s="245">
        <v>1</v>
      </c>
      <c r="F4745" s="245"/>
      <c r="G4745" s="253">
        <v>32.136200000000002</v>
      </c>
    </row>
    <row r="4746" spans="1:7" ht="37.5">
      <c r="A4746" s="251"/>
      <c r="B4746" s="241" t="s">
        <v>5088</v>
      </c>
      <c r="C4746" s="245">
        <v>2022</v>
      </c>
      <c r="D4746" s="245" t="s">
        <v>3771</v>
      </c>
      <c r="E4746" s="245">
        <v>1</v>
      </c>
      <c r="F4746" s="245"/>
      <c r="G4746" s="253">
        <v>28.900659999999998</v>
      </c>
    </row>
    <row r="4747" spans="1:7" ht="37.5">
      <c r="A4747" s="251"/>
      <c r="B4747" s="241" t="s">
        <v>5088</v>
      </c>
      <c r="C4747" s="245">
        <v>2022</v>
      </c>
      <c r="D4747" s="245" t="s">
        <v>3771</v>
      </c>
      <c r="E4747" s="245">
        <v>1</v>
      </c>
      <c r="F4747" s="245"/>
      <c r="G4747" s="253">
        <v>21.197200000000002</v>
      </c>
    </row>
    <row r="4748" spans="1:7" ht="37.5">
      <c r="A4748" s="251"/>
      <c r="B4748" s="241" t="s">
        <v>5088</v>
      </c>
      <c r="C4748" s="245">
        <v>2022</v>
      </c>
      <c r="D4748" s="245" t="s">
        <v>3771</v>
      </c>
      <c r="E4748" s="245">
        <v>1</v>
      </c>
      <c r="F4748" s="245"/>
      <c r="G4748" s="253">
        <v>21.197200000000002</v>
      </c>
    </row>
    <row r="4749" spans="1:7" ht="37.5">
      <c r="A4749" s="251"/>
      <c r="B4749" s="241" t="s">
        <v>5088</v>
      </c>
      <c r="C4749" s="245">
        <v>2022</v>
      </c>
      <c r="D4749" s="245" t="s">
        <v>3771</v>
      </c>
      <c r="E4749" s="245">
        <v>1</v>
      </c>
      <c r="F4749" s="245"/>
      <c r="G4749" s="253">
        <v>21.197200000000002</v>
      </c>
    </row>
    <row r="4750" spans="1:7" ht="37.5">
      <c r="A4750" s="251"/>
      <c r="B4750" s="241" t="s">
        <v>5088</v>
      </c>
      <c r="C4750" s="245">
        <v>2022</v>
      </c>
      <c r="D4750" s="245" t="s">
        <v>3771</v>
      </c>
      <c r="E4750" s="245">
        <v>1</v>
      </c>
      <c r="F4750" s="245"/>
      <c r="G4750" s="253">
        <v>24.11403</v>
      </c>
    </row>
    <row r="4751" spans="1:7" ht="37.5">
      <c r="A4751" s="251"/>
      <c r="B4751" s="241" t="s">
        <v>5088</v>
      </c>
      <c r="C4751" s="245">
        <v>2022</v>
      </c>
      <c r="D4751" s="245" t="s">
        <v>3771</v>
      </c>
      <c r="E4751" s="245">
        <v>1</v>
      </c>
      <c r="F4751" s="245"/>
      <c r="G4751" s="253">
        <v>30.120090000000001</v>
      </c>
    </row>
    <row r="4752" spans="1:7" ht="37.5">
      <c r="A4752" s="251"/>
      <c r="B4752" s="241" t="s">
        <v>5088</v>
      </c>
      <c r="C4752" s="245">
        <v>2022</v>
      </c>
      <c r="D4752" s="245" t="s">
        <v>3771</v>
      </c>
      <c r="E4752" s="245">
        <v>1</v>
      </c>
      <c r="F4752" s="245"/>
      <c r="G4752" s="253">
        <v>29.241900000000001</v>
      </c>
    </row>
    <row r="4753" spans="1:7" ht="37.5">
      <c r="A4753" s="251"/>
      <c r="B4753" s="241" t="s">
        <v>5088</v>
      </c>
      <c r="C4753" s="245">
        <v>2022</v>
      </c>
      <c r="D4753" s="245" t="s">
        <v>3771</v>
      </c>
      <c r="E4753" s="245">
        <v>1</v>
      </c>
      <c r="F4753" s="245"/>
      <c r="G4753" s="253">
        <v>29.50637</v>
      </c>
    </row>
    <row r="4754" spans="1:7" ht="37.5">
      <c r="A4754" s="251"/>
      <c r="B4754" s="241" t="s">
        <v>5088</v>
      </c>
      <c r="C4754" s="245">
        <v>2022</v>
      </c>
      <c r="D4754" s="245" t="s">
        <v>3771</v>
      </c>
      <c r="E4754" s="245">
        <v>1</v>
      </c>
      <c r="F4754" s="245"/>
      <c r="G4754" s="253">
        <v>34.321769999999994</v>
      </c>
    </row>
    <row r="4755" spans="1:7" ht="37.5">
      <c r="A4755" s="251"/>
      <c r="B4755" s="241" t="s">
        <v>5088</v>
      </c>
      <c r="C4755" s="245">
        <v>2022</v>
      </c>
      <c r="D4755" s="245" t="s">
        <v>3771</v>
      </c>
      <c r="E4755" s="245">
        <v>1</v>
      </c>
      <c r="F4755" s="245"/>
      <c r="G4755" s="253">
        <v>27.87707</v>
      </c>
    </row>
    <row r="4756" spans="1:7" ht="37.5">
      <c r="A4756" s="251"/>
      <c r="B4756" s="241" t="s">
        <v>5088</v>
      </c>
      <c r="C4756" s="245">
        <v>2022</v>
      </c>
      <c r="D4756" s="245" t="s">
        <v>3771</v>
      </c>
      <c r="E4756" s="245">
        <v>1</v>
      </c>
      <c r="F4756" s="245"/>
      <c r="G4756" s="253">
        <v>39.438730000000007</v>
      </c>
    </row>
    <row r="4757" spans="1:7" ht="37.5">
      <c r="A4757" s="251"/>
      <c r="B4757" s="241" t="s">
        <v>5088</v>
      </c>
      <c r="C4757" s="245">
        <v>2022</v>
      </c>
      <c r="D4757" s="245" t="s">
        <v>3771</v>
      </c>
      <c r="E4757" s="245">
        <v>1</v>
      </c>
      <c r="F4757" s="245"/>
      <c r="G4757" s="253">
        <v>35.980290000000004</v>
      </c>
    </row>
    <row r="4758" spans="1:7" ht="37.5">
      <c r="A4758" s="251"/>
      <c r="B4758" s="241" t="s">
        <v>5088</v>
      </c>
      <c r="C4758" s="245">
        <v>2022</v>
      </c>
      <c r="D4758" s="245" t="s">
        <v>3771</v>
      </c>
      <c r="E4758" s="245">
        <v>1</v>
      </c>
      <c r="F4758" s="245"/>
      <c r="G4758" s="253">
        <v>30.138860000000001</v>
      </c>
    </row>
    <row r="4759" spans="1:7" ht="37.5">
      <c r="A4759" s="251"/>
      <c r="B4759" s="241" t="s">
        <v>5088</v>
      </c>
      <c r="C4759" s="245">
        <v>2022</v>
      </c>
      <c r="D4759" s="245" t="s">
        <v>3771</v>
      </c>
      <c r="E4759" s="245">
        <v>1</v>
      </c>
      <c r="F4759" s="245"/>
      <c r="G4759" s="253">
        <v>26.13392</v>
      </c>
    </row>
    <row r="4760" spans="1:7" ht="37.5">
      <c r="A4760" s="251"/>
      <c r="B4760" s="241" t="s">
        <v>5088</v>
      </c>
      <c r="C4760" s="245">
        <v>2022</v>
      </c>
      <c r="D4760" s="245" t="s">
        <v>3771</v>
      </c>
      <c r="E4760" s="245">
        <v>1</v>
      </c>
      <c r="F4760" s="245"/>
      <c r="G4760" s="253">
        <v>39.095559999999999</v>
      </c>
    </row>
    <row r="4761" spans="1:7" ht="37.5">
      <c r="A4761" s="251"/>
      <c r="B4761" s="241" t="s">
        <v>5088</v>
      </c>
      <c r="C4761" s="245">
        <v>2022</v>
      </c>
      <c r="D4761" s="245" t="s">
        <v>3771</v>
      </c>
      <c r="E4761" s="245">
        <v>1</v>
      </c>
      <c r="F4761" s="245"/>
      <c r="G4761" s="253">
        <v>42.362430000000003</v>
      </c>
    </row>
    <row r="4762" spans="1:7" ht="37.5">
      <c r="A4762" s="251"/>
      <c r="B4762" s="241" t="s">
        <v>5088</v>
      </c>
      <c r="C4762" s="245">
        <v>2022</v>
      </c>
      <c r="D4762" s="245" t="s">
        <v>3771</v>
      </c>
      <c r="E4762" s="245">
        <v>1</v>
      </c>
      <c r="F4762" s="245"/>
      <c r="G4762" s="253">
        <v>32.104759999999999</v>
      </c>
    </row>
    <row r="4763" spans="1:7" ht="37.5">
      <c r="A4763" s="251"/>
      <c r="B4763" s="241" t="s">
        <v>5088</v>
      </c>
      <c r="C4763" s="245">
        <v>2022</v>
      </c>
      <c r="D4763" s="245" t="s">
        <v>3771</v>
      </c>
      <c r="E4763" s="245">
        <v>1</v>
      </c>
      <c r="F4763" s="245"/>
      <c r="G4763" s="253">
        <v>21.77834</v>
      </c>
    </row>
    <row r="4764" spans="1:7" ht="37.5">
      <c r="A4764" s="251"/>
      <c r="B4764" s="241" t="s">
        <v>5088</v>
      </c>
      <c r="C4764" s="245">
        <v>2022</v>
      </c>
      <c r="D4764" s="245" t="s">
        <v>3771</v>
      </c>
      <c r="E4764" s="245">
        <v>1</v>
      </c>
      <c r="F4764" s="245"/>
      <c r="G4764" s="253">
        <v>21.77834</v>
      </c>
    </row>
    <row r="4765" spans="1:7" ht="37.5">
      <c r="A4765" s="251"/>
      <c r="B4765" s="241" t="s">
        <v>5088</v>
      </c>
      <c r="C4765" s="245">
        <v>2022</v>
      </c>
      <c r="D4765" s="245" t="s">
        <v>3771</v>
      </c>
      <c r="E4765" s="245">
        <v>1</v>
      </c>
      <c r="F4765" s="245"/>
      <c r="G4765" s="253">
        <v>21.77834</v>
      </c>
    </row>
    <row r="4766" spans="1:7" ht="37.5">
      <c r="A4766" s="251"/>
      <c r="B4766" s="241" t="s">
        <v>5088</v>
      </c>
      <c r="C4766" s="245">
        <v>2022</v>
      </c>
      <c r="D4766" s="245" t="s">
        <v>3771</v>
      </c>
      <c r="E4766" s="245">
        <v>1</v>
      </c>
      <c r="F4766" s="245"/>
      <c r="G4766" s="253">
        <v>21.77834</v>
      </c>
    </row>
    <row r="4767" spans="1:7" ht="37.5">
      <c r="A4767" s="251"/>
      <c r="B4767" s="241" t="s">
        <v>5088</v>
      </c>
      <c r="C4767" s="245">
        <v>2022</v>
      </c>
      <c r="D4767" s="245" t="s">
        <v>3771</v>
      </c>
      <c r="E4767" s="245">
        <v>1</v>
      </c>
      <c r="F4767" s="245"/>
      <c r="G4767" s="253">
        <v>21.197200000000002</v>
      </c>
    </row>
    <row r="4768" spans="1:7" ht="37.5">
      <c r="A4768" s="251"/>
      <c r="B4768" s="241" t="s">
        <v>5088</v>
      </c>
      <c r="C4768" s="245">
        <v>2022</v>
      </c>
      <c r="D4768" s="245" t="s">
        <v>3771</v>
      </c>
      <c r="E4768" s="245">
        <v>1</v>
      </c>
      <c r="F4768" s="245"/>
      <c r="G4768" s="253">
        <v>21.197200000000002</v>
      </c>
    </row>
    <row r="4769" spans="1:7" ht="37.5">
      <c r="A4769" s="251"/>
      <c r="B4769" s="241" t="s">
        <v>5088</v>
      </c>
      <c r="C4769" s="245">
        <v>2022</v>
      </c>
      <c r="D4769" s="245" t="s">
        <v>3771</v>
      </c>
      <c r="E4769" s="245">
        <v>1</v>
      </c>
      <c r="F4769" s="245"/>
      <c r="G4769" s="253">
        <v>21.77834</v>
      </c>
    </row>
    <row r="4770" spans="1:7" ht="37.5">
      <c r="A4770" s="251"/>
      <c r="B4770" s="241" t="s">
        <v>5088</v>
      </c>
      <c r="C4770" s="245">
        <v>2022</v>
      </c>
      <c r="D4770" s="245" t="s">
        <v>3771</v>
      </c>
      <c r="E4770" s="245">
        <v>1</v>
      </c>
      <c r="F4770" s="245"/>
      <c r="G4770" s="253">
        <v>21.197200000000002</v>
      </c>
    </row>
    <row r="4771" spans="1:7" ht="37.5">
      <c r="A4771" s="251"/>
      <c r="B4771" s="241" t="s">
        <v>5088</v>
      </c>
      <c r="C4771" s="245">
        <v>2022</v>
      </c>
      <c r="D4771" s="245" t="s">
        <v>3771</v>
      </c>
      <c r="E4771" s="245">
        <v>1</v>
      </c>
      <c r="F4771" s="245"/>
      <c r="G4771" s="253">
        <v>21.197200000000002</v>
      </c>
    </row>
    <row r="4772" spans="1:7" ht="37.5">
      <c r="A4772" s="251"/>
      <c r="B4772" s="241" t="s">
        <v>5088</v>
      </c>
      <c r="C4772" s="245">
        <v>2022</v>
      </c>
      <c r="D4772" s="245" t="s">
        <v>3771</v>
      </c>
      <c r="E4772" s="245">
        <v>1</v>
      </c>
      <c r="F4772" s="245"/>
      <c r="G4772" s="253">
        <v>21.19717</v>
      </c>
    </row>
    <row r="4773" spans="1:7" ht="37.5">
      <c r="A4773" s="251"/>
      <c r="B4773" s="241" t="s">
        <v>5089</v>
      </c>
      <c r="C4773" s="245">
        <v>2022</v>
      </c>
      <c r="D4773" s="245" t="s">
        <v>3771</v>
      </c>
      <c r="E4773" s="245">
        <v>1</v>
      </c>
      <c r="F4773" s="245"/>
      <c r="G4773" s="253">
        <v>28.498759999999997</v>
      </c>
    </row>
    <row r="4774" spans="1:7" ht="37.5">
      <c r="A4774" s="251"/>
      <c r="B4774" s="241" t="s">
        <v>5089</v>
      </c>
      <c r="C4774" s="245">
        <v>2022</v>
      </c>
      <c r="D4774" s="245" t="s">
        <v>3771</v>
      </c>
      <c r="E4774" s="245">
        <v>1</v>
      </c>
      <c r="F4774" s="245"/>
      <c r="G4774" s="253">
        <v>50.736309999999996</v>
      </c>
    </row>
    <row r="4775" spans="1:7" ht="37.5">
      <c r="A4775" s="251"/>
      <c r="B4775" s="241" t="s">
        <v>5089</v>
      </c>
      <c r="C4775" s="245">
        <v>2022</v>
      </c>
      <c r="D4775" s="245" t="s">
        <v>3771</v>
      </c>
      <c r="E4775" s="245">
        <v>1</v>
      </c>
      <c r="F4775" s="245"/>
      <c r="G4775" s="253">
        <v>31.876519999999999</v>
      </c>
    </row>
    <row r="4776" spans="1:7" ht="37.5">
      <c r="A4776" s="251"/>
      <c r="B4776" s="241" t="s">
        <v>5089</v>
      </c>
      <c r="C4776" s="245">
        <v>2022</v>
      </c>
      <c r="D4776" s="245" t="s">
        <v>3771</v>
      </c>
      <c r="E4776" s="245">
        <v>1</v>
      </c>
      <c r="F4776" s="245"/>
      <c r="G4776" s="253">
        <v>28.015459999999997</v>
      </c>
    </row>
    <row r="4777" spans="1:7" ht="37.5">
      <c r="A4777" s="251"/>
      <c r="B4777" s="241" t="s">
        <v>5089</v>
      </c>
      <c r="C4777" s="245">
        <v>2022</v>
      </c>
      <c r="D4777" s="245" t="s">
        <v>3771</v>
      </c>
      <c r="E4777" s="245">
        <v>1</v>
      </c>
      <c r="F4777" s="245"/>
      <c r="G4777" s="253">
        <v>23.392160000000001</v>
      </c>
    </row>
    <row r="4778" spans="1:7" ht="37.5">
      <c r="A4778" s="251"/>
      <c r="B4778" s="241" t="s">
        <v>5089</v>
      </c>
      <c r="C4778" s="245">
        <v>2022</v>
      </c>
      <c r="D4778" s="245" t="s">
        <v>3771</v>
      </c>
      <c r="E4778" s="245">
        <v>1</v>
      </c>
      <c r="F4778" s="245"/>
      <c r="G4778" s="253">
        <v>28.25318</v>
      </c>
    </row>
    <row r="4779" spans="1:7" ht="37.5">
      <c r="A4779" s="251"/>
      <c r="B4779" s="241" t="s">
        <v>5089</v>
      </c>
      <c r="C4779" s="245">
        <v>2022</v>
      </c>
      <c r="D4779" s="245" t="s">
        <v>3771</v>
      </c>
      <c r="E4779" s="245">
        <v>1</v>
      </c>
      <c r="F4779" s="245"/>
      <c r="G4779" s="253">
        <v>33.035769999999999</v>
      </c>
    </row>
    <row r="4780" spans="1:7" ht="37.5">
      <c r="A4780" s="251"/>
      <c r="B4780" s="241" t="s">
        <v>5089</v>
      </c>
      <c r="C4780" s="245">
        <v>2022</v>
      </c>
      <c r="D4780" s="245" t="s">
        <v>3771</v>
      </c>
      <c r="E4780" s="245">
        <v>1</v>
      </c>
      <c r="F4780" s="245"/>
      <c r="G4780" s="253">
        <v>32.546770000000002</v>
      </c>
    </row>
    <row r="4781" spans="1:7" ht="37.5">
      <c r="A4781" s="251"/>
      <c r="B4781" s="241" t="s">
        <v>5089</v>
      </c>
      <c r="C4781" s="245">
        <v>2022</v>
      </c>
      <c r="D4781" s="245" t="s">
        <v>3771</v>
      </c>
      <c r="E4781" s="245">
        <v>1</v>
      </c>
      <c r="F4781" s="245"/>
      <c r="G4781" s="253">
        <v>32.469360000000002</v>
      </c>
    </row>
    <row r="4782" spans="1:7" ht="37.5">
      <c r="A4782" s="251"/>
      <c r="B4782" s="241" t="s">
        <v>5089</v>
      </c>
      <c r="C4782" s="245">
        <v>2022</v>
      </c>
      <c r="D4782" s="245" t="s">
        <v>3771</v>
      </c>
      <c r="E4782" s="245">
        <v>1</v>
      </c>
      <c r="F4782" s="245"/>
      <c r="G4782" s="253">
        <v>32.246099999999998</v>
      </c>
    </row>
    <row r="4783" spans="1:7" ht="37.5">
      <c r="A4783" s="251"/>
      <c r="B4783" s="241" t="s">
        <v>5089</v>
      </c>
      <c r="C4783" s="245">
        <v>2022</v>
      </c>
      <c r="D4783" s="245" t="s">
        <v>3771</v>
      </c>
      <c r="E4783" s="245">
        <v>1</v>
      </c>
      <c r="F4783" s="245"/>
      <c r="G4783" s="253">
        <v>39.049579999999999</v>
      </c>
    </row>
    <row r="4784" spans="1:7" ht="37.5">
      <c r="A4784" s="251"/>
      <c r="B4784" s="241" t="s">
        <v>5089</v>
      </c>
      <c r="C4784" s="245">
        <v>2022</v>
      </c>
      <c r="D4784" s="245" t="s">
        <v>3771</v>
      </c>
      <c r="E4784" s="245">
        <v>1</v>
      </c>
      <c r="F4784" s="245"/>
      <c r="G4784" s="253">
        <v>33.188989999999997</v>
      </c>
    </row>
    <row r="4785" spans="1:7" ht="37.5">
      <c r="A4785" s="251"/>
      <c r="B4785" s="241" t="s">
        <v>5089</v>
      </c>
      <c r="C4785" s="245">
        <v>2022</v>
      </c>
      <c r="D4785" s="245" t="s">
        <v>3771</v>
      </c>
      <c r="E4785" s="245">
        <v>1</v>
      </c>
      <c r="F4785" s="245"/>
      <c r="G4785" s="253">
        <v>28.658669999999997</v>
      </c>
    </row>
    <row r="4786" spans="1:7" ht="37.5">
      <c r="A4786" s="251"/>
      <c r="B4786" s="241" t="s">
        <v>5089</v>
      </c>
      <c r="C4786" s="245">
        <v>2022</v>
      </c>
      <c r="D4786" s="245" t="s">
        <v>3771</v>
      </c>
      <c r="E4786" s="245">
        <v>1</v>
      </c>
      <c r="F4786" s="245"/>
      <c r="G4786" s="253">
        <v>35.455410000000001</v>
      </c>
    </row>
    <row r="4787" spans="1:7" ht="37.5">
      <c r="A4787" s="251"/>
      <c r="B4787" s="241" t="s">
        <v>5089</v>
      </c>
      <c r="C4787" s="245">
        <v>2022</v>
      </c>
      <c r="D4787" s="245" t="s">
        <v>3771</v>
      </c>
      <c r="E4787" s="245">
        <v>1</v>
      </c>
      <c r="F4787" s="245"/>
      <c r="G4787" s="253">
        <v>36.283679999999997</v>
      </c>
    </row>
    <row r="4788" spans="1:7" ht="37.5">
      <c r="A4788" s="251"/>
      <c r="B4788" s="241" t="s">
        <v>5089</v>
      </c>
      <c r="C4788" s="245">
        <v>2022</v>
      </c>
      <c r="D4788" s="245" t="s">
        <v>3771</v>
      </c>
      <c r="E4788" s="245">
        <v>1</v>
      </c>
      <c r="F4788" s="245"/>
      <c r="G4788" s="253">
        <v>32.799879999999995</v>
      </c>
    </row>
    <row r="4789" spans="1:7" ht="37.5">
      <c r="A4789" s="251"/>
      <c r="B4789" s="241" t="s">
        <v>5089</v>
      </c>
      <c r="C4789" s="245">
        <v>2022</v>
      </c>
      <c r="D4789" s="245" t="s">
        <v>3771</v>
      </c>
      <c r="E4789" s="245">
        <v>1</v>
      </c>
      <c r="F4789" s="245"/>
      <c r="G4789" s="253">
        <v>28.52966</v>
      </c>
    </row>
    <row r="4790" spans="1:7" ht="37.5">
      <c r="A4790" s="251"/>
      <c r="B4790" s="241" t="s">
        <v>5089</v>
      </c>
      <c r="C4790" s="245">
        <v>2022</v>
      </c>
      <c r="D4790" s="245" t="s">
        <v>3771</v>
      </c>
      <c r="E4790" s="245">
        <v>1</v>
      </c>
      <c r="F4790" s="245"/>
      <c r="G4790" s="253">
        <v>32.869660000000003</v>
      </c>
    </row>
    <row r="4791" spans="1:7" ht="37.5">
      <c r="A4791" s="251"/>
      <c r="B4791" s="241" t="s">
        <v>5089</v>
      </c>
      <c r="C4791" s="245">
        <v>2022</v>
      </c>
      <c r="D4791" s="245" t="s">
        <v>3771</v>
      </c>
      <c r="E4791" s="245">
        <v>1</v>
      </c>
      <c r="F4791" s="245"/>
      <c r="G4791" s="253">
        <v>33.94312</v>
      </c>
    </row>
    <row r="4792" spans="1:7" ht="37.5">
      <c r="A4792" s="251"/>
      <c r="B4792" s="241" t="s">
        <v>5089</v>
      </c>
      <c r="C4792" s="245">
        <v>2022</v>
      </c>
      <c r="D4792" s="245" t="s">
        <v>3771</v>
      </c>
      <c r="E4792" s="245">
        <v>1</v>
      </c>
      <c r="F4792" s="245"/>
      <c r="G4792" s="253">
        <v>30.06099</v>
      </c>
    </row>
    <row r="4793" spans="1:7" ht="37.5">
      <c r="A4793" s="251"/>
      <c r="B4793" s="241" t="s">
        <v>5089</v>
      </c>
      <c r="C4793" s="245">
        <v>2022</v>
      </c>
      <c r="D4793" s="245" t="s">
        <v>3771</v>
      </c>
      <c r="E4793" s="245">
        <v>1</v>
      </c>
      <c r="F4793" s="245"/>
      <c r="G4793" s="253">
        <v>29.965349999999997</v>
      </c>
    </row>
    <row r="4794" spans="1:7" ht="37.5">
      <c r="A4794" s="251"/>
      <c r="B4794" s="241" t="s">
        <v>5089</v>
      </c>
      <c r="C4794" s="245">
        <v>2022</v>
      </c>
      <c r="D4794" s="245" t="s">
        <v>3771</v>
      </c>
      <c r="E4794" s="245">
        <v>1</v>
      </c>
      <c r="F4794" s="245"/>
      <c r="G4794" s="253">
        <v>33.10689</v>
      </c>
    </row>
    <row r="4795" spans="1:7" ht="37.5">
      <c r="A4795" s="251"/>
      <c r="B4795" s="241" t="s">
        <v>5089</v>
      </c>
      <c r="C4795" s="245">
        <v>2022</v>
      </c>
      <c r="D4795" s="245" t="s">
        <v>3771</v>
      </c>
      <c r="E4795" s="245">
        <v>1</v>
      </c>
      <c r="F4795" s="245"/>
      <c r="G4795" s="253">
        <v>33.950519999999997</v>
      </c>
    </row>
    <row r="4796" spans="1:7" ht="37.5">
      <c r="A4796" s="251"/>
      <c r="B4796" s="241" t="s">
        <v>5089</v>
      </c>
      <c r="C4796" s="245">
        <v>2022</v>
      </c>
      <c r="D4796" s="245" t="s">
        <v>3771</v>
      </c>
      <c r="E4796" s="245">
        <v>1</v>
      </c>
      <c r="F4796" s="245"/>
      <c r="G4796" s="253">
        <v>31.65814</v>
      </c>
    </row>
    <row r="4797" spans="1:7" ht="37.5">
      <c r="A4797" s="251"/>
      <c r="B4797" s="241" t="s">
        <v>5089</v>
      </c>
      <c r="C4797" s="245">
        <v>2022</v>
      </c>
      <c r="D4797" s="245" t="s">
        <v>3771</v>
      </c>
      <c r="E4797" s="245">
        <v>1</v>
      </c>
      <c r="F4797" s="245"/>
      <c r="G4797" s="253">
        <v>34.08625</v>
      </c>
    </row>
    <row r="4798" spans="1:7" ht="37.5">
      <c r="A4798" s="251"/>
      <c r="B4798" s="241" t="s">
        <v>5089</v>
      </c>
      <c r="C4798" s="245">
        <v>2022</v>
      </c>
      <c r="D4798" s="245" t="s">
        <v>3771</v>
      </c>
      <c r="E4798" s="245">
        <v>1</v>
      </c>
      <c r="F4798" s="245"/>
      <c r="G4798" s="253">
        <v>33.703029999999998</v>
      </c>
    </row>
    <row r="4799" spans="1:7" ht="37.5">
      <c r="A4799" s="251"/>
      <c r="B4799" s="241" t="s">
        <v>5089</v>
      </c>
      <c r="C4799" s="245">
        <v>2022</v>
      </c>
      <c r="D4799" s="245" t="s">
        <v>3771</v>
      </c>
      <c r="E4799" s="245">
        <v>1</v>
      </c>
      <c r="F4799" s="245"/>
      <c r="G4799" s="253">
        <v>19.118740000000003</v>
      </c>
    </row>
    <row r="4800" spans="1:7" ht="37.5">
      <c r="A4800" s="251"/>
      <c r="B4800" s="241" t="s">
        <v>5089</v>
      </c>
      <c r="C4800" s="245">
        <v>2022</v>
      </c>
      <c r="D4800" s="245" t="s">
        <v>3771</v>
      </c>
      <c r="E4800" s="245">
        <v>1</v>
      </c>
      <c r="F4800" s="245"/>
      <c r="G4800" s="253">
        <v>29.958080000000002</v>
      </c>
    </row>
    <row r="4801" spans="1:7" ht="37.5">
      <c r="A4801" s="251"/>
      <c r="B4801" s="241" t="s">
        <v>5089</v>
      </c>
      <c r="C4801" s="245">
        <v>2022</v>
      </c>
      <c r="D4801" s="245" t="s">
        <v>3771</v>
      </c>
      <c r="E4801" s="245">
        <v>1</v>
      </c>
      <c r="F4801" s="245"/>
      <c r="G4801" s="253">
        <v>20.44022</v>
      </c>
    </row>
    <row r="4802" spans="1:7" ht="37.5">
      <c r="A4802" s="251"/>
      <c r="B4802" s="241" t="s">
        <v>5089</v>
      </c>
      <c r="C4802" s="245">
        <v>2022</v>
      </c>
      <c r="D4802" s="245" t="s">
        <v>3771</v>
      </c>
      <c r="E4802" s="245">
        <v>1</v>
      </c>
      <c r="F4802" s="245"/>
      <c r="G4802" s="253">
        <v>20.502749999999999</v>
      </c>
    </row>
    <row r="4803" spans="1:7" ht="37.5">
      <c r="A4803" s="251"/>
      <c r="B4803" s="241" t="s">
        <v>5089</v>
      </c>
      <c r="C4803" s="245">
        <v>2022</v>
      </c>
      <c r="D4803" s="245" t="s">
        <v>3771</v>
      </c>
      <c r="E4803" s="245">
        <v>1</v>
      </c>
      <c r="F4803" s="245"/>
      <c r="G4803" s="253">
        <v>34.955820000000003</v>
      </c>
    </row>
    <row r="4804" spans="1:7" ht="37.5">
      <c r="A4804" s="251"/>
      <c r="B4804" s="241" t="s">
        <v>5089</v>
      </c>
      <c r="C4804" s="245">
        <v>2022</v>
      </c>
      <c r="D4804" s="245" t="s">
        <v>3771</v>
      </c>
      <c r="E4804" s="245">
        <v>1</v>
      </c>
      <c r="F4804" s="245"/>
      <c r="G4804" s="253">
        <v>21.865970000000001</v>
      </c>
    </row>
    <row r="4805" spans="1:7" ht="37.5">
      <c r="A4805" s="251"/>
      <c r="B4805" s="241" t="s">
        <v>5089</v>
      </c>
      <c r="C4805" s="245">
        <v>2022</v>
      </c>
      <c r="D4805" s="245" t="s">
        <v>3771</v>
      </c>
      <c r="E4805" s="245">
        <v>1</v>
      </c>
      <c r="F4805" s="245"/>
      <c r="G4805" s="253">
        <v>32.089379999999998</v>
      </c>
    </row>
    <row r="4806" spans="1:7" ht="37.5">
      <c r="A4806" s="251"/>
      <c r="B4806" s="241" t="s">
        <v>5089</v>
      </c>
      <c r="C4806" s="245">
        <v>2022</v>
      </c>
      <c r="D4806" s="245" t="s">
        <v>3771</v>
      </c>
      <c r="E4806" s="245">
        <v>1</v>
      </c>
      <c r="F4806" s="245"/>
      <c r="G4806" s="253">
        <v>30.800709999999999</v>
      </c>
    </row>
    <row r="4807" spans="1:7" ht="37.5">
      <c r="A4807" s="251"/>
      <c r="B4807" s="241" t="s">
        <v>5089</v>
      </c>
      <c r="C4807" s="245">
        <v>2022</v>
      </c>
      <c r="D4807" s="245" t="s">
        <v>3771</v>
      </c>
      <c r="E4807" s="245">
        <v>1</v>
      </c>
      <c r="F4807" s="245"/>
      <c r="G4807" s="253">
        <v>33.677260000000004</v>
      </c>
    </row>
    <row r="4808" spans="1:7" ht="37.5">
      <c r="A4808" s="251"/>
      <c r="B4808" s="241" t="s">
        <v>5089</v>
      </c>
      <c r="C4808" s="245">
        <v>2022</v>
      </c>
      <c r="D4808" s="245" t="s">
        <v>3771</v>
      </c>
      <c r="E4808" s="245">
        <v>1</v>
      </c>
      <c r="F4808" s="245"/>
      <c r="G4808" s="253">
        <v>30.794810000000002</v>
      </c>
    </row>
    <row r="4809" spans="1:7" ht="37.5">
      <c r="A4809" s="251"/>
      <c r="B4809" s="241" t="s">
        <v>5089</v>
      </c>
      <c r="C4809" s="245">
        <v>2022</v>
      </c>
      <c r="D4809" s="245" t="s">
        <v>3771</v>
      </c>
      <c r="E4809" s="245">
        <v>1</v>
      </c>
      <c r="F4809" s="245"/>
      <c r="G4809" s="253">
        <v>36.985099999999996</v>
      </c>
    </row>
    <row r="4810" spans="1:7" ht="37.5">
      <c r="A4810" s="251"/>
      <c r="B4810" s="241" t="s">
        <v>5089</v>
      </c>
      <c r="C4810" s="245">
        <v>2022</v>
      </c>
      <c r="D4810" s="245" t="s">
        <v>3771</v>
      </c>
      <c r="E4810" s="245">
        <v>1</v>
      </c>
      <c r="F4810" s="245"/>
      <c r="G4810" s="253">
        <v>37.002919999999996</v>
      </c>
    </row>
    <row r="4811" spans="1:7" ht="37.5">
      <c r="A4811" s="251"/>
      <c r="B4811" s="241" t="s">
        <v>5089</v>
      </c>
      <c r="C4811" s="245">
        <v>2022</v>
      </c>
      <c r="D4811" s="245" t="s">
        <v>3771</v>
      </c>
      <c r="E4811" s="245">
        <v>1</v>
      </c>
      <c r="F4811" s="245"/>
      <c r="G4811" s="253">
        <v>33.746079999999999</v>
      </c>
    </row>
    <row r="4812" spans="1:7" ht="37.5">
      <c r="A4812" s="251"/>
      <c r="B4812" s="241" t="s">
        <v>5089</v>
      </c>
      <c r="C4812" s="245">
        <v>2022</v>
      </c>
      <c r="D4812" s="245" t="s">
        <v>3771</v>
      </c>
      <c r="E4812" s="245">
        <v>1</v>
      </c>
      <c r="F4812" s="245"/>
      <c r="G4812" s="253">
        <v>31.060310000000001</v>
      </c>
    </row>
    <row r="4813" spans="1:7" ht="37.5">
      <c r="A4813" s="251"/>
      <c r="B4813" s="241" t="s">
        <v>5089</v>
      </c>
      <c r="C4813" s="245">
        <v>2022</v>
      </c>
      <c r="D4813" s="245" t="s">
        <v>3771</v>
      </c>
      <c r="E4813" s="245">
        <v>1</v>
      </c>
      <c r="F4813" s="245"/>
      <c r="G4813" s="253">
        <v>32.336179999999999</v>
      </c>
    </row>
    <row r="4814" spans="1:7" ht="37.5">
      <c r="A4814" s="251"/>
      <c r="B4814" s="241" t="s">
        <v>5089</v>
      </c>
      <c r="C4814" s="245">
        <v>2022</v>
      </c>
      <c r="D4814" s="245" t="s">
        <v>3771</v>
      </c>
      <c r="E4814" s="245">
        <v>1</v>
      </c>
      <c r="F4814" s="245"/>
      <c r="G4814" s="253">
        <v>31.17944</v>
      </c>
    </row>
    <row r="4815" spans="1:7" ht="37.5">
      <c r="A4815" s="251"/>
      <c r="B4815" s="241" t="s">
        <v>5089</v>
      </c>
      <c r="C4815" s="245">
        <v>2022</v>
      </c>
      <c r="D4815" s="245" t="s">
        <v>3771</v>
      </c>
      <c r="E4815" s="245">
        <v>1</v>
      </c>
      <c r="F4815" s="245"/>
      <c r="G4815" s="253">
        <v>31.336410000000001</v>
      </c>
    </row>
    <row r="4816" spans="1:7" ht="37.5">
      <c r="A4816" s="251"/>
      <c r="B4816" s="241" t="s">
        <v>5089</v>
      </c>
      <c r="C4816" s="245">
        <v>2022</v>
      </c>
      <c r="D4816" s="245" t="s">
        <v>3771</v>
      </c>
      <c r="E4816" s="245">
        <v>1</v>
      </c>
      <c r="F4816" s="245"/>
      <c r="G4816" s="253">
        <v>34.09122</v>
      </c>
    </row>
    <row r="4817" spans="1:7" ht="37.5">
      <c r="A4817" s="251"/>
      <c r="B4817" s="241" t="s">
        <v>5089</v>
      </c>
      <c r="C4817" s="245">
        <v>2022</v>
      </c>
      <c r="D4817" s="245" t="s">
        <v>3771</v>
      </c>
      <c r="E4817" s="245">
        <v>1</v>
      </c>
      <c r="F4817" s="245"/>
      <c r="G4817" s="253">
        <v>34.111739999999998</v>
      </c>
    </row>
    <row r="4818" spans="1:7" ht="37.5">
      <c r="A4818" s="251"/>
      <c r="B4818" s="241" t="s">
        <v>5089</v>
      </c>
      <c r="C4818" s="245">
        <v>2022</v>
      </c>
      <c r="D4818" s="245" t="s">
        <v>3771</v>
      </c>
      <c r="E4818" s="245">
        <v>1</v>
      </c>
      <c r="F4818" s="245"/>
      <c r="G4818" s="253">
        <v>33.863160000000001</v>
      </c>
    </row>
    <row r="4819" spans="1:7" ht="37.5">
      <c r="A4819" s="251"/>
      <c r="B4819" s="241" t="s">
        <v>5089</v>
      </c>
      <c r="C4819" s="245">
        <v>2022</v>
      </c>
      <c r="D4819" s="245" t="s">
        <v>3771</v>
      </c>
      <c r="E4819" s="245">
        <v>1</v>
      </c>
      <c r="F4819" s="245"/>
      <c r="G4819" s="253">
        <v>31.063380000000002</v>
      </c>
    </row>
    <row r="4820" spans="1:7" ht="37.5">
      <c r="A4820" s="251"/>
      <c r="B4820" s="241" t="s">
        <v>5089</v>
      </c>
      <c r="C4820" s="245">
        <v>2022</v>
      </c>
      <c r="D4820" s="245" t="s">
        <v>3771</v>
      </c>
      <c r="E4820" s="245">
        <v>1</v>
      </c>
      <c r="F4820" s="245"/>
      <c r="G4820" s="253">
        <v>33.187609999999999</v>
      </c>
    </row>
    <row r="4821" spans="1:7" ht="37.5">
      <c r="A4821" s="251"/>
      <c r="B4821" s="241" t="s">
        <v>5089</v>
      </c>
      <c r="C4821" s="245">
        <v>2022</v>
      </c>
      <c r="D4821" s="245" t="s">
        <v>3771</v>
      </c>
      <c r="E4821" s="245">
        <v>1</v>
      </c>
      <c r="F4821" s="245"/>
      <c r="G4821" s="253">
        <v>36.797779999999996</v>
      </c>
    </row>
    <row r="4822" spans="1:7" ht="37.5">
      <c r="A4822" s="251"/>
      <c r="B4822" s="241" t="s">
        <v>5089</v>
      </c>
      <c r="C4822" s="245">
        <v>2022</v>
      </c>
      <c r="D4822" s="245" t="s">
        <v>3771</v>
      </c>
      <c r="E4822" s="245">
        <v>1</v>
      </c>
      <c r="F4822" s="245"/>
      <c r="G4822" s="253">
        <v>34.857589999999995</v>
      </c>
    </row>
    <row r="4823" spans="1:7" ht="37.5">
      <c r="A4823" s="251"/>
      <c r="B4823" s="241" t="s">
        <v>5089</v>
      </c>
      <c r="C4823" s="245">
        <v>2022</v>
      </c>
      <c r="D4823" s="245" t="s">
        <v>3771</v>
      </c>
      <c r="E4823" s="245">
        <v>1</v>
      </c>
      <c r="F4823" s="245"/>
      <c r="G4823" s="253">
        <v>33.53575</v>
      </c>
    </row>
    <row r="4824" spans="1:7" ht="37.5">
      <c r="A4824" s="251"/>
      <c r="B4824" s="241" t="s">
        <v>5089</v>
      </c>
      <c r="C4824" s="245">
        <v>2022</v>
      </c>
      <c r="D4824" s="245" t="s">
        <v>3771</v>
      </c>
      <c r="E4824" s="245">
        <v>1</v>
      </c>
      <c r="F4824" s="245"/>
      <c r="G4824" s="253">
        <v>36.279150000000001</v>
      </c>
    </row>
    <row r="4825" spans="1:7" ht="37.5">
      <c r="A4825" s="251"/>
      <c r="B4825" s="241" t="s">
        <v>5089</v>
      </c>
      <c r="C4825" s="245">
        <v>2022</v>
      </c>
      <c r="D4825" s="245" t="s">
        <v>3771</v>
      </c>
      <c r="E4825" s="245">
        <v>1</v>
      </c>
      <c r="F4825" s="245"/>
      <c r="G4825" s="253">
        <v>32.888179999999998</v>
      </c>
    </row>
    <row r="4826" spans="1:7">
      <c r="A4826" s="251"/>
      <c r="B4826" s="241" t="s">
        <v>5090</v>
      </c>
      <c r="C4826" s="245">
        <v>2022</v>
      </c>
      <c r="D4826" s="245" t="s">
        <v>3771</v>
      </c>
      <c r="E4826" s="245">
        <v>11</v>
      </c>
      <c r="F4826" s="245"/>
      <c r="G4826" s="253">
        <v>23.510189999999998</v>
      </c>
    </row>
    <row r="4827" spans="1:7" ht="37.5">
      <c r="A4827" s="251"/>
      <c r="B4827" s="241" t="s">
        <v>5089</v>
      </c>
      <c r="C4827" s="245">
        <v>2022</v>
      </c>
      <c r="D4827" s="245" t="s">
        <v>3771</v>
      </c>
      <c r="E4827" s="245">
        <v>1</v>
      </c>
      <c r="F4827" s="245"/>
      <c r="G4827" s="253">
        <v>21.77834</v>
      </c>
    </row>
    <row r="4828" spans="1:7" ht="37.5">
      <c r="A4828" s="251"/>
      <c r="B4828" s="241" t="s">
        <v>5089</v>
      </c>
      <c r="C4828" s="245">
        <v>2022</v>
      </c>
      <c r="D4828" s="245" t="s">
        <v>3771</v>
      </c>
      <c r="E4828" s="245">
        <v>1</v>
      </c>
      <c r="F4828" s="245"/>
      <c r="G4828" s="253">
        <v>21.77834</v>
      </c>
    </row>
    <row r="4829" spans="1:7" ht="37.5">
      <c r="A4829" s="251"/>
      <c r="B4829" s="241" t="s">
        <v>5089</v>
      </c>
      <c r="C4829" s="245">
        <v>2022</v>
      </c>
      <c r="D4829" s="245" t="s">
        <v>3771</v>
      </c>
      <c r="E4829" s="245">
        <v>1</v>
      </c>
      <c r="F4829" s="245"/>
      <c r="G4829" s="253">
        <v>21.77834</v>
      </c>
    </row>
    <row r="4830" spans="1:7" ht="37.5">
      <c r="A4830" s="251"/>
      <c r="B4830" s="241" t="s">
        <v>5089</v>
      </c>
      <c r="C4830" s="245">
        <v>2022</v>
      </c>
      <c r="D4830" s="245" t="s">
        <v>3771</v>
      </c>
      <c r="E4830" s="245">
        <v>1</v>
      </c>
      <c r="F4830" s="245"/>
      <c r="G4830" s="253">
        <v>21.77834</v>
      </c>
    </row>
    <row r="4831" spans="1:7" ht="37.5">
      <c r="A4831" s="251"/>
      <c r="B4831" s="241" t="s">
        <v>5089</v>
      </c>
      <c r="C4831" s="245">
        <v>2022</v>
      </c>
      <c r="D4831" s="245" t="s">
        <v>3771</v>
      </c>
      <c r="E4831" s="245">
        <v>1</v>
      </c>
      <c r="F4831" s="245"/>
      <c r="G4831" s="253">
        <v>21.77834</v>
      </c>
    </row>
    <row r="4832" spans="1:7" ht="37.5">
      <c r="A4832" s="251"/>
      <c r="B4832" s="241" t="s">
        <v>5089</v>
      </c>
      <c r="C4832" s="245">
        <v>2022</v>
      </c>
      <c r="D4832" s="245" t="s">
        <v>3771</v>
      </c>
      <c r="E4832" s="245">
        <v>1</v>
      </c>
      <c r="F4832" s="245"/>
      <c r="G4832" s="253">
        <v>21.77834</v>
      </c>
    </row>
    <row r="4833" spans="1:7" ht="37.5">
      <c r="A4833" s="251"/>
      <c r="B4833" s="241" t="s">
        <v>5089</v>
      </c>
      <c r="C4833" s="245">
        <v>2022</v>
      </c>
      <c r="D4833" s="245" t="s">
        <v>3771</v>
      </c>
      <c r="E4833" s="245">
        <v>1</v>
      </c>
      <c r="F4833" s="245"/>
      <c r="G4833" s="253">
        <v>21.77834</v>
      </c>
    </row>
    <row r="4834" spans="1:7" ht="37.5">
      <c r="A4834" s="251"/>
      <c r="B4834" s="241" t="s">
        <v>5089</v>
      </c>
      <c r="C4834" s="245">
        <v>2022</v>
      </c>
      <c r="D4834" s="245" t="s">
        <v>3771</v>
      </c>
      <c r="E4834" s="245">
        <v>1</v>
      </c>
      <c r="F4834" s="245"/>
      <c r="G4834" s="253">
        <v>2.7516500000000002</v>
      </c>
    </row>
    <row r="4835" spans="1:7" ht="37.5">
      <c r="A4835" s="251"/>
      <c r="B4835" s="241" t="s">
        <v>5089</v>
      </c>
      <c r="C4835" s="245">
        <v>2022</v>
      </c>
      <c r="D4835" s="245" t="s">
        <v>3771</v>
      </c>
      <c r="E4835" s="245">
        <v>1</v>
      </c>
      <c r="F4835" s="245"/>
      <c r="G4835" s="253">
        <v>2.7440199999999999</v>
      </c>
    </row>
    <row r="4836" spans="1:7" ht="37.5">
      <c r="A4836" s="251"/>
      <c r="B4836" s="241" t="s">
        <v>5089</v>
      </c>
      <c r="C4836" s="245">
        <v>2022</v>
      </c>
      <c r="D4836" s="245" t="s">
        <v>3771</v>
      </c>
      <c r="E4836" s="245">
        <v>1</v>
      </c>
      <c r="F4836" s="245"/>
      <c r="G4836" s="253">
        <v>2.6985399999999999</v>
      </c>
    </row>
    <row r="4837" spans="1:7" ht="37.5">
      <c r="A4837" s="251"/>
      <c r="B4837" s="241" t="s">
        <v>5089</v>
      </c>
      <c r="C4837" s="245">
        <v>2022</v>
      </c>
      <c r="D4837" s="245" t="s">
        <v>3771</v>
      </c>
      <c r="E4837" s="245">
        <v>1</v>
      </c>
      <c r="F4837" s="245"/>
      <c r="G4837" s="253">
        <v>2.73658</v>
      </c>
    </row>
    <row r="4838" spans="1:7" ht="37.5">
      <c r="A4838" s="251"/>
      <c r="B4838" s="241" t="s">
        <v>5089</v>
      </c>
      <c r="C4838" s="245">
        <v>2022</v>
      </c>
      <c r="D4838" s="245" t="s">
        <v>3771</v>
      </c>
      <c r="E4838" s="245">
        <v>1</v>
      </c>
      <c r="F4838" s="245"/>
      <c r="G4838" s="253">
        <v>2.7213000000000003</v>
      </c>
    </row>
    <row r="4839" spans="1:7" ht="37.5">
      <c r="A4839" s="251"/>
      <c r="B4839" s="241" t="s">
        <v>5089</v>
      </c>
      <c r="C4839" s="245">
        <v>2022</v>
      </c>
      <c r="D4839" s="245" t="s">
        <v>3771</v>
      </c>
      <c r="E4839" s="245">
        <v>1</v>
      </c>
      <c r="F4839" s="245"/>
      <c r="G4839" s="253">
        <v>2.7061599999999997</v>
      </c>
    </row>
    <row r="4840" spans="1:7" ht="37.5">
      <c r="A4840" s="251"/>
      <c r="B4840" s="241" t="s">
        <v>5089</v>
      </c>
      <c r="C4840" s="245">
        <v>2022</v>
      </c>
      <c r="D4840" s="245" t="s">
        <v>3771</v>
      </c>
      <c r="E4840" s="245">
        <v>1</v>
      </c>
      <c r="F4840" s="245"/>
      <c r="G4840" s="253">
        <v>2.75922</v>
      </c>
    </row>
    <row r="4841" spans="1:7" ht="37.5">
      <c r="A4841" s="251"/>
      <c r="B4841" s="241" t="s">
        <v>5089</v>
      </c>
      <c r="C4841" s="245">
        <v>2022</v>
      </c>
      <c r="D4841" s="245" t="s">
        <v>3771</v>
      </c>
      <c r="E4841" s="245">
        <v>1</v>
      </c>
      <c r="F4841" s="245"/>
      <c r="G4841" s="253">
        <v>26.607669999999999</v>
      </c>
    </row>
    <row r="4842" spans="1:7" ht="37.5">
      <c r="A4842" s="251"/>
      <c r="B4842" s="241" t="s">
        <v>5089</v>
      </c>
      <c r="C4842" s="245">
        <v>2022</v>
      </c>
      <c r="D4842" s="245" t="s">
        <v>3771</v>
      </c>
      <c r="E4842" s="245">
        <v>1</v>
      </c>
      <c r="F4842" s="245"/>
      <c r="G4842" s="253">
        <v>37.272239999999996</v>
      </c>
    </row>
    <row r="4843" spans="1:7" ht="37.5">
      <c r="A4843" s="251"/>
      <c r="B4843" s="241" t="s">
        <v>5089</v>
      </c>
      <c r="C4843" s="245">
        <v>2022</v>
      </c>
      <c r="D4843" s="245" t="s">
        <v>3771</v>
      </c>
      <c r="E4843" s="245">
        <v>1</v>
      </c>
      <c r="F4843" s="245"/>
      <c r="G4843" s="253">
        <v>31.597490000000001</v>
      </c>
    </row>
    <row r="4844" spans="1:7" ht="37.5">
      <c r="A4844" s="251"/>
      <c r="B4844" s="241" t="s">
        <v>5089</v>
      </c>
      <c r="C4844" s="245">
        <v>2022</v>
      </c>
      <c r="D4844" s="245" t="s">
        <v>3771</v>
      </c>
      <c r="E4844" s="245">
        <v>1</v>
      </c>
      <c r="F4844" s="245"/>
      <c r="G4844" s="253">
        <v>29.679299999999998</v>
      </c>
    </row>
    <row r="4845" spans="1:7" ht="37.5">
      <c r="A4845" s="251"/>
      <c r="B4845" s="241" t="s">
        <v>5089</v>
      </c>
      <c r="C4845" s="245">
        <v>2022</v>
      </c>
      <c r="D4845" s="245" t="s">
        <v>3771</v>
      </c>
      <c r="E4845" s="245">
        <v>1</v>
      </c>
      <c r="F4845" s="245"/>
      <c r="G4845" s="253">
        <v>30.983790000000003</v>
      </c>
    </row>
    <row r="4846" spans="1:7" ht="37.5">
      <c r="A4846" s="251"/>
      <c r="B4846" s="241" t="s">
        <v>5089</v>
      </c>
      <c r="C4846" s="245">
        <v>2022</v>
      </c>
      <c r="D4846" s="245" t="s">
        <v>3771</v>
      </c>
      <c r="E4846" s="245">
        <v>1</v>
      </c>
      <c r="F4846" s="245"/>
      <c r="G4846" s="253">
        <v>26.822189999999999</v>
      </c>
    </row>
    <row r="4847" spans="1:7" ht="37.5">
      <c r="A4847" s="251"/>
      <c r="B4847" s="241" t="s">
        <v>5089</v>
      </c>
      <c r="C4847" s="245">
        <v>2022</v>
      </c>
      <c r="D4847" s="245" t="s">
        <v>3771</v>
      </c>
      <c r="E4847" s="245">
        <v>1</v>
      </c>
      <c r="F4847" s="245"/>
      <c r="G4847" s="253">
        <v>30.610119999999998</v>
      </c>
    </row>
    <row r="4848" spans="1:7" ht="37.5">
      <c r="A4848" s="251"/>
      <c r="B4848" s="241" t="s">
        <v>5089</v>
      </c>
      <c r="C4848" s="245">
        <v>2022</v>
      </c>
      <c r="D4848" s="245" t="s">
        <v>3771</v>
      </c>
      <c r="E4848" s="245">
        <v>1</v>
      </c>
      <c r="F4848" s="245"/>
      <c r="G4848" s="253">
        <v>31.53321</v>
      </c>
    </row>
    <row r="4849" spans="1:7" ht="37.5">
      <c r="A4849" s="251"/>
      <c r="B4849" s="241" t="s">
        <v>5089</v>
      </c>
      <c r="C4849" s="245">
        <v>2022</v>
      </c>
      <c r="D4849" s="245" t="s">
        <v>3771</v>
      </c>
      <c r="E4849" s="245">
        <v>1</v>
      </c>
      <c r="F4849" s="245"/>
      <c r="G4849" s="253">
        <v>31.048860000000001</v>
      </c>
    </row>
    <row r="4850" spans="1:7" ht="37.5">
      <c r="A4850" s="251"/>
      <c r="B4850" s="241" t="s">
        <v>5089</v>
      </c>
      <c r="C4850" s="245">
        <v>2022</v>
      </c>
      <c r="D4850" s="245" t="s">
        <v>3771</v>
      </c>
      <c r="E4850" s="245">
        <v>1</v>
      </c>
      <c r="F4850" s="245"/>
      <c r="G4850" s="253">
        <v>26.95138</v>
      </c>
    </row>
    <row r="4851" spans="1:7" ht="37.5">
      <c r="A4851" s="251"/>
      <c r="B4851" s="241" t="s">
        <v>5089</v>
      </c>
      <c r="C4851" s="245">
        <v>2022</v>
      </c>
      <c r="D4851" s="245" t="s">
        <v>3771</v>
      </c>
      <c r="E4851" s="245">
        <v>1</v>
      </c>
      <c r="F4851" s="245"/>
      <c r="G4851" s="253">
        <v>27.66357</v>
      </c>
    </row>
    <row r="4852" spans="1:7" ht="37.5">
      <c r="A4852" s="251"/>
      <c r="B4852" s="241" t="s">
        <v>5089</v>
      </c>
      <c r="C4852" s="245">
        <v>2022</v>
      </c>
      <c r="D4852" s="245" t="s">
        <v>3771</v>
      </c>
      <c r="E4852" s="245">
        <v>1</v>
      </c>
      <c r="F4852" s="245"/>
      <c r="G4852" s="253">
        <v>28.63514</v>
      </c>
    </row>
    <row r="4853" spans="1:7" ht="37.5">
      <c r="A4853" s="251"/>
      <c r="B4853" s="241" t="s">
        <v>5089</v>
      </c>
      <c r="C4853" s="245">
        <v>2022</v>
      </c>
      <c r="D4853" s="245" t="s">
        <v>3771</v>
      </c>
      <c r="E4853" s="245">
        <v>1</v>
      </c>
      <c r="F4853" s="245"/>
      <c r="G4853" s="253">
        <v>26.933959999999999</v>
      </c>
    </row>
    <row r="4854" spans="1:7" ht="37.5">
      <c r="A4854" s="251"/>
      <c r="B4854" s="241" t="s">
        <v>5089</v>
      </c>
      <c r="C4854" s="245">
        <v>2022</v>
      </c>
      <c r="D4854" s="245" t="s">
        <v>3771</v>
      </c>
      <c r="E4854" s="245">
        <v>1</v>
      </c>
      <c r="F4854" s="245"/>
      <c r="G4854" s="253">
        <v>32.263120000000001</v>
      </c>
    </row>
    <row r="4855" spans="1:7" ht="37.5">
      <c r="A4855" s="251"/>
      <c r="B4855" s="241" t="s">
        <v>5089</v>
      </c>
      <c r="C4855" s="245">
        <v>2022</v>
      </c>
      <c r="D4855" s="245" t="s">
        <v>3771</v>
      </c>
      <c r="E4855" s="245">
        <v>1</v>
      </c>
      <c r="F4855" s="245"/>
      <c r="G4855" s="253">
        <v>23.305209999999999</v>
      </c>
    </row>
    <row r="4856" spans="1:7" ht="37.5">
      <c r="A4856" s="251"/>
      <c r="B4856" s="241" t="s">
        <v>5089</v>
      </c>
      <c r="C4856" s="245">
        <v>2022</v>
      </c>
      <c r="D4856" s="245" t="s">
        <v>3771</v>
      </c>
      <c r="E4856" s="245">
        <v>1</v>
      </c>
      <c r="F4856" s="245"/>
      <c r="G4856" s="253">
        <v>32.523040000000002</v>
      </c>
    </row>
    <row r="4857" spans="1:7" ht="37.5">
      <c r="A4857" s="251"/>
      <c r="B4857" s="241" t="s">
        <v>5089</v>
      </c>
      <c r="C4857" s="245">
        <v>2022</v>
      </c>
      <c r="D4857" s="245" t="s">
        <v>3771</v>
      </c>
      <c r="E4857" s="245">
        <v>1</v>
      </c>
      <c r="F4857" s="245"/>
      <c r="G4857" s="253">
        <v>23.916900000000002</v>
      </c>
    </row>
    <row r="4858" spans="1:7" ht="37.5">
      <c r="A4858" s="251"/>
      <c r="B4858" s="241" t="s">
        <v>5089</v>
      </c>
      <c r="C4858" s="245">
        <v>2022</v>
      </c>
      <c r="D4858" s="245" t="s">
        <v>3771</v>
      </c>
      <c r="E4858" s="245">
        <v>1</v>
      </c>
      <c r="F4858" s="245"/>
      <c r="G4858" s="253">
        <v>31.1693</v>
      </c>
    </row>
    <row r="4859" spans="1:7" ht="37.5">
      <c r="A4859" s="251"/>
      <c r="B4859" s="241" t="s">
        <v>5089</v>
      </c>
      <c r="C4859" s="245">
        <v>2022</v>
      </c>
      <c r="D4859" s="245" t="s">
        <v>3771</v>
      </c>
      <c r="E4859" s="245">
        <v>1</v>
      </c>
      <c r="F4859" s="245"/>
      <c r="G4859" s="253">
        <v>27.190819999999999</v>
      </c>
    </row>
    <row r="4860" spans="1:7" ht="37.5">
      <c r="A4860" s="251"/>
      <c r="B4860" s="241" t="s">
        <v>5089</v>
      </c>
      <c r="C4860" s="245">
        <v>2022</v>
      </c>
      <c r="D4860" s="245" t="s">
        <v>3771</v>
      </c>
      <c r="E4860" s="245">
        <v>1</v>
      </c>
      <c r="F4860" s="245"/>
      <c r="G4860" s="253">
        <v>30.935089999999999</v>
      </c>
    </row>
    <row r="4861" spans="1:7" ht="37.5">
      <c r="A4861" s="251"/>
      <c r="B4861" s="241" t="s">
        <v>5089</v>
      </c>
      <c r="C4861" s="245">
        <v>2022</v>
      </c>
      <c r="D4861" s="245" t="s">
        <v>3771</v>
      </c>
      <c r="E4861" s="245">
        <v>1</v>
      </c>
      <c r="F4861" s="245"/>
      <c r="G4861" s="253">
        <v>36.903489999999998</v>
      </c>
    </row>
    <row r="4862" spans="1:7" ht="37.5">
      <c r="A4862" s="251"/>
      <c r="B4862" s="241" t="s">
        <v>5089</v>
      </c>
      <c r="C4862" s="245">
        <v>2022</v>
      </c>
      <c r="D4862" s="245" t="s">
        <v>3771</v>
      </c>
      <c r="E4862" s="245">
        <v>1</v>
      </c>
      <c r="F4862" s="245"/>
      <c r="G4862" s="253">
        <v>29.958080000000002</v>
      </c>
    </row>
    <row r="4863" spans="1:7" ht="37.5">
      <c r="A4863" s="251"/>
      <c r="B4863" s="241" t="s">
        <v>5089</v>
      </c>
      <c r="C4863" s="245">
        <v>2022</v>
      </c>
      <c r="D4863" s="245" t="s">
        <v>3771</v>
      </c>
      <c r="E4863" s="245">
        <v>1</v>
      </c>
      <c r="F4863" s="245"/>
      <c r="G4863" s="253">
        <v>32.762770000000003</v>
      </c>
    </row>
    <row r="4864" spans="1:7" ht="37.5">
      <c r="A4864" s="251"/>
      <c r="B4864" s="241" t="s">
        <v>5089</v>
      </c>
      <c r="C4864" s="245">
        <v>2022</v>
      </c>
      <c r="D4864" s="245" t="s">
        <v>3771</v>
      </c>
      <c r="E4864" s="245">
        <v>1</v>
      </c>
      <c r="F4864" s="245"/>
      <c r="G4864" s="253">
        <v>30.935119999999998</v>
      </c>
    </row>
    <row r="4865" spans="1:7" ht="37.5">
      <c r="A4865" s="251"/>
      <c r="B4865" s="241" t="s">
        <v>5089</v>
      </c>
      <c r="C4865" s="245">
        <v>2022</v>
      </c>
      <c r="D4865" s="245" t="s">
        <v>3771</v>
      </c>
      <c r="E4865" s="245">
        <v>1</v>
      </c>
      <c r="F4865" s="245"/>
      <c r="G4865" s="253">
        <v>32.52308</v>
      </c>
    </row>
    <row r="4866" spans="1:7" ht="37.5">
      <c r="A4866" s="251"/>
      <c r="B4866" s="241" t="s">
        <v>5089</v>
      </c>
      <c r="C4866" s="245">
        <v>2022</v>
      </c>
      <c r="D4866" s="245" t="s">
        <v>3771</v>
      </c>
      <c r="E4866" s="245">
        <v>1</v>
      </c>
      <c r="F4866" s="245"/>
      <c r="G4866" s="253">
        <v>36.405940000000001</v>
      </c>
    </row>
    <row r="4867" spans="1:7" ht="37.5">
      <c r="A4867" s="251"/>
      <c r="B4867" s="241" t="s">
        <v>5089</v>
      </c>
      <c r="C4867" s="245">
        <v>2022</v>
      </c>
      <c r="D4867" s="245" t="s">
        <v>3771</v>
      </c>
      <c r="E4867" s="245">
        <v>1</v>
      </c>
      <c r="F4867" s="245"/>
      <c r="G4867" s="253">
        <v>21.77834</v>
      </c>
    </row>
    <row r="4868" spans="1:7" ht="37.5">
      <c r="A4868" s="251"/>
      <c r="B4868" s="241" t="s">
        <v>5089</v>
      </c>
      <c r="C4868" s="245">
        <v>2022</v>
      </c>
      <c r="D4868" s="245" t="s">
        <v>3771</v>
      </c>
      <c r="E4868" s="245">
        <v>1</v>
      </c>
      <c r="F4868" s="245"/>
      <c r="G4868" s="253">
        <v>21.197189999999999</v>
      </c>
    </row>
    <row r="4869" spans="1:7" ht="37.5">
      <c r="A4869" s="251"/>
      <c r="B4869" s="241" t="s">
        <v>5089</v>
      </c>
      <c r="C4869" s="245">
        <v>2022</v>
      </c>
      <c r="D4869" s="245" t="s">
        <v>3771</v>
      </c>
      <c r="E4869" s="245">
        <v>1</v>
      </c>
      <c r="F4869" s="245"/>
      <c r="G4869" s="253">
        <v>21.77834</v>
      </c>
    </row>
    <row r="4870" spans="1:7" ht="37.5">
      <c r="A4870" s="251"/>
      <c r="B4870" s="241" t="s">
        <v>5089</v>
      </c>
      <c r="C4870" s="245">
        <v>2022</v>
      </c>
      <c r="D4870" s="245" t="s">
        <v>3771</v>
      </c>
      <c r="E4870" s="245">
        <v>1</v>
      </c>
      <c r="F4870" s="245"/>
      <c r="G4870" s="253">
        <v>21.77834</v>
      </c>
    </row>
    <row r="4871" spans="1:7" ht="37.5">
      <c r="A4871" s="251"/>
      <c r="B4871" s="241" t="s">
        <v>5089</v>
      </c>
      <c r="C4871" s="245">
        <v>2022</v>
      </c>
      <c r="D4871" s="245" t="s">
        <v>3771</v>
      </c>
      <c r="E4871" s="245">
        <v>1</v>
      </c>
      <c r="F4871" s="245"/>
      <c r="G4871" s="253">
        <v>21.77834</v>
      </c>
    </row>
    <row r="4872" spans="1:7" ht="37.5">
      <c r="A4872" s="251"/>
      <c r="B4872" s="241" t="s">
        <v>5089</v>
      </c>
      <c r="C4872" s="245">
        <v>2022</v>
      </c>
      <c r="D4872" s="245" t="s">
        <v>3771</v>
      </c>
      <c r="E4872" s="245">
        <v>1</v>
      </c>
      <c r="F4872" s="245"/>
      <c r="G4872" s="253">
        <v>21.197200000000002</v>
      </c>
    </row>
    <row r="4873" spans="1:7" ht="37.5">
      <c r="A4873" s="251"/>
      <c r="B4873" s="241" t="s">
        <v>5089</v>
      </c>
      <c r="C4873" s="245">
        <v>2022</v>
      </c>
      <c r="D4873" s="245" t="s">
        <v>3771</v>
      </c>
      <c r="E4873" s="245">
        <v>1</v>
      </c>
      <c r="F4873" s="245"/>
      <c r="G4873" s="253">
        <v>21.77834</v>
      </c>
    </row>
    <row r="4874" spans="1:7" ht="37.5">
      <c r="A4874" s="251"/>
      <c r="B4874" s="241" t="s">
        <v>5089</v>
      </c>
      <c r="C4874" s="245">
        <v>2022</v>
      </c>
      <c r="D4874" s="245" t="s">
        <v>3771</v>
      </c>
      <c r="E4874" s="245">
        <v>1</v>
      </c>
      <c r="F4874" s="245"/>
      <c r="G4874" s="253">
        <v>21.77834</v>
      </c>
    </row>
    <row r="4875" spans="1:7" ht="37.5">
      <c r="A4875" s="251"/>
      <c r="B4875" s="241" t="s">
        <v>5089</v>
      </c>
      <c r="C4875" s="245">
        <v>2022</v>
      </c>
      <c r="D4875" s="245" t="s">
        <v>3771</v>
      </c>
      <c r="E4875" s="245">
        <v>1</v>
      </c>
      <c r="F4875" s="245"/>
      <c r="G4875" s="253">
        <v>21.77834</v>
      </c>
    </row>
    <row r="4876" spans="1:7" ht="37.5">
      <c r="A4876" s="251"/>
      <c r="B4876" s="241" t="s">
        <v>5089</v>
      </c>
      <c r="C4876" s="245">
        <v>2022</v>
      </c>
      <c r="D4876" s="245" t="s">
        <v>3771</v>
      </c>
      <c r="E4876" s="245">
        <v>1</v>
      </c>
      <c r="F4876" s="245"/>
      <c r="G4876" s="253">
        <v>21.77834</v>
      </c>
    </row>
    <row r="4877" spans="1:7" ht="37.5">
      <c r="A4877" s="251"/>
      <c r="B4877" s="241" t="s">
        <v>5089</v>
      </c>
      <c r="C4877" s="245">
        <v>2022</v>
      </c>
      <c r="D4877" s="245" t="s">
        <v>3771</v>
      </c>
      <c r="E4877" s="245">
        <v>1</v>
      </c>
      <c r="F4877" s="245"/>
      <c r="G4877" s="253">
        <v>21.77834</v>
      </c>
    </row>
    <row r="4878" spans="1:7" ht="37.5">
      <c r="A4878" s="251"/>
      <c r="B4878" s="241" t="s">
        <v>5089</v>
      </c>
      <c r="C4878" s="245">
        <v>2022</v>
      </c>
      <c r="D4878" s="245" t="s">
        <v>3771</v>
      </c>
      <c r="E4878" s="245">
        <v>1</v>
      </c>
      <c r="F4878" s="245"/>
      <c r="G4878" s="253">
        <v>21.77834</v>
      </c>
    </row>
    <row r="4879" spans="1:7" ht="37.5">
      <c r="A4879" s="251"/>
      <c r="B4879" s="241" t="s">
        <v>5089</v>
      </c>
      <c r="C4879" s="245">
        <v>2022</v>
      </c>
      <c r="D4879" s="245" t="s">
        <v>3771</v>
      </c>
      <c r="E4879" s="245">
        <v>1</v>
      </c>
      <c r="F4879" s="245"/>
      <c r="G4879" s="253">
        <v>21.197200000000002</v>
      </c>
    </row>
    <row r="4880" spans="1:7" ht="37.5">
      <c r="A4880" s="251"/>
      <c r="B4880" s="241" t="s">
        <v>5089</v>
      </c>
      <c r="C4880" s="245">
        <v>2022</v>
      </c>
      <c r="D4880" s="245" t="s">
        <v>3771</v>
      </c>
      <c r="E4880" s="245">
        <v>1</v>
      </c>
      <c r="F4880" s="245"/>
      <c r="G4880" s="253">
        <v>21.77834</v>
      </c>
    </row>
    <row r="4881" spans="1:7" ht="37.5">
      <c r="A4881" s="251"/>
      <c r="B4881" s="241" t="s">
        <v>5089</v>
      </c>
      <c r="C4881" s="245">
        <v>2022</v>
      </c>
      <c r="D4881" s="245" t="s">
        <v>3771</v>
      </c>
      <c r="E4881" s="245">
        <v>1</v>
      </c>
      <c r="F4881" s="245"/>
      <c r="G4881" s="253">
        <v>21.197200000000002</v>
      </c>
    </row>
    <row r="4882" spans="1:7" ht="37.5">
      <c r="A4882" s="251"/>
      <c r="B4882" s="241" t="s">
        <v>5089</v>
      </c>
      <c r="C4882" s="245">
        <v>2022</v>
      </c>
      <c r="D4882" s="245" t="s">
        <v>3771</v>
      </c>
      <c r="E4882" s="245">
        <v>1</v>
      </c>
      <c r="F4882" s="245"/>
      <c r="G4882" s="253">
        <v>21.197200000000002</v>
      </c>
    </row>
    <row r="4883" spans="1:7" ht="37.5">
      <c r="A4883" s="251"/>
      <c r="B4883" s="241" t="s">
        <v>5089</v>
      </c>
      <c r="C4883" s="245">
        <v>2022</v>
      </c>
      <c r="D4883" s="245" t="s">
        <v>3771</v>
      </c>
      <c r="E4883" s="245">
        <v>1</v>
      </c>
      <c r="F4883" s="245"/>
      <c r="G4883" s="253">
        <v>21.197200000000002</v>
      </c>
    </row>
    <row r="4884" spans="1:7">
      <c r="A4884" s="251"/>
      <c r="B4884" s="241" t="s">
        <v>5090</v>
      </c>
      <c r="C4884" s="245">
        <v>2022</v>
      </c>
      <c r="D4884" s="245" t="s">
        <v>3771</v>
      </c>
      <c r="E4884" s="245">
        <v>1</v>
      </c>
      <c r="F4884" s="245"/>
      <c r="G4884" s="253">
        <v>44.134589999999996</v>
      </c>
    </row>
    <row r="4885" spans="1:7">
      <c r="A4885" s="251"/>
      <c r="B4885" s="241" t="s">
        <v>5090</v>
      </c>
      <c r="C4885" s="245">
        <v>2022</v>
      </c>
      <c r="D4885" s="245" t="s">
        <v>3771</v>
      </c>
      <c r="E4885" s="245">
        <v>1</v>
      </c>
      <c r="F4885" s="245"/>
      <c r="G4885" s="253">
        <v>41.848860000000002</v>
      </c>
    </row>
    <row r="4886" spans="1:7">
      <c r="A4886" s="251"/>
      <c r="B4886" s="241" t="s">
        <v>5090</v>
      </c>
      <c r="C4886" s="245">
        <v>2022</v>
      </c>
      <c r="D4886" s="245" t="s">
        <v>3771</v>
      </c>
      <c r="E4886" s="245">
        <v>1</v>
      </c>
      <c r="F4886" s="245"/>
      <c r="G4886" s="253">
        <v>40.129390000000001</v>
      </c>
    </row>
    <row r="4887" spans="1:7">
      <c r="A4887" s="251"/>
      <c r="B4887" s="241" t="s">
        <v>5090</v>
      </c>
      <c r="C4887" s="245">
        <v>2022</v>
      </c>
      <c r="D4887" s="245" t="s">
        <v>3771</v>
      </c>
      <c r="E4887" s="245">
        <v>1</v>
      </c>
      <c r="F4887" s="245"/>
      <c r="G4887" s="253">
        <v>27.37642</v>
      </c>
    </row>
    <row r="4888" spans="1:7">
      <c r="A4888" s="251"/>
      <c r="B4888" s="241" t="s">
        <v>5090</v>
      </c>
      <c r="C4888" s="245">
        <v>2022</v>
      </c>
      <c r="D4888" s="245" t="s">
        <v>3771</v>
      </c>
      <c r="E4888" s="245">
        <v>1</v>
      </c>
      <c r="F4888" s="245"/>
      <c r="G4888" s="253">
        <v>29.534939999999999</v>
      </c>
    </row>
    <row r="4889" spans="1:7">
      <c r="A4889" s="251"/>
      <c r="B4889" s="241" t="s">
        <v>5090</v>
      </c>
      <c r="C4889" s="245">
        <v>2022</v>
      </c>
      <c r="D4889" s="245" t="s">
        <v>3771</v>
      </c>
      <c r="E4889" s="245">
        <v>1</v>
      </c>
      <c r="F4889" s="245"/>
      <c r="G4889" s="253">
        <v>26.637930000000001</v>
      </c>
    </row>
    <row r="4890" spans="1:7">
      <c r="A4890" s="251"/>
      <c r="B4890" s="241" t="s">
        <v>5090</v>
      </c>
      <c r="C4890" s="245">
        <v>2022</v>
      </c>
      <c r="D4890" s="245" t="s">
        <v>3771</v>
      </c>
      <c r="E4890" s="245">
        <v>1</v>
      </c>
      <c r="F4890" s="245"/>
      <c r="G4890" s="253">
        <v>33.254349999999995</v>
      </c>
    </row>
    <row r="4891" spans="1:7">
      <c r="A4891" s="251"/>
      <c r="B4891" s="241" t="s">
        <v>5090</v>
      </c>
      <c r="C4891" s="245">
        <v>2022</v>
      </c>
      <c r="D4891" s="245" t="s">
        <v>3771</v>
      </c>
      <c r="E4891" s="245">
        <v>1</v>
      </c>
      <c r="F4891" s="245"/>
      <c r="G4891" s="253">
        <v>25.843599999999999</v>
      </c>
    </row>
    <row r="4892" spans="1:7">
      <c r="A4892" s="251"/>
      <c r="B4892" s="241" t="s">
        <v>5090</v>
      </c>
      <c r="C4892" s="245">
        <v>2022</v>
      </c>
      <c r="D4892" s="245" t="s">
        <v>3771</v>
      </c>
      <c r="E4892" s="245">
        <v>1</v>
      </c>
      <c r="F4892" s="245"/>
      <c r="G4892" s="253">
        <v>27.484950000000001</v>
      </c>
    </row>
    <row r="4893" spans="1:7">
      <c r="A4893" s="251"/>
      <c r="B4893" s="241" t="s">
        <v>5090</v>
      </c>
      <c r="C4893" s="245">
        <v>2022</v>
      </c>
      <c r="D4893" s="245" t="s">
        <v>3771</v>
      </c>
      <c r="E4893" s="245">
        <v>1</v>
      </c>
      <c r="F4893" s="245"/>
      <c r="G4893" s="253">
        <v>32.851599999999998</v>
      </c>
    </row>
    <row r="4894" spans="1:7">
      <c r="A4894" s="251"/>
      <c r="B4894" s="241" t="s">
        <v>5090</v>
      </c>
      <c r="C4894" s="245">
        <v>2022</v>
      </c>
      <c r="D4894" s="245" t="s">
        <v>3771</v>
      </c>
      <c r="E4894" s="245">
        <v>1</v>
      </c>
      <c r="F4894" s="245"/>
      <c r="G4894" s="253">
        <v>18.46611</v>
      </c>
    </row>
    <row r="4895" spans="1:7">
      <c r="A4895" s="251"/>
      <c r="B4895" s="241" t="s">
        <v>5090</v>
      </c>
      <c r="C4895" s="245">
        <v>2022</v>
      </c>
      <c r="D4895" s="245" t="s">
        <v>3771</v>
      </c>
      <c r="E4895" s="245">
        <v>1</v>
      </c>
      <c r="F4895" s="245"/>
      <c r="G4895" s="253">
        <v>26.553049999999999</v>
      </c>
    </row>
    <row r="4896" spans="1:7">
      <c r="A4896" s="251"/>
      <c r="B4896" s="241" t="s">
        <v>5090</v>
      </c>
      <c r="C4896" s="245">
        <v>2022</v>
      </c>
      <c r="D4896" s="245" t="s">
        <v>3771</v>
      </c>
      <c r="E4896" s="245">
        <v>1</v>
      </c>
      <c r="F4896" s="245"/>
      <c r="G4896" s="253">
        <v>25.07422</v>
      </c>
    </row>
    <row r="4897" spans="1:7">
      <c r="A4897" s="251"/>
      <c r="B4897" s="241" t="s">
        <v>5090</v>
      </c>
      <c r="C4897" s="245">
        <v>2022</v>
      </c>
      <c r="D4897" s="245" t="s">
        <v>3771</v>
      </c>
      <c r="E4897" s="245">
        <v>1</v>
      </c>
      <c r="F4897" s="245"/>
      <c r="G4897" s="253">
        <v>17.794830000000001</v>
      </c>
    </row>
    <row r="4898" spans="1:7">
      <c r="A4898" s="251"/>
      <c r="B4898" s="241" t="s">
        <v>5090</v>
      </c>
      <c r="C4898" s="245">
        <v>2022</v>
      </c>
      <c r="D4898" s="245" t="s">
        <v>3771</v>
      </c>
      <c r="E4898" s="245">
        <v>1</v>
      </c>
      <c r="F4898" s="245"/>
      <c r="G4898" s="253">
        <v>17.20147</v>
      </c>
    </row>
    <row r="4899" spans="1:7">
      <c r="A4899" s="251"/>
      <c r="B4899" s="241" t="s">
        <v>5090</v>
      </c>
      <c r="C4899" s="245">
        <v>2022</v>
      </c>
      <c r="D4899" s="245" t="s">
        <v>3771</v>
      </c>
      <c r="E4899" s="245">
        <v>1</v>
      </c>
      <c r="F4899" s="245"/>
      <c r="G4899" s="253">
        <v>21.068570000000001</v>
      </c>
    </row>
    <row r="4900" spans="1:7">
      <c r="A4900" s="251"/>
      <c r="B4900" s="241" t="s">
        <v>5090</v>
      </c>
      <c r="C4900" s="245">
        <v>2022</v>
      </c>
      <c r="D4900" s="245" t="s">
        <v>3771</v>
      </c>
      <c r="E4900" s="245">
        <v>1</v>
      </c>
      <c r="F4900" s="245"/>
      <c r="G4900" s="253">
        <v>22.00095</v>
      </c>
    </row>
    <row r="4901" spans="1:7">
      <c r="A4901" s="251"/>
      <c r="B4901" s="241" t="s">
        <v>5090</v>
      </c>
      <c r="C4901" s="245">
        <v>2022</v>
      </c>
      <c r="D4901" s="245" t="s">
        <v>3771</v>
      </c>
      <c r="E4901" s="245">
        <v>1</v>
      </c>
      <c r="F4901" s="245"/>
      <c r="G4901" s="253">
        <v>18.884</v>
      </c>
    </row>
    <row r="4902" spans="1:7">
      <c r="A4902" s="251"/>
      <c r="B4902" s="241" t="s">
        <v>5090</v>
      </c>
      <c r="C4902" s="245">
        <v>2022</v>
      </c>
      <c r="D4902" s="245" t="s">
        <v>3771</v>
      </c>
      <c r="E4902" s="245">
        <v>1</v>
      </c>
      <c r="F4902" s="245"/>
      <c r="G4902" s="253">
        <v>19.052299999999999</v>
      </c>
    </row>
    <row r="4903" spans="1:7">
      <c r="A4903" s="251"/>
      <c r="B4903" s="241" t="s">
        <v>5090</v>
      </c>
      <c r="C4903" s="245">
        <v>2022</v>
      </c>
      <c r="D4903" s="245" t="s">
        <v>3771</v>
      </c>
      <c r="E4903" s="245">
        <v>1</v>
      </c>
      <c r="F4903" s="245"/>
      <c r="G4903" s="253">
        <v>21.39565</v>
      </c>
    </row>
    <row r="4904" spans="1:7">
      <c r="A4904" s="251"/>
      <c r="B4904" s="241" t="s">
        <v>5090</v>
      </c>
      <c r="C4904" s="245">
        <v>2022</v>
      </c>
      <c r="D4904" s="245" t="s">
        <v>3771</v>
      </c>
      <c r="E4904" s="245">
        <v>1</v>
      </c>
      <c r="F4904" s="245"/>
      <c r="G4904" s="253">
        <v>19.313220000000001</v>
      </c>
    </row>
    <row r="4905" spans="1:7">
      <c r="A4905" s="251"/>
      <c r="B4905" s="241" t="s">
        <v>5090</v>
      </c>
      <c r="C4905" s="245">
        <v>2022</v>
      </c>
      <c r="D4905" s="245" t="s">
        <v>3771</v>
      </c>
      <c r="E4905" s="245">
        <v>1</v>
      </c>
      <c r="F4905" s="245"/>
      <c r="G4905" s="253">
        <v>22.309349999999998</v>
      </c>
    </row>
    <row r="4906" spans="1:7">
      <c r="A4906" s="251"/>
      <c r="B4906" s="241" t="s">
        <v>5090</v>
      </c>
      <c r="C4906" s="245">
        <v>2022</v>
      </c>
      <c r="D4906" s="245" t="s">
        <v>3771</v>
      </c>
      <c r="E4906" s="245">
        <v>1</v>
      </c>
      <c r="F4906" s="245"/>
      <c r="G4906" s="253">
        <v>12.69299</v>
      </c>
    </row>
    <row r="4907" spans="1:7">
      <c r="A4907" s="251"/>
      <c r="B4907" s="241" t="s">
        <v>5090</v>
      </c>
      <c r="C4907" s="245">
        <v>2022</v>
      </c>
      <c r="D4907" s="245" t="s">
        <v>3771</v>
      </c>
      <c r="E4907" s="245">
        <v>1</v>
      </c>
      <c r="F4907" s="245"/>
      <c r="G4907" s="253">
        <v>34.314219999999999</v>
      </c>
    </row>
    <row r="4908" spans="1:7">
      <c r="A4908" s="251"/>
      <c r="B4908" s="241" t="s">
        <v>5090</v>
      </c>
      <c r="C4908" s="245">
        <v>2022</v>
      </c>
      <c r="D4908" s="245" t="s">
        <v>3771</v>
      </c>
      <c r="E4908" s="245">
        <v>1</v>
      </c>
      <c r="F4908" s="245"/>
      <c r="G4908" s="253">
        <v>13.23715</v>
      </c>
    </row>
    <row r="4909" spans="1:7">
      <c r="A4909" s="251"/>
      <c r="B4909" s="241" t="s">
        <v>5090</v>
      </c>
      <c r="C4909" s="245">
        <v>2022</v>
      </c>
      <c r="D4909" s="245" t="s">
        <v>3771</v>
      </c>
      <c r="E4909" s="245">
        <v>1</v>
      </c>
      <c r="F4909" s="245"/>
      <c r="G4909" s="253">
        <v>25.59601</v>
      </c>
    </row>
    <row r="4910" spans="1:7">
      <c r="A4910" s="251"/>
      <c r="B4910" s="241" t="s">
        <v>5090</v>
      </c>
      <c r="C4910" s="245">
        <v>2022</v>
      </c>
      <c r="D4910" s="245" t="s">
        <v>3771</v>
      </c>
      <c r="E4910" s="245">
        <v>1</v>
      </c>
      <c r="F4910" s="245"/>
      <c r="G4910" s="253">
        <v>15.709280000000001</v>
      </c>
    </row>
    <row r="4911" spans="1:7">
      <c r="A4911" s="251"/>
      <c r="B4911" s="241" t="s">
        <v>5090</v>
      </c>
      <c r="C4911" s="245">
        <v>2022</v>
      </c>
      <c r="D4911" s="245" t="s">
        <v>3771</v>
      </c>
      <c r="E4911" s="245">
        <v>1</v>
      </c>
      <c r="F4911" s="245"/>
      <c r="G4911" s="253">
        <v>33.099110000000003</v>
      </c>
    </row>
    <row r="4912" spans="1:7">
      <c r="A4912" s="251"/>
      <c r="B4912" s="241" t="s">
        <v>5090</v>
      </c>
      <c r="C4912" s="245">
        <v>2022</v>
      </c>
      <c r="D4912" s="245" t="s">
        <v>3771</v>
      </c>
      <c r="E4912" s="245">
        <v>1</v>
      </c>
      <c r="F4912" s="245"/>
      <c r="G4912" s="253">
        <v>13.005700000000001</v>
      </c>
    </row>
    <row r="4913" spans="1:7">
      <c r="A4913" s="251"/>
      <c r="B4913" s="241" t="s">
        <v>5090</v>
      </c>
      <c r="C4913" s="245">
        <v>2022</v>
      </c>
      <c r="D4913" s="245" t="s">
        <v>3771</v>
      </c>
      <c r="E4913" s="245">
        <v>1</v>
      </c>
      <c r="F4913" s="245"/>
      <c r="G4913" s="253">
        <v>18.427910000000001</v>
      </c>
    </row>
    <row r="4914" spans="1:7">
      <c r="A4914" s="251"/>
      <c r="B4914" s="241" t="s">
        <v>5090</v>
      </c>
      <c r="C4914" s="245">
        <v>2022</v>
      </c>
      <c r="D4914" s="245" t="s">
        <v>3771</v>
      </c>
      <c r="E4914" s="245">
        <v>1</v>
      </c>
      <c r="F4914" s="245"/>
      <c r="G4914" s="253">
        <v>43.771360000000001</v>
      </c>
    </row>
    <row r="4915" spans="1:7">
      <c r="A4915" s="251"/>
      <c r="B4915" s="241" t="s">
        <v>5090</v>
      </c>
      <c r="C4915" s="245">
        <v>2022</v>
      </c>
      <c r="D4915" s="245" t="s">
        <v>3771</v>
      </c>
      <c r="E4915" s="245">
        <v>1</v>
      </c>
      <c r="F4915" s="245"/>
      <c r="G4915" s="253">
        <v>29.883659999999999</v>
      </c>
    </row>
    <row r="4916" spans="1:7">
      <c r="A4916" s="251"/>
      <c r="B4916" s="241" t="s">
        <v>5090</v>
      </c>
      <c r="C4916" s="245">
        <v>2022</v>
      </c>
      <c r="D4916" s="245" t="s">
        <v>3771</v>
      </c>
      <c r="E4916" s="245">
        <v>1</v>
      </c>
      <c r="F4916" s="245"/>
      <c r="G4916" s="253">
        <v>15.305770000000001</v>
      </c>
    </row>
    <row r="4917" spans="1:7">
      <c r="A4917" s="251"/>
      <c r="B4917" s="241" t="s">
        <v>5090</v>
      </c>
      <c r="C4917" s="245">
        <v>2022</v>
      </c>
      <c r="D4917" s="245" t="s">
        <v>3771</v>
      </c>
      <c r="E4917" s="245">
        <v>1</v>
      </c>
      <c r="F4917" s="245"/>
      <c r="G4917" s="253">
        <v>16.319680000000002</v>
      </c>
    </row>
    <row r="4918" spans="1:7">
      <c r="A4918" s="251"/>
      <c r="B4918" s="241" t="s">
        <v>5090</v>
      </c>
      <c r="C4918" s="245">
        <v>2022</v>
      </c>
      <c r="D4918" s="245" t="s">
        <v>3771</v>
      </c>
      <c r="E4918" s="245">
        <v>1</v>
      </c>
      <c r="F4918" s="245"/>
      <c r="G4918" s="253">
        <v>16.278169999999999</v>
      </c>
    </row>
    <row r="4919" spans="1:7">
      <c r="A4919" s="251"/>
      <c r="B4919" s="241" t="s">
        <v>5090</v>
      </c>
      <c r="C4919" s="245">
        <v>2022</v>
      </c>
      <c r="D4919" s="245" t="s">
        <v>3771</v>
      </c>
      <c r="E4919" s="245">
        <v>1</v>
      </c>
      <c r="F4919" s="245"/>
      <c r="G4919" s="253">
        <v>19.301830000000002</v>
      </c>
    </row>
    <row r="4920" spans="1:7">
      <c r="A4920" s="251"/>
      <c r="B4920" s="241" t="s">
        <v>5090</v>
      </c>
      <c r="C4920" s="245">
        <v>2022</v>
      </c>
      <c r="D4920" s="245" t="s">
        <v>3771</v>
      </c>
      <c r="E4920" s="245">
        <v>1</v>
      </c>
      <c r="F4920" s="245"/>
      <c r="G4920" s="253">
        <v>18.248429999999999</v>
      </c>
    </row>
    <row r="4921" spans="1:7">
      <c r="A4921" s="251"/>
      <c r="B4921" s="241" t="s">
        <v>5090</v>
      </c>
      <c r="C4921" s="245">
        <v>2022</v>
      </c>
      <c r="D4921" s="245" t="s">
        <v>3771</v>
      </c>
      <c r="E4921" s="245">
        <v>1</v>
      </c>
      <c r="F4921" s="245"/>
      <c r="G4921" s="253">
        <v>9.9320199999999996</v>
      </c>
    </row>
    <row r="4922" spans="1:7">
      <c r="A4922" s="251"/>
      <c r="B4922" s="241" t="s">
        <v>5090</v>
      </c>
      <c r="C4922" s="245">
        <v>2022</v>
      </c>
      <c r="D4922" s="245" t="s">
        <v>3771</v>
      </c>
      <c r="E4922" s="245">
        <v>1</v>
      </c>
      <c r="F4922" s="245"/>
      <c r="G4922" s="253">
        <v>19.800810000000002</v>
      </c>
    </row>
    <row r="4923" spans="1:7">
      <c r="A4923" s="251"/>
      <c r="B4923" s="241" t="s">
        <v>5090</v>
      </c>
      <c r="C4923" s="245">
        <v>2022</v>
      </c>
      <c r="D4923" s="245" t="s">
        <v>3771</v>
      </c>
      <c r="E4923" s="245">
        <v>1</v>
      </c>
      <c r="F4923" s="245"/>
      <c r="G4923" s="253">
        <v>36.339349999999996</v>
      </c>
    </row>
    <row r="4924" spans="1:7">
      <c r="A4924" s="251"/>
      <c r="B4924" s="241" t="s">
        <v>5090</v>
      </c>
      <c r="C4924" s="245">
        <v>2022</v>
      </c>
      <c r="D4924" s="245" t="s">
        <v>3771</v>
      </c>
      <c r="E4924" s="245">
        <v>1</v>
      </c>
      <c r="F4924" s="245"/>
      <c r="G4924" s="253">
        <v>42.163429999999998</v>
      </c>
    </row>
    <row r="4925" spans="1:7">
      <c r="A4925" s="251"/>
      <c r="B4925" s="241" t="s">
        <v>5090</v>
      </c>
      <c r="C4925" s="245">
        <v>2022</v>
      </c>
      <c r="D4925" s="245" t="s">
        <v>3771</v>
      </c>
      <c r="E4925" s="245">
        <v>1</v>
      </c>
      <c r="F4925" s="245"/>
      <c r="G4925" s="253">
        <v>48.847850000000001</v>
      </c>
    </row>
    <row r="4926" spans="1:7">
      <c r="A4926" s="251"/>
      <c r="B4926" s="241" t="s">
        <v>5090</v>
      </c>
      <c r="C4926" s="245">
        <v>2022</v>
      </c>
      <c r="D4926" s="245" t="s">
        <v>3771</v>
      </c>
      <c r="E4926" s="245">
        <v>1</v>
      </c>
      <c r="F4926" s="245"/>
      <c r="G4926" s="253">
        <v>42.733750000000001</v>
      </c>
    </row>
    <row r="4927" spans="1:7">
      <c r="A4927" s="251"/>
      <c r="B4927" s="241" t="s">
        <v>5090</v>
      </c>
      <c r="C4927" s="245">
        <v>2022</v>
      </c>
      <c r="D4927" s="245" t="s">
        <v>3771</v>
      </c>
      <c r="E4927" s="245">
        <v>1</v>
      </c>
      <c r="F4927" s="245"/>
      <c r="G4927" s="253">
        <v>26.323709999999998</v>
      </c>
    </row>
    <row r="4928" spans="1:7">
      <c r="A4928" s="251"/>
      <c r="B4928" s="241" t="s">
        <v>5090</v>
      </c>
      <c r="C4928" s="245">
        <v>2022</v>
      </c>
      <c r="D4928" s="245" t="s">
        <v>3771</v>
      </c>
      <c r="E4928" s="245">
        <v>1</v>
      </c>
      <c r="F4928" s="245"/>
      <c r="G4928" s="253">
        <v>38.160699999999999</v>
      </c>
    </row>
    <row r="4929" spans="1:7">
      <c r="A4929" s="251"/>
      <c r="B4929" s="241" t="s">
        <v>5090</v>
      </c>
      <c r="C4929" s="245">
        <v>2022</v>
      </c>
      <c r="D4929" s="245" t="s">
        <v>3771</v>
      </c>
      <c r="E4929" s="245">
        <v>1</v>
      </c>
      <c r="F4929" s="245"/>
      <c r="G4929" s="253">
        <v>21.598509999999997</v>
      </c>
    </row>
    <row r="4930" spans="1:7">
      <c r="A4930" s="251"/>
      <c r="B4930" s="241" t="s">
        <v>5090</v>
      </c>
      <c r="C4930" s="245">
        <v>2022</v>
      </c>
      <c r="D4930" s="245" t="s">
        <v>3771</v>
      </c>
      <c r="E4930" s="245">
        <v>1</v>
      </c>
      <c r="F4930" s="245"/>
      <c r="G4930" s="253">
        <v>18.907070000000001</v>
      </c>
    </row>
    <row r="4931" spans="1:7">
      <c r="A4931" s="251"/>
      <c r="B4931" s="241" t="s">
        <v>5090</v>
      </c>
      <c r="C4931" s="245">
        <v>2022</v>
      </c>
      <c r="D4931" s="245" t="s">
        <v>3771</v>
      </c>
      <c r="E4931" s="245">
        <v>1</v>
      </c>
      <c r="F4931" s="245"/>
      <c r="G4931" s="253">
        <v>27.453589999999998</v>
      </c>
    </row>
    <row r="4932" spans="1:7">
      <c r="A4932" s="251"/>
      <c r="B4932" s="241" t="s">
        <v>5090</v>
      </c>
      <c r="C4932" s="245">
        <v>2022</v>
      </c>
      <c r="D4932" s="245" t="s">
        <v>3771</v>
      </c>
      <c r="E4932" s="245">
        <v>1</v>
      </c>
      <c r="F4932" s="245"/>
      <c r="G4932" s="253">
        <v>26.785040000000002</v>
      </c>
    </row>
    <row r="4933" spans="1:7">
      <c r="A4933" s="251"/>
      <c r="B4933" s="241" t="s">
        <v>5090</v>
      </c>
      <c r="C4933" s="245">
        <v>2022</v>
      </c>
      <c r="D4933" s="245" t="s">
        <v>3771</v>
      </c>
      <c r="E4933" s="245">
        <v>1</v>
      </c>
      <c r="F4933" s="245"/>
      <c r="G4933" s="253">
        <v>26.183540000000001</v>
      </c>
    </row>
    <row r="4934" spans="1:7">
      <c r="A4934" s="251"/>
      <c r="B4934" s="241" t="s">
        <v>5090</v>
      </c>
      <c r="C4934" s="245">
        <v>2022</v>
      </c>
      <c r="D4934" s="245" t="s">
        <v>3771</v>
      </c>
      <c r="E4934" s="245">
        <v>1</v>
      </c>
      <c r="F4934" s="245"/>
      <c r="G4934" s="253">
        <v>18.83634</v>
      </c>
    </row>
    <row r="4935" spans="1:7">
      <c r="A4935" s="251"/>
      <c r="B4935" s="241" t="s">
        <v>5090</v>
      </c>
      <c r="C4935" s="245">
        <v>2022</v>
      </c>
      <c r="D4935" s="245" t="s">
        <v>3771</v>
      </c>
      <c r="E4935" s="245">
        <v>1</v>
      </c>
      <c r="F4935" s="245"/>
      <c r="G4935" s="253">
        <v>26.752610000000001</v>
      </c>
    </row>
    <row r="4936" spans="1:7">
      <c r="A4936" s="251"/>
      <c r="B4936" s="241" t="s">
        <v>5090</v>
      </c>
      <c r="C4936" s="245">
        <v>2022</v>
      </c>
      <c r="D4936" s="245" t="s">
        <v>3771</v>
      </c>
      <c r="E4936" s="245">
        <v>1</v>
      </c>
      <c r="F4936" s="245"/>
      <c r="G4936" s="253">
        <v>28.954519999999999</v>
      </c>
    </row>
    <row r="4937" spans="1:7">
      <c r="A4937" s="251"/>
      <c r="B4937" s="241" t="s">
        <v>5090</v>
      </c>
      <c r="C4937" s="245">
        <v>2022</v>
      </c>
      <c r="D4937" s="245" t="s">
        <v>3771</v>
      </c>
      <c r="E4937" s="245">
        <v>1</v>
      </c>
      <c r="F4937" s="245"/>
      <c r="G4937" s="253">
        <v>36.884129999999999</v>
      </c>
    </row>
    <row r="4938" spans="1:7">
      <c r="A4938" s="251"/>
      <c r="B4938" s="241" t="s">
        <v>5090</v>
      </c>
      <c r="C4938" s="245">
        <v>2022</v>
      </c>
      <c r="D4938" s="245" t="s">
        <v>3771</v>
      </c>
      <c r="E4938" s="245">
        <v>1</v>
      </c>
      <c r="F4938" s="245"/>
      <c r="G4938" s="253">
        <v>39.899529999999999</v>
      </c>
    </row>
    <row r="4939" spans="1:7">
      <c r="A4939" s="251"/>
      <c r="B4939" s="241" t="s">
        <v>5090</v>
      </c>
      <c r="C4939" s="245">
        <v>2022</v>
      </c>
      <c r="D4939" s="245" t="s">
        <v>3771</v>
      </c>
      <c r="E4939" s="245">
        <v>1</v>
      </c>
      <c r="F4939" s="245"/>
      <c r="G4939" s="253">
        <v>25.831709999999998</v>
      </c>
    </row>
    <row r="4940" spans="1:7">
      <c r="A4940" s="251"/>
      <c r="B4940" s="241" t="s">
        <v>5090</v>
      </c>
      <c r="C4940" s="245">
        <v>2022</v>
      </c>
      <c r="D4940" s="245" t="s">
        <v>3771</v>
      </c>
      <c r="E4940" s="245">
        <v>1</v>
      </c>
      <c r="F4940" s="245"/>
      <c r="G4940" s="253">
        <v>26.65381</v>
      </c>
    </row>
    <row r="4941" spans="1:7">
      <c r="A4941" s="251"/>
      <c r="B4941" s="241" t="s">
        <v>5090</v>
      </c>
      <c r="C4941" s="245">
        <v>2022</v>
      </c>
      <c r="D4941" s="245" t="s">
        <v>3771</v>
      </c>
      <c r="E4941" s="245">
        <v>1</v>
      </c>
      <c r="F4941" s="245"/>
      <c r="G4941" s="253">
        <v>37.962440000000001</v>
      </c>
    </row>
    <row r="4942" spans="1:7">
      <c r="A4942" s="251"/>
      <c r="B4942" s="241" t="s">
        <v>5090</v>
      </c>
      <c r="C4942" s="245">
        <v>2022</v>
      </c>
      <c r="D4942" s="245" t="s">
        <v>3771</v>
      </c>
      <c r="E4942" s="245">
        <v>1</v>
      </c>
      <c r="F4942" s="245"/>
      <c r="G4942" s="253">
        <v>20.584349999999997</v>
      </c>
    </row>
    <row r="4943" spans="1:7">
      <c r="A4943" s="251"/>
      <c r="B4943" s="241" t="s">
        <v>5090</v>
      </c>
      <c r="C4943" s="245">
        <v>2022</v>
      </c>
      <c r="D4943" s="245" t="s">
        <v>3771</v>
      </c>
      <c r="E4943" s="245">
        <v>1</v>
      </c>
      <c r="F4943" s="245"/>
      <c r="G4943" s="253">
        <v>26.44406</v>
      </c>
    </row>
    <row r="4944" spans="1:7">
      <c r="A4944" s="251"/>
      <c r="B4944" s="241" t="s">
        <v>5090</v>
      </c>
      <c r="C4944" s="245">
        <v>2022</v>
      </c>
      <c r="D4944" s="245" t="s">
        <v>3771</v>
      </c>
      <c r="E4944" s="245">
        <v>1</v>
      </c>
      <c r="F4944" s="245"/>
      <c r="G4944" s="253">
        <v>36.919089999999997</v>
      </c>
    </row>
    <row r="4945" spans="1:7">
      <c r="A4945" s="251"/>
      <c r="B4945" s="241" t="s">
        <v>5090</v>
      </c>
      <c r="C4945" s="245">
        <v>2022</v>
      </c>
      <c r="D4945" s="245" t="s">
        <v>3771</v>
      </c>
      <c r="E4945" s="245">
        <v>1</v>
      </c>
      <c r="F4945" s="245"/>
      <c r="G4945" s="253">
        <v>26.10941</v>
      </c>
    </row>
    <row r="4946" spans="1:7">
      <c r="A4946" s="251"/>
      <c r="B4946" s="241" t="s">
        <v>5090</v>
      </c>
      <c r="C4946" s="245">
        <v>2022</v>
      </c>
      <c r="D4946" s="245" t="s">
        <v>3771</v>
      </c>
      <c r="E4946" s="245">
        <v>1</v>
      </c>
      <c r="F4946" s="245"/>
      <c r="G4946" s="253">
        <v>30.288910000000001</v>
      </c>
    </row>
    <row r="4947" spans="1:7">
      <c r="A4947" s="251"/>
      <c r="B4947" s="241" t="s">
        <v>5090</v>
      </c>
      <c r="C4947" s="245">
        <v>2022</v>
      </c>
      <c r="D4947" s="245" t="s">
        <v>3771</v>
      </c>
      <c r="E4947" s="245">
        <v>1</v>
      </c>
      <c r="F4947" s="245"/>
      <c r="G4947" s="253">
        <v>26.469240000000003</v>
      </c>
    </row>
    <row r="4948" spans="1:7">
      <c r="A4948" s="251"/>
      <c r="B4948" s="241" t="s">
        <v>5090</v>
      </c>
      <c r="C4948" s="245">
        <v>2022</v>
      </c>
      <c r="D4948" s="245" t="s">
        <v>3771</v>
      </c>
      <c r="E4948" s="245">
        <v>1</v>
      </c>
      <c r="F4948" s="245"/>
      <c r="G4948" s="253">
        <v>16.92482</v>
      </c>
    </row>
    <row r="4949" spans="1:7">
      <c r="A4949" s="251"/>
      <c r="B4949" s="241" t="s">
        <v>5090</v>
      </c>
      <c r="C4949" s="245">
        <v>2022</v>
      </c>
      <c r="D4949" s="245" t="s">
        <v>3771</v>
      </c>
      <c r="E4949" s="245">
        <v>1</v>
      </c>
      <c r="F4949" s="245"/>
      <c r="G4949" s="253">
        <v>18.753540000000001</v>
      </c>
    </row>
    <row r="4950" spans="1:7">
      <c r="A4950" s="251"/>
      <c r="B4950" s="241" t="s">
        <v>5090</v>
      </c>
      <c r="C4950" s="245">
        <v>2022</v>
      </c>
      <c r="D4950" s="245" t="s">
        <v>3771</v>
      </c>
      <c r="E4950" s="245">
        <v>1</v>
      </c>
      <c r="F4950" s="245"/>
      <c r="G4950" s="253">
        <v>19.667750000000002</v>
      </c>
    </row>
    <row r="4951" spans="1:7">
      <c r="A4951" s="251"/>
      <c r="B4951" s="241" t="s">
        <v>5091</v>
      </c>
      <c r="C4951" s="245">
        <v>2022</v>
      </c>
      <c r="D4951" s="245" t="s">
        <v>3771</v>
      </c>
      <c r="E4951" s="245">
        <v>1</v>
      </c>
      <c r="F4951" s="245"/>
      <c r="G4951" s="253">
        <v>27.064720000000001</v>
      </c>
    </row>
    <row r="4952" spans="1:7">
      <c r="A4952" s="251"/>
      <c r="B4952" s="241" t="s">
        <v>5091</v>
      </c>
      <c r="C4952" s="245">
        <v>2022</v>
      </c>
      <c r="D4952" s="245" t="s">
        <v>3771</v>
      </c>
      <c r="E4952" s="245">
        <v>1</v>
      </c>
      <c r="F4952" s="245"/>
      <c r="G4952" s="253">
        <v>27.427349999999997</v>
      </c>
    </row>
    <row r="4953" spans="1:7">
      <c r="A4953" s="251"/>
      <c r="B4953" s="241" t="s">
        <v>5091</v>
      </c>
      <c r="C4953" s="245">
        <v>2022</v>
      </c>
      <c r="D4953" s="245" t="s">
        <v>3771</v>
      </c>
      <c r="E4953" s="245">
        <v>1</v>
      </c>
      <c r="F4953" s="245"/>
      <c r="G4953" s="253">
        <v>27.427340000000001</v>
      </c>
    </row>
    <row r="4954" spans="1:7">
      <c r="A4954" s="251"/>
      <c r="B4954" s="241" t="s">
        <v>5091</v>
      </c>
      <c r="C4954" s="245">
        <v>2022</v>
      </c>
      <c r="D4954" s="245" t="s">
        <v>3771</v>
      </c>
      <c r="E4954" s="245">
        <v>1</v>
      </c>
      <c r="F4954" s="245"/>
      <c r="G4954" s="253">
        <v>32.306049999999999</v>
      </c>
    </row>
    <row r="4955" spans="1:7">
      <c r="A4955" s="251"/>
      <c r="B4955" s="241" t="s">
        <v>5091</v>
      </c>
      <c r="C4955" s="245">
        <v>2022</v>
      </c>
      <c r="D4955" s="245" t="s">
        <v>3771</v>
      </c>
      <c r="E4955" s="245">
        <v>1</v>
      </c>
      <c r="F4955" s="245"/>
      <c r="G4955" s="253">
        <v>31.267119999999998</v>
      </c>
    </row>
    <row r="4956" spans="1:7">
      <c r="A4956" s="251"/>
      <c r="B4956" s="241" t="s">
        <v>5091</v>
      </c>
      <c r="C4956" s="245">
        <v>2022</v>
      </c>
      <c r="D4956" s="245" t="s">
        <v>3771</v>
      </c>
      <c r="E4956" s="245">
        <v>1</v>
      </c>
      <c r="F4956" s="245"/>
      <c r="G4956" s="253">
        <v>31.267199999999999</v>
      </c>
    </row>
    <row r="4957" spans="1:7">
      <c r="A4957" s="251"/>
      <c r="B4957" s="241" t="s">
        <v>5091</v>
      </c>
      <c r="C4957" s="245">
        <v>2022</v>
      </c>
      <c r="D4957" s="245" t="s">
        <v>3771</v>
      </c>
      <c r="E4957" s="245">
        <v>1</v>
      </c>
      <c r="F4957" s="245"/>
      <c r="G4957" s="253">
        <v>30.24333</v>
      </c>
    </row>
    <row r="4958" spans="1:7">
      <c r="A4958" s="251"/>
      <c r="B4958" s="241" t="s">
        <v>5091</v>
      </c>
      <c r="C4958" s="245">
        <v>2022</v>
      </c>
      <c r="D4958" s="245" t="s">
        <v>3771</v>
      </c>
      <c r="E4958" s="245">
        <v>1</v>
      </c>
      <c r="F4958" s="245"/>
      <c r="G4958" s="253">
        <v>31.267220000000002</v>
      </c>
    </row>
    <row r="4959" spans="1:7">
      <c r="A4959" s="251"/>
      <c r="B4959" s="241" t="s">
        <v>5091</v>
      </c>
      <c r="C4959" s="245">
        <v>2022</v>
      </c>
      <c r="D4959" s="245" t="s">
        <v>3771</v>
      </c>
      <c r="E4959" s="245">
        <v>1</v>
      </c>
      <c r="F4959" s="245"/>
      <c r="G4959" s="253">
        <v>30.816389999999998</v>
      </c>
    </row>
    <row r="4960" spans="1:7">
      <c r="A4960" s="251"/>
      <c r="B4960" s="241" t="s">
        <v>5091</v>
      </c>
      <c r="C4960" s="245">
        <v>2022</v>
      </c>
      <c r="D4960" s="245" t="s">
        <v>3771</v>
      </c>
      <c r="E4960" s="245">
        <v>1</v>
      </c>
      <c r="F4960" s="245"/>
      <c r="G4960" s="253">
        <v>32.297519999999999</v>
      </c>
    </row>
    <row r="4961" spans="1:7">
      <c r="A4961" s="251"/>
      <c r="B4961" s="241" t="s">
        <v>5091</v>
      </c>
      <c r="C4961" s="245">
        <v>2022</v>
      </c>
      <c r="D4961" s="245" t="s">
        <v>3771</v>
      </c>
      <c r="E4961" s="245">
        <v>1</v>
      </c>
      <c r="F4961" s="245"/>
      <c r="G4961" s="253">
        <v>29.280259999999998</v>
      </c>
    </row>
    <row r="4962" spans="1:7">
      <c r="A4962" s="251"/>
      <c r="B4962" s="241" t="s">
        <v>5091</v>
      </c>
      <c r="C4962" s="245">
        <v>2022</v>
      </c>
      <c r="D4962" s="245" t="s">
        <v>3771</v>
      </c>
      <c r="E4962" s="245">
        <v>1</v>
      </c>
      <c r="F4962" s="245"/>
      <c r="G4962" s="253">
        <v>31.53951</v>
      </c>
    </row>
    <row r="4963" spans="1:7">
      <c r="A4963" s="251"/>
      <c r="B4963" s="241" t="s">
        <v>5091</v>
      </c>
      <c r="C4963" s="245">
        <v>2022</v>
      </c>
      <c r="D4963" s="245" t="s">
        <v>3771</v>
      </c>
      <c r="E4963" s="245">
        <v>1</v>
      </c>
      <c r="F4963" s="245"/>
      <c r="G4963" s="253">
        <v>18.145589999999999</v>
      </c>
    </row>
    <row r="4964" spans="1:7">
      <c r="A4964" s="251"/>
      <c r="B4964" s="241" t="s">
        <v>5091</v>
      </c>
      <c r="C4964" s="245">
        <v>2022</v>
      </c>
      <c r="D4964" s="245" t="s">
        <v>3771</v>
      </c>
      <c r="E4964" s="245">
        <v>1</v>
      </c>
      <c r="F4964" s="245"/>
      <c r="G4964" s="253">
        <v>31.53951</v>
      </c>
    </row>
    <row r="4965" spans="1:7">
      <c r="A4965" s="251"/>
      <c r="B4965" s="241" t="s">
        <v>5091</v>
      </c>
      <c r="C4965" s="245">
        <v>2022</v>
      </c>
      <c r="D4965" s="245" t="s">
        <v>3771</v>
      </c>
      <c r="E4965" s="245">
        <v>1</v>
      </c>
      <c r="F4965" s="245"/>
      <c r="G4965" s="253">
        <v>31.5395</v>
      </c>
    </row>
    <row r="4966" spans="1:7">
      <c r="A4966" s="251"/>
      <c r="B4966" s="241" t="s">
        <v>5091</v>
      </c>
      <c r="C4966" s="245">
        <v>2022</v>
      </c>
      <c r="D4966" s="245" t="s">
        <v>3771</v>
      </c>
      <c r="E4966" s="245">
        <v>1</v>
      </c>
      <c r="F4966" s="245"/>
      <c r="G4966" s="253">
        <v>32.184139999999999</v>
      </c>
    </row>
    <row r="4967" spans="1:7">
      <c r="A4967" s="251"/>
      <c r="B4967" s="241" t="s">
        <v>5091</v>
      </c>
      <c r="C4967" s="245">
        <v>2022</v>
      </c>
      <c r="D4967" s="245" t="s">
        <v>3771</v>
      </c>
      <c r="E4967" s="245">
        <v>1</v>
      </c>
      <c r="F4967" s="245"/>
      <c r="G4967" s="253">
        <v>30.768990000000002</v>
      </c>
    </row>
    <row r="4968" spans="1:7">
      <c r="A4968" s="251"/>
      <c r="B4968" s="241" t="s">
        <v>5085</v>
      </c>
      <c r="C4968" s="245">
        <v>2022</v>
      </c>
      <c r="D4968" s="245" t="s">
        <v>3771</v>
      </c>
      <c r="E4968" s="245">
        <v>1</v>
      </c>
      <c r="F4968" s="245"/>
      <c r="G4968" s="253">
        <v>11.01519</v>
      </c>
    </row>
    <row r="4969" spans="1:7">
      <c r="A4969" s="251"/>
      <c r="B4969" s="241" t="s">
        <v>5091</v>
      </c>
      <c r="C4969" s="245">
        <v>2022</v>
      </c>
      <c r="D4969" s="245" t="s">
        <v>3771</v>
      </c>
      <c r="E4969" s="245">
        <v>1</v>
      </c>
      <c r="F4969" s="245"/>
      <c r="G4969" s="253">
        <v>3.4471999999999996</v>
      </c>
    </row>
    <row r="4970" spans="1:7">
      <c r="A4970" s="251"/>
      <c r="B4970" s="241" t="s">
        <v>5091</v>
      </c>
      <c r="C4970" s="245">
        <v>2022</v>
      </c>
      <c r="D4970" s="245" t="s">
        <v>3771</v>
      </c>
      <c r="E4970" s="245">
        <v>1</v>
      </c>
      <c r="F4970" s="245"/>
      <c r="G4970" s="253">
        <v>3.9168400000000001</v>
      </c>
    </row>
    <row r="4971" spans="1:7">
      <c r="A4971" s="251"/>
      <c r="B4971" s="241" t="s">
        <v>5091</v>
      </c>
      <c r="C4971" s="245">
        <v>2022</v>
      </c>
      <c r="D4971" s="245" t="s">
        <v>3771</v>
      </c>
      <c r="E4971" s="245">
        <v>1</v>
      </c>
      <c r="F4971" s="245"/>
      <c r="G4971" s="253">
        <v>3.0214400000000001</v>
      </c>
    </row>
    <row r="4972" spans="1:7">
      <c r="A4972" s="251"/>
      <c r="B4972" s="241" t="s">
        <v>5091</v>
      </c>
      <c r="C4972" s="245">
        <v>2022</v>
      </c>
      <c r="D4972" s="245" t="s">
        <v>3771</v>
      </c>
      <c r="E4972" s="245">
        <v>1</v>
      </c>
      <c r="F4972" s="245"/>
      <c r="G4972" s="253">
        <v>2.9793600000000002</v>
      </c>
    </row>
    <row r="4973" spans="1:7">
      <c r="A4973" s="251"/>
      <c r="B4973" s="241" t="s">
        <v>5091</v>
      </c>
      <c r="C4973" s="245">
        <v>2022</v>
      </c>
      <c r="D4973" s="245" t="s">
        <v>3771</v>
      </c>
      <c r="E4973" s="245">
        <v>1</v>
      </c>
      <c r="F4973" s="245"/>
      <c r="G4973" s="253">
        <v>2.9866999999999999</v>
      </c>
    </row>
    <row r="4974" spans="1:7">
      <c r="A4974" s="251"/>
      <c r="B4974" s="241" t="s">
        <v>5091</v>
      </c>
      <c r="C4974" s="245">
        <v>2022</v>
      </c>
      <c r="D4974" s="245" t="s">
        <v>3771</v>
      </c>
      <c r="E4974" s="245">
        <v>1</v>
      </c>
      <c r="F4974" s="245"/>
      <c r="G4974" s="253">
        <v>3.9258200000000003</v>
      </c>
    </row>
    <row r="4975" spans="1:7">
      <c r="A4975" s="251"/>
      <c r="B4975" s="241" t="s">
        <v>5091</v>
      </c>
      <c r="C4975" s="245">
        <v>2022</v>
      </c>
      <c r="D4975" s="245" t="s">
        <v>3771</v>
      </c>
      <c r="E4975" s="245">
        <v>1</v>
      </c>
      <c r="F4975" s="245"/>
      <c r="G4975" s="253">
        <v>3.0049399999999999</v>
      </c>
    </row>
    <row r="4976" spans="1:7">
      <c r="A4976" s="251"/>
      <c r="B4976" s="241" t="s">
        <v>5091</v>
      </c>
      <c r="C4976" s="245">
        <v>2022</v>
      </c>
      <c r="D4976" s="245" t="s">
        <v>3771</v>
      </c>
      <c r="E4976" s="245">
        <v>1</v>
      </c>
      <c r="F4976" s="245"/>
      <c r="G4976" s="253">
        <v>3.01248</v>
      </c>
    </row>
    <row r="4977" spans="1:7">
      <c r="A4977" s="251"/>
      <c r="B4977" s="241" t="s">
        <v>5091</v>
      </c>
      <c r="C4977" s="245">
        <v>2022</v>
      </c>
      <c r="D4977" s="245" t="s">
        <v>3771</v>
      </c>
      <c r="E4977" s="245">
        <v>1</v>
      </c>
      <c r="F4977" s="245"/>
      <c r="G4977" s="253">
        <v>3.0035100000000003</v>
      </c>
    </row>
    <row r="4978" spans="1:7">
      <c r="A4978" s="251"/>
      <c r="B4978" s="241" t="s">
        <v>5091</v>
      </c>
      <c r="C4978" s="245">
        <v>2022</v>
      </c>
      <c r="D4978" s="245" t="s">
        <v>3771</v>
      </c>
      <c r="E4978" s="245">
        <v>1</v>
      </c>
      <c r="F4978" s="245"/>
      <c r="G4978" s="253">
        <v>2.97038</v>
      </c>
    </row>
    <row r="4979" spans="1:7">
      <c r="A4979" s="251"/>
      <c r="B4979" s="241" t="s">
        <v>5091</v>
      </c>
      <c r="C4979" s="245">
        <v>2022</v>
      </c>
      <c r="D4979" s="245" t="s">
        <v>3771</v>
      </c>
      <c r="E4979" s="245">
        <v>1</v>
      </c>
      <c r="F4979" s="245"/>
      <c r="G4979" s="253">
        <v>3.4653800000000001</v>
      </c>
    </row>
    <row r="4980" spans="1:7">
      <c r="A4980" s="251"/>
      <c r="B4980" s="241" t="s">
        <v>5091</v>
      </c>
      <c r="C4980" s="245">
        <v>2022</v>
      </c>
      <c r="D4980" s="245" t="s">
        <v>3771</v>
      </c>
      <c r="E4980" s="245">
        <v>1</v>
      </c>
      <c r="F4980" s="245"/>
      <c r="G4980" s="253">
        <v>3.9076999999999997</v>
      </c>
    </row>
    <row r="4981" spans="1:7">
      <c r="A4981" s="251"/>
      <c r="B4981" s="241" t="s">
        <v>5091</v>
      </c>
      <c r="C4981" s="245">
        <v>2022</v>
      </c>
      <c r="D4981" s="245" t="s">
        <v>3771</v>
      </c>
      <c r="E4981" s="245">
        <v>1</v>
      </c>
      <c r="F4981" s="245"/>
      <c r="G4981" s="253">
        <v>2.9958800000000001</v>
      </c>
    </row>
    <row r="4982" spans="1:7">
      <c r="A4982" s="251"/>
      <c r="B4982" s="241" t="s">
        <v>5091</v>
      </c>
      <c r="C4982" s="245">
        <v>2022</v>
      </c>
      <c r="D4982" s="245" t="s">
        <v>3771</v>
      </c>
      <c r="E4982" s="245">
        <v>1</v>
      </c>
      <c r="F4982" s="245"/>
      <c r="G4982" s="253">
        <v>25.286819999999999</v>
      </c>
    </row>
    <row r="4983" spans="1:7">
      <c r="A4983" s="251"/>
      <c r="B4983" s="241" t="s">
        <v>5091</v>
      </c>
      <c r="C4983" s="245">
        <v>2022</v>
      </c>
      <c r="D4983" s="245" t="s">
        <v>3771</v>
      </c>
      <c r="E4983" s="245">
        <v>1</v>
      </c>
      <c r="F4983" s="245"/>
      <c r="G4983" s="253">
        <v>30.491529999999997</v>
      </c>
    </row>
    <row r="4984" spans="1:7">
      <c r="A4984" s="251"/>
      <c r="B4984" s="241" t="s">
        <v>5091</v>
      </c>
      <c r="C4984" s="245">
        <v>2022</v>
      </c>
      <c r="D4984" s="245" t="s">
        <v>3771</v>
      </c>
      <c r="E4984" s="245">
        <v>1</v>
      </c>
      <c r="F4984" s="245"/>
      <c r="G4984" s="253">
        <v>24.815049999999999</v>
      </c>
    </row>
    <row r="4985" spans="1:7">
      <c r="A4985" s="251"/>
      <c r="B4985" s="241" t="s">
        <v>5091</v>
      </c>
      <c r="C4985" s="245">
        <v>2022</v>
      </c>
      <c r="D4985" s="245" t="s">
        <v>3771</v>
      </c>
      <c r="E4985" s="245">
        <v>1</v>
      </c>
      <c r="F4985" s="245"/>
      <c r="G4985" s="253">
        <v>24.257909999999999</v>
      </c>
    </row>
    <row r="4986" spans="1:7">
      <c r="A4986" s="251"/>
      <c r="B4986" s="241" t="s">
        <v>5091</v>
      </c>
      <c r="C4986" s="245">
        <v>2022</v>
      </c>
      <c r="D4986" s="245" t="s">
        <v>3771</v>
      </c>
      <c r="E4986" s="245">
        <v>1</v>
      </c>
      <c r="F4986" s="245"/>
      <c r="G4986" s="253">
        <v>30.49155</v>
      </c>
    </row>
    <row r="4987" spans="1:7">
      <c r="A4987" s="251"/>
      <c r="B4987" s="241" t="s">
        <v>5091</v>
      </c>
      <c r="C4987" s="245">
        <v>2022</v>
      </c>
      <c r="D4987" s="245" t="s">
        <v>3771</v>
      </c>
      <c r="E4987" s="245">
        <v>1</v>
      </c>
      <c r="F4987" s="245"/>
      <c r="G4987" s="253">
        <v>28.369589999999999</v>
      </c>
    </row>
    <row r="4988" spans="1:7">
      <c r="A4988" s="251"/>
      <c r="B4988" s="241" t="s">
        <v>5091</v>
      </c>
      <c r="C4988" s="245">
        <v>2022</v>
      </c>
      <c r="D4988" s="245" t="s">
        <v>3771</v>
      </c>
      <c r="E4988" s="245">
        <v>1</v>
      </c>
      <c r="F4988" s="245"/>
      <c r="G4988" s="253">
        <v>27.96462</v>
      </c>
    </row>
    <row r="4989" spans="1:7">
      <c r="A4989" s="251"/>
      <c r="B4989" s="241" t="s">
        <v>5091</v>
      </c>
      <c r="C4989" s="245">
        <v>2022</v>
      </c>
      <c r="D4989" s="245" t="s">
        <v>3771</v>
      </c>
      <c r="E4989" s="245">
        <v>1</v>
      </c>
      <c r="F4989" s="245"/>
      <c r="G4989" s="253">
        <v>30.545459999999999</v>
      </c>
    </row>
    <row r="4990" spans="1:7">
      <c r="A4990" s="251"/>
      <c r="B4990" s="241" t="s">
        <v>5091</v>
      </c>
      <c r="C4990" s="245">
        <v>2022</v>
      </c>
      <c r="D4990" s="245" t="s">
        <v>3771</v>
      </c>
      <c r="E4990" s="245">
        <v>1</v>
      </c>
      <c r="F4990" s="245"/>
      <c r="G4990" s="253">
        <v>31.539480000000001</v>
      </c>
    </row>
    <row r="4991" spans="1:7">
      <c r="A4991" s="251"/>
      <c r="B4991" s="241" t="s">
        <v>5091</v>
      </c>
      <c r="C4991" s="245">
        <v>2022</v>
      </c>
      <c r="D4991" s="245" t="s">
        <v>3771</v>
      </c>
      <c r="E4991" s="245">
        <v>1</v>
      </c>
      <c r="F4991" s="245"/>
      <c r="G4991" s="253">
        <v>30.816400000000002</v>
      </c>
    </row>
    <row r="4992" spans="1:7">
      <c r="A4992" s="251"/>
      <c r="B4992" s="241" t="s">
        <v>5091</v>
      </c>
      <c r="C4992" s="245">
        <v>2022</v>
      </c>
      <c r="D4992" s="245" t="s">
        <v>3771</v>
      </c>
      <c r="E4992" s="245">
        <v>1</v>
      </c>
      <c r="F4992" s="245"/>
      <c r="G4992" s="253">
        <v>31.5395</v>
      </c>
    </row>
    <row r="4993" spans="1:7">
      <c r="A4993" s="251"/>
      <c r="B4993" s="241" t="s">
        <v>5091</v>
      </c>
      <c r="C4993" s="245">
        <v>2022</v>
      </c>
      <c r="D4993" s="245" t="s">
        <v>3771</v>
      </c>
      <c r="E4993" s="245">
        <v>1</v>
      </c>
      <c r="F4993" s="245"/>
      <c r="G4993" s="253">
        <v>24.914840000000002</v>
      </c>
    </row>
    <row r="4994" spans="1:7">
      <c r="A4994" s="251"/>
      <c r="B4994" s="241" t="s">
        <v>5091</v>
      </c>
      <c r="C4994" s="245">
        <v>2022</v>
      </c>
      <c r="D4994" s="245" t="s">
        <v>3771</v>
      </c>
      <c r="E4994" s="245">
        <v>1</v>
      </c>
      <c r="F4994" s="245"/>
      <c r="G4994" s="253">
        <v>31.5395</v>
      </c>
    </row>
    <row r="4995" spans="1:7">
      <c r="A4995" s="251"/>
      <c r="B4995" s="241" t="s">
        <v>5091</v>
      </c>
      <c r="C4995" s="245">
        <v>2022</v>
      </c>
      <c r="D4995" s="245" t="s">
        <v>3771</v>
      </c>
      <c r="E4995" s="245">
        <v>1</v>
      </c>
      <c r="F4995" s="245"/>
      <c r="G4995" s="253">
        <v>24.85098</v>
      </c>
    </row>
    <row r="4996" spans="1:7">
      <c r="A4996" s="251"/>
      <c r="B4996" s="241" t="s">
        <v>5091</v>
      </c>
      <c r="C4996" s="245">
        <v>2022</v>
      </c>
      <c r="D4996" s="245" t="s">
        <v>3771</v>
      </c>
      <c r="E4996" s="245">
        <v>1</v>
      </c>
      <c r="F4996" s="245"/>
      <c r="G4996" s="253">
        <v>24.945330000000002</v>
      </c>
    </row>
    <row r="4997" spans="1:7">
      <c r="A4997" s="251"/>
      <c r="B4997" s="241" t="s">
        <v>5091</v>
      </c>
      <c r="C4997" s="245">
        <v>2022</v>
      </c>
      <c r="D4997" s="245" t="s">
        <v>3771</v>
      </c>
      <c r="E4997" s="245">
        <v>1</v>
      </c>
      <c r="F4997" s="245"/>
      <c r="G4997" s="253">
        <v>28.016970000000001</v>
      </c>
    </row>
    <row r="4998" spans="1:7">
      <c r="A4998" s="251"/>
      <c r="B4998" s="241" t="s">
        <v>5091</v>
      </c>
      <c r="C4998" s="245">
        <v>2022</v>
      </c>
      <c r="D4998" s="245" t="s">
        <v>3771</v>
      </c>
      <c r="E4998" s="245">
        <v>1</v>
      </c>
      <c r="F4998" s="245"/>
      <c r="G4998" s="253">
        <v>28.016970000000001</v>
      </c>
    </row>
    <row r="4999" spans="1:7">
      <c r="A4999" s="251"/>
      <c r="B4999" s="241" t="s">
        <v>5091</v>
      </c>
      <c r="C4999" s="245">
        <v>2022</v>
      </c>
      <c r="D4999" s="245" t="s">
        <v>3771</v>
      </c>
      <c r="E4999" s="245">
        <v>1</v>
      </c>
      <c r="F4999" s="245"/>
      <c r="G4999" s="253">
        <v>30.49147</v>
      </c>
    </row>
    <row r="5000" spans="1:7">
      <c r="A5000" s="251"/>
      <c r="B5000" s="241" t="s">
        <v>5091</v>
      </c>
      <c r="C5000" s="245">
        <v>2022</v>
      </c>
      <c r="D5000" s="245" t="s">
        <v>3771</v>
      </c>
      <c r="E5000" s="245">
        <v>1</v>
      </c>
      <c r="F5000" s="245"/>
      <c r="G5000" s="253">
        <v>24.406659999999999</v>
      </c>
    </row>
    <row r="5001" spans="1:7">
      <c r="A5001" s="251"/>
      <c r="B5001" s="241" t="s">
        <v>5091</v>
      </c>
      <c r="C5001" s="245">
        <v>2022</v>
      </c>
      <c r="D5001" s="245" t="s">
        <v>3771</v>
      </c>
      <c r="E5001" s="245">
        <v>1</v>
      </c>
      <c r="F5001" s="245"/>
      <c r="G5001" s="253">
        <v>21.77834</v>
      </c>
    </row>
    <row r="5002" spans="1:7">
      <c r="A5002" s="251"/>
      <c r="B5002" s="241" t="s">
        <v>5091</v>
      </c>
      <c r="C5002" s="245">
        <v>2022</v>
      </c>
      <c r="D5002" s="245" t="s">
        <v>3771</v>
      </c>
      <c r="E5002" s="245">
        <v>1</v>
      </c>
      <c r="F5002" s="245"/>
      <c r="G5002" s="253">
        <v>21.77834</v>
      </c>
    </row>
    <row r="5003" spans="1:7">
      <c r="A5003" s="251"/>
      <c r="B5003" s="241" t="s">
        <v>5091</v>
      </c>
      <c r="C5003" s="245">
        <v>2022</v>
      </c>
      <c r="D5003" s="245" t="s">
        <v>3771</v>
      </c>
      <c r="E5003" s="245">
        <v>1</v>
      </c>
      <c r="F5003" s="245"/>
      <c r="G5003" s="253">
        <v>21.77834</v>
      </c>
    </row>
    <row r="5004" spans="1:7">
      <c r="A5004" s="251"/>
      <c r="B5004" s="241" t="s">
        <v>5091</v>
      </c>
      <c r="C5004" s="245">
        <v>2022</v>
      </c>
      <c r="D5004" s="245" t="s">
        <v>3771</v>
      </c>
      <c r="E5004" s="245">
        <v>1</v>
      </c>
      <c r="F5004" s="245"/>
      <c r="G5004" s="253">
        <v>21.77834</v>
      </c>
    </row>
    <row r="5005" spans="1:7">
      <c r="A5005" s="251"/>
      <c r="B5005" s="241" t="s">
        <v>5091</v>
      </c>
      <c r="C5005" s="245">
        <v>2022</v>
      </c>
      <c r="D5005" s="245" t="s">
        <v>3771</v>
      </c>
      <c r="E5005" s="245">
        <v>1</v>
      </c>
      <c r="F5005" s="245"/>
      <c r="G5005" s="253">
        <v>21.77834</v>
      </c>
    </row>
    <row r="5006" spans="1:7">
      <c r="A5006" s="251"/>
      <c r="B5006" s="241" t="s">
        <v>5091</v>
      </c>
      <c r="C5006" s="245">
        <v>2022</v>
      </c>
      <c r="D5006" s="245" t="s">
        <v>3771</v>
      </c>
      <c r="E5006" s="245">
        <v>1</v>
      </c>
      <c r="F5006" s="245"/>
      <c r="G5006" s="253">
        <v>21.77834</v>
      </c>
    </row>
    <row r="5007" spans="1:7">
      <c r="A5007" s="251"/>
      <c r="B5007" s="241" t="s">
        <v>5091</v>
      </c>
      <c r="C5007" s="245">
        <v>2022</v>
      </c>
      <c r="D5007" s="245" t="s">
        <v>3771</v>
      </c>
      <c r="E5007" s="245">
        <v>1</v>
      </c>
      <c r="F5007" s="245"/>
      <c r="G5007" s="253">
        <v>21.197200000000002</v>
      </c>
    </row>
    <row r="5008" spans="1:7">
      <c r="A5008" s="251"/>
      <c r="B5008" s="241" t="s">
        <v>5091</v>
      </c>
      <c r="C5008" s="245">
        <v>2022</v>
      </c>
      <c r="D5008" s="245" t="s">
        <v>3771</v>
      </c>
      <c r="E5008" s="245">
        <v>1</v>
      </c>
      <c r="F5008" s="245"/>
      <c r="G5008" s="253">
        <v>21.77834</v>
      </c>
    </row>
    <row r="5009" spans="1:7">
      <c r="A5009" s="251"/>
      <c r="B5009" s="241" t="s">
        <v>5091</v>
      </c>
      <c r="C5009" s="245">
        <v>2022</v>
      </c>
      <c r="D5009" s="245" t="s">
        <v>3771</v>
      </c>
      <c r="E5009" s="245">
        <v>1</v>
      </c>
      <c r="F5009" s="245"/>
      <c r="G5009" s="253">
        <v>21.77834</v>
      </c>
    </row>
    <row r="5010" spans="1:7">
      <c r="A5010" s="251"/>
      <c r="B5010" s="241" t="s">
        <v>5091</v>
      </c>
      <c r="C5010" s="245">
        <v>2022</v>
      </c>
      <c r="D5010" s="245" t="s">
        <v>3771</v>
      </c>
      <c r="E5010" s="245">
        <v>1</v>
      </c>
      <c r="F5010" s="245"/>
      <c r="G5010" s="253">
        <v>21.77834</v>
      </c>
    </row>
    <row r="5011" spans="1:7">
      <c r="A5011" s="251"/>
      <c r="B5011" s="241" t="s">
        <v>5091</v>
      </c>
      <c r="C5011" s="245">
        <v>2022</v>
      </c>
      <c r="D5011" s="245" t="s">
        <v>3771</v>
      </c>
      <c r="E5011" s="245">
        <v>1</v>
      </c>
      <c r="F5011" s="245"/>
      <c r="G5011" s="253">
        <v>21.77834</v>
      </c>
    </row>
    <row r="5012" spans="1:7">
      <c r="A5012" s="251"/>
      <c r="B5012" s="241" t="s">
        <v>5091</v>
      </c>
      <c r="C5012" s="245">
        <v>2022</v>
      </c>
      <c r="D5012" s="245" t="s">
        <v>3771</v>
      </c>
      <c r="E5012" s="245">
        <v>1</v>
      </c>
      <c r="F5012" s="245"/>
      <c r="G5012" s="253">
        <v>21.77834</v>
      </c>
    </row>
    <row r="5013" spans="1:7">
      <c r="A5013" s="251"/>
      <c r="B5013" s="241" t="s">
        <v>5091</v>
      </c>
      <c r="C5013" s="245">
        <v>2022</v>
      </c>
      <c r="D5013" s="245" t="s">
        <v>3771</v>
      </c>
      <c r="E5013" s="245">
        <v>1</v>
      </c>
      <c r="F5013" s="245"/>
      <c r="G5013" s="253">
        <v>21.77834</v>
      </c>
    </row>
    <row r="5014" spans="1:7">
      <c r="A5014" s="251"/>
      <c r="B5014" s="241" t="s">
        <v>5091</v>
      </c>
      <c r="C5014" s="245">
        <v>2022</v>
      </c>
      <c r="D5014" s="245" t="s">
        <v>3771</v>
      </c>
      <c r="E5014" s="245">
        <v>1</v>
      </c>
      <c r="F5014" s="245"/>
      <c r="G5014" s="253">
        <v>21.77834</v>
      </c>
    </row>
    <row r="5015" spans="1:7">
      <c r="A5015" s="251"/>
      <c r="B5015" s="241" t="s">
        <v>5091</v>
      </c>
      <c r="C5015" s="245">
        <v>2022</v>
      </c>
      <c r="D5015" s="245" t="s">
        <v>3771</v>
      </c>
      <c r="E5015" s="245">
        <v>1</v>
      </c>
      <c r="F5015" s="245"/>
      <c r="G5015" s="253">
        <v>21.77834</v>
      </c>
    </row>
    <row r="5016" spans="1:7">
      <c r="A5016" s="251"/>
      <c r="B5016" s="241" t="s">
        <v>5091</v>
      </c>
      <c r="C5016" s="245">
        <v>2022</v>
      </c>
      <c r="D5016" s="245" t="s">
        <v>3771</v>
      </c>
      <c r="E5016" s="245">
        <v>1</v>
      </c>
      <c r="F5016" s="245"/>
      <c r="G5016" s="253">
        <v>21.77834</v>
      </c>
    </row>
    <row r="5017" spans="1:7">
      <c r="A5017" s="251"/>
      <c r="B5017" s="241" t="s">
        <v>5091</v>
      </c>
      <c r="C5017" s="245">
        <v>2022</v>
      </c>
      <c r="D5017" s="245" t="s">
        <v>3771</v>
      </c>
      <c r="E5017" s="245">
        <v>1</v>
      </c>
      <c r="F5017" s="245"/>
      <c r="G5017" s="253">
        <v>21.77834</v>
      </c>
    </row>
    <row r="5018" spans="1:7">
      <c r="A5018" s="251"/>
      <c r="B5018" s="241" t="s">
        <v>5091</v>
      </c>
      <c r="C5018" s="245">
        <v>2022</v>
      </c>
      <c r="D5018" s="245" t="s">
        <v>3771</v>
      </c>
      <c r="E5018" s="245">
        <v>1</v>
      </c>
      <c r="F5018" s="245"/>
      <c r="G5018" s="253">
        <v>21.77834</v>
      </c>
    </row>
    <row r="5019" spans="1:7">
      <c r="A5019" s="251"/>
      <c r="B5019" s="241" t="s">
        <v>5091</v>
      </c>
      <c r="C5019" s="245">
        <v>2022</v>
      </c>
      <c r="D5019" s="245" t="s">
        <v>3771</v>
      </c>
      <c r="E5019" s="245">
        <v>1</v>
      </c>
      <c r="F5019" s="245"/>
      <c r="G5019" s="253">
        <v>21.77834</v>
      </c>
    </row>
    <row r="5020" spans="1:7">
      <c r="A5020" s="251"/>
      <c r="B5020" s="241" t="s">
        <v>5091</v>
      </c>
      <c r="C5020" s="245">
        <v>2022</v>
      </c>
      <c r="D5020" s="245" t="s">
        <v>3771</v>
      </c>
      <c r="E5020" s="245">
        <v>1</v>
      </c>
      <c r="F5020" s="245"/>
      <c r="G5020" s="253">
        <v>21.77834</v>
      </c>
    </row>
    <row r="5021" spans="1:7">
      <c r="A5021" s="251"/>
      <c r="B5021" s="241" t="s">
        <v>5091</v>
      </c>
      <c r="C5021" s="245">
        <v>2022</v>
      </c>
      <c r="D5021" s="245" t="s">
        <v>3771</v>
      </c>
      <c r="E5021" s="245">
        <v>1</v>
      </c>
      <c r="F5021" s="245"/>
      <c r="G5021" s="253">
        <v>21.197200000000002</v>
      </c>
    </row>
    <row r="5022" spans="1:7">
      <c r="A5022" s="251"/>
      <c r="B5022" s="241" t="s">
        <v>5091</v>
      </c>
      <c r="C5022" s="245">
        <v>2022</v>
      </c>
      <c r="D5022" s="245" t="s">
        <v>3771</v>
      </c>
      <c r="E5022" s="245">
        <v>1</v>
      </c>
      <c r="F5022" s="245"/>
      <c r="G5022" s="253">
        <v>21.197200000000002</v>
      </c>
    </row>
    <row r="5023" spans="1:7">
      <c r="A5023" s="251"/>
      <c r="B5023" s="241" t="s">
        <v>5091</v>
      </c>
      <c r="C5023" s="245">
        <v>2022</v>
      </c>
      <c r="D5023" s="245" t="s">
        <v>3771</v>
      </c>
      <c r="E5023" s="245">
        <v>1</v>
      </c>
      <c r="F5023" s="245"/>
      <c r="G5023" s="253">
        <v>21.197200000000002</v>
      </c>
    </row>
    <row r="5024" spans="1:7">
      <c r="A5024" s="251"/>
      <c r="B5024" s="241" t="s">
        <v>5091</v>
      </c>
      <c r="C5024" s="245">
        <v>2022</v>
      </c>
      <c r="D5024" s="245" t="s">
        <v>3771</v>
      </c>
      <c r="E5024" s="245">
        <v>1</v>
      </c>
      <c r="F5024" s="245"/>
      <c r="G5024" s="253">
        <v>21.197200000000002</v>
      </c>
    </row>
    <row r="5025" spans="1:7">
      <c r="A5025" s="251"/>
      <c r="B5025" s="241" t="s">
        <v>5091</v>
      </c>
      <c r="C5025" s="245">
        <v>2022</v>
      </c>
      <c r="D5025" s="245" t="s">
        <v>3771</v>
      </c>
      <c r="E5025" s="245">
        <v>1</v>
      </c>
      <c r="F5025" s="245"/>
      <c r="G5025" s="253">
        <v>21.19717</v>
      </c>
    </row>
    <row r="5026" spans="1:7">
      <c r="A5026" s="251"/>
      <c r="B5026" s="241" t="s">
        <v>5091</v>
      </c>
      <c r="C5026" s="245">
        <v>2022</v>
      </c>
      <c r="D5026" s="245" t="s">
        <v>3771</v>
      </c>
      <c r="E5026" s="245">
        <v>1</v>
      </c>
      <c r="F5026" s="245"/>
      <c r="G5026" s="253">
        <v>21.19717</v>
      </c>
    </row>
    <row r="5027" spans="1:7">
      <c r="A5027" s="251"/>
      <c r="B5027" s="241" t="s">
        <v>5091</v>
      </c>
      <c r="C5027" s="245">
        <v>2022</v>
      </c>
      <c r="D5027" s="245" t="s">
        <v>3771</v>
      </c>
      <c r="E5027" s="245">
        <v>1</v>
      </c>
      <c r="F5027" s="245"/>
      <c r="G5027" s="253">
        <v>21.778359999999999</v>
      </c>
    </row>
    <row r="5028" spans="1:7">
      <c r="A5028" s="251"/>
      <c r="B5028" s="241" t="s">
        <v>5091</v>
      </c>
      <c r="C5028" s="245">
        <v>2022</v>
      </c>
      <c r="D5028" s="245" t="s">
        <v>3771</v>
      </c>
      <c r="E5028" s="245">
        <v>1</v>
      </c>
      <c r="F5028" s="245"/>
      <c r="G5028" s="253">
        <v>21.778359999999999</v>
      </c>
    </row>
    <row r="5029" spans="1:7">
      <c r="A5029" s="251"/>
      <c r="B5029" s="241" t="s">
        <v>5091</v>
      </c>
      <c r="C5029" s="245">
        <v>2022</v>
      </c>
      <c r="D5029" s="245" t="s">
        <v>3771</v>
      </c>
      <c r="E5029" s="245">
        <v>1</v>
      </c>
      <c r="F5029" s="245"/>
      <c r="G5029" s="253">
        <v>21.778359999999999</v>
      </c>
    </row>
    <row r="5030" spans="1:7">
      <c r="A5030" s="251"/>
      <c r="B5030" s="241" t="s">
        <v>5091</v>
      </c>
      <c r="C5030" s="245">
        <v>2022</v>
      </c>
      <c r="D5030" s="245" t="s">
        <v>3771</v>
      </c>
      <c r="E5030" s="245">
        <v>1</v>
      </c>
      <c r="F5030" s="245"/>
      <c r="G5030" s="253">
        <v>22.018159999999998</v>
      </c>
    </row>
    <row r="5031" spans="1:7" ht="37.5">
      <c r="A5031" s="251"/>
      <c r="B5031" s="241" t="s">
        <v>5092</v>
      </c>
      <c r="C5031" s="245">
        <v>2022</v>
      </c>
      <c r="D5031" s="245" t="s">
        <v>3771</v>
      </c>
      <c r="E5031" s="245">
        <v>1</v>
      </c>
      <c r="F5031" s="245"/>
      <c r="G5031" s="253">
        <v>36.086410000000001</v>
      </c>
    </row>
    <row r="5032" spans="1:7" ht="37.5">
      <c r="A5032" s="251"/>
      <c r="B5032" s="241" t="s">
        <v>5092</v>
      </c>
      <c r="C5032" s="245">
        <v>2022</v>
      </c>
      <c r="D5032" s="245" t="s">
        <v>3771</v>
      </c>
      <c r="E5032" s="245">
        <v>1</v>
      </c>
      <c r="F5032" s="245"/>
      <c r="G5032" s="253">
        <v>27.89658</v>
      </c>
    </row>
    <row r="5033" spans="1:7" ht="37.5">
      <c r="A5033" s="251"/>
      <c r="B5033" s="241" t="s">
        <v>5092</v>
      </c>
      <c r="C5033" s="245">
        <v>2022</v>
      </c>
      <c r="D5033" s="245" t="s">
        <v>3771</v>
      </c>
      <c r="E5033" s="245">
        <v>1</v>
      </c>
      <c r="F5033" s="245"/>
      <c r="G5033" s="253">
        <v>22.828470000000003</v>
      </c>
    </row>
    <row r="5034" spans="1:7" ht="37.5">
      <c r="A5034" s="251"/>
      <c r="B5034" s="241" t="s">
        <v>5092</v>
      </c>
      <c r="C5034" s="245">
        <v>2022</v>
      </c>
      <c r="D5034" s="245" t="s">
        <v>3771</v>
      </c>
      <c r="E5034" s="245">
        <v>1</v>
      </c>
      <c r="F5034" s="245"/>
      <c r="G5034" s="253">
        <v>13.238989999999999</v>
      </c>
    </row>
    <row r="5035" spans="1:7" ht="37.5">
      <c r="A5035" s="251"/>
      <c r="B5035" s="241" t="s">
        <v>5092</v>
      </c>
      <c r="C5035" s="245">
        <v>2022</v>
      </c>
      <c r="D5035" s="245" t="s">
        <v>3771</v>
      </c>
      <c r="E5035" s="245">
        <v>1</v>
      </c>
      <c r="F5035" s="245"/>
      <c r="G5035" s="253">
        <v>34.5319</v>
      </c>
    </row>
    <row r="5036" spans="1:7" ht="37.5">
      <c r="A5036" s="251"/>
      <c r="B5036" s="241" t="s">
        <v>5092</v>
      </c>
      <c r="C5036" s="245">
        <v>2022</v>
      </c>
      <c r="D5036" s="245" t="s">
        <v>3771</v>
      </c>
      <c r="E5036" s="245">
        <v>1</v>
      </c>
      <c r="F5036" s="245"/>
      <c r="G5036" s="253">
        <v>26.0488</v>
      </c>
    </row>
    <row r="5037" spans="1:7" ht="37.5">
      <c r="A5037" s="251"/>
      <c r="B5037" s="241" t="s">
        <v>5092</v>
      </c>
      <c r="C5037" s="245">
        <v>2022</v>
      </c>
      <c r="D5037" s="245" t="s">
        <v>3771</v>
      </c>
      <c r="E5037" s="245">
        <v>1</v>
      </c>
      <c r="F5037" s="245"/>
      <c r="G5037" s="253">
        <v>27.65991</v>
      </c>
    </row>
    <row r="5038" spans="1:7" ht="37.5">
      <c r="A5038" s="251"/>
      <c r="B5038" s="241" t="s">
        <v>5092</v>
      </c>
      <c r="C5038" s="245">
        <v>2022</v>
      </c>
      <c r="D5038" s="245" t="s">
        <v>3771</v>
      </c>
      <c r="E5038" s="245">
        <v>1</v>
      </c>
      <c r="F5038" s="245"/>
      <c r="G5038" s="253">
        <v>26.789709999999999</v>
      </c>
    </row>
    <row r="5039" spans="1:7" ht="37.5">
      <c r="A5039" s="251"/>
      <c r="B5039" s="241" t="s">
        <v>5092</v>
      </c>
      <c r="C5039" s="245">
        <v>2022</v>
      </c>
      <c r="D5039" s="245" t="s">
        <v>3771</v>
      </c>
      <c r="E5039" s="245">
        <v>1</v>
      </c>
      <c r="F5039" s="245"/>
      <c r="G5039" s="253">
        <v>28.795150000000003</v>
      </c>
    </row>
    <row r="5040" spans="1:7" ht="37.5">
      <c r="A5040" s="251"/>
      <c r="B5040" s="241" t="s">
        <v>5092</v>
      </c>
      <c r="C5040" s="245">
        <v>2022</v>
      </c>
      <c r="D5040" s="245" t="s">
        <v>3771</v>
      </c>
      <c r="E5040" s="245">
        <v>1</v>
      </c>
      <c r="F5040" s="245"/>
      <c r="G5040" s="253">
        <v>26.395599999999998</v>
      </c>
    </row>
    <row r="5041" spans="1:7" ht="37.5">
      <c r="A5041" s="251"/>
      <c r="B5041" s="241" t="s">
        <v>5092</v>
      </c>
      <c r="C5041" s="245">
        <v>2022</v>
      </c>
      <c r="D5041" s="245" t="s">
        <v>3771</v>
      </c>
      <c r="E5041" s="245">
        <v>1</v>
      </c>
      <c r="F5041" s="245"/>
      <c r="G5041" s="253">
        <v>26.434060000000002</v>
      </c>
    </row>
    <row r="5042" spans="1:7" ht="37.5">
      <c r="A5042" s="251"/>
      <c r="B5042" s="241" t="s">
        <v>5092</v>
      </c>
      <c r="C5042" s="245">
        <v>2022</v>
      </c>
      <c r="D5042" s="245" t="s">
        <v>3771</v>
      </c>
      <c r="E5042" s="245">
        <v>1</v>
      </c>
      <c r="F5042" s="245"/>
      <c r="G5042" s="253">
        <v>24.255929999999999</v>
      </c>
    </row>
    <row r="5043" spans="1:7" ht="37.5">
      <c r="A5043" s="251"/>
      <c r="B5043" s="241" t="s">
        <v>5092</v>
      </c>
      <c r="C5043" s="245">
        <v>2022</v>
      </c>
      <c r="D5043" s="245" t="s">
        <v>3771</v>
      </c>
      <c r="E5043" s="245">
        <v>1</v>
      </c>
      <c r="F5043" s="245"/>
      <c r="G5043" s="253">
        <v>26.483400000000003</v>
      </c>
    </row>
    <row r="5044" spans="1:7" ht="37.5">
      <c r="A5044" s="251"/>
      <c r="B5044" s="241" t="s">
        <v>5092</v>
      </c>
      <c r="C5044" s="245">
        <v>2022</v>
      </c>
      <c r="D5044" s="245" t="s">
        <v>3771</v>
      </c>
      <c r="E5044" s="245">
        <v>1</v>
      </c>
      <c r="F5044" s="245"/>
      <c r="G5044" s="253">
        <v>26.395589999999999</v>
      </c>
    </row>
    <row r="5045" spans="1:7" ht="37.5">
      <c r="A5045" s="251"/>
      <c r="B5045" s="241" t="s">
        <v>5092</v>
      </c>
      <c r="C5045" s="245">
        <v>2022</v>
      </c>
      <c r="D5045" s="245" t="s">
        <v>3771</v>
      </c>
      <c r="E5045" s="245">
        <v>1</v>
      </c>
      <c r="F5045" s="245"/>
      <c r="G5045" s="253">
        <v>26.298869999999997</v>
      </c>
    </row>
    <row r="5046" spans="1:7" ht="37.5">
      <c r="A5046" s="251"/>
      <c r="B5046" s="241" t="s">
        <v>5092</v>
      </c>
      <c r="C5046" s="245">
        <v>2022</v>
      </c>
      <c r="D5046" s="245" t="s">
        <v>3771</v>
      </c>
      <c r="E5046" s="245">
        <v>1</v>
      </c>
      <c r="F5046" s="245"/>
      <c r="G5046" s="253">
        <v>26.395619999999997</v>
      </c>
    </row>
    <row r="5047" spans="1:7" ht="37.5">
      <c r="A5047" s="251"/>
      <c r="B5047" s="241" t="s">
        <v>5092</v>
      </c>
      <c r="C5047" s="245">
        <v>2022</v>
      </c>
      <c r="D5047" s="245" t="s">
        <v>3771</v>
      </c>
      <c r="E5047" s="245">
        <v>1</v>
      </c>
      <c r="F5047" s="245"/>
      <c r="G5047" s="253">
        <v>37.273209999999999</v>
      </c>
    </row>
    <row r="5048" spans="1:7" ht="37.5">
      <c r="A5048" s="251"/>
      <c r="B5048" s="241" t="s">
        <v>5092</v>
      </c>
      <c r="C5048" s="245">
        <v>2022</v>
      </c>
      <c r="D5048" s="245" t="s">
        <v>3771</v>
      </c>
      <c r="E5048" s="245">
        <v>1</v>
      </c>
      <c r="F5048" s="245"/>
      <c r="G5048" s="253">
        <v>13.4831</v>
      </c>
    </row>
    <row r="5049" spans="1:7" ht="37.5">
      <c r="A5049" s="251"/>
      <c r="B5049" s="241" t="s">
        <v>5092</v>
      </c>
      <c r="C5049" s="245">
        <v>2022</v>
      </c>
      <c r="D5049" s="245" t="s">
        <v>3771</v>
      </c>
      <c r="E5049" s="245">
        <v>1</v>
      </c>
      <c r="F5049" s="245"/>
      <c r="G5049" s="253">
        <v>37.1676</v>
      </c>
    </row>
    <row r="5050" spans="1:7" ht="37.5">
      <c r="A5050" s="251"/>
      <c r="B5050" s="241" t="s">
        <v>5092</v>
      </c>
      <c r="C5050" s="245">
        <v>2022</v>
      </c>
      <c r="D5050" s="245" t="s">
        <v>3771</v>
      </c>
      <c r="E5050" s="245">
        <v>1</v>
      </c>
      <c r="F5050" s="245"/>
      <c r="G5050" s="253">
        <v>13.48052</v>
      </c>
    </row>
    <row r="5051" spans="1:7" ht="37.5">
      <c r="A5051" s="251"/>
      <c r="B5051" s="241" t="s">
        <v>5092</v>
      </c>
      <c r="C5051" s="245">
        <v>2022</v>
      </c>
      <c r="D5051" s="245" t="s">
        <v>3771</v>
      </c>
      <c r="E5051" s="245">
        <v>1</v>
      </c>
      <c r="F5051" s="245"/>
      <c r="G5051" s="253">
        <v>13.448370000000001</v>
      </c>
    </row>
    <row r="5052" spans="1:7" ht="37.5">
      <c r="A5052" s="251"/>
      <c r="B5052" s="241" t="s">
        <v>5092</v>
      </c>
      <c r="C5052" s="245">
        <v>2022</v>
      </c>
      <c r="D5052" s="245" t="s">
        <v>3771</v>
      </c>
      <c r="E5052" s="245">
        <v>1</v>
      </c>
      <c r="F5052" s="245"/>
      <c r="G5052" s="253">
        <v>35.645960000000002</v>
      </c>
    </row>
    <row r="5053" spans="1:7" ht="37.5">
      <c r="A5053" s="251"/>
      <c r="B5053" s="241" t="s">
        <v>5092</v>
      </c>
      <c r="C5053" s="245">
        <v>2022</v>
      </c>
      <c r="D5053" s="245" t="s">
        <v>3771</v>
      </c>
      <c r="E5053" s="245">
        <v>1</v>
      </c>
      <c r="F5053" s="245"/>
      <c r="G5053" s="253">
        <v>26.395259999999997</v>
      </c>
    </row>
    <row r="5054" spans="1:7" ht="37.5">
      <c r="A5054" s="251"/>
      <c r="B5054" s="241" t="s">
        <v>5092</v>
      </c>
      <c r="C5054" s="245">
        <v>2022</v>
      </c>
      <c r="D5054" s="245" t="s">
        <v>3771</v>
      </c>
      <c r="E5054" s="245">
        <v>1</v>
      </c>
      <c r="F5054" s="245"/>
      <c r="G5054" s="253">
        <v>13.44834</v>
      </c>
    </row>
    <row r="5055" spans="1:7" ht="37.5">
      <c r="A5055" s="251"/>
      <c r="B5055" s="241" t="s">
        <v>5092</v>
      </c>
      <c r="C5055" s="245">
        <v>2022</v>
      </c>
      <c r="D5055" s="245" t="s">
        <v>3771</v>
      </c>
      <c r="E5055" s="245">
        <v>1</v>
      </c>
      <c r="F5055" s="245"/>
      <c r="G5055" s="253">
        <v>35.661000000000001</v>
      </c>
    </row>
    <row r="5056" spans="1:7" ht="37.5">
      <c r="A5056" s="251"/>
      <c r="B5056" s="241" t="s">
        <v>5092</v>
      </c>
      <c r="C5056" s="245">
        <v>2022</v>
      </c>
      <c r="D5056" s="245" t="s">
        <v>3771</v>
      </c>
      <c r="E5056" s="245">
        <v>1</v>
      </c>
      <c r="F5056" s="245"/>
      <c r="G5056" s="253">
        <v>14.555399999999999</v>
      </c>
    </row>
    <row r="5057" spans="1:7" ht="37.5">
      <c r="A5057" s="251"/>
      <c r="B5057" s="241" t="s">
        <v>5092</v>
      </c>
      <c r="C5057" s="245">
        <v>2022</v>
      </c>
      <c r="D5057" s="245" t="s">
        <v>3771</v>
      </c>
      <c r="E5057" s="245">
        <v>1</v>
      </c>
      <c r="F5057" s="245"/>
      <c r="G5057" s="253">
        <v>26.337499999999999</v>
      </c>
    </row>
    <row r="5058" spans="1:7" ht="37.5">
      <c r="A5058" s="251"/>
      <c r="B5058" s="241" t="s">
        <v>5092</v>
      </c>
      <c r="C5058" s="245">
        <v>2022</v>
      </c>
      <c r="D5058" s="245" t="s">
        <v>3771</v>
      </c>
      <c r="E5058" s="245">
        <v>1</v>
      </c>
      <c r="F5058" s="245"/>
      <c r="G5058" s="253">
        <v>14.08174</v>
      </c>
    </row>
    <row r="5059" spans="1:7" ht="37.5">
      <c r="A5059" s="251"/>
      <c r="B5059" s="241" t="s">
        <v>5092</v>
      </c>
      <c r="C5059" s="245">
        <v>2022</v>
      </c>
      <c r="D5059" s="245" t="s">
        <v>3771</v>
      </c>
      <c r="E5059" s="245">
        <v>1</v>
      </c>
      <c r="F5059" s="245"/>
      <c r="G5059" s="253">
        <v>14.22578</v>
      </c>
    </row>
    <row r="5060" spans="1:7" ht="37.5">
      <c r="A5060" s="251"/>
      <c r="B5060" s="241" t="s">
        <v>5092</v>
      </c>
      <c r="C5060" s="245">
        <v>2022</v>
      </c>
      <c r="D5060" s="245" t="s">
        <v>3771</v>
      </c>
      <c r="E5060" s="245">
        <v>1</v>
      </c>
      <c r="F5060" s="245"/>
      <c r="G5060" s="253">
        <v>13.44834</v>
      </c>
    </row>
    <row r="5061" spans="1:7" ht="37.5">
      <c r="A5061" s="251"/>
      <c r="B5061" s="241" t="s">
        <v>5092</v>
      </c>
      <c r="C5061" s="245">
        <v>2022</v>
      </c>
      <c r="D5061" s="245" t="s">
        <v>3771</v>
      </c>
      <c r="E5061" s="245">
        <v>1</v>
      </c>
      <c r="F5061" s="245"/>
      <c r="G5061" s="253">
        <v>13.44886</v>
      </c>
    </row>
    <row r="5062" spans="1:7" ht="37.5">
      <c r="A5062" s="251"/>
      <c r="B5062" s="241" t="s">
        <v>5092</v>
      </c>
      <c r="C5062" s="245">
        <v>2022</v>
      </c>
      <c r="D5062" s="245" t="s">
        <v>3771</v>
      </c>
      <c r="E5062" s="245">
        <v>1</v>
      </c>
      <c r="F5062" s="245"/>
      <c r="G5062" s="253">
        <v>13.464450000000001</v>
      </c>
    </row>
    <row r="5063" spans="1:7" ht="37.5">
      <c r="A5063" s="251"/>
      <c r="B5063" s="241" t="s">
        <v>5092</v>
      </c>
      <c r="C5063" s="245">
        <v>2022</v>
      </c>
      <c r="D5063" s="245" t="s">
        <v>3771</v>
      </c>
      <c r="E5063" s="245">
        <v>1</v>
      </c>
      <c r="F5063" s="245"/>
      <c r="G5063" s="253">
        <v>17.992900000000002</v>
      </c>
    </row>
    <row r="5064" spans="1:7" ht="37.5">
      <c r="A5064" s="251"/>
      <c r="B5064" s="241" t="s">
        <v>5092</v>
      </c>
      <c r="C5064" s="245">
        <v>2022</v>
      </c>
      <c r="D5064" s="245" t="s">
        <v>3771</v>
      </c>
      <c r="E5064" s="245">
        <v>1</v>
      </c>
      <c r="F5064" s="245"/>
      <c r="G5064" s="253">
        <v>26.395610000000001</v>
      </c>
    </row>
    <row r="5065" spans="1:7" ht="37.5">
      <c r="A5065" s="251"/>
      <c r="B5065" s="241" t="s">
        <v>5092</v>
      </c>
      <c r="C5065" s="245">
        <v>2022</v>
      </c>
      <c r="D5065" s="245" t="s">
        <v>3771</v>
      </c>
      <c r="E5065" s="245">
        <v>1</v>
      </c>
      <c r="F5065" s="245"/>
      <c r="G5065" s="253">
        <v>35.721800000000002</v>
      </c>
    </row>
    <row r="5066" spans="1:7" ht="37.5">
      <c r="A5066" s="251"/>
      <c r="B5066" s="241" t="s">
        <v>5092</v>
      </c>
      <c r="C5066" s="245">
        <v>2022</v>
      </c>
      <c r="D5066" s="245" t="s">
        <v>3771</v>
      </c>
      <c r="E5066" s="245">
        <v>1</v>
      </c>
      <c r="F5066" s="245"/>
      <c r="G5066" s="253">
        <v>32.56391</v>
      </c>
    </row>
    <row r="5067" spans="1:7" ht="37.5">
      <c r="A5067" s="251"/>
      <c r="B5067" s="241" t="s">
        <v>5092</v>
      </c>
      <c r="C5067" s="245">
        <v>2022</v>
      </c>
      <c r="D5067" s="245" t="s">
        <v>3771</v>
      </c>
      <c r="E5067" s="245">
        <v>1</v>
      </c>
      <c r="F5067" s="245"/>
      <c r="G5067" s="253">
        <v>22.59421</v>
      </c>
    </row>
    <row r="5068" spans="1:7" ht="37.5">
      <c r="A5068" s="251"/>
      <c r="B5068" s="241" t="s">
        <v>5092</v>
      </c>
      <c r="C5068" s="245">
        <v>2022</v>
      </c>
      <c r="D5068" s="245" t="s">
        <v>3771</v>
      </c>
      <c r="E5068" s="245">
        <v>1</v>
      </c>
      <c r="F5068" s="245"/>
      <c r="G5068" s="253">
        <v>22.59422</v>
      </c>
    </row>
    <row r="5069" spans="1:7" ht="37.5">
      <c r="A5069" s="251"/>
      <c r="B5069" s="241" t="s">
        <v>5092</v>
      </c>
      <c r="C5069" s="245">
        <v>2022</v>
      </c>
      <c r="D5069" s="245" t="s">
        <v>3771</v>
      </c>
      <c r="E5069" s="245">
        <v>1</v>
      </c>
      <c r="F5069" s="245"/>
      <c r="G5069" s="253">
        <v>22.59421</v>
      </c>
    </row>
    <row r="5070" spans="1:7" ht="37.5">
      <c r="A5070" s="251"/>
      <c r="B5070" s="241" t="s">
        <v>5092</v>
      </c>
      <c r="C5070" s="245">
        <v>2022</v>
      </c>
      <c r="D5070" s="245" t="s">
        <v>3771</v>
      </c>
      <c r="E5070" s="245">
        <v>1</v>
      </c>
      <c r="F5070" s="245"/>
      <c r="G5070" s="253">
        <v>22.722369999999998</v>
      </c>
    </row>
    <row r="5071" spans="1:7" ht="37.5">
      <c r="A5071" s="251"/>
      <c r="B5071" s="241" t="s">
        <v>5092</v>
      </c>
      <c r="C5071" s="245">
        <v>2022</v>
      </c>
      <c r="D5071" s="245" t="s">
        <v>3771</v>
      </c>
      <c r="E5071" s="245">
        <v>1</v>
      </c>
      <c r="F5071" s="245"/>
      <c r="G5071" s="253">
        <v>17.992900000000002</v>
      </c>
    </row>
    <row r="5072" spans="1:7" ht="37.5">
      <c r="A5072" s="251"/>
      <c r="B5072" s="241" t="s">
        <v>5092</v>
      </c>
      <c r="C5072" s="245">
        <v>2022</v>
      </c>
      <c r="D5072" s="245" t="s">
        <v>3771</v>
      </c>
      <c r="E5072" s="245">
        <v>1</v>
      </c>
      <c r="F5072" s="245"/>
      <c r="G5072" s="253">
        <v>18.18723</v>
      </c>
    </row>
    <row r="5073" spans="1:7" ht="37.5">
      <c r="A5073" s="251"/>
      <c r="B5073" s="241" t="s">
        <v>5092</v>
      </c>
      <c r="C5073" s="245">
        <v>2022</v>
      </c>
      <c r="D5073" s="245" t="s">
        <v>3771</v>
      </c>
      <c r="E5073" s="245">
        <v>1</v>
      </c>
      <c r="F5073" s="245"/>
      <c r="G5073" s="253">
        <v>22.424040000000002</v>
      </c>
    </row>
    <row r="5074" spans="1:7" ht="37.5">
      <c r="A5074" s="251"/>
      <c r="B5074" s="241" t="s">
        <v>5092</v>
      </c>
      <c r="C5074" s="245">
        <v>2022</v>
      </c>
      <c r="D5074" s="245" t="s">
        <v>3771</v>
      </c>
      <c r="E5074" s="245">
        <v>1</v>
      </c>
      <c r="F5074" s="245"/>
      <c r="G5074" s="253">
        <v>22.305070000000001</v>
      </c>
    </row>
    <row r="5075" spans="1:7" ht="37.5">
      <c r="A5075" s="251"/>
      <c r="B5075" s="241" t="s">
        <v>5092</v>
      </c>
      <c r="C5075" s="245">
        <v>2022</v>
      </c>
      <c r="D5075" s="245" t="s">
        <v>3771</v>
      </c>
      <c r="E5075" s="245">
        <v>1</v>
      </c>
      <c r="F5075" s="245"/>
      <c r="G5075" s="253">
        <v>21.414709999999999</v>
      </c>
    </row>
    <row r="5076" spans="1:7" ht="37.5">
      <c r="A5076" s="251"/>
      <c r="B5076" s="241" t="s">
        <v>5092</v>
      </c>
      <c r="C5076" s="245">
        <v>2022</v>
      </c>
      <c r="D5076" s="245" t="s">
        <v>3771</v>
      </c>
      <c r="E5076" s="245">
        <v>1</v>
      </c>
      <c r="F5076" s="245"/>
      <c r="G5076" s="253">
        <v>26.46773</v>
      </c>
    </row>
    <row r="5077" spans="1:7" ht="37.5">
      <c r="A5077" s="251"/>
      <c r="B5077" s="241" t="s">
        <v>5092</v>
      </c>
      <c r="C5077" s="245">
        <v>2022</v>
      </c>
      <c r="D5077" s="245" t="s">
        <v>3771</v>
      </c>
      <c r="E5077" s="245">
        <v>1</v>
      </c>
      <c r="F5077" s="245"/>
      <c r="G5077" s="253">
        <v>26.66621</v>
      </c>
    </row>
    <row r="5078" spans="1:7" ht="37.5">
      <c r="A5078" s="251"/>
      <c r="B5078" s="241" t="s">
        <v>5092</v>
      </c>
      <c r="C5078" s="245">
        <v>2022</v>
      </c>
      <c r="D5078" s="245" t="s">
        <v>3771</v>
      </c>
      <c r="E5078" s="245">
        <v>1</v>
      </c>
      <c r="F5078" s="245"/>
      <c r="G5078" s="253">
        <v>29.695259999999998</v>
      </c>
    </row>
    <row r="5079" spans="1:7" ht="37.5">
      <c r="A5079" s="251"/>
      <c r="B5079" s="241" t="s">
        <v>5092</v>
      </c>
      <c r="C5079" s="245">
        <v>2022</v>
      </c>
      <c r="D5079" s="245" t="s">
        <v>3771</v>
      </c>
      <c r="E5079" s="245">
        <v>1</v>
      </c>
      <c r="F5079" s="245"/>
      <c r="G5079" s="253">
        <v>28.971139999999998</v>
      </c>
    </row>
    <row r="5080" spans="1:7" ht="37.5">
      <c r="A5080" s="251"/>
      <c r="B5080" s="241" t="s">
        <v>5092</v>
      </c>
      <c r="C5080" s="245">
        <v>2022</v>
      </c>
      <c r="D5080" s="245" t="s">
        <v>3771</v>
      </c>
      <c r="E5080" s="245">
        <v>1</v>
      </c>
      <c r="F5080" s="245"/>
      <c r="G5080" s="253">
        <v>23.96048</v>
      </c>
    </row>
    <row r="5081" spans="1:7" ht="37.5">
      <c r="A5081" s="251"/>
      <c r="B5081" s="241" t="s">
        <v>5092</v>
      </c>
      <c r="C5081" s="245">
        <v>2022</v>
      </c>
      <c r="D5081" s="245" t="s">
        <v>3771</v>
      </c>
      <c r="E5081" s="245">
        <v>1</v>
      </c>
      <c r="F5081" s="245"/>
      <c r="G5081" s="253">
        <v>26.395619999999997</v>
      </c>
    </row>
    <row r="5082" spans="1:7" ht="37.5">
      <c r="A5082" s="251"/>
      <c r="B5082" s="241" t="s">
        <v>5092</v>
      </c>
      <c r="C5082" s="245">
        <v>2022</v>
      </c>
      <c r="D5082" s="245" t="s">
        <v>3771</v>
      </c>
      <c r="E5082" s="245">
        <v>1</v>
      </c>
      <c r="F5082" s="245"/>
      <c r="G5082" s="253">
        <v>36.221400000000003</v>
      </c>
    </row>
    <row r="5083" spans="1:7" ht="37.5">
      <c r="A5083" s="251"/>
      <c r="B5083" s="241" t="s">
        <v>5092</v>
      </c>
      <c r="C5083" s="245">
        <v>2022</v>
      </c>
      <c r="D5083" s="245" t="s">
        <v>3771</v>
      </c>
      <c r="E5083" s="245">
        <v>1</v>
      </c>
      <c r="F5083" s="245"/>
      <c r="G5083" s="253">
        <v>22.567360000000001</v>
      </c>
    </row>
    <row r="5084" spans="1:7" ht="37.5">
      <c r="A5084" s="251"/>
      <c r="B5084" s="241" t="s">
        <v>5092</v>
      </c>
      <c r="C5084" s="245">
        <v>2022</v>
      </c>
      <c r="D5084" s="245" t="s">
        <v>3771</v>
      </c>
      <c r="E5084" s="245">
        <v>1</v>
      </c>
      <c r="F5084" s="245"/>
      <c r="G5084" s="253">
        <v>28.0794</v>
      </c>
    </row>
    <row r="5085" spans="1:7" ht="37.5">
      <c r="A5085" s="251"/>
      <c r="B5085" s="241" t="s">
        <v>5092</v>
      </c>
      <c r="C5085" s="245">
        <v>2022</v>
      </c>
      <c r="D5085" s="245" t="s">
        <v>3771</v>
      </c>
      <c r="E5085" s="245">
        <v>1</v>
      </c>
      <c r="F5085" s="245"/>
      <c r="G5085" s="253">
        <v>26.336819999999999</v>
      </c>
    </row>
    <row r="5086" spans="1:7" ht="37.5">
      <c r="A5086" s="251"/>
      <c r="B5086" s="241" t="s">
        <v>5092</v>
      </c>
      <c r="C5086" s="245">
        <v>2022</v>
      </c>
      <c r="D5086" s="245" t="s">
        <v>3771</v>
      </c>
      <c r="E5086" s="245">
        <v>1</v>
      </c>
      <c r="F5086" s="245"/>
      <c r="G5086" s="253">
        <v>18.1873</v>
      </c>
    </row>
    <row r="5087" spans="1:7">
      <c r="A5087" s="251"/>
      <c r="B5087" s="241" t="s">
        <v>5093</v>
      </c>
      <c r="C5087" s="245">
        <v>2022</v>
      </c>
      <c r="D5087" s="245" t="s">
        <v>3771</v>
      </c>
      <c r="E5087" s="245">
        <v>1</v>
      </c>
      <c r="F5087" s="245"/>
      <c r="G5087" s="253">
        <v>22.833950000000002</v>
      </c>
    </row>
    <row r="5088" spans="1:7">
      <c r="A5088" s="251"/>
      <c r="B5088" s="241" t="s">
        <v>5093</v>
      </c>
      <c r="C5088" s="245">
        <v>2022</v>
      </c>
      <c r="D5088" s="245" t="s">
        <v>3771</v>
      </c>
      <c r="E5088" s="245">
        <v>1</v>
      </c>
      <c r="F5088" s="245"/>
      <c r="G5088" s="253">
        <v>23.498529999999999</v>
      </c>
    </row>
    <row r="5089" spans="1:7">
      <c r="A5089" s="251"/>
      <c r="B5089" s="241" t="s">
        <v>5093</v>
      </c>
      <c r="C5089" s="245">
        <v>2022</v>
      </c>
      <c r="D5089" s="245" t="s">
        <v>3771</v>
      </c>
      <c r="E5089" s="245">
        <v>1</v>
      </c>
      <c r="F5089" s="245"/>
      <c r="G5089" s="253">
        <v>25.93103</v>
      </c>
    </row>
    <row r="5090" spans="1:7">
      <c r="A5090" s="251"/>
      <c r="B5090" s="241" t="s">
        <v>5093</v>
      </c>
      <c r="C5090" s="245">
        <v>2022</v>
      </c>
      <c r="D5090" s="245" t="s">
        <v>3771</v>
      </c>
      <c r="E5090" s="245">
        <v>1</v>
      </c>
      <c r="F5090" s="245"/>
      <c r="G5090" s="253">
        <v>22.195900000000002</v>
      </c>
    </row>
    <row r="5091" spans="1:7">
      <c r="A5091" s="251"/>
      <c r="B5091" s="241" t="s">
        <v>5093</v>
      </c>
      <c r="C5091" s="245">
        <v>2022</v>
      </c>
      <c r="D5091" s="245" t="s">
        <v>3771</v>
      </c>
      <c r="E5091" s="245">
        <v>1</v>
      </c>
      <c r="F5091" s="245"/>
      <c r="G5091" s="253">
        <v>25.41873</v>
      </c>
    </row>
    <row r="5092" spans="1:7">
      <c r="A5092" s="251"/>
      <c r="B5092" s="241" t="s">
        <v>5093</v>
      </c>
      <c r="C5092" s="245">
        <v>2022</v>
      </c>
      <c r="D5092" s="245" t="s">
        <v>3771</v>
      </c>
      <c r="E5092" s="245">
        <v>1</v>
      </c>
      <c r="F5092" s="245"/>
      <c r="G5092" s="253">
        <v>26.19877</v>
      </c>
    </row>
    <row r="5093" spans="1:7">
      <c r="A5093" s="251"/>
      <c r="B5093" s="241" t="s">
        <v>5093</v>
      </c>
      <c r="C5093" s="245">
        <v>2022</v>
      </c>
      <c r="D5093" s="245" t="s">
        <v>3771</v>
      </c>
      <c r="E5093" s="245">
        <v>1</v>
      </c>
      <c r="F5093" s="245"/>
      <c r="G5093" s="253">
        <v>23.202900000000003</v>
      </c>
    </row>
    <row r="5094" spans="1:7">
      <c r="A5094" s="251"/>
      <c r="B5094" s="241" t="s">
        <v>5093</v>
      </c>
      <c r="C5094" s="245">
        <v>2022</v>
      </c>
      <c r="D5094" s="245" t="s">
        <v>3771</v>
      </c>
      <c r="E5094" s="245">
        <v>1</v>
      </c>
      <c r="F5094" s="245"/>
      <c r="G5094" s="253">
        <v>40.481910000000006</v>
      </c>
    </row>
    <row r="5095" spans="1:7">
      <c r="A5095" s="251"/>
      <c r="B5095" s="241" t="s">
        <v>5093</v>
      </c>
      <c r="C5095" s="245">
        <v>2022</v>
      </c>
      <c r="D5095" s="245" t="s">
        <v>3771</v>
      </c>
      <c r="E5095" s="245">
        <v>1</v>
      </c>
      <c r="F5095" s="245"/>
      <c r="G5095" s="253">
        <v>11.64714</v>
      </c>
    </row>
    <row r="5096" spans="1:7">
      <c r="A5096" s="251"/>
      <c r="B5096" s="241" t="s">
        <v>5093</v>
      </c>
      <c r="C5096" s="245">
        <v>2022</v>
      </c>
      <c r="D5096" s="245" t="s">
        <v>3771</v>
      </c>
      <c r="E5096" s="245">
        <v>1</v>
      </c>
      <c r="F5096" s="245"/>
      <c r="G5096" s="253">
        <v>24.124970000000001</v>
      </c>
    </row>
    <row r="5097" spans="1:7">
      <c r="A5097" s="251"/>
      <c r="B5097" s="241" t="s">
        <v>5093</v>
      </c>
      <c r="C5097" s="245">
        <v>2022</v>
      </c>
      <c r="D5097" s="245" t="s">
        <v>3771</v>
      </c>
      <c r="E5097" s="245">
        <v>1</v>
      </c>
      <c r="F5097" s="245"/>
      <c r="G5097" s="253">
        <v>22.856380000000001</v>
      </c>
    </row>
    <row r="5098" spans="1:7">
      <c r="A5098" s="251"/>
      <c r="B5098" s="241" t="s">
        <v>5093</v>
      </c>
      <c r="C5098" s="245">
        <v>2022</v>
      </c>
      <c r="D5098" s="245" t="s">
        <v>3771</v>
      </c>
      <c r="E5098" s="245">
        <v>1</v>
      </c>
      <c r="F5098" s="245"/>
      <c r="G5098" s="253">
        <v>7.73353</v>
      </c>
    </row>
    <row r="5099" spans="1:7">
      <c r="A5099" s="251"/>
      <c r="B5099" s="241" t="s">
        <v>5093</v>
      </c>
      <c r="C5099" s="245">
        <v>2022</v>
      </c>
      <c r="D5099" s="245" t="s">
        <v>3771</v>
      </c>
      <c r="E5099" s="245">
        <v>1</v>
      </c>
      <c r="F5099" s="245"/>
      <c r="G5099" s="253">
        <v>24.262499999999999</v>
      </c>
    </row>
    <row r="5100" spans="1:7">
      <c r="A5100" s="251"/>
      <c r="B5100" s="241" t="s">
        <v>5093</v>
      </c>
      <c r="C5100" s="245">
        <v>2022</v>
      </c>
      <c r="D5100" s="245" t="s">
        <v>3771</v>
      </c>
      <c r="E5100" s="245">
        <v>1</v>
      </c>
      <c r="F5100" s="245"/>
      <c r="G5100" s="253">
        <v>23.223400000000002</v>
      </c>
    </row>
    <row r="5101" spans="1:7">
      <c r="A5101" s="251"/>
      <c r="B5101" s="241" t="s">
        <v>5093</v>
      </c>
      <c r="C5101" s="245">
        <v>2022</v>
      </c>
      <c r="D5101" s="245" t="s">
        <v>3771</v>
      </c>
      <c r="E5101" s="245">
        <v>1</v>
      </c>
      <c r="F5101" s="245"/>
      <c r="G5101" s="253">
        <v>29.54984</v>
      </c>
    </row>
    <row r="5102" spans="1:7">
      <c r="A5102" s="251"/>
      <c r="B5102" s="241" t="s">
        <v>5093</v>
      </c>
      <c r="C5102" s="245">
        <v>2022</v>
      </c>
      <c r="D5102" s="245" t="s">
        <v>3771</v>
      </c>
      <c r="E5102" s="245">
        <v>1</v>
      </c>
      <c r="F5102" s="245"/>
      <c r="G5102" s="253">
        <v>24.01295</v>
      </c>
    </row>
    <row r="5103" spans="1:7">
      <c r="A5103" s="251"/>
      <c r="B5103" s="241" t="s">
        <v>5093</v>
      </c>
      <c r="C5103" s="245">
        <v>2022</v>
      </c>
      <c r="D5103" s="245" t="s">
        <v>3771</v>
      </c>
      <c r="E5103" s="245">
        <v>1</v>
      </c>
      <c r="F5103" s="245"/>
      <c r="G5103" s="253">
        <v>20.343209999999999</v>
      </c>
    </row>
    <row r="5104" spans="1:7">
      <c r="A5104" s="251"/>
      <c r="B5104" s="241" t="s">
        <v>5093</v>
      </c>
      <c r="C5104" s="245">
        <v>2022</v>
      </c>
      <c r="D5104" s="245" t="s">
        <v>3771</v>
      </c>
      <c r="E5104" s="245">
        <v>1</v>
      </c>
      <c r="F5104" s="245"/>
      <c r="G5104" s="253">
        <v>23.917470000000002</v>
      </c>
    </row>
    <row r="5105" spans="1:7">
      <c r="A5105" s="251"/>
      <c r="B5105" s="241" t="s">
        <v>5093</v>
      </c>
      <c r="C5105" s="245">
        <v>2022</v>
      </c>
      <c r="D5105" s="245" t="s">
        <v>3771</v>
      </c>
      <c r="E5105" s="245">
        <v>1</v>
      </c>
      <c r="F5105" s="245"/>
      <c r="G5105" s="253">
        <v>40.586030000000001</v>
      </c>
    </row>
    <row r="5106" spans="1:7">
      <c r="A5106" s="251"/>
      <c r="B5106" s="241" t="s">
        <v>5093</v>
      </c>
      <c r="C5106" s="245">
        <v>2022</v>
      </c>
      <c r="D5106" s="245" t="s">
        <v>3771</v>
      </c>
      <c r="E5106" s="245">
        <v>1</v>
      </c>
      <c r="F5106" s="245"/>
      <c r="G5106" s="253">
        <v>14.707190000000001</v>
      </c>
    </row>
    <row r="5107" spans="1:7">
      <c r="A5107" s="251"/>
      <c r="B5107" s="241" t="s">
        <v>5093</v>
      </c>
      <c r="C5107" s="245">
        <v>2022</v>
      </c>
      <c r="D5107" s="245" t="s">
        <v>3771</v>
      </c>
      <c r="E5107" s="245">
        <v>1</v>
      </c>
      <c r="F5107" s="245"/>
      <c r="G5107" s="253">
        <v>33.955779999999997</v>
      </c>
    </row>
    <row r="5108" spans="1:7">
      <c r="A5108" s="251"/>
      <c r="B5108" s="241" t="s">
        <v>5093</v>
      </c>
      <c r="C5108" s="245">
        <v>2022</v>
      </c>
      <c r="D5108" s="245" t="s">
        <v>3771</v>
      </c>
      <c r="E5108" s="245">
        <v>1</v>
      </c>
      <c r="F5108" s="245"/>
      <c r="G5108" s="253">
        <v>19.635759999999998</v>
      </c>
    </row>
    <row r="5109" spans="1:7">
      <c r="A5109" s="251"/>
      <c r="B5109" s="241" t="s">
        <v>5093</v>
      </c>
      <c r="C5109" s="245">
        <v>2022</v>
      </c>
      <c r="D5109" s="245" t="s">
        <v>3771</v>
      </c>
      <c r="E5109" s="245">
        <v>1</v>
      </c>
      <c r="F5109" s="245"/>
      <c r="G5109" s="253">
        <v>18.211080000000003</v>
      </c>
    </row>
    <row r="5110" spans="1:7">
      <c r="A5110" s="251"/>
      <c r="B5110" s="241" t="s">
        <v>5093</v>
      </c>
      <c r="C5110" s="245">
        <v>2022</v>
      </c>
      <c r="D5110" s="245" t="s">
        <v>3771</v>
      </c>
      <c r="E5110" s="245">
        <v>1</v>
      </c>
      <c r="F5110" s="245"/>
      <c r="G5110" s="253">
        <v>40.031669999999998</v>
      </c>
    </row>
    <row r="5111" spans="1:7">
      <c r="A5111" s="251"/>
      <c r="B5111" s="241" t="s">
        <v>5093</v>
      </c>
      <c r="C5111" s="245">
        <v>2022</v>
      </c>
      <c r="D5111" s="245" t="s">
        <v>3771</v>
      </c>
      <c r="E5111" s="245">
        <v>1</v>
      </c>
      <c r="F5111" s="245"/>
      <c r="G5111" s="253">
        <v>19.40671</v>
      </c>
    </row>
    <row r="5112" spans="1:7">
      <c r="A5112" s="251"/>
      <c r="B5112" s="241" t="s">
        <v>5093</v>
      </c>
      <c r="C5112" s="245">
        <v>2022</v>
      </c>
      <c r="D5112" s="245" t="s">
        <v>3771</v>
      </c>
      <c r="E5112" s="245">
        <v>1</v>
      </c>
      <c r="F5112" s="245"/>
      <c r="G5112" s="253">
        <v>39.176769999999998</v>
      </c>
    </row>
    <row r="5113" spans="1:7">
      <c r="A5113" s="251"/>
      <c r="B5113" s="241" t="s">
        <v>5093</v>
      </c>
      <c r="C5113" s="245">
        <v>2022</v>
      </c>
      <c r="D5113" s="245" t="s">
        <v>3771</v>
      </c>
      <c r="E5113" s="245">
        <v>1</v>
      </c>
      <c r="F5113" s="245"/>
      <c r="G5113" s="253">
        <v>29.469720000000002</v>
      </c>
    </row>
    <row r="5114" spans="1:7">
      <c r="A5114" s="251"/>
      <c r="B5114" s="241" t="s">
        <v>5093</v>
      </c>
      <c r="C5114" s="245">
        <v>2022</v>
      </c>
      <c r="D5114" s="245" t="s">
        <v>3771</v>
      </c>
      <c r="E5114" s="245">
        <v>1</v>
      </c>
      <c r="F5114" s="245"/>
      <c r="G5114" s="253">
        <v>38.559550000000002</v>
      </c>
    </row>
    <row r="5115" spans="1:7">
      <c r="A5115" s="251"/>
      <c r="B5115" s="241" t="s">
        <v>5093</v>
      </c>
      <c r="C5115" s="245">
        <v>2022</v>
      </c>
      <c r="D5115" s="245" t="s">
        <v>3771</v>
      </c>
      <c r="E5115" s="245">
        <v>1</v>
      </c>
      <c r="F5115" s="245"/>
      <c r="G5115" s="253">
        <v>25.683949999999999</v>
      </c>
    </row>
    <row r="5116" spans="1:7">
      <c r="A5116" s="251"/>
      <c r="B5116" s="241" t="s">
        <v>5093</v>
      </c>
      <c r="C5116" s="245">
        <v>2022</v>
      </c>
      <c r="D5116" s="245" t="s">
        <v>3771</v>
      </c>
      <c r="E5116" s="245">
        <v>1</v>
      </c>
      <c r="F5116" s="245"/>
      <c r="G5116" s="253">
        <v>13.85385</v>
      </c>
    </row>
    <row r="5117" spans="1:7">
      <c r="A5117" s="251"/>
      <c r="B5117" s="241" t="s">
        <v>5093</v>
      </c>
      <c r="C5117" s="245">
        <v>2022</v>
      </c>
      <c r="D5117" s="245" t="s">
        <v>3771</v>
      </c>
      <c r="E5117" s="245">
        <v>1</v>
      </c>
      <c r="F5117" s="245"/>
      <c r="G5117" s="253">
        <v>29.49156</v>
      </c>
    </row>
    <row r="5118" spans="1:7">
      <c r="A5118" s="251"/>
      <c r="B5118" s="241" t="s">
        <v>5093</v>
      </c>
      <c r="C5118" s="245">
        <v>2022</v>
      </c>
      <c r="D5118" s="245" t="s">
        <v>3771</v>
      </c>
      <c r="E5118" s="245">
        <v>1</v>
      </c>
      <c r="F5118" s="245"/>
      <c r="G5118" s="253">
        <v>31.645619999999997</v>
      </c>
    </row>
    <row r="5119" spans="1:7">
      <c r="A5119" s="251"/>
      <c r="B5119" s="241" t="s">
        <v>5093</v>
      </c>
      <c r="C5119" s="245">
        <v>2022</v>
      </c>
      <c r="D5119" s="245" t="s">
        <v>3771</v>
      </c>
      <c r="E5119" s="245">
        <v>1</v>
      </c>
      <c r="F5119" s="245"/>
      <c r="G5119" s="253">
        <v>30.226680000000002</v>
      </c>
    </row>
    <row r="5120" spans="1:7">
      <c r="A5120" s="251"/>
      <c r="B5120" s="241" t="s">
        <v>5093</v>
      </c>
      <c r="C5120" s="245">
        <v>2022</v>
      </c>
      <c r="D5120" s="245" t="s">
        <v>3771</v>
      </c>
      <c r="E5120" s="245">
        <v>1</v>
      </c>
      <c r="F5120" s="245"/>
      <c r="G5120" s="253">
        <v>30.846409999999999</v>
      </c>
    </row>
    <row r="5121" spans="1:7">
      <c r="A5121" s="251"/>
      <c r="B5121" s="241" t="s">
        <v>5093</v>
      </c>
      <c r="C5121" s="245">
        <v>2022</v>
      </c>
      <c r="D5121" s="245" t="s">
        <v>3771</v>
      </c>
      <c r="E5121" s="245">
        <v>1</v>
      </c>
      <c r="F5121" s="245"/>
      <c r="G5121" s="253">
        <v>19.363430000000001</v>
      </c>
    </row>
    <row r="5122" spans="1:7">
      <c r="A5122" s="251"/>
      <c r="B5122" s="241" t="s">
        <v>5093</v>
      </c>
      <c r="C5122" s="245">
        <v>2022</v>
      </c>
      <c r="D5122" s="245" t="s">
        <v>3771</v>
      </c>
      <c r="E5122" s="245">
        <v>1</v>
      </c>
      <c r="F5122" s="245"/>
      <c r="G5122" s="253">
        <v>14.106399999999999</v>
      </c>
    </row>
    <row r="5123" spans="1:7">
      <c r="A5123" s="251"/>
      <c r="B5123" s="241" t="s">
        <v>5093</v>
      </c>
      <c r="C5123" s="245">
        <v>2022</v>
      </c>
      <c r="D5123" s="245" t="s">
        <v>3771</v>
      </c>
      <c r="E5123" s="245">
        <v>1</v>
      </c>
      <c r="F5123" s="245"/>
      <c r="G5123" s="253">
        <v>44.588769999999997</v>
      </c>
    </row>
    <row r="5124" spans="1:7">
      <c r="A5124" s="251"/>
      <c r="B5124" s="241" t="s">
        <v>5093</v>
      </c>
      <c r="C5124" s="245">
        <v>2022</v>
      </c>
      <c r="D5124" s="245" t="s">
        <v>3771</v>
      </c>
      <c r="E5124" s="245">
        <v>1</v>
      </c>
      <c r="F5124" s="245"/>
      <c r="G5124" s="253">
        <v>7.6675000000000004</v>
      </c>
    </row>
    <row r="5125" spans="1:7">
      <c r="A5125" s="251"/>
      <c r="B5125" s="241" t="s">
        <v>5093</v>
      </c>
      <c r="C5125" s="245">
        <v>2022</v>
      </c>
      <c r="D5125" s="245" t="s">
        <v>3771</v>
      </c>
      <c r="E5125" s="245">
        <v>1</v>
      </c>
      <c r="F5125" s="245"/>
      <c r="G5125" s="253">
        <v>31.708189999999998</v>
      </c>
    </row>
    <row r="5126" spans="1:7">
      <c r="A5126" s="251"/>
      <c r="B5126" s="241" t="s">
        <v>5093</v>
      </c>
      <c r="C5126" s="245">
        <v>2022</v>
      </c>
      <c r="D5126" s="245" t="s">
        <v>3771</v>
      </c>
      <c r="E5126" s="245">
        <v>1</v>
      </c>
      <c r="F5126" s="245"/>
      <c r="G5126" s="253">
        <v>23.457990000000002</v>
      </c>
    </row>
    <row r="5127" spans="1:7">
      <c r="A5127" s="251"/>
      <c r="B5127" s="241" t="s">
        <v>5093</v>
      </c>
      <c r="C5127" s="245">
        <v>2022</v>
      </c>
      <c r="D5127" s="245" t="s">
        <v>3771</v>
      </c>
      <c r="E5127" s="245">
        <v>1</v>
      </c>
      <c r="F5127" s="245"/>
      <c r="G5127" s="253">
        <v>14.151200000000001</v>
      </c>
    </row>
    <row r="5128" spans="1:7">
      <c r="A5128" s="251"/>
      <c r="B5128" s="241" t="s">
        <v>5093</v>
      </c>
      <c r="C5128" s="245">
        <v>2022</v>
      </c>
      <c r="D5128" s="245" t="s">
        <v>3771</v>
      </c>
      <c r="E5128" s="245">
        <v>1</v>
      </c>
      <c r="F5128" s="245"/>
      <c r="G5128" s="253">
        <v>15.059979999999999</v>
      </c>
    </row>
    <row r="5129" spans="1:7">
      <c r="A5129" s="251"/>
      <c r="B5129" s="241" t="s">
        <v>5093</v>
      </c>
      <c r="C5129" s="245">
        <v>2022</v>
      </c>
      <c r="D5129" s="245" t="s">
        <v>3771</v>
      </c>
      <c r="E5129" s="245">
        <v>1</v>
      </c>
      <c r="F5129" s="245"/>
      <c r="G5129" s="253">
        <v>29.627099999999999</v>
      </c>
    </row>
    <row r="5130" spans="1:7">
      <c r="A5130" s="251"/>
      <c r="B5130" s="241" t="s">
        <v>5093</v>
      </c>
      <c r="C5130" s="245">
        <v>2022</v>
      </c>
      <c r="D5130" s="245" t="s">
        <v>3771</v>
      </c>
      <c r="E5130" s="245">
        <v>1</v>
      </c>
      <c r="F5130" s="245"/>
      <c r="G5130" s="253">
        <v>31.826310000000003</v>
      </c>
    </row>
    <row r="5131" spans="1:7">
      <c r="A5131" s="251"/>
      <c r="B5131" s="241" t="s">
        <v>5093</v>
      </c>
      <c r="C5131" s="245">
        <v>2022</v>
      </c>
      <c r="D5131" s="245" t="s">
        <v>3771</v>
      </c>
      <c r="E5131" s="245">
        <v>1</v>
      </c>
      <c r="F5131" s="245"/>
      <c r="G5131" s="253">
        <v>37.889559999999996</v>
      </c>
    </row>
    <row r="5132" spans="1:7">
      <c r="A5132" s="251"/>
      <c r="B5132" s="241" t="s">
        <v>5093</v>
      </c>
      <c r="C5132" s="245">
        <v>2022</v>
      </c>
      <c r="D5132" s="245" t="s">
        <v>3771</v>
      </c>
      <c r="E5132" s="245">
        <v>1</v>
      </c>
      <c r="F5132" s="245"/>
      <c r="G5132" s="253">
        <v>45.981970000000004</v>
      </c>
    </row>
    <row r="5133" spans="1:7" ht="37.5">
      <c r="A5133" s="251"/>
      <c r="B5133" s="241" t="s">
        <v>5104</v>
      </c>
      <c r="C5133" s="245">
        <v>2022</v>
      </c>
      <c r="D5133" s="245" t="s">
        <v>3771</v>
      </c>
      <c r="E5133" s="245">
        <v>5</v>
      </c>
      <c r="F5133" s="245"/>
      <c r="G5133" s="253">
        <v>19.106470000000002</v>
      </c>
    </row>
    <row r="5134" spans="1:7">
      <c r="A5134" s="251"/>
      <c r="B5134" s="241" t="s">
        <v>5093</v>
      </c>
      <c r="C5134" s="245">
        <v>2022</v>
      </c>
      <c r="D5134" s="245" t="s">
        <v>3771</v>
      </c>
      <c r="E5134" s="245">
        <v>1</v>
      </c>
      <c r="F5134" s="245"/>
      <c r="G5134" s="253">
        <v>27.376189999999998</v>
      </c>
    </row>
    <row r="5135" spans="1:7">
      <c r="A5135" s="251"/>
      <c r="B5135" s="241" t="s">
        <v>5093</v>
      </c>
      <c r="C5135" s="245">
        <v>2022</v>
      </c>
      <c r="D5135" s="245" t="s">
        <v>3771</v>
      </c>
      <c r="E5135" s="245">
        <v>1</v>
      </c>
      <c r="F5135" s="245"/>
      <c r="G5135" s="253">
        <v>28.557759999999998</v>
      </c>
    </row>
    <row r="5136" spans="1:7">
      <c r="A5136" s="251"/>
      <c r="B5136" s="241" t="s">
        <v>5093</v>
      </c>
      <c r="C5136" s="245">
        <v>2022</v>
      </c>
      <c r="D5136" s="245" t="s">
        <v>3771</v>
      </c>
      <c r="E5136" s="245">
        <v>1</v>
      </c>
      <c r="F5136" s="245"/>
      <c r="G5136" s="253">
        <v>31.140919999999998</v>
      </c>
    </row>
    <row r="5137" spans="1:7">
      <c r="A5137" s="251"/>
      <c r="B5137" s="241" t="s">
        <v>5093</v>
      </c>
      <c r="C5137" s="245">
        <v>2022</v>
      </c>
      <c r="D5137" s="245" t="s">
        <v>3771</v>
      </c>
      <c r="E5137" s="245">
        <v>1</v>
      </c>
      <c r="F5137" s="245"/>
      <c r="G5137" s="253">
        <v>28.22636</v>
      </c>
    </row>
    <row r="5138" spans="1:7">
      <c r="A5138" s="251"/>
      <c r="B5138" s="241" t="s">
        <v>5093</v>
      </c>
      <c r="C5138" s="245">
        <v>2022</v>
      </c>
      <c r="D5138" s="245" t="s">
        <v>3771</v>
      </c>
      <c r="E5138" s="245">
        <v>1</v>
      </c>
      <c r="F5138" s="245"/>
      <c r="G5138" s="253">
        <v>20.464590000000001</v>
      </c>
    </row>
    <row r="5139" spans="1:7">
      <c r="A5139" s="251"/>
      <c r="B5139" s="241" t="s">
        <v>5093</v>
      </c>
      <c r="C5139" s="245">
        <v>2022</v>
      </c>
      <c r="D5139" s="245" t="s">
        <v>3771</v>
      </c>
      <c r="E5139" s="245">
        <v>1</v>
      </c>
      <c r="F5139" s="245"/>
      <c r="G5139" s="253">
        <v>19.57377</v>
      </c>
    </row>
    <row r="5140" spans="1:7">
      <c r="A5140" s="251"/>
      <c r="B5140" s="241" t="s">
        <v>5093</v>
      </c>
      <c r="C5140" s="245">
        <v>2022</v>
      </c>
      <c r="D5140" s="245" t="s">
        <v>3771</v>
      </c>
      <c r="E5140" s="245">
        <v>1</v>
      </c>
      <c r="F5140" s="245"/>
      <c r="G5140" s="253">
        <v>22.87838</v>
      </c>
    </row>
    <row r="5141" spans="1:7">
      <c r="A5141" s="251"/>
      <c r="B5141" s="241" t="s">
        <v>5093</v>
      </c>
      <c r="C5141" s="245">
        <v>2022</v>
      </c>
      <c r="D5141" s="245" t="s">
        <v>3771</v>
      </c>
      <c r="E5141" s="245">
        <v>1</v>
      </c>
      <c r="F5141" s="245"/>
      <c r="G5141" s="253">
        <v>26.36289</v>
      </c>
    </row>
    <row r="5142" spans="1:7">
      <c r="A5142" s="251"/>
      <c r="B5142" s="241" t="s">
        <v>5093</v>
      </c>
      <c r="C5142" s="245">
        <v>2022</v>
      </c>
      <c r="D5142" s="245" t="s">
        <v>3771</v>
      </c>
      <c r="E5142" s="245">
        <v>1</v>
      </c>
      <c r="F5142" s="245"/>
      <c r="G5142" s="253">
        <v>22.31963</v>
      </c>
    </row>
    <row r="5143" spans="1:7">
      <c r="A5143" s="251"/>
      <c r="B5143" s="241" t="s">
        <v>5093</v>
      </c>
      <c r="C5143" s="245">
        <v>2022</v>
      </c>
      <c r="D5143" s="245" t="s">
        <v>3771</v>
      </c>
      <c r="E5143" s="245">
        <v>1</v>
      </c>
      <c r="F5143" s="245"/>
      <c r="G5143" s="253">
        <v>24.363199999999999</v>
      </c>
    </row>
    <row r="5144" spans="1:7">
      <c r="A5144" s="251"/>
      <c r="B5144" s="241" t="s">
        <v>5093</v>
      </c>
      <c r="C5144" s="245">
        <v>2022</v>
      </c>
      <c r="D5144" s="245" t="s">
        <v>3771</v>
      </c>
      <c r="E5144" s="245">
        <v>1</v>
      </c>
      <c r="F5144" s="245"/>
      <c r="G5144" s="253">
        <v>23.784759999999999</v>
      </c>
    </row>
    <row r="5145" spans="1:7">
      <c r="A5145" s="251"/>
      <c r="B5145" s="241" t="s">
        <v>5093</v>
      </c>
      <c r="C5145" s="245">
        <v>2022</v>
      </c>
      <c r="D5145" s="245" t="s">
        <v>3771</v>
      </c>
      <c r="E5145" s="245">
        <v>1</v>
      </c>
      <c r="F5145" s="245"/>
      <c r="G5145" s="253">
        <v>22.548959999999997</v>
      </c>
    </row>
    <row r="5146" spans="1:7">
      <c r="A5146" s="251"/>
      <c r="B5146" s="241" t="s">
        <v>5093</v>
      </c>
      <c r="C5146" s="245">
        <v>2022</v>
      </c>
      <c r="D5146" s="245" t="s">
        <v>3771</v>
      </c>
      <c r="E5146" s="245">
        <v>1</v>
      </c>
      <c r="F5146" s="245"/>
      <c r="G5146" s="253">
        <v>38.068730000000002</v>
      </c>
    </row>
    <row r="5147" spans="1:7">
      <c r="A5147" s="251"/>
      <c r="B5147" s="241" t="s">
        <v>5093</v>
      </c>
      <c r="C5147" s="245">
        <v>2022</v>
      </c>
      <c r="D5147" s="245" t="s">
        <v>3771</v>
      </c>
      <c r="E5147" s="245">
        <v>1</v>
      </c>
      <c r="F5147" s="245"/>
      <c r="G5147" s="253">
        <v>25.066119999999998</v>
      </c>
    </row>
    <row r="5148" spans="1:7">
      <c r="A5148" s="251"/>
      <c r="B5148" s="241" t="s">
        <v>5093</v>
      </c>
      <c r="C5148" s="245">
        <v>2022</v>
      </c>
      <c r="D5148" s="245" t="s">
        <v>3771</v>
      </c>
      <c r="E5148" s="245">
        <v>1</v>
      </c>
      <c r="F5148" s="245"/>
      <c r="G5148" s="253">
        <v>39.784910000000004</v>
      </c>
    </row>
    <row r="5149" spans="1:7">
      <c r="A5149" s="251"/>
      <c r="B5149" s="241" t="s">
        <v>5093</v>
      </c>
      <c r="C5149" s="245">
        <v>2022</v>
      </c>
      <c r="D5149" s="245" t="s">
        <v>3771</v>
      </c>
      <c r="E5149" s="245">
        <v>1</v>
      </c>
      <c r="F5149" s="245"/>
      <c r="G5149" s="253">
        <v>39.951430000000002</v>
      </c>
    </row>
    <row r="5150" spans="1:7">
      <c r="A5150" s="251"/>
      <c r="B5150" s="241" t="s">
        <v>5093</v>
      </c>
      <c r="C5150" s="245">
        <v>2022</v>
      </c>
      <c r="D5150" s="245" t="s">
        <v>3771</v>
      </c>
      <c r="E5150" s="245">
        <v>1</v>
      </c>
      <c r="F5150" s="245"/>
      <c r="G5150" s="253">
        <v>25.902729999999998</v>
      </c>
    </row>
    <row r="5151" spans="1:7">
      <c r="A5151" s="251"/>
      <c r="B5151" s="241" t="s">
        <v>5093</v>
      </c>
      <c r="C5151" s="245">
        <v>2022</v>
      </c>
      <c r="D5151" s="245" t="s">
        <v>3771</v>
      </c>
      <c r="E5151" s="245">
        <v>1</v>
      </c>
      <c r="F5151" s="245"/>
      <c r="G5151" s="253">
        <v>36.792149999999999</v>
      </c>
    </row>
    <row r="5152" spans="1:7">
      <c r="A5152" s="251"/>
      <c r="B5152" s="241" t="s">
        <v>5093</v>
      </c>
      <c r="C5152" s="245">
        <v>2022</v>
      </c>
      <c r="D5152" s="245" t="s">
        <v>3771</v>
      </c>
      <c r="E5152" s="245">
        <v>1</v>
      </c>
      <c r="F5152" s="245"/>
      <c r="G5152" s="253">
        <v>40.031669999999998</v>
      </c>
    </row>
    <row r="5153" spans="1:7">
      <c r="A5153" s="251"/>
      <c r="B5153" s="241" t="s">
        <v>5093</v>
      </c>
      <c r="C5153" s="245">
        <v>2022</v>
      </c>
      <c r="D5153" s="245" t="s">
        <v>3771</v>
      </c>
      <c r="E5153" s="245">
        <v>1</v>
      </c>
      <c r="F5153" s="245"/>
      <c r="G5153" s="253">
        <v>45.650410000000001</v>
      </c>
    </row>
    <row r="5154" spans="1:7">
      <c r="A5154" s="251"/>
      <c r="B5154" s="241" t="s">
        <v>5093</v>
      </c>
      <c r="C5154" s="245">
        <v>2022</v>
      </c>
      <c r="D5154" s="245" t="s">
        <v>3771</v>
      </c>
      <c r="E5154" s="245">
        <v>1</v>
      </c>
      <c r="F5154" s="245"/>
      <c r="G5154" s="253">
        <v>47.547930000000001</v>
      </c>
    </row>
    <row r="5155" spans="1:7">
      <c r="A5155" s="251"/>
      <c r="B5155" s="241" t="s">
        <v>5093</v>
      </c>
      <c r="C5155" s="245">
        <v>2022</v>
      </c>
      <c r="D5155" s="245" t="s">
        <v>3771</v>
      </c>
      <c r="E5155" s="245">
        <v>1</v>
      </c>
      <c r="F5155" s="245"/>
      <c r="G5155" s="253">
        <v>46.986089999999997</v>
      </c>
    </row>
    <row r="5156" spans="1:7" ht="37.5">
      <c r="A5156" s="251"/>
      <c r="B5156" s="241" t="s">
        <v>5094</v>
      </c>
      <c r="C5156" s="245">
        <v>2022</v>
      </c>
      <c r="D5156" s="245" t="s">
        <v>3771</v>
      </c>
      <c r="E5156" s="245">
        <v>1</v>
      </c>
      <c r="F5156" s="245"/>
      <c r="G5156" s="253">
        <v>25.04823</v>
      </c>
    </row>
    <row r="5157" spans="1:7" ht="37.5">
      <c r="A5157" s="251"/>
      <c r="B5157" s="241" t="s">
        <v>5094</v>
      </c>
      <c r="C5157" s="245">
        <v>2022</v>
      </c>
      <c r="D5157" s="245" t="s">
        <v>3771</v>
      </c>
      <c r="E5157" s="245">
        <v>1</v>
      </c>
      <c r="F5157" s="245"/>
      <c r="G5157" s="253">
        <v>27.475069999999999</v>
      </c>
    </row>
    <row r="5158" spans="1:7" ht="37.5">
      <c r="A5158" s="251"/>
      <c r="B5158" s="241" t="s">
        <v>5094</v>
      </c>
      <c r="C5158" s="245">
        <v>2022</v>
      </c>
      <c r="D5158" s="245" t="s">
        <v>3771</v>
      </c>
      <c r="E5158" s="245">
        <v>1</v>
      </c>
      <c r="F5158" s="245"/>
      <c r="G5158" s="253">
        <v>29.38165</v>
      </c>
    </row>
    <row r="5159" spans="1:7" ht="37.5">
      <c r="A5159" s="251"/>
      <c r="B5159" s="241" t="s">
        <v>5094</v>
      </c>
      <c r="C5159" s="245">
        <v>2022</v>
      </c>
      <c r="D5159" s="245" t="s">
        <v>3771</v>
      </c>
      <c r="E5159" s="245">
        <v>1</v>
      </c>
      <c r="F5159" s="245"/>
      <c r="G5159" s="253">
        <v>23.465199999999999</v>
      </c>
    </row>
    <row r="5160" spans="1:7" ht="37.5">
      <c r="A5160" s="251"/>
      <c r="B5160" s="241" t="s">
        <v>5094</v>
      </c>
      <c r="C5160" s="245">
        <v>2022</v>
      </c>
      <c r="D5160" s="245" t="s">
        <v>3771</v>
      </c>
      <c r="E5160" s="245">
        <v>1</v>
      </c>
      <c r="F5160" s="245"/>
      <c r="G5160" s="253">
        <v>24.709779999999999</v>
      </c>
    </row>
    <row r="5161" spans="1:7" ht="37.5">
      <c r="A5161" s="251"/>
      <c r="B5161" s="241" t="s">
        <v>5094</v>
      </c>
      <c r="C5161" s="245">
        <v>2022</v>
      </c>
      <c r="D5161" s="245" t="s">
        <v>3771</v>
      </c>
      <c r="E5161" s="245">
        <v>1</v>
      </c>
      <c r="F5161" s="245"/>
      <c r="G5161" s="253">
        <v>25.759319999999999</v>
      </c>
    </row>
    <row r="5162" spans="1:7" ht="37.5">
      <c r="A5162" s="251"/>
      <c r="B5162" s="241" t="s">
        <v>5094</v>
      </c>
      <c r="C5162" s="245">
        <v>2022</v>
      </c>
      <c r="D5162" s="245" t="s">
        <v>3771</v>
      </c>
      <c r="E5162" s="245">
        <v>1</v>
      </c>
      <c r="F5162" s="245"/>
      <c r="G5162" s="253">
        <v>24.871919999999999</v>
      </c>
    </row>
    <row r="5163" spans="1:7" ht="37.5">
      <c r="A5163" s="251"/>
      <c r="B5163" s="241" t="s">
        <v>5094</v>
      </c>
      <c r="C5163" s="245">
        <v>2022</v>
      </c>
      <c r="D5163" s="245" t="s">
        <v>3771</v>
      </c>
      <c r="E5163" s="245">
        <v>1</v>
      </c>
      <c r="F5163" s="245"/>
      <c r="G5163" s="253">
        <v>16.93561</v>
      </c>
    </row>
    <row r="5164" spans="1:7" ht="37.5">
      <c r="A5164" s="251"/>
      <c r="B5164" s="241" t="s">
        <v>5094</v>
      </c>
      <c r="C5164" s="245">
        <v>2022</v>
      </c>
      <c r="D5164" s="245" t="s">
        <v>3771</v>
      </c>
      <c r="E5164" s="245">
        <v>1</v>
      </c>
      <c r="F5164" s="245"/>
      <c r="G5164" s="253">
        <v>25.623709999999999</v>
      </c>
    </row>
    <row r="5165" spans="1:7" ht="37.5">
      <c r="A5165" s="251"/>
      <c r="B5165" s="241" t="s">
        <v>5094</v>
      </c>
      <c r="C5165" s="245">
        <v>2022</v>
      </c>
      <c r="D5165" s="245" t="s">
        <v>3771</v>
      </c>
      <c r="E5165" s="245">
        <v>1</v>
      </c>
      <c r="F5165" s="245"/>
      <c r="G5165" s="253">
        <v>38.776050000000005</v>
      </c>
    </row>
    <row r="5166" spans="1:7" ht="37.5">
      <c r="A5166" s="251"/>
      <c r="B5166" s="241" t="s">
        <v>5094</v>
      </c>
      <c r="C5166" s="245">
        <v>2022</v>
      </c>
      <c r="D5166" s="245" t="s">
        <v>3771</v>
      </c>
      <c r="E5166" s="245">
        <v>1</v>
      </c>
      <c r="F5166" s="245"/>
      <c r="G5166" s="253">
        <v>39.805819999999997</v>
      </c>
    </row>
    <row r="5167" spans="1:7" ht="37.5">
      <c r="A5167" s="251"/>
      <c r="B5167" s="241" t="s">
        <v>5094</v>
      </c>
      <c r="C5167" s="245">
        <v>2022</v>
      </c>
      <c r="D5167" s="245" t="s">
        <v>3771</v>
      </c>
      <c r="E5167" s="245">
        <v>1</v>
      </c>
      <c r="F5167" s="245"/>
      <c r="G5167" s="253">
        <v>14.235299999999999</v>
      </c>
    </row>
    <row r="5168" spans="1:7" ht="37.5">
      <c r="A5168" s="251"/>
      <c r="B5168" s="241" t="s">
        <v>5094</v>
      </c>
      <c r="C5168" s="245">
        <v>2022</v>
      </c>
      <c r="D5168" s="245" t="s">
        <v>3771</v>
      </c>
      <c r="E5168" s="245">
        <v>1</v>
      </c>
      <c r="F5168" s="245"/>
      <c r="G5168" s="253">
        <v>24.68402</v>
      </c>
    </row>
    <row r="5169" spans="1:7" ht="37.5">
      <c r="A5169" s="251"/>
      <c r="B5169" s="241" t="s">
        <v>5094</v>
      </c>
      <c r="C5169" s="245">
        <v>2022</v>
      </c>
      <c r="D5169" s="245" t="s">
        <v>3771</v>
      </c>
      <c r="E5169" s="245">
        <v>1</v>
      </c>
      <c r="F5169" s="245"/>
      <c r="G5169" s="253">
        <v>24.66938</v>
      </c>
    </row>
    <row r="5170" spans="1:7" ht="37.5">
      <c r="A5170" s="251"/>
      <c r="B5170" s="241" t="s">
        <v>5094</v>
      </c>
      <c r="C5170" s="245">
        <v>2022</v>
      </c>
      <c r="D5170" s="245" t="s">
        <v>3771</v>
      </c>
      <c r="E5170" s="245">
        <v>1</v>
      </c>
      <c r="F5170" s="245"/>
      <c r="G5170" s="253">
        <v>26.460709999999999</v>
      </c>
    </row>
    <row r="5171" spans="1:7" ht="37.5">
      <c r="A5171" s="251"/>
      <c r="B5171" s="241" t="s">
        <v>5094</v>
      </c>
      <c r="C5171" s="245">
        <v>2022</v>
      </c>
      <c r="D5171" s="245" t="s">
        <v>3771</v>
      </c>
      <c r="E5171" s="245">
        <v>1</v>
      </c>
      <c r="F5171" s="245"/>
      <c r="G5171" s="253">
        <v>27.41696</v>
      </c>
    </row>
    <row r="5172" spans="1:7" ht="37.5">
      <c r="A5172" s="251"/>
      <c r="B5172" s="241" t="s">
        <v>5094</v>
      </c>
      <c r="C5172" s="245">
        <v>2022</v>
      </c>
      <c r="D5172" s="245" t="s">
        <v>3771</v>
      </c>
      <c r="E5172" s="245">
        <v>1</v>
      </c>
      <c r="F5172" s="245"/>
      <c r="G5172" s="253">
        <v>28.009450000000001</v>
      </c>
    </row>
    <row r="5173" spans="1:7" ht="37.5">
      <c r="A5173" s="251"/>
      <c r="B5173" s="241" t="s">
        <v>5094</v>
      </c>
      <c r="C5173" s="245">
        <v>2022</v>
      </c>
      <c r="D5173" s="245" t="s">
        <v>3771</v>
      </c>
      <c r="E5173" s="245">
        <v>1</v>
      </c>
      <c r="F5173" s="245"/>
      <c r="G5173" s="253">
        <v>38.514089999999996</v>
      </c>
    </row>
    <row r="5174" spans="1:7" ht="37.5">
      <c r="A5174" s="251"/>
      <c r="B5174" s="241" t="s">
        <v>5094</v>
      </c>
      <c r="C5174" s="245">
        <v>2022</v>
      </c>
      <c r="D5174" s="245" t="s">
        <v>3771</v>
      </c>
      <c r="E5174" s="245">
        <v>1</v>
      </c>
      <c r="F5174" s="245"/>
      <c r="G5174" s="253">
        <v>39.954440000000005</v>
      </c>
    </row>
    <row r="5175" spans="1:7" ht="37.5">
      <c r="A5175" s="251"/>
      <c r="B5175" s="241" t="s">
        <v>5094</v>
      </c>
      <c r="C5175" s="245">
        <v>2022</v>
      </c>
      <c r="D5175" s="245" t="s">
        <v>3771</v>
      </c>
      <c r="E5175" s="245">
        <v>1</v>
      </c>
      <c r="F5175" s="245"/>
      <c r="G5175" s="253">
        <v>26.140340000000002</v>
      </c>
    </row>
    <row r="5176" spans="1:7" ht="37.5">
      <c r="A5176" s="251"/>
      <c r="B5176" s="241" t="s">
        <v>5094</v>
      </c>
      <c r="C5176" s="245">
        <v>2022</v>
      </c>
      <c r="D5176" s="245" t="s">
        <v>3771</v>
      </c>
      <c r="E5176" s="245">
        <v>1</v>
      </c>
      <c r="F5176" s="245"/>
      <c r="G5176" s="253">
        <v>39.034109999999998</v>
      </c>
    </row>
    <row r="5177" spans="1:7" ht="37.5">
      <c r="A5177" s="251"/>
      <c r="B5177" s="241" t="s">
        <v>5094</v>
      </c>
      <c r="C5177" s="245">
        <v>2022</v>
      </c>
      <c r="D5177" s="245" t="s">
        <v>3771</v>
      </c>
      <c r="E5177" s="245">
        <v>1</v>
      </c>
      <c r="F5177" s="245"/>
      <c r="G5177" s="253">
        <v>28.17145</v>
      </c>
    </row>
    <row r="5178" spans="1:7" ht="37.5">
      <c r="A5178" s="251"/>
      <c r="B5178" s="241" t="s">
        <v>5094</v>
      </c>
      <c r="C5178" s="245">
        <v>2022</v>
      </c>
      <c r="D5178" s="245" t="s">
        <v>3771</v>
      </c>
      <c r="E5178" s="245">
        <v>1</v>
      </c>
      <c r="F5178" s="245"/>
      <c r="G5178" s="253">
        <v>26.15061</v>
      </c>
    </row>
    <row r="5179" spans="1:7" ht="37.5">
      <c r="A5179" s="251"/>
      <c r="B5179" s="241" t="s">
        <v>5094</v>
      </c>
      <c r="C5179" s="245">
        <v>2022</v>
      </c>
      <c r="D5179" s="245" t="s">
        <v>3771</v>
      </c>
      <c r="E5179" s="245">
        <v>1</v>
      </c>
      <c r="F5179" s="245"/>
      <c r="G5179" s="253">
        <v>15.39232</v>
      </c>
    </row>
    <row r="5180" spans="1:7" ht="37.5">
      <c r="A5180" s="251"/>
      <c r="B5180" s="241" t="s">
        <v>5094</v>
      </c>
      <c r="C5180" s="245">
        <v>2022</v>
      </c>
      <c r="D5180" s="245" t="s">
        <v>3771</v>
      </c>
      <c r="E5180" s="245">
        <v>1</v>
      </c>
      <c r="F5180" s="245"/>
      <c r="G5180" s="253">
        <v>14.10521</v>
      </c>
    </row>
    <row r="5181" spans="1:7" ht="37.5">
      <c r="A5181" s="251"/>
      <c r="B5181" s="241" t="s">
        <v>5094</v>
      </c>
      <c r="C5181" s="245">
        <v>2022</v>
      </c>
      <c r="D5181" s="245" t="s">
        <v>3771</v>
      </c>
      <c r="E5181" s="245">
        <v>1</v>
      </c>
      <c r="F5181" s="245"/>
      <c r="G5181" s="253">
        <v>40.068889999999996</v>
      </c>
    </row>
    <row r="5182" spans="1:7" ht="37.5">
      <c r="A5182" s="251"/>
      <c r="B5182" s="241" t="s">
        <v>5094</v>
      </c>
      <c r="C5182" s="245">
        <v>2022</v>
      </c>
      <c r="D5182" s="245" t="s">
        <v>3771</v>
      </c>
      <c r="E5182" s="245">
        <v>1</v>
      </c>
      <c r="F5182" s="245"/>
      <c r="G5182" s="253">
        <v>39.431069999999998</v>
      </c>
    </row>
    <row r="5183" spans="1:7" ht="37.5">
      <c r="A5183" s="251"/>
      <c r="B5183" s="241" t="s">
        <v>5094</v>
      </c>
      <c r="C5183" s="245">
        <v>2022</v>
      </c>
      <c r="D5183" s="245" t="s">
        <v>3771</v>
      </c>
      <c r="E5183" s="245">
        <v>1</v>
      </c>
      <c r="F5183" s="245"/>
      <c r="G5183" s="253">
        <v>14.361600000000001</v>
      </c>
    </row>
    <row r="5184" spans="1:7" ht="37.5">
      <c r="A5184" s="251"/>
      <c r="B5184" s="241" t="s">
        <v>5094</v>
      </c>
      <c r="C5184" s="245">
        <v>2022</v>
      </c>
      <c r="D5184" s="245" t="s">
        <v>3771</v>
      </c>
      <c r="E5184" s="245">
        <v>1</v>
      </c>
      <c r="F5184" s="245"/>
      <c r="G5184" s="253">
        <v>11.842639999999999</v>
      </c>
    </row>
    <row r="5185" spans="1:7" ht="37.5">
      <c r="A5185" s="251"/>
      <c r="B5185" s="241" t="s">
        <v>5094</v>
      </c>
      <c r="C5185" s="245">
        <v>2022</v>
      </c>
      <c r="D5185" s="245" t="s">
        <v>3771</v>
      </c>
      <c r="E5185" s="245">
        <v>1</v>
      </c>
      <c r="F5185" s="245"/>
      <c r="G5185" s="253">
        <v>8.5063999999999993</v>
      </c>
    </row>
    <row r="5186" spans="1:7" ht="37.5">
      <c r="A5186" s="251"/>
      <c r="B5186" s="241" t="s">
        <v>5094</v>
      </c>
      <c r="C5186" s="245">
        <v>2022</v>
      </c>
      <c r="D5186" s="245" t="s">
        <v>3771</v>
      </c>
      <c r="E5186" s="245">
        <v>1</v>
      </c>
      <c r="F5186" s="245"/>
      <c r="G5186" s="253">
        <v>45.958460000000002</v>
      </c>
    </row>
    <row r="5187" spans="1:7" ht="37.5">
      <c r="A5187" s="251"/>
      <c r="B5187" s="241" t="s">
        <v>5094</v>
      </c>
      <c r="C5187" s="245">
        <v>2022</v>
      </c>
      <c r="D5187" s="245" t="s">
        <v>3771</v>
      </c>
      <c r="E5187" s="245">
        <v>1</v>
      </c>
      <c r="F5187" s="245"/>
      <c r="G5187" s="253">
        <v>15.46608</v>
      </c>
    </row>
    <row r="5188" spans="1:7" ht="37.5">
      <c r="A5188" s="251"/>
      <c r="B5188" s="241" t="s">
        <v>5094</v>
      </c>
      <c r="C5188" s="245">
        <v>2022</v>
      </c>
      <c r="D5188" s="245" t="s">
        <v>3771</v>
      </c>
      <c r="E5188" s="245">
        <v>1</v>
      </c>
      <c r="F5188" s="245"/>
      <c r="G5188" s="253">
        <v>11.79177</v>
      </c>
    </row>
    <row r="5189" spans="1:7" ht="37.5">
      <c r="A5189" s="251"/>
      <c r="B5189" s="241" t="s">
        <v>5094</v>
      </c>
      <c r="C5189" s="245">
        <v>2022</v>
      </c>
      <c r="D5189" s="245" t="s">
        <v>3771</v>
      </c>
      <c r="E5189" s="245">
        <v>1</v>
      </c>
      <c r="F5189" s="245"/>
      <c r="G5189" s="253">
        <v>40.569459999999999</v>
      </c>
    </row>
    <row r="5190" spans="1:7" ht="37.5">
      <c r="A5190" s="251"/>
      <c r="B5190" s="241" t="s">
        <v>5094</v>
      </c>
      <c r="C5190" s="245">
        <v>2022</v>
      </c>
      <c r="D5190" s="245" t="s">
        <v>3771</v>
      </c>
      <c r="E5190" s="245">
        <v>1</v>
      </c>
      <c r="F5190" s="245"/>
      <c r="G5190" s="253">
        <v>14.4603</v>
      </c>
    </row>
    <row r="5191" spans="1:7" ht="37.5">
      <c r="A5191" s="251"/>
      <c r="B5191" s="241" t="s">
        <v>5094</v>
      </c>
      <c r="C5191" s="245">
        <v>2022</v>
      </c>
      <c r="D5191" s="245" t="s">
        <v>3771</v>
      </c>
      <c r="E5191" s="245">
        <v>1</v>
      </c>
      <c r="F5191" s="245"/>
      <c r="G5191" s="253">
        <v>19.924889999999998</v>
      </c>
    </row>
    <row r="5192" spans="1:7" ht="37.5">
      <c r="A5192" s="251"/>
      <c r="B5192" s="241" t="s">
        <v>5094</v>
      </c>
      <c r="C5192" s="245">
        <v>2022</v>
      </c>
      <c r="D5192" s="245" t="s">
        <v>3771</v>
      </c>
      <c r="E5192" s="245">
        <v>1</v>
      </c>
      <c r="F5192" s="245"/>
      <c r="G5192" s="253">
        <v>20.058310000000002</v>
      </c>
    </row>
    <row r="5193" spans="1:7" ht="37.5">
      <c r="A5193" s="251"/>
      <c r="B5193" s="241" t="s">
        <v>5094</v>
      </c>
      <c r="C5193" s="245">
        <v>2022</v>
      </c>
      <c r="D5193" s="245" t="s">
        <v>3771</v>
      </c>
      <c r="E5193" s="245">
        <v>1</v>
      </c>
      <c r="F5193" s="245"/>
      <c r="G5193" s="253">
        <v>8.8898200000000003</v>
      </c>
    </row>
    <row r="5194" spans="1:7" ht="37.5">
      <c r="A5194" s="251"/>
      <c r="B5194" s="241" t="s">
        <v>5094</v>
      </c>
      <c r="C5194" s="245">
        <v>2022</v>
      </c>
      <c r="D5194" s="245" t="s">
        <v>3771</v>
      </c>
      <c r="E5194" s="245">
        <v>1</v>
      </c>
      <c r="F5194" s="245"/>
      <c r="G5194" s="253">
        <v>27.800660000000001</v>
      </c>
    </row>
    <row r="5195" spans="1:7" ht="37.5">
      <c r="A5195" s="251"/>
      <c r="B5195" s="241" t="s">
        <v>5094</v>
      </c>
      <c r="C5195" s="245">
        <v>2022</v>
      </c>
      <c r="D5195" s="245" t="s">
        <v>3771</v>
      </c>
      <c r="E5195" s="245">
        <v>1</v>
      </c>
      <c r="F5195" s="245"/>
      <c r="G5195" s="253">
        <v>7.90951</v>
      </c>
    </row>
    <row r="5196" spans="1:7" ht="37.5">
      <c r="A5196" s="251"/>
      <c r="B5196" s="241" t="s">
        <v>5094</v>
      </c>
      <c r="C5196" s="245">
        <v>2022</v>
      </c>
      <c r="D5196" s="245" t="s">
        <v>3771</v>
      </c>
      <c r="E5196" s="245">
        <v>1</v>
      </c>
      <c r="F5196" s="245"/>
      <c r="G5196" s="253">
        <v>40.417529999999999</v>
      </c>
    </row>
    <row r="5197" spans="1:7" ht="37.5">
      <c r="A5197" s="251"/>
      <c r="B5197" s="241" t="s">
        <v>5094</v>
      </c>
      <c r="C5197" s="245">
        <v>2022</v>
      </c>
      <c r="D5197" s="245" t="s">
        <v>3771</v>
      </c>
      <c r="E5197" s="245">
        <v>1</v>
      </c>
      <c r="F5197" s="245"/>
      <c r="G5197" s="253">
        <v>21.50431</v>
      </c>
    </row>
    <row r="5198" spans="1:7" ht="37.5">
      <c r="A5198" s="251"/>
      <c r="B5198" s="241" t="s">
        <v>5094</v>
      </c>
      <c r="C5198" s="245">
        <v>2022</v>
      </c>
      <c r="D5198" s="245" t="s">
        <v>3771</v>
      </c>
      <c r="E5198" s="245">
        <v>1</v>
      </c>
      <c r="F5198" s="245"/>
      <c r="G5198" s="253">
        <v>15.65484</v>
      </c>
    </row>
    <row r="5199" spans="1:7" ht="37.5">
      <c r="A5199" s="251"/>
      <c r="B5199" s="241" t="s">
        <v>5094</v>
      </c>
      <c r="C5199" s="245">
        <v>2022</v>
      </c>
      <c r="D5199" s="245" t="s">
        <v>3771</v>
      </c>
      <c r="E5199" s="245">
        <v>1</v>
      </c>
      <c r="F5199" s="245"/>
      <c r="G5199" s="253">
        <v>16.056470000000001</v>
      </c>
    </row>
    <row r="5200" spans="1:7" ht="37.5">
      <c r="A5200" s="251"/>
      <c r="B5200" s="241" t="s">
        <v>5094</v>
      </c>
      <c r="C5200" s="245">
        <v>2022</v>
      </c>
      <c r="D5200" s="245" t="s">
        <v>3771</v>
      </c>
      <c r="E5200" s="245">
        <v>1</v>
      </c>
      <c r="F5200" s="245"/>
      <c r="G5200" s="253">
        <v>26.073169999999998</v>
      </c>
    </row>
    <row r="5201" spans="1:7" ht="37.5">
      <c r="A5201" s="251"/>
      <c r="B5201" s="241" t="s">
        <v>5094</v>
      </c>
      <c r="C5201" s="245">
        <v>2022</v>
      </c>
      <c r="D5201" s="245" t="s">
        <v>3771</v>
      </c>
      <c r="E5201" s="245">
        <v>1</v>
      </c>
      <c r="F5201" s="245"/>
      <c r="G5201" s="253">
        <v>16.561720000000001</v>
      </c>
    </row>
    <row r="5202" spans="1:7" ht="37.5">
      <c r="A5202" s="251"/>
      <c r="B5202" s="241" t="s">
        <v>5094</v>
      </c>
      <c r="C5202" s="245">
        <v>2022</v>
      </c>
      <c r="D5202" s="245" t="s">
        <v>3771</v>
      </c>
      <c r="E5202" s="245">
        <v>1</v>
      </c>
      <c r="F5202" s="245"/>
      <c r="G5202" s="253">
        <v>21.298970000000001</v>
      </c>
    </row>
    <row r="5203" spans="1:7" ht="37.5">
      <c r="A5203" s="251"/>
      <c r="B5203" s="241" t="s">
        <v>5094</v>
      </c>
      <c r="C5203" s="245">
        <v>2022</v>
      </c>
      <c r="D5203" s="245" t="s">
        <v>3771</v>
      </c>
      <c r="E5203" s="245">
        <v>1</v>
      </c>
      <c r="F5203" s="245"/>
      <c r="G5203" s="253">
        <v>19.437290000000001</v>
      </c>
    </row>
    <row r="5204" spans="1:7" ht="37.5">
      <c r="A5204" s="251"/>
      <c r="B5204" s="241" t="s">
        <v>5094</v>
      </c>
      <c r="C5204" s="245">
        <v>2022</v>
      </c>
      <c r="D5204" s="245" t="s">
        <v>3771</v>
      </c>
      <c r="E5204" s="245">
        <v>1</v>
      </c>
      <c r="F5204" s="245"/>
      <c r="G5204" s="253">
        <v>18.5288</v>
      </c>
    </row>
    <row r="5205" spans="1:7" ht="37.5">
      <c r="A5205" s="251"/>
      <c r="B5205" s="241" t="s">
        <v>5094</v>
      </c>
      <c r="C5205" s="245">
        <v>2022</v>
      </c>
      <c r="D5205" s="245" t="s">
        <v>3771</v>
      </c>
      <c r="E5205" s="245">
        <v>1</v>
      </c>
      <c r="F5205" s="245"/>
      <c r="G5205" s="253">
        <v>40.992100000000001</v>
      </c>
    </row>
    <row r="5206" spans="1:7" ht="37.5">
      <c r="A5206" s="251"/>
      <c r="B5206" s="241" t="s">
        <v>5094</v>
      </c>
      <c r="C5206" s="245">
        <v>2022</v>
      </c>
      <c r="D5206" s="245" t="s">
        <v>3771</v>
      </c>
      <c r="E5206" s="245">
        <v>1</v>
      </c>
      <c r="F5206" s="245"/>
      <c r="G5206" s="253">
        <v>37.698070000000001</v>
      </c>
    </row>
    <row r="5207" spans="1:7" ht="37.5">
      <c r="A5207" s="251"/>
      <c r="B5207" s="241" t="s">
        <v>5094</v>
      </c>
      <c r="C5207" s="245">
        <v>2022</v>
      </c>
      <c r="D5207" s="245" t="s">
        <v>3771</v>
      </c>
      <c r="E5207" s="245">
        <v>1</v>
      </c>
      <c r="F5207" s="245"/>
      <c r="G5207" s="253">
        <v>40.680239999999998</v>
      </c>
    </row>
    <row r="5208" spans="1:7" ht="37.5">
      <c r="A5208" s="251"/>
      <c r="B5208" s="241" t="s">
        <v>5094</v>
      </c>
      <c r="C5208" s="245">
        <v>2022</v>
      </c>
      <c r="D5208" s="245" t="s">
        <v>3771</v>
      </c>
      <c r="E5208" s="245">
        <v>1</v>
      </c>
      <c r="F5208" s="245"/>
      <c r="G5208" s="253">
        <v>37.668529999999997</v>
      </c>
    </row>
    <row r="5209" spans="1:7" ht="37.5">
      <c r="A5209" s="251"/>
      <c r="B5209" s="241" t="s">
        <v>5094</v>
      </c>
      <c r="C5209" s="245">
        <v>2022</v>
      </c>
      <c r="D5209" s="245" t="s">
        <v>3771</v>
      </c>
      <c r="E5209" s="245">
        <v>1</v>
      </c>
      <c r="F5209" s="245"/>
      <c r="G5209" s="253">
        <v>34.629089999999998</v>
      </c>
    </row>
    <row r="5210" spans="1:7" ht="37.5">
      <c r="A5210" s="251"/>
      <c r="B5210" s="241" t="s">
        <v>5094</v>
      </c>
      <c r="C5210" s="245">
        <v>2022</v>
      </c>
      <c r="D5210" s="245" t="s">
        <v>3771</v>
      </c>
      <c r="E5210" s="245">
        <v>1</v>
      </c>
      <c r="F5210" s="245"/>
      <c r="G5210" s="253">
        <v>41.333589999999994</v>
      </c>
    </row>
    <row r="5211" spans="1:7" ht="37.5">
      <c r="A5211" s="251"/>
      <c r="B5211" s="241" t="s">
        <v>5094</v>
      </c>
      <c r="C5211" s="245">
        <v>2022</v>
      </c>
      <c r="D5211" s="245" t="s">
        <v>3771</v>
      </c>
      <c r="E5211" s="245">
        <v>1</v>
      </c>
      <c r="F5211" s="245"/>
      <c r="G5211" s="253">
        <v>40.823430000000002</v>
      </c>
    </row>
    <row r="5212" spans="1:7" ht="37.5">
      <c r="A5212" s="251"/>
      <c r="B5212" s="241" t="s">
        <v>5094</v>
      </c>
      <c r="C5212" s="245">
        <v>2022</v>
      </c>
      <c r="D5212" s="245" t="s">
        <v>3771</v>
      </c>
      <c r="E5212" s="245">
        <v>1</v>
      </c>
      <c r="F5212" s="245"/>
      <c r="G5212" s="253">
        <v>35.506010000000003</v>
      </c>
    </row>
    <row r="5213" spans="1:7" ht="37.5">
      <c r="A5213" s="251"/>
      <c r="B5213" s="241" t="s">
        <v>5094</v>
      </c>
      <c r="C5213" s="245">
        <v>2022</v>
      </c>
      <c r="D5213" s="245" t="s">
        <v>3771</v>
      </c>
      <c r="E5213" s="245">
        <v>1</v>
      </c>
      <c r="F5213" s="245"/>
      <c r="G5213" s="253">
        <v>40.636499999999998</v>
      </c>
    </row>
    <row r="5214" spans="1:7" ht="37.5">
      <c r="A5214" s="251"/>
      <c r="B5214" s="241" t="s">
        <v>5094</v>
      </c>
      <c r="C5214" s="245">
        <v>2022</v>
      </c>
      <c r="D5214" s="245" t="s">
        <v>3771</v>
      </c>
      <c r="E5214" s="245">
        <v>1</v>
      </c>
      <c r="F5214" s="245"/>
      <c r="G5214" s="253">
        <v>41.639600000000002</v>
      </c>
    </row>
    <row r="5215" spans="1:7" ht="37.5">
      <c r="A5215" s="251"/>
      <c r="B5215" s="241" t="s">
        <v>5094</v>
      </c>
      <c r="C5215" s="245">
        <v>2022</v>
      </c>
      <c r="D5215" s="245" t="s">
        <v>3771</v>
      </c>
      <c r="E5215" s="245">
        <v>1</v>
      </c>
      <c r="F5215" s="245"/>
      <c r="G5215" s="253">
        <v>40.61074</v>
      </c>
    </row>
    <row r="5216" spans="1:7" ht="37.5">
      <c r="A5216" s="251"/>
      <c r="B5216" s="241" t="s">
        <v>5094</v>
      </c>
      <c r="C5216" s="245">
        <v>2022</v>
      </c>
      <c r="D5216" s="245" t="s">
        <v>3771</v>
      </c>
      <c r="E5216" s="245">
        <v>1</v>
      </c>
      <c r="F5216" s="245"/>
      <c r="G5216" s="253">
        <v>21.513439999999999</v>
      </c>
    </row>
    <row r="5217" spans="1:7" ht="37.5">
      <c r="A5217" s="251"/>
      <c r="B5217" s="241" t="s">
        <v>5094</v>
      </c>
      <c r="C5217" s="245">
        <v>2022</v>
      </c>
      <c r="D5217" s="245" t="s">
        <v>3771</v>
      </c>
      <c r="E5217" s="245">
        <v>1</v>
      </c>
      <c r="F5217" s="245"/>
      <c r="G5217" s="253">
        <v>18.390240000000002</v>
      </c>
    </row>
    <row r="5218" spans="1:7" ht="37.5">
      <c r="A5218" s="251"/>
      <c r="B5218" s="241" t="s">
        <v>5094</v>
      </c>
      <c r="C5218" s="245">
        <v>2022</v>
      </c>
      <c r="D5218" s="245" t="s">
        <v>3771</v>
      </c>
      <c r="E5218" s="245">
        <v>1</v>
      </c>
      <c r="F5218" s="245"/>
      <c r="G5218" s="253">
        <v>21.197200000000002</v>
      </c>
    </row>
    <row r="5219" spans="1:7" ht="37.5">
      <c r="A5219" s="251"/>
      <c r="B5219" s="241" t="s">
        <v>5094</v>
      </c>
      <c r="C5219" s="245">
        <v>2022</v>
      </c>
      <c r="D5219" s="245" t="s">
        <v>3771</v>
      </c>
      <c r="E5219" s="245">
        <v>1</v>
      </c>
      <c r="F5219" s="245"/>
      <c r="G5219" s="253">
        <v>21.197200000000002</v>
      </c>
    </row>
    <row r="5220" spans="1:7" ht="37.5">
      <c r="A5220" s="251"/>
      <c r="B5220" s="241" t="s">
        <v>5094</v>
      </c>
      <c r="C5220" s="245">
        <v>2022</v>
      </c>
      <c r="D5220" s="245" t="s">
        <v>3771</v>
      </c>
      <c r="E5220" s="245">
        <v>1</v>
      </c>
      <c r="F5220" s="245"/>
      <c r="G5220" s="253">
        <v>21.197200000000002</v>
      </c>
    </row>
    <row r="5221" spans="1:7" ht="37.5">
      <c r="A5221" s="251"/>
      <c r="B5221" s="241" t="s">
        <v>5094</v>
      </c>
      <c r="C5221" s="245">
        <v>2022</v>
      </c>
      <c r="D5221" s="245" t="s">
        <v>3771</v>
      </c>
      <c r="E5221" s="245">
        <v>1</v>
      </c>
      <c r="F5221" s="245"/>
      <c r="G5221" s="253">
        <v>21.197200000000002</v>
      </c>
    </row>
    <row r="5222" spans="1:7" ht="37.5">
      <c r="A5222" s="251"/>
      <c r="B5222" s="241" t="s">
        <v>5094</v>
      </c>
      <c r="C5222" s="245">
        <v>2022</v>
      </c>
      <c r="D5222" s="245" t="s">
        <v>3771</v>
      </c>
      <c r="E5222" s="245">
        <v>1</v>
      </c>
      <c r="F5222" s="245"/>
      <c r="G5222" s="253">
        <v>28.290050000000001</v>
      </c>
    </row>
    <row r="5223" spans="1:7" ht="37.5">
      <c r="A5223" s="251"/>
      <c r="B5223" s="241" t="s">
        <v>5094</v>
      </c>
      <c r="C5223" s="245">
        <v>2022</v>
      </c>
      <c r="D5223" s="245" t="s">
        <v>3771</v>
      </c>
      <c r="E5223" s="245">
        <v>1</v>
      </c>
      <c r="F5223" s="245"/>
      <c r="G5223" s="253">
        <v>25.935549999999999</v>
      </c>
    </row>
    <row r="5224" spans="1:7" ht="37.5">
      <c r="A5224" s="251"/>
      <c r="B5224" s="241" t="s">
        <v>5094</v>
      </c>
      <c r="C5224" s="245">
        <v>2022</v>
      </c>
      <c r="D5224" s="245" t="s">
        <v>3771</v>
      </c>
      <c r="E5224" s="245">
        <v>1</v>
      </c>
      <c r="F5224" s="245"/>
      <c r="G5224" s="253">
        <v>23.080470000000002</v>
      </c>
    </row>
    <row r="5225" spans="1:7" ht="37.5">
      <c r="A5225" s="251"/>
      <c r="B5225" s="241" t="s">
        <v>5094</v>
      </c>
      <c r="C5225" s="245">
        <v>2022</v>
      </c>
      <c r="D5225" s="245" t="s">
        <v>3771</v>
      </c>
      <c r="E5225" s="245">
        <v>1</v>
      </c>
      <c r="F5225" s="245"/>
      <c r="G5225" s="253">
        <v>26.408529999999999</v>
      </c>
    </row>
    <row r="5226" spans="1:7" ht="37.5">
      <c r="A5226" s="251"/>
      <c r="B5226" s="241" t="s">
        <v>5094</v>
      </c>
      <c r="C5226" s="245">
        <v>2022</v>
      </c>
      <c r="D5226" s="245" t="s">
        <v>3771</v>
      </c>
      <c r="E5226" s="245">
        <v>1</v>
      </c>
      <c r="F5226" s="245"/>
      <c r="G5226" s="253">
        <v>26.301689999999997</v>
      </c>
    </row>
    <row r="5227" spans="1:7" ht="37.5">
      <c r="A5227" s="251"/>
      <c r="B5227" s="241" t="s">
        <v>5094</v>
      </c>
      <c r="C5227" s="245">
        <v>2022</v>
      </c>
      <c r="D5227" s="245" t="s">
        <v>3771</v>
      </c>
      <c r="E5227" s="245">
        <v>1</v>
      </c>
      <c r="F5227" s="245"/>
      <c r="G5227" s="253">
        <v>25.103770000000001</v>
      </c>
    </row>
    <row r="5228" spans="1:7" ht="37.5">
      <c r="A5228" s="251"/>
      <c r="B5228" s="241" t="s">
        <v>5094</v>
      </c>
      <c r="C5228" s="245">
        <v>2022</v>
      </c>
      <c r="D5228" s="245" t="s">
        <v>3771</v>
      </c>
      <c r="E5228" s="245">
        <v>1</v>
      </c>
      <c r="F5228" s="245"/>
      <c r="G5228" s="253">
        <v>38.001179999999998</v>
      </c>
    </row>
    <row r="5229" spans="1:7" ht="37.5">
      <c r="A5229" s="251"/>
      <c r="B5229" s="241" t="s">
        <v>5094</v>
      </c>
      <c r="C5229" s="245">
        <v>2022</v>
      </c>
      <c r="D5229" s="245" t="s">
        <v>3771</v>
      </c>
      <c r="E5229" s="245">
        <v>1</v>
      </c>
      <c r="F5229" s="245"/>
      <c r="G5229" s="253">
        <v>18.56165</v>
      </c>
    </row>
    <row r="5230" spans="1:7" ht="37.5">
      <c r="A5230" s="251"/>
      <c r="B5230" s="241" t="s">
        <v>5094</v>
      </c>
      <c r="C5230" s="245">
        <v>2022</v>
      </c>
      <c r="D5230" s="245" t="s">
        <v>3771</v>
      </c>
      <c r="E5230" s="245">
        <v>1</v>
      </c>
      <c r="F5230" s="245"/>
      <c r="G5230" s="253">
        <v>38.722730000000006</v>
      </c>
    </row>
    <row r="5231" spans="1:7" ht="37.5">
      <c r="A5231" s="251"/>
      <c r="B5231" s="241" t="s">
        <v>5094</v>
      </c>
      <c r="C5231" s="245">
        <v>2022</v>
      </c>
      <c r="D5231" s="245" t="s">
        <v>3771</v>
      </c>
      <c r="E5231" s="245">
        <v>1</v>
      </c>
      <c r="F5231" s="245"/>
      <c r="G5231" s="253">
        <v>26.9877</v>
      </c>
    </row>
    <row r="5232" spans="1:7" ht="37.5">
      <c r="A5232" s="251"/>
      <c r="B5232" s="241" t="s">
        <v>5094</v>
      </c>
      <c r="C5232" s="245">
        <v>2022</v>
      </c>
      <c r="D5232" s="245" t="s">
        <v>3771</v>
      </c>
      <c r="E5232" s="245">
        <v>1</v>
      </c>
      <c r="F5232" s="245"/>
      <c r="G5232" s="253">
        <v>15.738290000000001</v>
      </c>
    </row>
    <row r="5233" spans="1:7" ht="37.5">
      <c r="A5233" s="251"/>
      <c r="B5233" s="241" t="s">
        <v>5094</v>
      </c>
      <c r="C5233" s="245">
        <v>2022</v>
      </c>
      <c r="D5233" s="245" t="s">
        <v>3771</v>
      </c>
      <c r="E5233" s="245">
        <v>1</v>
      </c>
      <c r="F5233" s="245"/>
      <c r="G5233" s="253">
        <v>38.520609999999998</v>
      </c>
    </row>
    <row r="5234" spans="1:7" ht="37.5">
      <c r="A5234" s="251"/>
      <c r="B5234" s="241" t="s">
        <v>5094</v>
      </c>
      <c r="C5234" s="245">
        <v>2022</v>
      </c>
      <c r="D5234" s="245" t="s">
        <v>3771</v>
      </c>
      <c r="E5234" s="245">
        <v>1</v>
      </c>
      <c r="F5234" s="245"/>
      <c r="G5234" s="253">
        <v>30.587009999999999</v>
      </c>
    </row>
    <row r="5235" spans="1:7" ht="37.5">
      <c r="A5235" s="251"/>
      <c r="B5235" s="241" t="s">
        <v>5094</v>
      </c>
      <c r="C5235" s="245">
        <v>2022</v>
      </c>
      <c r="D5235" s="245" t="s">
        <v>3771</v>
      </c>
      <c r="E5235" s="245">
        <v>1</v>
      </c>
      <c r="F5235" s="245"/>
      <c r="G5235" s="253">
        <v>21.58107</v>
      </c>
    </row>
    <row r="5236" spans="1:7" ht="37.5">
      <c r="A5236" s="251"/>
      <c r="B5236" s="241" t="s">
        <v>5094</v>
      </c>
      <c r="C5236" s="245">
        <v>2022</v>
      </c>
      <c r="D5236" s="245" t="s">
        <v>3771</v>
      </c>
      <c r="E5236" s="245">
        <v>1</v>
      </c>
      <c r="F5236" s="245"/>
      <c r="G5236" s="253">
        <v>21.792999999999999</v>
      </c>
    </row>
    <row r="5237" spans="1:7" ht="37.5">
      <c r="A5237" s="251"/>
      <c r="B5237" s="241" t="s">
        <v>5094</v>
      </c>
      <c r="C5237" s="245">
        <v>2022</v>
      </c>
      <c r="D5237" s="245" t="s">
        <v>3771</v>
      </c>
      <c r="E5237" s="245">
        <v>1</v>
      </c>
      <c r="F5237" s="245"/>
      <c r="G5237" s="253">
        <v>27.235289999999999</v>
      </c>
    </row>
    <row r="5238" spans="1:7" ht="37.5">
      <c r="A5238" s="251"/>
      <c r="B5238" s="241" t="s">
        <v>5094</v>
      </c>
      <c r="C5238" s="245">
        <v>2022</v>
      </c>
      <c r="D5238" s="245" t="s">
        <v>3771</v>
      </c>
      <c r="E5238" s="245">
        <v>1</v>
      </c>
      <c r="F5238" s="245"/>
      <c r="G5238" s="253">
        <v>16.148720000000001</v>
      </c>
    </row>
    <row r="5239" spans="1:7" ht="37.5">
      <c r="A5239" s="251"/>
      <c r="B5239" s="241" t="s">
        <v>5094</v>
      </c>
      <c r="C5239" s="245">
        <v>2022</v>
      </c>
      <c r="D5239" s="245" t="s">
        <v>3771</v>
      </c>
      <c r="E5239" s="245">
        <v>1</v>
      </c>
      <c r="F5239" s="245"/>
      <c r="G5239" s="253">
        <v>28.112569999999998</v>
      </c>
    </row>
    <row r="5240" spans="1:7" ht="37.5">
      <c r="A5240" s="251"/>
      <c r="B5240" s="241" t="s">
        <v>5094</v>
      </c>
      <c r="C5240" s="245">
        <v>2022</v>
      </c>
      <c r="D5240" s="245" t="s">
        <v>3771</v>
      </c>
      <c r="E5240" s="245">
        <v>1</v>
      </c>
      <c r="F5240" s="245"/>
      <c r="G5240" s="253">
        <v>41.093629999999997</v>
      </c>
    </row>
    <row r="5241" spans="1:7" ht="37.5">
      <c r="A5241" s="251"/>
      <c r="B5241" s="241" t="s">
        <v>5094</v>
      </c>
      <c r="C5241" s="245">
        <v>2022</v>
      </c>
      <c r="D5241" s="245" t="s">
        <v>3771</v>
      </c>
      <c r="E5241" s="245">
        <v>1</v>
      </c>
      <c r="F5241" s="245"/>
      <c r="G5241" s="253">
        <v>36.212919999999997</v>
      </c>
    </row>
    <row r="5242" spans="1:7" ht="37.5">
      <c r="A5242" s="251"/>
      <c r="B5242" s="241" t="s">
        <v>5094</v>
      </c>
      <c r="C5242" s="245">
        <v>2022</v>
      </c>
      <c r="D5242" s="245" t="s">
        <v>3771</v>
      </c>
      <c r="E5242" s="245">
        <v>1</v>
      </c>
      <c r="F5242" s="245"/>
      <c r="G5242" s="253">
        <v>38.053580000000004</v>
      </c>
    </row>
    <row r="5243" spans="1:7" ht="37.5">
      <c r="A5243" s="251"/>
      <c r="B5243" s="241" t="s">
        <v>5094</v>
      </c>
      <c r="C5243" s="245">
        <v>2022</v>
      </c>
      <c r="D5243" s="245" t="s">
        <v>3771</v>
      </c>
      <c r="E5243" s="245">
        <v>1</v>
      </c>
      <c r="F5243" s="245"/>
      <c r="G5243" s="253">
        <v>37.84075</v>
      </c>
    </row>
    <row r="5244" spans="1:7" ht="37.5">
      <c r="A5244" s="251"/>
      <c r="B5244" s="241" t="s">
        <v>5094</v>
      </c>
      <c r="C5244" s="245">
        <v>2022</v>
      </c>
      <c r="D5244" s="245" t="s">
        <v>3771</v>
      </c>
      <c r="E5244" s="245">
        <v>1</v>
      </c>
      <c r="F5244" s="245"/>
      <c r="G5244" s="253">
        <v>21.77834</v>
      </c>
    </row>
    <row r="5245" spans="1:7" ht="37.5">
      <c r="A5245" s="251"/>
      <c r="B5245" s="241" t="s">
        <v>5094</v>
      </c>
      <c r="C5245" s="245">
        <v>2022</v>
      </c>
      <c r="D5245" s="245" t="s">
        <v>3771</v>
      </c>
      <c r="E5245" s="245">
        <v>1</v>
      </c>
      <c r="F5245" s="245"/>
      <c r="G5245" s="253">
        <v>21.77834</v>
      </c>
    </row>
    <row r="5246" spans="1:7" ht="37.5">
      <c r="A5246" s="251"/>
      <c r="B5246" s="241" t="s">
        <v>5094</v>
      </c>
      <c r="C5246" s="245">
        <v>2022</v>
      </c>
      <c r="D5246" s="245" t="s">
        <v>3771</v>
      </c>
      <c r="E5246" s="245">
        <v>1</v>
      </c>
      <c r="F5246" s="245"/>
      <c r="G5246" s="253">
        <v>21.197200000000002</v>
      </c>
    </row>
    <row r="5247" spans="1:7" ht="37.5">
      <c r="A5247" s="251"/>
      <c r="B5247" s="241" t="s">
        <v>5094</v>
      </c>
      <c r="C5247" s="245">
        <v>2022</v>
      </c>
      <c r="D5247" s="245" t="s">
        <v>3771</v>
      </c>
      <c r="E5247" s="245">
        <v>1</v>
      </c>
      <c r="F5247" s="245"/>
      <c r="G5247" s="253">
        <v>21.197200000000002</v>
      </c>
    </row>
    <row r="5248" spans="1:7" ht="37.5">
      <c r="A5248" s="251"/>
      <c r="B5248" s="241" t="s">
        <v>5094</v>
      </c>
      <c r="C5248" s="245">
        <v>2022</v>
      </c>
      <c r="D5248" s="245" t="s">
        <v>3771</v>
      </c>
      <c r="E5248" s="245">
        <v>1</v>
      </c>
      <c r="F5248" s="245"/>
      <c r="G5248" s="253">
        <v>21.197200000000002</v>
      </c>
    </row>
    <row r="5249" spans="1:7" ht="37.5">
      <c r="A5249" s="251"/>
      <c r="B5249" s="241" t="s">
        <v>5094</v>
      </c>
      <c r="C5249" s="245">
        <v>2022</v>
      </c>
      <c r="D5249" s="245" t="s">
        <v>3771</v>
      </c>
      <c r="E5249" s="245">
        <v>1</v>
      </c>
      <c r="F5249" s="245"/>
      <c r="G5249" s="253">
        <v>21.197200000000002</v>
      </c>
    </row>
    <row r="5250" spans="1:7" ht="37.5">
      <c r="A5250" s="251"/>
      <c r="B5250" s="241" t="s">
        <v>5094</v>
      </c>
      <c r="C5250" s="245">
        <v>2022</v>
      </c>
      <c r="D5250" s="245" t="s">
        <v>3771</v>
      </c>
      <c r="E5250" s="245">
        <v>1</v>
      </c>
      <c r="F5250" s="245"/>
      <c r="G5250" s="253">
        <v>21.77834</v>
      </c>
    </row>
    <row r="5251" spans="1:7" ht="37.5">
      <c r="A5251" s="251"/>
      <c r="B5251" s="241" t="s">
        <v>5094</v>
      </c>
      <c r="C5251" s="245">
        <v>2022</v>
      </c>
      <c r="D5251" s="245" t="s">
        <v>3771</v>
      </c>
      <c r="E5251" s="245">
        <v>1</v>
      </c>
      <c r="F5251" s="245"/>
      <c r="G5251" s="253">
        <v>21.77834</v>
      </c>
    </row>
    <row r="5252" spans="1:7" ht="37.5">
      <c r="A5252" s="251"/>
      <c r="B5252" s="241" t="s">
        <v>5094</v>
      </c>
      <c r="C5252" s="245">
        <v>2022</v>
      </c>
      <c r="D5252" s="245" t="s">
        <v>3771</v>
      </c>
      <c r="E5252" s="245">
        <v>1</v>
      </c>
      <c r="F5252" s="245"/>
      <c r="G5252" s="253">
        <v>21.77834</v>
      </c>
    </row>
    <row r="5253" spans="1:7" ht="37.5">
      <c r="A5253" s="251"/>
      <c r="B5253" s="241" t="s">
        <v>5094</v>
      </c>
      <c r="C5253" s="245">
        <v>2022</v>
      </c>
      <c r="D5253" s="245" t="s">
        <v>3771</v>
      </c>
      <c r="E5253" s="245">
        <v>1</v>
      </c>
      <c r="F5253" s="245"/>
      <c r="G5253" s="253">
        <v>21.77834</v>
      </c>
    </row>
    <row r="5254" spans="1:7" ht="37.5">
      <c r="A5254" s="251"/>
      <c r="B5254" s="241" t="s">
        <v>5094</v>
      </c>
      <c r="C5254" s="245">
        <v>2022</v>
      </c>
      <c r="D5254" s="245" t="s">
        <v>3771</v>
      </c>
      <c r="E5254" s="245">
        <v>1</v>
      </c>
      <c r="F5254" s="245"/>
      <c r="G5254" s="253">
        <v>21.77834</v>
      </c>
    </row>
    <row r="5255" spans="1:7" ht="37.5">
      <c r="A5255" s="251"/>
      <c r="B5255" s="241" t="s">
        <v>5094</v>
      </c>
      <c r="C5255" s="245">
        <v>2022</v>
      </c>
      <c r="D5255" s="245" t="s">
        <v>3771</v>
      </c>
      <c r="E5255" s="245">
        <v>1</v>
      </c>
      <c r="F5255" s="245"/>
      <c r="G5255" s="253">
        <v>21.77834</v>
      </c>
    </row>
    <row r="5256" spans="1:7" ht="37.5">
      <c r="A5256" s="251"/>
      <c r="B5256" s="241" t="s">
        <v>5094</v>
      </c>
      <c r="C5256" s="245">
        <v>2022</v>
      </c>
      <c r="D5256" s="245" t="s">
        <v>3771</v>
      </c>
      <c r="E5256" s="245">
        <v>1</v>
      </c>
      <c r="F5256" s="245"/>
      <c r="G5256" s="253">
        <v>21.77834</v>
      </c>
    </row>
    <row r="5257" spans="1:7" ht="37.5">
      <c r="A5257" s="251"/>
      <c r="B5257" s="241" t="s">
        <v>5094</v>
      </c>
      <c r="C5257" s="245">
        <v>2022</v>
      </c>
      <c r="D5257" s="245" t="s">
        <v>3771</v>
      </c>
      <c r="E5257" s="245">
        <v>1</v>
      </c>
      <c r="F5257" s="245"/>
      <c r="G5257" s="253">
        <v>21.77834</v>
      </c>
    </row>
    <row r="5258" spans="1:7" ht="37.5">
      <c r="A5258" s="251"/>
      <c r="B5258" s="241" t="s">
        <v>5094</v>
      </c>
      <c r="C5258" s="245">
        <v>2022</v>
      </c>
      <c r="D5258" s="245" t="s">
        <v>3771</v>
      </c>
      <c r="E5258" s="245">
        <v>1</v>
      </c>
      <c r="F5258" s="245"/>
      <c r="G5258" s="253">
        <v>21.197200000000002</v>
      </c>
    </row>
    <row r="5259" spans="1:7" ht="37.5">
      <c r="A5259" s="251"/>
      <c r="B5259" s="241" t="s">
        <v>5094</v>
      </c>
      <c r="C5259" s="245">
        <v>2022</v>
      </c>
      <c r="D5259" s="245" t="s">
        <v>3771</v>
      </c>
      <c r="E5259" s="245">
        <v>1</v>
      </c>
      <c r="F5259" s="245"/>
      <c r="G5259" s="253">
        <v>21.197200000000002</v>
      </c>
    </row>
    <row r="5260" spans="1:7" ht="37.5">
      <c r="A5260" s="251"/>
      <c r="B5260" s="241" t="s">
        <v>5094</v>
      </c>
      <c r="C5260" s="245">
        <v>2022</v>
      </c>
      <c r="D5260" s="245" t="s">
        <v>3771</v>
      </c>
      <c r="E5260" s="245">
        <v>1</v>
      </c>
      <c r="F5260" s="245"/>
      <c r="G5260" s="253">
        <v>21.197200000000002</v>
      </c>
    </row>
    <row r="5261" spans="1:7" ht="37.5">
      <c r="A5261" s="251"/>
      <c r="B5261" s="241" t="s">
        <v>5094</v>
      </c>
      <c r="C5261" s="245">
        <v>2022</v>
      </c>
      <c r="D5261" s="245" t="s">
        <v>3771</v>
      </c>
      <c r="E5261" s="245">
        <v>1</v>
      </c>
      <c r="F5261" s="245"/>
      <c r="G5261" s="253">
        <v>21.197200000000002</v>
      </c>
    </row>
    <row r="5262" spans="1:7" ht="37.5">
      <c r="A5262" s="251"/>
      <c r="B5262" s="241" t="s">
        <v>5094</v>
      </c>
      <c r="C5262" s="245">
        <v>2022</v>
      </c>
      <c r="D5262" s="245" t="s">
        <v>3771</v>
      </c>
      <c r="E5262" s="245">
        <v>1</v>
      </c>
      <c r="F5262" s="245"/>
      <c r="G5262" s="253">
        <v>21.197200000000002</v>
      </c>
    </row>
    <row r="5263" spans="1:7" ht="37.5">
      <c r="A5263" s="251"/>
      <c r="B5263" s="241" t="s">
        <v>5094</v>
      </c>
      <c r="C5263" s="245">
        <v>2022</v>
      </c>
      <c r="D5263" s="245" t="s">
        <v>3771</v>
      </c>
      <c r="E5263" s="245">
        <v>1</v>
      </c>
      <c r="F5263" s="245"/>
      <c r="G5263" s="253">
        <v>21.197200000000002</v>
      </c>
    </row>
    <row r="5264" spans="1:7" ht="37.5">
      <c r="A5264" s="251"/>
      <c r="B5264" s="241" t="s">
        <v>5094</v>
      </c>
      <c r="C5264" s="245">
        <v>2022</v>
      </c>
      <c r="D5264" s="245" t="s">
        <v>3771</v>
      </c>
      <c r="E5264" s="245">
        <v>1</v>
      </c>
      <c r="F5264" s="245"/>
      <c r="G5264" s="253">
        <v>21.197200000000002</v>
      </c>
    </row>
    <row r="5265" spans="1:7" ht="37.5">
      <c r="A5265" s="251"/>
      <c r="B5265" s="241" t="s">
        <v>5094</v>
      </c>
      <c r="C5265" s="245">
        <v>2022</v>
      </c>
      <c r="D5265" s="245" t="s">
        <v>3771</v>
      </c>
      <c r="E5265" s="245">
        <v>1</v>
      </c>
      <c r="F5265" s="245"/>
      <c r="G5265" s="253">
        <v>21.197200000000002</v>
      </c>
    </row>
    <row r="5266" spans="1:7" ht="37.5">
      <c r="A5266" s="251"/>
      <c r="B5266" s="241" t="s">
        <v>5094</v>
      </c>
      <c r="C5266" s="245">
        <v>2022</v>
      </c>
      <c r="D5266" s="245" t="s">
        <v>3771</v>
      </c>
      <c r="E5266" s="245">
        <v>1</v>
      </c>
      <c r="F5266" s="245"/>
      <c r="G5266" s="253">
        <v>46.891199999999998</v>
      </c>
    </row>
    <row r="5267" spans="1:7" ht="37.5">
      <c r="A5267" s="251"/>
      <c r="B5267" s="241" t="s">
        <v>5094</v>
      </c>
      <c r="C5267" s="245">
        <v>2022</v>
      </c>
      <c r="D5267" s="245" t="s">
        <v>3771</v>
      </c>
      <c r="E5267" s="245">
        <v>1</v>
      </c>
      <c r="F5267" s="245"/>
      <c r="G5267" s="253">
        <v>21.197200000000002</v>
      </c>
    </row>
    <row r="5268" spans="1:7" ht="37.5">
      <c r="A5268" s="251"/>
      <c r="B5268" s="241" t="s">
        <v>5094</v>
      </c>
      <c r="C5268" s="245">
        <v>2022</v>
      </c>
      <c r="D5268" s="245" t="s">
        <v>3771</v>
      </c>
      <c r="E5268" s="245">
        <v>1</v>
      </c>
      <c r="F5268" s="245"/>
      <c r="G5268" s="253">
        <v>21.197200000000002</v>
      </c>
    </row>
    <row r="5269" spans="1:7" ht="37.5">
      <c r="A5269" s="251"/>
      <c r="B5269" s="241" t="s">
        <v>5094</v>
      </c>
      <c r="C5269" s="245">
        <v>2022</v>
      </c>
      <c r="D5269" s="245" t="s">
        <v>3771</v>
      </c>
      <c r="E5269" s="245">
        <v>1</v>
      </c>
      <c r="F5269" s="245"/>
      <c r="G5269" s="253">
        <v>21.197200000000002</v>
      </c>
    </row>
    <row r="5270" spans="1:7" ht="37.5">
      <c r="A5270" s="251"/>
      <c r="B5270" s="241" t="s">
        <v>5094</v>
      </c>
      <c r="C5270" s="245">
        <v>2022</v>
      </c>
      <c r="D5270" s="245" t="s">
        <v>3771</v>
      </c>
      <c r="E5270" s="245">
        <v>1</v>
      </c>
      <c r="F5270" s="245"/>
      <c r="G5270" s="253">
        <v>21.197200000000002</v>
      </c>
    </row>
    <row r="5271" spans="1:7" ht="37.5">
      <c r="A5271" s="251"/>
      <c r="B5271" s="241" t="s">
        <v>5094</v>
      </c>
      <c r="C5271" s="245">
        <v>2022</v>
      </c>
      <c r="D5271" s="245" t="s">
        <v>3771</v>
      </c>
      <c r="E5271" s="245">
        <v>1</v>
      </c>
      <c r="F5271" s="245"/>
      <c r="G5271" s="253">
        <v>16.504110000000001</v>
      </c>
    </row>
    <row r="5272" spans="1:7" ht="37.5">
      <c r="A5272" s="251"/>
      <c r="B5272" s="241" t="s">
        <v>5094</v>
      </c>
      <c r="C5272" s="245">
        <v>2022</v>
      </c>
      <c r="D5272" s="245" t="s">
        <v>3771</v>
      </c>
      <c r="E5272" s="245">
        <v>1</v>
      </c>
      <c r="F5272" s="245"/>
      <c r="G5272" s="253">
        <v>21.19717</v>
      </c>
    </row>
    <row r="5273" spans="1:7" ht="37.5">
      <c r="A5273" s="251"/>
      <c r="B5273" s="241" t="s">
        <v>5094</v>
      </c>
      <c r="C5273" s="245">
        <v>2022</v>
      </c>
      <c r="D5273" s="245" t="s">
        <v>3771</v>
      </c>
      <c r="E5273" s="245">
        <v>1</v>
      </c>
      <c r="F5273" s="245"/>
      <c r="G5273" s="253">
        <v>21.19717</v>
      </c>
    </row>
    <row r="5274" spans="1:7" ht="37.5">
      <c r="A5274" s="251"/>
      <c r="B5274" s="241" t="s">
        <v>5095</v>
      </c>
      <c r="C5274" s="245">
        <v>2022</v>
      </c>
      <c r="D5274" s="245" t="s">
        <v>3771</v>
      </c>
      <c r="E5274" s="245">
        <v>1</v>
      </c>
      <c r="F5274" s="245"/>
      <c r="G5274" s="253">
        <v>34.678559999999997</v>
      </c>
    </row>
    <row r="5275" spans="1:7" ht="37.5">
      <c r="A5275" s="251"/>
      <c r="B5275" s="241" t="s">
        <v>5095</v>
      </c>
      <c r="C5275" s="245">
        <v>2022</v>
      </c>
      <c r="D5275" s="245" t="s">
        <v>3771</v>
      </c>
      <c r="E5275" s="245">
        <v>1</v>
      </c>
      <c r="F5275" s="245"/>
      <c r="G5275" s="253">
        <v>23.884979999999999</v>
      </c>
    </row>
    <row r="5276" spans="1:7" ht="37.5">
      <c r="A5276" s="251"/>
      <c r="B5276" s="241" t="s">
        <v>5095</v>
      </c>
      <c r="C5276" s="245">
        <v>2022</v>
      </c>
      <c r="D5276" s="245" t="s">
        <v>3771</v>
      </c>
      <c r="E5276" s="245">
        <v>1</v>
      </c>
      <c r="F5276" s="245"/>
      <c r="G5276" s="253">
        <v>31.72831</v>
      </c>
    </row>
    <row r="5277" spans="1:7" ht="37.5">
      <c r="A5277" s="251"/>
      <c r="B5277" s="241" t="s">
        <v>5095</v>
      </c>
      <c r="C5277" s="245">
        <v>2022</v>
      </c>
      <c r="D5277" s="245" t="s">
        <v>3771</v>
      </c>
      <c r="E5277" s="245">
        <v>1</v>
      </c>
      <c r="F5277" s="245"/>
      <c r="G5277" s="253">
        <v>16.292000000000002</v>
      </c>
    </row>
    <row r="5278" spans="1:7" ht="37.5">
      <c r="A5278" s="251"/>
      <c r="B5278" s="241" t="s">
        <v>5095</v>
      </c>
      <c r="C5278" s="245">
        <v>2022</v>
      </c>
      <c r="D5278" s="245" t="s">
        <v>3771</v>
      </c>
      <c r="E5278" s="245">
        <v>1</v>
      </c>
      <c r="F5278" s="245"/>
      <c r="G5278" s="253">
        <v>36.068919999999999</v>
      </c>
    </row>
    <row r="5279" spans="1:7" ht="37.5">
      <c r="A5279" s="251"/>
      <c r="B5279" s="241" t="s">
        <v>5095</v>
      </c>
      <c r="C5279" s="245">
        <v>2022</v>
      </c>
      <c r="D5279" s="245" t="s">
        <v>3771</v>
      </c>
      <c r="E5279" s="245">
        <v>1</v>
      </c>
      <c r="F5279" s="245"/>
      <c r="G5279" s="253">
        <v>23.390459999999997</v>
      </c>
    </row>
    <row r="5280" spans="1:7" ht="37.5">
      <c r="A5280" s="251"/>
      <c r="B5280" s="241" t="s">
        <v>5095</v>
      </c>
      <c r="C5280" s="245">
        <v>2022</v>
      </c>
      <c r="D5280" s="245" t="s">
        <v>3771</v>
      </c>
      <c r="E5280" s="245">
        <v>1</v>
      </c>
      <c r="F5280" s="245"/>
      <c r="G5280" s="253">
        <v>23.873729999999998</v>
      </c>
    </row>
    <row r="5281" spans="1:7" ht="37.5">
      <c r="A5281" s="251"/>
      <c r="B5281" s="241" t="s">
        <v>5095</v>
      </c>
      <c r="C5281" s="245">
        <v>2022</v>
      </c>
      <c r="D5281" s="245" t="s">
        <v>3771</v>
      </c>
      <c r="E5281" s="245">
        <v>1</v>
      </c>
      <c r="F5281" s="245"/>
      <c r="G5281" s="253">
        <v>30.89781</v>
      </c>
    </row>
    <row r="5282" spans="1:7" ht="37.5">
      <c r="A5282" s="251"/>
      <c r="B5282" s="241" t="s">
        <v>5095</v>
      </c>
      <c r="C5282" s="245">
        <v>2022</v>
      </c>
      <c r="D5282" s="245" t="s">
        <v>3771</v>
      </c>
      <c r="E5282" s="245">
        <v>1</v>
      </c>
      <c r="F5282" s="245"/>
      <c r="G5282" s="253">
        <v>27.25262</v>
      </c>
    </row>
    <row r="5283" spans="1:7" ht="37.5">
      <c r="A5283" s="251"/>
      <c r="B5283" s="241" t="s">
        <v>5095</v>
      </c>
      <c r="C5283" s="245">
        <v>2022</v>
      </c>
      <c r="D5283" s="245" t="s">
        <v>3771</v>
      </c>
      <c r="E5283" s="245">
        <v>1</v>
      </c>
      <c r="F5283" s="245"/>
      <c r="G5283" s="253">
        <v>36.512260000000005</v>
      </c>
    </row>
    <row r="5284" spans="1:7" ht="37.5">
      <c r="A5284" s="251"/>
      <c r="B5284" s="241" t="s">
        <v>5095</v>
      </c>
      <c r="C5284" s="245">
        <v>2022</v>
      </c>
      <c r="D5284" s="245" t="s">
        <v>3771</v>
      </c>
      <c r="E5284" s="245">
        <v>1</v>
      </c>
      <c r="F5284" s="245"/>
      <c r="G5284" s="253">
        <v>20.464700000000001</v>
      </c>
    </row>
    <row r="5285" spans="1:7" ht="37.5">
      <c r="A5285" s="251"/>
      <c r="B5285" s="241" t="s">
        <v>5095</v>
      </c>
      <c r="C5285" s="245">
        <v>2022</v>
      </c>
      <c r="D5285" s="245" t="s">
        <v>3771</v>
      </c>
      <c r="E5285" s="245">
        <v>1</v>
      </c>
      <c r="F5285" s="245"/>
      <c r="G5285" s="253">
        <v>28.921900000000001</v>
      </c>
    </row>
    <row r="5286" spans="1:7" ht="37.5">
      <c r="A5286" s="251"/>
      <c r="B5286" s="241" t="s">
        <v>5095</v>
      </c>
      <c r="C5286" s="245">
        <v>2022</v>
      </c>
      <c r="D5286" s="245" t="s">
        <v>3771</v>
      </c>
      <c r="E5286" s="245">
        <v>1</v>
      </c>
      <c r="F5286" s="245"/>
      <c r="G5286" s="253">
        <v>28.675889999999999</v>
      </c>
    </row>
    <row r="5287" spans="1:7" ht="37.5">
      <c r="A5287" s="251"/>
      <c r="B5287" s="241" t="s">
        <v>5095</v>
      </c>
      <c r="C5287" s="245">
        <v>2022</v>
      </c>
      <c r="D5287" s="245" t="s">
        <v>3771</v>
      </c>
      <c r="E5287" s="245">
        <v>1</v>
      </c>
      <c r="F5287" s="245"/>
      <c r="G5287" s="253">
        <v>36.512250000000002</v>
      </c>
    </row>
    <row r="5288" spans="1:7" ht="37.5">
      <c r="A5288" s="251"/>
      <c r="B5288" s="241" t="s">
        <v>5095</v>
      </c>
      <c r="C5288" s="245">
        <v>2022</v>
      </c>
      <c r="D5288" s="245" t="s">
        <v>3771</v>
      </c>
      <c r="E5288" s="245">
        <v>1</v>
      </c>
      <c r="F5288" s="245"/>
      <c r="G5288" s="253">
        <v>33.934280000000001</v>
      </c>
    </row>
    <row r="5289" spans="1:7" ht="37.5">
      <c r="A5289" s="251"/>
      <c r="B5289" s="241" t="s">
        <v>5095</v>
      </c>
      <c r="C5289" s="245">
        <v>2022</v>
      </c>
      <c r="D5289" s="245" t="s">
        <v>3771</v>
      </c>
      <c r="E5289" s="245">
        <v>1</v>
      </c>
      <c r="F5289" s="245"/>
      <c r="G5289" s="253">
        <v>33.39179</v>
      </c>
    </row>
    <row r="5290" spans="1:7" ht="37.5">
      <c r="A5290" s="251"/>
      <c r="B5290" s="241" t="s">
        <v>5095</v>
      </c>
      <c r="C5290" s="245">
        <v>2022</v>
      </c>
      <c r="D5290" s="245" t="s">
        <v>3771</v>
      </c>
      <c r="E5290" s="245">
        <v>1</v>
      </c>
      <c r="F5290" s="245"/>
      <c r="G5290" s="253">
        <v>18.991019999999999</v>
      </c>
    </row>
    <row r="5291" spans="1:7" ht="37.5">
      <c r="A5291" s="251"/>
      <c r="B5291" s="241" t="s">
        <v>5095</v>
      </c>
      <c r="C5291" s="245">
        <v>2022</v>
      </c>
      <c r="D5291" s="245" t="s">
        <v>3771</v>
      </c>
      <c r="E5291" s="245">
        <v>1</v>
      </c>
      <c r="F5291" s="245"/>
      <c r="G5291" s="253">
        <v>33.299680000000002</v>
      </c>
    </row>
    <row r="5292" spans="1:7" ht="37.5">
      <c r="A5292" s="251"/>
      <c r="B5292" s="241" t="s">
        <v>5095</v>
      </c>
      <c r="C5292" s="245">
        <v>2022</v>
      </c>
      <c r="D5292" s="245" t="s">
        <v>3771</v>
      </c>
      <c r="E5292" s="245">
        <v>1</v>
      </c>
      <c r="F5292" s="245"/>
      <c r="G5292" s="253">
        <v>28.377569999999999</v>
      </c>
    </row>
    <row r="5293" spans="1:7" ht="37.5">
      <c r="A5293" s="251"/>
      <c r="B5293" s="241" t="s">
        <v>5095</v>
      </c>
      <c r="C5293" s="245">
        <v>2022</v>
      </c>
      <c r="D5293" s="245" t="s">
        <v>3771</v>
      </c>
      <c r="E5293" s="245">
        <v>1</v>
      </c>
      <c r="F5293" s="245"/>
      <c r="G5293" s="253">
        <v>12.998950000000001</v>
      </c>
    </row>
    <row r="5294" spans="1:7" ht="37.5">
      <c r="A5294" s="251"/>
      <c r="B5294" s="241" t="s">
        <v>5095</v>
      </c>
      <c r="C5294" s="245">
        <v>2022</v>
      </c>
      <c r="D5294" s="245" t="s">
        <v>3771</v>
      </c>
      <c r="E5294" s="245">
        <v>1</v>
      </c>
      <c r="F5294" s="245"/>
      <c r="G5294" s="253">
        <v>13.01667</v>
      </c>
    </row>
    <row r="5295" spans="1:7" ht="37.5">
      <c r="A5295" s="251"/>
      <c r="B5295" s="241" t="s">
        <v>5095</v>
      </c>
      <c r="C5295" s="245">
        <v>2022</v>
      </c>
      <c r="D5295" s="245" t="s">
        <v>3771</v>
      </c>
      <c r="E5295" s="245">
        <v>1</v>
      </c>
      <c r="F5295" s="245"/>
      <c r="G5295" s="253">
        <v>27.73312</v>
      </c>
    </row>
    <row r="5296" spans="1:7" ht="37.5">
      <c r="A5296" s="251"/>
      <c r="B5296" s="241" t="s">
        <v>5095</v>
      </c>
      <c r="C5296" s="245">
        <v>2022</v>
      </c>
      <c r="D5296" s="245" t="s">
        <v>3771</v>
      </c>
      <c r="E5296" s="245">
        <v>1</v>
      </c>
      <c r="F5296" s="245"/>
      <c r="G5296" s="253">
        <v>27.046509999999998</v>
      </c>
    </row>
    <row r="5297" spans="1:7" ht="37.5">
      <c r="A5297" s="251"/>
      <c r="B5297" s="241" t="s">
        <v>5095</v>
      </c>
      <c r="C5297" s="245">
        <v>2022</v>
      </c>
      <c r="D5297" s="245" t="s">
        <v>3771</v>
      </c>
      <c r="E5297" s="245">
        <v>1</v>
      </c>
      <c r="F5297" s="245"/>
      <c r="G5297" s="253">
        <v>27.046240000000001</v>
      </c>
    </row>
    <row r="5298" spans="1:7" ht="37.5">
      <c r="A5298" s="251"/>
      <c r="B5298" s="241" t="s">
        <v>5095</v>
      </c>
      <c r="C5298" s="245">
        <v>2022</v>
      </c>
      <c r="D5298" s="245" t="s">
        <v>3771</v>
      </c>
      <c r="E5298" s="245">
        <v>1</v>
      </c>
      <c r="F5298" s="245"/>
      <c r="G5298" s="253">
        <v>27.10642</v>
      </c>
    </row>
    <row r="5299" spans="1:7" ht="37.5">
      <c r="A5299" s="251"/>
      <c r="B5299" s="241" t="s">
        <v>5095</v>
      </c>
      <c r="C5299" s="245">
        <v>2022</v>
      </c>
      <c r="D5299" s="245" t="s">
        <v>3771</v>
      </c>
      <c r="E5299" s="245">
        <v>1</v>
      </c>
      <c r="F5299" s="245"/>
      <c r="G5299" s="253">
        <v>33.309609999999999</v>
      </c>
    </row>
    <row r="5300" spans="1:7" ht="37.5">
      <c r="A5300" s="251"/>
      <c r="B5300" s="241" t="s">
        <v>5095</v>
      </c>
      <c r="C5300" s="245">
        <v>2022</v>
      </c>
      <c r="D5300" s="245" t="s">
        <v>3771</v>
      </c>
      <c r="E5300" s="245">
        <v>1</v>
      </c>
      <c r="F5300" s="245"/>
      <c r="G5300" s="253">
        <v>37.997709999999998</v>
      </c>
    </row>
    <row r="5301" spans="1:7" ht="37.5">
      <c r="A5301" s="251"/>
      <c r="B5301" s="241" t="s">
        <v>5095</v>
      </c>
      <c r="C5301" s="245">
        <v>2022</v>
      </c>
      <c r="D5301" s="245" t="s">
        <v>3771</v>
      </c>
      <c r="E5301" s="245">
        <v>1</v>
      </c>
      <c r="F5301" s="245"/>
      <c r="G5301" s="253">
        <v>35.294489999999996</v>
      </c>
    </row>
    <row r="5302" spans="1:7" ht="37.5">
      <c r="A5302" s="251"/>
      <c r="B5302" s="241" t="s">
        <v>5098</v>
      </c>
      <c r="C5302" s="245">
        <v>2022</v>
      </c>
      <c r="D5302" s="245" t="s">
        <v>3771</v>
      </c>
      <c r="E5302" s="245">
        <v>9</v>
      </c>
      <c r="F5302" s="245"/>
      <c r="G5302" s="253">
        <v>10.159040000000001</v>
      </c>
    </row>
    <row r="5303" spans="1:7" ht="37.5">
      <c r="A5303" s="251"/>
      <c r="B5303" s="241" t="s">
        <v>5095</v>
      </c>
      <c r="C5303" s="245">
        <v>2022</v>
      </c>
      <c r="D5303" s="245" t="s">
        <v>3771</v>
      </c>
      <c r="E5303" s="245">
        <v>1</v>
      </c>
      <c r="F5303" s="245"/>
      <c r="G5303" s="253">
        <v>23.818099999999998</v>
      </c>
    </row>
    <row r="5304" spans="1:7" ht="37.5">
      <c r="A5304" s="251"/>
      <c r="B5304" s="241" t="s">
        <v>5095</v>
      </c>
      <c r="C5304" s="245">
        <v>2022</v>
      </c>
      <c r="D5304" s="245" t="s">
        <v>3771</v>
      </c>
      <c r="E5304" s="245">
        <v>1</v>
      </c>
      <c r="F5304" s="245"/>
      <c r="G5304" s="253">
        <v>25.66686</v>
      </c>
    </row>
    <row r="5305" spans="1:7" ht="37.5">
      <c r="A5305" s="251"/>
      <c r="B5305" s="241" t="s">
        <v>5095</v>
      </c>
      <c r="C5305" s="245">
        <v>2022</v>
      </c>
      <c r="D5305" s="245" t="s">
        <v>3771</v>
      </c>
      <c r="E5305" s="245">
        <v>1</v>
      </c>
      <c r="F5305" s="245"/>
      <c r="G5305" s="253">
        <v>24.524439999999998</v>
      </c>
    </row>
    <row r="5306" spans="1:7" ht="37.5">
      <c r="A5306" s="251"/>
      <c r="B5306" s="241" t="s">
        <v>5095</v>
      </c>
      <c r="C5306" s="245">
        <v>2022</v>
      </c>
      <c r="D5306" s="245" t="s">
        <v>3771</v>
      </c>
      <c r="E5306" s="245">
        <v>1</v>
      </c>
      <c r="F5306" s="245"/>
      <c r="G5306" s="253">
        <v>24.106240000000003</v>
      </c>
    </row>
    <row r="5307" spans="1:7" ht="37.5">
      <c r="A5307" s="251"/>
      <c r="B5307" s="241" t="s">
        <v>5095</v>
      </c>
      <c r="C5307" s="245">
        <v>2022</v>
      </c>
      <c r="D5307" s="245" t="s">
        <v>3771</v>
      </c>
      <c r="E5307" s="245">
        <v>1</v>
      </c>
      <c r="F5307" s="245"/>
      <c r="G5307" s="253">
        <v>27.702999999999999</v>
      </c>
    </row>
    <row r="5308" spans="1:7" ht="37.5">
      <c r="A5308" s="251"/>
      <c r="B5308" s="241" t="s">
        <v>5095</v>
      </c>
      <c r="C5308" s="245">
        <v>2022</v>
      </c>
      <c r="D5308" s="245" t="s">
        <v>3771</v>
      </c>
      <c r="E5308" s="245">
        <v>1</v>
      </c>
      <c r="F5308" s="245"/>
      <c r="G5308" s="253">
        <v>27.234159999999999</v>
      </c>
    </row>
    <row r="5309" spans="1:7" ht="37.5">
      <c r="A5309" s="251"/>
      <c r="B5309" s="241" t="s">
        <v>5095</v>
      </c>
      <c r="C5309" s="245">
        <v>2022</v>
      </c>
      <c r="D5309" s="245" t="s">
        <v>3771</v>
      </c>
      <c r="E5309" s="245">
        <v>1</v>
      </c>
      <c r="F5309" s="245"/>
      <c r="G5309" s="253">
        <v>28.136710000000001</v>
      </c>
    </row>
    <row r="5310" spans="1:7" ht="37.5">
      <c r="A5310" s="251"/>
      <c r="B5310" s="241" t="s">
        <v>5095</v>
      </c>
      <c r="C5310" s="245">
        <v>2022</v>
      </c>
      <c r="D5310" s="245" t="s">
        <v>3771</v>
      </c>
      <c r="E5310" s="245">
        <v>1</v>
      </c>
      <c r="F5310" s="245"/>
      <c r="G5310" s="253">
        <v>27.299040000000002</v>
      </c>
    </row>
    <row r="5311" spans="1:7" ht="37.5">
      <c r="A5311" s="251"/>
      <c r="B5311" s="241" t="s">
        <v>5095</v>
      </c>
      <c r="C5311" s="245">
        <v>2022</v>
      </c>
      <c r="D5311" s="245" t="s">
        <v>3771</v>
      </c>
      <c r="E5311" s="245">
        <v>1</v>
      </c>
      <c r="F5311" s="245"/>
      <c r="G5311" s="253">
        <v>27.817720000000001</v>
      </c>
    </row>
    <row r="5312" spans="1:7" ht="37.5">
      <c r="A5312" s="251"/>
      <c r="B5312" s="241" t="s">
        <v>5095</v>
      </c>
      <c r="C5312" s="245">
        <v>2022</v>
      </c>
      <c r="D5312" s="245" t="s">
        <v>3771</v>
      </c>
      <c r="E5312" s="245">
        <v>1</v>
      </c>
      <c r="F5312" s="245"/>
      <c r="G5312" s="253">
        <v>27.670939999999998</v>
      </c>
    </row>
    <row r="5313" spans="1:7" ht="37.5">
      <c r="A5313" s="251"/>
      <c r="B5313" s="241" t="s">
        <v>5095</v>
      </c>
      <c r="C5313" s="245">
        <v>2022</v>
      </c>
      <c r="D5313" s="245" t="s">
        <v>3771</v>
      </c>
      <c r="E5313" s="245">
        <v>1</v>
      </c>
      <c r="F5313" s="245"/>
      <c r="G5313" s="253">
        <v>26.987020000000001</v>
      </c>
    </row>
    <row r="5314" spans="1:7" ht="37.5">
      <c r="A5314" s="251"/>
      <c r="B5314" s="241" t="s">
        <v>5095</v>
      </c>
      <c r="C5314" s="245">
        <v>2022</v>
      </c>
      <c r="D5314" s="245" t="s">
        <v>3771</v>
      </c>
      <c r="E5314" s="245">
        <v>1</v>
      </c>
      <c r="F5314" s="245"/>
      <c r="G5314" s="253">
        <v>35.093129999999995</v>
      </c>
    </row>
    <row r="5315" spans="1:7" ht="37.5">
      <c r="A5315" s="251"/>
      <c r="B5315" s="241" t="s">
        <v>5095</v>
      </c>
      <c r="C5315" s="245">
        <v>2022</v>
      </c>
      <c r="D5315" s="245" t="s">
        <v>3771</v>
      </c>
      <c r="E5315" s="245">
        <v>1</v>
      </c>
      <c r="F5315" s="245"/>
      <c r="G5315" s="253">
        <v>36.608230000000006</v>
      </c>
    </row>
    <row r="5316" spans="1:7" ht="37.5">
      <c r="A5316" s="251"/>
      <c r="B5316" s="241" t="s">
        <v>5095</v>
      </c>
      <c r="C5316" s="245">
        <v>2022</v>
      </c>
      <c r="D5316" s="245" t="s">
        <v>3771</v>
      </c>
      <c r="E5316" s="245">
        <v>1</v>
      </c>
      <c r="F5316" s="245"/>
      <c r="G5316" s="253">
        <v>37.992370000000001</v>
      </c>
    </row>
    <row r="5317" spans="1:7" ht="37.5">
      <c r="A5317" s="251"/>
      <c r="B5317" s="241" t="s">
        <v>5095</v>
      </c>
      <c r="C5317" s="245">
        <v>2022</v>
      </c>
      <c r="D5317" s="245" t="s">
        <v>3771</v>
      </c>
      <c r="E5317" s="245">
        <v>1</v>
      </c>
      <c r="F5317" s="245"/>
      <c r="G5317" s="253">
        <v>37.992370000000001</v>
      </c>
    </row>
    <row r="5318" spans="1:7" ht="37.5">
      <c r="A5318" s="251"/>
      <c r="B5318" s="241" t="s">
        <v>5095</v>
      </c>
      <c r="C5318" s="245">
        <v>2022</v>
      </c>
      <c r="D5318" s="245" t="s">
        <v>3771</v>
      </c>
      <c r="E5318" s="245">
        <v>1</v>
      </c>
      <c r="F5318" s="245"/>
      <c r="G5318" s="253">
        <v>37.992379999999997</v>
      </c>
    </row>
    <row r="5319" spans="1:7" ht="37.5">
      <c r="A5319" s="251"/>
      <c r="B5319" s="241" t="s">
        <v>5095</v>
      </c>
      <c r="C5319" s="245">
        <v>2022</v>
      </c>
      <c r="D5319" s="245" t="s">
        <v>3771</v>
      </c>
      <c r="E5319" s="245">
        <v>1</v>
      </c>
      <c r="F5319" s="245"/>
      <c r="G5319" s="253">
        <v>36.204889999999999</v>
      </c>
    </row>
    <row r="5320" spans="1:7" ht="37.5">
      <c r="A5320" s="251"/>
      <c r="B5320" s="241" t="s">
        <v>5095</v>
      </c>
      <c r="C5320" s="245">
        <v>2022</v>
      </c>
      <c r="D5320" s="245" t="s">
        <v>3771</v>
      </c>
      <c r="E5320" s="245">
        <v>1</v>
      </c>
      <c r="F5320" s="245"/>
      <c r="G5320" s="253">
        <v>36.204889999999999</v>
      </c>
    </row>
    <row r="5321" spans="1:7" ht="37.5">
      <c r="A5321" s="251"/>
      <c r="B5321" s="241" t="s">
        <v>5095</v>
      </c>
      <c r="C5321" s="245">
        <v>2022</v>
      </c>
      <c r="D5321" s="245" t="s">
        <v>3771</v>
      </c>
      <c r="E5321" s="245">
        <v>1</v>
      </c>
      <c r="F5321" s="245"/>
      <c r="G5321" s="253">
        <v>36.204879999999996</v>
      </c>
    </row>
    <row r="5322" spans="1:7" ht="37.5">
      <c r="A5322" s="251"/>
      <c r="B5322" s="241" t="s">
        <v>5095</v>
      </c>
      <c r="C5322" s="245">
        <v>2022</v>
      </c>
      <c r="D5322" s="245" t="s">
        <v>3771</v>
      </c>
      <c r="E5322" s="245">
        <v>1</v>
      </c>
      <c r="F5322" s="245"/>
      <c r="G5322" s="253">
        <v>36.204879999999996</v>
      </c>
    </row>
    <row r="5323" spans="1:7" ht="37.5">
      <c r="A5323" s="251"/>
      <c r="B5323" s="241" t="s">
        <v>5096</v>
      </c>
      <c r="C5323" s="245">
        <v>2022</v>
      </c>
      <c r="D5323" s="245" t="s">
        <v>3771</v>
      </c>
      <c r="E5323" s="245">
        <v>1</v>
      </c>
      <c r="F5323" s="245"/>
      <c r="G5323" s="253">
        <v>23.418430000000001</v>
      </c>
    </row>
    <row r="5324" spans="1:7" ht="37.5">
      <c r="A5324" s="251"/>
      <c r="B5324" s="241" t="s">
        <v>5096</v>
      </c>
      <c r="C5324" s="245">
        <v>2022</v>
      </c>
      <c r="D5324" s="245" t="s">
        <v>3771</v>
      </c>
      <c r="E5324" s="245">
        <v>1</v>
      </c>
      <c r="F5324" s="245"/>
      <c r="G5324" s="253">
        <v>23.338150000000002</v>
      </c>
    </row>
    <row r="5325" spans="1:7" ht="37.5">
      <c r="A5325" s="251"/>
      <c r="B5325" s="241" t="s">
        <v>5096</v>
      </c>
      <c r="C5325" s="245">
        <v>2022</v>
      </c>
      <c r="D5325" s="245" t="s">
        <v>3771</v>
      </c>
      <c r="E5325" s="245">
        <v>1</v>
      </c>
      <c r="F5325" s="245"/>
      <c r="G5325" s="253">
        <v>24.547319999999999</v>
      </c>
    </row>
    <row r="5326" spans="1:7" ht="37.5">
      <c r="A5326" s="251"/>
      <c r="B5326" s="241" t="s">
        <v>5096</v>
      </c>
      <c r="C5326" s="245">
        <v>2022</v>
      </c>
      <c r="D5326" s="245" t="s">
        <v>3771</v>
      </c>
      <c r="E5326" s="245">
        <v>1</v>
      </c>
      <c r="F5326" s="245"/>
      <c r="G5326" s="253">
        <v>21.789069999999999</v>
      </c>
    </row>
    <row r="5327" spans="1:7" ht="37.5">
      <c r="A5327" s="251"/>
      <c r="B5327" s="241" t="s">
        <v>5096</v>
      </c>
      <c r="C5327" s="245">
        <v>2022</v>
      </c>
      <c r="D5327" s="245" t="s">
        <v>3771</v>
      </c>
      <c r="E5327" s="245">
        <v>1</v>
      </c>
      <c r="F5327" s="245"/>
      <c r="G5327" s="253">
        <v>12.13467</v>
      </c>
    </row>
    <row r="5328" spans="1:7" ht="37.5">
      <c r="A5328" s="251"/>
      <c r="B5328" s="241" t="s">
        <v>5096</v>
      </c>
      <c r="C5328" s="245">
        <v>2022</v>
      </c>
      <c r="D5328" s="245" t="s">
        <v>3771</v>
      </c>
      <c r="E5328" s="245">
        <v>1</v>
      </c>
      <c r="F5328" s="245"/>
      <c r="G5328" s="253">
        <v>23.53276</v>
      </c>
    </row>
    <row r="5329" spans="1:7" ht="37.5">
      <c r="A5329" s="251"/>
      <c r="B5329" s="241" t="s">
        <v>5096</v>
      </c>
      <c r="C5329" s="245">
        <v>2022</v>
      </c>
      <c r="D5329" s="245" t="s">
        <v>3771</v>
      </c>
      <c r="E5329" s="245">
        <v>1</v>
      </c>
      <c r="F5329" s="245"/>
      <c r="G5329" s="253">
        <v>23.31643</v>
      </c>
    </row>
    <row r="5330" spans="1:7" ht="37.5">
      <c r="A5330" s="251"/>
      <c r="B5330" s="241" t="s">
        <v>5096</v>
      </c>
      <c r="C5330" s="245">
        <v>2022</v>
      </c>
      <c r="D5330" s="245" t="s">
        <v>3771</v>
      </c>
      <c r="E5330" s="245">
        <v>1</v>
      </c>
      <c r="F5330" s="245"/>
      <c r="G5330" s="253">
        <v>11.663459999999999</v>
      </c>
    </row>
    <row r="5331" spans="1:7" ht="37.5">
      <c r="A5331" s="251"/>
      <c r="B5331" s="241" t="s">
        <v>5096</v>
      </c>
      <c r="C5331" s="245">
        <v>2022</v>
      </c>
      <c r="D5331" s="245" t="s">
        <v>3771</v>
      </c>
      <c r="E5331" s="245">
        <v>1</v>
      </c>
      <c r="F5331" s="245"/>
      <c r="G5331" s="253">
        <v>16.120459999999998</v>
      </c>
    </row>
    <row r="5332" spans="1:7" ht="37.5">
      <c r="A5332" s="251"/>
      <c r="B5332" s="241" t="s">
        <v>5096</v>
      </c>
      <c r="C5332" s="245">
        <v>2022</v>
      </c>
      <c r="D5332" s="245" t="s">
        <v>3771</v>
      </c>
      <c r="E5332" s="245">
        <v>1</v>
      </c>
      <c r="F5332" s="245"/>
      <c r="G5332" s="253">
        <v>13.617760000000001</v>
      </c>
    </row>
    <row r="5333" spans="1:7" ht="37.5">
      <c r="A5333" s="251"/>
      <c r="B5333" s="241" t="s">
        <v>5096</v>
      </c>
      <c r="C5333" s="245">
        <v>2022</v>
      </c>
      <c r="D5333" s="245" t="s">
        <v>3771</v>
      </c>
      <c r="E5333" s="245">
        <v>1</v>
      </c>
      <c r="F5333" s="245"/>
      <c r="G5333" s="253">
        <v>25.986519999999999</v>
      </c>
    </row>
    <row r="5334" spans="1:7" ht="37.5">
      <c r="A5334" s="251"/>
      <c r="B5334" s="241" t="s">
        <v>5096</v>
      </c>
      <c r="C5334" s="245">
        <v>2022</v>
      </c>
      <c r="D5334" s="245" t="s">
        <v>3771</v>
      </c>
      <c r="E5334" s="245">
        <v>1</v>
      </c>
      <c r="F5334" s="245"/>
      <c r="G5334" s="253">
        <v>38.253980000000006</v>
      </c>
    </row>
    <row r="5335" spans="1:7" ht="37.5">
      <c r="A5335" s="251"/>
      <c r="B5335" s="241" t="s">
        <v>5096</v>
      </c>
      <c r="C5335" s="245">
        <v>2022</v>
      </c>
      <c r="D5335" s="245" t="s">
        <v>3771</v>
      </c>
      <c r="E5335" s="245">
        <v>1</v>
      </c>
      <c r="F5335" s="245"/>
      <c r="G5335" s="253">
        <v>39.290990000000001</v>
      </c>
    </row>
    <row r="5336" spans="1:7" ht="37.5">
      <c r="A5336" s="251"/>
      <c r="B5336" s="241" t="s">
        <v>5096</v>
      </c>
      <c r="C5336" s="245">
        <v>2022</v>
      </c>
      <c r="D5336" s="245" t="s">
        <v>3771</v>
      </c>
      <c r="E5336" s="245">
        <v>1</v>
      </c>
      <c r="F5336" s="245"/>
      <c r="G5336" s="253">
        <v>29.19201</v>
      </c>
    </row>
    <row r="5337" spans="1:7" ht="37.5">
      <c r="A5337" s="251"/>
      <c r="B5337" s="241" t="s">
        <v>5096</v>
      </c>
      <c r="C5337" s="245">
        <v>2022</v>
      </c>
      <c r="D5337" s="245" t="s">
        <v>3771</v>
      </c>
      <c r="E5337" s="245">
        <v>1</v>
      </c>
      <c r="F5337" s="245"/>
      <c r="G5337" s="253">
        <v>38.432029999999997</v>
      </c>
    </row>
    <row r="5338" spans="1:7" ht="37.5">
      <c r="A5338" s="251"/>
      <c r="B5338" s="241" t="s">
        <v>5096</v>
      </c>
      <c r="C5338" s="245">
        <v>2022</v>
      </c>
      <c r="D5338" s="245" t="s">
        <v>3771</v>
      </c>
      <c r="E5338" s="245">
        <v>1</v>
      </c>
      <c r="F5338" s="245"/>
      <c r="G5338" s="253">
        <v>25.50938</v>
      </c>
    </row>
    <row r="5339" spans="1:7" ht="37.5">
      <c r="A5339" s="251"/>
      <c r="B5339" s="241" t="s">
        <v>5097</v>
      </c>
      <c r="C5339" s="245">
        <v>2022</v>
      </c>
      <c r="D5339" s="245" t="s">
        <v>3771</v>
      </c>
      <c r="E5339" s="245">
        <v>1</v>
      </c>
      <c r="F5339" s="245"/>
      <c r="G5339" s="253">
        <v>44.534779999999998</v>
      </c>
    </row>
    <row r="5340" spans="1:7" ht="37.5">
      <c r="A5340" s="251"/>
      <c r="B5340" s="241" t="s">
        <v>5097</v>
      </c>
      <c r="C5340" s="245">
        <v>2022</v>
      </c>
      <c r="D5340" s="245" t="s">
        <v>3771</v>
      </c>
      <c r="E5340" s="245">
        <v>1</v>
      </c>
      <c r="F5340" s="245"/>
      <c r="G5340" s="253">
        <v>25.393639999999998</v>
      </c>
    </row>
    <row r="5341" spans="1:7" ht="37.5">
      <c r="A5341" s="251"/>
      <c r="B5341" s="241" t="s">
        <v>5097</v>
      </c>
      <c r="C5341" s="245">
        <v>2022</v>
      </c>
      <c r="D5341" s="245" t="s">
        <v>3771</v>
      </c>
      <c r="E5341" s="245">
        <v>1</v>
      </c>
      <c r="F5341" s="245"/>
      <c r="G5341" s="253">
        <v>45.266510000000004</v>
      </c>
    </row>
    <row r="5342" spans="1:7" ht="37.5">
      <c r="A5342" s="251"/>
      <c r="B5342" s="241" t="s">
        <v>5097</v>
      </c>
      <c r="C5342" s="245">
        <v>2022</v>
      </c>
      <c r="D5342" s="245" t="s">
        <v>3771</v>
      </c>
      <c r="E5342" s="245">
        <v>1</v>
      </c>
      <c r="F5342" s="245"/>
      <c r="G5342" s="253">
        <v>36.964940000000006</v>
      </c>
    </row>
    <row r="5343" spans="1:7" ht="37.5">
      <c r="A5343" s="251"/>
      <c r="B5343" s="241" t="s">
        <v>5097</v>
      </c>
      <c r="C5343" s="245">
        <v>2022</v>
      </c>
      <c r="D5343" s="245" t="s">
        <v>3771</v>
      </c>
      <c r="E5343" s="245">
        <v>1</v>
      </c>
      <c r="F5343" s="245"/>
      <c r="G5343" s="253">
        <v>46.596029999999999</v>
      </c>
    </row>
    <row r="5344" spans="1:7" ht="37.5">
      <c r="A5344" s="251"/>
      <c r="B5344" s="241" t="s">
        <v>5097</v>
      </c>
      <c r="C5344" s="245">
        <v>2022</v>
      </c>
      <c r="D5344" s="245" t="s">
        <v>3771</v>
      </c>
      <c r="E5344" s="245">
        <v>1</v>
      </c>
      <c r="F5344" s="245"/>
      <c r="G5344" s="253">
        <v>45.761269999999996</v>
      </c>
    </row>
    <row r="5345" spans="1:7" ht="37.5">
      <c r="A5345" s="251"/>
      <c r="B5345" s="241" t="s">
        <v>5097</v>
      </c>
      <c r="C5345" s="245">
        <v>2022</v>
      </c>
      <c r="D5345" s="245" t="s">
        <v>3771</v>
      </c>
      <c r="E5345" s="245">
        <v>1</v>
      </c>
      <c r="F5345" s="245"/>
      <c r="G5345" s="253">
        <v>27.014590000000002</v>
      </c>
    </row>
    <row r="5346" spans="1:7" ht="37.5">
      <c r="A5346" s="251"/>
      <c r="B5346" s="241" t="s">
        <v>5097</v>
      </c>
      <c r="C5346" s="245">
        <v>2022</v>
      </c>
      <c r="D5346" s="245" t="s">
        <v>3771</v>
      </c>
      <c r="E5346" s="245">
        <v>1</v>
      </c>
      <c r="F5346" s="245"/>
      <c r="G5346" s="253">
        <v>26.777009999999997</v>
      </c>
    </row>
    <row r="5347" spans="1:7" ht="37.5">
      <c r="A5347" s="251"/>
      <c r="B5347" s="241" t="s">
        <v>5097</v>
      </c>
      <c r="C5347" s="245">
        <v>2022</v>
      </c>
      <c r="D5347" s="245" t="s">
        <v>3771</v>
      </c>
      <c r="E5347" s="245">
        <v>1</v>
      </c>
      <c r="F5347" s="245"/>
      <c r="G5347" s="253">
        <v>28.233900000000002</v>
      </c>
    </row>
    <row r="5348" spans="1:7" ht="37.5">
      <c r="A5348" s="251"/>
      <c r="B5348" s="241" t="s">
        <v>5097</v>
      </c>
      <c r="C5348" s="245">
        <v>2022</v>
      </c>
      <c r="D5348" s="245" t="s">
        <v>3771</v>
      </c>
      <c r="E5348" s="245">
        <v>1</v>
      </c>
      <c r="F5348" s="245"/>
      <c r="G5348" s="253">
        <v>43.124890000000001</v>
      </c>
    </row>
    <row r="5349" spans="1:7" ht="37.5">
      <c r="A5349" s="251"/>
      <c r="B5349" s="241" t="s">
        <v>5097</v>
      </c>
      <c r="C5349" s="245">
        <v>2022</v>
      </c>
      <c r="D5349" s="245" t="s">
        <v>3771</v>
      </c>
      <c r="E5349" s="245">
        <v>1</v>
      </c>
      <c r="F5349" s="245"/>
      <c r="G5349" s="253">
        <v>25.233900000000002</v>
      </c>
    </row>
    <row r="5350" spans="1:7" ht="37.5">
      <c r="A5350" s="251"/>
      <c r="B5350" s="241" t="s">
        <v>5097</v>
      </c>
      <c r="C5350" s="245">
        <v>2022</v>
      </c>
      <c r="D5350" s="245" t="s">
        <v>3771</v>
      </c>
      <c r="E5350" s="245">
        <v>1</v>
      </c>
      <c r="F5350" s="245"/>
      <c r="G5350" s="253">
        <v>27.759310000000003</v>
      </c>
    </row>
    <row r="5351" spans="1:7" ht="37.5">
      <c r="A5351" s="251"/>
      <c r="B5351" s="241" t="s">
        <v>5097</v>
      </c>
      <c r="C5351" s="245">
        <v>2022</v>
      </c>
      <c r="D5351" s="245" t="s">
        <v>3771</v>
      </c>
      <c r="E5351" s="245">
        <v>1</v>
      </c>
      <c r="F5351" s="245"/>
      <c r="G5351" s="253">
        <v>39.193849999999998</v>
      </c>
    </row>
    <row r="5352" spans="1:7" ht="37.5">
      <c r="A5352" s="251"/>
      <c r="B5352" s="241" t="s">
        <v>5097</v>
      </c>
      <c r="C5352" s="245">
        <v>2022</v>
      </c>
      <c r="D5352" s="245" t="s">
        <v>3771</v>
      </c>
      <c r="E5352" s="245">
        <v>1</v>
      </c>
      <c r="F5352" s="245"/>
      <c r="G5352" s="253">
        <v>46.620419999999996</v>
      </c>
    </row>
    <row r="5353" spans="1:7" ht="37.5">
      <c r="A5353" s="251"/>
      <c r="B5353" s="241" t="s">
        <v>5097</v>
      </c>
      <c r="C5353" s="245">
        <v>2022</v>
      </c>
      <c r="D5353" s="245" t="s">
        <v>3771</v>
      </c>
      <c r="E5353" s="245">
        <v>1</v>
      </c>
      <c r="F5353" s="245"/>
      <c r="G5353" s="253">
        <v>22.360790000000001</v>
      </c>
    </row>
    <row r="5354" spans="1:7" ht="37.5">
      <c r="A5354" s="251"/>
      <c r="B5354" s="241" t="s">
        <v>5097</v>
      </c>
      <c r="C5354" s="245">
        <v>2022</v>
      </c>
      <c r="D5354" s="245" t="s">
        <v>3771</v>
      </c>
      <c r="E5354" s="245">
        <v>1</v>
      </c>
      <c r="F5354" s="245"/>
      <c r="G5354" s="253">
        <v>25.63655</v>
      </c>
    </row>
    <row r="5355" spans="1:7" ht="37.5">
      <c r="A5355" s="251"/>
      <c r="B5355" s="241" t="s">
        <v>5097</v>
      </c>
      <c r="C5355" s="245">
        <v>2022</v>
      </c>
      <c r="D5355" s="245" t="s">
        <v>3771</v>
      </c>
      <c r="E5355" s="245">
        <v>1</v>
      </c>
      <c r="F5355" s="245"/>
      <c r="G5355" s="253">
        <v>22.577249999999999</v>
      </c>
    </row>
    <row r="5356" spans="1:7" ht="37.5">
      <c r="A5356" s="251"/>
      <c r="B5356" s="241" t="s">
        <v>5097</v>
      </c>
      <c r="C5356" s="245">
        <v>2022</v>
      </c>
      <c r="D5356" s="245" t="s">
        <v>3771</v>
      </c>
      <c r="E5356" s="245">
        <v>1</v>
      </c>
      <c r="F5356" s="245"/>
      <c r="G5356" s="253">
        <v>27.313509999999997</v>
      </c>
    </row>
    <row r="5357" spans="1:7" ht="37.5">
      <c r="A5357" s="251"/>
      <c r="B5357" s="241" t="s">
        <v>5097</v>
      </c>
      <c r="C5357" s="245">
        <v>2022</v>
      </c>
      <c r="D5357" s="245" t="s">
        <v>3771</v>
      </c>
      <c r="E5357" s="245">
        <v>1</v>
      </c>
      <c r="F5357" s="245"/>
      <c r="G5357" s="253">
        <v>25.787179999999999</v>
      </c>
    </row>
    <row r="5358" spans="1:7" ht="37.5">
      <c r="A5358" s="251"/>
      <c r="B5358" s="241" t="s">
        <v>5097</v>
      </c>
      <c r="C5358" s="245">
        <v>2022</v>
      </c>
      <c r="D5358" s="245" t="s">
        <v>3771</v>
      </c>
      <c r="E5358" s="245">
        <v>1</v>
      </c>
      <c r="F5358" s="245"/>
      <c r="G5358" s="253">
        <v>25.341270000000002</v>
      </c>
    </row>
    <row r="5359" spans="1:7" ht="37.5">
      <c r="A5359" s="251"/>
      <c r="B5359" s="241" t="s">
        <v>5097</v>
      </c>
      <c r="C5359" s="245">
        <v>2022</v>
      </c>
      <c r="D5359" s="245" t="s">
        <v>3771</v>
      </c>
      <c r="E5359" s="245">
        <v>1</v>
      </c>
      <c r="F5359" s="245"/>
      <c r="G5359" s="253">
        <v>10.088049999999999</v>
      </c>
    </row>
    <row r="5360" spans="1:7" ht="37.5">
      <c r="A5360" s="251"/>
      <c r="B5360" s="241" t="s">
        <v>5097</v>
      </c>
      <c r="C5360" s="245">
        <v>2022</v>
      </c>
      <c r="D5360" s="245" t="s">
        <v>3771</v>
      </c>
      <c r="E5360" s="245">
        <v>1</v>
      </c>
      <c r="F5360" s="245"/>
      <c r="G5360" s="253">
        <v>45.505389999999998</v>
      </c>
    </row>
    <row r="5361" spans="1:7" ht="37.5">
      <c r="A5361" s="251"/>
      <c r="B5361" s="241" t="s">
        <v>5097</v>
      </c>
      <c r="C5361" s="245">
        <v>2022</v>
      </c>
      <c r="D5361" s="245" t="s">
        <v>3771</v>
      </c>
      <c r="E5361" s="245">
        <v>1</v>
      </c>
      <c r="F5361" s="245"/>
      <c r="G5361" s="253">
        <v>9.9280300000000015</v>
      </c>
    </row>
    <row r="5362" spans="1:7" ht="37.5">
      <c r="A5362" s="251"/>
      <c r="B5362" s="241" t="s">
        <v>5097</v>
      </c>
      <c r="C5362" s="245">
        <v>2022</v>
      </c>
      <c r="D5362" s="245" t="s">
        <v>3771</v>
      </c>
      <c r="E5362" s="245">
        <v>1</v>
      </c>
      <c r="F5362" s="245"/>
      <c r="G5362" s="253">
        <v>46.006830000000001</v>
      </c>
    </row>
    <row r="5363" spans="1:7" ht="37.5">
      <c r="A5363" s="251"/>
      <c r="B5363" s="241" t="s">
        <v>5097</v>
      </c>
      <c r="C5363" s="245">
        <v>2022</v>
      </c>
      <c r="D5363" s="245" t="s">
        <v>3771</v>
      </c>
      <c r="E5363" s="245">
        <v>1</v>
      </c>
      <c r="F5363" s="245"/>
      <c r="G5363" s="253">
        <v>9.0657700000000006</v>
      </c>
    </row>
    <row r="5364" spans="1:7" ht="37.5">
      <c r="A5364" s="251"/>
      <c r="B5364" s="241" t="s">
        <v>5097</v>
      </c>
      <c r="C5364" s="245">
        <v>2022</v>
      </c>
      <c r="D5364" s="245" t="s">
        <v>3771</v>
      </c>
      <c r="E5364" s="245">
        <v>1</v>
      </c>
      <c r="F5364" s="245"/>
      <c r="G5364" s="253">
        <v>10.932969999999999</v>
      </c>
    </row>
    <row r="5365" spans="1:7" ht="37.5">
      <c r="A5365" s="251"/>
      <c r="B5365" s="241" t="s">
        <v>5097</v>
      </c>
      <c r="C5365" s="245">
        <v>2022</v>
      </c>
      <c r="D5365" s="245" t="s">
        <v>3771</v>
      </c>
      <c r="E5365" s="245">
        <v>1</v>
      </c>
      <c r="F5365" s="245"/>
      <c r="G5365" s="253">
        <v>17.83587</v>
      </c>
    </row>
    <row r="5366" spans="1:7" ht="37.5">
      <c r="A5366" s="251"/>
      <c r="B5366" s="241" t="s">
        <v>5097</v>
      </c>
      <c r="C5366" s="245">
        <v>2022</v>
      </c>
      <c r="D5366" s="245" t="s">
        <v>3771</v>
      </c>
      <c r="E5366" s="245">
        <v>1</v>
      </c>
      <c r="F5366" s="245"/>
      <c r="G5366" s="253">
        <v>21.631630000000001</v>
      </c>
    </row>
    <row r="5367" spans="1:7" ht="37.5">
      <c r="A5367" s="251"/>
      <c r="B5367" s="241" t="s">
        <v>5097</v>
      </c>
      <c r="C5367" s="245">
        <v>2022</v>
      </c>
      <c r="D5367" s="245" t="s">
        <v>3771</v>
      </c>
      <c r="E5367" s="245">
        <v>1</v>
      </c>
      <c r="F5367" s="245"/>
      <c r="G5367" s="253">
        <v>18.242619999999999</v>
      </c>
    </row>
    <row r="5368" spans="1:7" ht="37.5">
      <c r="A5368" s="251"/>
      <c r="B5368" s="241" t="s">
        <v>5097</v>
      </c>
      <c r="C5368" s="245">
        <v>2022</v>
      </c>
      <c r="D5368" s="245" t="s">
        <v>3771</v>
      </c>
      <c r="E5368" s="245">
        <v>1</v>
      </c>
      <c r="F5368" s="245"/>
      <c r="G5368" s="253">
        <v>21.25947</v>
      </c>
    </row>
    <row r="5369" spans="1:7" ht="37.5">
      <c r="A5369" s="251"/>
      <c r="B5369" s="241" t="s">
        <v>5097</v>
      </c>
      <c r="C5369" s="245">
        <v>2022</v>
      </c>
      <c r="D5369" s="245" t="s">
        <v>3771</v>
      </c>
      <c r="E5369" s="245">
        <v>1</v>
      </c>
      <c r="F5369" s="245"/>
      <c r="G5369" s="253">
        <v>18.255860000000002</v>
      </c>
    </row>
    <row r="5370" spans="1:7" ht="37.5">
      <c r="A5370" s="251"/>
      <c r="B5370" s="241" t="s">
        <v>5097</v>
      </c>
      <c r="C5370" s="245">
        <v>2022</v>
      </c>
      <c r="D5370" s="245" t="s">
        <v>3771</v>
      </c>
      <c r="E5370" s="245">
        <v>1</v>
      </c>
      <c r="F5370" s="245"/>
      <c r="G5370" s="253">
        <v>29.258869999999998</v>
      </c>
    </row>
    <row r="5371" spans="1:7" ht="37.5">
      <c r="A5371" s="251"/>
      <c r="B5371" s="241" t="s">
        <v>5097</v>
      </c>
      <c r="C5371" s="245">
        <v>2022</v>
      </c>
      <c r="D5371" s="245" t="s">
        <v>3771</v>
      </c>
      <c r="E5371" s="245">
        <v>1</v>
      </c>
      <c r="F5371" s="245"/>
      <c r="G5371" s="253">
        <v>30.45966</v>
      </c>
    </row>
    <row r="5372" spans="1:7" ht="37.5">
      <c r="A5372" s="251"/>
      <c r="B5372" s="241" t="s">
        <v>5097</v>
      </c>
      <c r="C5372" s="245">
        <v>2022</v>
      </c>
      <c r="D5372" s="245" t="s">
        <v>3771</v>
      </c>
      <c r="E5372" s="245">
        <v>1</v>
      </c>
      <c r="F5372" s="245"/>
      <c r="G5372" s="253">
        <v>42.337890000000002</v>
      </c>
    </row>
    <row r="5373" spans="1:7">
      <c r="A5373" s="251"/>
      <c r="B5373" s="241" t="s">
        <v>5079</v>
      </c>
      <c r="C5373" s="245">
        <v>2022</v>
      </c>
      <c r="D5373" s="245" t="s">
        <v>3771</v>
      </c>
      <c r="E5373" s="245">
        <v>1</v>
      </c>
      <c r="F5373" s="245"/>
      <c r="G5373" s="253">
        <v>37.604599999999998</v>
      </c>
    </row>
    <row r="5374" spans="1:7" ht="37.5">
      <c r="A5374" s="251"/>
      <c r="B5374" s="241" t="s">
        <v>5097</v>
      </c>
      <c r="C5374" s="245">
        <v>2022</v>
      </c>
      <c r="D5374" s="245" t="s">
        <v>3771</v>
      </c>
      <c r="E5374" s="245">
        <v>1</v>
      </c>
      <c r="F5374" s="245"/>
      <c r="G5374" s="253">
        <v>28.20364</v>
      </c>
    </row>
    <row r="5375" spans="1:7" ht="37.5">
      <c r="A5375" s="251"/>
      <c r="B5375" s="241" t="s">
        <v>5097</v>
      </c>
      <c r="C5375" s="245">
        <v>2022</v>
      </c>
      <c r="D5375" s="245" t="s">
        <v>3771</v>
      </c>
      <c r="E5375" s="245">
        <v>1</v>
      </c>
      <c r="F5375" s="245"/>
      <c r="G5375" s="253">
        <v>12.7386</v>
      </c>
    </row>
    <row r="5376" spans="1:7" ht="37.5">
      <c r="A5376" s="251"/>
      <c r="B5376" s="241" t="s">
        <v>5097</v>
      </c>
      <c r="C5376" s="245">
        <v>2022</v>
      </c>
      <c r="D5376" s="245" t="s">
        <v>3771</v>
      </c>
      <c r="E5376" s="245">
        <v>1</v>
      </c>
      <c r="F5376" s="245"/>
      <c r="G5376" s="253">
        <v>28.755290000000002</v>
      </c>
    </row>
    <row r="5377" spans="1:7" ht="37.5">
      <c r="A5377" s="251"/>
      <c r="B5377" s="241" t="s">
        <v>5097</v>
      </c>
      <c r="C5377" s="245">
        <v>2022</v>
      </c>
      <c r="D5377" s="245" t="s">
        <v>3771</v>
      </c>
      <c r="E5377" s="245">
        <v>1</v>
      </c>
      <c r="F5377" s="245"/>
      <c r="G5377" s="253">
        <v>26.558479999999999</v>
      </c>
    </row>
    <row r="5378" spans="1:7" ht="37.5">
      <c r="A5378" s="251"/>
      <c r="B5378" s="241" t="s">
        <v>5097</v>
      </c>
      <c r="C5378" s="245">
        <v>2022</v>
      </c>
      <c r="D5378" s="245" t="s">
        <v>3771</v>
      </c>
      <c r="E5378" s="245">
        <v>1</v>
      </c>
      <c r="F5378" s="245"/>
      <c r="G5378" s="253">
        <v>32.276299999999999</v>
      </c>
    </row>
    <row r="5379" spans="1:7" ht="37.5">
      <c r="A5379" s="251"/>
      <c r="B5379" s="241" t="s">
        <v>5097</v>
      </c>
      <c r="C5379" s="245">
        <v>2022</v>
      </c>
      <c r="D5379" s="245" t="s">
        <v>3771</v>
      </c>
      <c r="E5379" s="245">
        <v>1</v>
      </c>
      <c r="F5379" s="245"/>
      <c r="G5379" s="253">
        <v>9.7104099999999995</v>
      </c>
    </row>
    <row r="5380" spans="1:7" ht="37.5">
      <c r="A5380" s="251"/>
      <c r="B5380" s="241" t="s">
        <v>5097</v>
      </c>
      <c r="C5380" s="245">
        <v>2022</v>
      </c>
      <c r="D5380" s="245" t="s">
        <v>3771</v>
      </c>
      <c r="E5380" s="245">
        <v>1</v>
      </c>
      <c r="F5380" s="245"/>
      <c r="G5380" s="253">
        <v>43.181319999999999</v>
      </c>
    </row>
    <row r="5381" spans="1:7" ht="37.5">
      <c r="A5381" s="251"/>
      <c r="B5381" s="241" t="s">
        <v>5097</v>
      </c>
      <c r="C5381" s="245">
        <v>2022</v>
      </c>
      <c r="D5381" s="245" t="s">
        <v>3771</v>
      </c>
      <c r="E5381" s="245">
        <v>1</v>
      </c>
      <c r="F5381" s="245"/>
      <c r="G5381" s="253">
        <v>28.34402</v>
      </c>
    </row>
    <row r="5382" spans="1:7" ht="37.5">
      <c r="A5382" s="251"/>
      <c r="B5382" s="241" t="s">
        <v>5097</v>
      </c>
      <c r="C5382" s="245">
        <v>2022</v>
      </c>
      <c r="D5382" s="245" t="s">
        <v>3771</v>
      </c>
      <c r="E5382" s="245">
        <v>1</v>
      </c>
      <c r="F5382" s="245"/>
      <c r="G5382" s="253">
        <v>25.478759999999998</v>
      </c>
    </row>
    <row r="5383" spans="1:7" ht="37.5">
      <c r="A5383" s="251"/>
      <c r="B5383" s="241" t="s">
        <v>5097</v>
      </c>
      <c r="C5383" s="245">
        <v>2022</v>
      </c>
      <c r="D5383" s="245" t="s">
        <v>3771</v>
      </c>
      <c r="E5383" s="245">
        <v>1</v>
      </c>
      <c r="F5383" s="245"/>
      <c r="G5383" s="253">
        <v>28.575689999999998</v>
      </c>
    </row>
    <row r="5384" spans="1:7" ht="37.5">
      <c r="A5384" s="251"/>
      <c r="B5384" s="241" t="s">
        <v>5097</v>
      </c>
      <c r="C5384" s="245">
        <v>2022</v>
      </c>
      <c r="D5384" s="245" t="s">
        <v>3771</v>
      </c>
      <c r="E5384" s="245">
        <v>1</v>
      </c>
      <c r="F5384" s="245"/>
      <c r="G5384" s="253">
        <v>26.898259999999997</v>
      </c>
    </row>
    <row r="5385" spans="1:7" ht="37.5">
      <c r="A5385" s="251"/>
      <c r="B5385" s="241" t="s">
        <v>5097</v>
      </c>
      <c r="C5385" s="245">
        <v>2022</v>
      </c>
      <c r="D5385" s="245" t="s">
        <v>3771</v>
      </c>
      <c r="E5385" s="245">
        <v>1</v>
      </c>
      <c r="F5385" s="245"/>
      <c r="G5385" s="253">
        <v>27.506400000000003</v>
      </c>
    </row>
    <row r="5386" spans="1:7" ht="37.5">
      <c r="A5386" s="251"/>
      <c r="B5386" s="241" t="s">
        <v>5097</v>
      </c>
      <c r="C5386" s="245">
        <v>2022</v>
      </c>
      <c r="D5386" s="245" t="s">
        <v>3771</v>
      </c>
      <c r="E5386" s="245">
        <v>1</v>
      </c>
      <c r="F5386" s="245"/>
      <c r="G5386" s="253">
        <v>29.373080000000002</v>
      </c>
    </row>
    <row r="5387" spans="1:7" ht="37.5">
      <c r="A5387" s="251"/>
      <c r="B5387" s="241" t="s">
        <v>5097</v>
      </c>
      <c r="C5387" s="245">
        <v>2022</v>
      </c>
      <c r="D5387" s="245" t="s">
        <v>3771</v>
      </c>
      <c r="E5387" s="245">
        <v>1</v>
      </c>
      <c r="F5387" s="245"/>
      <c r="G5387" s="253">
        <v>23.123200000000001</v>
      </c>
    </row>
    <row r="5388" spans="1:7" ht="37.5">
      <c r="A5388" s="251"/>
      <c r="B5388" s="241" t="s">
        <v>5097</v>
      </c>
      <c r="C5388" s="245">
        <v>2022</v>
      </c>
      <c r="D5388" s="245" t="s">
        <v>3771</v>
      </c>
      <c r="E5388" s="245">
        <v>1</v>
      </c>
      <c r="F5388" s="245"/>
      <c r="G5388" s="253">
        <v>15.339309999999999</v>
      </c>
    </row>
    <row r="5389" spans="1:7" ht="37.5">
      <c r="A5389" s="251"/>
      <c r="B5389" s="241" t="s">
        <v>5097</v>
      </c>
      <c r="C5389" s="245">
        <v>2022</v>
      </c>
      <c r="D5389" s="245" t="s">
        <v>3771</v>
      </c>
      <c r="E5389" s="245">
        <v>1</v>
      </c>
      <c r="F5389" s="245"/>
      <c r="G5389" s="253">
        <v>96.693250000000006</v>
      </c>
    </row>
    <row r="5390" spans="1:7" ht="37.5">
      <c r="A5390" s="251"/>
      <c r="B5390" s="241" t="s">
        <v>5097</v>
      </c>
      <c r="C5390" s="245">
        <v>2022</v>
      </c>
      <c r="D5390" s="245" t="s">
        <v>3771</v>
      </c>
      <c r="E5390" s="245">
        <v>1</v>
      </c>
      <c r="F5390" s="245"/>
      <c r="G5390" s="253">
        <v>31.244949999999999</v>
      </c>
    </row>
    <row r="5391" spans="1:7" ht="37.5">
      <c r="A5391" s="251"/>
      <c r="B5391" s="241" t="s">
        <v>5097</v>
      </c>
      <c r="C5391" s="245">
        <v>2022</v>
      </c>
      <c r="D5391" s="245" t="s">
        <v>3771</v>
      </c>
      <c r="E5391" s="245">
        <v>1</v>
      </c>
      <c r="F5391" s="245"/>
      <c r="G5391" s="253">
        <v>27.081889999999998</v>
      </c>
    </row>
    <row r="5392" spans="1:7" ht="37.5">
      <c r="A5392" s="251"/>
      <c r="B5392" s="241" t="s">
        <v>5097</v>
      </c>
      <c r="C5392" s="245">
        <v>2022</v>
      </c>
      <c r="D5392" s="245" t="s">
        <v>3771</v>
      </c>
      <c r="E5392" s="245">
        <v>1</v>
      </c>
      <c r="F5392" s="245"/>
      <c r="G5392" s="253">
        <v>18.779310000000002</v>
      </c>
    </row>
    <row r="5393" spans="1:7" ht="37.5">
      <c r="A5393" s="251"/>
      <c r="B5393" s="241" t="s">
        <v>5097</v>
      </c>
      <c r="C5393" s="245">
        <v>2022</v>
      </c>
      <c r="D5393" s="245" t="s">
        <v>3771</v>
      </c>
      <c r="E5393" s="245">
        <v>1</v>
      </c>
      <c r="F5393" s="245"/>
      <c r="G5393" s="253">
        <v>16.04945</v>
      </c>
    </row>
    <row r="5394" spans="1:7" ht="37.5">
      <c r="A5394" s="251"/>
      <c r="B5394" s="241" t="s">
        <v>5097</v>
      </c>
      <c r="C5394" s="245">
        <v>2022</v>
      </c>
      <c r="D5394" s="245" t="s">
        <v>3771</v>
      </c>
      <c r="E5394" s="245">
        <v>1</v>
      </c>
      <c r="F5394" s="245"/>
      <c r="G5394" s="253">
        <v>16.04945</v>
      </c>
    </row>
    <row r="5395" spans="1:7" ht="37.5">
      <c r="A5395" s="251"/>
      <c r="B5395" s="241" t="s">
        <v>5097</v>
      </c>
      <c r="C5395" s="245">
        <v>2022</v>
      </c>
      <c r="D5395" s="245" t="s">
        <v>3771</v>
      </c>
      <c r="E5395" s="245">
        <v>1</v>
      </c>
      <c r="F5395" s="245"/>
      <c r="G5395" s="253">
        <v>21.197200000000002</v>
      </c>
    </row>
    <row r="5396" spans="1:7" ht="37.5">
      <c r="A5396" s="251"/>
      <c r="B5396" s="241" t="s">
        <v>5097</v>
      </c>
      <c r="C5396" s="245">
        <v>2022</v>
      </c>
      <c r="D5396" s="245" t="s">
        <v>3771</v>
      </c>
      <c r="E5396" s="245">
        <v>1</v>
      </c>
      <c r="F5396" s="245"/>
      <c r="G5396" s="253">
        <v>21.77834</v>
      </c>
    </row>
    <row r="5397" spans="1:7" ht="37.5">
      <c r="A5397" s="251"/>
      <c r="B5397" s="241" t="s">
        <v>5097</v>
      </c>
      <c r="C5397" s="245">
        <v>2022</v>
      </c>
      <c r="D5397" s="245" t="s">
        <v>3771</v>
      </c>
      <c r="E5397" s="245">
        <v>1</v>
      </c>
      <c r="F5397" s="245"/>
      <c r="G5397" s="253">
        <v>21.32367</v>
      </c>
    </row>
    <row r="5398" spans="1:7" ht="37.5">
      <c r="A5398" s="251"/>
      <c r="B5398" s="241" t="s">
        <v>5097</v>
      </c>
      <c r="C5398" s="245">
        <v>2022</v>
      </c>
      <c r="D5398" s="245" t="s">
        <v>3771</v>
      </c>
      <c r="E5398" s="245">
        <v>1</v>
      </c>
      <c r="F5398" s="245"/>
      <c r="G5398" s="253">
        <v>21.197200000000002</v>
      </c>
    </row>
    <row r="5399" spans="1:7" ht="37.5">
      <c r="A5399" s="251"/>
      <c r="B5399" s="241" t="s">
        <v>5097</v>
      </c>
      <c r="C5399" s="245">
        <v>2022</v>
      </c>
      <c r="D5399" s="245" t="s">
        <v>3771</v>
      </c>
      <c r="E5399" s="245">
        <v>1</v>
      </c>
      <c r="F5399" s="245"/>
      <c r="G5399" s="253">
        <v>16.04945</v>
      </c>
    </row>
    <row r="5400" spans="1:7" ht="37.5">
      <c r="A5400" s="251"/>
      <c r="B5400" s="241" t="s">
        <v>5097</v>
      </c>
      <c r="C5400" s="245">
        <v>2022</v>
      </c>
      <c r="D5400" s="245" t="s">
        <v>3771</v>
      </c>
      <c r="E5400" s="245">
        <v>1</v>
      </c>
      <c r="F5400" s="245"/>
      <c r="G5400" s="253">
        <v>21.32367</v>
      </c>
    </row>
    <row r="5401" spans="1:7" ht="37.5">
      <c r="A5401" s="251"/>
      <c r="B5401" s="241" t="s">
        <v>5097</v>
      </c>
      <c r="C5401" s="245">
        <v>2022</v>
      </c>
      <c r="D5401" s="245" t="s">
        <v>3771</v>
      </c>
      <c r="E5401" s="245">
        <v>1</v>
      </c>
      <c r="F5401" s="245"/>
      <c r="G5401" s="253">
        <v>21.197200000000002</v>
      </c>
    </row>
    <row r="5402" spans="1:7" ht="37.5">
      <c r="A5402" s="251"/>
      <c r="B5402" s="241" t="s">
        <v>5097</v>
      </c>
      <c r="C5402" s="245">
        <v>2022</v>
      </c>
      <c r="D5402" s="245" t="s">
        <v>3771</v>
      </c>
      <c r="E5402" s="245">
        <v>1</v>
      </c>
      <c r="F5402" s="245"/>
      <c r="G5402" s="253">
        <v>16.04945</v>
      </c>
    </row>
    <row r="5403" spans="1:7" ht="37.5">
      <c r="A5403" s="251"/>
      <c r="B5403" s="241" t="s">
        <v>5097</v>
      </c>
      <c r="C5403" s="245">
        <v>2022</v>
      </c>
      <c r="D5403" s="245" t="s">
        <v>3771</v>
      </c>
      <c r="E5403" s="245">
        <v>1</v>
      </c>
      <c r="F5403" s="245"/>
      <c r="G5403" s="253">
        <v>21.197200000000002</v>
      </c>
    </row>
    <row r="5404" spans="1:7" ht="37.5">
      <c r="A5404" s="251"/>
      <c r="B5404" s="241" t="s">
        <v>5097</v>
      </c>
      <c r="C5404" s="245">
        <v>2022</v>
      </c>
      <c r="D5404" s="245" t="s">
        <v>3771</v>
      </c>
      <c r="E5404" s="245">
        <v>1</v>
      </c>
      <c r="F5404" s="245"/>
      <c r="G5404" s="253">
        <v>21.197200000000002</v>
      </c>
    </row>
    <row r="5405" spans="1:7" ht="37.5">
      <c r="A5405" s="251"/>
      <c r="B5405" s="241" t="s">
        <v>5097</v>
      </c>
      <c r="C5405" s="245">
        <v>2022</v>
      </c>
      <c r="D5405" s="245" t="s">
        <v>3771</v>
      </c>
      <c r="E5405" s="245">
        <v>1</v>
      </c>
      <c r="F5405" s="245"/>
      <c r="G5405" s="253">
        <v>16.04945</v>
      </c>
    </row>
    <row r="5406" spans="1:7" ht="37.5">
      <c r="A5406" s="251"/>
      <c r="B5406" s="241" t="s">
        <v>5097</v>
      </c>
      <c r="C5406" s="245">
        <v>2022</v>
      </c>
      <c r="D5406" s="245" t="s">
        <v>3771</v>
      </c>
      <c r="E5406" s="245">
        <v>1</v>
      </c>
      <c r="F5406" s="245"/>
      <c r="G5406" s="253">
        <v>21.19717</v>
      </c>
    </row>
    <row r="5407" spans="1:7" ht="37.5">
      <c r="A5407" s="251"/>
      <c r="B5407" s="241" t="s">
        <v>5098</v>
      </c>
      <c r="C5407" s="245">
        <v>2022</v>
      </c>
      <c r="D5407" s="245" t="s">
        <v>3771</v>
      </c>
      <c r="E5407" s="245">
        <v>1</v>
      </c>
      <c r="F5407" s="245"/>
      <c r="G5407" s="253">
        <v>33.103769999999997</v>
      </c>
    </row>
    <row r="5408" spans="1:7" ht="37.5">
      <c r="A5408" s="251"/>
      <c r="B5408" s="241" t="s">
        <v>5098</v>
      </c>
      <c r="C5408" s="245">
        <v>2022</v>
      </c>
      <c r="D5408" s="245" t="s">
        <v>3771</v>
      </c>
      <c r="E5408" s="245">
        <v>1</v>
      </c>
      <c r="F5408" s="245"/>
      <c r="G5408" s="253">
        <v>23.031380000000002</v>
      </c>
    </row>
    <row r="5409" spans="1:7" ht="37.5">
      <c r="A5409" s="251"/>
      <c r="B5409" s="241" t="s">
        <v>5098</v>
      </c>
      <c r="C5409" s="245">
        <v>2022</v>
      </c>
      <c r="D5409" s="245" t="s">
        <v>3771</v>
      </c>
      <c r="E5409" s="245">
        <v>1</v>
      </c>
      <c r="F5409" s="245"/>
      <c r="G5409" s="253">
        <v>24.104230000000001</v>
      </c>
    </row>
    <row r="5410" spans="1:7" ht="37.5">
      <c r="A5410" s="251"/>
      <c r="B5410" s="241" t="s">
        <v>5098</v>
      </c>
      <c r="C5410" s="245">
        <v>2022</v>
      </c>
      <c r="D5410" s="245" t="s">
        <v>3771</v>
      </c>
      <c r="E5410" s="245">
        <v>1</v>
      </c>
      <c r="F5410" s="245"/>
      <c r="G5410" s="253">
        <v>22.7013</v>
      </c>
    </row>
    <row r="5411" spans="1:7" ht="37.5">
      <c r="A5411" s="251"/>
      <c r="B5411" s="241" t="s">
        <v>5098</v>
      </c>
      <c r="C5411" s="245">
        <v>2022</v>
      </c>
      <c r="D5411" s="245" t="s">
        <v>3771</v>
      </c>
      <c r="E5411" s="245">
        <v>1</v>
      </c>
      <c r="F5411" s="245"/>
      <c r="G5411" s="253">
        <v>23.07882</v>
      </c>
    </row>
    <row r="5412" spans="1:7" ht="37.5">
      <c r="A5412" s="251"/>
      <c r="B5412" s="241" t="s">
        <v>5098</v>
      </c>
      <c r="C5412" s="245">
        <v>2022</v>
      </c>
      <c r="D5412" s="245" t="s">
        <v>3771</v>
      </c>
      <c r="E5412" s="245">
        <v>1</v>
      </c>
      <c r="F5412" s="245"/>
      <c r="G5412" s="253">
        <v>15.156280000000001</v>
      </c>
    </row>
    <row r="5413" spans="1:7" ht="37.5">
      <c r="A5413" s="251"/>
      <c r="B5413" s="241" t="s">
        <v>5098</v>
      </c>
      <c r="C5413" s="245">
        <v>2022</v>
      </c>
      <c r="D5413" s="245" t="s">
        <v>3771</v>
      </c>
      <c r="E5413" s="245">
        <v>1</v>
      </c>
      <c r="F5413" s="245"/>
      <c r="G5413" s="253">
        <v>28.931699999999999</v>
      </c>
    </row>
    <row r="5414" spans="1:7" ht="37.5">
      <c r="A5414" s="251"/>
      <c r="B5414" s="241" t="s">
        <v>5098</v>
      </c>
      <c r="C5414" s="245">
        <v>2022</v>
      </c>
      <c r="D5414" s="245" t="s">
        <v>3771</v>
      </c>
      <c r="E5414" s="245">
        <v>1</v>
      </c>
      <c r="F5414" s="245"/>
      <c r="G5414" s="253">
        <v>28.767310000000002</v>
      </c>
    </row>
    <row r="5415" spans="1:7" ht="37.5">
      <c r="A5415" s="251"/>
      <c r="B5415" s="241" t="s">
        <v>5098</v>
      </c>
      <c r="C5415" s="245">
        <v>2022</v>
      </c>
      <c r="D5415" s="245" t="s">
        <v>3771</v>
      </c>
      <c r="E5415" s="245">
        <v>1</v>
      </c>
      <c r="F5415" s="245"/>
      <c r="G5415" s="253">
        <v>34.207749999999997</v>
      </c>
    </row>
    <row r="5416" spans="1:7" ht="37.5">
      <c r="A5416" s="251"/>
      <c r="B5416" s="241" t="s">
        <v>5098</v>
      </c>
      <c r="C5416" s="245">
        <v>2022</v>
      </c>
      <c r="D5416" s="245" t="s">
        <v>3771</v>
      </c>
      <c r="E5416" s="245">
        <v>1</v>
      </c>
      <c r="F5416" s="245"/>
      <c r="G5416" s="253">
        <v>34.543620000000004</v>
      </c>
    </row>
    <row r="5417" spans="1:7" ht="37.5">
      <c r="A5417" s="251"/>
      <c r="B5417" s="241" t="s">
        <v>5098</v>
      </c>
      <c r="C5417" s="245">
        <v>2022</v>
      </c>
      <c r="D5417" s="245" t="s">
        <v>3771</v>
      </c>
      <c r="E5417" s="245">
        <v>1</v>
      </c>
      <c r="F5417" s="245"/>
      <c r="G5417" s="253">
        <v>15.4656</v>
      </c>
    </row>
    <row r="5418" spans="1:7" ht="37.5">
      <c r="A5418" s="251"/>
      <c r="B5418" s="241" t="s">
        <v>5098</v>
      </c>
      <c r="C5418" s="245">
        <v>2022</v>
      </c>
      <c r="D5418" s="245" t="s">
        <v>3771</v>
      </c>
      <c r="E5418" s="245">
        <v>1</v>
      </c>
      <c r="F5418" s="245"/>
      <c r="G5418" s="253">
        <v>28.977889999999999</v>
      </c>
    </row>
    <row r="5419" spans="1:7" ht="37.5">
      <c r="A5419" s="251"/>
      <c r="B5419" s="241" t="s">
        <v>5098</v>
      </c>
      <c r="C5419" s="245">
        <v>2022</v>
      </c>
      <c r="D5419" s="245" t="s">
        <v>3771</v>
      </c>
      <c r="E5419" s="245">
        <v>1</v>
      </c>
      <c r="F5419" s="245"/>
      <c r="G5419" s="253">
        <v>10.567870000000001</v>
      </c>
    </row>
    <row r="5420" spans="1:7" ht="37.5">
      <c r="A5420" s="251"/>
      <c r="B5420" s="241" t="s">
        <v>5098</v>
      </c>
      <c r="C5420" s="245">
        <v>2022</v>
      </c>
      <c r="D5420" s="245" t="s">
        <v>3771</v>
      </c>
      <c r="E5420" s="245">
        <v>1</v>
      </c>
      <c r="F5420" s="245"/>
      <c r="G5420" s="253">
        <v>30.589680000000001</v>
      </c>
    </row>
    <row r="5421" spans="1:7" ht="37.5">
      <c r="A5421" s="251"/>
      <c r="B5421" s="241" t="s">
        <v>5098</v>
      </c>
      <c r="C5421" s="245">
        <v>2022</v>
      </c>
      <c r="D5421" s="245" t="s">
        <v>3771</v>
      </c>
      <c r="E5421" s="245">
        <v>1</v>
      </c>
      <c r="F5421" s="245"/>
      <c r="G5421" s="253">
        <v>11.908580000000001</v>
      </c>
    </row>
    <row r="5422" spans="1:7" ht="37.5">
      <c r="A5422" s="251"/>
      <c r="B5422" s="241" t="s">
        <v>5098</v>
      </c>
      <c r="C5422" s="245">
        <v>2022</v>
      </c>
      <c r="D5422" s="245" t="s">
        <v>3771</v>
      </c>
      <c r="E5422" s="245">
        <v>1</v>
      </c>
      <c r="F5422" s="245"/>
      <c r="G5422" s="253">
        <v>50.131920000000001</v>
      </c>
    </row>
    <row r="5423" spans="1:7" ht="37.5">
      <c r="A5423" s="251"/>
      <c r="B5423" s="241" t="s">
        <v>5098</v>
      </c>
      <c r="C5423" s="245">
        <v>2022</v>
      </c>
      <c r="D5423" s="245" t="s">
        <v>3771</v>
      </c>
      <c r="E5423" s="245">
        <v>1</v>
      </c>
      <c r="F5423" s="245"/>
      <c r="G5423" s="253">
        <v>43.386660000000006</v>
      </c>
    </row>
    <row r="5424" spans="1:7" ht="37.5">
      <c r="A5424" s="251"/>
      <c r="B5424" s="241" t="s">
        <v>5098</v>
      </c>
      <c r="C5424" s="245">
        <v>2022</v>
      </c>
      <c r="D5424" s="245" t="s">
        <v>3771</v>
      </c>
      <c r="E5424" s="245">
        <v>1</v>
      </c>
      <c r="F5424" s="245"/>
      <c r="G5424" s="253">
        <v>39.81185</v>
      </c>
    </row>
    <row r="5425" spans="1:7" ht="37.5">
      <c r="A5425" s="251"/>
      <c r="B5425" s="241" t="s">
        <v>5098</v>
      </c>
      <c r="C5425" s="245">
        <v>2022</v>
      </c>
      <c r="D5425" s="245" t="s">
        <v>3771</v>
      </c>
      <c r="E5425" s="245">
        <v>1</v>
      </c>
      <c r="F5425" s="245"/>
      <c r="G5425" s="253">
        <v>41.563249999999996</v>
      </c>
    </row>
    <row r="5426" spans="1:7" ht="37.5">
      <c r="A5426" s="251"/>
      <c r="B5426" s="241" t="s">
        <v>5098</v>
      </c>
      <c r="C5426" s="245">
        <v>2022</v>
      </c>
      <c r="D5426" s="245" t="s">
        <v>3771</v>
      </c>
      <c r="E5426" s="245">
        <v>1</v>
      </c>
      <c r="F5426" s="245"/>
      <c r="G5426" s="253">
        <v>22.619349999999997</v>
      </c>
    </row>
    <row r="5427" spans="1:7" ht="37.5">
      <c r="A5427" s="251"/>
      <c r="B5427" s="241" t="s">
        <v>5098</v>
      </c>
      <c r="C5427" s="245">
        <v>2022</v>
      </c>
      <c r="D5427" s="245" t="s">
        <v>3771</v>
      </c>
      <c r="E5427" s="245">
        <v>1</v>
      </c>
      <c r="F5427" s="245"/>
      <c r="G5427" s="253">
        <v>14.486540000000002</v>
      </c>
    </row>
    <row r="5428" spans="1:7" ht="37.5">
      <c r="A5428" s="251"/>
      <c r="B5428" s="241" t="s">
        <v>5098</v>
      </c>
      <c r="C5428" s="245">
        <v>2022</v>
      </c>
      <c r="D5428" s="245" t="s">
        <v>3771</v>
      </c>
      <c r="E5428" s="245">
        <v>1</v>
      </c>
      <c r="F5428" s="245"/>
      <c r="G5428" s="253">
        <v>44.664859999999997</v>
      </c>
    </row>
    <row r="5429" spans="1:7" ht="37.5">
      <c r="A5429" s="251"/>
      <c r="B5429" s="241" t="s">
        <v>5098</v>
      </c>
      <c r="C5429" s="245">
        <v>2022</v>
      </c>
      <c r="D5429" s="245" t="s">
        <v>3771</v>
      </c>
      <c r="E5429" s="245">
        <v>1</v>
      </c>
      <c r="F5429" s="245"/>
      <c r="G5429" s="253">
        <v>43.405949999999997</v>
      </c>
    </row>
    <row r="5430" spans="1:7" ht="37.5">
      <c r="A5430" s="251"/>
      <c r="B5430" s="241" t="s">
        <v>5098</v>
      </c>
      <c r="C5430" s="245">
        <v>2022</v>
      </c>
      <c r="D5430" s="245" t="s">
        <v>3771</v>
      </c>
      <c r="E5430" s="245">
        <v>1</v>
      </c>
      <c r="F5430" s="245"/>
      <c r="G5430" s="253">
        <v>41.093859999999999</v>
      </c>
    </row>
    <row r="5431" spans="1:7" ht="37.5">
      <c r="A5431" s="251"/>
      <c r="B5431" s="241" t="s">
        <v>5098</v>
      </c>
      <c r="C5431" s="245">
        <v>2022</v>
      </c>
      <c r="D5431" s="245" t="s">
        <v>3771</v>
      </c>
      <c r="E5431" s="245">
        <v>1</v>
      </c>
      <c r="F5431" s="245"/>
      <c r="G5431" s="253">
        <v>23.665700000000001</v>
      </c>
    </row>
    <row r="5432" spans="1:7" ht="37.5">
      <c r="A5432" s="251"/>
      <c r="B5432" s="241" t="s">
        <v>5098</v>
      </c>
      <c r="C5432" s="245">
        <v>2022</v>
      </c>
      <c r="D5432" s="245" t="s">
        <v>3771</v>
      </c>
      <c r="E5432" s="245">
        <v>1</v>
      </c>
      <c r="F5432" s="245"/>
      <c r="G5432" s="253">
        <v>23.14256</v>
      </c>
    </row>
    <row r="5433" spans="1:7" ht="37.5">
      <c r="A5433" s="251"/>
      <c r="B5433" s="241" t="s">
        <v>5098</v>
      </c>
      <c r="C5433" s="245">
        <v>2022</v>
      </c>
      <c r="D5433" s="245" t="s">
        <v>3771</v>
      </c>
      <c r="E5433" s="245">
        <v>1</v>
      </c>
      <c r="F5433" s="245"/>
      <c r="G5433" s="253">
        <v>15.625440000000001</v>
      </c>
    </row>
    <row r="5434" spans="1:7" ht="37.5">
      <c r="A5434" s="251"/>
      <c r="B5434" s="241" t="s">
        <v>5098</v>
      </c>
      <c r="C5434" s="245">
        <v>2022</v>
      </c>
      <c r="D5434" s="245" t="s">
        <v>3771</v>
      </c>
      <c r="E5434" s="245">
        <v>1</v>
      </c>
      <c r="F5434" s="245"/>
      <c r="G5434" s="253">
        <v>32.464040000000004</v>
      </c>
    </row>
    <row r="5435" spans="1:7" ht="37.5">
      <c r="A5435" s="251"/>
      <c r="B5435" s="241" t="s">
        <v>5098</v>
      </c>
      <c r="C5435" s="245">
        <v>2022</v>
      </c>
      <c r="D5435" s="245" t="s">
        <v>3771</v>
      </c>
      <c r="E5435" s="245">
        <v>1</v>
      </c>
      <c r="F5435" s="245"/>
      <c r="G5435" s="253">
        <v>15.4656</v>
      </c>
    </row>
    <row r="5436" spans="1:7" ht="37.5">
      <c r="A5436" s="251"/>
      <c r="B5436" s="241" t="s">
        <v>5098</v>
      </c>
      <c r="C5436" s="245">
        <v>2022</v>
      </c>
      <c r="D5436" s="245" t="s">
        <v>3771</v>
      </c>
      <c r="E5436" s="245">
        <v>1</v>
      </c>
      <c r="F5436" s="245"/>
      <c r="G5436" s="253">
        <v>30.31682</v>
      </c>
    </row>
    <row r="5437" spans="1:7" ht="37.5">
      <c r="A5437" s="251"/>
      <c r="B5437" s="241" t="s">
        <v>5098</v>
      </c>
      <c r="C5437" s="245">
        <v>2022</v>
      </c>
      <c r="D5437" s="245" t="s">
        <v>3771</v>
      </c>
      <c r="E5437" s="245">
        <v>1</v>
      </c>
      <c r="F5437" s="245"/>
      <c r="G5437" s="253">
        <v>15.089129999999999</v>
      </c>
    </row>
    <row r="5438" spans="1:7" ht="37.5">
      <c r="A5438" s="251"/>
      <c r="B5438" s="241" t="s">
        <v>5098</v>
      </c>
      <c r="C5438" s="245">
        <v>2022</v>
      </c>
      <c r="D5438" s="245" t="s">
        <v>3771</v>
      </c>
      <c r="E5438" s="245">
        <v>1</v>
      </c>
      <c r="F5438" s="245"/>
      <c r="G5438" s="253">
        <v>15.00427</v>
      </c>
    </row>
    <row r="5439" spans="1:7" ht="37.5">
      <c r="A5439" s="251"/>
      <c r="B5439" s="241" t="s">
        <v>5098</v>
      </c>
      <c r="C5439" s="245">
        <v>2022</v>
      </c>
      <c r="D5439" s="245" t="s">
        <v>3771</v>
      </c>
      <c r="E5439" s="245">
        <v>1</v>
      </c>
      <c r="F5439" s="245"/>
      <c r="G5439" s="253">
        <v>42.147330000000004</v>
      </c>
    </row>
    <row r="5440" spans="1:7" ht="37.5">
      <c r="A5440" s="251"/>
      <c r="B5440" s="241" t="s">
        <v>5098</v>
      </c>
      <c r="C5440" s="245">
        <v>2022</v>
      </c>
      <c r="D5440" s="245" t="s">
        <v>3771</v>
      </c>
      <c r="E5440" s="245">
        <v>1</v>
      </c>
      <c r="F5440" s="245"/>
      <c r="G5440" s="253">
        <v>21.197200000000002</v>
      </c>
    </row>
    <row r="5441" spans="1:7" ht="37.5">
      <c r="A5441" s="251"/>
      <c r="B5441" s="241" t="s">
        <v>5098</v>
      </c>
      <c r="C5441" s="245">
        <v>2022</v>
      </c>
      <c r="D5441" s="245" t="s">
        <v>3771</v>
      </c>
      <c r="E5441" s="245">
        <v>1</v>
      </c>
      <c r="F5441" s="245"/>
      <c r="G5441" s="253">
        <v>21.197200000000002</v>
      </c>
    </row>
    <row r="5442" spans="1:7" ht="37.5">
      <c r="A5442" s="251"/>
      <c r="B5442" s="241" t="s">
        <v>5098</v>
      </c>
      <c r="C5442" s="245">
        <v>2022</v>
      </c>
      <c r="D5442" s="245" t="s">
        <v>3771</v>
      </c>
      <c r="E5442" s="245">
        <v>1</v>
      </c>
      <c r="F5442" s="245"/>
      <c r="G5442" s="253">
        <v>21.197200000000002</v>
      </c>
    </row>
    <row r="5443" spans="1:7" ht="37.5">
      <c r="A5443" s="251"/>
      <c r="B5443" s="241" t="s">
        <v>5098</v>
      </c>
      <c r="C5443" s="245">
        <v>2022</v>
      </c>
      <c r="D5443" s="245" t="s">
        <v>3771</v>
      </c>
      <c r="E5443" s="245">
        <v>1</v>
      </c>
      <c r="F5443" s="245"/>
      <c r="G5443" s="253">
        <v>21.197200000000002</v>
      </c>
    </row>
    <row r="5444" spans="1:7" ht="37.5">
      <c r="A5444" s="251"/>
      <c r="B5444" s="241" t="s">
        <v>5098</v>
      </c>
      <c r="C5444" s="245">
        <v>2022</v>
      </c>
      <c r="D5444" s="245" t="s">
        <v>3771</v>
      </c>
      <c r="E5444" s="245">
        <v>1</v>
      </c>
      <c r="F5444" s="245"/>
      <c r="G5444" s="253">
        <v>21.197200000000002</v>
      </c>
    </row>
    <row r="5445" spans="1:7" ht="37.5">
      <c r="A5445" s="251"/>
      <c r="B5445" s="241" t="s">
        <v>5098</v>
      </c>
      <c r="C5445" s="245">
        <v>2022</v>
      </c>
      <c r="D5445" s="245" t="s">
        <v>3771</v>
      </c>
      <c r="E5445" s="245">
        <v>1</v>
      </c>
      <c r="F5445" s="245"/>
      <c r="G5445" s="253">
        <v>21.197200000000002</v>
      </c>
    </row>
    <row r="5446" spans="1:7" ht="37.5">
      <c r="A5446" s="251"/>
      <c r="B5446" s="241" t="s">
        <v>5098</v>
      </c>
      <c r="C5446" s="245">
        <v>2022</v>
      </c>
      <c r="D5446" s="245" t="s">
        <v>3771</v>
      </c>
      <c r="E5446" s="245">
        <v>1</v>
      </c>
      <c r="F5446" s="245"/>
      <c r="G5446" s="253">
        <v>21.197200000000002</v>
      </c>
    </row>
    <row r="5447" spans="1:7" ht="37.5">
      <c r="A5447" s="251"/>
      <c r="B5447" s="241" t="s">
        <v>5098</v>
      </c>
      <c r="C5447" s="245">
        <v>2022</v>
      </c>
      <c r="D5447" s="245" t="s">
        <v>3771</v>
      </c>
      <c r="E5447" s="245">
        <v>1</v>
      </c>
      <c r="F5447" s="245"/>
      <c r="G5447" s="253">
        <v>21.197200000000002</v>
      </c>
    </row>
    <row r="5448" spans="1:7" ht="37.5">
      <c r="A5448" s="251"/>
      <c r="B5448" s="241" t="s">
        <v>5098</v>
      </c>
      <c r="C5448" s="245">
        <v>2022</v>
      </c>
      <c r="D5448" s="245" t="s">
        <v>3771</v>
      </c>
      <c r="E5448" s="245">
        <v>1</v>
      </c>
      <c r="F5448" s="245"/>
      <c r="G5448" s="253">
        <v>21.197200000000002</v>
      </c>
    </row>
    <row r="5449" spans="1:7" ht="37.5">
      <c r="A5449" s="251"/>
      <c r="B5449" s="241" t="s">
        <v>5098</v>
      </c>
      <c r="C5449" s="245">
        <v>2022</v>
      </c>
      <c r="D5449" s="245" t="s">
        <v>3771</v>
      </c>
      <c r="E5449" s="245">
        <v>1</v>
      </c>
      <c r="F5449" s="245"/>
      <c r="G5449" s="253">
        <v>21.197200000000002</v>
      </c>
    </row>
    <row r="5450" spans="1:7" ht="37.5">
      <c r="A5450" s="251"/>
      <c r="B5450" s="241" t="s">
        <v>5098</v>
      </c>
      <c r="C5450" s="245">
        <v>2022</v>
      </c>
      <c r="D5450" s="245" t="s">
        <v>3771</v>
      </c>
      <c r="E5450" s="245">
        <v>1</v>
      </c>
      <c r="F5450" s="245"/>
      <c r="G5450" s="253">
        <v>21.197200000000002</v>
      </c>
    </row>
    <row r="5451" spans="1:7" ht="37.5">
      <c r="A5451" s="251"/>
      <c r="B5451" s="241" t="s">
        <v>5098</v>
      </c>
      <c r="C5451" s="245">
        <v>2022</v>
      </c>
      <c r="D5451" s="245" t="s">
        <v>3771</v>
      </c>
      <c r="E5451" s="245">
        <v>1</v>
      </c>
      <c r="F5451" s="245"/>
      <c r="G5451" s="253">
        <v>21.197200000000002</v>
      </c>
    </row>
    <row r="5452" spans="1:7" ht="37.5">
      <c r="A5452" s="251"/>
      <c r="B5452" s="241" t="s">
        <v>5098</v>
      </c>
      <c r="C5452" s="245">
        <v>2022</v>
      </c>
      <c r="D5452" s="245" t="s">
        <v>3771</v>
      </c>
      <c r="E5452" s="245">
        <v>1</v>
      </c>
      <c r="F5452" s="245"/>
      <c r="G5452" s="253">
        <v>21.197200000000002</v>
      </c>
    </row>
    <row r="5453" spans="1:7" ht="37.5">
      <c r="A5453" s="251"/>
      <c r="B5453" s="241" t="s">
        <v>5098</v>
      </c>
      <c r="C5453" s="245">
        <v>2022</v>
      </c>
      <c r="D5453" s="245" t="s">
        <v>3771</v>
      </c>
      <c r="E5453" s="245">
        <v>1</v>
      </c>
      <c r="F5453" s="245"/>
      <c r="G5453" s="253">
        <v>21.197200000000002</v>
      </c>
    </row>
    <row r="5454" spans="1:7" ht="37.5">
      <c r="A5454" s="251"/>
      <c r="B5454" s="241" t="s">
        <v>5098</v>
      </c>
      <c r="C5454" s="245">
        <v>2022</v>
      </c>
      <c r="D5454" s="245" t="s">
        <v>3771</v>
      </c>
      <c r="E5454" s="245">
        <v>1</v>
      </c>
      <c r="F5454" s="245"/>
      <c r="G5454" s="253">
        <v>21.19717</v>
      </c>
    </row>
    <row r="5455" spans="1:7" ht="37.5">
      <c r="A5455" s="251"/>
      <c r="B5455" s="241" t="s">
        <v>5098</v>
      </c>
      <c r="C5455" s="245">
        <v>2022</v>
      </c>
      <c r="D5455" s="245" t="s">
        <v>3771</v>
      </c>
      <c r="E5455" s="245">
        <v>1</v>
      </c>
      <c r="F5455" s="245"/>
      <c r="G5455" s="253">
        <v>21.19811</v>
      </c>
    </row>
    <row r="5456" spans="1:7">
      <c r="A5456" s="251"/>
      <c r="B5456" s="241" t="s">
        <v>5099</v>
      </c>
      <c r="C5456" s="245">
        <v>2022</v>
      </c>
      <c r="D5456" s="245" t="s">
        <v>3771</v>
      </c>
      <c r="E5456" s="245">
        <v>1</v>
      </c>
      <c r="F5456" s="245"/>
      <c r="G5456" s="253">
        <v>25.70412</v>
      </c>
    </row>
    <row r="5457" spans="1:7">
      <c r="A5457" s="251"/>
      <c r="B5457" s="241" t="s">
        <v>5099</v>
      </c>
      <c r="C5457" s="245">
        <v>2022</v>
      </c>
      <c r="D5457" s="245" t="s">
        <v>3771</v>
      </c>
      <c r="E5457" s="245">
        <v>1</v>
      </c>
      <c r="F5457" s="245"/>
      <c r="G5457" s="253">
        <v>23.586729999999999</v>
      </c>
    </row>
    <row r="5458" spans="1:7">
      <c r="A5458" s="251"/>
      <c r="B5458" s="241" t="s">
        <v>5099</v>
      </c>
      <c r="C5458" s="245">
        <v>2022</v>
      </c>
      <c r="D5458" s="245" t="s">
        <v>3771</v>
      </c>
      <c r="E5458" s="245">
        <v>1</v>
      </c>
      <c r="F5458" s="245"/>
      <c r="G5458" s="253">
        <v>33.346410000000006</v>
      </c>
    </row>
    <row r="5459" spans="1:7">
      <c r="A5459" s="251"/>
      <c r="B5459" s="241" t="s">
        <v>5099</v>
      </c>
      <c r="C5459" s="245">
        <v>2022</v>
      </c>
      <c r="D5459" s="245" t="s">
        <v>3771</v>
      </c>
      <c r="E5459" s="245">
        <v>1</v>
      </c>
      <c r="F5459" s="245"/>
      <c r="G5459" s="253">
        <v>32.599029999999999</v>
      </c>
    </row>
    <row r="5460" spans="1:7">
      <c r="A5460" s="251"/>
      <c r="B5460" s="241" t="s">
        <v>5099</v>
      </c>
      <c r="C5460" s="245">
        <v>2022</v>
      </c>
      <c r="D5460" s="245" t="s">
        <v>3771</v>
      </c>
      <c r="E5460" s="245">
        <v>1</v>
      </c>
      <c r="F5460" s="245"/>
      <c r="G5460" s="253">
        <v>24.539180000000002</v>
      </c>
    </row>
    <row r="5461" spans="1:7">
      <c r="A5461" s="251"/>
      <c r="B5461" s="241" t="s">
        <v>5099</v>
      </c>
      <c r="C5461" s="245">
        <v>2022</v>
      </c>
      <c r="D5461" s="245" t="s">
        <v>3771</v>
      </c>
      <c r="E5461" s="245">
        <v>1</v>
      </c>
      <c r="F5461" s="245"/>
      <c r="G5461" s="253">
        <v>16.071549999999998</v>
      </c>
    </row>
    <row r="5462" spans="1:7">
      <c r="A5462" s="251"/>
      <c r="B5462" s="241" t="s">
        <v>5099</v>
      </c>
      <c r="C5462" s="245">
        <v>2022</v>
      </c>
      <c r="D5462" s="245" t="s">
        <v>3771</v>
      </c>
      <c r="E5462" s="245">
        <v>1</v>
      </c>
      <c r="F5462" s="245"/>
      <c r="G5462" s="253">
        <v>33.55829</v>
      </c>
    </row>
    <row r="5463" spans="1:7">
      <c r="A5463" s="251"/>
      <c r="B5463" s="241" t="s">
        <v>5099</v>
      </c>
      <c r="C5463" s="245">
        <v>2022</v>
      </c>
      <c r="D5463" s="245" t="s">
        <v>3771</v>
      </c>
      <c r="E5463" s="245">
        <v>1</v>
      </c>
      <c r="F5463" s="245"/>
      <c r="G5463" s="253">
        <v>16.636650000000003</v>
      </c>
    </row>
    <row r="5464" spans="1:7">
      <c r="A5464" s="251"/>
      <c r="B5464" s="241" t="s">
        <v>5099</v>
      </c>
      <c r="C5464" s="245">
        <v>2022</v>
      </c>
      <c r="D5464" s="245" t="s">
        <v>3771</v>
      </c>
      <c r="E5464" s="245">
        <v>1</v>
      </c>
      <c r="F5464" s="245"/>
      <c r="G5464" s="253">
        <v>25.791049999999998</v>
      </c>
    </row>
    <row r="5465" spans="1:7">
      <c r="A5465" s="251"/>
      <c r="B5465" s="241" t="s">
        <v>5099</v>
      </c>
      <c r="C5465" s="245">
        <v>2022</v>
      </c>
      <c r="D5465" s="245" t="s">
        <v>3771</v>
      </c>
      <c r="E5465" s="245">
        <v>1</v>
      </c>
      <c r="F5465" s="245"/>
      <c r="G5465" s="253">
        <v>28.412110000000002</v>
      </c>
    </row>
    <row r="5466" spans="1:7">
      <c r="A5466" s="251"/>
      <c r="B5466" s="241" t="s">
        <v>5099</v>
      </c>
      <c r="C5466" s="245">
        <v>2022</v>
      </c>
      <c r="D5466" s="245" t="s">
        <v>3771</v>
      </c>
      <c r="E5466" s="245">
        <v>1</v>
      </c>
      <c r="F5466" s="245"/>
      <c r="G5466" s="253">
        <v>27.639860000000002</v>
      </c>
    </row>
    <row r="5467" spans="1:7">
      <c r="A5467" s="251"/>
      <c r="B5467" s="241" t="s">
        <v>5099</v>
      </c>
      <c r="C5467" s="245">
        <v>2022</v>
      </c>
      <c r="D5467" s="245" t="s">
        <v>3771</v>
      </c>
      <c r="E5467" s="245">
        <v>1</v>
      </c>
      <c r="F5467" s="245"/>
      <c r="G5467" s="253">
        <v>27.802589999999999</v>
      </c>
    </row>
    <row r="5468" spans="1:7">
      <c r="A5468" s="251"/>
      <c r="B5468" s="241" t="s">
        <v>5099</v>
      </c>
      <c r="C5468" s="245">
        <v>2022</v>
      </c>
      <c r="D5468" s="245" t="s">
        <v>3771</v>
      </c>
      <c r="E5468" s="245">
        <v>1</v>
      </c>
      <c r="F5468" s="245"/>
      <c r="G5468" s="253">
        <v>27.438749999999999</v>
      </c>
    </row>
    <row r="5469" spans="1:7">
      <c r="A5469" s="251"/>
      <c r="B5469" s="241" t="s">
        <v>5099</v>
      </c>
      <c r="C5469" s="245">
        <v>2022</v>
      </c>
      <c r="D5469" s="245" t="s">
        <v>3771</v>
      </c>
      <c r="E5469" s="245">
        <v>1</v>
      </c>
      <c r="F5469" s="245"/>
      <c r="G5469" s="253">
        <v>28.322369999999999</v>
      </c>
    </row>
    <row r="5470" spans="1:7">
      <c r="A5470" s="251"/>
      <c r="B5470" s="241" t="s">
        <v>5099</v>
      </c>
      <c r="C5470" s="245">
        <v>2022</v>
      </c>
      <c r="D5470" s="245" t="s">
        <v>3771</v>
      </c>
      <c r="E5470" s="245">
        <v>1</v>
      </c>
      <c r="F5470" s="245"/>
      <c r="G5470" s="253">
        <v>11.47682</v>
      </c>
    </row>
    <row r="5471" spans="1:7">
      <c r="A5471" s="251"/>
      <c r="B5471" s="241" t="s">
        <v>5099</v>
      </c>
      <c r="C5471" s="245">
        <v>2022</v>
      </c>
      <c r="D5471" s="245" t="s">
        <v>3771</v>
      </c>
      <c r="E5471" s="245">
        <v>1</v>
      </c>
      <c r="F5471" s="245"/>
      <c r="G5471" s="253">
        <v>13.26923</v>
      </c>
    </row>
    <row r="5472" spans="1:7">
      <c r="A5472" s="251"/>
      <c r="B5472" s="241" t="s">
        <v>5099</v>
      </c>
      <c r="C5472" s="245">
        <v>2022</v>
      </c>
      <c r="D5472" s="245" t="s">
        <v>3771</v>
      </c>
      <c r="E5472" s="245">
        <v>1</v>
      </c>
      <c r="F5472" s="245"/>
      <c r="G5472" s="253">
        <v>12.985139999999999</v>
      </c>
    </row>
    <row r="5473" spans="1:7">
      <c r="A5473" s="251"/>
      <c r="B5473" s="241" t="s">
        <v>5099</v>
      </c>
      <c r="C5473" s="245">
        <v>2022</v>
      </c>
      <c r="D5473" s="245" t="s">
        <v>3771</v>
      </c>
      <c r="E5473" s="245">
        <v>1</v>
      </c>
      <c r="F5473" s="245"/>
      <c r="G5473" s="253">
        <v>14.61036</v>
      </c>
    </row>
    <row r="5474" spans="1:7">
      <c r="A5474" s="251"/>
      <c r="B5474" s="241" t="s">
        <v>5099</v>
      </c>
      <c r="C5474" s="245">
        <v>2022</v>
      </c>
      <c r="D5474" s="245" t="s">
        <v>3771</v>
      </c>
      <c r="E5474" s="245">
        <v>1</v>
      </c>
      <c r="F5474" s="245"/>
      <c r="G5474" s="253">
        <v>14.18932</v>
      </c>
    </row>
    <row r="5475" spans="1:7">
      <c r="A5475" s="251"/>
      <c r="B5475" s="241" t="s">
        <v>5099</v>
      </c>
      <c r="C5475" s="245">
        <v>2022</v>
      </c>
      <c r="D5475" s="245" t="s">
        <v>3771</v>
      </c>
      <c r="E5475" s="245">
        <v>1</v>
      </c>
      <c r="F5475" s="245"/>
      <c r="G5475" s="253">
        <v>27.717779999999998</v>
      </c>
    </row>
    <row r="5476" spans="1:7">
      <c r="A5476" s="251"/>
      <c r="B5476" s="241" t="s">
        <v>5099</v>
      </c>
      <c r="C5476" s="245">
        <v>2022</v>
      </c>
      <c r="D5476" s="245" t="s">
        <v>3771</v>
      </c>
      <c r="E5476" s="245">
        <v>1</v>
      </c>
      <c r="F5476" s="245"/>
      <c r="G5476" s="253">
        <v>17.626750000000001</v>
      </c>
    </row>
    <row r="5477" spans="1:7">
      <c r="A5477" s="251"/>
      <c r="B5477" s="241" t="s">
        <v>5099</v>
      </c>
      <c r="C5477" s="245">
        <v>2022</v>
      </c>
      <c r="D5477" s="245" t="s">
        <v>3771</v>
      </c>
      <c r="E5477" s="245">
        <v>1</v>
      </c>
      <c r="F5477" s="245"/>
      <c r="G5477" s="253">
        <v>38.012370000000004</v>
      </c>
    </row>
    <row r="5478" spans="1:7">
      <c r="A5478" s="251"/>
      <c r="B5478" s="241" t="s">
        <v>5099</v>
      </c>
      <c r="C5478" s="245">
        <v>2022</v>
      </c>
      <c r="D5478" s="245" t="s">
        <v>3771</v>
      </c>
      <c r="E5478" s="245">
        <v>1</v>
      </c>
      <c r="F5478" s="245"/>
      <c r="G5478" s="253">
        <v>38.534050000000001</v>
      </c>
    </row>
    <row r="5479" spans="1:7">
      <c r="A5479" s="251"/>
      <c r="B5479" s="241" t="s">
        <v>5099</v>
      </c>
      <c r="C5479" s="245">
        <v>2022</v>
      </c>
      <c r="D5479" s="245" t="s">
        <v>3771</v>
      </c>
      <c r="E5479" s="245">
        <v>1</v>
      </c>
      <c r="F5479" s="245"/>
      <c r="G5479" s="253">
        <v>38.149989999999995</v>
      </c>
    </row>
    <row r="5480" spans="1:7">
      <c r="A5480" s="251"/>
      <c r="B5480" s="241" t="s">
        <v>5099</v>
      </c>
      <c r="C5480" s="245">
        <v>2022</v>
      </c>
      <c r="D5480" s="245" t="s">
        <v>3771</v>
      </c>
      <c r="E5480" s="245">
        <v>1</v>
      </c>
      <c r="F5480" s="245"/>
      <c r="G5480" s="253">
        <v>37.488849999999999</v>
      </c>
    </row>
    <row r="5481" spans="1:7">
      <c r="A5481" s="251"/>
      <c r="B5481" s="241" t="s">
        <v>5099</v>
      </c>
      <c r="C5481" s="245">
        <v>2022</v>
      </c>
      <c r="D5481" s="245" t="s">
        <v>3771</v>
      </c>
      <c r="E5481" s="245">
        <v>1</v>
      </c>
      <c r="F5481" s="245"/>
      <c r="G5481" s="253">
        <v>38.678879999999999</v>
      </c>
    </row>
    <row r="5482" spans="1:7">
      <c r="A5482" s="251"/>
      <c r="B5482" s="241" t="s">
        <v>5099</v>
      </c>
      <c r="C5482" s="245">
        <v>2022</v>
      </c>
      <c r="D5482" s="245" t="s">
        <v>3771</v>
      </c>
      <c r="E5482" s="245">
        <v>1</v>
      </c>
      <c r="F5482" s="245"/>
      <c r="G5482" s="253">
        <v>25.107310000000002</v>
      </c>
    </row>
    <row r="5483" spans="1:7">
      <c r="A5483" s="251"/>
      <c r="B5483" s="241" t="s">
        <v>5099</v>
      </c>
      <c r="C5483" s="245">
        <v>2022</v>
      </c>
      <c r="D5483" s="245" t="s">
        <v>3771</v>
      </c>
      <c r="E5483" s="245">
        <v>1</v>
      </c>
      <c r="F5483" s="245"/>
      <c r="G5483" s="253">
        <v>17.63757</v>
      </c>
    </row>
    <row r="5484" spans="1:7">
      <c r="A5484" s="251"/>
      <c r="B5484" s="241" t="s">
        <v>5099</v>
      </c>
      <c r="C5484" s="245">
        <v>2022</v>
      </c>
      <c r="D5484" s="245" t="s">
        <v>3771</v>
      </c>
      <c r="E5484" s="245">
        <v>1</v>
      </c>
      <c r="F5484" s="245"/>
      <c r="G5484" s="253">
        <v>7.8613800000000005</v>
      </c>
    </row>
    <row r="5485" spans="1:7">
      <c r="A5485" s="251"/>
      <c r="B5485" s="241" t="s">
        <v>5099</v>
      </c>
      <c r="C5485" s="245">
        <v>2022</v>
      </c>
      <c r="D5485" s="245" t="s">
        <v>3771</v>
      </c>
      <c r="E5485" s="245">
        <v>1</v>
      </c>
      <c r="F5485" s="245"/>
      <c r="G5485" s="253">
        <v>25.11346</v>
      </c>
    </row>
    <row r="5486" spans="1:7">
      <c r="A5486" s="251"/>
      <c r="B5486" s="241" t="s">
        <v>5099</v>
      </c>
      <c r="C5486" s="245">
        <v>2022</v>
      </c>
      <c r="D5486" s="245" t="s">
        <v>3771</v>
      </c>
      <c r="E5486" s="245">
        <v>1</v>
      </c>
      <c r="F5486" s="245"/>
      <c r="G5486" s="253">
        <v>28.15381</v>
      </c>
    </row>
    <row r="5487" spans="1:7">
      <c r="A5487" s="251"/>
      <c r="B5487" s="241" t="s">
        <v>5099</v>
      </c>
      <c r="C5487" s="245">
        <v>2022</v>
      </c>
      <c r="D5487" s="245" t="s">
        <v>3771</v>
      </c>
      <c r="E5487" s="245">
        <v>1</v>
      </c>
      <c r="F5487" s="245"/>
      <c r="G5487" s="253">
        <v>27.41723</v>
      </c>
    </row>
    <row r="5488" spans="1:7">
      <c r="A5488" s="251"/>
      <c r="B5488" s="241" t="s">
        <v>5099</v>
      </c>
      <c r="C5488" s="245">
        <v>2022</v>
      </c>
      <c r="D5488" s="245" t="s">
        <v>3771</v>
      </c>
      <c r="E5488" s="245">
        <v>1</v>
      </c>
      <c r="F5488" s="245"/>
      <c r="G5488" s="253">
        <v>27.646090000000001</v>
      </c>
    </row>
    <row r="5489" spans="1:7">
      <c r="A5489" s="251"/>
      <c r="B5489" s="241" t="s">
        <v>5099</v>
      </c>
      <c r="C5489" s="245">
        <v>2022</v>
      </c>
      <c r="D5489" s="245" t="s">
        <v>3771</v>
      </c>
      <c r="E5489" s="245">
        <v>1</v>
      </c>
      <c r="F5489" s="245"/>
      <c r="G5489" s="253">
        <v>24.844529999999999</v>
      </c>
    </row>
    <row r="5490" spans="1:7">
      <c r="A5490" s="251"/>
      <c r="B5490" s="241" t="s">
        <v>5099</v>
      </c>
      <c r="C5490" s="245">
        <v>2022</v>
      </c>
      <c r="D5490" s="245" t="s">
        <v>3771</v>
      </c>
      <c r="E5490" s="245">
        <v>1</v>
      </c>
      <c r="F5490" s="245"/>
      <c r="G5490" s="253">
        <v>26.063110000000002</v>
      </c>
    </row>
    <row r="5491" spans="1:7">
      <c r="A5491" s="251"/>
      <c r="B5491" s="241" t="s">
        <v>5099</v>
      </c>
      <c r="C5491" s="245">
        <v>2022</v>
      </c>
      <c r="D5491" s="245" t="s">
        <v>3771</v>
      </c>
      <c r="E5491" s="245">
        <v>1</v>
      </c>
      <c r="F5491" s="245"/>
      <c r="G5491" s="253">
        <v>24.078949999999999</v>
      </c>
    </row>
    <row r="5492" spans="1:7">
      <c r="A5492" s="251"/>
      <c r="B5492" s="241" t="s">
        <v>5099</v>
      </c>
      <c r="C5492" s="245">
        <v>2022</v>
      </c>
      <c r="D5492" s="245" t="s">
        <v>3771</v>
      </c>
      <c r="E5492" s="245">
        <v>1</v>
      </c>
      <c r="F5492" s="245"/>
      <c r="G5492" s="253">
        <v>24.223080000000003</v>
      </c>
    </row>
    <row r="5493" spans="1:7">
      <c r="A5493" s="251"/>
      <c r="B5493" s="241" t="s">
        <v>5099</v>
      </c>
      <c r="C5493" s="245">
        <v>2022</v>
      </c>
      <c r="D5493" s="245" t="s">
        <v>3771</v>
      </c>
      <c r="E5493" s="245">
        <v>1</v>
      </c>
      <c r="F5493" s="245"/>
      <c r="G5493" s="253">
        <v>24.30294</v>
      </c>
    </row>
    <row r="5494" spans="1:7">
      <c r="A5494" s="251"/>
      <c r="B5494" s="241" t="s">
        <v>5099</v>
      </c>
      <c r="C5494" s="245">
        <v>2022</v>
      </c>
      <c r="D5494" s="245" t="s">
        <v>3771</v>
      </c>
      <c r="E5494" s="245">
        <v>1</v>
      </c>
      <c r="F5494" s="245"/>
      <c r="G5494" s="253">
        <v>33.693489999999997</v>
      </c>
    </row>
    <row r="5495" spans="1:7">
      <c r="A5495" s="251"/>
      <c r="B5495" s="241" t="s">
        <v>5099</v>
      </c>
      <c r="C5495" s="245">
        <v>2022</v>
      </c>
      <c r="D5495" s="245" t="s">
        <v>3771</v>
      </c>
      <c r="E5495" s="245">
        <v>1</v>
      </c>
      <c r="F5495" s="245"/>
      <c r="G5495" s="253">
        <v>29.139560000000003</v>
      </c>
    </row>
    <row r="5496" spans="1:7">
      <c r="A5496" s="251"/>
      <c r="B5496" s="241" t="s">
        <v>5099</v>
      </c>
      <c r="C5496" s="245">
        <v>2022</v>
      </c>
      <c r="D5496" s="245" t="s">
        <v>3771</v>
      </c>
      <c r="E5496" s="245">
        <v>1</v>
      </c>
      <c r="F5496" s="245"/>
      <c r="G5496" s="253">
        <v>38.546309999999998</v>
      </c>
    </row>
    <row r="5497" spans="1:7">
      <c r="A5497" s="251"/>
      <c r="B5497" s="241" t="s">
        <v>5099</v>
      </c>
      <c r="C5497" s="245">
        <v>2022</v>
      </c>
      <c r="D5497" s="245" t="s">
        <v>3771</v>
      </c>
      <c r="E5497" s="245">
        <v>1</v>
      </c>
      <c r="F5497" s="245"/>
      <c r="G5497" s="253">
        <v>21.77834</v>
      </c>
    </row>
    <row r="5498" spans="1:7">
      <c r="A5498" s="251"/>
      <c r="B5498" s="241" t="s">
        <v>5099</v>
      </c>
      <c r="C5498" s="245">
        <v>2022</v>
      </c>
      <c r="D5498" s="245" t="s">
        <v>3771</v>
      </c>
      <c r="E5498" s="245">
        <v>1</v>
      </c>
      <c r="F5498" s="245"/>
      <c r="G5498" s="253">
        <v>21.77834</v>
      </c>
    </row>
    <row r="5499" spans="1:7">
      <c r="A5499" s="251"/>
      <c r="B5499" s="241" t="s">
        <v>5099</v>
      </c>
      <c r="C5499" s="245">
        <v>2022</v>
      </c>
      <c r="D5499" s="245" t="s">
        <v>3771</v>
      </c>
      <c r="E5499" s="245">
        <v>1</v>
      </c>
      <c r="F5499" s="245"/>
      <c r="G5499" s="253">
        <v>21.197200000000002</v>
      </c>
    </row>
    <row r="5500" spans="1:7">
      <c r="A5500" s="251"/>
      <c r="B5500" s="241" t="s">
        <v>5099</v>
      </c>
      <c r="C5500" s="245">
        <v>2022</v>
      </c>
      <c r="D5500" s="245" t="s">
        <v>3771</v>
      </c>
      <c r="E5500" s="245">
        <v>1</v>
      </c>
      <c r="F5500" s="245"/>
      <c r="G5500" s="253">
        <v>21.77834</v>
      </c>
    </row>
    <row r="5501" spans="1:7">
      <c r="A5501" s="251"/>
      <c r="B5501" s="241" t="s">
        <v>5099</v>
      </c>
      <c r="C5501" s="245">
        <v>2022</v>
      </c>
      <c r="D5501" s="245" t="s">
        <v>3771</v>
      </c>
      <c r="E5501" s="245">
        <v>1</v>
      </c>
      <c r="F5501" s="245"/>
      <c r="G5501" s="253">
        <v>21.197200000000002</v>
      </c>
    </row>
    <row r="5502" spans="1:7">
      <c r="A5502" s="251"/>
      <c r="B5502" s="241" t="s">
        <v>5099</v>
      </c>
      <c r="C5502" s="245">
        <v>2022</v>
      </c>
      <c r="D5502" s="245" t="s">
        <v>3771</v>
      </c>
      <c r="E5502" s="245">
        <v>1</v>
      </c>
      <c r="F5502" s="245"/>
      <c r="G5502" s="253">
        <v>21.197200000000002</v>
      </c>
    </row>
    <row r="5503" spans="1:7">
      <c r="A5503" s="251"/>
      <c r="B5503" s="241" t="s">
        <v>5099</v>
      </c>
      <c r="C5503" s="245">
        <v>2022</v>
      </c>
      <c r="D5503" s="245" t="s">
        <v>3771</v>
      </c>
      <c r="E5503" s="245">
        <v>1</v>
      </c>
      <c r="F5503" s="245"/>
      <c r="G5503" s="253">
        <v>21.197200000000002</v>
      </c>
    </row>
    <row r="5504" spans="1:7">
      <c r="A5504" s="251"/>
      <c r="B5504" s="241" t="s">
        <v>5099</v>
      </c>
      <c r="C5504" s="245">
        <v>2022</v>
      </c>
      <c r="D5504" s="245" t="s">
        <v>3771</v>
      </c>
      <c r="E5504" s="245">
        <v>1</v>
      </c>
      <c r="F5504" s="245"/>
      <c r="G5504" s="253">
        <v>21.197200000000002</v>
      </c>
    </row>
    <row r="5505" spans="1:7">
      <c r="A5505" s="251"/>
      <c r="B5505" s="241" t="s">
        <v>5099</v>
      </c>
      <c r="C5505" s="245">
        <v>2022</v>
      </c>
      <c r="D5505" s="245" t="s">
        <v>3771</v>
      </c>
      <c r="E5505" s="245">
        <v>1</v>
      </c>
      <c r="F5505" s="245"/>
      <c r="G5505" s="253">
        <v>21.197200000000002</v>
      </c>
    </row>
    <row r="5506" spans="1:7">
      <c r="A5506" s="251"/>
      <c r="B5506" s="241" t="s">
        <v>5099</v>
      </c>
      <c r="C5506" s="245">
        <v>2022</v>
      </c>
      <c r="D5506" s="245" t="s">
        <v>3771</v>
      </c>
      <c r="E5506" s="245">
        <v>1</v>
      </c>
      <c r="F5506" s="245"/>
      <c r="G5506" s="253">
        <v>21.19717</v>
      </c>
    </row>
    <row r="5507" spans="1:7">
      <c r="A5507" s="251"/>
      <c r="B5507" s="241" t="s">
        <v>5099</v>
      </c>
      <c r="C5507" s="245">
        <v>2022</v>
      </c>
      <c r="D5507" s="245" t="s">
        <v>3771</v>
      </c>
      <c r="E5507" s="245">
        <v>1</v>
      </c>
      <c r="F5507" s="245"/>
      <c r="G5507" s="253">
        <v>21.19717</v>
      </c>
    </row>
    <row r="5508" spans="1:7" ht="37.5">
      <c r="A5508" s="251"/>
      <c r="B5508" s="241" t="s">
        <v>5100</v>
      </c>
      <c r="C5508" s="245">
        <v>2022</v>
      </c>
      <c r="D5508" s="245" t="s">
        <v>3771</v>
      </c>
      <c r="E5508" s="245">
        <v>1</v>
      </c>
      <c r="F5508" s="245"/>
      <c r="G5508" s="253">
        <v>25.224769999999999</v>
      </c>
    </row>
    <row r="5509" spans="1:7" ht="37.5">
      <c r="A5509" s="251"/>
      <c r="B5509" s="241" t="s">
        <v>5100</v>
      </c>
      <c r="C5509" s="245">
        <v>2022</v>
      </c>
      <c r="D5509" s="245" t="s">
        <v>3771</v>
      </c>
      <c r="E5509" s="245">
        <v>1</v>
      </c>
      <c r="F5509" s="245"/>
      <c r="G5509" s="253">
        <v>24.405529999999999</v>
      </c>
    </row>
    <row r="5510" spans="1:7" ht="37.5">
      <c r="A5510" s="251"/>
      <c r="B5510" s="241" t="s">
        <v>5100</v>
      </c>
      <c r="C5510" s="245">
        <v>2022</v>
      </c>
      <c r="D5510" s="245" t="s">
        <v>3771</v>
      </c>
      <c r="E5510" s="245">
        <v>1</v>
      </c>
      <c r="F5510" s="245"/>
      <c r="G5510" s="253">
        <v>24.603450000000002</v>
      </c>
    </row>
    <row r="5511" spans="1:7" ht="37.5">
      <c r="A5511" s="251"/>
      <c r="B5511" s="241" t="s">
        <v>5100</v>
      </c>
      <c r="C5511" s="245">
        <v>2022</v>
      </c>
      <c r="D5511" s="245" t="s">
        <v>3771</v>
      </c>
      <c r="E5511" s="245">
        <v>1</v>
      </c>
      <c r="F5511" s="245"/>
      <c r="G5511" s="253">
        <v>33.095179999999999</v>
      </c>
    </row>
    <row r="5512" spans="1:7" ht="37.5">
      <c r="A5512" s="251"/>
      <c r="B5512" s="241" t="s">
        <v>5100</v>
      </c>
      <c r="C5512" s="245">
        <v>2022</v>
      </c>
      <c r="D5512" s="245" t="s">
        <v>3771</v>
      </c>
      <c r="E5512" s="245">
        <v>1</v>
      </c>
      <c r="F5512" s="245"/>
      <c r="G5512" s="253">
        <v>33.130870000000002</v>
      </c>
    </row>
    <row r="5513" spans="1:7" ht="37.5">
      <c r="A5513" s="251"/>
      <c r="B5513" s="241" t="s">
        <v>5100</v>
      </c>
      <c r="C5513" s="245">
        <v>2022</v>
      </c>
      <c r="D5513" s="245" t="s">
        <v>3771</v>
      </c>
      <c r="E5513" s="245">
        <v>1</v>
      </c>
      <c r="F5513" s="245"/>
      <c r="G5513" s="253">
        <v>20.295339999999999</v>
      </c>
    </row>
    <row r="5514" spans="1:7" ht="37.5">
      <c r="A5514" s="251"/>
      <c r="B5514" s="241" t="s">
        <v>5100</v>
      </c>
      <c r="C5514" s="245">
        <v>2022</v>
      </c>
      <c r="D5514" s="245" t="s">
        <v>3771</v>
      </c>
      <c r="E5514" s="245">
        <v>1</v>
      </c>
      <c r="F5514" s="245"/>
      <c r="G5514" s="253">
        <v>33.179290000000002</v>
      </c>
    </row>
    <row r="5515" spans="1:7" ht="37.5">
      <c r="A5515" s="251"/>
      <c r="B5515" s="241" t="s">
        <v>5100</v>
      </c>
      <c r="C5515" s="245">
        <v>2022</v>
      </c>
      <c r="D5515" s="245" t="s">
        <v>3771</v>
      </c>
      <c r="E5515" s="245">
        <v>1</v>
      </c>
      <c r="F5515" s="245"/>
      <c r="G5515" s="253">
        <v>30.65802</v>
      </c>
    </row>
    <row r="5516" spans="1:7" ht="37.5">
      <c r="A5516" s="251"/>
      <c r="B5516" s="241" t="s">
        <v>5100</v>
      </c>
      <c r="C5516" s="245">
        <v>2022</v>
      </c>
      <c r="D5516" s="245" t="s">
        <v>3771</v>
      </c>
      <c r="E5516" s="245">
        <v>1</v>
      </c>
      <c r="F5516" s="245"/>
      <c r="G5516" s="253">
        <v>25.62011</v>
      </c>
    </row>
    <row r="5517" spans="1:7" ht="37.5">
      <c r="A5517" s="251"/>
      <c r="B5517" s="241" t="s">
        <v>5100</v>
      </c>
      <c r="C5517" s="245">
        <v>2022</v>
      </c>
      <c r="D5517" s="245" t="s">
        <v>3771</v>
      </c>
      <c r="E5517" s="245">
        <v>1</v>
      </c>
      <c r="F5517" s="245"/>
      <c r="G5517" s="253">
        <v>2.78538</v>
      </c>
    </row>
    <row r="5518" spans="1:7" ht="37.5">
      <c r="A5518" s="251"/>
      <c r="B5518" s="241" t="s">
        <v>5100</v>
      </c>
      <c r="C5518" s="245">
        <v>2022</v>
      </c>
      <c r="D5518" s="245" t="s">
        <v>3771</v>
      </c>
      <c r="E5518" s="245">
        <v>1</v>
      </c>
      <c r="F5518" s="245"/>
      <c r="G5518" s="253">
        <v>26.957840000000001</v>
      </c>
    </row>
    <row r="5519" spans="1:7" ht="37.5">
      <c r="A5519" s="251"/>
      <c r="B5519" s="241" t="s">
        <v>5100</v>
      </c>
      <c r="C5519" s="245">
        <v>2022</v>
      </c>
      <c r="D5519" s="245" t="s">
        <v>3771</v>
      </c>
      <c r="E5519" s="245">
        <v>1</v>
      </c>
      <c r="F5519" s="245"/>
      <c r="G5519" s="253">
        <v>29.20139</v>
      </c>
    </row>
    <row r="5520" spans="1:7" ht="37.5">
      <c r="A5520" s="251"/>
      <c r="B5520" s="241" t="s">
        <v>5100</v>
      </c>
      <c r="C5520" s="245">
        <v>2022</v>
      </c>
      <c r="D5520" s="245" t="s">
        <v>3771</v>
      </c>
      <c r="E5520" s="245">
        <v>1</v>
      </c>
      <c r="F5520" s="245"/>
      <c r="G5520" s="253">
        <v>26.86497</v>
      </c>
    </row>
    <row r="5521" spans="1:7" ht="37.5">
      <c r="A5521" s="251"/>
      <c r="B5521" s="241" t="s">
        <v>5100</v>
      </c>
      <c r="C5521" s="245">
        <v>2022</v>
      </c>
      <c r="D5521" s="245" t="s">
        <v>3771</v>
      </c>
      <c r="E5521" s="245">
        <v>1</v>
      </c>
      <c r="F5521" s="245"/>
      <c r="G5521" s="253">
        <v>21.77834</v>
      </c>
    </row>
    <row r="5522" spans="1:7" ht="37.5">
      <c r="A5522" s="251"/>
      <c r="B5522" s="241" t="s">
        <v>5100</v>
      </c>
      <c r="C5522" s="245">
        <v>2022</v>
      </c>
      <c r="D5522" s="245" t="s">
        <v>3771</v>
      </c>
      <c r="E5522" s="245">
        <v>1</v>
      </c>
      <c r="F5522" s="245"/>
      <c r="G5522" s="253">
        <v>21.77834</v>
      </c>
    </row>
    <row r="5523" spans="1:7" ht="37.5">
      <c r="A5523" s="251"/>
      <c r="B5523" s="241" t="s">
        <v>5100</v>
      </c>
      <c r="C5523" s="245">
        <v>2022</v>
      </c>
      <c r="D5523" s="245" t="s">
        <v>3771</v>
      </c>
      <c r="E5523" s="245">
        <v>1</v>
      </c>
      <c r="F5523" s="245"/>
      <c r="G5523" s="253">
        <v>21.77833</v>
      </c>
    </row>
    <row r="5524" spans="1:7" ht="37.5">
      <c r="A5524" s="251"/>
      <c r="B5524" s="241" t="s">
        <v>5100</v>
      </c>
      <c r="C5524" s="245">
        <v>2022</v>
      </c>
      <c r="D5524" s="245" t="s">
        <v>3771</v>
      </c>
      <c r="E5524" s="245">
        <v>1</v>
      </c>
      <c r="F5524" s="245"/>
      <c r="G5524" s="253">
        <v>21.197189999999999</v>
      </c>
    </row>
    <row r="5525" spans="1:7" ht="37.5">
      <c r="A5525" s="251"/>
      <c r="B5525" s="241" t="s">
        <v>5100</v>
      </c>
      <c r="C5525" s="245">
        <v>2022</v>
      </c>
      <c r="D5525" s="245" t="s">
        <v>3771</v>
      </c>
      <c r="E5525" s="245">
        <v>1</v>
      </c>
      <c r="F5525" s="245"/>
      <c r="G5525" s="253">
        <v>21.77834</v>
      </c>
    </row>
    <row r="5526" spans="1:7" ht="37.5">
      <c r="A5526" s="251"/>
      <c r="B5526" s="241" t="s">
        <v>5100</v>
      </c>
      <c r="C5526" s="245">
        <v>2022</v>
      </c>
      <c r="D5526" s="245" t="s">
        <v>3771</v>
      </c>
      <c r="E5526" s="245">
        <v>1</v>
      </c>
      <c r="F5526" s="245"/>
      <c r="G5526" s="253">
        <v>14.817440000000001</v>
      </c>
    </row>
    <row r="5527" spans="1:7" ht="37.5">
      <c r="A5527" s="251"/>
      <c r="B5527" s="241" t="s">
        <v>5100</v>
      </c>
      <c r="C5527" s="245">
        <v>2022</v>
      </c>
      <c r="D5527" s="245" t="s">
        <v>3771</v>
      </c>
      <c r="E5527" s="245">
        <v>1</v>
      </c>
      <c r="F5527" s="245"/>
      <c r="G5527" s="253">
        <v>14.071549999999998</v>
      </c>
    </row>
    <row r="5528" spans="1:7" ht="37.5">
      <c r="A5528" s="251"/>
      <c r="B5528" s="241" t="s">
        <v>5100</v>
      </c>
      <c r="C5528" s="245">
        <v>2022</v>
      </c>
      <c r="D5528" s="245" t="s">
        <v>3771</v>
      </c>
      <c r="E5528" s="245">
        <v>1</v>
      </c>
      <c r="F5528" s="245"/>
      <c r="G5528" s="253">
        <v>21.197200000000002</v>
      </c>
    </row>
    <row r="5529" spans="1:7" ht="37.5">
      <c r="A5529" s="251"/>
      <c r="B5529" s="241" t="s">
        <v>5101</v>
      </c>
      <c r="C5529" s="245">
        <v>2022</v>
      </c>
      <c r="D5529" s="245" t="s">
        <v>3771</v>
      </c>
      <c r="E5529" s="245">
        <v>1</v>
      </c>
      <c r="F5529" s="245"/>
      <c r="G5529" s="253">
        <v>25.529810000000001</v>
      </c>
    </row>
    <row r="5530" spans="1:7" ht="37.5">
      <c r="A5530" s="251"/>
      <c r="B5530" s="241" t="s">
        <v>5101</v>
      </c>
      <c r="C5530" s="245">
        <v>2022</v>
      </c>
      <c r="D5530" s="245" t="s">
        <v>3771</v>
      </c>
      <c r="E5530" s="245">
        <v>1</v>
      </c>
      <c r="F5530" s="245"/>
      <c r="G5530" s="253">
        <v>24.97138</v>
      </c>
    </row>
    <row r="5531" spans="1:7" ht="37.5">
      <c r="A5531" s="251"/>
      <c r="B5531" s="241" t="s">
        <v>5101</v>
      </c>
      <c r="C5531" s="245">
        <v>2022</v>
      </c>
      <c r="D5531" s="245" t="s">
        <v>3771</v>
      </c>
      <c r="E5531" s="245">
        <v>1</v>
      </c>
      <c r="F5531" s="245"/>
      <c r="G5531" s="253">
        <v>28.936430000000001</v>
      </c>
    </row>
    <row r="5532" spans="1:7" ht="37.5">
      <c r="A5532" s="251"/>
      <c r="B5532" s="241" t="s">
        <v>5101</v>
      </c>
      <c r="C5532" s="245">
        <v>2022</v>
      </c>
      <c r="D5532" s="245" t="s">
        <v>3771</v>
      </c>
      <c r="E5532" s="245">
        <v>1</v>
      </c>
      <c r="F5532" s="245"/>
      <c r="G5532" s="253">
        <v>36.734639999999999</v>
      </c>
    </row>
    <row r="5533" spans="1:7" ht="37.5">
      <c r="A5533" s="251"/>
      <c r="B5533" s="241" t="s">
        <v>5101</v>
      </c>
      <c r="C5533" s="245">
        <v>2022</v>
      </c>
      <c r="D5533" s="245" t="s">
        <v>3771</v>
      </c>
      <c r="E5533" s="245">
        <v>1</v>
      </c>
      <c r="F5533" s="245"/>
      <c r="G5533" s="253">
        <v>26.986360000000001</v>
      </c>
    </row>
    <row r="5534" spans="1:7" ht="37.5">
      <c r="A5534" s="251"/>
      <c r="B5534" s="241" t="s">
        <v>5101</v>
      </c>
      <c r="C5534" s="245">
        <v>2022</v>
      </c>
      <c r="D5534" s="245" t="s">
        <v>3771</v>
      </c>
      <c r="E5534" s="245">
        <v>1</v>
      </c>
      <c r="F5534" s="245"/>
      <c r="G5534" s="253">
        <v>31.857080000000003</v>
      </c>
    </row>
    <row r="5535" spans="1:7" ht="37.5">
      <c r="A5535" s="251"/>
      <c r="B5535" s="241" t="s">
        <v>5101</v>
      </c>
      <c r="C5535" s="245">
        <v>2022</v>
      </c>
      <c r="D5535" s="245" t="s">
        <v>3771</v>
      </c>
      <c r="E5535" s="245">
        <v>1</v>
      </c>
      <c r="F5535" s="245"/>
      <c r="G5535" s="253">
        <v>33.668059999999997</v>
      </c>
    </row>
    <row r="5536" spans="1:7" ht="37.5">
      <c r="A5536" s="251"/>
      <c r="B5536" s="241" t="s">
        <v>5101</v>
      </c>
      <c r="C5536" s="245">
        <v>2022</v>
      </c>
      <c r="D5536" s="245" t="s">
        <v>3771</v>
      </c>
      <c r="E5536" s="245">
        <v>1</v>
      </c>
      <c r="F5536" s="245"/>
      <c r="G5536" s="253">
        <v>21.655799999999999</v>
      </c>
    </row>
    <row r="5537" spans="1:7" ht="37.5">
      <c r="A5537" s="251"/>
      <c r="B5537" s="241" t="s">
        <v>5101</v>
      </c>
      <c r="C5537" s="245">
        <v>2022</v>
      </c>
      <c r="D5537" s="245" t="s">
        <v>3771</v>
      </c>
      <c r="E5537" s="245">
        <v>1</v>
      </c>
      <c r="F5537" s="245"/>
      <c r="G5537" s="253">
        <v>37.7485</v>
      </c>
    </row>
    <row r="5538" spans="1:7" ht="37.5">
      <c r="A5538" s="251"/>
      <c r="B5538" s="241" t="s">
        <v>5101</v>
      </c>
      <c r="C5538" s="245">
        <v>2022</v>
      </c>
      <c r="D5538" s="245" t="s">
        <v>3771</v>
      </c>
      <c r="E5538" s="245">
        <v>1</v>
      </c>
      <c r="F5538" s="245"/>
      <c r="G5538" s="253">
        <v>40.499919999999996</v>
      </c>
    </row>
    <row r="5539" spans="1:7" ht="37.5">
      <c r="A5539" s="251"/>
      <c r="B5539" s="241" t="s">
        <v>5094</v>
      </c>
      <c r="C5539" s="245">
        <v>2022</v>
      </c>
      <c r="D5539" s="245" t="s">
        <v>3771</v>
      </c>
      <c r="E5539" s="245">
        <v>1</v>
      </c>
      <c r="F5539" s="245"/>
      <c r="G5539" s="253">
        <v>58.190510000000003</v>
      </c>
    </row>
    <row r="5540" spans="1:7" ht="37.5">
      <c r="A5540" s="251"/>
      <c r="B5540" s="241" t="s">
        <v>5101</v>
      </c>
      <c r="C5540" s="245">
        <v>2022</v>
      </c>
      <c r="D5540" s="245" t="s">
        <v>3771</v>
      </c>
      <c r="E5540" s="245">
        <v>1</v>
      </c>
      <c r="F5540" s="245"/>
      <c r="G5540" s="253">
        <v>21.77834</v>
      </c>
    </row>
    <row r="5541" spans="1:7" ht="37.5">
      <c r="A5541" s="251"/>
      <c r="B5541" s="241" t="s">
        <v>5101</v>
      </c>
      <c r="C5541" s="245">
        <v>2022</v>
      </c>
      <c r="D5541" s="245" t="s">
        <v>3771</v>
      </c>
      <c r="E5541" s="245">
        <v>1</v>
      </c>
      <c r="F5541" s="245"/>
      <c r="G5541" s="253">
        <v>21.197200000000002</v>
      </c>
    </row>
    <row r="5542" spans="1:7" ht="37.5">
      <c r="A5542" s="251"/>
      <c r="B5542" s="241" t="s">
        <v>5101</v>
      </c>
      <c r="C5542" s="245">
        <v>2022</v>
      </c>
      <c r="D5542" s="245" t="s">
        <v>3771</v>
      </c>
      <c r="E5542" s="245">
        <v>1</v>
      </c>
      <c r="F5542" s="245"/>
      <c r="G5542" s="253">
        <v>2.7899000000000003</v>
      </c>
    </row>
    <row r="5543" spans="1:7" ht="37.5">
      <c r="A5543" s="251"/>
      <c r="B5543" s="241" t="s">
        <v>5101</v>
      </c>
      <c r="C5543" s="245">
        <v>2022</v>
      </c>
      <c r="D5543" s="245" t="s">
        <v>3771</v>
      </c>
      <c r="E5543" s="245">
        <v>1</v>
      </c>
      <c r="F5543" s="245"/>
      <c r="G5543" s="253">
        <v>2.7975100000000004</v>
      </c>
    </row>
    <row r="5544" spans="1:7" ht="37.5">
      <c r="A5544" s="251"/>
      <c r="B5544" s="241" t="s">
        <v>5101</v>
      </c>
      <c r="C5544" s="245">
        <v>2022</v>
      </c>
      <c r="D5544" s="245" t="s">
        <v>3771</v>
      </c>
      <c r="E5544" s="245">
        <v>1</v>
      </c>
      <c r="F5544" s="245"/>
      <c r="G5544" s="253">
        <v>2.7748200000000001</v>
      </c>
    </row>
    <row r="5545" spans="1:7" ht="37.5">
      <c r="A5545" s="251"/>
      <c r="B5545" s="241" t="s">
        <v>5101</v>
      </c>
      <c r="C5545" s="245">
        <v>2022</v>
      </c>
      <c r="D5545" s="245" t="s">
        <v>3771</v>
      </c>
      <c r="E5545" s="245">
        <v>1</v>
      </c>
      <c r="F5545" s="245"/>
      <c r="G5545" s="253">
        <v>2.7823800000000003</v>
      </c>
    </row>
    <row r="5546" spans="1:7" ht="37.5">
      <c r="A5546" s="251"/>
      <c r="B5546" s="241" t="s">
        <v>5101</v>
      </c>
      <c r="C5546" s="245">
        <v>2022</v>
      </c>
      <c r="D5546" s="245" t="s">
        <v>3771</v>
      </c>
      <c r="E5546" s="245">
        <v>1</v>
      </c>
      <c r="F5546" s="245"/>
      <c r="G5546" s="253">
        <v>2.7671000000000001</v>
      </c>
    </row>
    <row r="5547" spans="1:7" ht="37.5">
      <c r="A5547" s="251"/>
      <c r="B5547" s="241" t="s">
        <v>5101</v>
      </c>
      <c r="C5547" s="245">
        <v>2022</v>
      </c>
      <c r="D5547" s="245" t="s">
        <v>3771</v>
      </c>
      <c r="E5547" s="245">
        <v>1</v>
      </c>
      <c r="F5547" s="245"/>
      <c r="G5547" s="253">
        <v>26.088150000000002</v>
      </c>
    </row>
    <row r="5548" spans="1:7" ht="37.5">
      <c r="A5548" s="251"/>
      <c r="B5548" s="241" t="s">
        <v>5101</v>
      </c>
      <c r="C5548" s="245">
        <v>2022</v>
      </c>
      <c r="D5548" s="245" t="s">
        <v>3771</v>
      </c>
      <c r="E5548" s="245">
        <v>1</v>
      </c>
      <c r="F5548" s="245"/>
      <c r="G5548" s="253">
        <v>21.77834</v>
      </c>
    </row>
    <row r="5549" spans="1:7" ht="37.5">
      <c r="A5549" s="251"/>
      <c r="B5549" s="241" t="s">
        <v>5101</v>
      </c>
      <c r="C5549" s="245">
        <v>2022</v>
      </c>
      <c r="D5549" s="245" t="s">
        <v>3771</v>
      </c>
      <c r="E5549" s="245">
        <v>1</v>
      </c>
      <c r="F5549" s="245"/>
      <c r="G5549" s="253">
        <v>21.197200000000002</v>
      </c>
    </row>
    <row r="5550" spans="1:7" ht="37.5">
      <c r="A5550" s="251"/>
      <c r="B5550" s="241" t="s">
        <v>5102</v>
      </c>
      <c r="C5550" s="245">
        <v>2022</v>
      </c>
      <c r="D5550" s="245" t="s">
        <v>3771</v>
      </c>
      <c r="E5550" s="245">
        <v>1</v>
      </c>
      <c r="F5550" s="245"/>
      <c r="G5550" s="253">
        <v>27.352360000000001</v>
      </c>
    </row>
    <row r="5551" spans="1:7" ht="37.5">
      <c r="A5551" s="251"/>
      <c r="B5551" s="241" t="s">
        <v>5102</v>
      </c>
      <c r="C5551" s="245">
        <v>2022</v>
      </c>
      <c r="D5551" s="245" t="s">
        <v>3771</v>
      </c>
      <c r="E5551" s="245">
        <v>1</v>
      </c>
      <c r="F5551" s="245"/>
      <c r="G5551" s="253">
        <v>12.9613</v>
      </c>
    </row>
    <row r="5552" spans="1:7" ht="37.5">
      <c r="A5552" s="251"/>
      <c r="B5552" s="241" t="s">
        <v>5102</v>
      </c>
      <c r="C5552" s="245">
        <v>2022</v>
      </c>
      <c r="D5552" s="245" t="s">
        <v>3771</v>
      </c>
      <c r="E5552" s="245">
        <v>1</v>
      </c>
      <c r="F5552" s="245"/>
      <c r="G5552" s="253">
        <v>28.45947</v>
      </c>
    </row>
    <row r="5553" spans="1:7" ht="37.5">
      <c r="A5553" s="251"/>
      <c r="B5553" s="241" t="s">
        <v>5102</v>
      </c>
      <c r="C5553" s="245">
        <v>2022</v>
      </c>
      <c r="D5553" s="245" t="s">
        <v>3771</v>
      </c>
      <c r="E5553" s="245">
        <v>1</v>
      </c>
      <c r="F5553" s="245"/>
      <c r="G5553" s="253">
        <v>29.14302</v>
      </c>
    </row>
    <row r="5554" spans="1:7" ht="37.5">
      <c r="A5554" s="251"/>
      <c r="B5554" s="241" t="s">
        <v>5102</v>
      </c>
      <c r="C5554" s="245">
        <v>2022</v>
      </c>
      <c r="D5554" s="245" t="s">
        <v>3771</v>
      </c>
      <c r="E5554" s="245">
        <v>1</v>
      </c>
      <c r="F5554" s="245"/>
      <c r="G5554" s="253">
        <v>24.37567</v>
      </c>
    </row>
    <row r="5555" spans="1:7" ht="37.5">
      <c r="A5555" s="251"/>
      <c r="B5555" s="241" t="s">
        <v>5102</v>
      </c>
      <c r="C5555" s="245">
        <v>2022</v>
      </c>
      <c r="D5555" s="245" t="s">
        <v>3771</v>
      </c>
      <c r="E5555" s="245">
        <v>1</v>
      </c>
      <c r="F5555" s="245"/>
      <c r="G5555" s="253">
        <v>26.325970000000002</v>
      </c>
    </row>
    <row r="5556" spans="1:7" ht="37.5">
      <c r="A5556" s="251"/>
      <c r="B5556" s="241" t="s">
        <v>5102</v>
      </c>
      <c r="C5556" s="245">
        <v>2022</v>
      </c>
      <c r="D5556" s="245" t="s">
        <v>3771</v>
      </c>
      <c r="E5556" s="245">
        <v>1</v>
      </c>
      <c r="F5556" s="245"/>
      <c r="G5556" s="253">
        <v>29.436869999999999</v>
      </c>
    </row>
    <row r="5557" spans="1:7" ht="37.5">
      <c r="A5557" s="251"/>
      <c r="B5557" s="241" t="s">
        <v>5102</v>
      </c>
      <c r="C5557" s="245">
        <v>2022</v>
      </c>
      <c r="D5557" s="245" t="s">
        <v>3771</v>
      </c>
      <c r="E5557" s="245">
        <v>1</v>
      </c>
      <c r="F5557" s="245"/>
      <c r="G5557" s="253">
        <v>26.107959999999999</v>
      </c>
    </row>
    <row r="5558" spans="1:7" ht="37.5">
      <c r="A5558" s="251"/>
      <c r="B5558" s="241" t="s">
        <v>5102</v>
      </c>
      <c r="C5558" s="245">
        <v>2022</v>
      </c>
      <c r="D5558" s="245" t="s">
        <v>3771</v>
      </c>
      <c r="E5558" s="245">
        <v>1</v>
      </c>
      <c r="F5558" s="245"/>
      <c r="G5558" s="253">
        <v>33.90137</v>
      </c>
    </row>
    <row r="5559" spans="1:7" ht="37.5">
      <c r="A5559" s="251"/>
      <c r="B5559" s="241" t="s">
        <v>5102</v>
      </c>
      <c r="C5559" s="245">
        <v>2022</v>
      </c>
      <c r="D5559" s="245" t="s">
        <v>3771</v>
      </c>
      <c r="E5559" s="245">
        <v>1</v>
      </c>
      <c r="F5559" s="245"/>
      <c r="G5559" s="253">
        <v>27.449080000000002</v>
      </c>
    </row>
    <row r="5560" spans="1:7" ht="37.5">
      <c r="A5560" s="251"/>
      <c r="B5560" s="241" t="s">
        <v>5102</v>
      </c>
      <c r="C5560" s="245">
        <v>2022</v>
      </c>
      <c r="D5560" s="245" t="s">
        <v>3771</v>
      </c>
      <c r="E5560" s="245">
        <v>1</v>
      </c>
      <c r="F5560" s="245"/>
      <c r="G5560" s="253">
        <v>12.792159999999999</v>
      </c>
    </row>
    <row r="5561" spans="1:7" ht="37.5">
      <c r="A5561" s="251"/>
      <c r="B5561" s="241" t="s">
        <v>5102</v>
      </c>
      <c r="C5561" s="245">
        <v>2022</v>
      </c>
      <c r="D5561" s="245" t="s">
        <v>3771</v>
      </c>
      <c r="E5561" s="245">
        <v>1</v>
      </c>
      <c r="F5561" s="245"/>
      <c r="G5561" s="253">
        <v>37.382820000000002</v>
      </c>
    </row>
    <row r="5562" spans="1:7" ht="37.5">
      <c r="A5562" s="251"/>
      <c r="B5562" s="241" t="s">
        <v>5102</v>
      </c>
      <c r="C5562" s="245">
        <v>2022</v>
      </c>
      <c r="D5562" s="245" t="s">
        <v>3771</v>
      </c>
      <c r="E5562" s="245">
        <v>1</v>
      </c>
      <c r="F5562" s="245"/>
      <c r="G5562" s="253">
        <v>32.988399999999999</v>
      </c>
    </row>
    <row r="5563" spans="1:7" ht="37.5">
      <c r="A5563" s="251"/>
      <c r="B5563" s="241" t="s">
        <v>5102</v>
      </c>
      <c r="C5563" s="245">
        <v>2022</v>
      </c>
      <c r="D5563" s="245" t="s">
        <v>3771</v>
      </c>
      <c r="E5563" s="245">
        <v>1</v>
      </c>
      <c r="F5563" s="245"/>
      <c r="G5563" s="253">
        <v>33.095099999999995</v>
      </c>
    </row>
    <row r="5564" spans="1:7" ht="37.5">
      <c r="A5564" s="251"/>
      <c r="B5564" s="241" t="s">
        <v>5102</v>
      </c>
      <c r="C5564" s="245">
        <v>2022</v>
      </c>
      <c r="D5564" s="245" t="s">
        <v>3771</v>
      </c>
      <c r="E5564" s="245">
        <v>1</v>
      </c>
      <c r="F5564" s="245"/>
      <c r="G5564" s="253">
        <v>32.511589999999998</v>
      </c>
    </row>
    <row r="5565" spans="1:7" ht="37.5">
      <c r="A5565" s="251"/>
      <c r="B5565" s="241" t="s">
        <v>5102</v>
      </c>
      <c r="C5565" s="245">
        <v>2022</v>
      </c>
      <c r="D5565" s="245" t="s">
        <v>3771</v>
      </c>
      <c r="E5565" s="245">
        <v>1</v>
      </c>
      <c r="F5565" s="245"/>
      <c r="G5565" s="253">
        <v>32.500119999999995</v>
      </c>
    </row>
    <row r="5566" spans="1:7" ht="37.5">
      <c r="A5566" s="251"/>
      <c r="B5566" s="241" t="s">
        <v>5102</v>
      </c>
      <c r="C5566" s="245">
        <v>2022</v>
      </c>
      <c r="D5566" s="245" t="s">
        <v>3771</v>
      </c>
      <c r="E5566" s="245">
        <v>1</v>
      </c>
      <c r="F5566" s="245"/>
      <c r="G5566" s="253">
        <v>14.14817</v>
      </c>
    </row>
    <row r="5567" spans="1:7" ht="37.5">
      <c r="A5567" s="251"/>
      <c r="B5567" s="241" t="s">
        <v>5102</v>
      </c>
      <c r="C5567" s="245">
        <v>2022</v>
      </c>
      <c r="D5567" s="245" t="s">
        <v>3771</v>
      </c>
      <c r="E5567" s="245">
        <v>1</v>
      </c>
      <c r="F5567" s="245"/>
      <c r="G5567" s="253">
        <v>12.231680000000001</v>
      </c>
    </row>
    <row r="5568" spans="1:7" ht="37.5">
      <c r="A5568" s="251"/>
      <c r="B5568" s="241" t="s">
        <v>5102</v>
      </c>
      <c r="C5568" s="245">
        <v>2022</v>
      </c>
      <c r="D5568" s="245" t="s">
        <v>3771</v>
      </c>
      <c r="E5568" s="245">
        <v>1</v>
      </c>
      <c r="F5568" s="245"/>
      <c r="G5568" s="253">
        <v>25.897639999999999</v>
      </c>
    </row>
    <row r="5569" spans="1:7" ht="37.5">
      <c r="A5569" s="251"/>
      <c r="B5569" s="241" t="s">
        <v>5102</v>
      </c>
      <c r="C5569" s="245">
        <v>2022</v>
      </c>
      <c r="D5569" s="245" t="s">
        <v>3771</v>
      </c>
      <c r="E5569" s="245">
        <v>1</v>
      </c>
      <c r="F5569" s="245"/>
      <c r="G5569" s="253">
        <v>27.228770000000001</v>
      </c>
    </row>
    <row r="5570" spans="1:7" ht="37.5">
      <c r="A5570" s="251"/>
      <c r="B5570" s="241" t="s">
        <v>5102</v>
      </c>
      <c r="C5570" s="245">
        <v>2022</v>
      </c>
      <c r="D5570" s="245" t="s">
        <v>3771</v>
      </c>
      <c r="E5570" s="245">
        <v>1</v>
      </c>
      <c r="F5570" s="245"/>
      <c r="G5570" s="253">
        <v>25.795279999999998</v>
      </c>
    </row>
    <row r="5571" spans="1:7" ht="37.5">
      <c r="A5571" s="251"/>
      <c r="B5571" s="241" t="s">
        <v>5102</v>
      </c>
      <c r="C5571" s="245">
        <v>2022</v>
      </c>
      <c r="D5571" s="245" t="s">
        <v>3771</v>
      </c>
      <c r="E5571" s="245">
        <v>1</v>
      </c>
      <c r="F5571" s="245"/>
      <c r="G5571" s="253">
        <v>25.82095</v>
      </c>
    </row>
    <row r="5572" spans="1:7" ht="37.5">
      <c r="A5572" s="251"/>
      <c r="B5572" s="241" t="s">
        <v>5102</v>
      </c>
      <c r="C5572" s="245">
        <v>2022</v>
      </c>
      <c r="D5572" s="245" t="s">
        <v>3771</v>
      </c>
      <c r="E5572" s="245">
        <v>1</v>
      </c>
      <c r="F5572" s="245"/>
      <c r="G5572" s="253">
        <v>25.47353</v>
      </c>
    </row>
    <row r="5573" spans="1:7" ht="37.5">
      <c r="A5573" s="251"/>
      <c r="B5573" s="241" t="s">
        <v>5102</v>
      </c>
      <c r="C5573" s="245">
        <v>2022</v>
      </c>
      <c r="D5573" s="245" t="s">
        <v>3771</v>
      </c>
      <c r="E5573" s="245">
        <v>1</v>
      </c>
      <c r="F5573" s="245"/>
      <c r="G5573" s="253">
        <v>22.413679999999999</v>
      </c>
    </row>
    <row r="5574" spans="1:7" ht="37.5">
      <c r="A5574" s="251"/>
      <c r="B5574" s="241" t="s">
        <v>5102</v>
      </c>
      <c r="C5574" s="245">
        <v>2022</v>
      </c>
      <c r="D5574" s="245" t="s">
        <v>3771</v>
      </c>
      <c r="E5574" s="245">
        <v>1</v>
      </c>
      <c r="F5574" s="245"/>
      <c r="G5574" s="253">
        <v>22.145709999999998</v>
      </c>
    </row>
    <row r="5575" spans="1:7" ht="37.5">
      <c r="A5575" s="251"/>
      <c r="B5575" s="241" t="s">
        <v>5102</v>
      </c>
      <c r="C5575" s="245">
        <v>2022</v>
      </c>
      <c r="D5575" s="245" t="s">
        <v>3771</v>
      </c>
      <c r="E5575" s="245">
        <v>1</v>
      </c>
      <c r="F5575" s="245"/>
      <c r="G5575" s="253">
        <v>27.284110000000002</v>
      </c>
    </row>
    <row r="5576" spans="1:7" ht="37.5">
      <c r="A5576" s="251"/>
      <c r="B5576" s="241" t="s">
        <v>5102</v>
      </c>
      <c r="C5576" s="245">
        <v>2022</v>
      </c>
      <c r="D5576" s="245" t="s">
        <v>3771</v>
      </c>
      <c r="E5576" s="245">
        <v>1</v>
      </c>
      <c r="F5576" s="245"/>
      <c r="G5576" s="253">
        <v>27.284099999999999</v>
      </c>
    </row>
    <row r="5577" spans="1:7" ht="37.5">
      <c r="A5577" s="251"/>
      <c r="B5577" s="241" t="s">
        <v>5102</v>
      </c>
      <c r="C5577" s="245">
        <v>2022</v>
      </c>
      <c r="D5577" s="245" t="s">
        <v>3771</v>
      </c>
      <c r="E5577" s="245">
        <v>1</v>
      </c>
      <c r="F5577" s="245"/>
      <c r="G5577" s="253">
        <v>30.873360000000002</v>
      </c>
    </row>
    <row r="5578" spans="1:7" ht="37.5">
      <c r="A5578" s="251"/>
      <c r="B5578" s="241" t="s">
        <v>5102</v>
      </c>
      <c r="C5578" s="245">
        <v>2022</v>
      </c>
      <c r="D5578" s="245" t="s">
        <v>3771</v>
      </c>
      <c r="E5578" s="245">
        <v>1</v>
      </c>
      <c r="F5578" s="245"/>
      <c r="G5578" s="253">
        <v>37.766100000000002</v>
      </c>
    </row>
    <row r="5579" spans="1:7" ht="37.5">
      <c r="A5579" s="251"/>
      <c r="B5579" s="241" t="s">
        <v>5102</v>
      </c>
      <c r="C5579" s="245">
        <v>2022</v>
      </c>
      <c r="D5579" s="245" t="s">
        <v>3771</v>
      </c>
      <c r="E5579" s="245">
        <v>1</v>
      </c>
      <c r="F5579" s="245"/>
      <c r="G5579" s="253">
        <v>26.091650000000001</v>
      </c>
    </row>
    <row r="5580" spans="1:7" ht="37.5">
      <c r="A5580" s="251"/>
      <c r="B5580" s="241" t="s">
        <v>5102</v>
      </c>
      <c r="C5580" s="245">
        <v>2022</v>
      </c>
      <c r="D5580" s="245" t="s">
        <v>3771</v>
      </c>
      <c r="E5580" s="245">
        <v>1</v>
      </c>
      <c r="F5580" s="245"/>
      <c r="G5580" s="253">
        <v>26.186199999999999</v>
      </c>
    </row>
    <row r="5581" spans="1:7" ht="37.5">
      <c r="A5581" s="251"/>
      <c r="B5581" s="241" t="s">
        <v>5102</v>
      </c>
      <c r="C5581" s="245">
        <v>2022</v>
      </c>
      <c r="D5581" s="245" t="s">
        <v>3771</v>
      </c>
      <c r="E5581" s="245">
        <v>1</v>
      </c>
      <c r="F5581" s="245"/>
      <c r="G5581" s="253">
        <v>25.482599999999998</v>
      </c>
    </row>
    <row r="5582" spans="1:7" ht="37.5">
      <c r="A5582" s="251"/>
      <c r="B5582" s="241" t="s">
        <v>5102</v>
      </c>
      <c r="C5582" s="245">
        <v>2022</v>
      </c>
      <c r="D5582" s="245" t="s">
        <v>3771</v>
      </c>
      <c r="E5582" s="245">
        <v>1</v>
      </c>
      <c r="F5582" s="245"/>
      <c r="G5582" s="253">
        <v>22.64593</v>
      </c>
    </row>
    <row r="5583" spans="1:7" ht="37.5">
      <c r="A5583" s="251"/>
      <c r="B5583" s="241" t="s">
        <v>5103</v>
      </c>
      <c r="C5583" s="245">
        <v>2022</v>
      </c>
      <c r="D5583" s="245" t="s">
        <v>3771</v>
      </c>
      <c r="E5583" s="245">
        <v>1</v>
      </c>
      <c r="F5583" s="245"/>
      <c r="G5583" s="253">
        <v>37.446300000000001</v>
      </c>
    </row>
    <row r="5584" spans="1:7" ht="37.5">
      <c r="A5584" s="251"/>
      <c r="B5584" s="241" t="s">
        <v>5103</v>
      </c>
      <c r="C5584" s="245">
        <v>2022</v>
      </c>
      <c r="D5584" s="245" t="s">
        <v>3771</v>
      </c>
      <c r="E5584" s="245">
        <v>1</v>
      </c>
      <c r="F5584" s="245"/>
      <c r="G5584" s="253">
        <v>23.651869999999999</v>
      </c>
    </row>
    <row r="5585" spans="1:7" ht="37.5">
      <c r="A5585" s="251"/>
      <c r="B5585" s="241" t="s">
        <v>5103</v>
      </c>
      <c r="C5585" s="245">
        <v>2022</v>
      </c>
      <c r="D5585" s="245" t="s">
        <v>3771</v>
      </c>
      <c r="E5585" s="245">
        <v>1</v>
      </c>
      <c r="F5585" s="245"/>
      <c r="G5585" s="253">
        <v>22.891869999999997</v>
      </c>
    </row>
    <row r="5586" spans="1:7" ht="37.5">
      <c r="A5586" s="251"/>
      <c r="B5586" s="241" t="s">
        <v>5103</v>
      </c>
      <c r="C5586" s="245">
        <v>2022</v>
      </c>
      <c r="D5586" s="245" t="s">
        <v>3771</v>
      </c>
      <c r="E5586" s="245">
        <v>1</v>
      </c>
      <c r="F5586" s="245"/>
      <c r="G5586" s="253">
        <v>22.402740000000001</v>
      </c>
    </row>
    <row r="5587" spans="1:7" ht="37.5">
      <c r="A5587" s="251"/>
      <c r="B5587" s="241" t="s">
        <v>5103</v>
      </c>
      <c r="C5587" s="245">
        <v>2022</v>
      </c>
      <c r="D5587" s="245" t="s">
        <v>3771</v>
      </c>
      <c r="E5587" s="245">
        <v>1</v>
      </c>
      <c r="F5587" s="245"/>
      <c r="G5587" s="253">
        <v>22.51999</v>
      </c>
    </row>
    <row r="5588" spans="1:7" ht="37.5">
      <c r="A5588" s="251"/>
      <c r="B5588" s="241" t="s">
        <v>5103</v>
      </c>
      <c r="C5588" s="245">
        <v>2022</v>
      </c>
      <c r="D5588" s="245" t="s">
        <v>3771</v>
      </c>
      <c r="E5588" s="245">
        <v>1</v>
      </c>
      <c r="F5588" s="245"/>
      <c r="G5588" s="253">
        <v>22.40316</v>
      </c>
    </row>
    <row r="5589" spans="1:7" ht="37.5">
      <c r="A5589" s="251"/>
      <c r="B5589" s="241" t="s">
        <v>5103</v>
      </c>
      <c r="C5589" s="245">
        <v>2022</v>
      </c>
      <c r="D5589" s="245" t="s">
        <v>3771</v>
      </c>
      <c r="E5589" s="245">
        <v>1</v>
      </c>
      <c r="F5589" s="245"/>
      <c r="G5589" s="253">
        <v>23.591570000000001</v>
      </c>
    </row>
    <row r="5590" spans="1:7" ht="37.5">
      <c r="A5590" s="251"/>
      <c r="B5590" s="241" t="s">
        <v>5103</v>
      </c>
      <c r="C5590" s="245">
        <v>2022</v>
      </c>
      <c r="D5590" s="245" t="s">
        <v>3771</v>
      </c>
      <c r="E5590" s="245">
        <v>1</v>
      </c>
      <c r="F5590" s="245"/>
      <c r="G5590" s="253">
        <v>39.580179999999999</v>
      </c>
    </row>
    <row r="5591" spans="1:7" ht="37.5">
      <c r="A5591" s="251"/>
      <c r="B5591" s="241" t="s">
        <v>5103</v>
      </c>
      <c r="C5591" s="245">
        <v>2022</v>
      </c>
      <c r="D5591" s="245" t="s">
        <v>3771</v>
      </c>
      <c r="E5591" s="245">
        <v>1</v>
      </c>
      <c r="F5591" s="245"/>
      <c r="G5591" s="253">
        <v>82.172499999999999</v>
      </c>
    </row>
    <row r="5592" spans="1:7" ht="37.5">
      <c r="A5592" s="251"/>
      <c r="B5592" s="241" t="s">
        <v>5103</v>
      </c>
      <c r="C5592" s="245">
        <v>2022</v>
      </c>
      <c r="D5592" s="245" t="s">
        <v>3771</v>
      </c>
      <c r="E5592" s="245">
        <v>1</v>
      </c>
      <c r="F5592" s="245"/>
      <c r="G5592" s="253">
        <v>12.467499999999999</v>
      </c>
    </row>
    <row r="5593" spans="1:7" ht="37.5">
      <c r="A5593" s="251"/>
      <c r="B5593" s="241" t="s">
        <v>5103</v>
      </c>
      <c r="C5593" s="245">
        <v>2022</v>
      </c>
      <c r="D5593" s="245" t="s">
        <v>3771</v>
      </c>
      <c r="E5593" s="245">
        <v>1</v>
      </c>
      <c r="F5593" s="245"/>
      <c r="G5593" s="253">
        <v>21.807549999999999</v>
      </c>
    </row>
    <row r="5594" spans="1:7" ht="37.5">
      <c r="A5594" s="251"/>
      <c r="B5594" s="241" t="s">
        <v>5103</v>
      </c>
      <c r="C5594" s="245">
        <v>2022</v>
      </c>
      <c r="D5594" s="245" t="s">
        <v>3771</v>
      </c>
      <c r="E5594" s="245">
        <v>1</v>
      </c>
      <c r="F5594" s="245"/>
      <c r="G5594" s="253">
        <v>34.034819999999996</v>
      </c>
    </row>
    <row r="5595" spans="1:7" ht="37.5">
      <c r="A5595" s="251"/>
      <c r="B5595" s="241" t="s">
        <v>5103</v>
      </c>
      <c r="C5595" s="245">
        <v>2022</v>
      </c>
      <c r="D5595" s="245" t="s">
        <v>3771</v>
      </c>
      <c r="E5595" s="245">
        <v>1</v>
      </c>
      <c r="F5595" s="245"/>
      <c r="G5595" s="253">
        <v>36.90549</v>
      </c>
    </row>
    <row r="5596" spans="1:7" ht="37.5">
      <c r="A5596" s="251"/>
      <c r="B5596" s="241" t="s">
        <v>5103</v>
      </c>
      <c r="C5596" s="245">
        <v>2022</v>
      </c>
      <c r="D5596" s="245" t="s">
        <v>3771</v>
      </c>
      <c r="E5596" s="245">
        <v>1</v>
      </c>
      <c r="F5596" s="245"/>
      <c r="G5596" s="253">
        <v>79.209720000000004</v>
      </c>
    </row>
    <row r="5597" spans="1:7" ht="37.5">
      <c r="A5597" s="251"/>
      <c r="B5597" s="241" t="s">
        <v>5095</v>
      </c>
      <c r="C5597" s="245">
        <v>2022</v>
      </c>
      <c r="D5597" s="245" t="s">
        <v>3771</v>
      </c>
      <c r="E5597" s="245">
        <v>1</v>
      </c>
      <c r="F5597" s="245"/>
      <c r="G5597" s="253">
        <v>38.96763</v>
      </c>
    </row>
    <row r="5598" spans="1:7" ht="37.5">
      <c r="A5598" s="251"/>
      <c r="B5598" s="241" t="s">
        <v>5103</v>
      </c>
      <c r="C5598" s="245">
        <v>2022</v>
      </c>
      <c r="D5598" s="245" t="s">
        <v>3771</v>
      </c>
      <c r="E5598" s="245">
        <v>1</v>
      </c>
      <c r="F5598" s="245"/>
      <c r="G5598" s="253">
        <v>39.062370000000001</v>
      </c>
    </row>
    <row r="5599" spans="1:7" ht="37.5">
      <c r="A5599" s="251"/>
      <c r="B5599" s="241" t="s">
        <v>5103</v>
      </c>
      <c r="C5599" s="245">
        <v>2022</v>
      </c>
      <c r="D5599" s="245" t="s">
        <v>3771</v>
      </c>
      <c r="E5599" s="245">
        <v>1</v>
      </c>
      <c r="F5599" s="245"/>
      <c r="G5599" s="253">
        <v>25.723050000000001</v>
      </c>
    </row>
    <row r="5600" spans="1:7" ht="37.5">
      <c r="A5600" s="251"/>
      <c r="B5600" s="241" t="s">
        <v>5103</v>
      </c>
      <c r="C5600" s="245">
        <v>2022</v>
      </c>
      <c r="D5600" s="245" t="s">
        <v>3771</v>
      </c>
      <c r="E5600" s="245">
        <v>1</v>
      </c>
      <c r="F5600" s="245"/>
      <c r="G5600" s="253">
        <v>22.067119999999999</v>
      </c>
    </row>
    <row r="5601" spans="1:7" ht="37.5">
      <c r="A5601" s="251"/>
      <c r="B5601" s="241" t="s">
        <v>5103</v>
      </c>
      <c r="C5601" s="245">
        <v>2022</v>
      </c>
      <c r="D5601" s="245" t="s">
        <v>3771</v>
      </c>
      <c r="E5601" s="245">
        <v>1</v>
      </c>
      <c r="F5601" s="245"/>
      <c r="G5601" s="253">
        <v>25.24727</v>
      </c>
    </row>
    <row r="5602" spans="1:7" ht="37.5">
      <c r="A5602" s="251"/>
      <c r="B5602" s="241" t="s">
        <v>5103</v>
      </c>
      <c r="C5602" s="245">
        <v>2022</v>
      </c>
      <c r="D5602" s="245" t="s">
        <v>3771</v>
      </c>
      <c r="E5602" s="245">
        <v>1</v>
      </c>
      <c r="F5602" s="245"/>
      <c r="G5602" s="253">
        <v>24.752320000000001</v>
      </c>
    </row>
    <row r="5603" spans="1:7" ht="37.5">
      <c r="A5603" s="251"/>
      <c r="B5603" s="241" t="s">
        <v>5103</v>
      </c>
      <c r="C5603" s="245">
        <v>2022</v>
      </c>
      <c r="D5603" s="245" t="s">
        <v>3771</v>
      </c>
      <c r="E5603" s="245">
        <v>1</v>
      </c>
      <c r="F5603" s="245"/>
      <c r="G5603" s="253">
        <v>24.97015</v>
      </c>
    </row>
    <row r="5604" spans="1:7" ht="37.5">
      <c r="A5604" s="251"/>
      <c r="B5604" s="241" t="s">
        <v>5103</v>
      </c>
      <c r="C5604" s="245">
        <v>2022</v>
      </c>
      <c r="D5604" s="245" t="s">
        <v>3771</v>
      </c>
      <c r="E5604" s="245">
        <v>1</v>
      </c>
      <c r="F5604" s="245"/>
      <c r="G5604" s="253">
        <v>24.35276</v>
      </c>
    </row>
    <row r="5605" spans="1:7" ht="37.5">
      <c r="A5605" s="251"/>
      <c r="B5605" s="241" t="s">
        <v>5103</v>
      </c>
      <c r="C5605" s="245">
        <v>2022</v>
      </c>
      <c r="D5605" s="245" t="s">
        <v>3771</v>
      </c>
      <c r="E5605" s="245">
        <v>1</v>
      </c>
      <c r="F5605" s="245"/>
      <c r="G5605" s="253">
        <v>24.603450000000002</v>
      </c>
    </row>
    <row r="5606" spans="1:7" ht="37.5">
      <c r="A5606" s="251"/>
      <c r="B5606" s="241" t="s">
        <v>5103</v>
      </c>
      <c r="C5606" s="245">
        <v>2022</v>
      </c>
      <c r="D5606" s="245" t="s">
        <v>3771</v>
      </c>
      <c r="E5606" s="245">
        <v>1</v>
      </c>
      <c r="F5606" s="245"/>
      <c r="G5606" s="253">
        <v>24.8794</v>
      </c>
    </row>
    <row r="5607" spans="1:7" ht="37.5">
      <c r="A5607" s="251"/>
      <c r="B5607" s="241" t="s">
        <v>5103</v>
      </c>
      <c r="C5607" s="245">
        <v>2022</v>
      </c>
      <c r="D5607" s="245" t="s">
        <v>3771</v>
      </c>
      <c r="E5607" s="245">
        <v>1</v>
      </c>
      <c r="F5607" s="245"/>
      <c r="G5607" s="253">
        <v>24.44313</v>
      </c>
    </row>
    <row r="5608" spans="1:7" ht="37.5">
      <c r="A5608" s="251"/>
      <c r="B5608" s="241" t="s">
        <v>5103</v>
      </c>
      <c r="C5608" s="245">
        <v>2022</v>
      </c>
      <c r="D5608" s="245" t="s">
        <v>3771</v>
      </c>
      <c r="E5608" s="245">
        <v>1</v>
      </c>
      <c r="F5608" s="245"/>
      <c r="G5608" s="253">
        <v>24.743580000000001</v>
      </c>
    </row>
    <row r="5609" spans="1:7" ht="37.5">
      <c r="A5609" s="251"/>
      <c r="B5609" s="241" t="s">
        <v>5103</v>
      </c>
      <c r="C5609" s="245">
        <v>2022</v>
      </c>
      <c r="D5609" s="245" t="s">
        <v>3771</v>
      </c>
      <c r="E5609" s="245">
        <v>1</v>
      </c>
      <c r="F5609" s="245"/>
      <c r="G5609" s="253">
        <v>24.879799999999999</v>
      </c>
    </row>
    <row r="5610" spans="1:7" ht="37.5">
      <c r="A5610" s="251"/>
      <c r="B5610" s="241" t="s">
        <v>5103</v>
      </c>
      <c r="C5610" s="245">
        <v>2022</v>
      </c>
      <c r="D5610" s="245" t="s">
        <v>3771</v>
      </c>
      <c r="E5610" s="245">
        <v>1</v>
      </c>
      <c r="F5610" s="245"/>
      <c r="G5610" s="253">
        <v>18.174029999999998</v>
      </c>
    </row>
    <row r="5611" spans="1:7" ht="37.5">
      <c r="A5611" s="251"/>
      <c r="B5611" s="241" t="s">
        <v>5103</v>
      </c>
      <c r="C5611" s="245">
        <v>2022</v>
      </c>
      <c r="D5611" s="245" t="s">
        <v>3771</v>
      </c>
      <c r="E5611" s="245">
        <v>1</v>
      </c>
      <c r="F5611" s="245"/>
      <c r="G5611" s="253">
        <v>36.499199999999995</v>
      </c>
    </row>
    <row r="5612" spans="1:7" ht="37.5">
      <c r="A5612" s="251"/>
      <c r="B5612" s="241" t="s">
        <v>5103</v>
      </c>
      <c r="C5612" s="245">
        <v>2022</v>
      </c>
      <c r="D5612" s="245" t="s">
        <v>3771</v>
      </c>
      <c r="E5612" s="245">
        <v>1</v>
      </c>
      <c r="F5612" s="245"/>
      <c r="G5612" s="253">
        <v>42.513550000000002</v>
      </c>
    </row>
    <row r="5613" spans="1:7" ht="37.5">
      <c r="A5613" s="251"/>
      <c r="B5613" s="241" t="s">
        <v>5103</v>
      </c>
      <c r="C5613" s="245">
        <v>2022</v>
      </c>
      <c r="D5613" s="245" t="s">
        <v>3771</v>
      </c>
      <c r="E5613" s="245">
        <v>1</v>
      </c>
      <c r="F5613" s="245"/>
      <c r="G5613" s="253">
        <v>37.294750000000001</v>
      </c>
    </row>
    <row r="5614" spans="1:7" ht="37.5">
      <c r="A5614" s="251"/>
      <c r="B5614" s="241" t="s">
        <v>5104</v>
      </c>
      <c r="C5614" s="245">
        <v>2022</v>
      </c>
      <c r="D5614" s="245" t="s">
        <v>3771</v>
      </c>
      <c r="E5614" s="245">
        <v>1</v>
      </c>
      <c r="F5614" s="245"/>
      <c r="G5614" s="253">
        <v>12.79462</v>
      </c>
    </row>
    <row r="5615" spans="1:7" ht="37.5">
      <c r="A5615" s="251"/>
      <c r="B5615" s="241" t="s">
        <v>5104</v>
      </c>
      <c r="C5615" s="245">
        <v>2022</v>
      </c>
      <c r="D5615" s="245" t="s">
        <v>3771</v>
      </c>
      <c r="E5615" s="245">
        <v>1</v>
      </c>
      <c r="F5615" s="245"/>
      <c r="G5615" s="253">
        <v>26.347560000000001</v>
      </c>
    </row>
    <row r="5616" spans="1:7" ht="37.5">
      <c r="A5616" s="251"/>
      <c r="B5616" s="241" t="s">
        <v>5104</v>
      </c>
      <c r="C5616" s="245">
        <v>2022</v>
      </c>
      <c r="D5616" s="245" t="s">
        <v>3771</v>
      </c>
      <c r="E5616" s="245">
        <v>1</v>
      </c>
      <c r="F5616" s="245"/>
      <c r="G5616" s="253">
        <v>34.07253</v>
      </c>
    </row>
    <row r="5617" spans="1:7" ht="37.5">
      <c r="A5617" s="251"/>
      <c r="B5617" s="241" t="s">
        <v>5104</v>
      </c>
      <c r="C5617" s="245">
        <v>2022</v>
      </c>
      <c r="D5617" s="245" t="s">
        <v>3771</v>
      </c>
      <c r="E5617" s="245">
        <v>1</v>
      </c>
      <c r="F5617" s="245"/>
      <c r="G5617" s="253">
        <v>22.114159999999998</v>
      </c>
    </row>
    <row r="5618" spans="1:7" ht="37.5">
      <c r="A5618" s="251"/>
      <c r="B5618" s="241" t="s">
        <v>5104</v>
      </c>
      <c r="C5618" s="245">
        <v>2022</v>
      </c>
      <c r="D5618" s="245" t="s">
        <v>3771</v>
      </c>
      <c r="E5618" s="245">
        <v>1</v>
      </c>
      <c r="F5618" s="245"/>
      <c r="G5618" s="253">
        <v>22.016639999999999</v>
      </c>
    </row>
    <row r="5619" spans="1:7" ht="37.5">
      <c r="A5619" s="251"/>
      <c r="B5619" s="241" t="s">
        <v>5104</v>
      </c>
      <c r="C5619" s="245">
        <v>2022</v>
      </c>
      <c r="D5619" s="245" t="s">
        <v>3771</v>
      </c>
      <c r="E5619" s="245">
        <v>1</v>
      </c>
      <c r="F5619" s="245"/>
      <c r="G5619" s="253">
        <v>23.75141</v>
      </c>
    </row>
    <row r="5620" spans="1:7" ht="37.5">
      <c r="A5620" s="251"/>
      <c r="B5620" s="241" t="s">
        <v>5104</v>
      </c>
      <c r="C5620" s="245">
        <v>2022</v>
      </c>
      <c r="D5620" s="245" t="s">
        <v>3771</v>
      </c>
      <c r="E5620" s="245">
        <v>1</v>
      </c>
      <c r="F5620" s="245"/>
      <c r="G5620" s="253">
        <v>23.432119999999998</v>
      </c>
    </row>
    <row r="5621" spans="1:7" ht="37.5">
      <c r="A5621" s="251"/>
      <c r="B5621" s="241" t="s">
        <v>5104</v>
      </c>
      <c r="C5621" s="245">
        <v>2022</v>
      </c>
      <c r="D5621" s="245" t="s">
        <v>3771</v>
      </c>
      <c r="E5621" s="245">
        <v>1</v>
      </c>
      <c r="F5621" s="245"/>
      <c r="G5621" s="253">
        <v>23.636380000000003</v>
      </c>
    </row>
    <row r="5622" spans="1:7" ht="37.5">
      <c r="A5622" s="251"/>
      <c r="B5622" s="241" t="s">
        <v>5104</v>
      </c>
      <c r="C5622" s="245">
        <v>2022</v>
      </c>
      <c r="D5622" s="245" t="s">
        <v>3771</v>
      </c>
      <c r="E5622" s="245">
        <v>1</v>
      </c>
      <c r="F5622" s="245"/>
      <c r="G5622" s="253">
        <v>33.532660000000007</v>
      </c>
    </row>
    <row r="5623" spans="1:7" ht="37.5">
      <c r="A5623" s="251"/>
      <c r="B5623" s="241" t="s">
        <v>5104</v>
      </c>
      <c r="C5623" s="245">
        <v>2022</v>
      </c>
      <c r="D5623" s="245" t="s">
        <v>3771</v>
      </c>
      <c r="E5623" s="245">
        <v>1</v>
      </c>
      <c r="F5623" s="245"/>
      <c r="G5623" s="253">
        <v>23.550939999999997</v>
      </c>
    </row>
    <row r="5624" spans="1:7" ht="37.5">
      <c r="A5624" s="251"/>
      <c r="B5624" s="241" t="s">
        <v>5104</v>
      </c>
      <c r="C5624" s="245">
        <v>2022</v>
      </c>
      <c r="D5624" s="245" t="s">
        <v>3771</v>
      </c>
      <c r="E5624" s="245">
        <v>1</v>
      </c>
      <c r="F5624" s="245"/>
      <c r="G5624" s="253">
        <v>22.579660000000001</v>
      </c>
    </row>
    <row r="5625" spans="1:7" ht="37.5">
      <c r="A5625" s="251"/>
      <c r="B5625" s="241" t="s">
        <v>5104</v>
      </c>
      <c r="C5625" s="245">
        <v>2022</v>
      </c>
      <c r="D5625" s="245" t="s">
        <v>3771</v>
      </c>
      <c r="E5625" s="245">
        <v>1</v>
      </c>
      <c r="F5625" s="245"/>
      <c r="G5625" s="253">
        <v>22.9467</v>
      </c>
    </row>
    <row r="5626" spans="1:7" ht="37.5">
      <c r="A5626" s="251"/>
      <c r="B5626" s="241" t="s">
        <v>5104</v>
      </c>
      <c r="C5626" s="245">
        <v>2022</v>
      </c>
      <c r="D5626" s="245" t="s">
        <v>3771</v>
      </c>
      <c r="E5626" s="245">
        <v>1</v>
      </c>
      <c r="F5626" s="245"/>
      <c r="G5626" s="253">
        <v>17.5947</v>
      </c>
    </row>
    <row r="5627" spans="1:7" ht="37.5">
      <c r="A5627" s="251"/>
      <c r="B5627" s="241" t="s">
        <v>5104</v>
      </c>
      <c r="C5627" s="245">
        <v>2022</v>
      </c>
      <c r="D5627" s="245" t="s">
        <v>3771</v>
      </c>
      <c r="E5627" s="245">
        <v>1</v>
      </c>
      <c r="F5627" s="245"/>
      <c r="G5627" s="253">
        <v>14.101520000000001</v>
      </c>
    </row>
    <row r="5628" spans="1:7" ht="37.5">
      <c r="A5628" s="251"/>
      <c r="B5628" s="241" t="s">
        <v>5104</v>
      </c>
      <c r="C5628" s="245">
        <v>2022</v>
      </c>
      <c r="D5628" s="245" t="s">
        <v>3771</v>
      </c>
      <c r="E5628" s="245">
        <v>1</v>
      </c>
      <c r="F5628" s="245"/>
      <c r="G5628" s="253">
        <v>36.638769999999994</v>
      </c>
    </row>
    <row r="5629" spans="1:7" ht="37.5">
      <c r="A5629" s="251"/>
      <c r="B5629" s="241" t="s">
        <v>5104</v>
      </c>
      <c r="C5629" s="245">
        <v>2022</v>
      </c>
      <c r="D5629" s="245" t="s">
        <v>3771</v>
      </c>
      <c r="E5629" s="245">
        <v>1</v>
      </c>
      <c r="F5629" s="245"/>
      <c r="G5629" s="253">
        <v>14.797049999999999</v>
      </c>
    </row>
    <row r="5630" spans="1:7" ht="37.5">
      <c r="A5630" s="251"/>
      <c r="B5630" s="241" t="s">
        <v>5104</v>
      </c>
      <c r="C5630" s="245">
        <v>2022</v>
      </c>
      <c r="D5630" s="245" t="s">
        <v>3771</v>
      </c>
      <c r="E5630" s="245">
        <v>1</v>
      </c>
      <c r="F5630" s="245"/>
      <c r="G5630" s="253">
        <v>45.846260000000001</v>
      </c>
    </row>
    <row r="5631" spans="1:7" ht="37.5">
      <c r="A5631" s="251"/>
      <c r="B5631" s="241" t="s">
        <v>5104</v>
      </c>
      <c r="C5631" s="245">
        <v>2022</v>
      </c>
      <c r="D5631" s="245" t="s">
        <v>3771</v>
      </c>
      <c r="E5631" s="245">
        <v>1</v>
      </c>
      <c r="F5631" s="245"/>
      <c r="G5631" s="253">
        <v>21.703869999999998</v>
      </c>
    </row>
    <row r="5632" spans="1:7" ht="37.5">
      <c r="A5632" s="251"/>
      <c r="B5632" s="241" t="s">
        <v>5104</v>
      </c>
      <c r="C5632" s="245">
        <v>2022</v>
      </c>
      <c r="D5632" s="245" t="s">
        <v>3771</v>
      </c>
      <c r="E5632" s="245">
        <v>1</v>
      </c>
      <c r="F5632" s="245"/>
      <c r="G5632" s="253">
        <v>13.634559999999999</v>
      </c>
    </row>
    <row r="5633" spans="1:7" ht="37.5">
      <c r="A5633" s="251"/>
      <c r="B5633" s="241" t="s">
        <v>5104</v>
      </c>
      <c r="C5633" s="245">
        <v>2022</v>
      </c>
      <c r="D5633" s="245" t="s">
        <v>3771</v>
      </c>
      <c r="E5633" s="245">
        <v>1</v>
      </c>
      <c r="F5633" s="245"/>
      <c r="G5633" s="253">
        <v>11.06981</v>
      </c>
    </row>
    <row r="5634" spans="1:7" ht="37.5">
      <c r="A5634" s="251"/>
      <c r="B5634" s="241" t="s">
        <v>5104</v>
      </c>
      <c r="C5634" s="245">
        <v>2022</v>
      </c>
      <c r="D5634" s="245" t="s">
        <v>3771</v>
      </c>
      <c r="E5634" s="245">
        <v>1</v>
      </c>
      <c r="F5634" s="245"/>
      <c r="G5634" s="253">
        <v>14.56683</v>
      </c>
    </row>
    <row r="5635" spans="1:7" ht="37.5">
      <c r="A5635" s="251"/>
      <c r="B5635" s="241" t="s">
        <v>5104</v>
      </c>
      <c r="C5635" s="245">
        <v>2022</v>
      </c>
      <c r="D5635" s="245" t="s">
        <v>3771</v>
      </c>
      <c r="E5635" s="245">
        <v>1</v>
      </c>
      <c r="F5635" s="245"/>
      <c r="G5635" s="253">
        <v>60.75685</v>
      </c>
    </row>
    <row r="5636" spans="1:7" ht="37.5">
      <c r="A5636" s="251"/>
      <c r="B5636" s="241" t="s">
        <v>5104</v>
      </c>
      <c r="C5636" s="245">
        <v>2022</v>
      </c>
      <c r="D5636" s="245" t="s">
        <v>3771</v>
      </c>
      <c r="E5636" s="245">
        <v>1</v>
      </c>
      <c r="F5636" s="245"/>
      <c r="G5636" s="253">
        <v>41.108350000000002</v>
      </c>
    </row>
    <row r="5637" spans="1:7" ht="37.5">
      <c r="A5637" s="251"/>
      <c r="B5637" s="241" t="s">
        <v>5104</v>
      </c>
      <c r="C5637" s="245">
        <v>2022</v>
      </c>
      <c r="D5637" s="245" t="s">
        <v>3771</v>
      </c>
      <c r="E5637" s="245">
        <v>1</v>
      </c>
      <c r="F5637" s="245"/>
      <c r="G5637" s="253">
        <v>40.906849999999999</v>
      </c>
    </row>
    <row r="5638" spans="1:7" ht="37.5">
      <c r="A5638" s="251"/>
      <c r="B5638" s="241" t="s">
        <v>5104</v>
      </c>
      <c r="C5638" s="245">
        <v>2022</v>
      </c>
      <c r="D5638" s="245" t="s">
        <v>3771</v>
      </c>
      <c r="E5638" s="245">
        <v>1</v>
      </c>
      <c r="F5638" s="245"/>
      <c r="G5638" s="253">
        <v>42.962360000000004</v>
      </c>
    </row>
    <row r="5639" spans="1:7" ht="37.5">
      <c r="A5639" s="251"/>
      <c r="B5639" s="241" t="s">
        <v>5104</v>
      </c>
      <c r="C5639" s="245">
        <v>2022</v>
      </c>
      <c r="D5639" s="245" t="s">
        <v>3771</v>
      </c>
      <c r="E5639" s="245">
        <v>1</v>
      </c>
      <c r="F5639" s="245"/>
      <c r="G5639" s="253">
        <v>14.90685</v>
      </c>
    </row>
    <row r="5640" spans="1:7" ht="37.5">
      <c r="A5640" s="251"/>
      <c r="B5640" s="241" t="s">
        <v>5104</v>
      </c>
      <c r="C5640" s="245">
        <v>2022</v>
      </c>
      <c r="D5640" s="245" t="s">
        <v>3771</v>
      </c>
      <c r="E5640" s="245">
        <v>1</v>
      </c>
      <c r="F5640" s="245"/>
      <c r="G5640" s="253">
        <v>39.612589999999997</v>
      </c>
    </row>
    <row r="5641" spans="1:7" ht="37.5">
      <c r="A5641" s="251"/>
      <c r="B5641" s="241" t="s">
        <v>5104</v>
      </c>
      <c r="C5641" s="245">
        <v>2022</v>
      </c>
      <c r="D5641" s="245" t="s">
        <v>3771</v>
      </c>
      <c r="E5641" s="245">
        <v>1</v>
      </c>
      <c r="F5641" s="245"/>
      <c r="G5641" s="253">
        <v>39.836179999999999</v>
      </c>
    </row>
    <row r="5642" spans="1:7" ht="37.5">
      <c r="A5642" s="251"/>
      <c r="B5642" s="241" t="s">
        <v>5104</v>
      </c>
      <c r="C5642" s="245">
        <v>2022</v>
      </c>
      <c r="D5642" s="245" t="s">
        <v>3771</v>
      </c>
      <c r="E5642" s="245">
        <v>1</v>
      </c>
      <c r="F5642" s="245"/>
      <c r="G5642" s="253">
        <v>43.51117</v>
      </c>
    </row>
    <row r="5643" spans="1:7" ht="37.5">
      <c r="A5643" s="251"/>
      <c r="B5643" s="241" t="s">
        <v>5104</v>
      </c>
      <c r="C5643" s="245">
        <v>2022</v>
      </c>
      <c r="D5643" s="245" t="s">
        <v>3771</v>
      </c>
      <c r="E5643" s="245">
        <v>1</v>
      </c>
      <c r="F5643" s="245"/>
      <c r="G5643" s="253">
        <v>22.671599999999998</v>
      </c>
    </row>
    <row r="5644" spans="1:7" ht="37.5">
      <c r="A5644" s="251"/>
      <c r="B5644" s="241" t="s">
        <v>5104</v>
      </c>
      <c r="C5644" s="245">
        <v>2022</v>
      </c>
      <c r="D5644" s="245" t="s">
        <v>3771</v>
      </c>
      <c r="E5644" s="245">
        <v>1</v>
      </c>
      <c r="F5644" s="245"/>
      <c r="G5644" s="253">
        <v>21.816849999999999</v>
      </c>
    </row>
    <row r="5645" spans="1:7" ht="37.5">
      <c r="A5645" s="251"/>
      <c r="B5645" s="241" t="s">
        <v>5104</v>
      </c>
      <c r="C5645" s="245">
        <v>2022</v>
      </c>
      <c r="D5645" s="245" t="s">
        <v>3771</v>
      </c>
      <c r="E5645" s="245">
        <v>1</v>
      </c>
      <c r="F5645" s="245"/>
      <c r="G5645" s="253">
        <v>22.655450000000002</v>
      </c>
    </row>
    <row r="5646" spans="1:7" ht="37.5">
      <c r="A5646" s="251"/>
      <c r="B5646" s="241" t="s">
        <v>5104</v>
      </c>
      <c r="C5646" s="245">
        <v>2022</v>
      </c>
      <c r="D5646" s="245" t="s">
        <v>3771</v>
      </c>
      <c r="E5646" s="245">
        <v>1</v>
      </c>
      <c r="F5646" s="245"/>
      <c r="G5646" s="253">
        <v>21.60735</v>
      </c>
    </row>
    <row r="5647" spans="1:7" ht="37.5">
      <c r="A5647" s="251"/>
      <c r="B5647" s="241" t="s">
        <v>5104</v>
      </c>
      <c r="C5647" s="245">
        <v>2022</v>
      </c>
      <c r="D5647" s="245" t="s">
        <v>3771</v>
      </c>
      <c r="E5647" s="245">
        <v>1</v>
      </c>
      <c r="F5647" s="245"/>
      <c r="G5647" s="253">
        <v>34.779489999999996</v>
      </c>
    </row>
    <row r="5648" spans="1:7" ht="37.5">
      <c r="A5648" s="251"/>
      <c r="B5648" s="241" t="s">
        <v>5104</v>
      </c>
      <c r="C5648" s="245">
        <v>2022</v>
      </c>
      <c r="D5648" s="245" t="s">
        <v>3771</v>
      </c>
      <c r="E5648" s="245">
        <v>1</v>
      </c>
      <c r="F5648" s="245"/>
      <c r="G5648" s="253">
        <v>22.34534</v>
      </c>
    </row>
    <row r="5649" spans="1:7" ht="37.5">
      <c r="A5649" s="251"/>
      <c r="B5649" s="241" t="s">
        <v>5104</v>
      </c>
      <c r="C5649" s="245">
        <v>2022</v>
      </c>
      <c r="D5649" s="245" t="s">
        <v>3771</v>
      </c>
      <c r="E5649" s="245">
        <v>1</v>
      </c>
      <c r="F5649" s="245"/>
      <c r="G5649" s="253">
        <v>23.029640000000001</v>
      </c>
    </row>
    <row r="5650" spans="1:7" ht="37.5">
      <c r="A5650" s="251"/>
      <c r="B5650" s="241" t="s">
        <v>5104</v>
      </c>
      <c r="C5650" s="245">
        <v>2022</v>
      </c>
      <c r="D5650" s="245" t="s">
        <v>3771</v>
      </c>
      <c r="E5650" s="245">
        <v>1</v>
      </c>
      <c r="F5650" s="245"/>
      <c r="G5650" s="253">
        <v>12.37721</v>
      </c>
    </row>
    <row r="5651" spans="1:7" ht="37.5">
      <c r="A5651" s="251"/>
      <c r="B5651" s="241" t="s">
        <v>5104</v>
      </c>
      <c r="C5651" s="245">
        <v>2022</v>
      </c>
      <c r="D5651" s="245" t="s">
        <v>3771</v>
      </c>
      <c r="E5651" s="245">
        <v>1</v>
      </c>
      <c r="F5651" s="245"/>
      <c r="G5651" s="253">
        <v>46.822620000000001</v>
      </c>
    </row>
    <row r="5652" spans="1:7" ht="37.5">
      <c r="A5652" s="251"/>
      <c r="B5652" s="241" t="s">
        <v>5105</v>
      </c>
      <c r="C5652" s="245">
        <v>2022</v>
      </c>
      <c r="D5652" s="245" t="s">
        <v>3771</v>
      </c>
      <c r="E5652" s="245">
        <v>1</v>
      </c>
      <c r="F5652" s="245"/>
      <c r="G5652" s="253">
        <v>24.229389999999999</v>
      </c>
    </row>
    <row r="5653" spans="1:7" ht="37.5">
      <c r="A5653" s="251"/>
      <c r="B5653" s="241" t="s">
        <v>5105</v>
      </c>
      <c r="C5653" s="245">
        <v>2022</v>
      </c>
      <c r="D5653" s="245" t="s">
        <v>3771</v>
      </c>
      <c r="E5653" s="245">
        <v>1</v>
      </c>
      <c r="F5653" s="245"/>
      <c r="G5653" s="253">
        <v>22.349439999999998</v>
      </c>
    </row>
    <row r="5654" spans="1:7" ht="37.5">
      <c r="A5654" s="251"/>
      <c r="B5654" s="241" t="s">
        <v>5105</v>
      </c>
      <c r="C5654" s="245">
        <v>2022</v>
      </c>
      <c r="D5654" s="245" t="s">
        <v>3771</v>
      </c>
      <c r="E5654" s="245">
        <v>1</v>
      </c>
      <c r="F5654" s="245"/>
      <c r="G5654" s="253">
        <v>23.95918</v>
      </c>
    </row>
    <row r="5655" spans="1:7" ht="37.5">
      <c r="A5655" s="251"/>
      <c r="B5655" s="241" t="s">
        <v>5105</v>
      </c>
      <c r="C5655" s="245">
        <v>2022</v>
      </c>
      <c r="D5655" s="245" t="s">
        <v>3771</v>
      </c>
      <c r="E5655" s="245">
        <v>1</v>
      </c>
      <c r="F5655" s="245"/>
      <c r="G5655" s="253">
        <v>23.3612</v>
      </c>
    </row>
    <row r="5656" spans="1:7" ht="37.5">
      <c r="A5656" s="251"/>
      <c r="B5656" s="241" t="s">
        <v>5105</v>
      </c>
      <c r="C5656" s="245">
        <v>2022</v>
      </c>
      <c r="D5656" s="245" t="s">
        <v>3771</v>
      </c>
      <c r="E5656" s="245">
        <v>1</v>
      </c>
      <c r="F5656" s="245"/>
      <c r="G5656" s="253">
        <v>38.743220000000001</v>
      </c>
    </row>
    <row r="5657" spans="1:7" ht="37.5">
      <c r="A5657" s="251"/>
      <c r="B5657" s="241" t="s">
        <v>5105</v>
      </c>
      <c r="C5657" s="245">
        <v>2022</v>
      </c>
      <c r="D5657" s="245" t="s">
        <v>3771</v>
      </c>
      <c r="E5657" s="245">
        <v>1</v>
      </c>
      <c r="F5657" s="245"/>
      <c r="G5657" s="253">
        <v>37.054679999999998</v>
      </c>
    </row>
    <row r="5658" spans="1:7" ht="37.5">
      <c r="A5658" s="251"/>
      <c r="B5658" s="241" t="s">
        <v>5105</v>
      </c>
      <c r="C5658" s="245">
        <v>2022</v>
      </c>
      <c r="D5658" s="245" t="s">
        <v>3771</v>
      </c>
      <c r="E5658" s="245">
        <v>1</v>
      </c>
      <c r="F5658" s="245"/>
      <c r="G5658" s="253">
        <v>27.169229999999999</v>
      </c>
    </row>
    <row r="5659" spans="1:7" ht="37.5">
      <c r="A5659" s="251"/>
      <c r="B5659" s="241" t="s">
        <v>5105</v>
      </c>
      <c r="C5659" s="245">
        <v>2022</v>
      </c>
      <c r="D5659" s="245" t="s">
        <v>3771</v>
      </c>
      <c r="E5659" s="245">
        <v>1</v>
      </c>
      <c r="F5659" s="245"/>
      <c r="G5659" s="253">
        <v>35.349800000000002</v>
      </c>
    </row>
    <row r="5660" spans="1:7" ht="37.5">
      <c r="A5660" s="251"/>
      <c r="B5660" s="241" t="s">
        <v>5105</v>
      </c>
      <c r="C5660" s="245">
        <v>2022</v>
      </c>
      <c r="D5660" s="245" t="s">
        <v>3771</v>
      </c>
      <c r="E5660" s="245">
        <v>1</v>
      </c>
      <c r="F5660" s="245"/>
      <c r="G5660" s="253">
        <v>14.617030000000002</v>
      </c>
    </row>
    <row r="5661" spans="1:7" ht="37.5">
      <c r="A5661" s="251"/>
      <c r="B5661" s="241" t="s">
        <v>5105</v>
      </c>
      <c r="C5661" s="245">
        <v>2022</v>
      </c>
      <c r="D5661" s="245" t="s">
        <v>3771</v>
      </c>
      <c r="E5661" s="245">
        <v>1</v>
      </c>
      <c r="F5661" s="245"/>
      <c r="G5661" s="253">
        <v>42.625569999999996</v>
      </c>
    </row>
    <row r="5662" spans="1:7" ht="37.5">
      <c r="A5662" s="251"/>
      <c r="B5662" s="241" t="s">
        <v>5105</v>
      </c>
      <c r="C5662" s="245">
        <v>2022</v>
      </c>
      <c r="D5662" s="245" t="s">
        <v>3771</v>
      </c>
      <c r="E5662" s="245">
        <v>1</v>
      </c>
      <c r="F5662" s="245"/>
      <c r="G5662" s="253">
        <v>22.936409999999999</v>
      </c>
    </row>
    <row r="5663" spans="1:7" ht="37.5">
      <c r="A5663" s="251"/>
      <c r="B5663" s="241" t="s">
        <v>5105</v>
      </c>
      <c r="C5663" s="245">
        <v>2022</v>
      </c>
      <c r="D5663" s="245" t="s">
        <v>3771</v>
      </c>
      <c r="E5663" s="245">
        <v>1</v>
      </c>
      <c r="F5663" s="245"/>
      <c r="G5663" s="253">
        <v>13.108549999999999</v>
      </c>
    </row>
    <row r="5664" spans="1:7" ht="37.5">
      <c r="A5664" s="251"/>
      <c r="B5664" s="241" t="s">
        <v>5105</v>
      </c>
      <c r="C5664" s="245">
        <v>2022</v>
      </c>
      <c r="D5664" s="245" t="s">
        <v>3771</v>
      </c>
      <c r="E5664" s="245">
        <v>1</v>
      </c>
      <c r="F5664" s="245"/>
      <c r="G5664" s="253">
        <v>14.62302</v>
      </c>
    </row>
    <row r="5665" spans="1:7" ht="37.5">
      <c r="A5665" s="251"/>
      <c r="B5665" s="241" t="s">
        <v>5105</v>
      </c>
      <c r="C5665" s="245">
        <v>2022</v>
      </c>
      <c r="D5665" s="245" t="s">
        <v>3771</v>
      </c>
      <c r="E5665" s="245">
        <v>1</v>
      </c>
      <c r="F5665" s="245"/>
      <c r="G5665" s="253">
        <v>14.849830000000001</v>
      </c>
    </row>
    <row r="5666" spans="1:7" ht="37.5">
      <c r="A5666" s="251"/>
      <c r="B5666" s="241" t="s">
        <v>5105</v>
      </c>
      <c r="C5666" s="245">
        <v>2022</v>
      </c>
      <c r="D5666" s="245" t="s">
        <v>3771</v>
      </c>
      <c r="E5666" s="245">
        <v>1</v>
      </c>
      <c r="F5666" s="245"/>
      <c r="G5666" s="253">
        <v>14.769639999999999</v>
      </c>
    </row>
    <row r="5667" spans="1:7" ht="37.5">
      <c r="A5667" s="251"/>
      <c r="B5667" s="241" t="s">
        <v>5105</v>
      </c>
      <c r="C5667" s="245">
        <v>2022</v>
      </c>
      <c r="D5667" s="245" t="s">
        <v>3771</v>
      </c>
      <c r="E5667" s="245">
        <v>1</v>
      </c>
      <c r="F5667" s="245"/>
      <c r="G5667" s="253">
        <v>38.897040000000004</v>
      </c>
    </row>
    <row r="5668" spans="1:7" ht="37.5">
      <c r="A5668" s="251"/>
      <c r="B5668" s="241" t="s">
        <v>5105</v>
      </c>
      <c r="C5668" s="245">
        <v>2022</v>
      </c>
      <c r="D5668" s="245" t="s">
        <v>3771</v>
      </c>
      <c r="E5668" s="245">
        <v>1</v>
      </c>
      <c r="F5668" s="245"/>
      <c r="G5668" s="253">
        <v>36.77187</v>
      </c>
    </row>
    <row r="5669" spans="1:7" ht="37.5">
      <c r="A5669" s="251"/>
      <c r="B5669" s="241" t="s">
        <v>5108</v>
      </c>
      <c r="C5669" s="245">
        <v>2022</v>
      </c>
      <c r="D5669" s="245" t="s">
        <v>3771</v>
      </c>
      <c r="E5669" s="245">
        <v>1</v>
      </c>
      <c r="F5669" s="245"/>
      <c r="G5669" s="253">
        <v>12.875920000000001</v>
      </c>
    </row>
    <row r="5670" spans="1:7" ht="37.5">
      <c r="A5670" s="251"/>
      <c r="B5670" s="241" t="s">
        <v>5105</v>
      </c>
      <c r="C5670" s="245">
        <v>2022</v>
      </c>
      <c r="D5670" s="245" t="s">
        <v>3771</v>
      </c>
      <c r="E5670" s="245">
        <v>1</v>
      </c>
      <c r="F5670" s="245"/>
      <c r="G5670" s="253">
        <v>22.819479999999999</v>
      </c>
    </row>
    <row r="5671" spans="1:7" ht="37.5">
      <c r="A5671" s="251"/>
      <c r="B5671" s="241" t="s">
        <v>5105</v>
      </c>
      <c r="C5671" s="245">
        <v>2022</v>
      </c>
      <c r="D5671" s="245" t="s">
        <v>3771</v>
      </c>
      <c r="E5671" s="245">
        <v>1</v>
      </c>
      <c r="F5671" s="245"/>
      <c r="G5671" s="253">
        <v>22.478830000000002</v>
      </c>
    </row>
    <row r="5672" spans="1:7" ht="37.5">
      <c r="A5672" s="251"/>
      <c r="B5672" s="241" t="s">
        <v>5105</v>
      </c>
      <c r="C5672" s="245">
        <v>2022</v>
      </c>
      <c r="D5672" s="245" t="s">
        <v>3771</v>
      </c>
      <c r="E5672" s="245">
        <v>1</v>
      </c>
      <c r="F5672" s="245"/>
      <c r="G5672" s="253">
        <v>24.596889999999998</v>
      </c>
    </row>
    <row r="5673" spans="1:7" ht="37.5">
      <c r="A5673" s="251"/>
      <c r="B5673" s="241" t="s">
        <v>5105</v>
      </c>
      <c r="C5673" s="245">
        <v>2022</v>
      </c>
      <c r="D5673" s="245" t="s">
        <v>3771</v>
      </c>
      <c r="E5673" s="245">
        <v>1</v>
      </c>
      <c r="F5673" s="245"/>
      <c r="G5673" s="253">
        <v>21.836669999999998</v>
      </c>
    </row>
    <row r="5674" spans="1:7" ht="37.5">
      <c r="A5674" s="251"/>
      <c r="B5674" s="241" t="s">
        <v>5105</v>
      </c>
      <c r="C5674" s="245">
        <v>2022</v>
      </c>
      <c r="D5674" s="245" t="s">
        <v>3771</v>
      </c>
      <c r="E5674" s="245">
        <v>1</v>
      </c>
      <c r="F5674" s="245"/>
      <c r="G5674" s="253">
        <v>23.613119999999999</v>
      </c>
    </row>
    <row r="5675" spans="1:7" ht="37.5">
      <c r="A5675" s="251"/>
      <c r="B5675" s="241" t="s">
        <v>5105</v>
      </c>
      <c r="C5675" s="245">
        <v>2022</v>
      </c>
      <c r="D5675" s="245" t="s">
        <v>3771</v>
      </c>
      <c r="E5675" s="245">
        <v>1</v>
      </c>
      <c r="F5675" s="245"/>
      <c r="G5675" s="253">
        <v>23.460459999999998</v>
      </c>
    </row>
    <row r="5676" spans="1:7" ht="37.5">
      <c r="A5676" s="251"/>
      <c r="B5676" s="241" t="s">
        <v>5105</v>
      </c>
      <c r="C5676" s="245">
        <v>2022</v>
      </c>
      <c r="D5676" s="245" t="s">
        <v>3771</v>
      </c>
      <c r="E5676" s="245">
        <v>1</v>
      </c>
      <c r="F5676" s="245"/>
      <c r="G5676" s="253">
        <v>23.062439999999999</v>
      </c>
    </row>
    <row r="5677" spans="1:7" ht="37.5">
      <c r="A5677" s="251"/>
      <c r="B5677" s="241" t="s">
        <v>5105</v>
      </c>
      <c r="C5677" s="245">
        <v>2022</v>
      </c>
      <c r="D5677" s="245" t="s">
        <v>3771</v>
      </c>
      <c r="E5677" s="245">
        <v>1</v>
      </c>
      <c r="F5677" s="245"/>
      <c r="G5677" s="253">
        <v>37.394210000000001</v>
      </c>
    </row>
    <row r="5678" spans="1:7" ht="37.5">
      <c r="A5678" s="251"/>
      <c r="B5678" s="241" t="s">
        <v>5105</v>
      </c>
      <c r="C5678" s="245">
        <v>2022</v>
      </c>
      <c r="D5678" s="245" t="s">
        <v>3771</v>
      </c>
      <c r="E5678" s="245">
        <v>1</v>
      </c>
      <c r="F5678" s="245"/>
      <c r="G5678" s="253">
        <v>35.089769999999994</v>
      </c>
    </row>
    <row r="5679" spans="1:7" ht="37.5">
      <c r="A5679" s="251"/>
      <c r="B5679" s="241" t="s">
        <v>5105</v>
      </c>
      <c r="C5679" s="245">
        <v>2022</v>
      </c>
      <c r="D5679" s="245" t="s">
        <v>3771</v>
      </c>
      <c r="E5679" s="245">
        <v>1</v>
      </c>
      <c r="F5679" s="245"/>
      <c r="G5679" s="253">
        <v>10.300700000000001</v>
      </c>
    </row>
    <row r="5680" spans="1:7" ht="37.5">
      <c r="A5680" s="251"/>
      <c r="B5680" s="241" t="s">
        <v>5105</v>
      </c>
      <c r="C5680" s="245">
        <v>2022</v>
      </c>
      <c r="D5680" s="245" t="s">
        <v>3771</v>
      </c>
      <c r="E5680" s="245">
        <v>1</v>
      </c>
      <c r="F5680" s="245"/>
      <c r="G5680" s="253">
        <v>22.700779999999998</v>
      </c>
    </row>
    <row r="5681" spans="1:7" ht="37.5">
      <c r="A5681" s="251"/>
      <c r="B5681" s="241" t="s">
        <v>5105</v>
      </c>
      <c r="C5681" s="245">
        <v>2022</v>
      </c>
      <c r="D5681" s="245" t="s">
        <v>3771</v>
      </c>
      <c r="E5681" s="245">
        <v>1</v>
      </c>
      <c r="F5681" s="245"/>
      <c r="G5681" s="253">
        <v>44.231089999999995</v>
      </c>
    </row>
    <row r="5682" spans="1:7" ht="37.5">
      <c r="A5682" s="251"/>
      <c r="B5682" s="241" t="s">
        <v>5105</v>
      </c>
      <c r="C5682" s="245">
        <v>2022</v>
      </c>
      <c r="D5682" s="245" t="s">
        <v>3771</v>
      </c>
      <c r="E5682" s="245">
        <v>1</v>
      </c>
      <c r="F5682" s="245"/>
      <c r="G5682" s="253">
        <v>36.302519999999994</v>
      </c>
    </row>
    <row r="5683" spans="1:7" ht="37.5">
      <c r="A5683" s="251"/>
      <c r="B5683" s="241" t="s">
        <v>5105</v>
      </c>
      <c r="C5683" s="245">
        <v>2022</v>
      </c>
      <c r="D5683" s="245" t="s">
        <v>3771</v>
      </c>
      <c r="E5683" s="245">
        <v>1</v>
      </c>
      <c r="F5683" s="245"/>
      <c r="G5683" s="253">
        <v>21.77834</v>
      </c>
    </row>
    <row r="5684" spans="1:7" ht="37.5">
      <c r="A5684" s="251"/>
      <c r="B5684" s="241" t="s">
        <v>5105</v>
      </c>
      <c r="C5684" s="245">
        <v>2022</v>
      </c>
      <c r="D5684" s="245" t="s">
        <v>3771</v>
      </c>
      <c r="E5684" s="245">
        <v>1</v>
      </c>
      <c r="F5684" s="245"/>
      <c r="G5684" s="253">
        <v>21.77834</v>
      </c>
    </row>
    <row r="5685" spans="1:7" ht="37.5">
      <c r="A5685" s="251"/>
      <c r="B5685" s="241" t="s">
        <v>5105</v>
      </c>
      <c r="C5685" s="245">
        <v>2022</v>
      </c>
      <c r="D5685" s="245" t="s">
        <v>3771</v>
      </c>
      <c r="E5685" s="245">
        <v>1</v>
      </c>
      <c r="F5685" s="245"/>
      <c r="G5685" s="253">
        <v>21.197200000000002</v>
      </c>
    </row>
    <row r="5686" spans="1:7" ht="37.5">
      <c r="A5686" s="251"/>
      <c r="B5686" s="241" t="s">
        <v>5105</v>
      </c>
      <c r="C5686" s="245">
        <v>2022</v>
      </c>
      <c r="D5686" s="245" t="s">
        <v>3771</v>
      </c>
      <c r="E5686" s="245">
        <v>1</v>
      </c>
      <c r="F5686" s="245"/>
      <c r="G5686" s="253">
        <v>21.77834</v>
      </c>
    </row>
    <row r="5687" spans="1:7" ht="37.5">
      <c r="A5687" s="251"/>
      <c r="B5687" s="241" t="s">
        <v>5105</v>
      </c>
      <c r="C5687" s="245">
        <v>2022</v>
      </c>
      <c r="D5687" s="245" t="s">
        <v>3771</v>
      </c>
      <c r="E5687" s="245">
        <v>1</v>
      </c>
      <c r="F5687" s="245"/>
      <c r="G5687" s="253">
        <v>21.77834</v>
      </c>
    </row>
    <row r="5688" spans="1:7" ht="37.5">
      <c r="A5688" s="251"/>
      <c r="B5688" s="241" t="s">
        <v>5105</v>
      </c>
      <c r="C5688" s="245">
        <v>2022</v>
      </c>
      <c r="D5688" s="245" t="s">
        <v>3771</v>
      </c>
      <c r="E5688" s="245">
        <v>1</v>
      </c>
      <c r="F5688" s="245"/>
      <c r="G5688" s="253">
        <v>21.77834</v>
      </c>
    </row>
    <row r="5689" spans="1:7" ht="37.5">
      <c r="A5689" s="251"/>
      <c r="B5689" s="241" t="s">
        <v>5105</v>
      </c>
      <c r="C5689" s="245">
        <v>2022</v>
      </c>
      <c r="D5689" s="245" t="s">
        <v>3771</v>
      </c>
      <c r="E5689" s="245">
        <v>1</v>
      </c>
      <c r="F5689" s="245"/>
      <c r="G5689" s="253">
        <v>21.77834</v>
      </c>
    </row>
    <row r="5690" spans="1:7" ht="37.5">
      <c r="A5690" s="251"/>
      <c r="B5690" s="241" t="s">
        <v>5105</v>
      </c>
      <c r="C5690" s="245">
        <v>2022</v>
      </c>
      <c r="D5690" s="245" t="s">
        <v>3771</v>
      </c>
      <c r="E5690" s="245">
        <v>1</v>
      </c>
      <c r="F5690" s="245"/>
      <c r="G5690" s="253">
        <v>21.77834</v>
      </c>
    </row>
    <row r="5691" spans="1:7" ht="37.5">
      <c r="A5691" s="251"/>
      <c r="B5691" s="241" t="s">
        <v>5105</v>
      </c>
      <c r="C5691" s="245">
        <v>2022</v>
      </c>
      <c r="D5691" s="245" t="s">
        <v>3771</v>
      </c>
      <c r="E5691" s="245">
        <v>1</v>
      </c>
      <c r="F5691" s="245"/>
      <c r="G5691" s="253">
        <v>21.77834</v>
      </c>
    </row>
    <row r="5692" spans="1:7" ht="37.5">
      <c r="A5692" s="251"/>
      <c r="B5692" s="241" t="s">
        <v>5105</v>
      </c>
      <c r="C5692" s="245">
        <v>2022</v>
      </c>
      <c r="D5692" s="245" t="s">
        <v>3771</v>
      </c>
      <c r="E5692" s="245">
        <v>1</v>
      </c>
      <c r="F5692" s="245"/>
      <c r="G5692" s="253">
        <v>21.77834</v>
      </c>
    </row>
    <row r="5693" spans="1:7" ht="37.5">
      <c r="A5693" s="251"/>
      <c r="B5693" s="241" t="s">
        <v>5105</v>
      </c>
      <c r="C5693" s="245">
        <v>2022</v>
      </c>
      <c r="D5693" s="245" t="s">
        <v>3771</v>
      </c>
      <c r="E5693" s="245">
        <v>1</v>
      </c>
      <c r="F5693" s="245"/>
      <c r="G5693" s="253">
        <v>21.197200000000002</v>
      </c>
    </row>
    <row r="5694" spans="1:7" ht="37.5">
      <c r="A5694" s="251"/>
      <c r="B5694" s="241" t="s">
        <v>5105</v>
      </c>
      <c r="C5694" s="245">
        <v>2022</v>
      </c>
      <c r="D5694" s="245" t="s">
        <v>3771</v>
      </c>
      <c r="E5694" s="245">
        <v>1</v>
      </c>
      <c r="F5694" s="245"/>
      <c r="G5694" s="253">
        <v>21.77834</v>
      </c>
    </row>
    <row r="5695" spans="1:7" ht="37.5">
      <c r="A5695" s="251"/>
      <c r="B5695" s="241" t="s">
        <v>5105</v>
      </c>
      <c r="C5695" s="245">
        <v>2022</v>
      </c>
      <c r="D5695" s="245" t="s">
        <v>3771</v>
      </c>
      <c r="E5695" s="245">
        <v>1</v>
      </c>
      <c r="F5695" s="245"/>
      <c r="G5695" s="253">
        <v>21.77834</v>
      </c>
    </row>
    <row r="5696" spans="1:7" ht="37.5">
      <c r="A5696" s="251"/>
      <c r="B5696" s="241" t="s">
        <v>5105</v>
      </c>
      <c r="C5696" s="245">
        <v>2022</v>
      </c>
      <c r="D5696" s="245" t="s">
        <v>3771</v>
      </c>
      <c r="E5696" s="245">
        <v>1</v>
      </c>
      <c r="F5696" s="245"/>
      <c r="G5696" s="253">
        <v>21.197200000000002</v>
      </c>
    </row>
    <row r="5697" spans="1:7" ht="37.5">
      <c r="A5697" s="251"/>
      <c r="B5697" s="241" t="s">
        <v>5105</v>
      </c>
      <c r="C5697" s="245">
        <v>2022</v>
      </c>
      <c r="D5697" s="245" t="s">
        <v>3771</v>
      </c>
      <c r="E5697" s="245">
        <v>1</v>
      </c>
      <c r="F5697" s="245"/>
      <c r="G5697" s="253">
        <v>21.197200000000002</v>
      </c>
    </row>
    <row r="5698" spans="1:7" ht="37.5">
      <c r="A5698" s="251"/>
      <c r="B5698" s="241" t="s">
        <v>5105</v>
      </c>
      <c r="C5698" s="245">
        <v>2022</v>
      </c>
      <c r="D5698" s="245" t="s">
        <v>3771</v>
      </c>
      <c r="E5698" s="245">
        <v>1</v>
      </c>
      <c r="F5698" s="245"/>
      <c r="G5698" s="253">
        <v>21.197200000000002</v>
      </c>
    </row>
    <row r="5699" spans="1:7" ht="37.5">
      <c r="A5699" s="251"/>
      <c r="B5699" s="241" t="s">
        <v>5105</v>
      </c>
      <c r="C5699" s="245">
        <v>2022</v>
      </c>
      <c r="D5699" s="245" t="s">
        <v>3771</v>
      </c>
      <c r="E5699" s="245">
        <v>1</v>
      </c>
      <c r="F5699" s="245"/>
      <c r="G5699" s="253">
        <v>21.197200000000002</v>
      </c>
    </row>
    <row r="5700" spans="1:7" ht="37.5">
      <c r="A5700" s="251"/>
      <c r="B5700" s="241" t="s">
        <v>5105</v>
      </c>
      <c r="C5700" s="245">
        <v>2022</v>
      </c>
      <c r="D5700" s="245" t="s">
        <v>3771</v>
      </c>
      <c r="E5700" s="245">
        <v>1</v>
      </c>
      <c r="F5700" s="245"/>
      <c r="G5700" s="253">
        <v>21.19717</v>
      </c>
    </row>
    <row r="5701" spans="1:7" ht="37.5">
      <c r="A5701" s="251"/>
      <c r="B5701" s="241" t="s">
        <v>5105</v>
      </c>
      <c r="C5701" s="245">
        <v>2022</v>
      </c>
      <c r="D5701" s="245" t="s">
        <v>3771</v>
      </c>
      <c r="E5701" s="245">
        <v>1</v>
      </c>
      <c r="F5701" s="245"/>
      <c r="G5701" s="253">
        <v>21.19717</v>
      </c>
    </row>
    <row r="5702" spans="1:7" ht="37.5">
      <c r="A5702" s="251"/>
      <c r="B5702" s="241" t="s">
        <v>5105</v>
      </c>
      <c r="C5702" s="245">
        <v>2022</v>
      </c>
      <c r="D5702" s="245" t="s">
        <v>3771</v>
      </c>
      <c r="E5702" s="245">
        <v>1</v>
      </c>
      <c r="F5702" s="245"/>
      <c r="G5702" s="253">
        <v>16.050129999999999</v>
      </c>
    </row>
    <row r="5703" spans="1:7" ht="37.5">
      <c r="A5703" s="251"/>
      <c r="B5703" s="241" t="s">
        <v>5105</v>
      </c>
      <c r="C5703" s="245">
        <v>2022</v>
      </c>
      <c r="D5703" s="245" t="s">
        <v>3771</v>
      </c>
      <c r="E5703" s="245">
        <v>1</v>
      </c>
      <c r="F5703" s="245"/>
      <c r="G5703" s="253">
        <v>21.827639999999999</v>
      </c>
    </row>
    <row r="5704" spans="1:7" ht="37.5">
      <c r="A5704" s="251"/>
      <c r="B5704" s="241" t="s">
        <v>5106</v>
      </c>
      <c r="C5704" s="245">
        <v>2022</v>
      </c>
      <c r="D5704" s="245" t="s">
        <v>3771</v>
      </c>
      <c r="E5704" s="245">
        <v>1</v>
      </c>
      <c r="F5704" s="245"/>
      <c r="G5704" s="253">
        <v>24.520869999999999</v>
      </c>
    </row>
    <row r="5705" spans="1:7" ht="37.5">
      <c r="A5705" s="251"/>
      <c r="B5705" s="241" t="s">
        <v>5106</v>
      </c>
      <c r="C5705" s="245">
        <v>2022</v>
      </c>
      <c r="D5705" s="245" t="s">
        <v>3771</v>
      </c>
      <c r="E5705" s="245">
        <v>1</v>
      </c>
      <c r="F5705" s="245"/>
      <c r="G5705" s="253">
        <v>24.55199</v>
      </c>
    </row>
    <row r="5706" spans="1:7" ht="37.5">
      <c r="A5706" s="251"/>
      <c r="B5706" s="241" t="s">
        <v>5106</v>
      </c>
      <c r="C5706" s="245">
        <v>2022</v>
      </c>
      <c r="D5706" s="245" t="s">
        <v>3771</v>
      </c>
      <c r="E5706" s="245">
        <v>1</v>
      </c>
      <c r="F5706" s="245"/>
      <c r="G5706" s="253">
        <v>22.2818</v>
      </c>
    </row>
    <row r="5707" spans="1:7" ht="37.5">
      <c r="A5707" s="251"/>
      <c r="B5707" s="241" t="s">
        <v>5106</v>
      </c>
      <c r="C5707" s="245">
        <v>2022</v>
      </c>
      <c r="D5707" s="245" t="s">
        <v>3771</v>
      </c>
      <c r="E5707" s="245">
        <v>1</v>
      </c>
      <c r="F5707" s="245"/>
      <c r="G5707" s="253">
        <v>23.19755</v>
      </c>
    </row>
    <row r="5708" spans="1:7" ht="37.5">
      <c r="A5708" s="251"/>
      <c r="B5708" s="241" t="s">
        <v>5106</v>
      </c>
      <c r="C5708" s="245">
        <v>2022</v>
      </c>
      <c r="D5708" s="245" t="s">
        <v>3771</v>
      </c>
      <c r="E5708" s="245">
        <v>1</v>
      </c>
      <c r="F5708" s="245"/>
      <c r="G5708" s="253">
        <v>12.008850000000001</v>
      </c>
    </row>
    <row r="5709" spans="1:7" ht="37.5">
      <c r="A5709" s="251"/>
      <c r="B5709" s="241" t="s">
        <v>5106</v>
      </c>
      <c r="C5709" s="245">
        <v>2022</v>
      </c>
      <c r="D5709" s="245" t="s">
        <v>3771</v>
      </c>
      <c r="E5709" s="245">
        <v>1</v>
      </c>
      <c r="F5709" s="245"/>
      <c r="G5709" s="253">
        <v>22.80219</v>
      </c>
    </row>
    <row r="5710" spans="1:7" ht="37.5">
      <c r="A5710" s="251"/>
      <c r="B5710" s="241" t="s">
        <v>5106</v>
      </c>
      <c r="C5710" s="245">
        <v>2022</v>
      </c>
      <c r="D5710" s="245" t="s">
        <v>3771</v>
      </c>
      <c r="E5710" s="245">
        <v>1</v>
      </c>
      <c r="F5710" s="245"/>
      <c r="G5710" s="253">
        <v>25.058499999999999</v>
      </c>
    </row>
    <row r="5711" spans="1:7" ht="37.5">
      <c r="A5711" s="251"/>
      <c r="B5711" s="241" t="s">
        <v>5106</v>
      </c>
      <c r="C5711" s="245">
        <v>2022</v>
      </c>
      <c r="D5711" s="245" t="s">
        <v>3771</v>
      </c>
      <c r="E5711" s="245">
        <v>1</v>
      </c>
      <c r="F5711" s="245"/>
      <c r="G5711" s="253">
        <v>24.609119999999997</v>
      </c>
    </row>
    <row r="5712" spans="1:7" ht="37.5">
      <c r="A5712" s="251"/>
      <c r="B5712" s="241" t="s">
        <v>5106</v>
      </c>
      <c r="C5712" s="245">
        <v>2022</v>
      </c>
      <c r="D5712" s="245" t="s">
        <v>3771</v>
      </c>
      <c r="E5712" s="245">
        <v>1</v>
      </c>
      <c r="F5712" s="245"/>
      <c r="G5712" s="253">
        <v>32.264209999999999</v>
      </c>
    </row>
    <row r="5713" spans="1:7" ht="37.5">
      <c r="A5713" s="251"/>
      <c r="B5713" s="241" t="s">
        <v>5106</v>
      </c>
      <c r="C5713" s="245">
        <v>2022</v>
      </c>
      <c r="D5713" s="245" t="s">
        <v>3771</v>
      </c>
      <c r="E5713" s="245">
        <v>1</v>
      </c>
      <c r="F5713" s="245"/>
      <c r="G5713" s="253">
        <v>31.471550000000001</v>
      </c>
    </row>
    <row r="5714" spans="1:7" ht="37.5">
      <c r="A5714" s="251"/>
      <c r="B5714" s="241" t="s">
        <v>5106</v>
      </c>
      <c r="C5714" s="245">
        <v>2022</v>
      </c>
      <c r="D5714" s="245" t="s">
        <v>3771</v>
      </c>
      <c r="E5714" s="245">
        <v>1</v>
      </c>
      <c r="F5714" s="245"/>
      <c r="G5714" s="253">
        <v>11.54101</v>
      </c>
    </row>
    <row r="5715" spans="1:7" ht="37.5">
      <c r="A5715" s="251"/>
      <c r="B5715" s="241" t="s">
        <v>5106</v>
      </c>
      <c r="C5715" s="245">
        <v>2022</v>
      </c>
      <c r="D5715" s="245" t="s">
        <v>3771</v>
      </c>
      <c r="E5715" s="245">
        <v>1</v>
      </c>
      <c r="F5715" s="245"/>
      <c r="G5715" s="253">
        <v>11.794709999999998</v>
      </c>
    </row>
    <row r="5716" spans="1:7" ht="37.5">
      <c r="A5716" s="251"/>
      <c r="B5716" s="241" t="s">
        <v>5106</v>
      </c>
      <c r="C5716" s="245">
        <v>2022</v>
      </c>
      <c r="D5716" s="245" t="s">
        <v>3771</v>
      </c>
      <c r="E5716" s="245">
        <v>1</v>
      </c>
      <c r="F5716" s="245"/>
      <c r="G5716" s="253">
        <v>33.32535</v>
      </c>
    </row>
    <row r="5717" spans="1:7" ht="37.5">
      <c r="A5717" s="251"/>
      <c r="B5717" s="241" t="s">
        <v>5106</v>
      </c>
      <c r="C5717" s="245">
        <v>2022</v>
      </c>
      <c r="D5717" s="245" t="s">
        <v>3771</v>
      </c>
      <c r="E5717" s="245">
        <v>1</v>
      </c>
      <c r="F5717" s="245"/>
      <c r="G5717" s="253">
        <v>22.374599999999997</v>
      </c>
    </row>
    <row r="5718" spans="1:7" ht="37.5">
      <c r="A5718" s="251"/>
      <c r="B5718" s="241" t="s">
        <v>5106</v>
      </c>
      <c r="C5718" s="245">
        <v>2022</v>
      </c>
      <c r="D5718" s="245" t="s">
        <v>3771</v>
      </c>
      <c r="E5718" s="245">
        <v>1</v>
      </c>
      <c r="F5718" s="245"/>
      <c r="G5718" s="253">
        <v>30.648799999999998</v>
      </c>
    </row>
    <row r="5719" spans="1:7" ht="37.5">
      <c r="A5719" s="251"/>
      <c r="B5719" s="241" t="s">
        <v>5106</v>
      </c>
      <c r="C5719" s="245">
        <v>2022</v>
      </c>
      <c r="D5719" s="245" t="s">
        <v>3771</v>
      </c>
      <c r="E5719" s="245">
        <v>1</v>
      </c>
      <c r="F5719" s="245"/>
      <c r="G5719" s="253">
        <v>32.510799999999996</v>
      </c>
    </row>
    <row r="5720" spans="1:7" ht="37.5">
      <c r="A5720" s="251"/>
      <c r="B5720" s="241" t="s">
        <v>5106</v>
      </c>
      <c r="C5720" s="245">
        <v>2022</v>
      </c>
      <c r="D5720" s="245" t="s">
        <v>3771</v>
      </c>
      <c r="E5720" s="245">
        <v>1</v>
      </c>
      <c r="F5720" s="245"/>
      <c r="G5720" s="253">
        <v>32.989760000000004</v>
      </c>
    </row>
    <row r="5721" spans="1:7" ht="37.5">
      <c r="A5721" s="251"/>
      <c r="B5721" s="241" t="s">
        <v>5106</v>
      </c>
      <c r="C5721" s="245">
        <v>2022</v>
      </c>
      <c r="D5721" s="245" t="s">
        <v>3771</v>
      </c>
      <c r="E5721" s="245">
        <v>1</v>
      </c>
      <c r="F5721" s="245"/>
      <c r="G5721" s="253">
        <v>12.265799999999999</v>
      </c>
    </row>
    <row r="5722" spans="1:7" ht="37.5">
      <c r="A5722" s="251"/>
      <c r="B5722" s="241" t="s">
        <v>5106</v>
      </c>
      <c r="C5722" s="245">
        <v>2022</v>
      </c>
      <c r="D5722" s="245" t="s">
        <v>3771</v>
      </c>
      <c r="E5722" s="245">
        <v>1</v>
      </c>
      <c r="F5722" s="245"/>
      <c r="G5722" s="253">
        <v>22.828139999999998</v>
      </c>
    </row>
    <row r="5723" spans="1:7" ht="37.5">
      <c r="A5723" s="251"/>
      <c r="B5723" s="241" t="s">
        <v>5106</v>
      </c>
      <c r="C5723" s="245">
        <v>2022</v>
      </c>
      <c r="D5723" s="245" t="s">
        <v>3771</v>
      </c>
      <c r="E5723" s="245">
        <v>1</v>
      </c>
      <c r="F5723" s="245"/>
      <c r="G5723" s="253">
        <v>21.832900000000002</v>
      </c>
    </row>
    <row r="5724" spans="1:7" ht="37.5">
      <c r="A5724" s="251"/>
      <c r="B5724" s="241" t="s">
        <v>5106</v>
      </c>
      <c r="C5724" s="245">
        <v>2022</v>
      </c>
      <c r="D5724" s="245" t="s">
        <v>3771</v>
      </c>
      <c r="E5724" s="245">
        <v>1</v>
      </c>
      <c r="F5724" s="245"/>
      <c r="G5724" s="253">
        <v>25.102070000000001</v>
      </c>
    </row>
    <row r="5725" spans="1:7" ht="37.5">
      <c r="A5725" s="251"/>
      <c r="B5725" s="241" t="s">
        <v>5106</v>
      </c>
      <c r="C5725" s="245">
        <v>2022</v>
      </c>
      <c r="D5725" s="245" t="s">
        <v>3771</v>
      </c>
      <c r="E5725" s="245">
        <v>1</v>
      </c>
      <c r="F5725" s="245"/>
      <c r="G5725" s="253">
        <v>30.530799999999999</v>
      </c>
    </row>
    <row r="5726" spans="1:7" ht="37.5">
      <c r="A5726" s="251"/>
      <c r="B5726" s="241" t="s">
        <v>5107</v>
      </c>
      <c r="C5726" s="245">
        <v>2022</v>
      </c>
      <c r="D5726" s="245" t="s">
        <v>3771</v>
      </c>
      <c r="E5726" s="245">
        <v>1</v>
      </c>
      <c r="F5726" s="245"/>
      <c r="G5726" s="253">
        <v>31.678159999999998</v>
      </c>
    </row>
    <row r="5727" spans="1:7" ht="37.5">
      <c r="A5727" s="251"/>
      <c r="B5727" s="241" t="s">
        <v>5107</v>
      </c>
      <c r="C5727" s="245">
        <v>2022</v>
      </c>
      <c r="D5727" s="245" t="s">
        <v>3771</v>
      </c>
      <c r="E5727" s="245">
        <v>1</v>
      </c>
      <c r="F5727" s="245"/>
      <c r="G5727" s="253">
        <v>13.372680000000001</v>
      </c>
    </row>
    <row r="5728" spans="1:7" ht="37.5">
      <c r="A5728" s="251"/>
      <c r="B5728" s="241" t="s">
        <v>5107</v>
      </c>
      <c r="C5728" s="245">
        <v>2022</v>
      </c>
      <c r="D5728" s="245" t="s">
        <v>3771</v>
      </c>
      <c r="E5728" s="245">
        <v>1</v>
      </c>
      <c r="F5728" s="245"/>
      <c r="G5728" s="253">
        <v>32.124919999999996</v>
      </c>
    </row>
    <row r="5729" spans="1:7" ht="37.5">
      <c r="A5729" s="251"/>
      <c r="B5729" s="241" t="s">
        <v>5107</v>
      </c>
      <c r="C5729" s="245">
        <v>2022</v>
      </c>
      <c r="D5729" s="245" t="s">
        <v>3771</v>
      </c>
      <c r="E5729" s="245">
        <v>1</v>
      </c>
      <c r="F5729" s="245"/>
      <c r="G5729" s="253">
        <v>28.728930000000002</v>
      </c>
    </row>
    <row r="5730" spans="1:7" ht="37.5">
      <c r="A5730" s="251"/>
      <c r="B5730" s="241" t="s">
        <v>5107</v>
      </c>
      <c r="C5730" s="245">
        <v>2022</v>
      </c>
      <c r="D5730" s="245" t="s">
        <v>3771</v>
      </c>
      <c r="E5730" s="245">
        <v>1</v>
      </c>
      <c r="F5730" s="245"/>
      <c r="G5730" s="253">
        <v>28.748249999999999</v>
      </c>
    </row>
    <row r="5731" spans="1:7" ht="37.5">
      <c r="A5731" s="251"/>
      <c r="B5731" s="241" t="s">
        <v>5107</v>
      </c>
      <c r="C5731" s="245">
        <v>2022</v>
      </c>
      <c r="D5731" s="245" t="s">
        <v>3771</v>
      </c>
      <c r="E5731" s="245">
        <v>1</v>
      </c>
      <c r="F5731" s="245"/>
      <c r="G5731" s="253">
        <v>7.4849799999999993</v>
      </c>
    </row>
    <row r="5732" spans="1:7" ht="37.5">
      <c r="A5732" s="251"/>
      <c r="B5732" s="241" t="s">
        <v>5107</v>
      </c>
      <c r="C5732" s="245">
        <v>2022</v>
      </c>
      <c r="D5732" s="245" t="s">
        <v>3771</v>
      </c>
      <c r="E5732" s="245">
        <v>1</v>
      </c>
      <c r="F5732" s="245"/>
      <c r="G5732" s="253">
        <v>34.87912</v>
      </c>
    </row>
    <row r="5733" spans="1:7" ht="37.5">
      <c r="A5733" s="251"/>
      <c r="B5733" s="241" t="s">
        <v>5107</v>
      </c>
      <c r="C5733" s="245">
        <v>2022</v>
      </c>
      <c r="D5733" s="245" t="s">
        <v>3771</v>
      </c>
      <c r="E5733" s="245">
        <v>1</v>
      </c>
      <c r="F5733" s="245"/>
      <c r="G5733" s="253">
        <v>12.105</v>
      </c>
    </row>
    <row r="5734" spans="1:7" ht="37.5">
      <c r="A5734" s="251"/>
      <c r="B5734" s="241" t="s">
        <v>5107</v>
      </c>
      <c r="C5734" s="245">
        <v>2022</v>
      </c>
      <c r="D5734" s="245" t="s">
        <v>3771</v>
      </c>
      <c r="E5734" s="245">
        <v>1</v>
      </c>
      <c r="F5734" s="245"/>
      <c r="G5734" s="253">
        <v>12.52243</v>
      </c>
    </row>
    <row r="5735" spans="1:7" ht="37.5">
      <c r="A5735" s="251"/>
      <c r="B5735" s="241" t="s">
        <v>5107</v>
      </c>
      <c r="C5735" s="245">
        <v>2022</v>
      </c>
      <c r="D5735" s="245" t="s">
        <v>3771</v>
      </c>
      <c r="E5735" s="245">
        <v>1</v>
      </c>
      <c r="F5735" s="245"/>
      <c r="G5735" s="253">
        <v>15.455530000000001</v>
      </c>
    </row>
    <row r="5736" spans="1:7" ht="37.5">
      <c r="A5736" s="251"/>
      <c r="B5736" s="241" t="s">
        <v>5107</v>
      </c>
      <c r="C5736" s="245">
        <v>2022</v>
      </c>
      <c r="D5736" s="245" t="s">
        <v>3771</v>
      </c>
      <c r="E5736" s="245">
        <v>1</v>
      </c>
      <c r="F5736" s="245"/>
      <c r="G5736" s="253">
        <v>15.273149999999999</v>
      </c>
    </row>
    <row r="5737" spans="1:7" ht="37.5">
      <c r="A5737" s="251"/>
      <c r="B5737" s="241" t="s">
        <v>5107</v>
      </c>
      <c r="C5737" s="245">
        <v>2022</v>
      </c>
      <c r="D5737" s="245" t="s">
        <v>3771</v>
      </c>
      <c r="E5737" s="245">
        <v>1</v>
      </c>
      <c r="F5737" s="245"/>
      <c r="G5737" s="253">
        <v>12.576700000000001</v>
      </c>
    </row>
    <row r="5738" spans="1:7" ht="37.5">
      <c r="A5738" s="251"/>
      <c r="B5738" s="241" t="s">
        <v>5107</v>
      </c>
      <c r="C5738" s="245">
        <v>2022</v>
      </c>
      <c r="D5738" s="245" t="s">
        <v>3771</v>
      </c>
      <c r="E5738" s="245">
        <v>1</v>
      </c>
      <c r="F5738" s="245"/>
      <c r="G5738" s="253">
        <v>35.529669999999996</v>
      </c>
    </row>
    <row r="5739" spans="1:7" ht="37.5">
      <c r="A5739" s="251"/>
      <c r="B5739" s="241" t="s">
        <v>5107</v>
      </c>
      <c r="C5739" s="245">
        <v>2022</v>
      </c>
      <c r="D5739" s="245" t="s">
        <v>3771</v>
      </c>
      <c r="E5739" s="245">
        <v>1</v>
      </c>
      <c r="F5739" s="245"/>
      <c r="G5739" s="253">
        <v>36.135199999999998</v>
      </c>
    </row>
    <row r="5740" spans="1:7" ht="37.5">
      <c r="A5740" s="251"/>
      <c r="B5740" s="241" t="s">
        <v>5092</v>
      </c>
      <c r="C5740" s="245">
        <v>2022</v>
      </c>
      <c r="D5740" s="245" t="s">
        <v>3771</v>
      </c>
      <c r="E5740" s="245">
        <v>1</v>
      </c>
      <c r="F5740" s="245"/>
      <c r="G5740" s="253">
        <v>25.937660000000001</v>
      </c>
    </row>
    <row r="5741" spans="1:7" ht="37.5">
      <c r="A5741" s="251"/>
      <c r="B5741" s="241" t="s">
        <v>5107</v>
      </c>
      <c r="C5741" s="245">
        <v>2022</v>
      </c>
      <c r="D5741" s="245" t="s">
        <v>3771</v>
      </c>
      <c r="E5741" s="245">
        <v>1</v>
      </c>
      <c r="F5741" s="245"/>
      <c r="G5741" s="253">
        <v>21.739750000000001</v>
      </c>
    </row>
    <row r="5742" spans="1:7" ht="37.5">
      <c r="A5742" s="251"/>
      <c r="B5742" s="241" t="s">
        <v>5107</v>
      </c>
      <c r="C5742" s="245">
        <v>2022</v>
      </c>
      <c r="D5742" s="245" t="s">
        <v>3771</v>
      </c>
      <c r="E5742" s="245">
        <v>1</v>
      </c>
      <c r="F5742" s="245"/>
      <c r="G5742" s="253">
        <v>37.110970000000002</v>
      </c>
    </row>
    <row r="5743" spans="1:7" ht="37.5">
      <c r="A5743" s="251"/>
      <c r="B5743" s="241" t="s">
        <v>5107</v>
      </c>
      <c r="C5743" s="245">
        <v>2022</v>
      </c>
      <c r="D5743" s="245" t="s">
        <v>3771</v>
      </c>
      <c r="E5743" s="245">
        <v>1</v>
      </c>
      <c r="F5743" s="245"/>
      <c r="G5743" s="253">
        <v>21.897220000000001</v>
      </c>
    </row>
    <row r="5744" spans="1:7" ht="37.5">
      <c r="A5744" s="251"/>
      <c r="B5744" s="241" t="s">
        <v>5107</v>
      </c>
      <c r="C5744" s="245">
        <v>2022</v>
      </c>
      <c r="D5744" s="245" t="s">
        <v>3771</v>
      </c>
      <c r="E5744" s="245">
        <v>1</v>
      </c>
      <c r="F5744" s="245"/>
      <c r="G5744" s="253">
        <v>31.814709999999998</v>
      </c>
    </row>
    <row r="5745" spans="1:7" ht="37.5">
      <c r="A5745" s="251"/>
      <c r="B5745" s="241" t="s">
        <v>5107</v>
      </c>
      <c r="C5745" s="245">
        <v>2022</v>
      </c>
      <c r="D5745" s="245" t="s">
        <v>3771</v>
      </c>
      <c r="E5745" s="245">
        <v>1</v>
      </c>
      <c r="F5745" s="245"/>
      <c r="G5745" s="253">
        <v>22.55443</v>
      </c>
    </row>
    <row r="5746" spans="1:7" ht="37.5">
      <c r="A5746" s="251"/>
      <c r="B5746" s="241" t="s">
        <v>5107</v>
      </c>
      <c r="C5746" s="245">
        <v>2022</v>
      </c>
      <c r="D5746" s="245" t="s">
        <v>3771</v>
      </c>
      <c r="E5746" s="245">
        <v>1</v>
      </c>
      <c r="F5746" s="245"/>
      <c r="G5746" s="253">
        <v>38.236719999999998</v>
      </c>
    </row>
    <row r="5747" spans="1:7" ht="37.5">
      <c r="A5747" s="251"/>
      <c r="B5747" s="241" t="s">
        <v>5107</v>
      </c>
      <c r="C5747" s="245">
        <v>2022</v>
      </c>
      <c r="D5747" s="245" t="s">
        <v>3771</v>
      </c>
      <c r="E5747" s="245">
        <v>1</v>
      </c>
      <c r="F5747" s="245"/>
      <c r="G5747" s="253">
        <v>24.422990000000002</v>
      </c>
    </row>
    <row r="5748" spans="1:7" ht="37.5">
      <c r="A5748" s="251"/>
      <c r="B5748" s="241" t="s">
        <v>5107</v>
      </c>
      <c r="C5748" s="245">
        <v>2022</v>
      </c>
      <c r="D5748" s="245" t="s">
        <v>3771</v>
      </c>
      <c r="E5748" s="245">
        <v>1</v>
      </c>
      <c r="F5748" s="245"/>
      <c r="G5748" s="253">
        <v>13.19683</v>
      </c>
    </row>
    <row r="5749" spans="1:7" ht="37.5">
      <c r="A5749" s="251"/>
      <c r="B5749" s="241" t="s">
        <v>5107</v>
      </c>
      <c r="C5749" s="245">
        <v>2022</v>
      </c>
      <c r="D5749" s="245" t="s">
        <v>3771</v>
      </c>
      <c r="E5749" s="245">
        <v>1</v>
      </c>
      <c r="F5749" s="245"/>
      <c r="G5749" s="253">
        <v>15.78659</v>
      </c>
    </row>
    <row r="5750" spans="1:7" ht="37.5">
      <c r="A5750" s="251"/>
      <c r="B5750" s="241" t="s">
        <v>5108</v>
      </c>
      <c r="C5750" s="245">
        <v>2022</v>
      </c>
      <c r="D5750" s="245" t="s">
        <v>3771</v>
      </c>
      <c r="E5750" s="245">
        <v>1</v>
      </c>
      <c r="F5750" s="245"/>
      <c r="G5750" s="253">
        <v>40.44753</v>
      </c>
    </row>
    <row r="5751" spans="1:7" ht="37.5">
      <c r="A5751" s="251"/>
      <c r="B5751" s="241" t="s">
        <v>5108</v>
      </c>
      <c r="C5751" s="245">
        <v>2022</v>
      </c>
      <c r="D5751" s="245" t="s">
        <v>3771</v>
      </c>
      <c r="E5751" s="245">
        <v>1</v>
      </c>
      <c r="F5751" s="245"/>
      <c r="G5751" s="253">
        <v>27.635259999999999</v>
      </c>
    </row>
    <row r="5752" spans="1:7" ht="37.5">
      <c r="A5752" s="251"/>
      <c r="B5752" s="241" t="s">
        <v>5108</v>
      </c>
      <c r="C5752" s="245">
        <v>2022</v>
      </c>
      <c r="D5752" s="245" t="s">
        <v>3771</v>
      </c>
      <c r="E5752" s="245">
        <v>1</v>
      </c>
      <c r="F5752" s="245"/>
      <c r="G5752" s="253">
        <v>19.978669999999997</v>
      </c>
    </row>
    <row r="5753" spans="1:7" ht="37.5">
      <c r="A5753" s="251"/>
      <c r="B5753" s="241" t="s">
        <v>5108</v>
      </c>
      <c r="C5753" s="245">
        <v>2022</v>
      </c>
      <c r="D5753" s="245" t="s">
        <v>3771</v>
      </c>
      <c r="E5753" s="245">
        <v>1</v>
      </c>
      <c r="F5753" s="245"/>
      <c r="G5753" s="253">
        <v>18.281009999999998</v>
      </c>
    </row>
    <row r="5754" spans="1:7" ht="37.5">
      <c r="A5754" s="251"/>
      <c r="B5754" s="241" t="s">
        <v>5108</v>
      </c>
      <c r="C5754" s="245">
        <v>2022</v>
      </c>
      <c r="D5754" s="245" t="s">
        <v>3771</v>
      </c>
      <c r="E5754" s="245">
        <v>1</v>
      </c>
      <c r="F5754" s="245"/>
      <c r="G5754" s="253">
        <v>40.83614</v>
      </c>
    </row>
    <row r="5755" spans="1:7" ht="37.5">
      <c r="A5755" s="251"/>
      <c r="B5755" s="241" t="s">
        <v>5108</v>
      </c>
      <c r="C5755" s="245">
        <v>2022</v>
      </c>
      <c r="D5755" s="245" t="s">
        <v>3771</v>
      </c>
      <c r="E5755" s="245">
        <v>1</v>
      </c>
      <c r="F5755" s="245"/>
      <c r="G5755" s="253">
        <v>13.60516</v>
      </c>
    </row>
    <row r="5756" spans="1:7" ht="37.5">
      <c r="A5756" s="251"/>
      <c r="B5756" s="241" t="s">
        <v>5108</v>
      </c>
      <c r="C5756" s="245">
        <v>2022</v>
      </c>
      <c r="D5756" s="245" t="s">
        <v>3771</v>
      </c>
      <c r="E5756" s="245">
        <v>1</v>
      </c>
      <c r="F5756" s="245"/>
      <c r="G5756" s="253">
        <v>13.546850000000001</v>
      </c>
    </row>
    <row r="5757" spans="1:7" ht="37.5">
      <c r="A5757" s="251"/>
      <c r="B5757" s="241" t="s">
        <v>5108</v>
      </c>
      <c r="C5757" s="245">
        <v>2022</v>
      </c>
      <c r="D5757" s="245" t="s">
        <v>3771</v>
      </c>
      <c r="E5757" s="245">
        <v>1</v>
      </c>
      <c r="F5757" s="245"/>
      <c r="G5757" s="253">
        <v>27.705549999999999</v>
      </c>
    </row>
    <row r="5758" spans="1:7" ht="37.5">
      <c r="A5758" s="251"/>
      <c r="B5758" s="241" t="s">
        <v>5108</v>
      </c>
      <c r="C5758" s="245">
        <v>2022</v>
      </c>
      <c r="D5758" s="245" t="s">
        <v>3771</v>
      </c>
      <c r="E5758" s="245">
        <v>1</v>
      </c>
      <c r="F5758" s="245"/>
      <c r="G5758" s="253">
        <v>20.999549999999999</v>
      </c>
    </row>
    <row r="5759" spans="1:7" ht="37.5">
      <c r="A5759" s="251"/>
      <c r="B5759" s="241" t="s">
        <v>5108</v>
      </c>
      <c r="C5759" s="245">
        <v>2022</v>
      </c>
      <c r="D5759" s="245" t="s">
        <v>3771</v>
      </c>
      <c r="E5759" s="245">
        <v>1</v>
      </c>
      <c r="F5759" s="245"/>
      <c r="G5759" s="253">
        <v>20.914369999999998</v>
      </c>
    </row>
    <row r="5760" spans="1:7" ht="37.5">
      <c r="A5760" s="251"/>
      <c r="B5760" s="241" t="s">
        <v>5108</v>
      </c>
      <c r="C5760" s="245">
        <v>2022</v>
      </c>
      <c r="D5760" s="245" t="s">
        <v>3771</v>
      </c>
      <c r="E5760" s="245">
        <v>1</v>
      </c>
      <c r="F5760" s="245"/>
      <c r="G5760" s="253">
        <v>21.20646</v>
      </c>
    </row>
    <row r="5761" spans="1:7" ht="37.5">
      <c r="A5761" s="251"/>
      <c r="B5761" s="241" t="s">
        <v>5108</v>
      </c>
      <c r="C5761" s="245">
        <v>2022</v>
      </c>
      <c r="D5761" s="245" t="s">
        <v>3771</v>
      </c>
      <c r="E5761" s="245">
        <v>1</v>
      </c>
      <c r="F5761" s="245"/>
      <c r="G5761" s="253">
        <v>32.455559999999998</v>
      </c>
    </row>
    <row r="5762" spans="1:7" ht="37.5">
      <c r="A5762" s="251"/>
      <c r="B5762" s="241" t="s">
        <v>5108</v>
      </c>
      <c r="C5762" s="245">
        <v>2022</v>
      </c>
      <c r="D5762" s="245" t="s">
        <v>3771</v>
      </c>
      <c r="E5762" s="245">
        <v>1</v>
      </c>
      <c r="F5762" s="245"/>
      <c r="G5762" s="253">
        <v>33.281620000000004</v>
      </c>
    </row>
    <row r="5763" spans="1:7" ht="37.5">
      <c r="A5763" s="251"/>
      <c r="B5763" s="241" t="s">
        <v>5108</v>
      </c>
      <c r="C5763" s="245">
        <v>2022</v>
      </c>
      <c r="D5763" s="245" t="s">
        <v>3771</v>
      </c>
      <c r="E5763" s="245">
        <v>1</v>
      </c>
      <c r="F5763" s="245"/>
      <c r="G5763" s="253">
        <v>34.254460000000002</v>
      </c>
    </row>
    <row r="5764" spans="1:7" ht="37.5">
      <c r="A5764" s="251"/>
      <c r="B5764" s="241" t="s">
        <v>5109</v>
      </c>
      <c r="C5764" s="245">
        <v>2022</v>
      </c>
      <c r="D5764" s="245" t="s">
        <v>3771</v>
      </c>
      <c r="E5764" s="245">
        <v>1</v>
      </c>
      <c r="F5764" s="245"/>
      <c r="G5764" s="253">
        <v>27.146540000000002</v>
      </c>
    </row>
    <row r="5765" spans="1:7" ht="37.5">
      <c r="A5765" s="251"/>
      <c r="B5765" s="241" t="s">
        <v>5109</v>
      </c>
      <c r="C5765" s="245">
        <v>2022</v>
      </c>
      <c r="D5765" s="245" t="s">
        <v>3771</v>
      </c>
      <c r="E5765" s="245">
        <v>1</v>
      </c>
      <c r="F5765" s="245"/>
      <c r="G5765" s="253">
        <v>26.840669999999999</v>
      </c>
    </row>
    <row r="5766" spans="1:7" ht="37.5">
      <c r="A5766" s="251"/>
      <c r="B5766" s="241" t="s">
        <v>5109</v>
      </c>
      <c r="C5766" s="245">
        <v>2022</v>
      </c>
      <c r="D5766" s="245" t="s">
        <v>3771</v>
      </c>
      <c r="E5766" s="245">
        <v>1</v>
      </c>
      <c r="F5766" s="245"/>
      <c r="G5766" s="253">
        <v>24.423459999999999</v>
      </c>
    </row>
    <row r="5767" spans="1:7" ht="37.5">
      <c r="A5767" s="251"/>
      <c r="B5767" s="241" t="s">
        <v>5109</v>
      </c>
      <c r="C5767" s="245">
        <v>2022</v>
      </c>
      <c r="D5767" s="245" t="s">
        <v>3771</v>
      </c>
      <c r="E5767" s="245">
        <v>1</v>
      </c>
      <c r="F5767" s="245"/>
      <c r="G5767" s="253">
        <v>37.295699999999997</v>
      </c>
    </row>
    <row r="5768" spans="1:7" ht="37.5">
      <c r="A5768" s="251"/>
      <c r="B5768" s="241" t="s">
        <v>5109</v>
      </c>
      <c r="C5768" s="245">
        <v>2022</v>
      </c>
      <c r="D5768" s="245" t="s">
        <v>3771</v>
      </c>
      <c r="E5768" s="245">
        <v>1</v>
      </c>
      <c r="F5768" s="245"/>
      <c r="G5768" s="253">
        <v>25.20026</v>
      </c>
    </row>
    <row r="5769" spans="1:7" ht="37.5">
      <c r="A5769" s="251"/>
      <c r="B5769" s="241" t="s">
        <v>5109</v>
      </c>
      <c r="C5769" s="245">
        <v>2022</v>
      </c>
      <c r="D5769" s="245" t="s">
        <v>3771</v>
      </c>
      <c r="E5769" s="245">
        <v>1</v>
      </c>
      <c r="F5769" s="245"/>
      <c r="G5769" s="253">
        <v>28.069950000000002</v>
      </c>
    </row>
    <row r="5770" spans="1:7" ht="37.5">
      <c r="A5770" s="251"/>
      <c r="B5770" s="241" t="s">
        <v>5109</v>
      </c>
      <c r="C5770" s="245">
        <v>2022</v>
      </c>
      <c r="D5770" s="245" t="s">
        <v>3771</v>
      </c>
      <c r="E5770" s="245">
        <v>1</v>
      </c>
      <c r="F5770" s="245"/>
      <c r="G5770" s="253">
        <v>37.464580000000005</v>
      </c>
    </row>
    <row r="5771" spans="1:7" ht="37.5">
      <c r="A5771" s="251"/>
      <c r="B5771" s="241" t="s">
        <v>5109</v>
      </c>
      <c r="C5771" s="245">
        <v>2022</v>
      </c>
      <c r="D5771" s="245" t="s">
        <v>3771</v>
      </c>
      <c r="E5771" s="245">
        <v>1</v>
      </c>
      <c r="F5771" s="245"/>
      <c r="G5771" s="253">
        <v>36.937359999999998</v>
      </c>
    </row>
    <row r="5772" spans="1:7" ht="37.5">
      <c r="A5772" s="251"/>
      <c r="B5772" s="241" t="s">
        <v>5109</v>
      </c>
      <c r="C5772" s="245">
        <v>2022</v>
      </c>
      <c r="D5772" s="245" t="s">
        <v>3771</v>
      </c>
      <c r="E5772" s="245">
        <v>1</v>
      </c>
      <c r="F5772" s="245"/>
      <c r="G5772" s="253">
        <v>14.61153</v>
      </c>
    </row>
    <row r="5773" spans="1:7" ht="37.5">
      <c r="A5773" s="251"/>
      <c r="B5773" s="241" t="s">
        <v>5109</v>
      </c>
      <c r="C5773" s="245">
        <v>2022</v>
      </c>
      <c r="D5773" s="245" t="s">
        <v>3771</v>
      </c>
      <c r="E5773" s="245">
        <v>1</v>
      </c>
      <c r="F5773" s="245"/>
      <c r="G5773" s="253">
        <v>14.52521</v>
      </c>
    </row>
    <row r="5774" spans="1:7" ht="37.5">
      <c r="A5774" s="251"/>
      <c r="B5774" s="241" t="s">
        <v>5109</v>
      </c>
      <c r="C5774" s="245">
        <v>2022</v>
      </c>
      <c r="D5774" s="245" t="s">
        <v>3771</v>
      </c>
      <c r="E5774" s="245">
        <v>1</v>
      </c>
      <c r="F5774" s="245"/>
      <c r="G5774" s="253">
        <v>15.011509999999999</v>
      </c>
    </row>
    <row r="5775" spans="1:7" ht="37.5">
      <c r="A5775" s="251"/>
      <c r="B5775" s="241" t="s">
        <v>5109</v>
      </c>
      <c r="C5775" s="245">
        <v>2022</v>
      </c>
      <c r="D5775" s="245" t="s">
        <v>3771</v>
      </c>
      <c r="E5775" s="245">
        <v>1</v>
      </c>
      <c r="F5775" s="245"/>
      <c r="G5775" s="253">
        <v>30.351980000000001</v>
      </c>
    </row>
    <row r="5776" spans="1:7" ht="37.5">
      <c r="A5776" s="251"/>
      <c r="B5776" s="241" t="s">
        <v>5109</v>
      </c>
      <c r="C5776" s="245">
        <v>2022</v>
      </c>
      <c r="D5776" s="245" t="s">
        <v>3771</v>
      </c>
      <c r="E5776" s="245">
        <v>1</v>
      </c>
      <c r="F5776" s="245"/>
      <c r="G5776" s="253">
        <v>17.220939999999999</v>
      </c>
    </row>
    <row r="5777" spans="1:7" ht="37.5">
      <c r="A5777" s="251"/>
      <c r="B5777" s="241" t="s">
        <v>5109</v>
      </c>
      <c r="C5777" s="245">
        <v>2022</v>
      </c>
      <c r="D5777" s="245" t="s">
        <v>3771</v>
      </c>
      <c r="E5777" s="245">
        <v>1</v>
      </c>
      <c r="F5777" s="245"/>
      <c r="G5777" s="253">
        <v>37.601419999999997</v>
      </c>
    </row>
    <row r="5778" spans="1:7" ht="37.5">
      <c r="A5778" s="251"/>
      <c r="B5778" s="241" t="s">
        <v>5109</v>
      </c>
      <c r="C5778" s="245">
        <v>2022</v>
      </c>
      <c r="D5778" s="245" t="s">
        <v>3771</v>
      </c>
      <c r="E5778" s="245">
        <v>1</v>
      </c>
      <c r="F5778" s="245"/>
      <c r="G5778" s="253">
        <v>24.916119999999999</v>
      </c>
    </row>
    <row r="5779" spans="1:7" ht="37.5">
      <c r="A5779" s="251"/>
      <c r="B5779" s="241" t="s">
        <v>5109</v>
      </c>
      <c r="C5779" s="245">
        <v>2022</v>
      </c>
      <c r="D5779" s="245" t="s">
        <v>3771</v>
      </c>
      <c r="E5779" s="245">
        <v>1</v>
      </c>
      <c r="F5779" s="245"/>
      <c r="G5779" s="253">
        <v>24.819470000000003</v>
      </c>
    </row>
    <row r="5780" spans="1:7" ht="37.5">
      <c r="A5780" s="251"/>
      <c r="B5780" s="241" t="s">
        <v>5109</v>
      </c>
      <c r="C5780" s="245">
        <v>2022</v>
      </c>
      <c r="D5780" s="245" t="s">
        <v>3771</v>
      </c>
      <c r="E5780" s="245">
        <v>1</v>
      </c>
      <c r="F5780" s="245"/>
      <c r="G5780" s="253">
        <v>38.83032</v>
      </c>
    </row>
    <row r="5781" spans="1:7" ht="37.5">
      <c r="A5781" s="251"/>
      <c r="B5781" s="241" t="s">
        <v>5109</v>
      </c>
      <c r="C5781" s="245">
        <v>2022</v>
      </c>
      <c r="D5781" s="245" t="s">
        <v>3771</v>
      </c>
      <c r="E5781" s="245">
        <v>1</v>
      </c>
      <c r="F5781" s="245"/>
      <c r="G5781" s="253">
        <v>18.3476</v>
      </c>
    </row>
    <row r="5782" spans="1:7" ht="37.5">
      <c r="A5782" s="251"/>
      <c r="B5782" s="241" t="s">
        <v>5109</v>
      </c>
      <c r="C5782" s="245">
        <v>2022</v>
      </c>
      <c r="D5782" s="245" t="s">
        <v>3771</v>
      </c>
      <c r="E5782" s="245">
        <v>1</v>
      </c>
      <c r="F5782" s="245"/>
      <c r="G5782" s="253">
        <v>15.83732</v>
      </c>
    </row>
    <row r="5783" spans="1:7" ht="37.5">
      <c r="A5783" s="251"/>
      <c r="B5783" s="241" t="s">
        <v>5109</v>
      </c>
      <c r="C5783" s="245">
        <v>2022</v>
      </c>
      <c r="D5783" s="245" t="s">
        <v>3771</v>
      </c>
      <c r="E5783" s="245">
        <v>1</v>
      </c>
      <c r="F5783" s="245"/>
      <c r="G5783" s="253">
        <v>17.296599999999998</v>
      </c>
    </row>
    <row r="5784" spans="1:7" ht="37.5">
      <c r="A5784" s="251"/>
      <c r="B5784" s="241" t="s">
        <v>5109</v>
      </c>
      <c r="C5784" s="245">
        <v>2022</v>
      </c>
      <c r="D5784" s="245" t="s">
        <v>3771</v>
      </c>
      <c r="E5784" s="245">
        <v>1</v>
      </c>
      <c r="F5784" s="245"/>
      <c r="G5784" s="253">
        <v>20.282700000000002</v>
      </c>
    </row>
    <row r="5785" spans="1:7" ht="37.5">
      <c r="A5785" s="251"/>
      <c r="B5785" s="241" t="s">
        <v>5109</v>
      </c>
      <c r="C5785" s="245">
        <v>2022</v>
      </c>
      <c r="D5785" s="245" t="s">
        <v>3771</v>
      </c>
      <c r="E5785" s="245">
        <v>1</v>
      </c>
      <c r="F5785" s="245"/>
      <c r="G5785" s="253">
        <v>37.469070000000002</v>
      </c>
    </row>
    <row r="5786" spans="1:7" ht="37.5">
      <c r="A5786" s="251"/>
      <c r="B5786" s="241" t="s">
        <v>5109</v>
      </c>
      <c r="C5786" s="245">
        <v>2022</v>
      </c>
      <c r="D5786" s="245" t="s">
        <v>3771</v>
      </c>
      <c r="E5786" s="245">
        <v>1</v>
      </c>
      <c r="F5786" s="245"/>
      <c r="G5786" s="253">
        <v>40.878929999999997</v>
      </c>
    </row>
    <row r="5787" spans="1:7" ht="37.5">
      <c r="A5787" s="251"/>
      <c r="B5787" s="241" t="s">
        <v>5109</v>
      </c>
      <c r="C5787" s="245">
        <v>2022</v>
      </c>
      <c r="D5787" s="245" t="s">
        <v>3771</v>
      </c>
      <c r="E5787" s="245">
        <v>1</v>
      </c>
      <c r="F5787" s="245"/>
      <c r="G5787" s="253">
        <v>23.40448</v>
      </c>
    </row>
    <row r="5788" spans="1:7" ht="37.5">
      <c r="A5788" s="251"/>
      <c r="B5788" s="241" t="s">
        <v>5109</v>
      </c>
      <c r="C5788" s="245">
        <v>2022</v>
      </c>
      <c r="D5788" s="245" t="s">
        <v>3771</v>
      </c>
      <c r="E5788" s="245">
        <v>1</v>
      </c>
      <c r="F5788" s="245"/>
      <c r="G5788" s="253">
        <v>23.698560000000001</v>
      </c>
    </row>
    <row r="5789" spans="1:7" ht="37.5">
      <c r="A5789" s="251"/>
      <c r="B5789" s="241" t="s">
        <v>5109</v>
      </c>
      <c r="C5789" s="245">
        <v>2022</v>
      </c>
      <c r="D5789" s="245" t="s">
        <v>3771</v>
      </c>
      <c r="E5789" s="245">
        <v>1</v>
      </c>
      <c r="F5789" s="245"/>
      <c r="G5789" s="253">
        <v>12.515330000000001</v>
      </c>
    </row>
    <row r="5790" spans="1:7" ht="37.5">
      <c r="A5790" s="251"/>
      <c r="B5790" s="241" t="s">
        <v>5109</v>
      </c>
      <c r="C5790" s="245">
        <v>2022</v>
      </c>
      <c r="D5790" s="245" t="s">
        <v>3771</v>
      </c>
      <c r="E5790" s="245">
        <v>1</v>
      </c>
      <c r="F5790" s="245"/>
      <c r="G5790" s="253">
        <v>23.443200000000001</v>
      </c>
    </row>
    <row r="5791" spans="1:7" ht="37.5">
      <c r="A5791" s="251"/>
      <c r="B5791" s="241" t="s">
        <v>5109</v>
      </c>
      <c r="C5791" s="245">
        <v>2022</v>
      </c>
      <c r="D5791" s="245" t="s">
        <v>3771</v>
      </c>
      <c r="E5791" s="245">
        <v>1</v>
      </c>
      <c r="F5791" s="245"/>
      <c r="G5791" s="253">
        <v>23.443200000000001</v>
      </c>
    </row>
    <row r="5792" spans="1:7" ht="37.5">
      <c r="A5792" s="251"/>
      <c r="B5792" s="241" t="s">
        <v>5109</v>
      </c>
      <c r="C5792" s="245">
        <v>2022</v>
      </c>
      <c r="D5792" s="245" t="s">
        <v>3771</v>
      </c>
      <c r="E5792" s="245">
        <v>1</v>
      </c>
      <c r="F5792" s="245"/>
      <c r="G5792" s="253">
        <v>25.839880000000001</v>
      </c>
    </row>
    <row r="5793" spans="1:7" ht="37.5">
      <c r="A5793" s="251"/>
      <c r="B5793" s="241" t="s">
        <v>5109</v>
      </c>
      <c r="C5793" s="245">
        <v>2022</v>
      </c>
      <c r="D5793" s="245" t="s">
        <v>3771</v>
      </c>
      <c r="E5793" s="245">
        <v>1</v>
      </c>
      <c r="F5793" s="245"/>
      <c r="G5793" s="253">
        <v>37.559820000000002</v>
      </c>
    </row>
    <row r="5794" spans="1:7" ht="37.5">
      <c r="A5794" s="251"/>
      <c r="B5794" s="241" t="s">
        <v>5109</v>
      </c>
      <c r="C5794" s="245">
        <v>2022</v>
      </c>
      <c r="D5794" s="245" t="s">
        <v>3771</v>
      </c>
      <c r="E5794" s="245">
        <v>1</v>
      </c>
      <c r="F5794" s="245"/>
      <c r="G5794" s="253">
        <v>42.43515</v>
      </c>
    </row>
    <row r="5795" spans="1:7" ht="37.5">
      <c r="A5795" s="251"/>
      <c r="B5795" s="241" t="s">
        <v>5109</v>
      </c>
      <c r="C5795" s="245">
        <v>2022</v>
      </c>
      <c r="D5795" s="245" t="s">
        <v>3771</v>
      </c>
      <c r="E5795" s="245">
        <v>1</v>
      </c>
      <c r="F5795" s="245"/>
      <c r="G5795" s="253">
        <v>23.945139999999999</v>
      </c>
    </row>
    <row r="5796" spans="1:7" ht="37.5">
      <c r="A5796" s="251"/>
      <c r="B5796" s="241" t="s">
        <v>5109</v>
      </c>
      <c r="C5796" s="245">
        <v>2022</v>
      </c>
      <c r="D5796" s="245" t="s">
        <v>3771</v>
      </c>
      <c r="E5796" s="245">
        <v>1</v>
      </c>
      <c r="F5796" s="245"/>
      <c r="G5796" s="253">
        <v>37.601430000000001</v>
      </c>
    </row>
    <row r="5797" spans="1:7" ht="37.5">
      <c r="A5797" s="251"/>
      <c r="B5797" s="241" t="s">
        <v>5109</v>
      </c>
      <c r="C5797" s="245">
        <v>2022</v>
      </c>
      <c r="D5797" s="245" t="s">
        <v>3771</v>
      </c>
      <c r="E5797" s="245">
        <v>1</v>
      </c>
      <c r="F5797" s="245"/>
      <c r="G5797" s="253">
        <v>23.963240000000003</v>
      </c>
    </row>
    <row r="5798" spans="1:7" ht="37.5">
      <c r="A5798" s="251"/>
      <c r="B5798" s="241" t="s">
        <v>5109</v>
      </c>
      <c r="C5798" s="245">
        <v>2022</v>
      </c>
      <c r="D5798" s="245" t="s">
        <v>3771</v>
      </c>
      <c r="E5798" s="245">
        <v>1</v>
      </c>
      <c r="F5798" s="245"/>
      <c r="G5798" s="253">
        <v>23.963270000000001</v>
      </c>
    </row>
    <row r="5799" spans="1:7" ht="37.5">
      <c r="A5799" s="251"/>
      <c r="B5799" s="241" t="s">
        <v>5109</v>
      </c>
      <c r="C5799" s="245">
        <v>2022</v>
      </c>
      <c r="D5799" s="245" t="s">
        <v>3771</v>
      </c>
      <c r="E5799" s="245">
        <v>1</v>
      </c>
      <c r="F5799" s="245"/>
      <c r="G5799" s="253">
        <v>40.077529999999996</v>
      </c>
    </row>
    <row r="5800" spans="1:7" ht="37.5">
      <c r="A5800" s="251"/>
      <c r="B5800" s="241" t="s">
        <v>5109</v>
      </c>
      <c r="C5800" s="245">
        <v>2022</v>
      </c>
      <c r="D5800" s="245" t="s">
        <v>3771</v>
      </c>
      <c r="E5800" s="245">
        <v>1</v>
      </c>
      <c r="F5800" s="245"/>
      <c r="G5800" s="253">
        <v>23.594339999999999</v>
      </c>
    </row>
    <row r="5801" spans="1:7" ht="37.5">
      <c r="A5801" s="251"/>
      <c r="B5801" s="241" t="s">
        <v>5109</v>
      </c>
      <c r="C5801" s="245">
        <v>2022</v>
      </c>
      <c r="D5801" s="245" t="s">
        <v>3771</v>
      </c>
      <c r="E5801" s="245">
        <v>1</v>
      </c>
      <c r="F5801" s="245"/>
      <c r="G5801" s="253">
        <v>16.946770000000001</v>
      </c>
    </row>
    <row r="5802" spans="1:7" ht="37.5">
      <c r="A5802" s="251"/>
      <c r="B5802" s="241" t="s">
        <v>5109</v>
      </c>
      <c r="C5802" s="245">
        <v>2022</v>
      </c>
      <c r="D5802" s="245" t="s">
        <v>3771</v>
      </c>
      <c r="E5802" s="245">
        <v>1</v>
      </c>
      <c r="F5802" s="245"/>
      <c r="G5802" s="253">
        <v>20.202779999999997</v>
      </c>
    </row>
    <row r="5803" spans="1:7" ht="37.5">
      <c r="A5803" s="251"/>
      <c r="B5803" s="241" t="s">
        <v>5109</v>
      </c>
      <c r="C5803" s="245">
        <v>2022</v>
      </c>
      <c r="D5803" s="245" t="s">
        <v>3771</v>
      </c>
      <c r="E5803" s="245">
        <v>1</v>
      </c>
      <c r="F5803" s="245"/>
      <c r="G5803" s="253">
        <v>38.966160000000002</v>
      </c>
    </row>
    <row r="5804" spans="1:7" ht="37.5">
      <c r="A5804" s="251"/>
      <c r="B5804" s="241" t="s">
        <v>5109</v>
      </c>
      <c r="C5804" s="245">
        <v>2022</v>
      </c>
      <c r="D5804" s="245" t="s">
        <v>3771</v>
      </c>
      <c r="E5804" s="245">
        <v>1</v>
      </c>
      <c r="F5804" s="245"/>
      <c r="G5804" s="253">
        <v>38.966160000000002</v>
      </c>
    </row>
    <row r="5805" spans="1:7" ht="37.5">
      <c r="A5805" s="251"/>
      <c r="B5805" s="241" t="s">
        <v>5109</v>
      </c>
      <c r="C5805" s="245">
        <v>2022</v>
      </c>
      <c r="D5805" s="245" t="s">
        <v>3771</v>
      </c>
      <c r="E5805" s="245">
        <v>1</v>
      </c>
      <c r="F5805" s="245"/>
      <c r="G5805" s="253">
        <v>38.966160000000002</v>
      </c>
    </row>
    <row r="5806" spans="1:7" ht="37.5">
      <c r="A5806" s="251"/>
      <c r="B5806" s="241" t="s">
        <v>5109</v>
      </c>
      <c r="C5806" s="245">
        <v>2022</v>
      </c>
      <c r="D5806" s="245" t="s">
        <v>3771</v>
      </c>
      <c r="E5806" s="245">
        <v>1</v>
      </c>
      <c r="F5806" s="245"/>
      <c r="G5806" s="253">
        <v>21.77834</v>
      </c>
    </row>
    <row r="5807" spans="1:7" ht="37.5">
      <c r="A5807" s="251"/>
      <c r="B5807" s="241" t="s">
        <v>5109</v>
      </c>
      <c r="C5807" s="245">
        <v>2022</v>
      </c>
      <c r="D5807" s="245" t="s">
        <v>3771</v>
      </c>
      <c r="E5807" s="245">
        <v>1</v>
      </c>
      <c r="F5807" s="245"/>
      <c r="G5807" s="253">
        <v>21.77834</v>
      </c>
    </row>
    <row r="5808" spans="1:7" ht="37.5">
      <c r="A5808" s="251"/>
      <c r="B5808" s="241" t="s">
        <v>5109</v>
      </c>
      <c r="C5808" s="245">
        <v>2022</v>
      </c>
      <c r="D5808" s="245" t="s">
        <v>3771</v>
      </c>
      <c r="E5808" s="245">
        <v>1</v>
      </c>
      <c r="F5808" s="245"/>
      <c r="G5808" s="253">
        <v>21.197200000000002</v>
      </c>
    </row>
    <row r="5809" spans="1:7" ht="37.5">
      <c r="A5809" s="251"/>
      <c r="B5809" s="241" t="s">
        <v>5109</v>
      </c>
      <c r="C5809" s="245">
        <v>2022</v>
      </c>
      <c r="D5809" s="245" t="s">
        <v>3771</v>
      </c>
      <c r="E5809" s="245">
        <v>1</v>
      </c>
      <c r="F5809" s="245"/>
      <c r="G5809" s="253">
        <v>21.77834</v>
      </c>
    </row>
    <row r="5810" spans="1:7" ht="37.5">
      <c r="A5810" s="251"/>
      <c r="B5810" s="241" t="s">
        <v>5109</v>
      </c>
      <c r="C5810" s="245">
        <v>2022</v>
      </c>
      <c r="D5810" s="245" t="s">
        <v>3771</v>
      </c>
      <c r="E5810" s="245">
        <v>1</v>
      </c>
      <c r="F5810" s="245"/>
      <c r="G5810" s="253">
        <v>21.77834</v>
      </c>
    </row>
    <row r="5811" spans="1:7" ht="37.5">
      <c r="A5811" s="251"/>
      <c r="B5811" s="241" t="s">
        <v>5109</v>
      </c>
      <c r="C5811" s="245">
        <v>2022</v>
      </c>
      <c r="D5811" s="245" t="s">
        <v>3771</v>
      </c>
      <c r="E5811" s="245">
        <v>1</v>
      </c>
      <c r="F5811" s="245"/>
      <c r="G5811" s="253">
        <v>21.197200000000002</v>
      </c>
    </row>
    <row r="5812" spans="1:7" ht="37.5">
      <c r="A5812" s="251"/>
      <c r="B5812" s="241" t="s">
        <v>5109</v>
      </c>
      <c r="C5812" s="245">
        <v>2022</v>
      </c>
      <c r="D5812" s="245" t="s">
        <v>3771</v>
      </c>
      <c r="E5812" s="245">
        <v>1</v>
      </c>
      <c r="F5812" s="245"/>
      <c r="G5812" s="253">
        <v>21.197200000000002</v>
      </c>
    </row>
    <row r="5813" spans="1:7" ht="37.5">
      <c r="A5813" s="251"/>
      <c r="B5813" s="241" t="s">
        <v>5109</v>
      </c>
      <c r="C5813" s="245">
        <v>2022</v>
      </c>
      <c r="D5813" s="245" t="s">
        <v>3771</v>
      </c>
      <c r="E5813" s="245">
        <v>1</v>
      </c>
      <c r="F5813" s="245"/>
      <c r="G5813" s="253">
        <v>21.197200000000002</v>
      </c>
    </row>
    <row r="5814" spans="1:7" ht="37.5">
      <c r="A5814" s="251"/>
      <c r="B5814" s="241" t="s">
        <v>5109</v>
      </c>
      <c r="C5814" s="245">
        <v>2022</v>
      </c>
      <c r="D5814" s="245" t="s">
        <v>3771</v>
      </c>
      <c r="E5814" s="245">
        <v>1</v>
      </c>
      <c r="F5814" s="245"/>
      <c r="G5814" s="253">
        <v>21.197200000000002</v>
      </c>
    </row>
    <row r="5815" spans="1:7" ht="37.5">
      <c r="A5815" s="251"/>
      <c r="B5815" s="241" t="s">
        <v>5109</v>
      </c>
      <c r="C5815" s="245">
        <v>2022</v>
      </c>
      <c r="D5815" s="245" t="s">
        <v>3771</v>
      </c>
      <c r="E5815" s="245">
        <v>1</v>
      </c>
      <c r="F5815" s="245"/>
      <c r="G5815" s="253">
        <v>21.197200000000002</v>
      </c>
    </row>
    <row r="5816" spans="1:7" ht="37.5">
      <c r="A5816" s="251"/>
      <c r="B5816" s="241" t="s">
        <v>5109</v>
      </c>
      <c r="C5816" s="245">
        <v>2022</v>
      </c>
      <c r="D5816" s="245" t="s">
        <v>3771</v>
      </c>
      <c r="E5816" s="245">
        <v>1</v>
      </c>
      <c r="F5816" s="245"/>
      <c r="G5816" s="253">
        <v>21.197200000000002</v>
      </c>
    </row>
    <row r="5817" spans="1:7" ht="37.5">
      <c r="A5817" s="251"/>
      <c r="B5817" s="241" t="s">
        <v>5109</v>
      </c>
      <c r="C5817" s="245">
        <v>2022</v>
      </c>
      <c r="D5817" s="245" t="s">
        <v>3771</v>
      </c>
      <c r="E5817" s="245">
        <v>1</v>
      </c>
      <c r="F5817" s="245"/>
      <c r="G5817" s="253">
        <v>21.19717</v>
      </c>
    </row>
    <row r="5818" spans="1:7" ht="37.5">
      <c r="A5818" s="251"/>
      <c r="B5818" s="241" t="s">
        <v>5102</v>
      </c>
      <c r="C5818" s="245">
        <v>2022</v>
      </c>
      <c r="D5818" s="245" t="s">
        <v>3771</v>
      </c>
      <c r="E5818" s="245">
        <v>1</v>
      </c>
      <c r="F5818" s="245"/>
      <c r="G5818" s="253">
        <v>12.5588</v>
      </c>
    </row>
    <row r="5819" spans="1:7" ht="37.5">
      <c r="A5819" s="251"/>
      <c r="B5819" s="241" t="s">
        <v>5096</v>
      </c>
      <c r="C5819" s="245">
        <v>2022</v>
      </c>
      <c r="D5819" s="245" t="s">
        <v>3771</v>
      </c>
      <c r="E5819" s="245">
        <v>1</v>
      </c>
      <c r="F5819" s="245"/>
      <c r="G5819" s="253">
        <v>5.18276</v>
      </c>
    </row>
    <row r="5820" spans="1:7" ht="37.5">
      <c r="A5820" s="251"/>
      <c r="B5820" s="241" t="s">
        <v>5109</v>
      </c>
      <c r="C5820" s="245">
        <v>2022</v>
      </c>
      <c r="D5820" s="245" t="s">
        <v>3771</v>
      </c>
      <c r="E5820" s="245">
        <v>1</v>
      </c>
      <c r="F5820" s="245"/>
      <c r="G5820" s="253">
        <v>23.404259999999997</v>
      </c>
    </row>
    <row r="5821" spans="1:7" ht="37.5">
      <c r="A5821" s="251"/>
      <c r="B5821" s="241" t="s">
        <v>5089</v>
      </c>
      <c r="C5821" s="245">
        <v>2022</v>
      </c>
      <c r="D5821" s="245" t="s">
        <v>3771</v>
      </c>
      <c r="E5821" s="245">
        <v>1</v>
      </c>
      <c r="F5821" s="245"/>
      <c r="G5821" s="253">
        <v>66.953600000000009</v>
      </c>
    </row>
    <row r="5822" spans="1:7" ht="37.5">
      <c r="A5822" s="251"/>
      <c r="B5822" s="241" t="s">
        <v>5101</v>
      </c>
      <c r="C5822" s="245">
        <v>2022</v>
      </c>
      <c r="D5822" s="245" t="s">
        <v>3771</v>
      </c>
      <c r="E5822" s="245">
        <v>1</v>
      </c>
      <c r="F5822" s="245"/>
      <c r="G5822" s="253">
        <v>7.3813950000000004</v>
      </c>
    </row>
    <row r="5823" spans="1:7" ht="37.5">
      <c r="A5823" s="251"/>
      <c r="B5823" s="241" t="s">
        <v>5086</v>
      </c>
      <c r="C5823" s="245">
        <v>2022</v>
      </c>
      <c r="D5823" s="245" t="s">
        <v>3771</v>
      </c>
      <c r="E5823" s="245">
        <v>1</v>
      </c>
      <c r="F5823" s="245"/>
      <c r="G5823" s="253">
        <v>12.194870000000002</v>
      </c>
    </row>
    <row r="5824" spans="1:7">
      <c r="A5824" s="251"/>
      <c r="B5824" s="241" t="s">
        <v>5080</v>
      </c>
      <c r="C5824" s="245">
        <v>2022</v>
      </c>
      <c r="D5824" s="245" t="s">
        <v>3771</v>
      </c>
      <c r="E5824" s="245">
        <v>1</v>
      </c>
      <c r="F5824" s="245"/>
      <c r="G5824" s="253">
        <v>59.551720000000003</v>
      </c>
    </row>
    <row r="5825" spans="1:7" ht="37.5">
      <c r="A5825" s="251"/>
      <c r="B5825" s="241" t="s">
        <v>5100</v>
      </c>
      <c r="C5825" s="245">
        <v>2022</v>
      </c>
      <c r="D5825" s="245" t="s">
        <v>3771</v>
      </c>
      <c r="E5825" s="245">
        <v>2</v>
      </c>
      <c r="F5825" s="245"/>
      <c r="G5825" s="253">
        <v>6.2738900000000006</v>
      </c>
    </row>
    <row r="5826" spans="1:7" ht="37.5">
      <c r="A5826" s="251"/>
      <c r="B5826" s="241" t="s">
        <v>5084</v>
      </c>
      <c r="C5826" s="245">
        <v>2022</v>
      </c>
      <c r="D5826" s="245" t="s">
        <v>3771</v>
      </c>
      <c r="E5826" s="245">
        <v>1</v>
      </c>
      <c r="F5826" s="245"/>
      <c r="G5826" s="253">
        <v>78.550259999999994</v>
      </c>
    </row>
    <row r="5827" spans="1:7">
      <c r="A5827" s="251"/>
      <c r="B5827" s="241" t="s">
        <v>5087</v>
      </c>
      <c r="C5827" s="245">
        <v>2022</v>
      </c>
      <c r="D5827" s="245" t="s">
        <v>3771</v>
      </c>
      <c r="E5827" s="245">
        <v>1</v>
      </c>
      <c r="F5827" s="245"/>
      <c r="G5827" s="253">
        <v>79.41707000000001</v>
      </c>
    </row>
    <row r="5828" spans="1:7">
      <c r="A5828" s="251"/>
      <c r="B5828" s="241" t="s">
        <v>5091</v>
      </c>
      <c r="C5828" s="245">
        <v>2022</v>
      </c>
      <c r="D5828" s="245" t="s">
        <v>3771</v>
      </c>
      <c r="E5828" s="245">
        <v>1</v>
      </c>
      <c r="F5828" s="245"/>
      <c r="G5828" s="253">
        <v>31.734169999999999</v>
      </c>
    </row>
    <row r="5829" spans="1:7" ht="37.5">
      <c r="A5829" s="251"/>
      <c r="B5829" s="241" t="s">
        <v>5088</v>
      </c>
      <c r="C5829" s="245">
        <v>2022</v>
      </c>
      <c r="D5829" s="245" t="s">
        <v>3771</v>
      </c>
      <c r="E5829" s="245">
        <v>1</v>
      </c>
      <c r="F5829" s="245"/>
      <c r="G5829" s="253">
        <v>18.721520000000002</v>
      </c>
    </row>
    <row r="5830" spans="1:7">
      <c r="A5830" s="251" t="s">
        <v>5112</v>
      </c>
      <c r="B5830" s="241" t="s">
        <v>3809</v>
      </c>
      <c r="C5830" s="245">
        <v>2022</v>
      </c>
      <c r="D5830" s="245"/>
      <c r="E5830" s="245">
        <v>59</v>
      </c>
      <c r="F5830" s="245"/>
      <c r="G5830" s="253">
        <v>2642.7260799999999</v>
      </c>
    </row>
    <row r="5831" spans="1:7">
      <c r="A5831" s="251"/>
      <c r="B5831" s="241" t="s">
        <v>5077</v>
      </c>
      <c r="C5831" s="245">
        <v>2022</v>
      </c>
      <c r="D5831" s="245" t="s">
        <v>3771</v>
      </c>
      <c r="E5831" s="245">
        <v>1</v>
      </c>
      <c r="F5831" s="245"/>
      <c r="G5831" s="253">
        <v>49.589709999999997</v>
      </c>
    </row>
    <row r="5832" spans="1:7">
      <c r="A5832" s="251"/>
      <c r="B5832" s="241" t="s">
        <v>5077</v>
      </c>
      <c r="C5832" s="245">
        <v>2022</v>
      </c>
      <c r="D5832" s="245" t="s">
        <v>3771</v>
      </c>
      <c r="E5832" s="245">
        <v>1</v>
      </c>
      <c r="F5832" s="245"/>
      <c r="G5832" s="253">
        <v>48.239040000000003</v>
      </c>
    </row>
    <row r="5833" spans="1:7">
      <c r="A5833" s="251"/>
      <c r="B5833" s="241" t="s">
        <v>5077</v>
      </c>
      <c r="C5833" s="245">
        <v>2022</v>
      </c>
      <c r="D5833" s="245" t="s">
        <v>3771</v>
      </c>
      <c r="E5833" s="245">
        <v>1</v>
      </c>
      <c r="F5833" s="245"/>
      <c r="G5833" s="253">
        <v>43.362870000000001</v>
      </c>
    </row>
    <row r="5834" spans="1:7">
      <c r="A5834" s="251"/>
      <c r="B5834" s="241" t="s">
        <v>5077</v>
      </c>
      <c r="C5834" s="245">
        <v>2022</v>
      </c>
      <c r="D5834" s="245" t="s">
        <v>3771</v>
      </c>
      <c r="E5834" s="245">
        <v>1</v>
      </c>
      <c r="F5834" s="245"/>
      <c r="G5834" s="253">
        <v>42.182160000000003</v>
      </c>
    </row>
    <row r="5835" spans="1:7">
      <c r="A5835" s="251"/>
      <c r="B5835" s="241" t="s">
        <v>5077</v>
      </c>
      <c r="C5835" s="245">
        <v>2022</v>
      </c>
      <c r="D5835" s="245" t="s">
        <v>3771</v>
      </c>
      <c r="E5835" s="245">
        <v>1</v>
      </c>
      <c r="F5835" s="245"/>
      <c r="G5835" s="253">
        <v>60.604680000000002</v>
      </c>
    </row>
    <row r="5836" spans="1:7">
      <c r="A5836" s="251"/>
      <c r="B5836" s="241" t="s">
        <v>5077</v>
      </c>
      <c r="C5836" s="245">
        <v>2022</v>
      </c>
      <c r="D5836" s="245" t="s">
        <v>3771</v>
      </c>
      <c r="E5836" s="245">
        <v>1</v>
      </c>
      <c r="F5836" s="245"/>
      <c r="G5836" s="253">
        <v>41.280540000000002</v>
      </c>
    </row>
    <row r="5837" spans="1:7">
      <c r="A5837" s="251"/>
      <c r="B5837" s="241" t="s">
        <v>5077</v>
      </c>
      <c r="C5837" s="245">
        <v>2022</v>
      </c>
      <c r="D5837" s="245" t="s">
        <v>3771</v>
      </c>
      <c r="E5837" s="245">
        <v>1</v>
      </c>
      <c r="F5837" s="245"/>
      <c r="G5837" s="253">
        <v>22.166689999999999</v>
      </c>
    </row>
    <row r="5838" spans="1:7">
      <c r="A5838" s="251"/>
      <c r="B5838" s="241" t="s">
        <v>5077</v>
      </c>
      <c r="C5838" s="245">
        <v>2022</v>
      </c>
      <c r="D5838" s="245" t="s">
        <v>3771</v>
      </c>
      <c r="E5838" s="245">
        <v>1</v>
      </c>
      <c r="F5838" s="245"/>
      <c r="G5838" s="253">
        <v>33.150680000000001</v>
      </c>
    </row>
    <row r="5839" spans="1:7">
      <c r="A5839" s="251"/>
      <c r="B5839" s="241" t="s">
        <v>5078</v>
      </c>
      <c r="C5839" s="245">
        <v>2022</v>
      </c>
      <c r="D5839" s="245" t="s">
        <v>3771</v>
      </c>
      <c r="E5839" s="245">
        <v>1</v>
      </c>
      <c r="F5839" s="245"/>
      <c r="G5839" s="253">
        <v>65.994830000000007</v>
      </c>
    </row>
    <row r="5840" spans="1:7">
      <c r="A5840" s="251"/>
      <c r="B5840" s="241" t="s">
        <v>5078</v>
      </c>
      <c r="C5840" s="245">
        <v>2022</v>
      </c>
      <c r="D5840" s="245" t="s">
        <v>3771</v>
      </c>
      <c r="E5840" s="245">
        <v>1</v>
      </c>
      <c r="F5840" s="245"/>
      <c r="G5840" s="253">
        <v>83.545450000000002</v>
      </c>
    </row>
    <row r="5841" spans="1:7">
      <c r="A5841" s="251"/>
      <c r="B5841" s="241" t="s">
        <v>5078</v>
      </c>
      <c r="C5841" s="245">
        <v>2022</v>
      </c>
      <c r="D5841" s="245" t="s">
        <v>3771</v>
      </c>
      <c r="E5841" s="245">
        <v>1</v>
      </c>
      <c r="F5841" s="245"/>
      <c r="G5841" s="253">
        <v>57.579010000000004</v>
      </c>
    </row>
    <row r="5842" spans="1:7">
      <c r="A5842" s="251"/>
      <c r="B5842" s="241" t="s">
        <v>5078</v>
      </c>
      <c r="C5842" s="245">
        <v>2022</v>
      </c>
      <c r="D5842" s="245" t="s">
        <v>3771</v>
      </c>
      <c r="E5842" s="245">
        <v>1</v>
      </c>
      <c r="F5842" s="245"/>
      <c r="G5842" s="253">
        <v>44.341269999999994</v>
      </c>
    </row>
    <row r="5843" spans="1:7">
      <c r="A5843" s="251"/>
      <c r="B5843" s="241" t="s">
        <v>5078</v>
      </c>
      <c r="C5843" s="245">
        <v>2022</v>
      </c>
      <c r="D5843" s="245" t="s">
        <v>3771</v>
      </c>
      <c r="E5843" s="245">
        <v>1</v>
      </c>
      <c r="F5843" s="245"/>
      <c r="G5843" s="253">
        <v>51.268509999999999</v>
      </c>
    </row>
    <row r="5844" spans="1:7">
      <c r="A5844" s="251"/>
      <c r="B5844" s="241" t="s">
        <v>5078</v>
      </c>
      <c r="C5844" s="245">
        <v>2022</v>
      </c>
      <c r="D5844" s="245" t="s">
        <v>3771</v>
      </c>
      <c r="E5844" s="245">
        <v>1</v>
      </c>
      <c r="F5844" s="245"/>
      <c r="G5844" s="253">
        <v>55.698449999999994</v>
      </c>
    </row>
    <row r="5845" spans="1:7">
      <c r="A5845" s="251"/>
      <c r="B5845" s="241" t="s">
        <v>5078</v>
      </c>
      <c r="C5845" s="245">
        <v>2022</v>
      </c>
      <c r="D5845" s="245" t="s">
        <v>3771</v>
      </c>
      <c r="E5845" s="245">
        <v>1</v>
      </c>
      <c r="F5845" s="245"/>
      <c r="G5845" s="253">
        <v>17.777950000000001</v>
      </c>
    </row>
    <row r="5846" spans="1:7">
      <c r="A5846" s="251"/>
      <c r="B5846" s="241" t="s">
        <v>5078</v>
      </c>
      <c r="C5846" s="245">
        <v>2022</v>
      </c>
      <c r="D5846" s="245" t="s">
        <v>3771</v>
      </c>
      <c r="E5846" s="245">
        <v>1</v>
      </c>
      <c r="F5846" s="245"/>
      <c r="G5846" s="253">
        <v>56.429720000000003</v>
      </c>
    </row>
    <row r="5847" spans="1:7">
      <c r="A5847" s="251"/>
      <c r="B5847" s="241" t="s">
        <v>5078</v>
      </c>
      <c r="C5847" s="245">
        <v>2022</v>
      </c>
      <c r="D5847" s="245" t="s">
        <v>3771</v>
      </c>
      <c r="E5847" s="245">
        <v>1</v>
      </c>
      <c r="F5847" s="245"/>
      <c r="G5847" s="253">
        <v>58.455980000000004</v>
      </c>
    </row>
    <row r="5848" spans="1:7">
      <c r="A5848" s="251"/>
      <c r="B5848" s="241" t="s">
        <v>5078</v>
      </c>
      <c r="C5848" s="245">
        <v>2022</v>
      </c>
      <c r="D5848" s="245" t="s">
        <v>3771</v>
      </c>
      <c r="E5848" s="245">
        <v>1</v>
      </c>
      <c r="F5848" s="245"/>
      <c r="G5848" s="253">
        <v>58.275400000000005</v>
      </c>
    </row>
    <row r="5849" spans="1:7">
      <c r="A5849" s="251"/>
      <c r="B5849" s="241" t="s">
        <v>5078</v>
      </c>
      <c r="C5849" s="245">
        <v>2022</v>
      </c>
      <c r="D5849" s="245" t="s">
        <v>3771</v>
      </c>
      <c r="E5849" s="245">
        <v>1</v>
      </c>
      <c r="F5849" s="245"/>
      <c r="G5849" s="253">
        <v>50.192349999999998</v>
      </c>
    </row>
    <row r="5850" spans="1:7">
      <c r="A5850" s="251"/>
      <c r="B5850" s="241" t="s">
        <v>5078</v>
      </c>
      <c r="C5850" s="245">
        <v>2022</v>
      </c>
      <c r="D5850" s="245" t="s">
        <v>3771</v>
      </c>
      <c r="E5850" s="245">
        <v>1</v>
      </c>
      <c r="F5850" s="245"/>
      <c r="G5850" s="253">
        <v>69.306070000000005</v>
      </c>
    </row>
    <row r="5851" spans="1:7">
      <c r="A5851" s="251"/>
      <c r="B5851" s="241" t="s">
        <v>5078</v>
      </c>
      <c r="C5851" s="245">
        <v>2022</v>
      </c>
      <c r="D5851" s="245" t="s">
        <v>3771</v>
      </c>
      <c r="E5851" s="245">
        <v>1</v>
      </c>
      <c r="F5851" s="245"/>
      <c r="G5851" s="253">
        <v>69.30941</v>
      </c>
    </row>
    <row r="5852" spans="1:7">
      <c r="A5852" s="251"/>
      <c r="B5852" s="241" t="s">
        <v>5079</v>
      </c>
      <c r="C5852" s="245">
        <v>2022</v>
      </c>
      <c r="D5852" s="245" t="s">
        <v>3771</v>
      </c>
      <c r="E5852" s="245">
        <v>1</v>
      </c>
      <c r="F5852" s="245"/>
      <c r="G5852" s="253">
        <v>44.047350000000002</v>
      </c>
    </row>
    <row r="5853" spans="1:7">
      <c r="A5853" s="251"/>
      <c r="B5853" s="241" t="s">
        <v>5080</v>
      </c>
      <c r="C5853" s="245">
        <v>2022</v>
      </c>
      <c r="D5853" s="245" t="s">
        <v>3771</v>
      </c>
      <c r="E5853" s="245">
        <v>1</v>
      </c>
      <c r="F5853" s="245"/>
      <c r="G5853" s="253">
        <v>28.934990000000003</v>
      </c>
    </row>
    <row r="5854" spans="1:7" ht="37.5">
      <c r="A5854" s="251"/>
      <c r="B5854" s="241" t="s">
        <v>5081</v>
      </c>
      <c r="C5854" s="245">
        <v>2022</v>
      </c>
      <c r="D5854" s="245" t="s">
        <v>3771</v>
      </c>
      <c r="E5854" s="245">
        <v>1</v>
      </c>
      <c r="F5854" s="245"/>
      <c r="G5854" s="253">
        <v>25.929099999999998</v>
      </c>
    </row>
    <row r="5855" spans="1:7" ht="37.5">
      <c r="A5855" s="251"/>
      <c r="B5855" s="241" t="s">
        <v>5081</v>
      </c>
      <c r="C5855" s="245">
        <v>2022</v>
      </c>
      <c r="D5855" s="245" t="s">
        <v>3771</v>
      </c>
      <c r="E5855" s="245">
        <v>1</v>
      </c>
      <c r="F5855" s="245"/>
      <c r="G5855" s="253">
        <v>43.10669</v>
      </c>
    </row>
    <row r="5856" spans="1:7" ht="37.5">
      <c r="A5856" s="251"/>
      <c r="B5856" s="241" t="s">
        <v>5084</v>
      </c>
      <c r="C5856" s="245">
        <v>2022</v>
      </c>
      <c r="D5856" s="245" t="s">
        <v>3771</v>
      </c>
      <c r="E5856" s="245">
        <v>1</v>
      </c>
      <c r="F5856" s="245"/>
      <c r="G5856" s="253">
        <v>55.219660000000005</v>
      </c>
    </row>
    <row r="5857" spans="1:7" ht="37.5">
      <c r="A5857" s="251"/>
      <c r="B5857" s="241" t="s">
        <v>5084</v>
      </c>
      <c r="C5857" s="245">
        <v>2022</v>
      </c>
      <c r="D5857" s="245" t="s">
        <v>3771</v>
      </c>
      <c r="E5857" s="245">
        <v>1</v>
      </c>
      <c r="F5857" s="245"/>
      <c r="G5857" s="253">
        <v>44.843830000000004</v>
      </c>
    </row>
    <row r="5858" spans="1:7" ht="37.5">
      <c r="A5858" s="251"/>
      <c r="B5858" s="241" t="s">
        <v>5086</v>
      </c>
      <c r="C5858" s="245">
        <v>2022</v>
      </c>
      <c r="D5858" s="245" t="s">
        <v>3771</v>
      </c>
      <c r="E5858" s="245">
        <v>1</v>
      </c>
      <c r="F5858" s="245"/>
      <c r="G5858" s="253">
        <v>44.460290000000001</v>
      </c>
    </row>
    <row r="5859" spans="1:7" ht="37.5">
      <c r="A5859" s="251"/>
      <c r="B5859" s="241" t="s">
        <v>5086</v>
      </c>
      <c r="C5859" s="245">
        <v>2022</v>
      </c>
      <c r="D5859" s="245" t="s">
        <v>3771</v>
      </c>
      <c r="E5859" s="245">
        <v>1</v>
      </c>
      <c r="F5859" s="245"/>
      <c r="G5859" s="253">
        <v>28.710549999999998</v>
      </c>
    </row>
    <row r="5860" spans="1:7">
      <c r="A5860" s="251"/>
      <c r="B5860" s="241" t="s">
        <v>5087</v>
      </c>
      <c r="C5860" s="245">
        <v>2022</v>
      </c>
      <c r="D5860" s="245" t="s">
        <v>3771</v>
      </c>
      <c r="E5860" s="245">
        <v>1</v>
      </c>
      <c r="F5860" s="245"/>
      <c r="G5860" s="253">
        <v>3.0030300000000003</v>
      </c>
    </row>
    <row r="5861" spans="1:7">
      <c r="A5861" s="251"/>
      <c r="B5861" s="241" t="s">
        <v>5087</v>
      </c>
      <c r="C5861" s="245">
        <v>2022</v>
      </c>
      <c r="D5861" s="245" t="s">
        <v>3771</v>
      </c>
      <c r="E5861" s="245">
        <v>1</v>
      </c>
      <c r="F5861" s="245"/>
      <c r="G5861" s="253">
        <v>50.444609999999997</v>
      </c>
    </row>
    <row r="5862" spans="1:7">
      <c r="A5862" s="251"/>
      <c r="B5862" s="241" t="s">
        <v>5087</v>
      </c>
      <c r="C5862" s="245">
        <v>2022</v>
      </c>
      <c r="D5862" s="245" t="s">
        <v>3771</v>
      </c>
      <c r="E5862" s="245">
        <v>1</v>
      </c>
      <c r="F5862" s="245"/>
      <c r="G5862" s="253">
        <v>50.076560000000001</v>
      </c>
    </row>
    <row r="5863" spans="1:7" ht="37.5">
      <c r="A5863" s="251"/>
      <c r="B5863" s="241" t="s">
        <v>5088</v>
      </c>
      <c r="C5863" s="245">
        <v>2022</v>
      </c>
      <c r="D5863" s="245" t="s">
        <v>3771</v>
      </c>
      <c r="E5863" s="245">
        <v>1</v>
      </c>
      <c r="F5863" s="245"/>
      <c r="G5863" s="253">
        <v>35.252679999999998</v>
      </c>
    </row>
    <row r="5864" spans="1:7" ht="37.5">
      <c r="A5864" s="251"/>
      <c r="B5864" s="241" t="s">
        <v>5089</v>
      </c>
      <c r="C5864" s="245">
        <v>2022</v>
      </c>
      <c r="D5864" s="245" t="s">
        <v>3771</v>
      </c>
      <c r="E5864" s="245">
        <v>1</v>
      </c>
      <c r="F5864" s="245"/>
      <c r="G5864" s="253">
        <v>45.596839999999993</v>
      </c>
    </row>
    <row r="5865" spans="1:7" ht="37.5">
      <c r="A5865" s="251"/>
      <c r="B5865" s="241" t="s">
        <v>5089</v>
      </c>
      <c r="C5865" s="245">
        <v>2022</v>
      </c>
      <c r="D5865" s="245" t="s">
        <v>3771</v>
      </c>
      <c r="E5865" s="245">
        <v>1</v>
      </c>
      <c r="F5865" s="245"/>
      <c r="G5865" s="253">
        <v>54.138080000000002</v>
      </c>
    </row>
    <row r="5866" spans="1:7" ht="37.5">
      <c r="A5866" s="251"/>
      <c r="B5866" s="241" t="s">
        <v>5089</v>
      </c>
      <c r="C5866" s="245">
        <v>2022</v>
      </c>
      <c r="D5866" s="245" t="s">
        <v>3771</v>
      </c>
      <c r="E5866" s="245">
        <v>1</v>
      </c>
      <c r="F5866" s="245"/>
      <c r="G5866" s="253">
        <v>56.64649</v>
      </c>
    </row>
    <row r="5867" spans="1:7" ht="37.5">
      <c r="A5867" s="251"/>
      <c r="B5867" s="241" t="s">
        <v>5089</v>
      </c>
      <c r="C5867" s="245">
        <v>2022</v>
      </c>
      <c r="D5867" s="245" t="s">
        <v>3771</v>
      </c>
      <c r="E5867" s="245">
        <v>1</v>
      </c>
      <c r="F5867" s="245"/>
      <c r="G5867" s="253">
        <v>2.7289499999999998</v>
      </c>
    </row>
    <row r="5868" spans="1:7">
      <c r="A5868" s="251"/>
      <c r="B5868" s="241" t="s">
        <v>5091</v>
      </c>
      <c r="C5868" s="245">
        <v>2022</v>
      </c>
      <c r="D5868" s="245" t="s">
        <v>3771</v>
      </c>
      <c r="E5868" s="245">
        <v>1</v>
      </c>
      <c r="F5868" s="245"/>
      <c r="G5868" s="253">
        <v>50.940010000000001</v>
      </c>
    </row>
    <row r="5869" spans="1:7" ht="37.5">
      <c r="A5869" s="251"/>
      <c r="B5869" s="241" t="s">
        <v>5092</v>
      </c>
      <c r="C5869" s="245">
        <v>2022</v>
      </c>
      <c r="D5869" s="245" t="s">
        <v>3771</v>
      </c>
      <c r="E5869" s="245">
        <v>1</v>
      </c>
      <c r="F5869" s="245"/>
      <c r="G5869" s="253">
        <v>28.676830000000002</v>
      </c>
    </row>
    <row r="5870" spans="1:7">
      <c r="A5870" s="251"/>
      <c r="B5870" s="241" t="s">
        <v>5093</v>
      </c>
      <c r="C5870" s="245">
        <v>2022</v>
      </c>
      <c r="D5870" s="245" t="s">
        <v>3771</v>
      </c>
      <c r="E5870" s="245">
        <v>1</v>
      </c>
      <c r="F5870" s="245"/>
      <c r="G5870" s="253">
        <v>57.840980000000002</v>
      </c>
    </row>
    <row r="5871" spans="1:7">
      <c r="A5871" s="251"/>
      <c r="B5871" s="241" t="s">
        <v>5093</v>
      </c>
      <c r="C5871" s="245">
        <v>2022</v>
      </c>
      <c r="D5871" s="245" t="s">
        <v>3771</v>
      </c>
      <c r="E5871" s="245">
        <v>1</v>
      </c>
      <c r="F5871" s="245"/>
      <c r="G5871" s="253">
        <v>62.733989999999999</v>
      </c>
    </row>
    <row r="5872" spans="1:7">
      <c r="A5872" s="251"/>
      <c r="B5872" s="241" t="s">
        <v>5093</v>
      </c>
      <c r="C5872" s="245">
        <v>2022</v>
      </c>
      <c r="D5872" s="245" t="s">
        <v>3771</v>
      </c>
      <c r="E5872" s="245">
        <v>1</v>
      </c>
      <c r="F5872" s="245"/>
      <c r="G5872" s="253">
        <v>68.534729999999996</v>
      </c>
    </row>
    <row r="5873" spans="1:7" ht="37.5">
      <c r="A5873" s="251"/>
      <c r="B5873" s="241" t="s">
        <v>5094</v>
      </c>
      <c r="C5873" s="245">
        <v>2022</v>
      </c>
      <c r="D5873" s="245" t="s">
        <v>3771</v>
      </c>
      <c r="E5873" s="245">
        <v>1</v>
      </c>
      <c r="F5873" s="245"/>
      <c r="G5873" s="253">
        <v>51.01782</v>
      </c>
    </row>
    <row r="5874" spans="1:7" ht="37.5">
      <c r="A5874" s="251"/>
      <c r="B5874" s="241" t="s">
        <v>5095</v>
      </c>
      <c r="C5874" s="245">
        <v>2022</v>
      </c>
      <c r="D5874" s="245" t="s">
        <v>3771</v>
      </c>
      <c r="E5874" s="245">
        <v>1</v>
      </c>
      <c r="F5874" s="245"/>
      <c r="G5874" s="253">
        <v>43.574529999999996</v>
      </c>
    </row>
    <row r="5875" spans="1:7" ht="37.5">
      <c r="A5875" s="251"/>
      <c r="B5875" s="241" t="s">
        <v>5095</v>
      </c>
      <c r="C5875" s="245">
        <v>2022</v>
      </c>
      <c r="D5875" s="245" t="s">
        <v>3771</v>
      </c>
      <c r="E5875" s="245">
        <v>1</v>
      </c>
      <c r="F5875" s="245"/>
      <c r="G5875" s="253">
        <v>45.850370000000005</v>
      </c>
    </row>
    <row r="5876" spans="1:7" ht="37.5">
      <c r="A5876" s="251"/>
      <c r="B5876" s="241" t="s">
        <v>5095</v>
      </c>
      <c r="C5876" s="245">
        <v>2022</v>
      </c>
      <c r="D5876" s="245" t="s">
        <v>3771</v>
      </c>
      <c r="E5876" s="245">
        <v>1</v>
      </c>
      <c r="F5876" s="245"/>
      <c r="G5876" s="253">
        <v>47.865960000000001</v>
      </c>
    </row>
    <row r="5877" spans="1:7" ht="37.5">
      <c r="A5877" s="251"/>
      <c r="B5877" s="241" t="s">
        <v>5096</v>
      </c>
      <c r="C5877" s="245">
        <v>2022</v>
      </c>
      <c r="D5877" s="245" t="s">
        <v>3771</v>
      </c>
      <c r="E5877" s="245">
        <v>1</v>
      </c>
      <c r="F5877" s="245"/>
      <c r="G5877" s="253">
        <v>43.386629999999997</v>
      </c>
    </row>
    <row r="5878" spans="1:7" ht="37.5">
      <c r="A5878" s="251"/>
      <c r="B5878" s="241" t="s">
        <v>5098</v>
      </c>
      <c r="C5878" s="245">
        <v>2022</v>
      </c>
      <c r="D5878" s="245" t="s">
        <v>3771</v>
      </c>
      <c r="E5878" s="245">
        <v>1</v>
      </c>
      <c r="F5878" s="245"/>
      <c r="G5878" s="253">
        <v>45.01493</v>
      </c>
    </row>
    <row r="5879" spans="1:7">
      <c r="A5879" s="251"/>
      <c r="B5879" s="241" t="s">
        <v>5099</v>
      </c>
      <c r="C5879" s="245">
        <v>2022</v>
      </c>
      <c r="D5879" s="245" t="s">
        <v>3771</v>
      </c>
      <c r="E5879" s="245">
        <v>1</v>
      </c>
      <c r="F5879" s="245"/>
      <c r="G5879" s="253">
        <v>32.769940000000005</v>
      </c>
    </row>
    <row r="5880" spans="1:7">
      <c r="A5880" s="251"/>
      <c r="B5880" s="241" t="s">
        <v>5099</v>
      </c>
      <c r="C5880" s="245">
        <v>2022</v>
      </c>
      <c r="D5880" s="245" t="s">
        <v>3771</v>
      </c>
      <c r="E5880" s="245">
        <v>1</v>
      </c>
      <c r="F5880" s="245"/>
      <c r="G5880" s="253">
        <v>28.32938</v>
      </c>
    </row>
    <row r="5881" spans="1:7">
      <c r="A5881" s="251"/>
      <c r="B5881" s="241" t="s">
        <v>5099</v>
      </c>
      <c r="C5881" s="245">
        <v>2022</v>
      </c>
      <c r="D5881" s="245" t="s">
        <v>3771</v>
      </c>
      <c r="E5881" s="245">
        <v>1</v>
      </c>
      <c r="F5881" s="245"/>
      <c r="G5881" s="253">
        <v>31.153279999999999</v>
      </c>
    </row>
    <row r="5882" spans="1:7">
      <c r="A5882" s="251"/>
      <c r="B5882" s="241" t="s">
        <v>5099</v>
      </c>
      <c r="C5882" s="245">
        <v>2022</v>
      </c>
      <c r="D5882" s="245" t="s">
        <v>3771</v>
      </c>
      <c r="E5882" s="245">
        <v>1</v>
      </c>
      <c r="F5882" s="245"/>
      <c r="G5882" s="253">
        <v>34.996519999999997</v>
      </c>
    </row>
    <row r="5883" spans="1:7">
      <c r="A5883" s="251"/>
      <c r="B5883" s="241" t="s">
        <v>5099</v>
      </c>
      <c r="C5883" s="245">
        <v>2022</v>
      </c>
      <c r="D5883" s="245" t="s">
        <v>3771</v>
      </c>
      <c r="E5883" s="245">
        <v>1</v>
      </c>
      <c r="F5883" s="245"/>
      <c r="G5883" s="253">
        <v>34.319449999999996</v>
      </c>
    </row>
    <row r="5884" spans="1:7" ht="37.5">
      <c r="A5884" s="251"/>
      <c r="B5884" s="241" t="s">
        <v>5100</v>
      </c>
      <c r="C5884" s="245">
        <v>2022</v>
      </c>
      <c r="D5884" s="245" t="s">
        <v>3771</v>
      </c>
      <c r="E5884" s="245">
        <v>1</v>
      </c>
      <c r="F5884" s="245"/>
      <c r="G5884" s="253">
        <v>38.29278</v>
      </c>
    </row>
    <row r="5885" spans="1:7" ht="37.5">
      <c r="A5885" s="251"/>
      <c r="B5885" s="241" t="s">
        <v>5102</v>
      </c>
      <c r="C5885" s="245">
        <v>2022</v>
      </c>
      <c r="D5885" s="245" t="s">
        <v>3771</v>
      </c>
      <c r="E5885" s="245">
        <v>1</v>
      </c>
      <c r="F5885" s="245"/>
      <c r="G5885" s="253">
        <v>37.099789999999999</v>
      </c>
    </row>
    <row r="5886" spans="1:7" ht="37.5">
      <c r="A5886" s="251"/>
      <c r="B5886" s="241" t="s">
        <v>5102</v>
      </c>
      <c r="C5886" s="245">
        <v>2022</v>
      </c>
      <c r="D5886" s="245" t="s">
        <v>3771</v>
      </c>
      <c r="E5886" s="245">
        <v>1</v>
      </c>
      <c r="F5886" s="245"/>
      <c r="G5886" s="253">
        <v>43.131329999999998</v>
      </c>
    </row>
    <row r="5887" spans="1:7" ht="37.5">
      <c r="A5887" s="251"/>
      <c r="B5887" s="241" t="s">
        <v>5103</v>
      </c>
      <c r="C5887" s="245">
        <v>2022</v>
      </c>
      <c r="D5887" s="245" t="s">
        <v>3771</v>
      </c>
      <c r="E5887" s="245">
        <v>1</v>
      </c>
      <c r="F5887" s="245"/>
      <c r="G5887" s="253">
        <v>38.854059999999997</v>
      </c>
    </row>
    <row r="5888" spans="1:7" ht="37.5">
      <c r="A5888" s="251"/>
      <c r="B5888" s="241" t="s">
        <v>5103</v>
      </c>
      <c r="C5888" s="245">
        <v>2022</v>
      </c>
      <c r="D5888" s="245" t="s">
        <v>3771</v>
      </c>
      <c r="E5888" s="245">
        <v>1</v>
      </c>
      <c r="F5888" s="245"/>
      <c r="G5888" s="253">
        <v>44.31026</v>
      </c>
    </row>
    <row r="5889" spans="1:7" ht="37.5">
      <c r="A5889" s="251"/>
      <c r="B5889" s="241" t="s">
        <v>5107</v>
      </c>
      <c r="C5889" s="245">
        <v>2022</v>
      </c>
      <c r="D5889" s="245" t="s">
        <v>3771</v>
      </c>
      <c r="E5889" s="245">
        <v>1</v>
      </c>
      <c r="F5889" s="245"/>
      <c r="G5889" s="253">
        <v>42.142040000000001</v>
      </c>
    </row>
    <row r="5890" spans="1:7">
      <c r="A5890" s="251" t="s">
        <v>5113</v>
      </c>
      <c r="B5890" s="241" t="s">
        <v>5114</v>
      </c>
      <c r="C5890" s="245">
        <v>2022</v>
      </c>
      <c r="D5890" s="245"/>
      <c r="E5890" s="245">
        <v>27</v>
      </c>
      <c r="F5890" s="245"/>
      <c r="G5890" s="253">
        <v>9377.3348799999985</v>
      </c>
    </row>
    <row r="5891" spans="1:7">
      <c r="A5891" s="251"/>
      <c r="B5891" s="241" t="s">
        <v>5077</v>
      </c>
      <c r="C5891" s="245">
        <v>2022</v>
      </c>
      <c r="D5891" s="245" t="s">
        <v>3774</v>
      </c>
      <c r="E5891" s="245">
        <v>1</v>
      </c>
      <c r="F5891" s="245"/>
      <c r="G5891" s="253">
        <v>453.17403000000002</v>
      </c>
    </row>
    <row r="5892" spans="1:7">
      <c r="A5892" s="251"/>
      <c r="B5892" s="241" t="s">
        <v>5077</v>
      </c>
      <c r="C5892" s="245">
        <v>2022</v>
      </c>
      <c r="D5892" s="245" t="s">
        <v>3774</v>
      </c>
      <c r="E5892" s="245">
        <v>1</v>
      </c>
      <c r="F5892" s="245"/>
      <c r="G5892" s="253">
        <v>428.20389</v>
      </c>
    </row>
    <row r="5893" spans="1:7">
      <c r="A5893" s="251"/>
      <c r="B5893" s="241" t="s">
        <v>5077</v>
      </c>
      <c r="C5893" s="245">
        <v>2022</v>
      </c>
      <c r="D5893" s="245" t="s">
        <v>3774</v>
      </c>
      <c r="E5893" s="245">
        <v>1</v>
      </c>
      <c r="F5893" s="245"/>
      <c r="G5893" s="253">
        <v>321.48399999999998</v>
      </c>
    </row>
    <row r="5894" spans="1:7">
      <c r="A5894" s="251"/>
      <c r="B5894" s="241" t="s">
        <v>5077</v>
      </c>
      <c r="C5894" s="245">
        <v>2022</v>
      </c>
      <c r="D5894" s="245" t="s">
        <v>3774</v>
      </c>
      <c r="E5894" s="245">
        <v>1</v>
      </c>
      <c r="F5894" s="245"/>
      <c r="G5894" s="253">
        <v>293.86896999999999</v>
      </c>
    </row>
    <row r="5895" spans="1:7">
      <c r="A5895" s="251"/>
      <c r="B5895" s="241" t="s">
        <v>5078</v>
      </c>
      <c r="C5895" s="245">
        <v>2022</v>
      </c>
      <c r="D5895" s="245" t="s">
        <v>3774</v>
      </c>
      <c r="E5895" s="245">
        <v>1</v>
      </c>
      <c r="F5895" s="245"/>
      <c r="G5895" s="253">
        <v>288.62022999999999</v>
      </c>
    </row>
    <row r="5896" spans="1:7">
      <c r="A5896" s="251"/>
      <c r="B5896" s="241" t="s">
        <v>5078</v>
      </c>
      <c r="C5896" s="245">
        <v>2022</v>
      </c>
      <c r="D5896" s="245" t="s">
        <v>3774</v>
      </c>
      <c r="E5896" s="245">
        <v>1</v>
      </c>
      <c r="F5896" s="245"/>
      <c r="G5896" s="253">
        <v>146.31889999999999</v>
      </c>
    </row>
    <row r="5897" spans="1:7">
      <c r="A5897" s="251"/>
      <c r="B5897" s="241" t="s">
        <v>5078</v>
      </c>
      <c r="C5897" s="245">
        <v>2022</v>
      </c>
      <c r="D5897" s="245" t="s">
        <v>3774</v>
      </c>
      <c r="E5897" s="245">
        <v>1</v>
      </c>
      <c r="F5897" s="245"/>
      <c r="G5897" s="253">
        <v>161.54851000000002</v>
      </c>
    </row>
    <row r="5898" spans="1:7">
      <c r="A5898" s="251"/>
      <c r="B5898" s="241" t="s">
        <v>5078</v>
      </c>
      <c r="C5898" s="245">
        <v>2022</v>
      </c>
      <c r="D5898" s="245" t="s">
        <v>3774</v>
      </c>
      <c r="E5898" s="245">
        <v>1</v>
      </c>
      <c r="F5898" s="245"/>
      <c r="G5898" s="253">
        <v>184.12639999999999</v>
      </c>
    </row>
    <row r="5899" spans="1:7">
      <c r="A5899" s="251"/>
      <c r="B5899" s="241" t="s">
        <v>5079</v>
      </c>
      <c r="C5899" s="245">
        <v>2022</v>
      </c>
      <c r="D5899" s="245" t="s">
        <v>3774</v>
      </c>
      <c r="E5899" s="245">
        <v>1</v>
      </c>
      <c r="F5899" s="245"/>
      <c r="G5899" s="253">
        <v>321.48397999999997</v>
      </c>
    </row>
    <row r="5900" spans="1:7">
      <c r="A5900" s="251"/>
      <c r="B5900" s="241" t="s">
        <v>5082</v>
      </c>
      <c r="C5900" s="245">
        <v>2022</v>
      </c>
      <c r="D5900" s="245" t="s">
        <v>3774</v>
      </c>
      <c r="E5900" s="245">
        <v>1</v>
      </c>
      <c r="F5900" s="245"/>
      <c r="G5900" s="253">
        <v>321.48397999999997</v>
      </c>
    </row>
    <row r="5901" spans="1:7">
      <c r="A5901" s="251"/>
      <c r="B5901" s="241" t="s">
        <v>5085</v>
      </c>
      <c r="C5901" s="245">
        <v>2022</v>
      </c>
      <c r="D5901" s="245" t="s">
        <v>3774</v>
      </c>
      <c r="E5901" s="245">
        <v>1</v>
      </c>
      <c r="F5901" s="245"/>
      <c r="G5901" s="253">
        <v>451.26155</v>
      </c>
    </row>
    <row r="5902" spans="1:7">
      <c r="A5902" s="251"/>
      <c r="B5902" s="241" t="s">
        <v>5087</v>
      </c>
      <c r="C5902" s="245">
        <v>2022</v>
      </c>
      <c r="D5902" s="245" t="s">
        <v>3774</v>
      </c>
      <c r="E5902" s="245">
        <v>1</v>
      </c>
      <c r="F5902" s="245"/>
      <c r="G5902" s="253">
        <v>321.48397999999997</v>
      </c>
    </row>
    <row r="5903" spans="1:7">
      <c r="A5903" s="251"/>
      <c r="B5903" s="241" t="s">
        <v>5087</v>
      </c>
      <c r="C5903" s="245">
        <v>2022</v>
      </c>
      <c r="D5903" s="245" t="s">
        <v>3774</v>
      </c>
      <c r="E5903" s="245">
        <v>1</v>
      </c>
      <c r="F5903" s="245"/>
      <c r="G5903" s="253">
        <v>321.48397999999997</v>
      </c>
    </row>
    <row r="5904" spans="1:7" ht="37.5">
      <c r="A5904" s="251"/>
      <c r="B5904" s="241" t="s">
        <v>5092</v>
      </c>
      <c r="C5904" s="245">
        <v>2022</v>
      </c>
      <c r="D5904" s="245" t="s">
        <v>3774</v>
      </c>
      <c r="E5904" s="245">
        <v>1</v>
      </c>
      <c r="F5904" s="245"/>
      <c r="G5904" s="253">
        <v>394.89519999999999</v>
      </c>
    </row>
    <row r="5905" spans="1:7" ht="37.5">
      <c r="A5905" s="251"/>
      <c r="B5905" s="241" t="s">
        <v>5094</v>
      </c>
      <c r="C5905" s="245">
        <v>2022</v>
      </c>
      <c r="D5905" s="245" t="s">
        <v>3774</v>
      </c>
      <c r="E5905" s="245">
        <v>1</v>
      </c>
      <c r="F5905" s="245"/>
      <c r="G5905" s="253">
        <v>467.80450999999999</v>
      </c>
    </row>
    <row r="5906" spans="1:7" ht="37.5">
      <c r="A5906" s="251"/>
      <c r="B5906" s="241" t="s">
        <v>5094</v>
      </c>
      <c r="C5906" s="245">
        <v>2022</v>
      </c>
      <c r="D5906" s="245" t="s">
        <v>3774</v>
      </c>
      <c r="E5906" s="245">
        <v>1</v>
      </c>
      <c r="F5906" s="245"/>
      <c r="G5906" s="253">
        <v>443.93153000000001</v>
      </c>
    </row>
    <row r="5907" spans="1:7" ht="37.5">
      <c r="A5907" s="251"/>
      <c r="B5907" s="241" t="s">
        <v>5095</v>
      </c>
      <c r="C5907" s="245">
        <v>2022</v>
      </c>
      <c r="D5907" s="245" t="s">
        <v>3774</v>
      </c>
      <c r="E5907" s="245">
        <v>1</v>
      </c>
      <c r="F5907" s="245"/>
      <c r="G5907" s="253">
        <v>445.11258000000004</v>
      </c>
    </row>
    <row r="5908" spans="1:7" ht="37.5">
      <c r="A5908" s="251"/>
      <c r="B5908" s="241" t="s">
        <v>5095</v>
      </c>
      <c r="C5908" s="245">
        <v>2022</v>
      </c>
      <c r="D5908" s="245" t="s">
        <v>3774</v>
      </c>
      <c r="E5908" s="245">
        <v>1</v>
      </c>
      <c r="F5908" s="245"/>
      <c r="G5908" s="253">
        <v>444.91514000000001</v>
      </c>
    </row>
    <row r="5909" spans="1:7" ht="37.5">
      <c r="A5909" s="251"/>
      <c r="B5909" s="241" t="s">
        <v>5095</v>
      </c>
      <c r="C5909" s="245">
        <v>2022</v>
      </c>
      <c r="D5909" s="245" t="s">
        <v>3774</v>
      </c>
      <c r="E5909" s="245">
        <v>1</v>
      </c>
      <c r="F5909" s="245"/>
      <c r="G5909" s="253">
        <v>321.48399999999998</v>
      </c>
    </row>
    <row r="5910" spans="1:7" ht="37.5">
      <c r="A5910" s="251"/>
      <c r="B5910" s="241" t="s">
        <v>5096</v>
      </c>
      <c r="C5910" s="245">
        <v>2022</v>
      </c>
      <c r="D5910" s="245" t="s">
        <v>3774</v>
      </c>
      <c r="E5910" s="245">
        <v>1</v>
      </c>
      <c r="F5910" s="245"/>
      <c r="G5910" s="253">
        <v>321.48397999999997</v>
      </c>
    </row>
    <row r="5911" spans="1:7" ht="37.5">
      <c r="A5911" s="251"/>
      <c r="B5911" s="241" t="s">
        <v>5097</v>
      </c>
      <c r="C5911" s="245">
        <v>2022</v>
      </c>
      <c r="D5911" s="245" t="s">
        <v>3774</v>
      </c>
      <c r="E5911" s="245">
        <v>1</v>
      </c>
      <c r="F5911" s="245"/>
      <c r="G5911" s="253">
        <v>448.35305</v>
      </c>
    </row>
    <row r="5912" spans="1:7" ht="37.5">
      <c r="A5912" s="251"/>
      <c r="B5912" s="241" t="s">
        <v>5103</v>
      </c>
      <c r="C5912" s="245">
        <v>2022</v>
      </c>
      <c r="D5912" s="245" t="s">
        <v>3774</v>
      </c>
      <c r="E5912" s="245">
        <v>1</v>
      </c>
      <c r="F5912" s="245"/>
      <c r="G5912" s="253">
        <v>321.48397999999997</v>
      </c>
    </row>
    <row r="5913" spans="1:7" ht="37.5">
      <c r="A5913" s="251"/>
      <c r="B5913" s="241" t="s">
        <v>5104</v>
      </c>
      <c r="C5913" s="245">
        <v>2022</v>
      </c>
      <c r="D5913" s="245" t="s">
        <v>3774</v>
      </c>
      <c r="E5913" s="245">
        <v>1</v>
      </c>
      <c r="F5913" s="245"/>
      <c r="G5913" s="253">
        <v>467.39240999999998</v>
      </c>
    </row>
    <row r="5914" spans="1:7" ht="37.5">
      <c r="A5914" s="251"/>
      <c r="B5914" s="241" t="s">
        <v>5104</v>
      </c>
      <c r="C5914" s="245">
        <v>2022</v>
      </c>
      <c r="D5914" s="245" t="s">
        <v>3774</v>
      </c>
      <c r="E5914" s="245">
        <v>1</v>
      </c>
      <c r="F5914" s="245"/>
      <c r="G5914" s="253">
        <v>321.48397999999997</v>
      </c>
    </row>
    <row r="5915" spans="1:7" ht="37.5">
      <c r="A5915" s="251"/>
      <c r="B5915" s="241" t="s">
        <v>5104</v>
      </c>
      <c r="C5915" s="245">
        <v>2022</v>
      </c>
      <c r="D5915" s="245" t="s">
        <v>3774</v>
      </c>
      <c r="E5915" s="245">
        <v>1</v>
      </c>
      <c r="F5915" s="245"/>
      <c r="G5915" s="253">
        <v>321.48397999999997</v>
      </c>
    </row>
    <row r="5916" spans="1:7" ht="37.5">
      <c r="A5916" s="251"/>
      <c r="B5916" s="241" t="s">
        <v>5105</v>
      </c>
      <c r="C5916" s="245">
        <v>2022</v>
      </c>
      <c r="D5916" s="245" t="s">
        <v>3774</v>
      </c>
      <c r="E5916" s="245">
        <v>1</v>
      </c>
      <c r="F5916" s="245"/>
      <c r="G5916" s="253">
        <v>321.48402000000004</v>
      </c>
    </row>
    <row r="5917" spans="1:7" ht="37.5">
      <c r="A5917" s="251"/>
      <c r="B5917" s="248" t="s">
        <v>5109</v>
      </c>
      <c r="C5917" s="249">
        <v>2022</v>
      </c>
      <c r="D5917" s="249" t="s">
        <v>3774</v>
      </c>
      <c r="E5917" s="249">
        <v>1</v>
      </c>
      <c r="F5917" s="249"/>
      <c r="G5917" s="252">
        <v>321.48412000000002</v>
      </c>
    </row>
    <row r="5918" spans="1:7">
      <c r="A5918" s="251"/>
      <c r="B5918" s="257" t="s">
        <v>7222</v>
      </c>
      <c r="C5918" s="258"/>
      <c r="D5918" s="258"/>
      <c r="E5918" s="258">
        <v>182565</v>
      </c>
      <c r="F5918" s="258">
        <v>4286.1000000000004</v>
      </c>
      <c r="G5918" s="259">
        <v>505398.27970000001</v>
      </c>
    </row>
    <row r="5919" spans="1:7" s="120" customFormat="1">
      <c r="A5919" s="260"/>
      <c r="B5919" s="115"/>
      <c r="C5919" s="121"/>
      <c r="D5919" s="121"/>
      <c r="E5919" s="121"/>
      <c r="F5919" s="121"/>
      <c r="G5919" s="121"/>
    </row>
  </sheetData>
  <autoFilter ref="A7:G5918"/>
  <mergeCells count="3">
    <mergeCell ref="E1:G1"/>
    <mergeCell ref="E2:G2"/>
    <mergeCell ref="A4:G4"/>
  </mergeCells>
  <pageMargins left="0.70866141732283472" right="0.70866141732283472" top="0.74803149606299213" bottom="0.74803149606299213" header="0.31496062992125984" footer="0.31496062992125984"/>
  <pageSetup paperSize="9" scale="44" fitToHeight="10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40"/>
  <sheetViews>
    <sheetView topLeftCell="B1" zoomScale="50" zoomScaleNormal="50" workbookViewId="0">
      <selection activeCell="O15" sqref="O15"/>
    </sheetView>
  </sheetViews>
  <sheetFormatPr defaultColWidth="8.85546875" defaultRowHeight="18.75"/>
  <cols>
    <col min="1" max="1" width="0" style="88" hidden="1" customWidth="1"/>
    <col min="2" max="2" width="8.140625" style="88" customWidth="1"/>
    <col min="3" max="3" width="34.140625" style="88" customWidth="1"/>
    <col min="4" max="4" width="25.140625" style="88" customWidth="1"/>
    <col min="5" max="5" width="22.42578125" style="88" customWidth="1"/>
    <col min="6" max="6" width="22.140625" style="88" customWidth="1"/>
    <col min="7" max="7" width="25.42578125" style="88" customWidth="1"/>
    <col min="8" max="16384" width="8.85546875" style="88"/>
  </cols>
  <sheetData>
    <row r="1" spans="2:7">
      <c r="E1" s="89" t="s">
        <v>368</v>
      </c>
    </row>
    <row r="2" spans="2:7">
      <c r="E2" s="280" t="s">
        <v>0</v>
      </c>
      <c r="F2" s="280"/>
      <c r="G2" s="280"/>
    </row>
    <row r="3" spans="2:7">
      <c r="E3" s="280"/>
      <c r="F3" s="280"/>
      <c r="G3" s="280"/>
    </row>
    <row r="4" spans="2:7">
      <c r="B4" s="281"/>
      <c r="C4" s="281"/>
      <c r="D4" s="281"/>
      <c r="E4" s="281"/>
      <c r="F4" s="281"/>
      <c r="G4" s="281"/>
    </row>
    <row r="5" spans="2:7">
      <c r="B5" s="282" t="s">
        <v>6979</v>
      </c>
      <c r="C5" s="282"/>
      <c r="D5" s="282"/>
      <c r="E5" s="282"/>
      <c r="F5" s="282"/>
      <c r="G5" s="282"/>
    </row>
    <row r="6" spans="2:7">
      <c r="B6" s="272" t="s">
        <v>6980</v>
      </c>
      <c r="C6" s="272"/>
      <c r="D6" s="272"/>
      <c r="E6" s="272"/>
      <c r="F6" s="272"/>
      <c r="G6" s="272"/>
    </row>
    <row r="7" spans="2:7">
      <c r="B7" s="272"/>
      <c r="C7" s="272"/>
      <c r="D7" s="272"/>
      <c r="E7" s="272"/>
      <c r="F7" s="272"/>
      <c r="G7" s="272"/>
    </row>
    <row r="8" spans="2:7">
      <c r="C8" s="90"/>
      <c r="D8" s="91"/>
    </row>
    <row r="9" spans="2:7" ht="39.75" customHeight="1">
      <c r="B9" s="273" t="s">
        <v>3836</v>
      </c>
      <c r="C9" s="275" t="s">
        <v>3837</v>
      </c>
      <c r="D9" s="277" t="s">
        <v>3838</v>
      </c>
      <c r="E9" s="278"/>
      <c r="F9" s="279"/>
      <c r="G9" s="275" t="s">
        <v>3839</v>
      </c>
    </row>
    <row r="10" spans="2:7" ht="75">
      <c r="B10" s="274"/>
      <c r="C10" s="276"/>
      <c r="D10" s="92" t="s">
        <v>3840</v>
      </c>
      <c r="E10" s="92" t="s">
        <v>3841</v>
      </c>
      <c r="F10" s="92" t="s">
        <v>3842</v>
      </c>
      <c r="G10" s="276"/>
    </row>
    <row r="11" spans="2:7">
      <c r="B11" s="131">
        <v>1</v>
      </c>
      <c r="C11" s="131">
        <v>2</v>
      </c>
      <c r="D11" s="131">
        <v>3</v>
      </c>
      <c r="E11" s="131">
        <v>4</v>
      </c>
      <c r="F11" s="131">
        <v>5</v>
      </c>
      <c r="G11" s="131">
        <v>6</v>
      </c>
    </row>
    <row r="12" spans="2:7" ht="75">
      <c r="B12" s="132">
        <v>1</v>
      </c>
      <c r="C12" s="93" t="s">
        <v>3844</v>
      </c>
      <c r="D12" s="133">
        <v>52212030.269635692</v>
      </c>
      <c r="E12" s="134">
        <v>3163</v>
      </c>
      <c r="F12" s="134">
        <v>61611.239999999991</v>
      </c>
      <c r="G12" s="134">
        <v>16507.123069755198</v>
      </c>
    </row>
    <row r="13" spans="2:7" ht="56.25">
      <c r="B13" s="132">
        <v>2</v>
      </c>
      <c r="C13" s="93" t="s">
        <v>3845</v>
      </c>
      <c r="D13" s="134"/>
      <c r="E13" s="134"/>
      <c r="F13" s="134"/>
      <c r="G13" s="134"/>
    </row>
    <row r="14" spans="2:7" ht="198">
      <c r="B14" s="135" t="s">
        <v>3783</v>
      </c>
      <c r="C14" s="43" t="s">
        <v>3890</v>
      </c>
      <c r="D14" s="133">
        <v>32751127.264078934</v>
      </c>
      <c r="E14" s="133">
        <v>2054</v>
      </c>
      <c r="F14" s="133">
        <v>23271</v>
      </c>
      <c r="G14" s="134">
        <v>15945.0473534951</v>
      </c>
    </row>
    <row r="15" spans="2:7" ht="165">
      <c r="B15" s="135" t="s">
        <v>3843</v>
      </c>
      <c r="C15" s="43" t="s">
        <v>3846</v>
      </c>
      <c r="D15" s="133">
        <v>20186948.35628536</v>
      </c>
      <c r="E15" s="133">
        <v>1109</v>
      </c>
      <c r="F15" s="133">
        <v>36147.539999999986</v>
      </c>
      <c r="G15" s="134">
        <v>21171.654993581353</v>
      </c>
    </row>
    <row r="16" spans="2:7">
      <c r="B16" s="109"/>
      <c r="C16" s="109"/>
      <c r="D16" s="94"/>
      <c r="E16" s="109"/>
      <c r="F16" s="109"/>
      <c r="G16" s="109"/>
    </row>
    <row r="17" spans="2:7">
      <c r="B17" s="109"/>
      <c r="C17" s="109"/>
      <c r="D17" s="109"/>
      <c r="E17" s="109"/>
      <c r="F17" s="109"/>
      <c r="G17" s="109"/>
    </row>
    <row r="18" spans="2:7">
      <c r="B18" s="272" t="s">
        <v>5991</v>
      </c>
      <c r="C18" s="272"/>
      <c r="D18" s="272"/>
      <c r="E18" s="272"/>
      <c r="F18" s="272"/>
      <c r="G18" s="272"/>
    </row>
    <row r="19" spans="2:7">
      <c r="B19" s="272"/>
      <c r="C19" s="272"/>
      <c r="D19" s="272"/>
      <c r="E19" s="272"/>
      <c r="F19" s="272"/>
      <c r="G19" s="272"/>
    </row>
    <row r="20" spans="2:7">
      <c r="C20" s="90"/>
      <c r="D20" s="91"/>
    </row>
    <row r="21" spans="2:7" ht="51.75" customHeight="1">
      <c r="B21" s="273" t="s">
        <v>3836</v>
      </c>
      <c r="C21" s="275" t="s">
        <v>3837</v>
      </c>
      <c r="D21" s="277" t="s">
        <v>3838</v>
      </c>
      <c r="E21" s="278"/>
      <c r="F21" s="279"/>
      <c r="G21" s="275" t="s">
        <v>3839</v>
      </c>
    </row>
    <row r="22" spans="2:7" ht="75">
      <c r="B22" s="274"/>
      <c r="C22" s="276"/>
      <c r="D22" s="92" t="s">
        <v>3840</v>
      </c>
      <c r="E22" s="92" t="s">
        <v>3841</v>
      </c>
      <c r="F22" s="92" t="s">
        <v>3842</v>
      </c>
      <c r="G22" s="276"/>
    </row>
    <row r="23" spans="2:7">
      <c r="B23" s="131">
        <v>1</v>
      </c>
      <c r="C23" s="131">
        <v>2</v>
      </c>
      <c r="D23" s="131">
        <v>3</v>
      </c>
      <c r="E23" s="131">
        <v>4</v>
      </c>
      <c r="F23" s="131">
        <v>5</v>
      </c>
      <c r="G23" s="131">
        <v>6</v>
      </c>
    </row>
    <row r="24" spans="2:7" ht="75">
      <c r="B24" s="132">
        <v>1</v>
      </c>
      <c r="C24" s="93" t="s">
        <v>3844</v>
      </c>
      <c r="D24" s="134">
        <v>43689458.159999996</v>
      </c>
      <c r="E24" s="134">
        <v>3132</v>
      </c>
      <c r="F24" s="134">
        <v>61611.239999999991</v>
      </c>
      <c r="G24" s="134">
        <v>13949.38</v>
      </c>
    </row>
    <row r="25" spans="2:7" ht="56.25">
      <c r="B25" s="132">
        <v>2</v>
      </c>
      <c r="C25" s="93" t="s">
        <v>3845</v>
      </c>
      <c r="D25" s="134"/>
      <c r="E25" s="134"/>
      <c r="F25" s="134"/>
      <c r="G25" s="134"/>
    </row>
    <row r="26" spans="2:7" ht="198">
      <c r="B26" s="135" t="s">
        <v>3783</v>
      </c>
      <c r="C26" s="43" t="s">
        <v>3890</v>
      </c>
      <c r="D26" s="133">
        <v>40352694.719999999</v>
      </c>
      <c r="E26" s="133">
        <v>2336</v>
      </c>
      <c r="F26" s="133">
        <v>25463.7</v>
      </c>
      <c r="G26" s="134">
        <v>17274.27</v>
      </c>
    </row>
    <row r="27" spans="2:7" ht="165">
      <c r="B27" s="135" t="s">
        <v>3843</v>
      </c>
      <c r="C27" s="43" t="s">
        <v>3846</v>
      </c>
      <c r="D27" s="133">
        <v>18977775.390000015</v>
      </c>
      <c r="E27" s="133">
        <v>796</v>
      </c>
      <c r="F27" s="133">
        <v>36147.539999999986</v>
      </c>
      <c r="G27" s="134">
        <v>23841.426369346755</v>
      </c>
    </row>
    <row r="28" spans="2:7">
      <c r="B28" s="109"/>
      <c r="C28" s="109"/>
      <c r="D28" s="94"/>
      <c r="E28" s="109"/>
      <c r="F28" s="109"/>
      <c r="G28" s="109"/>
    </row>
    <row r="29" spans="2:7">
      <c r="B29" s="109"/>
      <c r="C29" s="109"/>
      <c r="D29" s="109"/>
      <c r="E29" s="109"/>
      <c r="F29" s="109"/>
      <c r="G29" s="109"/>
    </row>
    <row r="30" spans="2:7">
      <c r="B30" s="272" t="s">
        <v>5115</v>
      </c>
      <c r="C30" s="272"/>
      <c r="D30" s="272"/>
      <c r="E30" s="272"/>
      <c r="F30" s="272"/>
      <c r="G30" s="272"/>
    </row>
    <row r="31" spans="2:7">
      <c r="B31" s="272"/>
      <c r="C31" s="272"/>
      <c r="D31" s="272"/>
      <c r="E31" s="272"/>
      <c r="F31" s="272"/>
      <c r="G31" s="272"/>
    </row>
    <row r="32" spans="2:7">
      <c r="C32" s="90"/>
      <c r="D32" s="91"/>
    </row>
    <row r="33" spans="2:7" s="95" customFormat="1" ht="53.25" customHeight="1">
      <c r="B33" s="273" t="s">
        <v>3836</v>
      </c>
      <c r="C33" s="275" t="s">
        <v>3837</v>
      </c>
      <c r="D33" s="277" t="s">
        <v>3838</v>
      </c>
      <c r="E33" s="278"/>
      <c r="F33" s="279"/>
      <c r="G33" s="275" t="s">
        <v>3839</v>
      </c>
    </row>
    <row r="34" spans="2:7" ht="75">
      <c r="B34" s="274"/>
      <c r="C34" s="276"/>
      <c r="D34" s="92" t="s">
        <v>3840</v>
      </c>
      <c r="E34" s="92" t="s">
        <v>3841</v>
      </c>
      <c r="F34" s="92" t="s">
        <v>3842</v>
      </c>
      <c r="G34" s="276"/>
    </row>
    <row r="35" spans="2:7">
      <c r="B35" s="131">
        <v>1</v>
      </c>
      <c r="C35" s="131">
        <v>2</v>
      </c>
      <c r="D35" s="131">
        <v>3</v>
      </c>
      <c r="E35" s="131">
        <v>4</v>
      </c>
      <c r="F35" s="131">
        <v>5</v>
      </c>
      <c r="G35" s="131">
        <v>6</v>
      </c>
    </row>
    <row r="36" spans="2:7" ht="75">
      <c r="B36" s="132">
        <v>1</v>
      </c>
      <c r="C36" s="93" t="s">
        <v>3844</v>
      </c>
      <c r="D36" s="134">
        <v>49498617.320000008</v>
      </c>
      <c r="E36" s="134">
        <v>3988</v>
      </c>
      <c r="F36" s="134">
        <v>70327.420000000013</v>
      </c>
      <c r="G36" s="134">
        <v>12411.890000000001</v>
      </c>
    </row>
    <row r="37" spans="2:7" ht="56.25">
      <c r="B37" s="132">
        <v>2</v>
      </c>
      <c r="C37" s="93" t="s">
        <v>3845</v>
      </c>
      <c r="D37" s="134"/>
      <c r="E37" s="134"/>
      <c r="F37" s="134"/>
      <c r="G37" s="134"/>
    </row>
    <row r="38" spans="2:7" ht="198">
      <c r="B38" s="135" t="s">
        <v>3783</v>
      </c>
      <c r="C38" s="43" t="s">
        <v>3890</v>
      </c>
      <c r="D38" s="134">
        <v>39907668</v>
      </c>
      <c r="E38" s="134">
        <v>3450</v>
      </c>
      <c r="F38" s="134">
        <v>42468.75</v>
      </c>
      <c r="G38" s="134">
        <v>11567.44</v>
      </c>
    </row>
    <row r="39" spans="2:7" ht="165">
      <c r="B39" s="135" t="s">
        <v>3843</v>
      </c>
      <c r="C39" s="43" t="s">
        <v>3846</v>
      </c>
      <c r="D39" s="134">
        <v>13438020.193494543</v>
      </c>
      <c r="E39" s="134">
        <v>538</v>
      </c>
      <c r="F39" s="134">
        <v>27858.670000000016</v>
      </c>
      <c r="G39" s="134">
        <v>24977.732701662721</v>
      </c>
    </row>
    <row r="40" spans="2:7">
      <c r="D40" s="136"/>
    </row>
  </sheetData>
  <mergeCells count="18">
    <mergeCell ref="E2:G3"/>
    <mergeCell ref="B4:G4"/>
    <mergeCell ref="B5:G5"/>
    <mergeCell ref="B6:G7"/>
    <mergeCell ref="B9:B10"/>
    <mergeCell ref="C9:C10"/>
    <mergeCell ref="D9:F9"/>
    <mergeCell ref="G9:G10"/>
    <mergeCell ref="B18:G19"/>
    <mergeCell ref="B21:B22"/>
    <mergeCell ref="C21:C22"/>
    <mergeCell ref="D21:F21"/>
    <mergeCell ref="G21:G22"/>
    <mergeCell ref="B30:G31"/>
    <mergeCell ref="B33:B34"/>
    <mergeCell ref="C33:C34"/>
    <mergeCell ref="D33:F33"/>
    <mergeCell ref="G33:G34"/>
  </mergeCells>
  <pageMargins left="0.9055118110236221" right="0.51181102362204722" top="0.55118110236220474" bottom="0.55118110236220474" header="0.31496062992125984" footer="0.31496062992125984"/>
  <pageSetup paperSize="9" scale="63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8"/>
  <sheetViews>
    <sheetView zoomScale="55" zoomScaleNormal="55" workbookViewId="0">
      <selection activeCell="L18" sqref="L18"/>
    </sheetView>
  </sheetViews>
  <sheetFormatPr defaultColWidth="9.140625" defaultRowHeight="18.75"/>
  <cols>
    <col min="1" max="1" width="11.42578125" style="96" customWidth="1"/>
    <col min="2" max="2" width="49.42578125" style="96" customWidth="1"/>
    <col min="3" max="3" width="30.42578125" style="96" customWidth="1"/>
    <col min="4" max="4" width="29.7109375" style="96" customWidth="1"/>
    <col min="5" max="5" width="37.42578125" style="96" customWidth="1"/>
    <col min="6" max="16384" width="9.140625" style="96"/>
  </cols>
  <sheetData>
    <row r="1" spans="1:5">
      <c r="E1" s="96" t="s">
        <v>3847</v>
      </c>
    </row>
    <row r="2" spans="1:5">
      <c r="E2" s="280" t="s">
        <v>0</v>
      </c>
    </row>
    <row r="3" spans="1:5">
      <c r="E3" s="280"/>
    </row>
    <row r="4" spans="1:5">
      <c r="A4" s="283"/>
      <c r="B4" s="283"/>
      <c r="C4" s="283"/>
      <c r="D4" s="283"/>
      <c r="E4" s="283"/>
    </row>
    <row r="5" spans="1:5" ht="60.75" customHeight="1">
      <c r="A5" s="272" t="s">
        <v>6979</v>
      </c>
      <c r="B5" s="272"/>
      <c r="C5" s="272"/>
      <c r="D5" s="272"/>
      <c r="E5" s="272"/>
    </row>
    <row r="6" spans="1:5">
      <c r="A6" s="98"/>
      <c r="B6" s="98"/>
      <c r="C6" s="98"/>
      <c r="D6" s="98"/>
      <c r="E6" s="98"/>
    </row>
    <row r="7" spans="1:5">
      <c r="A7" s="36"/>
      <c r="E7" s="97" t="s">
        <v>3848</v>
      </c>
    </row>
    <row r="8" spans="1:5" ht="56.25">
      <c r="A8" s="92" t="s">
        <v>3836</v>
      </c>
      <c r="B8" s="92" t="s">
        <v>3849</v>
      </c>
      <c r="C8" s="92" t="s">
        <v>6981</v>
      </c>
      <c r="D8" s="92" t="s">
        <v>5992</v>
      </c>
      <c r="E8" s="92" t="s">
        <v>5116</v>
      </c>
    </row>
    <row r="9" spans="1:5">
      <c r="A9" s="92">
        <v>1</v>
      </c>
      <c r="B9" s="92">
        <v>2</v>
      </c>
      <c r="C9" s="92"/>
      <c r="D9" s="92"/>
      <c r="E9" s="92"/>
    </row>
    <row r="10" spans="1:5" ht="56.25">
      <c r="A10" s="92" t="s">
        <v>11</v>
      </c>
      <c r="B10" s="93" t="s">
        <v>3850</v>
      </c>
      <c r="C10" s="99">
        <v>105150.10588999999</v>
      </c>
      <c r="D10" s="99">
        <v>103019.92827</v>
      </c>
      <c r="E10" s="100">
        <v>102844.30551349455</v>
      </c>
    </row>
    <row r="11" spans="1:5">
      <c r="A11" s="92" t="s">
        <v>3770</v>
      </c>
      <c r="B11" s="93" t="s">
        <v>3851</v>
      </c>
      <c r="C11" s="99">
        <v>12192.276142035245</v>
      </c>
      <c r="D11" s="99">
        <v>11704.711125103877</v>
      </c>
      <c r="E11" s="100">
        <v>12111.232312143891</v>
      </c>
    </row>
    <row r="12" spans="1:5">
      <c r="A12" s="92" t="s">
        <v>3852</v>
      </c>
      <c r="B12" s="93" t="s">
        <v>3853</v>
      </c>
      <c r="C12" s="99">
        <v>8.0255776529454419</v>
      </c>
      <c r="D12" s="99">
        <v>10.250054512538039</v>
      </c>
      <c r="E12" s="100">
        <v>9.1051888378284804</v>
      </c>
    </row>
    <row r="13" spans="1:5">
      <c r="A13" s="92" t="s">
        <v>3772</v>
      </c>
      <c r="B13" s="93" t="s">
        <v>3854</v>
      </c>
      <c r="C13" s="99">
        <v>69878.625079154386</v>
      </c>
      <c r="D13" s="99">
        <v>68658.187578769895</v>
      </c>
      <c r="E13" s="100">
        <v>68165.006484578218</v>
      </c>
    </row>
    <row r="14" spans="1:5">
      <c r="A14" s="92" t="s">
        <v>3776</v>
      </c>
      <c r="B14" s="93" t="s">
        <v>3855</v>
      </c>
      <c r="C14" s="99">
        <v>20996.831794906819</v>
      </c>
      <c r="D14" s="99">
        <v>20579.881422911982</v>
      </c>
      <c r="E14" s="100">
        <v>20489.361394419433</v>
      </c>
    </row>
    <row r="15" spans="1:5">
      <c r="A15" s="92" t="s">
        <v>3856</v>
      </c>
      <c r="B15" s="93" t="s">
        <v>3857</v>
      </c>
      <c r="C15" s="99">
        <v>2074.3472962506125</v>
      </c>
      <c r="D15" s="99">
        <v>2066.8980887017146</v>
      </c>
      <c r="E15" s="100">
        <v>2069.600133515165</v>
      </c>
    </row>
    <row r="16" spans="1:5" ht="37.5">
      <c r="A16" s="92" t="s">
        <v>3858</v>
      </c>
      <c r="B16" s="93" t="s">
        <v>3859</v>
      </c>
      <c r="C16" s="99"/>
      <c r="D16" s="99">
        <v>0</v>
      </c>
      <c r="E16" s="100">
        <v>0</v>
      </c>
    </row>
    <row r="17" spans="1:5" ht="56.25">
      <c r="A17" s="92" t="s">
        <v>3860</v>
      </c>
      <c r="B17" s="93" t="s">
        <v>3861</v>
      </c>
      <c r="C17" s="99"/>
      <c r="D17" s="99">
        <v>0</v>
      </c>
      <c r="E17" s="100">
        <v>0</v>
      </c>
    </row>
    <row r="18" spans="1:5" ht="37.5">
      <c r="A18" s="92" t="s">
        <v>3862</v>
      </c>
      <c r="B18" s="93" t="s">
        <v>3863</v>
      </c>
      <c r="C18" s="99">
        <v>2074.3472962506125</v>
      </c>
      <c r="D18" s="99">
        <v>2066.8980887017146</v>
      </c>
      <c r="E18" s="100">
        <v>2069.600133515165</v>
      </c>
    </row>
    <row r="19" spans="1:5">
      <c r="A19" s="92" t="s">
        <v>3864</v>
      </c>
      <c r="B19" s="93" t="s">
        <v>3865</v>
      </c>
      <c r="C19" s="99"/>
      <c r="D19" s="99">
        <v>0</v>
      </c>
      <c r="E19" s="100">
        <v>0</v>
      </c>
    </row>
    <row r="20" spans="1:5" ht="37.5">
      <c r="A20" s="92" t="s">
        <v>3866</v>
      </c>
      <c r="B20" s="93" t="s">
        <v>3867</v>
      </c>
      <c r="C20" s="99"/>
      <c r="D20" s="99">
        <v>0</v>
      </c>
      <c r="E20" s="100">
        <v>0</v>
      </c>
    </row>
    <row r="21" spans="1:5" ht="75">
      <c r="A21" s="92" t="s">
        <v>3868</v>
      </c>
      <c r="B21" s="93" t="s">
        <v>3869</v>
      </c>
      <c r="C21" s="99">
        <v>68.647370886052286</v>
      </c>
      <c r="D21" s="99">
        <v>237.6141823297919</v>
      </c>
      <c r="E21" s="100">
        <v>210.61699320472877</v>
      </c>
    </row>
    <row r="22" spans="1:5">
      <c r="A22" s="92" t="s">
        <v>3870</v>
      </c>
      <c r="B22" s="93" t="s">
        <v>6982</v>
      </c>
      <c r="C22" s="99">
        <v>48.959406335860507</v>
      </c>
      <c r="D22" s="99">
        <v>65.189608634880983</v>
      </c>
      <c r="E22" s="100">
        <v>59.837791741151833</v>
      </c>
    </row>
    <row r="23" spans="1:5" ht="37.5">
      <c r="A23" s="92" t="s">
        <v>3871</v>
      </c>
      <c r="B23" s="93" t="s">
        <v>3872</v>
      </c>
      <c r="C23" s="99">
        <v>1956.7405190287</v>
      </c>
      <c r="D23" s="99">
        <v>1764.0942977370416</v>
      </c>
      <c r="E23" s="100">
        <v>1799.1453485692844</v>
      </c>
    </row>
    <row r="24" spans="1:5">
      <c r="A24" s="92" t="s">
        <v>3873</v>
      </c>
      <c r="B24" s="93" t="s">
        <v>3874</v>
      </c>
      <c r="C24" s="99"/>
      <c r="D24" s="99"/>
      <c r="E24" s="100"/>
    </row>
    <row r="25" spans="1:5">
      <c r="A25" s="92" t="s">
        <v>3875</v>
      </c>
      <c r="B25" s="93" t="s">
        <v>3876</v>
      </c>
      <c r="C25" s="99"/>
      <c r="D25" s="99"/>
      <c r="E25" s="93"/>
    </row>
    <row r="26" spans="1:5">
      <c r="A26" s="122" t="s">
        <v>3877</v>
      </c>
      <c r="B26" s="137" t="s">
        <v>3878</v>
      </c>
      <c r="C26" s="99"/>
      <c r="D26" s="138"/>
      <c r="E26" s="137"/>
    </row>
    <row r="27" spans="1:5">
      <c r="A27" s="92" t="s">
        <v>3879</v>
      </c>
      <c r="B27" s="93" t="s">
        <v>3880</v>
      </c>
      <c r="C27" s="99"/>
      <c r="D27" s="99"/>
      <c r="E27" s="93"/>
    </row>
    <row r="28" spans="1:5" ht="37.5">
      <c r="A28" s="92" t="s">
        <v>3881</v>
      </c>
      <c r="B28" s="93" t="s">
        <v>3882</v>
      </c>
      <c r="C28" s="99"/>
      <c r="D28" s="99"/>
      <c r="E28" s="100"/>
    </row>
  </sheetData>
  <mergeCells count="3">
    <mergeCell ref="A5:E5"/>
    <mergeCell ref="A4:E4"/>
    <mergeCell ref="E2:E3"/>
  </mergeCells>
  <pageMargins left="0.9055118110236221" right="0.51181102362204722" top="0.55118110236220474" bottom="0.55118110236220474" header="0.31496062992125984" footer="0.31496062992125984"/>
  <pageSetup paperSize="9" scale="6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9"/>
  <sheetViews>
    <sheetView view="pageBreakPreview" zoomScale="75" zoomScaleNormal="100" zoomScaleSheetLayoutView="75" workbookViewId="0">
      <selection activeCell="BT12" sqref="BT12:CX12"/>
    </sheetView>
  </sheetViews>
  <sheetFormatPr defaultColWidth="0.85546875" defaultRowHeight="15"/>
  <cols>
    <col min="1" max="101" width="0.85546875" style="101"/>
    <col min="102" max="102" width="12" style="101" customWidth="1"/>
    <col min="103" max="103" width="1.85546875" style="101" bestFit="1" customWidth="1"/>
    <col min="104" max="16384" width="0.85546875" style="101"/>
  </cols>
  <sheetData>
    <row r="1" spans="1:105" s="123" customFormat="1" ht="12.75">
      <c r="BQ1" s="123" t="s">
        <v>368</v>
      </c>
    </row>
    <row r="2" spans="1:105" s="123" customFormat="1" ht="39.75" customHeight="1">
      <c r="BQ2" s="284" t="s">
        <v>5997</v>
      </c>
      <c r="BR2" s="284"/>
      <c r="BS2" s="284"/>
      <c r="BT2" s="284"/>
      <c r="BU2" s="284"/>
      <c r="BV2" s="284"/>
      <c r="BW2" s="284"/>
      <c r="BX2" s="284"/>
      <c r="BY2" s="284"/>
      <c r="BZ2" s="284"/>
      <c r="CA2" s="284"/>
      <c r="CB2" s="284"/>
      <c r="CC2" s="284"/>
      <c r="CD2" s="284"/>
      <c r="CE2" s="284"/>
      <c r="CF2" s="284"/>
      <c r="CG2" s="284"/>
      <c r="CH2" s="284"/>
      <c r="CI2" s="284"/>
      <c r="CJ2" s="284"/>
      <c r="CK2" s="284"/>
      <c r="CL2" s="284"/>
      <c r="CM2" s="284"/>
      <c r="CN2" s="284"/>
      <c r="CO2" s="284"/>
      <c r="CP2" s="284"/>
      <c r="CQ2" s="284"/>
      <c r="CR2" s="284"/>
      <c r="CS2" s="284"/>
      <c r="CT2" s="284"/>
      <c r="CU2" s="284"/>
      <c r="CV2" s="284"/>
      <c r="CW2" s="284"/>
      <c r="CX2" s="284"/>
      <c r="CY2" s="284"/>
      <c r="CZ2" s="284"/>
      <c r="DA2" s="284"/>
    </row>
    <row r="3" spans="1:105" s="124" customFormat="1" ht="3" customHeight="1"/>
    <row r="4" spans="1:105" s="125" customFormat="1" ht="24" customHeight="1">
      <c r="BQ4" s="285" t="s">
        <v>5998</v>
      </c>
      <c r="BR4" s="285"/>
      <c r="BS4" s="285"/>
      <c r="BT4" s="285"/>
      <c r="BU4" s="285"/>
      <c r="BV4" s="285"/>
      <c r="BW4" s="285"/>
      <c r="BX4" s="285"/>
      <c r="BY4" s="285"/>
      <c r="BZ4" s="285"/>
      <c r="CA4" s="285"/>
      <c r="CB4" s="285"/>
      <c r="CC4" s="285"/>
      <c r="CD4" s="285"/>
      <c r="CE4" s="285"/>
      <c r="CF4" s="285"/>
      <c r="CG4" s="285"/>
      <c r="CH4" s="285"/>
      <c r="CI4" s="285"/>
      <c r="CJ4" s="285"/>
      <c r="CK4" s="285"/>
      <c r="CL4" s="285"/>
      <c r="CM4" s="285"/>
      <c r="CN4" s="285"/>
      <c r="CO4" s="285"/>
      <c r="CP4" s="285"/>
      <c r="CQ4" s="285"/>
      <c r="CR4" s="285"/>
      <c r="CS4" s="285"/>
      <c r="CT4" s="285"/>
      <c r="CU4" s="285"/>
      <c r="CV4" s="285"/>
      <c r="CW4" s="285"/>
      <c r="CX4" s="285"/>
      <c r="CY4" s="285"/>
      <c r="CZ4" s="285"/>
      <c r="DA4" s="285"/>
    </row>
    <row r="5" spans="1:105" s="102" customFormat="1" ht="12.75"/>
    <row r="6" spans="1:105" s="103" customFormat="1" ht="16.5">
      <c r="CX6" s="104" t="s">
        <v>5117</v>
      </c>
    </row>
    <row r="7" spans="1:105" s="103" customFormat="1" ht="39" customHeight="1"/>
    <row r="8" spans="1:105" s="105" customFormat="1" ht="18.75">
      <c r="A8" s="286" t="s">
        <v>3883</v>
      </c>
      <c r="B8" s="286"/>
      <c r="C8" s="286"/>
      <c r="D8" s="286"/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86"/>
      <c r="P8" s="286"/>
      <c r="Q8" s="286"/>
      <c r="R8" s="286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286"/>
      <c r="AG8" s="286"/>
      <c r="AH8" s="286"/>
      <c r="AI8" s="286"/>
      <c r="AJ8" s="286"/>
      <c r="AK8" s="286"/>
      <c r="AL8" s="286"/>
      <c r="AM8" s="286"/>
      <c r="AN8" s="286"/>
      <c r="AO8" s="286"/>
      <c r="AP8" s="286"/>
      <c r="AQ8" s="286"/>
      <c r="AR8" s="286"/>
      <c r="AS8" s="286"/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86"/>
      <c r="BH8" s="286"/>
      <c r="BI8" s="286"/>
      <c r="BJ8" s="286"/>
      <c r="BK8" s="286"/>
      <c r="BL8" s="286"/>
      <c r="BM8" s="286"/>
      <c r="BN8" s="286"/>
      <c r="BO8" s="286"/>
      <c r="BP8" s="286"/>
      <c r="BQ8" s="286"/>
      <c r="BR8" s="286"/>
      <c r="BS8" s="286"/>
      <c r="BT8" s="286"/>
      <c r="BU8" s="286"/>
      <c r="BV8" s="286"/>
      <c r="BW8" s="286"/>
      <c r="BX8" s="286"/>
      <c r="BY8" s="286"/>
      <c r="BZ8" s="286"/>
      <c r="CA8" s="286"/>
      <c r="CB8" s="286"/>
      <c r="CC8" s="286"/>
      <c r="CD8" s="286"/>
      <c r="CE8" s="286"/>
      <c r="CF8" s="286"/>
      <c r="CG8" s="286"/>
      <c r="CH8" s="286"/>
      <c r="CI8" s="286"/>
      <c r="CJ8" s="286"/>
      <c r="CK8" s="286"/>
      <c r="CL8" s="286"/>
      <c r="CM8" s="286"/>
      <c r="CN8" s="286"/>
      <c r="CO8" s="286"/>
      <c r="CP8" s="286"/>
      <c r="CQ8" s="286"/>
      <c r="CR8" s="286"/>
      <c r="CS8" s="286"/>
      <c r="CT8" s="286"/>
      <c r="CU8" s="286"/>
      <c r="CV8" s="286"/>
      <c r="CW8" s="286"/>
      <c r="CX8" s="286"/>
    </row>
    <row r="9" spans="1:105" s="106" customFormat="1" ht="63" customHeight="1">
      <c r="A9" s="287" t="s">
        <v>7237</v>
      </c>
      <c r="B9" s="287"/>
      <c r="C9" s="287"/>
      <c r="D9" s="287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  <c r="AC9" s="287"/>
      <c r="AD9" s="287"/>
      <c r="AE9" s="287"/>
      <c r="AF9" s="287"/>
      <c r="AG9" s="287"/>
      <c r="AH9" s="287"/>
      <c r="AI9" s="287"/>
      <c r="AJ9" s="287"/>
      <c r="AK9" s="287"/>
      <c r="AL9" s="287"/>
      <c r="AM9" s="287"/>
      <c r="AN9" s="287"/>
      <c r="AO9" s="287"/>
      <c r="AP9" s="287"/>
      <c r="AQ9" s="287"/>
      <c r="AR9" s="287"/>
      <c r="AS9" s="287"/>
      <c r="AT9" s="287"/>
      <c r="AU9" s="287"/>
      <c r="AV9" s="287"/>
      <c r="AW9" s="287"/>
      <c r="AX9" s="287"/>
      <c r="AY9" s="287"/>
      <c r="AZ9" s="287"/>
      <c r="BA9" s="287"/>
      <c r="BB9" s="287"/>
      <c r="BC9" s="287"/>
      <c r="BD9" s="287"/>
      <c r="BE9" s="287"/>
      <c r="BF9" s="287"/>
      <c r="BG9" s="287"/>
      <c r="BH9" s="287"/>
      <c r="BI9" s="287"/>
      <c r="BJ9" s="287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287"/>
      <c r="CC9" s="287"/>
      <c r="CD9" s="287"/>
      <c r="CE9" s="287"/>
      <c r="CF9" s="287"/>
      <c r="CG9" s="287"/>
      <c r="CH9" s="287"/>
      <c r="CI9" s="287"/>
      <c r="CJ9" s="287"/>
      <c r="CK9" s="287"/>
      <c r="CL9" s="287"/>
      <c r="CM9" s="287"/>
      <c r="CN9" s="287"/>
      <c r="CO9" s="287"/>
      <c r="CP9" s="287"/>
      <c r="CQ9" s="287"/>
      <c r="CR9" s="287"/>
      <c r="CS9" s="287"/>
      <c r="CT9" s="287"/>
      <c r="CU9" s="287"/>
      <c r="CV9" s="287"/>
      <c r="CW9" s="287"/>
      <c r="CX9" s="287"/>
    </row>
    <row r="10" spans="1:105" s="103" customFormat="1" ht="16.5"/>
    <row r="11" spans="1:105" s="107" customFormat="1" ht="97.5" customHeight="1">
      <c r="A11" s="288" t="s">
        <v>5118</v>
      </c>
      <c r="B11" s="289"/>
      <c r="C11" s="289"/>
      <c r="D11" s="289"/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  <c r="AN11" s="290" t="s">
        <v>5119</v>
      </c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0" t="s">
        <v>5120</v>
      </c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</row>
    <row r="12" spans="1:105" s="108" customFormat="1" ht="51.75" customHeight="1">
      <c r="A12" s="298" t="s">
        <v>11</v>
      </c>
      <c r="B12" s="298"/>
      <c r="C12" s="298"/>
      <c r="D12" s="298"/>
      <c r="E12" s="298"/>
      <c r="F12" s="298"/>
      <c r="G12" s="298"/>
      <c r="H12" s="299" t="s">
        <v>3884</v>
      </c>
      <c r="I12" s="299"/>
      <c r="J12" s="299"/>
      <c r="K12" s="299"/>
      <c r="L12" s="299"/>
      <c r="M12" s="299"/>
      <c r="N12" s="299"/>
      <c r="O12" s="299"/>
      <c r="P12" s="299"/>
      <c r="Q12" s="299"/>
      <c r="R12" s="299"/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I12" s="299"/>
      <c r="AJ12" s="299"/>
      <c r="AK12" s="299"/>
      <c r="AL12" s="299"/>
      <c r="AM12" s="300"/>
      <c r="AN12" s="295" t="s">
        <v>337</v>
      </c>
      <c r="AO12" s="296"/>
      <c r="AP12" s="296"/>
      <c r="AQ12" s="296"/>
      <c r="AR12" s="296"/>
      <c r="AS12" s="296"/>
      <c r="AT12" s="296"/>
      <c r="AU12" s="296"/>
      <c r="AV12" s="296"/>
      <c r="AW12" s="296"/>
      <c r="AX12" s="296"/>
      <c r="AY12" s="296"/>
      <c r="AZ12" s="296"/>
      <c r="BA12" s="296"/>
      <c r="BB12" s="296"/>
      <c r="BC12" s="296"/>
      <c r="BD12" s="296"/>
      <c r="BE12" s="296"/>
      <c r="BF12" s="296"/>
      <c r="BG12" s="296"/>
      <c r="BH12" s="296"/>
      <c r="BI12" s="296"/>
      <c r="BJ12" s="296"/>
      <c r="BK12" s="296"/>
      <c r="BL12" s="296"/>
      <c r="BM12" s="296"/>
      <c r="BN12" s="296"/>
      <c r="BO12" s="296"/>
      <c r="BP12" s="296"/>
      <c r="BQ12" s="296"/>
      <c r="BR12" s="296"/>
      <c r="BS12" s="297"/>
      <c r="BT12" s="295" t="s">
        <v>337</v>
      </c>
      <c r="BU12" s="296"/>
      <c r="BV12" s="296"/>
      <c r="BW12" s="296"/>
      <c r="BX12" s="296"/>
      <c r="BY12" s="296"/>
      <c r="BZ12" s="296"/>
      <c r="CA12" s="296"/>
      <c r="CB12" s="296"/>
      <c r="CC12" s="296"/>
      <c r="CD12" s="296"/>
      <c r="CE12" s="296"/>
      <c r="CF12" s="296"/>
      <c r="CG12" s="296"/>
      <c r="CH12" s="296"/>
      <c r="CI12" s="296"/>
      <c r="CJ12" s="296"/>
      <c r="CK12" s="296"/>
      <c r="CL12" s="296"/>
      <c r="CM12" s="296"/>
      <c r="CN12" s="296"/>
      <c r="CO12" s="296"/>
      <c r="CP12" s="296"/>
      <c r="CQ12" s="296"/>
      <c r="CR12" s="296"/>
      <c r="CS12" s="296"/>
      <c r="CT12" s="296"/>
      <c r="CU12" s="296"/>
      <c r="CV12" s="296"/>
      <c r="CW12" s="296"/>
      <c r="CX12" s="296"/>
    </row>
    <row r="13" spans="1:105" s="108" customFormat="1" ht="129" customHeight="1">
      <c r="A13" s="292" t="s">
        <v>19</v>
      </c>
      <c r="B13" s="292"/>
      <c r="C13" s="292"/>
      <c r="D13" s="292"/>
      <c r="E13" s="292"/>
      <c r="F13" s="292"/>
      <c r="G13" s="292"/>
      <c r="H13" s="293" t="s">
        <v>3885</v>
      </c>
      <c r="I13" s="293"/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3"/>
      <c r="V13" s="293"/>
      <c r="W13" s="293"/>
      <c r="X13" s="293"/>
      <c r="Y13" s="293"/>
      <c r="Z13" s="293"/>
      <c r="AA13" s="293"/>
      <c r="AB13" s="293"/>
      <c r="AC13" s="293"/>
      <c r="AD13" s="293"/>
      <c r="AE13" s="293"/>
      <c r="AF13" s="293"/>
      <c r="AG13" s="293"/>
      <c r="AH13" s="293"/>
      <c r="AI13" s="293"/>
      <c r="AJ13" s="293"/>
      <c r="AK13" s="293"/>
      <c r="AL13" s="293"/>
      <c r="AM13" s="294"/>
      <c r="AN13" s="301">
        <v>66047.994676666698</v>
      </c>
      <c r="AO13" s="301"/>
      <c r="AP13" s="301"/>
      <c r="AQ13" s="301"/>
      <c r="AR13" s="301"/>
      <c r="AS13" s="301"/>
      <c r="AT13" s="301"/>
      <c r="AU13" s="301"/>
      <c r="AV13" s="301"/>
      <c r="AW13" s="301"/>
      <c r="AX13" s="301"/>
      <c r="AY13" s="301"/>
      <c r="AZ13" s="301"/>
      <c r="BA13" s="301"/>
      <c r="BB13" s="301"/>
      <c r="BC13" s="301"/>
      <c r="BD13" s="301"/>
      <c r="BE13" s="301"/>
      <c r="BF13" s="301"/>
      <c r="BG13" s="301"/>
      <c r="BH13" s="301"/>
      <c r="BI13" s="301"/>
      <c r="BJ13" s="301"/>
      <c r="BK13" s="301"/>
      <c r="BL13" s="301"/>
      <c r="BM13" s="301"/>
      <c r="BN13" s="301"/>
      <c r="BO13" s="301"/>
      <c r="BP13" s="301"/>
      <c r="BQ13" s="301"/>
      <c r="BR13" s="301"/>
      <c r="BS13" s="301"/>
      <c r="BT13" s="301">
        <v>8259.9500000000007</v>
      </c>
      <c r="BU13" s="301"/>
      <c r="BV13" s="301"/>
      <c r="BW13" s="301"/>
      <c r="BX13" s="301"/>
      <c r="BY13" s="301"/>
      <c r="BZ13" s="301"/>
      <c r="CA13" s="301"/>
      <c r="CB13" s="301"/>
      <c r="CC13" s="301"/>
      <c r="CD13" s="301"/>
      <c r="CE13" s="301"/>
      <c r="CF13" s="301"/>
      <c r="CG13" s="301"/>
      <c r="CH13" s="301"/>
      <c r="CI13" s="301"/>
      <c r="CJ13" s="301"/>
      <c r="CK13" s="301"/>
      <c r="CL13" s="301"/>
      <c r="CM13" s="301"/>
      <c r="CN13" s="301"/>
      <c r="CO13" s="301"/>
      <c r="CP13" s="301"/>
      <c r="CQ13" s="301"/>
      <c r="CR13" s="301"/>
      <c r="CS13" s="301"/>
      <c r="CT13" s="301"/>
      <c r="CU13" s="301"/>
      <c r="CV13" s="301"/>
      <c r="CW13" s="301"/>
      <c r="CX13" s="302"/>
    </row>
    <row r="14" spans="1:105" s="108" customFormat="1" ht="65.25" customHeight="1">
      <c r="A14" s="292" t="s">
        <v>23</v>
      </c>
      <c r="B14" s="292"/>
      <c r="C14" s="292"/>
      <c r="D14" s="292"/>
      <c r="E14" s="292"/>
      <c r="F14" s="292"/>
      <c r="G14" s="292"/>
      <c r="H14" s="293" t="s">
        <v>3886</v>
      </c>
      <c r="I14" s="293"/>
      <c r="J14" s="293"/>
      <c r="K14" s="293"/>
      <c r="L14" s="293"/>
      <c r="M14" s="293"/>
      <c r="N14" s="293"/>
      <c r="O14" s="293"/>
      <c r="P14" s="293"/>
      <c r="Q14" s="293"/>
      <c r="R14" s="293"/>
      <c r="S14" s="293"/>
      <c r="T14" s="293"/>
      <c r="U14" s="293"/>
      <c r="V14" s="293"/>
      <c r="W14" s="293"/>
      <c r="X14" s="293"/>
      <c r="Y14" s="293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4"/>
      <c r="AN14" s="295" t="s">
        <v>337</v>
      </c>
      <c r="AO14" s="296"/>
      <c r="AP14" s="296"/>
      <c r="AQ14" s="296"/>
      <c r="AR14" s="296"/>
      <c r="AS14" s="296"/>
      <c r="AT14" s="296"/>
      <c r="AU14" s="296"/>
      <c r="AV14" s="296"/>
      <c r="AW14" s="296"/>
      <c r="AX14" s="296"/>
      <c r="AY14" s="296"/>
      <c r="AZ14" s="296"/>
      <c r="BA14" s="296"/>
      <c r="BB14" s="296"/>
      <c r="BC14" s="296"/>
      <c r="BD14" s="296"/>
      <c r="BE14" s="296"/>
      <c r="BF14" s="296"/>
      <c r="BG14" s="296"/>
      <c r="BH14" s="296"/>
      <c r="BI14" s="296"/>
      <c r="BJ14" s="296"/>
      <c r="BK14" s="296"/>
      <c r="BL14" s="296"/>
      <c r="BM14" s="296"/>
      <c r="BN14" s="296"/>
      <c r="BO14" s="296"/>
      <c r="BP14" s="296"/>
      <c r="BQ14" s="296"/>
      <c r="BR14" s="296"/>
      <c r="BS14" s="297"/>
      <c r="BT14" s="295" t="s">
        <v>337</v>
      </c>
      <c r="BU14" s="296"/>
      <c r="BV14" s="296"/>
      <c r="BW14" s="296"/>
      <c r="BX14" s="296"/>
      <c r="BY14" s="296"/>
      <c r="BZ14" s="296"/>
      <c r="CA14" s="296"/>
      <c r="CB14" s="296"/>
      <c r="CC14" s="296"/>
      <c r="CD14" s="296"/>
      <c r="CE14" s="296"/>
      <c r="CF14" s="296"/>
      <c r="CG14" s="296"/>
      <c r="CH14" s="296"/>
      <c r="CI14" s="296"/>
      <c r="CJ14" s="296"/>
      <c r="CK14" s="296"/>
      <c r="CL14" s="296"/>
      <c r="CM14" s="296"/>
      <c r="CN14" s="296"/>
      <c r="CO14" s="296"/>
      <c r="CP14" s="296"/>
      <c r="CQ14" s="296"/>
      <c r="CR14" s="296"/>
      <c r="CS14" s="296"/>
      <c r="CT14" s="296"/>
      <c r="CU14" s="296"/>
      <c r="CV14" s="296"/>
      <c r="CW14" s="296"/>
      <c r="CX14" s="296"/>
    </row>
    <row r="19" spans="103:103">
      <c r="CY19" s="101">
        <v>3</v>
      </c>
    </row>
  </sheetData>
  <mergeCells count="19">
    <mergeCell ref="A14:G14"/>
    <mergeCell ref="H14:AM14"/>
    <mergeCell ref="AN14:BS14"/>
    <mergeCell ref="BT14:CX14"/>
    <mergeCell ref="A12:G12"/>
    <mergeCell ref="H12:AM12"/>
    <mergeCell ref="AN12:BS12"/>
    <mergeCell ref="BT12:CX12"/>
    <mergeCell ref="A13:G13"/>
    <mergeCell ref="H13:AM13"/>
    <mergeCell ref="AN13:BS13"/>
    <mergeCell ref="BT13:CX13"/>
    <mergeCell ref="BQ2:DA2"/>
    <mergeCell ref="BQ4:DA4"/>
    <mergeCell ref="A8:CX8"/>
    <mergeCell ref="A9:CX9"/>
    <mergeCell ref="A11:AM11"/>
    <mergeCell ref="AN11:BS11"/>
    <mergeCell ref="BT11:CX11"/>
  </mergeCells>
  <pageMargins left="0.78740157480314965" right="0.70866141732283472" top="0.59055118110236227" bottom="0.39370078740157483" header="0.19685039370078741" footer="0.19685039370078741"/>
  <pageSetup paperSize="9" scale="7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D19"/>
  <sheetViews>
    <sheetView view="pageBreakPreview" zoomScale="75" zoomScaleNormal="100" zoomScaleSheetLayoutView="75" workbookViewId="0">
      <selection activeCell="CB12" sqref="CB12:CX12"/>
    </sheetView>
  </sheetViews>
  <sheetFormatPr defaultColWidth="0.85546875" defaultRowHeight="15"/>
  <cols>
    <col min="1" max="101" width="0.85546875" style="101"/>
    <col min="102" max="102" width="11.140625" style="101" customWidth="1"/>
    <col min="103" max="133" width="0.85546875" style="101"/>
    <col min="134" max="134" width="17.42578125" style="101" hidden="1" customWidth="1"/>
    <col min="135" max="16384" width="0.85546875" style="101"/>
  </cols>
  <sheetData>
    <row r="1" spans="1:134" s="123" customFormat="1" ht="12.75">
      <c r="BQ1" s="123" t="s">
        <v>3847</v>
      </c>
    </row>
    <row r="2" spans="1:134" s="123" customFormat="1" ht="39.75" customHeight="1">
      <c r="BQ2" s="284" t="s">
        <v>5997</v>
      </c>
      <c r="BR2" s="284"/>
      <c r="BS2" s="284"/>
      <c r="BT2" s="284"/>
      <c r="BU2" s="284"/>
      <c r="BV2" s="284"/>
      <c r="BW2" s="284"/>
      <c r="BX2" s="284"/>
      <c r="BY2" s="284"/>
      <c r="BZ2" s="284"/>
      <c r="CA2" s="284"/>
      <c r="CB2" s="284"/>
      <c r="CC2" s="284"/>
      <c r="CD2" s="284"/>
      <c r="CE2" s="284"/>
      <c r="CF2" s="284"/>
      <c r="CG2" s="284"/>
      <c r="CH2" s="284"/>
      <c r="CI2" s="284"/>
      <c r="CJ2" s="284"/>
      <c r="CK2" s="284"/>
      <c r="CL2" s="284"/>
      <c r="CM2" s="284"/>
      <c r="CN2" s="284"/>
      <c r="CO2" s="284"/>
      <c r="CP2" s="284"/>
      <c r="CQ2" s="284"/>
      <c r="CR2" s="284"/>
      <c r="CS2" s="284"/>
      <c r="CT2" s="284"/>
      <c r="CU2" s="284"/>
      <c r="CV2" s="284"/>
      <c r="CW2" s="284"/>
      <c r="CX2" s="284"/>
      <c r="CY2" s="284"/>
      <c r="CZ2" s="284"/>
      <c r="DA2" s="284"/>
    </row>
    <row r="3" spans="1:134" s="124" customFormat="1" ht="3" customHeight="1"/>
    <row r="4" spans="1:134" s="125" customFormat="1" ht="24" customHeight="1">
      <c r="BQ4" s="285" t="s">
        <v>5998</v>
      </c>
      <c r="BR4" s="285"/>
      <c r="BS4" s="285"/>
      <c r="BT4" s="285"/>
      <c r="BU4" s="285"/>
      <c r="BV4" s="285"/>
      <c r="BW4" s="285"/>
      <c r="BX4" s="285"/>
      <c r="BY4" s="285"/>
      <c r="BZ4" s="285"/>
      <c r="CA4" s="285"/>
      <c r="CB4" s="285"/>
      <c r="CC4" s="285"/>
      <c r="CD4" s="285"/>
      <c r="CE4" s="285"/>
      <c r="CF4" s="285"/>
      <c r="CG4" s="285"/>
      <c r="CH4" s="285"/>
      <c r="CI4" s="285"/>
      <c r="CJ4" s="285"/>
      <c r="CK4" s="285"/>
      <c r="CL4" s="285"/>
      <c r="CM4" s="285"/>
      <c r="CN4" s="285"/>
      <c r="CO4" s="285"/>
      <c r="CP4" s="285"/>
      <c r="CQ4" s="285"/>
      <c r="CR4" s="285"/>
      <c r="CS4" s="285"/>
      <c r="CT4" s="285"/>
      <c r="CU4" s="285"/>
      <c r="CV4" s="285"/>
      <c r="CW4" s="285"/>
      <c r="CX4" s="285"/>
      <c r="CY4" s="285"/>
      <c r="CZ4" s="285"/>
      <c r="DA4" s="285"/>
    </row>
    <row r="5" spans="1:134" s="102" customFormat="1" ht="12.75"/>
    <row r="6" spans="1:134" s="103" customFormat="1" ht="16.5">
      <c r="CX6" s="104" t="s">
        <v>5117</v>
      </c>
    </row>
    <row r="7" spans="1:134" s="103" customFormat="1" ht="36" customHeight="1">
      <c r="ED7" s="103">
        <v>1000</v>
      </c>
    </row>
    <row r="8" spans="1:134" s="105" customFormat="1" ht="18.75">
      <c r="A8" s="286" t="s">
        <v>3883</v>
      </c>
      <c r="B8" s="286"/>
      <c r="C8" s="286"/>
      <c r="D8" s="286"/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86"/>
      <c r="P8" s="286"/>
      <c r="Q8" s="286"/>
      <c r="R8" s="286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286"/>
      <c r="AG8" s="286"/>
      <c r="AH8" s="286"/>
      <c r="AI8" s="286"/>
      <c r="AJ8" s="286"/>
      <c r="AK8" s="286"/>
      <c r="AL8" s="286"/>
      <c r="AM8" s="286"/>
      <c r="AN8" s="286"/>
      <c r="AO8" s="286"/>
      <c r="AP8" s="286"/>
      <c r="AQ8" s="286"/>
      <c r="AR8" s="286"/>
      <c r="AS8" s="286"/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86"/>
      <c r="BH8" s="286"/>
      <c r="BI8" s="286"/>
      <c r="BJ8" s="286"/>
      <c r="BK8" s="286"/>
      <c r="BL8" s="286"/>
      <c r="BM8" s="286"/>
      <c r="BN8" s="286"/>
      <c r="BO8" s="286"/>
      <c r="BP8" s="286"/>
      <c r="BQ8" s="286"/>
      <c r="BR8" s="286"/>
      <c r="BS8" s="286"/>
      <c r="BT8" s="286"/>
      <c r="BU8" s="286"/>
      <c r="BV8" s="286"/>
      <c r="BW8" s="286"/>
      <c r="BX8" s="286"/>
      <c r="BY8" s="286"/>
      <c r="BZ8" s="286"/>
      <c r="CA8" s="286"/>
      <c r="CB8" s="286"/>
      <c r="CC8" s="286"/>
      <c r="CD8" s="286"/>
      <c r="CE8" s="286"/>
      <c r="CF8" s="286"/>
      <c r="CG8" s="286"/>
      <c r="CH8" s="286"/>
      <c r="CI8" s="286"/>
      <c r="CJ8" s="286"/>
      <c r="CK8" s="286"/>
      <c r="CL8" s="286"/>
      <c r="CM8" s="286"/>
      <c r="CN8" s="286"/>
      <c r="CO8" s="286"/>
      <c r="CP8" s="286"/>
      <c r="CQ8" s="286"/>
      <c r="CR8" s="286"/>
      <c r="CS8" s="286"/>
      <c r="CT8" s="286"/>
      <c r="CU8" s="286"/>
      <c r="CV8" s="286"/>
      <c r="CW8" s="286"/>
      <c r="CX8" s="286"/>
    </row>
    <row r="9" spans="1:134" s="106" customFormat="1" ht="75" customHeight="1">
      <c r="A9" s="287" t="s">
        <v>7238</v>
      </c>
      <c r="B9" s="287"/>
      <c r="C9" s="287"/>
      <c r="D9" s="287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  <c r="AC9" s="287"/>
      <c r="AD9" s="287"/>
      <c r="AE9" s="287"/>
      <c r="AF9" s="287"/>
      <c r="AG9" s="287"/>
      <c r="AH9" s="287"/>
      <c r="AI9" s="287"/>
      <c r="AJ9" s="287"/>
      <c r="AK9" s="287"/>
      <c r="AL9" s="287"/>
      <c r="AM9" s="287"/>
      <c r="AN9" s="287"/>
      <c r="AO9" s="287"/>
      <c r="AP9" s="287"/>
      <c r="AQ9" s="287"/>
      <c r="AR9" s="287"/>
      <c r="AS9" s="287"/>
      <c r="AT9" s="287"/>
      <c r="AU9" s="287"/>
      <c r="AV9" s="287"/>
      <c r="AW9" s="287"/>
      <c r="AX9" s="287"/>
      <c r="AY9" s="287"/>
      <c r="AZ9" s="287"/>
      <c r="BA9" s="287"/>
      <c r="BB9" s="287"/>
      <c r="BC9" s="287"/>
      <c r="BD9" s="287"/>
      <c r="BE9" s="287"/>
      <c r="BF9" s="287"/>
      <c r="BG9" s="287"/>
      <c r="BH9" s="287"/>
      <c r="BI9" s="287"/>
      <c r="BJ9" s="287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287"/>
      <c r="CC9" s="287"/>
      <c r="CD9" s="287"/>
      <c r="CE9" s="287"/>
      <c r="CF9" s="287"/>
      <c r="CG9" s="287"/>
      <c r="CH9" s="287"/>
      <c r="CI9" s="287"/>
      <c r="CJ9" s="287"/>
      <c r="CK9" s="287"/>
      <c r="CL9" s="287"/>
      <c r="CM9" s="287"/>
      <c r="CN9" s="287"/>
      <c r="CO9" s="287"/>
      <c r="CP9" s="287"/>
      <c r="CQ9" s="287"/>
      <c r="CR9" s="287"/>
      <c r="CS9" s="287"/>
      <c r="CT9" s="287"/>
      <c r="CU9" s="287"/>
      <c r="CV9" s="287"/>
      <c r="CW9" s="287"/>
      <c r="CX9" s="287"/>
    </row>
    <row r="10" spans="1:134" s="103" customFormat="1" ht="16.5"/>
    <row r="11" spans="1:134" s="107" customFormat="1" ht="176.25" customHeight="1">
      <c r="A11" s="288" t="s">
        <v>5118</v>
      </c>
      <c r="B11" s="289"/>
      <c r="C11" s="289"/>
      <c r="D11" s="289"/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90" t="s">
        <v>5121</v>
      </c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0" t="s">
        <v>5122</v>
      </c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0" t="s">
        <v>5123</v>
      </c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</row>
    <row r="12" spans="1:134" s="108" customFormat="1" ht="55.5" customHeight="1">
      <c r="A12" s="303" t="s">
        <v>11</v>
      </c>
      <c r="B12" s="303"/>
      <c r="C12" s="303"/>
      <c r="D12" s="303"/>
      <c r="E12" s="303"/>
      <c r="F12" s="303"/>
      <c r="G12" s="303"/>
      <c r="H12" s="305" t="s">
        <v>3887</v>
      </c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6"/>
      <c r="AI12" s="306"/>
      <c r="AJ12" s="306"/>
      <c r="AK12" s="306"/>
      <c r="AL12" s="306"/>
      <c r="AM12" s="306"/>
      <c r="AN12" s="306"/>
      <c r="AO12" s="306"/>
      <c r="AP12" s="306"/>
      <c r="AQ12" s="306"/>
      <c r="AR12" s="306"/>
      <c r="AS12" s="306"/>
      <c r="AT12" s="306"/>
      <c r="AU12" s="306"/>
      <c r="AV12" s="306"/>
      <c r="AW12" s="306"/>
      <c r="AX12" s="306"/>
      <c r="AY12" s="306"/>
      <c r="AZ12" s="306"/>
      <c r="BA12" s="306"/>
      <c r="BB12" s="306"/>
      <c r="BC12" s="306"/>
      <c r="BD12" s="306"/>
      <c r="BE12" s="306"/>
      <c r="BF12" s="306"/>
      <c r="BG12" s="306"/>
      <c r="BH12" s="306"/>
      <c r="BI12" s="306"/>
      <c r="BJ12" s="306"/>
      <c r="BK12" s="306"/>
      <c r="BL12" s="306"/>
      <c r="BM12" s="306"/>
      <c r="BN12" s="306"/>
      <c r="BO12" s="306"/>
      <c r="BP12" s="306"/>
      <c r="BQ12" s="306"/>
      <c r="BR12" s="306"/>
      <c r="BS12" s="306"/>
      <c r="BT12" s="306"/>
      <c r="BU12" s="306"/>
      <c r="BV12" s="306"/>
      <c r="BW12" s="306"/>
      <c r="BX12" s="306"/>
      <c r="BY12" s="306"/>
      <c r="BZ12" s="306"/>
      <c r="CA12" s="306"/>
      <c r="CB12" s="306"/>
      <c r="CC12" s="306"/>
      <c r="CD12" s="306"/>
      <c r="CE12" s="306"/>
      <c r="CF12" s="306"/>
      <c r="CG12" s="306"/>
      <c r="CH12" s="306"/>
      <c r="CI12" s="306"/>
      <c r="CJ12" s="306"/>
      <c r="CK12" s="306"/>
      <c r="CL12" s="306"/>
      <c r="CM12" s="306"/>
      <c r="CN12" s="306"/>
      <c r="CO12" s="306"/>
      <c r="CP12" s="306"/>
      <c r="CQ12" s="306"/>
      <c r="CR12" s="306"/>
      <c r="CS12" s="306"/>
      <c r="CT12" s="306"/>
      <c r="CU12" s="306"/>
      <c r="CV12" s="306"/>
      <c r="CW12" s="306"/>
      <c r="CX12" s="306"/>
    </row>
    <row r="13" spans="1:134" s="108" customFormat="1" ht="23.25" customHeight="1">
      <c r="A13" s="303"/>
      <c r="B13" s="303"/>
      <c r="C13" s="303"/>
      <c r="D13" s="303"/>
      <c r="E13" s="303"/>
      <c r="F13" s="303"/>
      <c r="G13" s="303"/>
      <c r="H13" s="304" t="s">
        <v>3833</v>
      </c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  <c r="AE13" s="304"/>
      <c r="AF13" s="304"/>
      <c r="AG13" s="304"/>
      <c r="AH13" s="295">
        <v>53373.171313333303</v>
      </c>
      <c r="AI13" s="296"/>
      <c r="AJ13" s="296"/>
      <c r="AK13" s="296"/>
      <c r="AL13" s="296"/>
      <c r="AM13" s="296"/>
      <c r="AN13" s="296"/>
      <c r="AO13" s="296"/>
      <c r="AP13" s="296"/>
      <c r="AQ13" s="296"/>
      <c r="AR13" s="296"/>
      <c r="AS13" s="296"/>
      <c r="AT13" s="296"/>
      <c r="AU13" s="296"/>
      <c r="AV13" s="296"/>
      <c r="AW13" s="296"/>
      <c r="AX13" s="296"/>
      <c r="AY13" s="296"/>
      <c r="AZ13" s="296"/>
      <c r="BA13" s="296"/>
      <c r="BB13" s="296"/>
      <c r="BC13" s="296"/>
      <c r="BD13" s="297"/>
      <c r="BE13" s="295">
        <v>28.616</v>
      </c>
      <c r="BF13" s="296"/>
      <c r="BG13" s="296"/>
      <c r="BH13" s="296"/>
      <c r="BI13" s="296"/>
      <c r="BJ13" s="296"/>
      <c r="BK13" s="296"/>
      <c r="BL13" s="296"/>
      <c r="BM13" s="296"/>
      <c r="BN13" s="296"/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6"/>
      <c r="CA13" s="297"/>
      <c r="CB13" s="295">
        <v>32679.39</v>
      </c>
      <c r="CC13" s="296"/>
      <c r="CD13" s="296"/>
      <c r="CE13" s="296"/>
      <c r="CF13" s="296"/>
      <c r="CG13" s="296"/>
      <c r="CH13" s="296"/>
      <c r="CI13" s="296"/>
      <c r="CJ13" s="296"/>
      <c r="CK13" s="296"/>
      <c r="CL13" s="296"/>
      <c r="CM13" s="296"/>
      <c r="CN13" s="296"/>
      <c r="CO13" s="296"/>
      <c r="CP13" s="296"/>
      <c r="CQ13" s="296"/>
      <c r="CR13" s="296"/>
      <c r="CS13" s="296"/>
      <c r="CT13" s="296"/>
      <c r="CU13" s="296"/>
      <c r="CV13" s="296"/>
      <c r="CW13" s="296"/>
      <c r="CX13" s="297"/>
      <c r="ED13" s="108">
        <f>AH13/BE13</f>
        <v>1865.1513598453071</v>
      </c>
    </row>
    <row r="14" spans="1:134" s="108" customFormat="1" ht="23.25" customHeight="1">
      <c r="A14" s="303"/>
      <c r="B14" s="303"/>
      <c r="C14" s="303"/>
      <c r="D14" s="303"/>
      <c r="E14" s="303"/>
      <c r="F14" s="303"/>
      <c r="G14" s="303"/>
      <c r="H14" s="304" t="s">
        <v>3888</v>
      </c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  <c r="AD14" s="304"/>
      <c r="AE14" s="304"/>
      <c r="AF14" s="304"/>
      <c r="AG14" s="304"/>
      <c r="AH14" s="295">
        <v>73644.875603333305</v>
      </c>
      <c r="AI14" s="296"/>
      <c r="AJ14" s="296"/>
      <c r="AK14" s="296"/>
      <c r="AL14" s="296"/>
      <c r="AM14" s="296"/>
      <c r="AN14" s="296"/>
      <c r="AO14" s="296"/>
      <c r="AP14" s="296"/>
      <c r="AQ14" s="296"/>
      <c r="AR14" s="296"/>
      <c r="AS14" s="296"/>
      <c r="AT14" s="296"/>
      <c r="AU14" s="296"/>
      <c r="AV14" s="296"/>
      <c r="AW14" s="296"/>
      <c r="AX14" s="296"/>
      <c r="AY14" s="296"/>
      <c r="AZ14" s="296"/>
      <c r="BA14" s="296"/>
      <c r="BB14" s="296"/>
      <c r="BC14" s="296"/>
      <c r="BD14" s="297"/>
      <c r="BE14" s="295">
        <v>35.1</v>
      </c>
      <c r="BF14" s="296"/>
      <c r="BG14" s="296"/>
      <c r="BH14" s="296"/>
      <c r="BI14" s="296"/>
      <c r="BJ14" s="296"/>
      <c r="BK14" s="296"/>
      <c r="BL14" s="296"/>
      <c r="BM14" s="296"/>
      <c r="BN14" s="296"/>
      <c r="BO14" s="296"/>
      <c r="BP14" s="296"/>
      <c r="BQ14" s="296"/>
      <c r="BR14" s="296"/>
      <c r="BS14" s="296"/>
      <c r="BT14" s="296"/>
      <c r="BU14" s="296"/>
      <c r="BV14" s="296"/>
      <c r="BW14" s="296"/>
      <c r="BX14" s="296"/>
      <c r="BY14" s="296"/>
      <c r="BZ14" s="296"/>
      <c r="CA14" s="297"/>
      <c r="CB14" s="295">
        <v>20346.8</v>
      </c>
      <c r="CC14" s="296"/>
      <c r="CD14" s="296"/>
      <c r="CE14" s="296"/>
      <c r="CF14" s="296"/>
      <c r="CG14" s="296"/>
      <c r="CH14" s="296"/>
      <c r="CI14" s="296"/>
      <c r="CJ14" s="296"/>
      <c r="CK14" s="296"/>
      <c r="CL14" s="296"/>
      <c r="CM14" s="296"/>
      <c r="CN14" s="296"/>
      <c r="CO14" s="296"/>
      <c r="CP14" s="296"/>
      <c r="CQ14" s="296"/>
      <c r="CR14" s="296"/>
      <c r="CS14" s="296"/>
      <c r="CT14" s="296"/>
      <c r="CU14" s="296"/>
      <c r="CV14" s="296"/>
      <c r="CW14" s="296"/>
      <c r="CX14" s="297"/>
      <c r="ED14" s="108">
        <f t="shared" ref="ED14:ED19" si="0">AH14/BE14</f>
        <v>2098.1446040835699</v>
      </c>
    </row>
    <row r="15" spans="1:134" s="108" customFormat="1" ht="23.25" customHeight="1">
      <c r="A15" s="303"/>
      <c r="B15" s="303"/>
      <c r="C15" s="303"/>
      <c r="D15" s="303"/>
      <c r="E15" s="303"/>
      <c r="F15" s="303"/>
      <c r="G15" s="303"/>
      <c r="H15" s="304" t="s">
        <v>3756</v>
      </c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295" t="s">
        <v>5990</v>
      </c>
      <c r="AI15" s="296"/>
      <c r="AJ15" s="296"/>
      <c r="AK15" s="296"/>
      <c r="AL15" s="296"/>
      <c r="AM15" s="296"/>
      <c r="AN15" s="296"/>
      <c r="AO15" s="296"/>
      <c r="AP15" s="296"/>
      <c r="AQ15" s="296"/>
      <c r="AR15" s="296"/>
      <c r="AS15" s="296"/>
      <c r="AT15" s="296"/>
      <c r="AU15" s="296"/>
      <c r="AV15" s="296"/>
      <c r="AW15" s="296"/>
      <c r="AX15" s="296"/>
      <c r="AY15" s="296"/>
      <c r="AZ15" s="296"/>
      <c r="BA15" s="296"/>
      <c r="BB15" s="296"/>
      <c r="BC15" s="296"/>
      <c r="BD15" s="297"/>
      <c r="BE15" s="295" t="s">
        <v>5990</v>
      </c>
      <c r="BF15" s="296"/>
      <c r="BG15" s="296"/>
      <c r="BH15" s="296"/>
      <c r="BI15" s="296"/>
      <c r="BJ15" s="296"/>
      <c r="BK15" s="296"/>
      <c r="BL15" s="296"/>
      <c r="BM15" s="296"/>
      <c r="BN15" s="296"/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6"/>
      <c r="CA15" s="297"/>
      <c r="CB15" s="295" t="s">
        <v>5990</v>
      </c>
      <c r="CC15" s="296"/>
      <c r="CD15" s="296"/>
      <c r="CE15" s="296"/>
      <c r="CF15" s="296"/>
      <c r="CG15" s="296"/>
      <c r="CH15" s="296"/>
      <c r="CI15" s="296"/>
      <c r="CJ15" s="296"/>
      <c r="CK15" s="296"/>
      <c r="CL15" s="296"/>
      <c r="CM15" s="296"/>
      <c r="CN15" s="296"/>
      <c r="CO15" s="296"/>
      <c r="CP15" s="296"/>
      <c r="CQ15" s="296"/>
      <c r="CR15" s="296"/>
      <c r="CS15" s="296"/>
      <c r="CT15" s="296"/>
      <c r="CU15" s="296"/>
      <c r="CV15" s="296"/>
      <c r="CW15" s="296"/>
      <c r="CX15" s="297"/>
      <c r="ED15" s="108" t="e">
        <f t="shared" si="0"/>
        <v>#VALUE!</v>
      </c>
    </row>
    <row r="16" spans="1:134" s="108" customFormat="1" ht="55.5" customHeight="1">
      <c r="A16" s="303" t="s">
        <v>19</v>
      </c>
      <c r="B16" s="303"/>
      <c r="C16" s="303"/>
      <c r="D16" s="303"/>
      <c r="E16" s="303"/>
      <c r="F16" s="303"/>
      <c r="G16" s="303"/>
      <c r="H16" s="305" t="s">
        <v>3889</v>
      </c>
      <c r="I16" s="305"/>
      <c r="J16" s="305"/>
      <c r="K16" s="305"/>
      <c r="L16" s="305"/>
      <c r="M16" s="305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295"/>
      <c r="AI16" s="296"/>
      <c r="AJ16" s="296"/>
      <c r="AK16" s="296"/>
      <c r="AL16" s="296"/>
      <c r="AM16" s="296"/>
      <c r="AN16" s="296"/>
      <c r="AO16" s="296"/>
      <c r="AP16" s="296"/>
      <c r="AQ16" s="296"/>
      <c r="AR16" s="296"/>
      <c r="AS16" s="296"/>
      <c r="AT16" s="296"/>
      <c r="AU16" s="296"/>
      <c r="AV16" s="296"/>
      <c r="AW16" s="296"/>
      <c r="AX16" s="296"/>
      <c r="AY16" s="296"/>
      <c r="AZ16" s="296"/>
      <c r="BA16" s="296"/>
      <c r="BB16" s="296"/>
      <c r="BC16" s="296"/>
      <c r="BD16" s="297"/>
      <c r="BE16" s="295"/>
      <c r="BF16" s="296"/>
      <c r="BG16" s="296"/>
      <c r="BH16" s="296"/>
      <c r="BI16" s="296"/>
      <c r="BJ16" s="296"/>
      <c r="BK16" s="296"/>
      <c r="BL16" s="296"/>
      <c r="BM16" s="296"/>
      <c r="BN16" s="296"/>
      <c r="BO16" s="296"/>
      <c r="BP16" s="296"/>
      <c r="BQ16" s="296"/>
      <c r="BR16" s="296"/>
      <c r="BS16" s="296"/>
      <c r="BT16" s="296"/>
      <c r="BU16" s="296"/>
      <c r="BV16" s="296"/>
      <c r="BW16" s="296"/>
      <c r="BX16" s="296"/>
      <c r="BY16" s="296"/>
      <c r="BZ16" s="296"/>
      <c r="CA16" s="297"/>
      <c r="CB16" s="295"/>
      <c r="CC16" s="296"/>
      <c r="CD16" s="296"/>
      <c r="CE16" s="296"/>
      <c r="CF16" s="296"/>
      <c r="CG16" s="296"/>
      <c r="CH16" s="296"/>
      <c r="CI16" s="296"/>
      <c r="CJ16" s="296"/>
      <c r="CK16" s="296"/>
      <c r="CL16" s="296"/>
      <c r="CM16" s="296"/>
      <c r="CN16" s="296"/>
      <c r="CO16" s="296"/>
      <c r="CP16" s="296"/>
      <c r="CQ16" s="296"/>
      <c r="CR16" s="296"/>
      <c r="CS16" s="296"/>
      <c r="CT16" s="296"/>
      <c r="CU16" s="296"/>
      <c r="CV16" s="296"/>
      <c r="CW16" s="296"/>
      <c r="CX16" s="297"/>
    </row>
    <row r="17" spans="1:134" s="108" customFormat="1" ht="23.25" customHeight="1">
      <c r="A17" s="303"/>
      <c r="B17" s="303"/>
      <c r="C17" s="303"/>
      <c r="D17" s="303"/>
      <c r="E17" s="303"/>
      <c r="F17" s="303"/>
      <c r="G17" s="303"/>
      <c r="H17" s="304" t="s">
        <v>3833</v>
      </c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  <c r="AE17" s="304"/>
      <c r="AF17" s="304"/>
      <c r="AG17" s="304"/>
      <c r="AH17" s="295">
        <v>95048.875276666658</v>
      </c>
      <c r="AI17" s="296"/>
      <c r="AJ17" s="296"/>
      <c r="AK17" s="296"/>
      <c r="AL17" s="296"/>
      <c r="AM17" s="296"/>
      <c r="AN17" s="296"/>
      <c r="AO17" s="296"/>
      <c r="AP17" s="296"/>
      <c r="AQ17" s="296"/>
      <c r="AR17" s="296"/>
      <c r="AS17" s="296"/>
      <c r="AT17" s="296"/>
      <c r="AU17" s="296"/>
      <c r="AV17" s="296"/>
      <c r="AW17" s="296"/>
      <c r="AX17" s="296"/>
      <c r="AY17" s="296"/>
      <c r="AZ17" s="296"/>
      <c r="BA17" s="296"/>
      <c r="BB17" s="296"/>
      <c r="BC17" s="296"/>
      <c r="BD17" s="297"/>
      <c r="BE17" s="295">
        <v>39.427</v>
      </c>
      <c r="BF17" s="296"/>
      <c r="BG17" s="296"/>
      <c r="BH17" s="296"/>
      <c r="BI17" s="296"/>
      <c r="BJ17" s="296"/>
      <c r="BK17" s="296"/>
      <c r="BL17" s="296"/>
      <c r="BM17" s="296"/>
      <c r="BN17" s="296"/>
      <c r="BO17" s="296"/>
      <c r="BP17" s="296"/>
      <c r="BQ17" s="296"/>
      <c r="BR17" s="296"/>
      <c r="BS17" s="296"/>
      <c r="BT17" s="296"/>
      <c r="BU17" s="296"/>
      <c r="BV17" s="296"/>
      <c r="BW17" s="296"/>
      <c r="BX17" s="296"/>
      <c r="BY17" s="296"/>
      <c r="BZ17" s="296"/>
      <c r="CA17" s="297"/>
      <c r="CB17" s="295">
        <v>13653.58</v>
      </c>
      <c r="CC17" s="296"/>
      <c r="CD17" s="296"/>
      <c r="CE17" s="296"/>
      <c r="CF17" s="296"/>
      <c r="CG17" s="296"/>
      <c r="CH17" s="296"/>
      <c r="CI17" s="296"/>
      <c r="CJ17" s="296"/>
      <c r="CK17" s="296"/>
      <c r="CL17" s="296"/>
      <c r="CM17" s="296"/>
      <c r="CN17" s="296"/>
      <c r="CO17" s="296"/>
      <c r="CP17" s="296"/>
      <c r="CQ17" s="296"/>
      <c r="CR17" s="296"/>
      <c r="CS17" s="296"/>
      <c r="CT17" s="296"/>
      <c r="CU17" s="296"/>
      <c r="CV17" s="296"/>
      <c r="CW17" s="296"/>
      <c r="CX17" s="297"/>
      <c r="ED17" s="108">
        <f t="shared" si="0"/>
        <v>2410.7559610588341</v>
      </c>
    </row>
    <row r="18" spans="1:134" s="108" customFormat="1" ht="23.25" customHeight="1">
      <c r="A18" s="303"/>
      <c r="B18" s="303"/>
      <c r="C18" s="303"/>
      <c r="D18" s="303"/>
      <c r="E18" s="303"/>
      <c r="F18" s="303"/>
      <c r="G18" s="303"/>
      <c r="H18" s="304" t="s">
        <v>3888</v>
      </c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  <c r="AD18" s="304"/>
      <c r="AE18" s="304"/>
      <c r="AF18" s="304"/>
      <c r="AG18" s="304"/>
      <c r="AH18" s="295">
        <v>59182.725823333341</v>
      </c>
      <c r="AI18" s="296"/>
      <c r="AJ18" s="296"/>
      <c r="AK18" s="296"/>
      <c r="AL18" s="296"/>
      <c r="AM18" s="296"/>
      <c r="AN18" s="296"/>
      <c r="AO18" s="296"/>
      <c r="AP18" s="296"/>
      <c r="AQ18" s="296"/>
      <c r="AR18" s="296"/>
      <c r="AS18" s="296"/>
      <c r="AT18" s="296"/>
      <c r="AU18" s="296"/>
      <c r="AV18" s="296"/>
      <c r="AW18" s="296"/>
      <c r="AX18" s="296"/>
      <c r="AY18" s="296"/>
      <c r="AZ18" s="296"/>
      <c r="BA18" s="296"/>
      <c r="BB18" s="296"/>
      <c r="BC18" s="296"/>
      <c r="BD18" s="297"/>
      <c r="BE18" s="295">
        <v>24.831</v>
      </c>
      <c r="BF18" s="296"/>
      <c r="BG18" s="296"/>
      <c r="BH18" s="296"/>
      <c r="BI18" s="296"/>
      <c r="BJ18" s="296"/>
      <c r="BK18" s="296"/>
      <c r="BL18" s="296"/>
      <c r="BM18" s="296"/>
      <c r="BN18" s="296"/>
      <c r="BO18" s="296"/>
      <c r="BP18" s="296"/>
      <c r="BQ18" s="296"/>
      <c r="BR18" s="296"/>
      <c r="BS18" s="296"/>
      <c r="BT18" s="296"/>
      <c r="BU18" s="296"/>
      <c r="BV18" s="296"/>
      <c r="BW18" s="296"/>
      <c r="BX18" s="296"/>
      <c r="BY18" s="296"/>
      <c r="BZ18" s="296"/>
      <c r="CA18" s="297"/>
      <c r="CB18" s="295">
        <v>10607.4</v>
      </c>
      <c r="CC18" s="296"/>
      <c r="CD18" s="296"/>
      <c r="CE18" s="296"/>
      <c r="CF18" s="296"/>
      <c r="CG18" s="296"/>
      <c r="CH18" s="296"/>
      <c r="CI18" s="296"/>
      <c r="CJ18" s="296"/>
      <c r="CK18" s="296"/>
      <c r="CL18" s="296"/>
      <c r="CM18" s="296"/>
      <c r="CN18" s="296"/>
      <c r="CO18" s="296"/>
      <c r="CP18" s="296"/>
      <c r="CQ18" s="296"/>
      <c r="CR18" s="296"/>
      <c r="CS18" s="296"/>
      <c r="CT18" s="296"/>
      <c r="CU18" s="296"/>
      <c r="CV18" s="296"/>
      <c r="CW18" s="296"/>
      <c r="CX18" s="297"/>
      <c r="ED18" s="108">
        <f t="shared" si="0"/>
        <v>2383.4209586135612</v>
      </c>
    </row>
    <row r="19" spans="1:134" s="108" customFormat="1" ht="23.25" customHeight="1">
      <c r="A19" s="303"/>
      <c r="B19" s="303"/>
      <c r="C19" s="303"/>
      <c r="D19" s="303"/>
      <c r="E19" s="303"/>
      <c r="F19" s="303"/>
      <c r="G19" s="303"/>
      <c r="H19" s="304" t="s">
        <v>3756</v>
      </c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  <c r="AD19" s="304"/>
      <c r="AE19" s="304"/>
      <c r="AF19" s="304"/>
      <c r="AG19" s="304"/>
      <c r="AH19" s="295" t="s">
        <v>5990</v>
      </c>
      <c r="AI19" s="296"/>
      <c r="AJ19" s="296"/>
      <c r="AK19" s="296"/>
      <c r="AL19" s="296"/>
      <c r="AM19" s="296"/>
      <c r="AN19" s="296"/>
      <c r="AO19" s="296"/>
      <c r="AP19" s="296"/>
      <c r="AQ19" s="296"/>
      <c r="AR19" s="296"/>
      <c r="AS19" s="296"/>
      <c r="AT19" s="296"/>
      <c r="AU19" s="296"/>
      <c r="AV19" s="296"/>
      <c r="AW19" s="296"/>
      <c r="AX19" s="296"/>
      <c r="AY19" s="296"/>
      <c r="AZ19" s="296"/>
      <c r="BA19" s="296"/>
      <c r="BB19" s="296"/>
      <c r="BC19" s="296"/>
      <c r="BD19" s="297"/>
      <c r="BE19" s="295" t="s">
        <v>5990</v>
      </c>
      <c r="BF19" s="296"/>
      <c r="BG19" s="296"/>
      <c r="BH19" s="296"/>
      <c r="BI19" s="296"/>
      <c r="BJ19" s="296"/>
      <c r="BK19" s="296"/>
      <c r="BL19" s="296"/>
      <c r="BM19" s="296"/>
      <c r="BN19" s="296"/>
      <c r="BO19" s="296"/>
      <c r="BP19" s="296"/>
      <c r="BQ19" s="296"/>
      <c r="BR19" s="296"/>
      <c r="BS19" s="296"/>
      <c r="BT19" s="296"/>
      <c r="BU19" s="296"/>
      <c r="BV19" s="296"/>
      <c r="BW19" s="296"/>
      <c r="BX19" s="296"/>
      <c r="BY19" s="296"/>
      <c r="BZ19" s="296"/>
      <c r="CA19" s="297"/>
      <c r="CB19" s="295" t="s">
        <v>5990</v>
      </c>
      <c r="CC19" s="296"/>
      <c r="CD19" s="296"/>
      <c r="CE19" s="296"/>
      <c r="CF19" s="296"/>
      <c r="CG19" s="296"/>
      <c r="CH19" s="296"/>
      <c r="CI19" s="296"/>
      <c r="CJ19" s="296"/>
      <c r="CK19" s="296"/>
      <c r="CL19" s="296"/>
      <c r="CM19" s="296"/>
      <c r="CN19" s="296"/>
      <c r="CO19" s="296"/>
      <c r="CP19" s="296"/>
      <c r="CQ19" s="296"/>
      <c r="CR19" s="296"/>
      <c r="CS19" s="296"/>
      <c r="CT19" s="296"/>
      <c r="CU19" s="296"/>
      <c r="CV19" s="296"/>
      <c r="CW19" s="296"/>
      <c r="CX19" s="297"/>
      <c r="ED19" s="108" t="e">
        <f t="shared" si="0"/>
        <v>#VALUE!</v>
      </c>
    </row>
  </sheetData>
  <mergeCells count="48">
    <mergeCell ref="A18:G18"/>
    <mergeCell ref="H18:AG18"/>
    <mergeCell ref="AH18:BD18"/>
    <mergeCell ref="BE18:CA18"/>
    <mergeCell ref="CB18:CX18"/>
    <mergeCell ref="A19:G19"/>
    <mergeCell ref="H19:AG19"/>
    <mergeCell ref="AH19:BD19"/>
    <mergeCell ref="BE19:CA19"/>
    <mergeCell ref="CB19:CX19"/>
    <mergeCell ref="A16:G16"/>
    <mergeCell ref="H16:AG16"/>
    <mergeCell ref="AH16:BD16"/>
    <mergeCell ref="BE16:CA16"/>
    <mergeCell ref="CB16:CX16"/>
    <mergeCell ref="A17:G17"/>
    <mergeCell ref="H17:AG17"/>
    <mergeCell ref="AH17:BD17"/>
    <mergeCell ref="BE17:CA17"/>
    <mergeCell ref="CB17:CX17"/>
    <mergeCell ref="A14:G14"/>
    <mergeCell ref="H14:AG14"/>
    <mergeCell ref="AH14:BD14"/>
    <mergeCell ref="BE14:CA14"/>
    <mergeCell ref="CB14:CX14"/>
    <mergeCell ref="A15:G15"/>
    <mergeCell ref="H15:AG15"/>
    <mergeCell ref="AH15:BD15"/>
    <mergeCell ref="BE15:CA15"/>
    <mergeCell ref="CB15:CX15"/>
    <mergeCell ref="A12:G12"/>
    <mergeCell ref="H12:AG12"/>
    <mergeCell ref="AH12:BD12"/>
    <mergeCell ref="BE12:CA12"/>
    <mergeCell ref="CB12:CX12"/>
    <mergeCell ref="A13:G13"/>
    <mergeCell ref="H13:AG13"/>
    <mergeCell ref="AH13:BD13"/>
    <mergeCell ref="BE13:CA13"/>
    <mergeCell ref="CB13:CX13"/>
    <mergeCell ref="BQ2:DA2"/>
    <mergeCell ref="BQ4:DA4"/>
    <mergeCell ref="A8:CX8"/>
    <mergeCell ref="A9:CX9"/>
    <mergeCell ref="A11:AG11"/>
    <mergeCell ref="AH11:BD11"/>
    <mergeCell ref="BE11:CA11"/>
    <mergeCell ref="CB11:CX11"/>
  </mergeCells>
  <pageMargins left="0.78740157480314965" right="0.70866141732283472" top="0.59055118110236227" bottom="0.39370078740157483" header="0.19685039370078741" footer="0.19685039370078741"/>
  <pageSetup paperSize="9" scale="8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61"/>
  <sheetViews>
    <sheetView tabSelected="1" view="pageBreakPreview" zoomScale="70" zoomScaleNormal="60" zoomScaleSheetLayoutView="70" workbookViewId="0">
      <pane xSplit="2" ySplit="1" topLeftCell="C2" activePane="bottomRight" state="frozen"/>
      <selection pane="topRight" activeCell="B1" sqref="B1"/>
      <selection pane="bottomLeft" activeCell="A7" sqref="A7"/>
      <selection pane="bottomRight" activeCell="C21" sqref="C21"/>
    </sheetView>
  </sheetViews>
  <sheetFormatPr defaultRowHeight="15"/>
  <cols>
    <col min="1" max="1" width="17" style="85" customWidth="1"/>
    <col min="2" max="2" width="15.42578125" style="85" customWidth="1"/>
    <col min="3" max="3" width="144.42578125" style="85" customWidth="1"/>
    <col min="4" max="4" width="26" style="85" customWidth="1"/>
    <col min="5" max="5" width="33.28515625" style="85" customWidth="1"/>
    <col min="6" max="16384" width="9.140625" style="85"/>
  </cols>
  <sheetData>
    <row r="1" spans="1:5">
      <c r="A1" s="139"/>
      <c r="B1" s="140"/>
      <c r="C1" s="141"/>
    </row>
    <row r="2" spans="1:5" ht="18.75">
      <c r="A2" s="142" t="s">
        <v>6983</v>
      </c>
      <c r="B2" s="140"/>
      <c r="C2" s="141"/>
    </row>
    <row r="3" spans="1:5" ht="18.75">
      <c r="A3" s="141"/>
      <c r="B3" s="140"/>
      <c r="C3" s="143"/>
    </row>
    <row r="4" spans="1:5" ht="18.75">
      <c r="A4" s="141"/>
      <c r="B4" s="261" t="s">
        <v>7235</v>
      </c>
      <c r="C4" s="144"/>
    </row>
    <row r="5" spans="1:5" ht="30">
      <c r="A5" s="312" t="s">
        <v>6984</v>
      </c>
      <c r="B5" s="145" t="s">
        <v>3836</v>
      </c>
      <c r="C5" s="145" t="s">
        <v>8</v>
      </c>
      <c r="D5" s="145" t="s">
        <v>5124</v>
      </c>
      <c r="E5" s="145" t="s">
        <v>6985</v>
      </c>
    </row>
    <row r="6" spans="1:5">
      <c r="A6" s="313"/>
      <c r="B6" s="146">
        <v>2</v>
      </c>
      <c r="C6" s="146">
        <v>3</v>
      </c>
      <c r="D6" s="146">
        <v>4</v>
      </c>
      <c r="E6" s="146">
        <v>5</v>
      </c>
    </row>
    <row r="7" spans="1:5" ht="300">
      <c r="A7" s="313"/>
      <c r="B7" s="147" t="s">
        <v>11</v>
      </c>
      <c r="C7" s="262" t="s">
        <v>7236</v>
      </c>
      <c r="D7" s="145" t="s">
        <v>6986</v>
      </c>
      <c r="E7" s="145">
        <v>10000</v>
      </c>
    </row>
    <row r="8" spans="1:5" ht="409.5">
      <c r="A8" s="313"/>
      <c r="B8" s="147" t="s">
        <v>11</v>
      </c>
      <c r="C8" s="148" t="s">
        <v>6987</v>
      </c>
      <c r="D8" s="149" t="s">
        <v>6986</v>
      </c>
      <c r="E8" s="145">
        <v>1198.77</v>
      </c>
    </row>
    <row r="9" spans="1:5" ht="30">
      <c r="A9" s="313"/>
      <c r="B9" s="147" t="s">
        <v>3836</v>
      </c>
      <c r="C9" s="150" t="s">
        <v>8</v>
      </c>
      <c r="D9" s="150" t="s">
        <v>5124</v>
      </c>
      <c r="E9" s="150" t="s">
        <v>6988</v>
      </c>
    </row>
    <row r="10" spans="1:5">
      <c r="A10" s="313"/>
      <c r="B10" s="151">
        <v>1</v>
      </c>
      <c r="C10" s="150">
        <v>2</v>
      </c>
      <c r="D10" s="150">
        <v>3</v>
      </c>
      <c r="E10" s="150">
        <v>4</v>
      </c>
    </row>
    <row r="11" spans="1:5" ht="27.75" customHeight="1">
      <c r="A11" s="313"/>
      <c r="B11" s="147" t="s">
        <v>11</v>
      </c>
      <c r="C11" s="314" t="s">
        <v>6989</v>
      </c>
      <c r="D11" s="314"/>
      <c r="E11" s="314"/>
    </row>
    <row r="12" spans="1:5">
      <c r="A12" s="313"/>
      <c r="B12" s="147" t="s">
        <v>3770</v>
      </c>
      <c r="C12" s="152" t="s">
        <v>6990</v>
      </c>
      <c r="D12" s="150" t="s">
        <v>5125</v>
      </c>
      <c r="E12" s="145">
        <v>16890.16</v>
      </c>
    </row>
    <row r="13" spans="1:5" ht="30">
      <c r="A13" s="313"/>
      <c r="B13" s="147" t="s">
        <v>6991</v>
      </c>
      <c r="C13" s="152" t="s">
        <v>6992</v>
      </c>
      <c r="D13" s="150" t="s">
        <v>5125</v>
      </c>
      <c r="E13" s="145">
        <v>15298.23</v>
      </c>
    </row>
    <row r="14" spans="1:5" ht="30">
      <c r="A14" s="313"/>
      <c r="B14" s="147" t="s">
        <v>6993</v>
      </c>
      <c r="C14" s="152" t="s">
        <v>6994</v>
      </c>
      <c r="D14" s="150" t="s">
        <v>5125</v>
      </c>
      <c r="E14" s="145">
        <v>22780.959999999999</v>
      </c>
    </row>
    <row r="15" spans="1:5" ht="30.75" customHeight="1">
      <c r="A15" s="313"/>
      <c r="B15" s="153" t="s">
        <v>19</v>
      </c>
      <c r="C15" s="311" t="s">
        <v>6995</v>
      </c>
      <c r="D15" s="311"/>
      <c r="E15" s="311"/>
    </row>
    <row r="16" spans="1:5">
      <c r="A16" s="313"/>
      <c r="B16" s="153" t="s">
        <v>3783</v>
      </c>
      <c r="C16" s="154" t="s">
        <v>5129</v>
      </c>
      <c r="D16" s="155" t="s">
        <v>6996</v>
      </c>
      <c r="E16" s="155" t="s">
        <v>6996</v>
      </c>
    </row>
    <row r="17" spans="1:5" ht="30">
      <c r="A17" s="313"/>
      <c r="B17" s="153" t="s">
        <v>3784</v>
      </c>
      <c r="C17" s="154" t="s">
        <v>6997</v>
      </c>
      <c r="D17" s="155" t="s">
        <v>5127</v>
      </c>
      <c r="E17" s="156">
        <v>5139469.8099999996</v>
      </c>
    </row>
    <row r="18" spans="1:5">
      <c r="A18" s="313"/>
      <c r="B18" s="153" t="s">
        <v>3843</v>
      </c>
      <c r="C18" s="154" t="s">
        <v>5126</v>
      </c>
      <c r="D18" s="155" t="s">
        <v>6996</v>
      </c>
      <c r="E18" s="155" t="s">
        <v>6996</v>
      </c>
    </row>
    <row r="19" spans="1:5" ht="30">
      <c r="A19" s="313"/>
      <c r="B19" s="153" t="s">
        <v>6998</v>
      </c>
      <c r="C19" s="154" t="s">
        <v>6999</v>
      </c>
      <c r="D19" s="155" t="s">
        <v>5127</v>
      </c>
      <c r="E19" s="156">
        <v>4730498.49</v>
      </c>
    </row>
    <row r="20" spans="1:5" ht="30">
      <c r="A20" s="313"/>
      <c r="B20" s="153" t="s">
        <v>7000</v>
      </c>
      <c r="C20" s="154" t="s">
        <v>7001</v>
      </c>
      <c r="D20" s="155" t="s">
        <v>5127</v>
      </c>
      <c r="E20" s="156">
        <v>1795095.73</v>
      </c>
    </row>
    <row r="21" spans="1:5" ht="30">
      <c r="A21" s="313"/>
      <c r="B21" s="153" t="s">
        <v>7002</v>
      </c>
      <c r="C21" s="154" t="s">
        <v>7003</v>
      </c>
      <c r="D21" s="155" t="s">
        <v>5127</v>
      </c>
      <c r="E21" s="156">
        <v>5950102.04</v>
      </c>
    </row>
    <row r="22" spans="1:5" ht="30">
      <c r="A22" s="313"/>
      <c r="B22" s="153" t="s">
        <v>7004</v>
      </c>
      <c r="C22" s="154" t="s">
        <v>7005</v>
      </c>
      <c r="D22" s="155" t="s">
        <v>5127</v>
      </c>
      <c r="E22" s="156">
        <v>11416038.26</v>
      </c>
    </row>
    <row r="23" spans="1:5" ht="30">
      <c r="A23" s="313"/>
      <c r="B23" s="153" t="s">
        <v>7006</v>
      </c>
      <c r="C23" s="154" t="s">
        <v>7007</v>
      </c>
      <c r="D23" s="155" t="s">
        <v>5127</v>
      </c>
      <c r="E23" s="156">
        <v>3556572.1</v>
      </c>
    </row>
    <row r="24" spans="1:5" ht="30">
      <c r="A24" s="313"/>
      <c r="B24" s="153" t="s">
        <v>7008</v>
      </c>
      <c r="C24" s="154" t="s">
        <v>319</v>
      </c>
      <c r="D24" s="155"/>
      <c r="E24" s="156">
        <v>13182609.560000001</v>
      </c>
    </row>
    <row r="25" spans="1:5" ht="30">
      <c r="A25" s="313"/>
      <c r="B25" s="153" t="s">
        <v>7009</v>
      </c>
      <c r="C25" s="154" t="s">
        <v>7010</v>
      </c>
      <c r="D25" s="155" t="s">
        <v>5127</v>
      </c>
      <c r="E25" s="156">
        <v>1046670.39</v>
      </c>
    </row>
    <row r="26" spans="1:5" ht="30">
      <c r="A26" s="313"/>
      <c r="B26" s="153" t="s">
        <v>7011</v>
      </c>
      <c r="C26" s="154" t="s">
        <v>7012</v>
      </c>
      <c r="D26" s="155" t="s">
        <v>5127</v>
      </c>
      <c r="E26" s="156">
        <v>6664656.4900000002</v>
      </c>
    </row>
    <row r="27" spans="1:5" ht="30">
      <c r="A27" s="313"/>
      <c r="B27" s="153" t="s">
        <v>7013</v>
      </c>
      <c r="C27" s="154" t="s">
        <v>7014</v>
      </c>
      <c r="D27" s="155" t="s">
        <v>5127</v>
      </c>
      <c r="E27" s="156">
        <v>27056226.309999999</v>
      </c>
    </row>
    <row r="28" spans="1:5" ht="30">
      <c r="A28" s="313"/>
      <c r="B28" s="153" t="s">
        <v>7015</v>
      </c>
      <c r="C28" s="154" t="s">
        <v>7016</v>
      </c>
      <c r="D28" s="155" t="s">
        <v>5127</v>
      </c>
      <c r="E28" s="156">
        <v>2800022.06</v>
      </c>
    </row>
    <row r="29" spans="1:5">
      <c r="A29" s="313"/>
      <c r="B29" s="153" t="s">
        <v>3785</v>
      </c>
      <c r="C29" s="154" t="s">
        <v>5128</v>
      </c>
      <c r="D29" s="154"/>
      <c r="E29" s="154"/>
    </row>
    <row r="30" spans="1:5" ht="30">
      <c r="A30" s="313"/>
      <c r="B30" s="153" t="s">
        <v>7017</v>
      </c>
      <c r="C30" s="154" t="s">
        <v>7018</v>
      </c>
      <c r="D30" s="155" t="s">
        <v>5127</v>
      </c>
      <c r="E30" s="156">
        <v>2737208.29</v>
      </c>
    </row>
    <row r="31" spans="1:5" ht="30">
      <c r="A31" s="313"/>
      <c r="B31" s="153" t="s">
        <v>3757</v>
      </c>
      <c r="C31" s="154" t="s">
        <v>7019</v>
      </c>
      <c r="D31" s="155" t="s">
        <v>5127</v>
      </c>
      <c r="E31" s="156">
        <v>1561293.69</v>
      </c>
    </row>
    <row r="32" spans="1:5" ht="30">
      <c r="A32" s="313"/>
      <c r="B32" s="153" t="s">
        <v>7020</v>
      </c>
      <c r="C32" s="154" t="s">
        <v>7021</v>
      </c>
      <c r="D32" s="155" t="s">
        <v>5127</v>
      </c>
      <c r="E32" s="156">
        <v>1885272.43</v>
      </c>
    </row>
    <row r="33" spans="1:5" ht="67.5" customHeight="1">
      <c r="A33" s="313"/>
      <c r="B33" s="307" t="s">
        <v>7022</v>
      </c>
      <c r="C33" s="154" t="s">
        <v>6</v>
      </c>
      <c r="D33" s="308" t="s">
        <v>5127</v>
      </c>
      <c r="E33" s="309">
        <v>722035.71</v>
      </c>
    </row>
    <row r="34" spans="1:5">
      <c r="A34" s="313"/>
      <c r="B34" s="307"/>
      <c r="C34" s="154" t="s">
        <v>7023</v>
      </c>
      <c r="D34" s="308"/>
      <c r="E34" s="309"/>
    </row>
    <row r="35" spans="1:5" ht="30">
      <c r="A35" s="313"/>
      <c r="B35" s="153" t="s">
        <v>7024</v>
      </c>
      <c r="C35" s="154" t="s">
        <v>7025</v>
      </c>
      <c r="D35" s="155" t="s">
        <v>5127</v>
      </c>
      <c r="E35" s="156">
        <v>1550858.91</v>
      </c>
    </row>
    <row r="36" spans="1:5" ht="30">
      <c r="A36" s="313"/>
      <c r="B36" s="153" t="s">
        <v>7026</v>
      </c>
      <c r="C36" s="154" t="s">
        <v>7027</v>
      </c>
      <c r="D36" s="155" t="s">
        <v>5127</v>
      </c>
      <c r="E36" s="156">
        <v>7700887.3200000003</v>
      </c>
    </row>
    <row r="37" spans="1:5">
      <c r="A37" s="313"/>
      <c r="B37" s="307" t="s">
        <v>7028</v>
      </c>
      <c r="C37" s="154" t="s">
        <v>6</v>
      </c>
      <c r="D37" s="308" t="s">
        <v>5127</v>
      </c>
      <c r="E37" s="309">
        <v>1357884.98</v>
      </c>
    </row>
    <row r="38" spans="1:5" ht="30">
      <c r="A38" s="313"/>
      <c r="B38" s="307"/>
      <c r="C38" s="154" t="s">
        <v>7029</v>
      </c>
      <c r="D38" s="308"/>
      <c r="E38" s="309"/>
    </row>
    <row r="39" spans="1:5" ht="30">
      <c r="A39" s="313"/>
      <c r="B39" s="153" t="s">
        <v>7030</v>
      </c>
      <c r="C39" s="154" t="s">
        <v>7031</v>
      </c>
      <c r="D39" s="155" t="s">
        <v>5127</v>
      </c>
      <c r="E39" s="156">
        <v>2061923.46</v>
      </c>
    </row>
    <row r="40" spans="1:5">
      <c r="A40" s="313"/>
      <c r="B40" s="307" t="s">
        <v>7032</v>
      </c>
      <c r="C40" s="154" t="s">
        <v>6</v>
      </c>
      <c r="D40" s="308" t="s">
        <v>5127</v>
      </c>
      <c r="E40" s="309">
        <v>737204.65</v>
      </c>
    </row>
    <row r="41" spans="1:5" ht="30">
      <c r="A41" s="313"/>
      <c r="B41" s="307"/>
      <c r="C41" s="154" t="s">
        <v>7033</v>
      </c>
      <c r="D41" s="308"/>
      <c r="E41" s="309"/>
    </row>
    <row r="42" spans="1:5" ht="36.75" customHeight="1">
      <c r="A42" s="313"/>
      <c r="B42" s="153" t="s">
        <v>23</v>
      </c>
      <c r="C42" s="311" t="s">
        <v>7034</v>
      </c>
      <c r="D42" s="311"/>
      <c r="E42" s="311"/>
    </row>
    <row r="43" spans="1:5">
      <c r="A43" s="313"/>
      <c r="B43" s="153" t="s">
        <v>3789</v>
      </c>
      <c r="C43" s="154" t="s">
        <v>7035</v>
      </c>
      <c r="D43" s="154"/>
      <c r="E43" s="154"/>
    </row>
    <row r="44" spans="1:5" ht="30">
      <c r="A44" s="313"/>
      <c r="B44" s="153" t="s">
        <v>7036</v>
      </c>
      <c r="C44" s="154" t="s">
        <v>7037</v>
      </c>
      <c r="D44" s="154" t="s">
        <v>5127</v>
      </c>
      <c r="E44" s="156">
        <v>6381008.7699999996</v>
      </c>
    </row>
    <row r="45" spans="1:5">
      <c r="A45" s="313"/>
      <c r="B45" s="153" t="s">
        <v>7038</v>
      </c>
      <c r="C45" s="154" t="s">
        <v>5130</v>
      </c>
      <c r="D45" s="154"/>
      <c r="E45" s="154"/>
    </row>
    <row r="46" spans="1:5">
      <c r="A46" s="313"/>
      <c r="B46" s="307" t="s">
        <v>7039</v>
      </c>
      <c r="C46" s="154" t="s">
        <v>7040</v>
      </c>
      <c r="D46" s="308" t="s">
        <v>5127</v>
      </c>
      <c r="E46" s="309">
        <v>3227936.75</v>
      </c>
    </row>
    <row r="47" spans="1:5">
      <c r="A47" s="313"/>
      <c r="B47" s="307"/>
      <c r="C47" s="154" t="s">
        <v>7041</v>
      </c>
      <c r="D47" s="308"/>
      <c r="E47" s="309"/>
    </row>
    <row r="48" spans="1:5">
      <c r="A48" s="313"/>
      <c r="B48" s="307"/>
      <c r="C48" s="157" t="s">
        <v>7042</v>
      </c>
      <c r="D48" s="308"/>
      <c r="E48" s="309"/>
    </row>
    <row r="49" spans="1:5" ht="30">
      <c r="A49" s="313"/>
      <c r="B49" s="153" t="s">
        <v>7043</v>
      </c>
      <c r="C49" s="154" t="s">
        <v>7044</v>
      </c>
      <c r="D49" s="155" t="s">
        <v>5127</v>
      </c>
      <c r="E49" s="156">
        <v>3582285.19</v>
      </c>
    </row>
    <row r="50" spans="1:5" ht="30">
      <c r="A50" s="313"/>
      <c r="B50" s="153" t="s">
        <v>7045</v>
      </c>
      <c r="C50" s="154" t="s">
        <v>7046</v>
      </c>
      <c r="D50" s="155" t="s">
        <v>5127</v>
      </c>
      <c r="E50" s="156">
        <v>4234121.28</v>
      </c>
    </row>
    <row r="51" spans="1:5" ht="30">
      <c r="A51" s="313"/>
      <c r="B51" s="153" t="s">
        <v>7047</v>
      </c>
      <c r="C51" s="154" t="s">
        <v>7048</v>
      </c>
      <c r="D51" s="155" t="s">
        <v>5127</v>
      </c>
      <c r="E51" s="156">
        <v>5052276.34</v>
      </c>
    </row>
    <row r="52" spans="1:5" ht="30">
      <c r="A52" s="313"/>
      <c r="B52" s="153" t="s">
        <v>7049</v>
      </c>
      <c r="C52" s="154" t="s">
        <v>7050</v>
      </c>
      <c r="D52" s="155" t="s">
        <v>5127</v>
      </c>
      <c r="E52" s="156">
        <v>3096200.75</v>
      </c>
    </row>
    <row r="53" spans="1:5" ht="30">
      <c r="A53" s="313"/>
      <c r="B53" s="153" t="s">
        <v>7051</v>
      </c>
      <c r="C53" s="154" t="s">
        <v>7052</v>
      </c>
      <c r="D53" s="155" t="s">
        <v>5127</v>
      </c>
      <c r="E53" s="156">
        <v>425382.76</v>
      </c>
    </row>
    <row r="54" spans="1:5" ht="30">
      <c r="A54" s="313"/>
      <c r="B54" s="153" t="s">
        <v>7053</v>
      </c>
      <c r="C54" s="154" t="s">
        <v>7054</v>
      </c>
      <c r="D54" s="155" t="s">
        <v>5127</v>
      </c>
      <c r="E54" s="156">
        <v>4421307.07</v>
      </c>
    </row>
    <row r="55" spans="1:5" ht="30">
      <c r="A55" s="313"/>
      <c r="B55" s="153" t="s">
        <v>7055</v>
      </c>
      <c r="C55" s="154" t="s">
        <v>7056</v>
      </c>
      <c r="D55" s="155" t="s">
        <v>5127</v>
      </c>
      <c r="E55" s="156">
        <v>11689958.460000001</v>
      </c>
    </row>
    <row r="56" spans="1:5" ht="30">
      <c r="A56" s="313"/>
      <c r="B56" s="153" t="s">
        <v>7057</v>
      </c>
      <c r="C56" s="154" t="s">
        <v>7058</v>
      </c>
      <c r="D56" s="155" t="s">
        <v>5127</v>
      </c>
      <c r="E56" s="156">
        <v>1174331.7</v>
      </c>
    </row>
    <row r="57" spans="1:5">
      <c r="A57" s="313"/>
      <c r="B57" s="307" t="s">
        <v>7059</v>
      </c>
      <c r="C57" s="311" t="s">
        <v>7060</v>
      </c>
      <c r="D57" s="308" t="s">
        <v>5127</v>
      </c>
      <c r="E57" s="155"/>
    </row>
    <row r="58" spans="1:5" ht="39.75" customHeight="1">
      <c r="A58" s="313"/>
      <c r="B58" s="307"/>
      <c r="C58" s="311"/>
      <c r="D58" s="308"/>
      <c r="E58" s="156">
        <v>5862471.96</v>
      </c>
    </row>
    <row r="59" spans="1:5" ht="30">
      <c r="A59" s="313"/>
      <c r="B59" s="153" t="s">
        <v>7061</v>
      </c>
      <c r="C59" s="154" t="s">
        <v>7062</v>
      </c>
      <c r="D59" s="155" t="s">
        <v>5127</v>
      </c>
      <c r="E59" s="156">
        <v>5448100.5700000003</v>
      </c>
    </row>
    <row r="60" spans="1:5" ht="30">
      <c r="A60" s="313"/>
      <c r="B60" s="153" t="s">
        <v>7063</v>
      </c>
      <c r="C60" s="154" t="s">
        <v>7064</v>
      </c>
      <c r="D60" s="155" t="s">
        <v>5127</v>
      </c>
      <c r="E60" s="156">
        <v>19325297.920000002</v>
      </c>
    </row>
    <row r="61" spans="1:5" ht="30">
      <c r="A61" s="313"/>
      <c r="B61" s="153" t="s">
        <v>7065</v>
      </c>
      <c r="C61" s="154" t="s">
        <v>7066</v>
      </c>
      <c r="D61" s="155" t="s">
        <v>5127</v>
      </c>
      <c r="E61" s="156">
        <v>8922804.5299999993</v>
      </c>
    </row>
    <row r="62" spans="1:5" ht="30">
      <c r="A62" s="313"/>
      <c r="B62" s="153" t="s">
        <v>7067</v>
      </c>
      <c r="C62" s="154" t="s">
        <v>7068</v>
      </c>
      <c r="D62" s="155" t="s">
        <v>5127</v>
      </c>
      <c r="E62" s="156">
        <v>16593171.300000001</v>
      </c>
    </row>
    <row r="63" spans="1:5">
      <c r="A63" s="313"/>
      <c r="B63" s="307" t="s">
        <v>7069</v>
      </c>
      <c r="C63" s="154" t="s">
        <v>7070</v>
      </c>
      <c r="D63" s="308" t="s">
        <v>5127</v>
      </c>
      <c r="E63" s="309">
        <v>1884014.98</v>
      </c>
    </row>
    <row r="64" spans="1:5">
      <c r="A64" s="313"/>
      <c r="B64" s="307"/>
      <c r="C64" s="154" t="s">
        <v>7071</v>
      </c>
      <c r="D64" s="308"/>
      <c r="E64" s="309"/>
    </row>
    <row r="65" spans="1:5">
      <c r="A65" s="313"/>
      <c r="B65" s="307" t="s">
        <v>7072</v>
      </c>
      <c r="C65" s="154" t="s">
        <v>7070</v>
      </c>
      <c r="D65" s="308" t="s">
        <v>5127</v>
      </c>
      <c r="E65" s="309">
        <v>6085040.4199999999</v>
      </c>
    </row>
    <row r="66" spans="1:5">
      <c r="A66" s="313"/>
      <c r="B66" s="307"/>
      <c r="C66" s="154" t="s">
        <v>7073</v>
      </c>
      <c r="D66" s="308"/>
      <c r="E66" s="309"/>
    </row>
    <row r="67" spans="1:5">
      <c r="A67" s="313"/>
      <c r="B67" s="307" t="s">
        <v>7074</v>
      </c>
      <c r="C67" s="154" t="s">
        <v>7070</v>
      </c>
      <c r="D67" s="308" t="s">
        <v>5127</v>
      </c>
      <c r="E67" s="309">
        <v>4537576.12</v>
      </c>
    </row>
    <row r="68" spans="1:5">
      <c r="A68" s="313"/>
      <c r="B68" s="307"/>
      <c r="C68" s="154" t="s">
        <v>7075</v>
      </c>
      <c r="D68" s="308"/>
      <c r="E68" s="309"/>
    </row>
    <row r="69" spans="1:5">
      <c r="A69" s="313"/>
      <c r="B69" s="307" t="s">
        <v>7076</v>
      </c>
      <c r="C69" s="154" t="s">
        <v>7070</v>
      </c>
      <c r="D69" s="308" t="s">
        <v>5127</v>
      </c>
      <c r="E69" s="309">
        <v>2887720.96</v>
      </c>
    </row>
    <row r="70" spans="1:5">
      <c r="A70" s="313"/>
      <c r="B70" s="307"/>
      <c r="C70" s="154" t="s">
        <v>7077</v>
      </c>
      <c r="D70" s="308"/>
      <c r="E70" s="309"/>
    </row>
    <row r="71" spans="1:5">
      <c r="A71" s="313"/>
      <c r="B71" s="307" t="s">
        <v>7078</v>
      </c>
      <c r="C71" s="154" t="s">
        <v>7070</v>
      </c>
      <c r="D71" s="308" t="s">
        <v>5127</v>
      </c>
      <c r="E71" s="309">
        <v>2796729.36</v>
      </c>
    </row>
    <row r="72" spans="1:5">
      <c r="A72" s="313"/>
      <c r="B72" s="307"/>
      <c r="C72" s="154" t="s">
        <v>7079</v>
      </c>
      <c r="D72" s="308"/>
      <c r="E72" s="309"/>
    </row>
    <row r="73" spans="1:5" ht="30">
      <c r="A73" s="313"/>
      <c r="B73" s="153" t="s">
        <v>7080</v>
      </c>
      <c r="C73" s="154" t="s">
        <v>7081</v>
      </c>
      <c r="D73" s="155" t="s">
        <v>5127</v>
      </c>
      <c r="E73" s="156">
        <v>17864595.059999999</v>
      </c>
    </row>
    <row r="74" spans="1:5" ht="30">
      <c r="A74" s="313"/>
      <c r="B74" s="153" t="s">
        <v>7082</v>
      </c>
      <c r="C74" s="154" t="s">
        <v>7083</v>
      </c>
      <c r="D74" s="155" t="s">
        <v>5127</v>
      </c>
      <c r="E74" s="156">
        <v>5745315.7599999998</v>
      </c>
    </row>
    <row r="75" spans="1:5" ht="30">
      <c r="A75" s="313"/>
      <c r="B75" s="153" t="s">
        <v>7084</v>
      </c>
      <c r="C75" s="154" t="s">
        <v>7085</v>
      </c>
      <c r="D75" s="155" t="s">
        <v>5127</v>
      </c>
      <c r="E75" s="156">
        <v>8069670.0599999996</v>
      </c>
    </row>
    <row r="76" spans="1:5" ht="30">
      <c r="A76" s="313"/>
      <c r="B76" s="153" t="s">
        <v>7086</v>
      </c>
      <c r="C76" s="154" t="s">
        <v>7087</v>
      </c>
      <c r="D76" s="155" t="s">
        <v>5127</v>
      </c>
      <c r="E76" s="156">
        <v>4833677.3499999996</v>
      </c>
    </row>
    <row r="77" spans="1:5" ht="30">
      <c r="A77" s="313"/>
      <c r="B77" s="153" t="s">
        <v>7088</v>
      </c>
      <c r="C77" s="154" t="s">
        <v>7089</v>
      </c>
      <c r="D77" s="155" t="s">
        <v>5127</v>
      </c>
      <c r="E77" s="156">
        <v>8000014.5499999998</v>
      </c>
    </row>
    <row r="78" spans="1:5" ht="30">
      <c r="A78" s="313"/>
      <c r="B78" s="153" t="s">
        <v>7090</v>
      </c>
      <c r="C78" s="154" t="s">
        <v>7091</v>
      </c>
      <c r="D78" s="155" t="s">
        <v>5127</v>
      </c>
      <c r="E78" s="156">
        <v>4484620.91</v>
      </c>
    </row>
    <row r="79" spans="1:5" ht="30">
      <c r="A79" s="313"/>
      <c r="B79" s="153" t="s">
        <v>7092</v>
      </c>
      <c r="C79" s="154" t="s">
        <v>7093</v>
      </c>
      <c r="D79" s="155" t="s">
        <v>5127</v>
      </c>
      <c r="E79" s="156">
        <v>4973046.28</v>
      </c>
    </row>
    <row r="80" spans="1:5" ht="30">
      <c r="A80" s="313"/>
      <c r="B80" s="158" t="s">
        <v>7094</v>
      </c>
      <c r="C80" s="154" t="s">
        <v>7095</v>
      </c>
      <c r="D80" s="155" t="s">
        <v>5127</v>
      </c>
      <c r="E80" s="156">
        <v>5722746.3099999996</v>
      </c>
    </row>
    <row r="81" spans="1:5" ht="30">
      <c r="A81" s="313"/>
      <c r="B81" s="158" t="s">
        <v>7096</v>
      </c>
      <c r="C81" s="154" t="s">
        <v>7097</v>
      </c>
      <c r="D81" s="155" t="s">
        <v>5127</v>
      </c>
      <c r="E81" s="156">
        <v>6320100.5599999996</v>
      </c>
    </row>
    <row r="82" spans="1:5">
      <c r="A82" s="313"/>
      <c r="B82" s="315" t="s">
        <v>7098</v>
      </c>
      <c r="C82" s="154" t="s">
        <v>7099</v>
      </c>
      <c r="D82" s="316" t="s">
        <v>5127</v>
      </c>
      <c r="E82" s="317">
        <v>6182136.2999999998</v>
      </c>
    </row>
    <row r="83" spans="1:5">
      <c r="A83" s="313"/>
      <c r="B83" s="315"/>
      <c r="C83" s="154" t="s">
        <v>7100</v>
      </c>
      <c r="D83" s="316"/>
      <c r="E83" s="317"/>
    </row>
    <row r="84" spans="1:5" ht="30">
      <c r="A84" s="313"/>
      <c r="B84" s="153" t="s">
        <v>7101</v>
      </c>
      <c r="C84" s="154" t="s">
        <v>7102</v>
      </c>
      <c r="D84" s="155" t="s">
        <v>5127</v>
      </c>
      <c r="E84" s="156">
        <v>28299149.129999999</v>
      </c>
    </row>
    <row r="85" spans="1:5" ht="30">
      <c r="A85" s="313"/>
      <c r="B85" s="153" t="s">
        <v>7103</v>
      </c>
      <c r="C85" s="154" t="s">
        <v>7104</v>
      </c>
      <c r="D85" s="155" t="s">
        <v>5127</v>
      </c>
      <c r="E85" s="156">
        <v>29183992.57</v>
      </c>
    </row>
    <row r="86" spans="1:5" ht="30">
      <c r="A86" s="313"/>
      <c r="B86" s="153" t="s">
        <v>7105</v>
      </c>
      <c r="C86" s="154" t="s">
        <v>7106</v>
      </c>
      <c r="D86" s="155" t="s">
        <v>5127</v>
      </c>
      <c r="E86" s="156">
        <v>7117654.5999999996</v>
      </c>
    </row>
    <row r="87" spans="1:5" ht="30">
      <c r="A87" s="313"/>
      <c r="B87" s="153" t="s">
        <v>7107</v>
      </c>
      <c r="C87" s="154" t="s">
        <v>7108</v>
      </c>
      <c r="D87" s="155" t="s">
        <v>5127</v>
      </c>
      <c r="E87" s="156">
        <v>10570593.880000001</v>
      </c>
    </row>
    <row r="88" spans="1:5">
      <c r="A88" s="313"/>
      <c r="B88" s="153" t="s">
        <v>7109</v>
      </c>
      <c r="C88" s="154" t="s">
        <v>5131</v>
      </c>
      <c r="D88" s="154"/>
      <c r="E88" s="154"/>
    </row>
    <row r="89" spans="1:5" ht="30">
      <c r="A89" s="313"/>
      <c r="B89" s="153" t="s">
        <v>7110</v>
      </c>
      <c r="C89" s="154" t="s">
        <v>7111</v>
      </c>
      <c r="D89" s="155" t="s">
        <v>5127</v>
      </c>
      <c r="E89" s="156">
        <v>3179561.64</v>
      </c>
    </row>
    <row r="90" spans="1:5" ht="30">
      <c r="A90" s="313"/>
      <c r="B90" s="153" t="s">
        <v>7112</v>
      </c>
      <c r="C90" s="154" t="s">
        <v>7113</v>
      </c>
      <c r="D90" s="155" t="s">
        <v>5127</v>
      </c>
      <c r="E90" s="156">
        <v>1972672.43</v>
      </c>
    </row>
    <row r="91" spans="1:5" ht="30">
      <c r="A91" s="313"/>
      <c r="B91" s="147" t="s">
        <v>7114</v>
      </c>
      <c r="C91" s="152" t="s">
        <v>7115</v>
      </c>
      <c r="D91" s="150" t="s">
        <v>5127</v>
      </c>
      <c r="E91" s="156">
        <v>3558203.82</v>
      </c>
    </row>
    <row r="92" spans="1:5" ht="30">
      <c r="A92" s="313"/>
      <c r="B92" s="147" t="s">
        <v>7116</v>
      </c>
      <c r="C92" s="152" t="s">
        <v>7117</v>
      </c>
      <c r="D92" s="150" t="s">
        <v>5127</v>
      </c>
      <c r="E92" s="156">
        <v>2765522.26</v>
      </c>
    </row>
    <row r="93" spans="1:5" ht="30">
      <c r="A93" s="313"/>
      <c r="B93" s="147" t="s">
        <v>7118</v>
      </c>
      <c r="C93" s="152" t="s">
        <v>7119</v>
      </c>
      <c r="D93" s="155" t="s">
        <v>5127</v>
      </c>
      <c r="E93" s="156">
        <v>3697879.56</v>
      </c>
    </row>
    <row r="94" spans="1:5" ht="30">
      <c r="A94" s="313"/>
      <c r="B94" s="153" t="s">
        <v>7120</v>
      </c>
      <c r="C94" s="152" t="s">
        <v>7121</v>
      </c>
      <c r="D94" s="155" t="s">
        <v>5127</v>
      </c>
      <c r="E94" s="156">
        <v>3273845.33</v>
      </c>
    </row>
    <row r="95" spans="1:5">
      <c r="A95" s="313"/>
      <c r="B95" s="307" t="s">
        <v>7122</v>
      </c>
      <c r="C95" s="154" t="s">
        <v>7040</v>
      </c>
      <c r="D95" s="308" t="s">
        <v>5127</v>
      </c>
      <c r="E95" s="309">
        <v>3119859.84</v>
      </c>
    </row>
    <row r="96" spans="1:5">
      <c r="A96" s="313"/>
      <c r="B96" s="307"/>
      <c r="C96" s="154" t="s">
        <v>7123</v>
      </c>
      <c r="D96" s="308"/>
      <c r="E96" s="309"/>
    </row>
    <row r="97" spans="1:5" ht="30">
      <c r="A97" s="313"/>
      <c r="B97" s="147" t="s">
        <v>7124</v>
      </c>
      <c r="C97" s="154" t="s">
        <v>7125</v>
      </c>
      <c r="D97" s="155" t="s">
        <v>5127</v>
      </c>
      <c r="E97" s="156">
        <v>3221751.98</v>
      </c>
    </row>
    <row r="98" spans="1:5" ht="30">
      <c r="A98" s="313"/>
      <c r="B98" s="153" t="s">
        <v>7126</v>
      </c>
      <c r="C98" s="154" t="s">
        <v>7127</v>
      </c>
      <c r="D98" s="155" t="s">
        <v>5127</v>
      </c>
      <c r="E98" s="156">
        <v>3205849.89</v>
      </c>
    </row>
    <row r="99" spans="1:5" ht="30">
      <c r="A99" s="313"/>
      <c r="B99" s="153" t="s">
        <v>7128</v>
      </c>
      <c r="C99" s="154" t="s">
        <v>7129</v>
      </c>
      <c r="D99" s="155" t="s">
        <v>5127</v>
      </c>
      <c r="E99" s="156">
        <v>2256230.81</v>
      </c>
    </row>
    <row r="100" spans="1:5" ht="30">
      <c r="A100" s="313"/>
      <c r="B100" s="153" t="s">
        <v>7130</v>
      </c>
      <c r="C100" s="154" t="s">
        <v>7131</v>
      </c>
      <c r="D100" s="155" t="s">
        <v>5127</v>
      </c>
      <c r="E100" s="156">
        <v>1992182.19</v>
      </c>
    </row>
    <row r="101" spans="1:5" ht="30">
      <c r="A101" s="313"/>
      <c r="B101" s="153" t="s">
        <v>7132</v>
      </c>
      <c r="C101" s="154" t="s">
        <v>7133</v>
      </c>
      <c r="D101" s="155" t="s">
        <v>5127</v>
      </c>
      <c r="E101" s="156">
        <v>1063910.3700000001</v>
      </c>
    </row>
    <row r="102" spans="1:5" ht="30">
      <c r="A102" s="313"/>
      <c r="B102" s="153" t="s">
        <v>7134</v>
      </c>
      <c r="C102" s="154" t="s">
        <v>7135</v>
      </c>
      <c r="D102" s="155" t="s">
        <v>5127</v>
      </c>
      <c r="E102" s="156">
        <v>2326785.5499999998</v>
      </c>
    </row>
    <row r="103" spans="1:5" ht="30">
      <c r="A103" s="313"/>
      <c r="B103" s="153" t="s">
        <v>7136</v>
      </c>
      <c r="C103" s="154" t="s">
        <v>7137</v>
      </c>
      <c r="D103" s="155" t="s">
        <v>5127</v>
      </c>
      <c r="E103" s="156">
        <v>6002199.9400000004</v>
      </c>
    </row>
    <row r="104" spans="1:5" ht="30">
      <c r="A104" s="313"/>
      <c r="B104" s="153" t="s">
        <v>7138</v>
      </c>
      <c r="C104" s="154" t="s">
        <v>7139</v>
      </c>
      <c r="D104" s="155" t="s">
        <v>5127</v>
      </c>
      <c r="E104" s="156">
        <v>2024132.51</v>
      </c>
    </row>
    <row r="105" spans="1:5" ht="30">
      <c r="A105" s="313"/>
      <c r="B105" s="153" t="s">
        <v>7140</v>
      </c>
      <c r="C105" s="154" t="s">
        <v>7141</v>
      </c>
      <c r="D105" s="155" t="s">
        <v>5127</v>
      </c>
      <c r="E105" s="156">
        <v>1759746.72</v>
      </c>
    </row>
    <row r="106" spans="1:5" ht="30">
      <c r="A106" s="313"/>
      <c r="B106" s="153" t="s">
        <v>7142</v>
      </c>
      <c r="C106" s="154" t="s">
        <v>7143</v>
      </c>
      <c r="D106" s="155" t="s">
        <v>5127</v>
      </c>
      <c r="E106" s="156">
        <v>1839304.93</v>
      </c>
    </row>
    <row r="107" spans="1:5" ht="30">
      <c r="A107" s="313"/>
      <c r="B107" s="153" t="s">
        <v>7144</v>
      </c>
      <c r="C107" s="154" t="s">
        <v>7145</v>
      </c>
      <c r="D107" s="155" t="s">
        <v>5127</v>
      </c>
      <c r="E107" s="156">
        <v>2630454.5099999998</v>
      </c>
    </row>
    <row r="108" spans="1:5" ht="30">
      <c r="A108" s="313"/>
      <c r="B108" s="153" t="s">
        <v>7146</v>
      </c>
      <c r="C108" s="154" t="s">
        <v>7147</v>
      </c>
      <c r="D108" s="155" t="s">
        <v>5127</v>
      </c>
      <c r="E108" s="156">
        <v>1934705.41</v>
      </c>
    </row>
    <row r="109" spans="1:5" ht="30">
      <c r="A109" s="313"/>
      <c r="B109" s="153" t="s">
        <v>7148</v>
      </c>
      <c r="C109" s="154" t="s">
        <v>7149</v>
      </c>
      <c r="D109" s="155" t="s">
        <v>5127</v>
      </c>
      <c r="E109" s="156">
        <v>5486292.6900000004</v>
      </c>
    </row>
    <row r="110" spans="1:5" ht="30">
      <c r="A110" s="313"/>
      <c r="B110" s="153" t="s">
        <v>7150</v>
      </c>
      <c r="C110" s="154" t="s">
        <v>7151</v>
      </c>
      <c r="D110" s="155" t="s">
        <v>5127</v>
      </c>
      <c r="E110" s="156">
        <v>4492405.78</v>
      </c>
    </row>
    <row r="111" spans="1:5" ht="30">
      <c r="A111" s="313"/>
      <c r="B111" s="153" t="s">
        <v>7152</v>
      </c>
      <c r="C111" s="154" t="s">
        <v>7153</v>
      </c>
      <c r="D111" s="155" t="s">
        <v>5127</v>
      </c>
      <c r="E111" s="156">
        <v>5275438.78</v>
      </c>
    </row>
    <row r="112" spans="1:5" ht="30">
      <c r="A112" s="313"/>
      <c r="B112" s="153" t="s">
        <v>7154</v>
      </c>
      <c r="C112" s="154" t="s">
        <v>7155</v>
      </c>
      <c r="D112" s="155" t="s">
        <v>5127</v>
      </c>
      <c r="E112" s="156">
        <v>5521676.5999999996</v>
      </c>
    </row>
    <row r="113" spans="1:5" ht="30">
      <c r="A113" s="313"/>
      <c r="B113" s="153" t="s">
        <v>7156</v>
      </c>
      <c r="C113" s="154" t="s">
        <v>7157</v>
      </c>
      <c r="D113" s="155" t="s">
        <v>5127</v>
      </c>
      <c r="E113" s="156">
        <v>9338609.7799999993</v>
      </c>
    </row>
    <row r="114" spans="1:5" ht="30">
      <c r="A114" s="313"/>
      <c r="B114" s="153" t="s">
        <v>7158</v>
      </c>
      <c r="C114" s="154" t="s">
        <v>7159</v>
      </c>
      <c r="D114" s="155" t="s">
        <v>5127</v>
      </c>
      <c r="E114" s="156">
        <v>6481188.5800000001</v>
      </c>
    </row>
    <row r="115" spans="1:5" ht="30">
      <c r="A115" s="313"/>
      <c r="B115" s="153" t="s">
        <v>7160</v>
      </c>
      <c r="C115" s="154" t="s">
        <v>7161</v>
      </c>
      <c r="D115" s="155" t="s">
        <v>5127</v>
      </c>
      <c r="E115" s="156">
        <v>6374125.4000000004</v>
      </c>
    </row>
    <row r="116" spans="1:5" ht="30">
      <c r="A116" s="313"/>
      <c r="B116" s="153" t="s">
        <v>7162</v>
      </c>
      <c r="C116" s="154" t="s">
        <v>7163</v>
      </c>
      <c r="D116" s="155" t="s">
        <v>5127</v>
      </c>
      <c r="E116" s="156">
        <v>6272561.1500000004</v>
      </c>
    </row>
    <row r="117" spans="1:5" ht="30">
      <c r="A117" s="313"/>
      <c r="B117" s="159" t="s">
        <v>7164</v>
      </c>
      <c r="C117" s="160" t="s">
        <v>7165</v>
      </c>
      <c r="D117" s="155" t="s">
        <v>5127</v>
      </c>
      <c r="E117" s="156">
        <v>3302009.74</v>
      </c>
    </row>
    <row r="118" spans="1:5">
      <c r="A118" s="313"/>
      <c r="B118" s="153" t="s">
        <v>28</v>
      </c>
      <c r="C118" s="311" t="s">
        <v>5994</v>
      </c>
      <c r="D118" s="311"/>
      <c r="E118" s="311"/>
    </row>
    <row r="119" spans="1:5">
      <c r="A119" s="313"/>
      <c r="B119" s="153" t="s">
        <v>3794</v>
      </c>
      <c r="C119" s="311" t="s">
        <v>5132</v>
      </c>
      <c r="D119" s="311"/>
      <c r="E119" s="311"/>
    </row>
    <row r="120" spans="1:5" ht="30">
      <c r="A120" s="313"/>
      <c r="B120" s="147" t="s">
        <v>3796</v>
      </c>
      <c r="C120" s="152" t="s">
        <v>7166</v>
      </c>
      <c r="D120" s="155" t="s">
        <v>5125</v>
      </c>
      <c r="E120" s="156">
        <v>2287559.7200000002</v>
      </c>
    </row>
    <row r="121" spans="1:5" ht="40.5" customHeight="1">
      <c r="A121" s="313"/>
      <c r="B121" s="153" t="s">
        <v>3797</v>
      </c>
      <c r="C121" s="311" t="s">
        <v>5995</v>
      </c>
      <c r="D121" s="311"/>
      <c r="E121" s="311"/>
    </row>
    <row r="122" spans="1:5" ht="30">
      <c r="A122" s="313"/>
      <c r="B122" s="153" t="s">
        <v>3799</v>
      </c>
      <c r="C122" s="154" t="s">
        <v>7167</v>
      </c>
      <c r="D122" s="155" t="s">
        <v>5125</v>
      </c>
      <c r="E122" s="156">
        <v>24462297.199999999</v>
      </c>
    </row>
    <row r="123" spans="1:5" ht="45" customHeight="1">
      <c r="A123" s="313"/>
      <c r="B123" s="153" t="s">
        <v>7168</v>
      </c>
      <c r="C123" s="318" t="s">
        <v>7169</v>
      </c>
      <c r="D123" s="319"/>
      <c r="E123" s="320"/>
    </row>
    <row r="124" spans="1:5" ht="30">
      <c r="A124" s="313"/>
      <c r="B124" s="153" t="s">
        <v>7170</v>
      </c>
      <c r="C124" s="154" t="s">
        <v>7171</v>
      </c>
      <c r="D124" s="155" t="s">
        <v>5125</v>
      </c>
      <c r="E124" s="156">
        <v>111084.9</v>
      </c>
    </row>
    <row r="125" spans="1:5" ht="30">
      <c r="A125" s="313"/>
      <c r="B125" s="153" t="s">
        <v>7172</v>
      </c>
      <c r="C125" s="154" t="s">
        <v>7173</v>
      </c>
      <c r="D125" s="155" t="s">
        <v>5125</v>
      </c>
      <c r="E125" s="156">
        <v>85308.02</v>
      </c>
    </row>
    <row r="126" spans="1:5">
      <c r="A126" s="313"/>
      <c r="B126" s="307" t="s">
        <v>31</v>
      </c>
      <c r="C126" s="311" t="s">
        <v>7174</v>
      </c>
      <c r="D126" s="311"/>
      <c r="E126" s="311"/>
    </row>
    <row r="127" spans="1:5">
      <c r="A127" s="313"/>
      <c r="B127" s="307"/>
      <c r="C127" s="311" t="s">
        <v>7175</v>
      </c>
      <c r="D127" s="311"/>
      <c r="E127" s="311"/>
    </row>
    <row r="128" spans="1:5">
      <c r="A128" s="313"/>
      <c r="B128" s="147" t="s">
        <v>7176</v>
      </c>
      <c r="C128" s="152" t="s">
        <v>7177</v>
      </c>
      <c r="D128" s="155" t="s">
        <v>5133</v>
      </c>
      <c r="E128" s="156">
        <v>32374.99</v>
      </c>
    </row>
    <row r="129" spans="1:5">
      <c r="A129" s="313"/>
      <c r="B129" s="153" t="s">
        <v>7178</v>
      </c>
      <c r="C129" s="154" t="s">
        <v>7179</v>
      </c>
      <c r="D129" s="155" t="s">
        <v>5133</v>
      </c>
      <c r="E129" s="156">
        <v>11810.5</v>
      </c>
    </row>
    <row r="130" spans="1:5">
      <c r="A130" s="313"/>
      <c r="B130" s="153" t="s">
        <v>7180</v>
      </c>
      <c r="C130" s="154" t="s">
        <v>7181</v>
      </c>
      <c r="D130" s="155" t="s">
        <v>5133</v>
      </c>
      <c r="E130" s="156">
        <v>24350.58</v>
      </c>
    </row>
    <row r="131" spans="1:5">
      <c r="A131" s="313"/>
      <c r="B131" s="153" t="s">
        <v>7182</v>
      </c>
      <c r="C131" s="154" t="s">
        <v>7183</v>
      </c>
      <c r="D131" s="155" t="s">
        <v>5133</v>
      </c>
      <c r="E131" s="156">
        <v>6834.19</v>
      </c>
    </row>
    <row r="132" spans="1:5">
      <c r="A132" s="313"/>
      <c r="B132" s="153" t="s">
        <v>7184</v>
      </c>
      <c r="C132" s="154" t="s">
        <v>7185</v>
      </c>
      <c r="D132" s="155" t="s">
        <v>5133</v>
      </c>
      <c r="E132" s="156">
        <v>6160.06</v>
      </c>
    </row>
    <row r="133" spans="1:5">
      <c r="A133" s="313"/>
      <c r="B133" s="153" t="s">
        <v>7186</v>
      </c>
      <c r="C133" s="154" t="s">
        <v>7187</v>
      </c>
      <c r="D133" s="155" t="s">
        <v>5133</v>
      </c>
      <c r="E133" s="156">
        <v>5016.28</v>
      </c>
    </row>
    <row r="134" spans="1:5">
      <c r="A134" s="313"/>
      <c r="B134" s="153" t="s">
        <v>7188</v>
      </c>
      <c r="C134" s="154" t="s">
        <v>7189</v>
      </c>
      <c r="D134" s="155" t="s">
        <v>5133</v>
      </c>
      <c r="E134" s="156">
        <v>3717.71</v>
      </c>
    </row>
    <row r="135" spans="1:5">
      <c r="A135" s="313"/>
      <c r="B135" s="153" t="s">
        <v>7190</v>
      </c>
      <c r="C135" s="154" t="s">
        <v>7191</v>
      </c>
      <c r="D135" s="155" t="s">
        <v>5133</v>
      </c>
      <c r="E135" s="156">
        <v>13474.24</v>
      </c>
    </row>
    <row r="136" spans="1:5">
      <c r="A136" s="313"/>
      <c r="B136" s="153" t="s">
        <v>7192</v>
      </c>
      <c r="C136" s="154" t="s">
        <v>7193</v>
      </c>
      <c r="D136" s="155" t="s">
        <v>5133</v>
      </c>
      <c r="E136" s="156">
        <v>5120.1400000000003</v>
      </c>
    </row>
    <row r="137" spans="1:5">
      <c r="A137" s="313"/>
      <c r="B137" s="153" t="s">
        <v>7194</v>
      </c>
      <c r="C137" s="154" t="s">
        <v>7195</v>
      </c>
      <c r="D137" s="155" t="s">
        <v>5133</v>
      </c>
      <c r="E137" s="156">
        <v>5836.5</v>
      </c>
    </row>
    <row r="138" spans="1:5">
      <c r="A138" s="313"/>
      <c r="B138" s="153" t="s">
        <v>7196</v>
      </c>
      <c r="C138" s="154" t="s">
        <v>7197</v>
      </c>
      <c r="D138" s="155" t="s">
        <v>5133</v>
      </c>
      <c r="E138" s="156">
        <v>9814.26</v>
      </c>
    </row>
    <row r="139" spans="1:5">
      <c r="A139" s="313"/>
      <c r="B139" s="153" t="s">
        <v>7198</v>
      </c>
      <c r="C139" s="157" t="s">
        <v>7199</v>
      </c>
      <c r="D139" s="155" t="s">
        <v>5133</v>
      </c>
      <c r="E139" s="156">
        <v>12648.64</v>
      </c>
    </row>
    <row r="140" spans="1:5">
      <c r="A140" s="313"/>
      <c r="B140" s="153" t="s">
        <v>7200</v>
      </c>
      <c r="C140" s="157" t="s">
        <v>7201</v>
      </c>
      <c r="D140" s="155" t="s">
        <v>5133</v>
      </c>
      <c r="E140" s="156">
        <v>11685.08</v>
      </c>
    </row>
    <row r="141" spans="1:5">
      <c r="A141" s="313"/>
      <c r="B141" s="153" t="s">
        <v>7202</v>
      </c>
      <c r="C141" s="157" t="s">
        <v>5134</v>
      </c>
      <c r="D141" s="155" t="s">
        <v>5133</v>
      </c>
      <c r="E141" s="156">
        <v>9336.7900000000009</v>
      </c>
    </row>
    <row r="142" spans="1:5">
      <c r="A142" s="313"/>
      <c r="B142" s="153" t="s">
        <v>7203</v>
      </c>
      <c r="C142" s="157" t="s">
        <v>7204</v>
      </c>
      <c r="D142" s="155" t="s">
        <v>5133</v>
      </c>
      <c r="E142" s="156">
        <v>9027.2999999999993</v>
      </c>
    </row>
    <row r="143" spans="1:5">
      <c r="A143" s="313"/>
      <c r="B143" s="153" t="s">
        <v>7205</v>
      </c>
      <c r="C143" s="157" t="s">
        <v>7206</v>
      </c>
      <c r="D143" s="155" t="s">
        <v>5133</v>
      </c>
      <c r="E143" s="156">
        <v>9437.7199999999993</v>
      </c>
    </row>
    <row r="144" spans="1:5">
      <c r="A144" s="313"/>
      <c r="B144" s="159" t="s">
        <v>7207</v>
      </c>
      <c r="C144" s="160" t="s">
        <v>7208</v>
      </c>
      <c r="D144" s="155" t="s">
        <v>5133</v>
      </c>
      <c r="E144" s="156">
        <v>6853.95</v>
      </c>
    </row>
    <row r="145" spans="1:5" ht="32.25" customHeight="1">
      <c r="A145" s="313"/>
      <c r="B145" s="153"/>
      <c r="C145" s="311" t="s">
        <v>7209</v>
      </c>
      <c r="D145" s="311"/>
      <c r="E145" s="311"/>
    </row>
    <row r="146" spans="1:5">
      <c r="A146" s="313"/>
      <c r="B146" s="153" t="s">
        <v>7210</v>
      </c>
      <c r="C146" s="154" t="s">
        <v>5135</v>
      </c>
      <c r="D146" s="155" t="s">
        <v>5133</v>
      </c>
      <c r="E146" s="156">
        <v>1788.74</v>
      </c>
    </row>
    <row r="147" spans="1:5" ht="34.5" customHeight="1">
      <c r="A147" s="313"/>
      <c r="B147" s="153" t="s">
        <v>50</v>
      </c>
      <c r="C147" s="311" t="s">
        <v>5136</v>
      </c>
      <c r="D147" s="311"/>
      <c r="E147" s="311"/>
    </row>
    <row r="148" spans="1:5">
      <c r="A148" s="313"/>
      <c r="B148" s="307" t="s">
        <v>3806</v>
      </c>
      <c r="C148" s="154" t="s">
        <v>7211</v>
      </c>
      <c r="D148" s="308" t="s">
        <v>5125</v>
      </c>
      <c r="E148" s="309">
        <v>25944.09</v>
      </c>
    </row>
    <row r="149" spans="1:5">
      <c r="A149" s="313"/>
      <c r="B149" s="307"/>
      <c r="C149" s="154" t="s">
        <v>7212</v>
      </c>
      <c r="D149" s="308"/>
      <c r="E149" s="309"/>
    </row>
    <row r="150" spans="1:5">
      <c r="A150" s="313"/>
      <c r="B150" s="307" t="s">
        <v>3808</v>
      </c>
      <c r="C150" s="154" t="s">
        <v>5996</v>
      </c>
      <c r="D150" s="308" t="s">
        <v>5125</v>
      </c>
      <c r="E150" s="309">
        <v>35353.94</v>
      </c>
    </row>
    <row r="151" spans="1:5">
      <c r="A151" s="313"/>
      <c r="B151" s="307"/>
      <c r="C151" s="154" t="s">
        <v>7212</v>
      </c>
      <c r="D151" s="308"/>
      <c r="E151" s="309"/>
    </row>
    <row r="152" spans="1:5">
      <c r="A152" s="313"/>
      <c r="B152" s="307" t="s">
        <v>7213</v>
      </c>
      <c r="C152" s="154" t="s">
        <v>5996</v>
      </c>
      <c r="D152" s="308" t="s">
        <v>5125</v>
      </c>
      <c r="E152" s="309">
        <v>415145.81</v>
      </c>
    </row>
    <row r="153" spans="1:5">
      <c r="A153" s="313"/>
      <c r="B153" s="307"/>
      <c r="C153" s="154" t="s">
        <v>7214</v>
      </c>
      <c r="D153" s="308"/>
      <c r="E153" s="309"/>
    </row>
    <row r="154" spans="1:5">
      <c r="A154" s="313"/>
      <c r="B154" s="307" t="s">
        <v>7215</v>
      </c>
      <c r="C154" s="154" t="s">
        <v>7216</v>
      </c>
      <c r="D154" s="308" t="s">
        <v>5125</v>
      </c>
      <c r="E154" s="309">
        <v>229203.64</v>
      </c>
    </row>
    <row r="155" spans="1:5" ht="17.25" customHeight="1">
      <c r="A155" s="313"/>
      <c r="B155" s="307"/>
      <c r="C155" s="154" t="s">
        <v>7217</v>
      </c>
      <c r="D155" s="308"/>
      <c r="E155" s="309"/>
    </row>
    <row r="156" spans="1:5" ht="30" customHeight="1">
      <c r="A156" s="313"/>
      <c r="B156" s="153" t="s">
        <v>7218</v>
      </c>
      <c r="C156" s="154" t="s">
        <v>7219</v>
      </c>
      <c r="D156" s="155" t="s">
        <v>5125</v>
      </c>
      <c r="E156" s="156">
        <v>40104.01</v>
      </c>
    </row>
    <row r="159" spans="1:5">
      <c r="A159" s="129" t="s">
        <v>7220</v>
      </c>
    </row>
    <row r="160" spans="1:5" ht="159.75" customHeight="1">
      <c r="A160" s="310" t="s">
        <v>7221</v>
      </c>
      <c r="B160" s="310"/>
      <c r="C160" s="310"/>
      <c r="D160" s="310"/>
      <c r="E160" s="310"/>
    </row>
    <row r="161" spans="1:5">
      <c r="A161" s="129"/>
      <c r="B161" s="129"/>
      <c r="C161" s="129"/>
      <c r="D161" s="129"/>
      <c r="E161" s="129"/>
    </row>
  </sheetData>
  <mergeCells count="62">
    <mergeCell ref="C121:E121"/>
    <mergeCell ref="C123:E123"/>
    <mergeCell ref="B126:B127"/>
    <mergeCell ref="C126:E126"/>
    <mergeCell ref="C127:E127"/>
    <mergeCell ref="B95:B96"/>
    <mergeCell ref="D95:D96"/>
    <mergeCell ref="E95:E96"/>
    <mergeCell ref="C118:E118"/>
    <mergeCell ref="C119:E119"/>
    <mergeCell ref="B71:B72"/>
    <mergeCell ref="D71:D72"/>
    <mergeCell ref="E71:E72"/>
    <mergeCell ref="B82:B83"/>
    <mergeCell ref="D82:D83"/>
    <mergeCell ref="E82:E83"/>
    <mergeCell ref="B67:B68"/>
    <mergeCell ref="D67:D68"/>
    <mergeCell ref="E67:E68"/>
    <mergeCell ref="B69:B70"/>
    <mergeCell ref="D69:D70"/>
    <mergeCell ref="E69:E70"/>
    <mergeCell ref="B63:B64"/>
    <mergeCell ref="D63:D64"/>
    <mergeCell ref="E63:E64"/>
    <mergeCell ref="B65:B66"/>
    <mergeCell ref="D65:D66"/>
    <mergeCell ref="E65:E66"/>
    <mergeCell ref="C42:E42"/>
    <mergeCell ref="B46:B48"/>
    <mergeCell ref="D46:D48"/>
    <mergeCell ref="E46:E48"/>
    <mergeCell ref="B57:B58"/>
    <mergeCell ref="C57:C58"/>
    <mergeCell ref="D57:D58"/>
    <mergeCell ref="B37:B38"/>
    <mergeCell ref="D37:D38"/>
    <mergeCell ref="E37:E38"/>
    <mergeCell ref="B40:B41"/>
    <mergeCell ref="D40:D41"/>
    <mergeCell ref="E40:E41"/>
    <mergeCell ref="C11:E11"/>
    <mergeCell ref="C15:E15"/>
    <mergeCell ref="B33:B34"/>
    <mergeCell ref="D33:D34"/>
    <mergeCell ref="E33:E34"/>
    <mergeCell ref="B154:B155"/>
    <mergeCell ref="D154:D155"/>
    <mergeCell ref="E154:E155"/>
    <mergeCell ref="A160:E160"/>
    <mergeCell ref="C145:E145"/>
    <mergeCell ref="C147:E147"/>
    <mergeCell ref="B148:B149"/>
    <mergeCell ref="D148:D149"/>
    <mergeCell ref="E148:E149"/>
    <mergeCell ref="B150:B151"/>
    <mergeCell ref="D150:D151"/>
    <mergeCell ref="E150:E151"/>
    <mergeCell ref="B152:B153"/>
    <mergeCell ref="D152:D153"/>
    <mergeCell ref="E152:E153"/>
    <mergeCell ref="A5:A156"/>
  </mergeCells>
  <pageMargins left="0.70866141732283472" right="0.70866141732283472" top="0.94488188976377963" bottom="0.74803149606299213" header="0.31496062992125984" footer="0.31496062992125984"/>
  <pageSetup paperSize="9" scale="55" fitToHeight="1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U93"/>
  <sheetViews>
    <sheetView zoomScale="75" zoomScaleNormal="75" workbookViewId="0">
      <pane xSplit="2" ySplit="9" topLeftCell="H37" activePane="bottomRight" state="frozen"/>
      <selection activeCell="L15" sqref="L15"/>
      <selection pane="topRight" activeCell="L15" sqref="L15"/>
      <selection pane="bottomLeft" activeCell="L15" sqref="L15"/>
      <selection pane="bottomRight" activeCell="L15" sqref="L15"/>
    </sheetView>
  </sheetViews>
  <sheetFormatPr defaultColWidth="8.85546875" defaultRowHeight="15" outlineLevelRow="1" outlineLevelCol="1"/>
  <cols>
    <col min="1" max="1" width="8.85546875" style="23"/>
    <col min="2" max="2" width="44" style="4" customWidth="1"/>
    <col min="3" max="3" width="15.5703125" style="4" customWidth="1" outlineLevel="1"/>
    <col min="4" max="4" width="17.140625" style="4" customWidth="1" outlineLevel="1"/>
    <col min="5" max="6" width="16" style="4" customWidth="1" outlineLevel="1"/>
    <col min="7" max="7" width="14.140625" style="4" customWidth="1" outlineLevel="1"/>
    <col min="8" max="8" width="15.140625" style="4" customWidth="1" outlineLevel="1"/>
    <col min="9" max="9" width="15.85546875" style="4" customWidth="1"/>
    <col min="10" max="10" width="16.5703125" style="4" customWidth="1"/>
    <col min="11" max="11" width="15.7109375" style="4" customWidth="1"/>
    <col min="12" max="12" width="14.85546875" style="4" customWidth="1" outlineLevel="1"/>
    <col min="13" max="13" width="15.7109375" style="4" customWidth="1" outlineLevel="1"/>
    <col min="14" max="14" width="14.7109375" style="4" customWidth="1" outlineLevel="1"/>
    <col min="15" max="15" width="17.140625" style="4" customWidth="1" outlineLevel="1"/>
    <col min="16" max="16" width="16" style="4" customWidth="1" outlineLevel="1"/>
    <col min="17" max="17" width="20.5703125" style="4" customWidth="1" outlineLevel="1"/>
    <col min="18" max="18" width="14.140625" style="4" customWidth="1" outlineLevel="1"/>
    <col min="19" max="19" width="13" style="4" customWidth="1" outlineLevel="1"/>
    <col min="20" max="20" width="18.42578125" style="4" customWidth="1" outlineLevel="1"/>
    <col min="21" max="21" width="14.140625" style="4" customWidth="1" outlineLevel="1"/>
    <col min="22" max="16384" width="8.85546875" style="4"/>
  </cols>
  <sheetData>
    <row r="1" spans="1:18" ht="90.6" hidden="1" customHeight="1" outlineLevel="1">
      <c r="A1" s="2"/>
      <c r="B1" s="3"/>
      <c r="C1" s="3"/>
      <c r="D1" s="3"/>
      <c r="E1" s="3"/>
      <c r="F1" s="3"/>
      <c r="G1" s="3"/>
      <c r="H1" s="3"/>
      <c r="I1" s="324" t="s">
        <v>356</v>
      </c>
      <c r="J1" s="324"/>
      <c r="K1" s="324"/>
    </row>
    <row r="2" spans="1:18" ht="18.75" hidden="1" outlineLevel="1">
      <c r="A2" s="2"/>
      <c r="B2" s="3"/>
      <c r="C2" s="3"/>
      <c r="D2" s="3"/>
      <c r="E2" s="3"/>
      <c r="F2" s="3"/>
      <c r="G2" s="3"/>
      <c r="H2" s="3"/>
      <c r="I2" s="3"/>
      <c r="K2" s="5"/>
    </row>
    <row r="3" spans="1:18" ht="18.75" hidden="1" outlineLevel="1">
      <c r="A3" s="24" t="s">
        <v>291</v>
      </c>
      <c r="B3" s="3"/>
      <c r="C3" s="3"/>
      <c r="D3" s="3"/>
      <c r="E3" s="3"/>
      <c r="F3" s="3"/>
      <c r="G3" s="3"/>
      <c r="H3" s="3"/>
      <c r="I3" s="3"/>
      <c r="K3" s="5"/>
    </row>
    <row r="4" spans="1:18" ht="37.9" hidden="1" customHeight="1" outlineLevel="1">
      <c r="A4" s="325" t="s">
        <v>63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</row>
    <row r="5" spans="1:18" ht="45" hidden="1" customHeight="1" outlineLevel="1">
      <c r="A5" s="325" t="s">
        <v>292</v>
      </c>
      <c r="B5" s="325"/>
      <c r="C5" s="325"/>
      <c r="D5" s="325"/>
      <c r="E5" s="325"/>
      <c r="F5" s="325"/>
      <c r="G5" s="325"/>
      <c r="H5" s="325"/>
      <c r="I5" s="325"/>
      <c r="J5" s="325"/>
      <c r="K5" s="325"/>
    </row>
    <row r="6" spans="1:18" collapsed="1">
      <c r="A6" s="4"/>
    </row>
    <row r="8" spans="1:18" ht="25.9" customHeight="1">
      <c r="A8" s="326" t="s">
        <v>1</v>
      </c>
      <c r="B8" s="328" t="s">
        <v>8</v>
      </c>
      <c r="C8" s="330">
        <v>2016</v>
      </c>
      <c r="D8" s="331"/>
      <c r="E8" s="332"/>
      <c r="F8" s="333">
        <v>2017</v>
      </c>
      <c r="G8" s="334"/>
      <c r="H8" s="335"/>
      <c r="I8" s="333">
        <v>2018</v>
      </c>
      <c r="J8" s="334"/>
      <c r="K8" s="335"/>
      <c r="L8" s="321" t="s">
        <v>357</v>
      </c>
      <c r="M8" s="322"/>
      <c r="N8" s="322"/>
      <c r="O8" s="323"/>
      <c r="Q8" s="4" t="s">
        <v>3754</v>
      </c>
    </row>
    <row r="9" spans="1:18" ht="90">
      <c r="A9" s="327"/>
      <c r="B9" s="329"/>
      <c r="C9" s="6" t="s">
        <v>3</v>
      </c>
      <c r="D9" s="6" t="s">
        <v>9</v>
      </c>
      <c r="E9" s="6" t="s">
        <v>10</v>
      </c>
      <c r="F9" s="6" t="s">
        <v>3</v>
      </c>
      <c r="G9" s="6" t="s">
        <v>9</v>
      </c>
      <c r="H9" s="6" t="s">
        <v>10</v>
      </c>
      <c r="I9" s="6" t="s">
        <v>3</v>
      </c>
      <c r="J9" s="6" t="s">
        <v>9</v>
      </c>
      <c r="K9" s="6" t="s">
        <v>10</v>
      </c>
      <c r="L9" s="21">
        <v>2016</v>
      </c>
      <c r="M9" s="21">
        <v>2017</v>
      </c>
      <c r="N9" s="21">
        <v>2018</v>
      </c>
      <c r="O9" s="21" t="s">
        <v>360</v>
      </c>
      <c r="P9" s="4" t="s">
        <v>361</v>
      </c>
      <c r="Q9" s="4" t="s">
        <v>360</v>
      </c>
      <c r="R9" s="4" t="s">
        <v>3755</v>
      </c>
    </row>
    <row r="10" spans="1:18">
      <c r="A10" s="7" t="s">
        <v>11</v>
      </c>
      <c r="B10" s="8" t="s">
        <v>12</v>
      </c>
      <c r="C10" s="9">
        <f t="shared" ref="C10:I10" si="0">SUM(C12:C18)</f>
        <v>40967.666000000005</v>
      </c>
      <c r="D10" s="9">
        <f t="shared" si="0"/>
        <v>4200</v>
      </c>
      <c r="E10" s="9">
        <f t="shared" si="0"/>
        <v>42566.723749999997</v>
      </c>
      <c r="F10" s="9">
        <f t="shared" si="0"/>
        <v>65396</v>
      </c>
      <c r="G10" s="9">
        <f t="shared" si="0"/>
        <v>15700</v>
      </c>
      <c r="H10" s="9">
        <f t="shared" si="0"/>
        <v>70255.388080000004</v>
      </c>
      <c r="I10" s="9">
        <f t="shared" si="0"/>
        <v>4323</v>
      </c>
      <c r="J10" s="9"/>
      <c r="K10" s="9">
        <f>SUM(K12:K18)</f>
        <v>6573.0825300000006</v>
      </c>
      <c r="L10" s="21"/>
      <c r="M10" s="21"/>
      <c r="N10" s="21"/>
      <c r="O10" s="21"/>
    </row>
    <row r="11" spans="1:18" ht="13.9" customHeight="1" outlineLevel="1">
      <c r="A11" s="10"/>
      <c r="B11" s="11" t="s">
        <v>13</v>
      </c>
      <c r="C11" s="11"/>
      <c r="D11" s="11"/>
      <c r="E11" s="11"/>
      <c r="F11" s="11"/>
      <c r="G11" s="11"/>
      <c r="H11" s="11"/>
      <c r="I11" s="11"/>
      <c r="J11" s="11"/>
      <c r="K11" s="11"/>
      <c r="L11" s="21"/>
      <c r="M11" s="21"/>
      <c r="N11" s="21"/>
      <c r="O11" s="21"/>
    </row>
    <row r="12" spans="1:18" ht="60">
      <c r="A12" s="10"/>
      <c r="B12" s="12" t="s">
        <v>15</v>
      </c>
      <c r="C12" s="13">
        <v>12885</v>
      </c>
      <c r="D12" s="12">
        <v>4200</v>
      </c>
      <c r="E12" s="13">
        <v>17516.867300000002</v>
      </c>
      <c r="F12" s="14">
        <v>49670</v>
      </c>
      <c r="G12" s="14">
        <v>4200</v>
      </c>
      <c r="H12" s="14">
        <v>51736.443570000003</v>
      </c>
      <c r="I12" s="14">
        <f>'Обоснов к прил 1 2018  (2)'!F21</f>
        <v>4243</v>
      </c>
      <c r="J12" s="14"/>
      <c r="K12" s="14">
        <f>'Обоснов к прил 1 2018  (2)'!I21</f>
        <v>6363.0248500000007</v>
      </c>
      <c r="L12" s="21">
        <f>E12*1000/C12</f>
        <v>1359.4774776872332</v>
      </c>
      <c r="M12" s="21">
        <f t="shared" ref="M12:M16" si="1">H12*1000/F12</f>
        <v>1041.6034541977049</v>
      </c>
      <c r="N12" s="21">
        <f>K12*1000/I12</f>
        <v>1499.6523332547727</v>
      </c>
      <c r="O12" s="21">
        <f>(L12*1.063*1.052+M12*1.052+N12)/3*1.057*1.055*1000</f>
        <v>1529850.0648069484</v>
      </c>
      <c r="P12" s="4">
        <v>1163995.2</v>
      </c>
      <c r="Q12" s="4">
        <v>1412449.5254038717</v>
      </c>
      <c r="R12" s="4">
        <f t="shared" ref="R12:R18" si="2">O12/Q12</f>
        <v>1.0831183962977422</v>
      </c>
    </row>
    <row r="13" spans="1:18" ht="60">
      <c r="A13" s="10"/>
      <c r="B13" s="12" t="s">
        <v>317</v>
      </c>
      <c r="C13" s="13">
        <v>20330.16</v>
      </c>
      <c r="D13" s="12"/>
      <c r="E13" s="13">
        <v>13795.3336</v>
      </c>
      <c r="F13" s="14">
        <v>12285</v>
      </c>
      <c r="G13" s="14">
        <v>3650</v>
      </c>
      <c r="H13" s="14">
        <v>13207.685510000001</v>
      </c>
      <c r="I13" s="14">
        <f>'Обоснов к прил 1 2018  (2)'!F43+'Обоснов к прил 1 2018  (2)'!F44</f>
        <v>80</v>
      </c>
      <c r="J13" s="14"/>
      <c r="K13" s="14">
        <f>'Обоснов к прил 1 2018  (2)'!I43+'Обоснов к прил 1 2018  (2)'!I44</f>
        <v>210.05768</v>
      </c>
      <c r="L13" s="21">
        <f t="shared" ref="L13:L18" si="3">E13*1000/C13</f>
        <v>678.56493013335853</v>
      </c>
      <c r="M13" s="21">
        <f t="shared" si="1"/>
        <v>1075.1066756206758</v>
      </c>
      <c r="N13" s="21">
        <f t="shared" ref="N13" si="4">K13*1000/I13</f>
        <v>2625.721</v>
      </c>
      <c r="O13" s="21">
        <f t="shared" ref="O13:O17" si="5">(L13*1.063*1.052+M13*1.052+N13)/3*1.057*1.055*1000</f>
        <v>1678484.8833235952</v>
      </c>
      <c r="P13" s="4">
        <v>1012620.36</v>
      </c>
      <c r="Q13" s="4">
        <v>1045482.2287237964</v>
      </c>
      <c r="R13" s="4">
        <f t="shared" si="2"/>
        <v>1.6054647675575462</v>
      </c>
    </row>
    <row r="14" spans="1:18" ht="67.900000000000006" customHeight="1">
      <c r="A14" s="10"/>
      <c r="B14" s="12" t="s">
        <v>318</v>
      </c>
      <c r="C14" s="12"/>
      <c r="D14" s="12"/>
      <c r="E14" s="13"/>
      <c r="F14" s="14">
        <v>22</v>
      </c>
      <c r="G14" s="14">
        <v>3650</v>
      </c>
      <c r="H14" s="14">
        <v>209.54152000000002</v>
      </c>
      <c r="I14" s="14"/>
      <c r="J14" s="14" t="s">
        <v>3676</v>
      </c>
      <c r="K14" s="14"/>
      <c r="L14" s="21"/>
      <c r="M14" s="21">
        <f t="shared" si="1"/>
        <v>9524.6145454545458</v>
      </c>
      <c r="N14" s="21"/>
      <c r="O14" s="21">
        <f>M14*1.052*1.057*1.055*1000</f>
        <v>11173535.055285018</v>
      </c>
      <c r="P14" s="4">
        <v>10530813.68</v>
      </c>
      <c r="Q14" s="4">
        <v>11173535.055285018</v>
      </c>
      <c r="R14" s="4">
        <f t="shared" si="2"/>
        <v>1</v>
      </c>
    </row>
    <row r="15" spans="1:18" ht="67.900000000000006" customHeight="1">
      <c r="A15" s="10"/>
      <c r="B15" s="12" t="s">
        <v>319</v>
      </c>
      <c r="C15" s="12"/>
      <c r="D15" s="12"/>
      <c r="E15" s="13"/>
      <c r="F15" s="14">
        <v>87.000000000000028</v>
      </c>
      <c r="G15" s="14">
        <v>4200</v>
      </c>
      <c r="H15" s="14">
        <v>98.735429999999994</v>
      </c>
      <c r="I15" s="14"/>
      <c r="J15" s="14"/>
      <c r="K15" s="14"/>
      <c r="L15" s="21"/>
      <c r="M15" s="21">
        <f t="shared" si="1"/>
        <v>1134.8899999999996</v>
      </c>
      <c r="N15" s="21"/>
      <c r="O15" s="21">
        <f>M15*1.052*1.057*1.055*1000</f>
        <v>1331364.4492777996</v>
      </c>
      <c r="P15" s="4">
        <v>1254849.21</v>
      </c>
      <c r="Q15" s="4">
        <v>1331364.4492777996</v>
      </c>
      <c r="R15" s="4">
        <f t="shared" si="2"/>
        <v>1</v>
      </c>
    </row>
    <row r="16" spans="1:18" ht="60">
      <c r="A16" s="10"/>
      <c r="B16" s="12" t="s">
        <v>16</v>
      </c>
      <c r="C16" s="12">
        <v>7352.5059999999994</v>
      </c>
      <c r="D16" s="28" t="s">
        <v>314</v>
      </c>
      <c r="E16" s="13">
        <v>9396.3831299999983</v>
      </c>
      <c r="F16" s="14">
        <v>3332</v>
      </c>
      <c r="G16" s="28" t="s">
        <v>314</v>
      </c>
      <c r="H16" s="14">
        <v>5002.9820499999987</v>
      </c>
      <c r="I16" s="14">
        <f>'Обоснов к прил 1 2018  (2)'!F41+'Обоснов к прил 1 2018  (2)'!F42</f>
        <v>0</v>
      </c>
      <c r="J16" s="28"/>
      <c r="K16" s="14">
        <f>'Обоснов к прил 1 2018  (2)'!I41+'Обоснов к прил 1 2018  (2)'!I42</f>
        <v>0</v>
      </c>
      <c r="L16" s="21">
        <f t="shared" si="3"/>
        <v>1277.9837418697789</v>
      </c>
      <c r="M16" s="21">
        <f t="shared" si="1"/>
        <v>1501.4952130852337</v>
      </c>
      <c r="N16" s="21"/>
      <c r="O16" s="21">
        <f>(L16*1.063*1.052+M16*1.052)/2*1.057*1.055*1000</f>
        <v>1677559.7554590234</v>
      </c>
      <c r="P16" s="4">
        <v>1404043.67</v>
      </c>
      <c r="Q16" s="4">
        <v>1478832.4953692525</v>
      </c>
      <c r="R16" s="4">
        <f t="shared" si="2"/>
        <v>1.1343811829345489</v>
      </c>
    </row>
    <row r="17" spans="1:18" ht="60">
      <c r="A17" s="10"/>
      <c r="B17" s="12" t="s">
        <v>18</v>
      </c>
      <c r="C17" s="12"/>
      <c r="D17" s="28"/>
      <c r="E17" s="13"/>
      <c r="F17" s="14"/>
      <c r="G17" s="28"/>
      <c r="H17" s="14"/>
      <c r="I17" s="14"/>
      <c r="J17" s="28"/>
      <c r="K17" s="14"/>
      <c r="L17" s="21"/>
      <c r="M17" s="21"/>
      <c r="N17" s="21"/>
      <c r="O17" s="21">
        <f t="shared" si="5"/>
        <v>0</v>
      </c>
      <c r="P17" s="4">
        <v>691117.46</v>
      </c>
      <c r="Q17" s="4">
        <v>0</v>
      </c>
      <c r="R17" s="4" t="e">
        <f t="shared" si="2"/>
        <v>#DIV/0!</v>
      </c>
    </row>
    <row r="18" spans="1:18" ht="60">
      <c r="A18" s="10"/>
      <c r="B18" s="12" t="s">
        <v>17</v>
      </c>
      <c r="C18" s="12">
        <v>400</v>
      </c>
      <c r="D18" s="12"/>
      <c r="E18" s="13">
        <v>1858.1397199999999</v>
      </c>
      <c r="F18" s="14"/>
      <c r="G18" s="14"/>
      <c r="H18" s="14"/>
      <c r="I18" s="14"/>
      <c r="J18" s="14"/>
      <c r="K18" s="14"/>
      <c r="L18" s="21">
        <f t="shared" si="3"/>
        <v>4645.3492999999999</v>
      </c>
      <c r="M18" s="21"/>
      <c r="N18" s="21"/>
      <c r="O18" s="21">
        <f>L18*1.063*1.052*1.057*1.055*1000</f>
        <v>5792883.9323501457</v>
      </c>
      <c r="P18" s="4">
        <v>5434026.0199999996</v>
      </c>
      <c r="Q18" s="4">
        <v>5792883.9323501457</v>
      </c>
      <c r="R18" s="4">
        <f t="shared" si="2"/>
        <v>1</v>
      </c>
    </row>
    <row r="19" spans="1:18">
      <c r="A19" s="7" t="s">
        <v>19</v>
      </c>
      <c r="B19" s="8" t="s">
        <v>20</v>
      </c>
      <c r="C19" s="9">
        <f>SUM(C21:C32)</f>
        <v>112331.38200000001</v>
      </c>
      <c r="D19" s="9"/>
      <c r="E19" s="9">
        <f>SUM(E21:E32)</f>
        <v>110413.95699999999</v>
      </c>
      <c r="F19" s="9">
        <f>SUM(F21:F32)</f>
        <v>104702</v>
      </c>
      <c r="G19" s="9"/>
      <c r="H19" s="9">
        <f>SUM(H21:H32)</f>
        <v>125889.62209999998</v>
      </c>
      <c r="I19" s="9">
        <f>SUM(I21:I32)</f>
        <v>16091</v>
      </c>
      <c r="J19" s="9"/>
      <c r="K19" s="9">
        <f>SUM(K21:K32)</f>
        <v>21203.056260000005</v>
      </c>
      <c r="L19" s="21"/>
      <c r="M19" s="21"/>
      <c r="N19" s="21"/>
      <c r="O19" s="21"/>
    </row>
    <row r="20" spans="1:18" outlineLevel="1">
      <c r="A20" s="10"/>
      <c r="B20" s="11" t="s">
        <v>13</v>
      </c>
      <c r="C20" s="11"/>
      <c r="D20" s="11"/>
      <c r="E20" s="11"/>
      <c r="F20" s="11"/>
      <c r="G20" s="11"/>
      <c r="H20" s="11"/>
      <c r="I20" s="11"/>
      <c r="J20" s="11"/>
      <c r="K20" s="11"/>
      <c r="L20" s="21"/>
      <c r="M20" s="21"/>
      <c r="N20" s="21"/>
      <c r="O20" s="21"/>
    </row>
    <row r="21" spans="1:18" ht="60">
      <c r="A21" s="10"/>
      <c r="B21" s="32" t="s">
        <v>21</v>
      </c>
      <c r="C21" s="12">
        <v>54119.987000000001</v>
      </c>
      <c r="D21" s="12">
        <v>135</v>
      </c>
      <c r="E21" s="13">
        <v>51186.558039999996</v>
      </c>
      <c r="F21" s="33">
        <v>47623.999999999993</v>
      </c>
      <c r="G21" s="14">
        <v>135</v>
      </c>
      <c r="H21" s="14">
        <v>61595.617409999999</v>
      </c>
      <c r="I21" s="14">
        <f>'Обоснов к прил 1 2018  (2)'!F54+'Обоснов к прил 1 2018  (2)'!F83</f>
        <v>8955</v>
      </c>
      <c r="J21" s="14"/>
      <c r="K21" s="14">
        <f>'Обоснов к прил 1 2018  (2)'!I54+'Обоснов к прил 1 2018  (2)'!I83</f>
        <v>12128.403420000002</v>
      </c>
      <c r="L21" s="21">
        <f t="shared" ref="L21:L27" si="6">E21*1000/C21</f>
        <v>945.79767803713628</v>
      </c>
      <c r="M21" s="21">
        <f t="shared" ref="M21:M30" si="7">H21*1000/F21</f>
        <v>1293.373454770704</v>
      </c>
      <c r="N21" s="21">
        <f t="shared" ref="N21:N31" si="8">K21*1000/I21</f>
        <v>1354.3722412060304</v>
      </c>
      <c r="O21" s="21">
        <f t="shared" ref="O21:O27" si="9">(L21*1.063*1.052+M21*1.052+N21)/3*1.057*1.055*1000</f>
        <v>1402343.2082814777</v>
      </c>
      <c r="P21" s="4">
        <v>1173719.53</v>
      </c>
      <c r="Q21" s="4">
        <v>1372890.6883650254</v>
      </c>
      <c r="R21" s="4">
        <f t="shared" ref="R21:R32" si="10">O21/Q21</f>
        <v>1.0214529242321013</v>
      </c>
    </row>
    <row r="22" spans="1:18" ht="60">
      <c r="A22" s="10"/>
      <c r="B22" s="32" t="s">
        <v>22</v>
      </c>
      <c r="C22" s="12"/>
      <c r="D22" s="12"/>
      <c r="E22" s="13"/>
      <c r="F22" s="33">
        <v>160</v>
      </c>
      <c r="G22" s="14">
        <v>130</v>
      </c>
      <c r="H22" s="14">
        <v>51.353230000000003</v>
      </c>
      <c r="I22" s="14"/>
      <c r="J22" s="14"/>
      <c r="K22" s="14"/>
      <c r="L22" s="21"/>
      <c r="M22" s="21">
        <f t="shared" si="7"/>
        <v>320.95768750000002</v>
      </c>
      <c r="N22" s="21"/>
      <c r="O22" s="21">
        <f>M22*1.052*1.057*1.055*1000</f>
        <v>376522.53069452877</v>
      </c>
      <c r="P22" s="4">
        <v>354844.55</v>
      </c>
      <c r="Q22" s="4">
        <v>376522.53069452877</v>
      </c>
      <c r="R22" s="4">
        <f t="shared" si="10"/>
        <v>1</v>
      </c>
    </row>
    <row r="23" spans="1:18" ht="60">
      <c r="A23" s="10"/>
      <c r="B23" s="32" t="s">
        <v>330</v>
      </c>
      <c r="C23" s="12"/>
      <c r="D23" s="12"/>
      <c r="E23" s="13"/>
      <c r="F23" s="33">
        <v>2832</v>
      </c>
      <c r="G23" s="14">
        <v>135</v>
      </c>
      <c r="H23" s="14">
        <v>3156.0534699999998</v>
      </c>
      <c r="I23" s="14">
        <f>'Обоснов к прил 1 2018  (2)'!F46+'Обоснов к прил 1 2018  (2)'!F50</f>
        <v>125</v>
      </c>
      <c r="J23" s="14"/>
      <c r="K23" s="14">
        <f>'Обоснов к прил 1 2018  (2)'!I46+'Обоснов к прил 1 2018  (2)'!I50</f>
        <v>169.35135</v>
      </c>
      <c r="L23" s="21"/>
      <c r="M23" s="21">
        <f t="shared" si="7"/>
        <v>1114.4256603107344</v>
      </c>
      <c r="N23" s="21">
        <f t="shared" si="8"/>
        <v>1354.8108</v>
      </c>
      <c r="O23" s="21">
        <f>(M23*1.052+N23)/2*1.057*1.055*1000</f>
        <v>1409077.1116107809</v>
      </c>
      <c r="P23" s="4">
        <v>1232163.3799999999</v>
      </c>
      <c r="Q23" s="4">
        <v>1470640.0717439339</v>
      </c>
      <c r="R23" s="4">
        <f t="shared" si="10"/>
        <v>0.95813866267077197</v>
      </c>
    </row>
    <row r="24" spans="1:18" ht="60">
      <c r="A24" s="10"/>
      <c r="B24" s="32" t="s">
        <v>332</v>
      </c>
      <c r="C24" s="12"/>
      <c r="D24" s="12"/>
      <c r="E24" s="13"/>
      <c r="F24" s="33">
        <v>529</v>
      </c>
      <c r="G24" s="14">
        <v>135</v>
      </c>
      <c r="H24" s="14">
        <v>567.53417000000002</v>
      </c>
      <c r="I24" s="14"/>
      <c r="J24" s="14"/>
      <c r="K24" s="14"/>
      <c r="L24" s="21"/>
      <c r="M24" s="21">
        <f t="shared" si="7"/>
        <v>1072.8434215500945</v>
      </c>
      <c r="N24" s="21"/>
      <c r="O24" s="21">
        <f>M24*1.052*1.057*1.055*1000</f>
        <v>1258576.2418325583</v>
      </c>
      <c r="P24" s="4">
        <v>1186180.6100000001</v>
      </c>
      <c r="Q24" s="4">
        <v>1258576.2418325583</v>
      </c>
      <c r="R24" s="4">
        <f t="shared" si="10"/>
        <v>1</v>
      </c>
    </row>
    <row r="25" spans="1:18" ht="60">
      <c r="A25" s="10"/>
      <c r="B25" s="32" t="s">
        <v>333</v>
      </c>
      <c r="C25" s="12"/>
      <c r="D25" s="12"/>
      <c r="E25" s="13"/>
      <c r="F25" s="33">
        <v>114.99999999999999</v>
      </c>
      <c r="G25" s="14">
        <v>135</v>
      </c>
      <c r="H25" s="14">
        <v>287.36261999999999</v>
      </c>
      <c r="I25" s="14"/>
      <c r="J25" s="14"/>
      <c r="K25" s="14"/>
      <c r="L25" s="21"/>
      <c r="M25" s="21">
        <f t="shared" si="7"/>
        <v>2498.8053913043482</v>
      </c>
      <c r="N25" s="21"/>
      <c r="O25" s="21">
        <f>M25*1.052*1.057*1.055*1000</f>
        <v>2931403.6282338477</v>
      </c>
      <c r="P25" s="4">
        <v>2762778.99</v>
      </c>
      <c r="Q25" s="4">
        <v>2931403.6282338477</v>
      </c>
      <c r="R25" s="4">
        <f t="shared" si="10"/>
        <v>1</v>
      </c>
    </row>
    <row r="26" spans="1:18" ht="60">
      <c r="A26" s="10"/>
      <c r="B26" s="32" t="s">
        <v>319</v>
      </c>
      <c r="C26" s="12"/>
      <c r="D26" s="12"/>
      <c r="E26" s="13"/>
      <c r="F26" s="33">
        <v>3564</v>
      </c>
      <c r="G26" s="14">
        <v>135</v>
      </c>
      <c r="H26" s="14">
        <v>1617.9459500000003</v>
      </c>
      <c r="I26" s="14">
        <f>'Обоснов к прил 1 2018  (2)'!F192+'Обоснов к прил 1 2018  (2)'!F195</f>
        <v>178</v>
      </c>
      <c r="J26" s="14"/>
      <c r="K26" s="14">
        <f>'Обоснов к прил 1 2018  (2)'!I192+'Обоснов к прил 1 2018  (2)'!I195</f>
        <v>150.66735</v>
      </c>
      <c r="L26" s="21"/>
      <c r="M26" s="21">
        <f t="shared" si="7"/>
        <v>453.96912177328846</v>
      </c>
      <c r="N26" s="21">
        <f t="shared" si="8"/>
        <v>846.44578651685401</v>
      </c>
      <c r="O26" s="21">
        <f>(M26*1.052+N26)/2*1.057*1.055*1000</f>
        <v>738231.24764988909</v>
      </c>
      <c r="P26" s="4">
        <v>501932.22</v>
      </c>
      <c r="Q26" s="4">
        <v>653793.15125658619</v>
      </c>
      <c r="R26" s="4">
        <f t="shared" si="10"/>
        <v>1.1291510873599906</v>
      </c>
    </row>
    <row r="27" spans="1:18" ht="60">
      <c r="A27" s="10"/>
      <c r="B27" s="32" t="s">
        <v>16</v>
      </c>
      <c r="C27" s="12">
        <v>58211.395000000004</v>
      </c>
      <c r="D27" s="28" t="s">
        <v>323</v>
      </c>
      <c r="E27" s="13">
        <v>59227.398959999999</v>
      </c>
      <c r="F27" s="34">
        <v>43868</v>
      </c>
      <c r="G27" s="28" t="s">
        <v>323</v>
      </c>
      <c r="H27" s="28">
        <v>54290.212199999994</v>
      </c>
      <c r="I27" s="28">
        <f>'Обоснов к прил 1 2018  (2)'!F147+'Обоснов к прил 1 2018  (2)'!F186</f>
        <v>6720</v>
      </c>
      <c r="J27" s="28"/>
      <c r="K27" s="28">
        <f>'Обоснов к прил 1 2018  (2)'!I147+'Обоснов к прил 1 2018  (2)'!I186</f>
        <v>8614.9954900000012</v>
      </c>
      <c r="L27" s="21">
        <f t="shared" si="6"/>
        <v>1017.4536954491469</v>
      </c>
      <c r="M27" s="21">
        <f t="shared" si="7"/>
        <v>1237.5812026990061</v>
      </c>
      <c r="N27" s="21">
        <f t="shared" si="8"/>
        <v>1281.9933764880955</v>
      </c>
      <c r="O27" s="21">
        <f t="shared" si="9"/>
        <v>1383407.803615733</v>
      </c>
      <c r="P27" s="4">
        <v>1328433.9099999999</v>
      </c>
      <c r="Q27" s="4">
        <v>1355659.3565241578</v>
      </c>
      <c r="R27" s="4">
        <f t="shared" si="10"/>
        <v>1.020468598514837</v>
      </c>
    </row>
    <row r="28" spans="1:18" ht="60">
      <c r="A28" s="10"/>
      <c r="B28" s="32" t="s">
        <v>362</v>
      </c>
      <c r="C28" s="12"/>
      <c r="D28" s="12"/>
      <c r="E28" s="13"/>
      <c r="F28" s="34">
        <v>1409</v>
      </c>
      <c r="G28" s="28" t="s">
        <v>331</v>
      </c>
      <c r="H28" s="28">
        <v>1305.2236499999999</v>
      </c>
      <c r="I28" s="28">
        <f>'Обоснов к прил 1 2018  (2)'!F51+'Обоснов к прил 1 2018  (2)'!F52</f>
        <v>0</v>
      </c>
      <c r="J28" s="28"/>
      <c r="K28" s="28">
        <f>'Обоснов к прил 1 2018  (2)'!I51+'Обоснов к прил 1 2018  (2)'!I52</f>
        <v>0</v>
      </c>
      <c r="L28" s="21"/>
      <c r="M28" s="21">
        <f t="shared" si="7"/>
        <v>926.34751596877209</v>
      </c>
      <c r="N28" s="21"/>
      <c r="O28" s="21">
        <f>M28*1.052*1.057*1.055*1000</f>
        <v>1086718.6691552682</v>
      </c>
      <c r="P28" s="4">
        <v>1024213.27</v>
      </c>
      <c r="Q28" s="4">
        <v>1178757.075196991</v>
      </c>
      <c r="R28" s="4">
        <f t="shared" si="10"/>
        <v>0.9219191061683838</v>
      </c>
    </row>
    <row r="29" spans="1:18" ht="73.150000000000006" customHeight="1">
      <c r="A29" s="10"/>
      <c r="B29" s="32" t="s">
        <v>363</v>
      </c>
      <c r="C29" s="12"/>
      <c r="D29" s="12"/>
      <c r="E29" s="13"/>
      <c r="F29" s="34">
        <v>873.99999999999989</v>
      </c>
      <c r="G29" s="28" t="s">
        <v>331</v>
      </c>
      <c r="H29" s="28">
        <v>722.12798999999995</v>
      </c>
      <c r="I29" s="28"/>
      <c r="J29" s="28"/>
      <c r="K29" s="28"/>
      <c r="L29" s="21"/>
      <c r="M29" s="21">
        <f t="shared" si="7"/>
        <v>826.23339816933651</v>
      </c>
      <c r="N29" s="21"/>
      <c r="O29" s="21">
        <f>M29*1.052*1.057*1.055*1000</f>
        <v>969272.59305187641</v>
      </c>
      <c r="P29" s="4">
        <v>913527.5</v>
      </c>
      <c r="Q29" s="4">
        <v>969272.59305187641</v>
      </c>
      <c r="R29" s="4">
        <f t="shared" si="10"/>
        <v>1</v>
      </c>
    </row>
    <row r="30" spans="1:18" ht="73.150000000000006" customHeight="1">
      <c r="A30" s="10"/>
      <c r="B30" s="32" t="s">
        <v>364</v>
      </c>
      <c r="C30" s="12"/>
      <c r="D30" s="12"/>
      <c r="E30" s="13"/>
      <c r="F30" s="34">
        <v>220</v>
      </c>
      <c r="G30" s="28" t="s">
        <v>331</v>
      </c>
      <c r="H30" s="28">
        <v>676.9831999999999</v>
      </c>
      <c r="I30" s="28"/>
      <c r="J30" s="28"/>
      <c r="K30" s="28"/>
      <c r="L30" s="21"/>
      <c r="M30" s="21">
        <f t="shared" si="7"/>
        <v>3077.1963636363635</v>
      </c>
      <c r="N30" s="21"/>
      <c r="O30" s="21">
        <f>M30*1.052*1.057*1.055*1000</f>
        <v>3609926.8140457454</v>
      </c>
      <c r="P30" s="4">
        <v>3402286.08</v>
      </c>
      <c r="Q30" s="4">
        <v>3609926.8140457454</v>
      </c>
      <c r="R30" s="4">
        <f t="shared" si="10"/>
        <v>1</v>
      </c>
    </row>
    <row r="31" spans="1:18" ht="73.150000000000006" customHeight="1">
      <c r="A31" s="10"/>
      <c r="B31" s="32" t="s">
        <v>365</v>
      </c>
      <c r="C31" s="12"/>
      <c r="D31" s="12"/>
      <c r="E31" s="13"/>
      <c r="F31" s="34">
        <v>3506.9999999999995</v>
      </c>
      <c r="G31" s="28" t="s">
        <v>331</v>
      </c>
      <c r="H31" s="28">
        <v>1619.2082100000002</v>
      </c>
      <c r="I31" s="28">
        <f>'Обоснов к прил 1 2018  (2)'!F198+'Обоснов к прил 1 2018  (2)'!F202</f>
        <v>113</v>
      </c>
      <c r="J31" s="28"/>
      <c r="K31" s="28">
        <f>'Обоснов к прил 1 2018  (2)'!I198+'Обоснов к прил 1 2018  (2)'!I202</f>
        <v>139.63864999999998</v>
      </c>
      <c r="L31" s="21"/>
      <c r="M31" s="21">
        <f>H31*1000/F31</f>
        <v>461.70750213858008</v>
      </c>
      <c r="N31" s="21">
        <f t="shared" si="8"/>
        <v>1235.7402654867255</v>
      </c>
      <c r="O31" s="21">
        <f>(M31*1.052+N31)/2*1.057*1.055*1000</f>
        <v>959828.22925575241</v>
      </c>
      <c r="P31" s="4">
        <v>510487.46</v>
      </c>
      <c r="Q31" s="4">
        <v>632812.53814235481</v>
      </c>
      <c r="R31" s="4">
        <f t="shared" si="10"/>
        <v>1.516765505426559</v>
      </c>
    </row>
    <row r="32" spans="1:18" ht="60">
      <c r="A32" s="10"/>
      <c r="B32" s="32" t="s">
        <v>3753</v>
      </c>
      <c r="C32" s="12"/>
      <c r="D32" s="12"/>
      <c r="E32" s="13"/>
      <c r="F32" s="14"/>
      <c r="G32" s="14"/>
      <c r="H32" s="14"/>
      <c r="I32" s="14">
        <f>'Обоснов к прил 1 2018  (2)'!F53</f>
        <v>0</v>
      </c>
      <c r="J32" s="14"/>
      <c r="K32" s="14">
        <f>'Обоснов к прил 1 2018  (2)'!I53</f>
        <v>0</v>
      </c>
      <c r="L32" s="21"/>
      <c r="M32" s="21"/>
      <c r="N32" s="21"/>
      <c r="O32" s="21">
        <f>N32*1.057*1.055*1000</f>
        <v>0</v>
      </c>
      <c r="Q32" s="4">
        <v>1322299.0859936168</v>
      </c>
      <c r="R32" s="4">
        <f t="shared" si="10"/>
        <v>0</v>
      </c>
    </row>
    <row r="33" spans="1:18">
      <c r="A33" s="7" t="s">
        <v>23</v>
      </c>
      <c r="B33" s="8" t="s">
        <v>24</v>
      </c>
      <c r="C33" s="9">
        <f>SUM(C35:C43)</f>
        <v>152</v>
      </c>
      <c r="D33" s="9"/>
      <c r="E33" s="9">
        <f>SUM(E35:E43)</f>
        <v>304.79657000000003</v>
      </c>
      <c r="F33" s="9">
        <f>SUM(F35:F43)</f>
        <v>5648</v>
      </c>
      <c r="G33" s="9"/>
      <c r="H33" s="9">
        <f>SUM(H35:H43)</f>
        <v>23517.04781</v>
      </c>
      <c r="I33" s="9">
        <f>SUM(I35:I43)</f>
        <v>5299</v>
      </c>
      <c r="J33" s="9"/>
      <c r="K33" s="9">
        <f>SUM(K35:K43)</f>
        <v>25164.467490000003</v>
      </c>
      <c r="L33" s="21"/>
      <c r="M33" s="21"/>
      <c r="N33" s="21"/>
      <c r="O33" s="21"/>
    </row>
    <row r="34" spans="1:18" ht="13.9" customHeight="1" outlineLevel="1">
      <c r="A34" s="10"/>
      <c r="B34" s="11" t="s">
        <v>25</v>
      </c>
      <c r="C34" s="11"/>
      <c r="D34" s="11"/>
      <c r="E34" s="11"/>
      <c r="F34" s="11"/>
      <c r="G34" s="11"/>
      <c r="H34" s="11"/>
      <c r="I34" s="11"/>
      <c r="J34" s="11"/>
      <c r="K34" s="11"/>
      <c r="L34" s="21"/>
      <c r="M34" s="21"/>
      <c r="N34" s="21"/>
      <c r="O34" s="21"/>
    </row>
    <row r="35" spans="1:18" ht="75">
      <c r="A35" s="10"/>
      <c r="B35" s="32" t="s">
        <v>26</v>
      </c>
      <c r="C35" s="12">
        <v>152</v>
      </c>
      <c r="D35" s="12"/>
      <c r="E35" s="13">
        <v>304.79657000000003</v>
      </c>
      <c r="F35" s="14"/>
      <c r="G35" s="14"/>
      <c r="H35" s="14"/>
      <c r="I35" s="14">
        <f>'Обоснов к прил 1 2018  (2)'!F209</f>
        <v>0</v>
      </c>
      <c r="J35" s="14"/>
      <c r="K35" s="14">
        <f>'Обоснов к прил 1 2018  (2)'!I209</f>
        <v>0</v>
      </c>
      <c r="L35" s="21">
        <f t="shared" ref="L35" si="11">E35*1000/C35</f>
        <v>2005.2405921052632</v>
      </c>
      <c r="M35" s="21"/>
      <c r="N35" s="21"/>
      <c r="O35" s="21">
        <f>L35*1.063*1.052*1.057*1.055*1000</f>
        <v>2500592.5833183033</v>
      </c>
      <c r="P35" s="4">
        <v>2422139.65</v>
      </c>
      <c r="Q35" s="4">
        <v>2143008.7691714847</v>
      </c>
      <c r="R35" s="4">
        <f t="shared" ref="R35:R43" si="12">O35/Q35</f>
        <v>1.1668606397187378</v>
      </c>
    </row>
    <row r="36" spans="1:18" ht="75">
      <c r="A36" s="10"/>
      <c r="B36" s="32" t="s">
        <v>27</v>
      </c>
      <c r="C36" s="12"/>
      <c r="D36" s="12"/>
      <c r="E36" s="13"/>
      <c r="F36" s="14"/>
      <c r="G36" s="14"/>
      <c r="H36" s="14"/>
      <c r="I36" s="14"/>
      <c r="J36" s="14"/>
      <c r="K36" s="14"/>
      <c r="L36" s="21"/>
      <c r="M36" s="21"/>
      <c r="N36" s="21"/>
      <c r="O36" s="21">
        <f t="shared" ref="O36" si="13">(L36*1.063*1.052+M36*1.052+N36)/3*1.057*1.055*1000</f>
        <v>0</v>
      </c>
      <c r="P36" s="4">
        <v>3549124.57</v>
      </c>
      <c r="Q36" s="4">
        <v>0</v>
      </c>
      <c r="R36" s="4" t="e">
        <f t="shared" si="12"/>
        <v>#DIV/0!</v>
      </c>
    </row>
    <row r="37" spans="1:18" ht="60">
      <c r="A37" s="10"/>
      <c r="B37" s="32" t="s">
        <v>366</v>
      </c>
      <c r="C37" s="12"/>
      <c r="D37" s="12"/>
      <c r="E37" s="13"/>
      <c r="F37" s="14">
        <v>2132</v>
      </c>
      <c r="G37" s="14">
        <v>5430</v>
      </c>
      <c r="H37" s="14">
        <v>5010.1156399999991</v>
      </c>
      <c r="I37" s="14"/>
      <c r="J37" s="14"/>
      <c r="K37" s="14"/>
      <c r="L37" s="21"/>
      <c r="M37" s="21">
        <f t="shared" ref="M37:M38" si="14">H37*1000/F37</f>
        <v>2349.9604315196993</v>
      </c>
      <c r="N37" s="21"/>
      <c r="O37" s="21">
        <f>M37*1.052*1.057*1.055*1000</f>
        <v>2756790.328344461</v>
      </c>
      <c r="P37" s="4">
        <v>2598236.0099999998</v>
      </c>
      <c r="Q37" s="4">
        <v>2756790.328344461</v>
      </c>
      <c r="R37" s="4">
        <f t="shared" si="12"/>
        <v>1</v>
      </c>
    </row>
    <row r="38" spans="1:18" ht="72.599999999999994" customHeight="1">
      <c r="A38" s="10"/>
      <c r="B38" s="32" t="s">
        <v>367</v>
      </c>
      <c r="C38" s="12"/>
      <c r="D38" s="12"/>
      <c r="E38" s="13"/>
      <c r="F38" s="14">
        <v>3516</v>
      </c>
      <c r="G38" s="14">
        <v>4760</v>
      </c>
      <c r="H38" s="14">
        <v>18506.93217</v>
      </c>
      <c r="I38" s="14"/>
      <c r="J38" s="14"/>
      <c r="K38" s="14"/>
      <c r="L38" s="21"/>
      <c r="M38" s="21">
        <f t="shared" si="14"/>
        <v>5263.6325853242324</v>
      </c>
      <c r="N38" s="21"/>
      <c r="O38" s="21">
        <f>M38*1.052*1.057*1.055*1000</f>
        <v>6174883.2910333863</v>
      </c>
      <c r="P38" s="4">
        <v>5819734.6900000004</v>
      </c>
      <c r="Q38" s="4">
        <v>6174883.2910333863</v>
      </c>
      <c r="R38" s="4">
        <f t="shared" si="12"/>
        <v>1</v>
      </c>
    </row>
    <row r="39" spans="1:18" ht="72.599999999999994" customHeight="1">
      <c r="A39" s="10"/>
      <c r="B39" s="32" t="s">
        <v>3272</v>
      </c>
      <c r="C39" s="12"/>
      <c r="D39" s="12"/>
      <c r="E39" s="13"/>
      <c r="F39" s="14"/>
      <c r="G39" s="14"/>
      <c r="H39" s="14"/>
      <c r="I39" s="14">
        <f>'Обоснов к прил 1 2018  (2)'!F215</f>
        <v>592</v>
      </c>
      <c r="J39" s="14"/>
      <c r="K39" s="14">
        <f>'Обоснов к прил 1 2018  (2)'!I215</f>
        <v>2285.1607300000001</v>
      </c>
      <c r="L39" s="21"/>
      <c r="M39" s="21"/>
      <c r="N39" s="21">
        <f t="shared" ref="N39:N43" si="15">K39*1000/I39</f>
        <v>3860.0688006756754</v>
      </c>
      <c r="O39" s="21">
        <f>N39*1.057*1.055*1000</f>
        <v>4304497.8220414687</v>
      </c>
      <c r="Q39" s="4">
        <v>4304497.8220414687</v>
      </c>
      <c r="R39" s="4">
        <f t="shared" si="12"/>
        <v>1</v>
      </c>
    </row>
    <row r="40" spans="1:18" ht="72.599999999999994" customHeight="1">
      <c r="A40" s="10"/>
      <c r="B40" s="32" t="s">
        <v>3276</v>
      </c>
      <c r="C40" s="12"/>
      <c r="D40" s="12"/>
      <c r="E40" s="13"/>
      <c r="F40" s="14"/>
      <c r="G40" s="14"/>
      <c r="H40" s="14"/>
      <c r="I40" s="14">
        <f>'Обоснов к прил 1 2018  (2)'!F217</f>
        <v>135</v>
      </c>
      <c r="J40" s="14"/>
      <c r="K40" s="14">
        <f>'Обоснов к прил 1 2018  (2)'!I217</f>
        <v>532.91296</v>
      </c>
      <c r="L40" s="21"/>
      <c r="M40" s="21"/>
      <c r="N40" s="21">
        <f t="shared" si="15"/>
        <v>3947.5034074074069</v>
      </c>
      <c r="O40" s="21">
        <f t="shared" ref="O40:O43" si="16">N40*1.057*1.055*1000</f>
        <v>4401999.2122192578</v>
      </c>
      <c r="Q40" s="4">
        <v>4118628.5697238692</v>
      </c>
      <c r="R40" s="4">
        <f t="shared" si="12"/>
        <v>1.0688021844403384</v>
      </c>
    </row>
    <row r="41" spans="1:18" ht="72.599999999999994" customHeight="1">
      <c r="A41" s="10"/>
      <c r="B41" s="32" t="s">
        <v>3285</v>
      </c>
      <c r="C41" s="12"/>
      <c r="D41" s="12"/>
      <c r="E41" s="13"/>
      <c r="F41" s="14"/>
      <c r="G41" s="14"/>
      <c r="H41" s="14"/>
      <c r="I41" s="14">
        <f>'Обоснов к прил 1 2018  (2)'!F219</f>
        <v>0</v>
      </c>
      <c r="J41" s="14"/>
      <c r="K41" s="14">
        <f>'Обоснов к прил 1 2018  (2)'!I219</f>
        <v>0</v>
      </c>
      <c r="L41" s="21"/>
      <c r="M41" s="21"/>
      <c r="N41" s="21"/>
      <c r="O41" s="21">
        <f t="shared" si="16"/>
        <v>0</v>
      </c>
      <c r="Q41" s="4">
        <v>8214602.2678146325</v>
      </c>
      <c r="R41" s="4">
        <f t="shared" si="12"/>
        <v>0</v>
      </c>
    </row>
    <row r="42" spans="1:18" ht="72.599999999999994" customHeight="1">
      <c r="A42" s="10"/>
      <c r="B42" s="32" t="s">
        <v>3289</v>
      </c>
      <c r="C42" s="12"/>
      <c r="D42" s="12"/>
      <c r="E42" s="13"/>
      <c r="F42" s="14"/>
      <c r="G42" s="14"/>
      <c r="H42" s="14"/>
      <c r="I42" s="14">
        <f>'Обоснов к прил 1 2018  (2)'!F220</f>
        <v>3498</v>
      </c>
      <c r="J42" s="14"/>
      <c r="K42" s="14">
        <f>'Обоснов к прил 1 2018  (2)'!I220</f>
        <v>19716.141680000001</v>
      </c>
      <c r="L42" s="21"/>
      <c r="M42" s="21"/>
      <c r="N42" s="21">
        <f t="shared" si="15"/>
        <v>5636.4041395082904</v>
      </c>
      <c r="O42" s="21">
        <f t="shared" si="16"/>
        <v>6285351.5301105771</v>
      </c>
      <c r="Q42" s="4">
        <v>6285351.5301105771</v>
      </c>
      <c r="R42" s="4">
        <f t="shared" si="12"/>
        <v>1</v>
      </c>
    </row>
    <row r="43" spans="1:18" ht="72.599999999999994" customHeight="1">
      <c r="A43" s="10"/>
      <c r="B43" s="32" t="s">
        <v>3252</v>
      </c>
      <c r="C43" s="12"/>
      <c r="D43" s="12"/>
      <c r="E43" s="13"/>
      <c r="F43" s="14"/>
      <c r="G43" s="14"/>
      <c r="H43" s="14"/>
      <c r="I43" s="14">
        <f>'Обоснов к прил 1 2018  (2)'!F210</f>
        <v>1074</v>
      </c>
      <c r="J43" s="14"/>
      <c r="K43" s="14">
        <f>'Обоснов к прил 1 2018  (2)'!I210</f>
        <v>2630.2521200000001</v>
      </c>
      <c r="L43" s="21"/>
      <c r="M43" s="21"/>
      <c r="N43" s="21">
        <f t="shared" si="15"/>
        <v>2449.0243202979518</v>
      </c>
      <c r="O43" s="21">
        <f t="shared" si="16"/>
        <v>2730992.7354154559</v>
      </c>
      <c r="Q43" s="4">
        <v>2692927.5394607582</v>
      </c>
      <c r="R43" s="4">
        <f t="shared" si="12"/>
        <v>1.0141352470116296</v>
      </c>
    </row>
    <row r="44" spans="1:18">
      <c r="A44" s="7" t="s">
        <v>28</v>
      </c>
      <c r="B44" s="8" t="s">
        <v>29</v>
      </c>
      <c r="C44" s="8">
        <v>185</v>
      </c>
      <c r="D44" s="8"/>
      <c r="E44" s="8">
        <v>892.57837999999992</v>
      </c>
      <c r="F44" s="8">
        <v>524</v>
      </c>
      <c r="G44" s="8"/>
      <c r="H44" s="8">
        <v>353.50321000000002</v>
      </c>
      <c r="I44" s="8">
        <f>SUM(I46:I52)</f>
        <v>2657</v>
      </c>
      <c r="J44" s="8"/>
      <c r="K44" s="8">
        <f>SUM(K46:K52)</f>
        <v>19945.479369999997</v>
      </c>
      <c r="L44" s="21"/>
      <c r="M44" s="21"/>
      <c r="N44" s="21"/>
      <c r="O44" s="21"/>
    </row>
    <row r="45" spans="1:18" ht="29.45" customHeight="1" outlineLevel="1">
      <c r="A45" s="10"/>
      <c r="B45" s="11" t="s">
        <v>25</v>
      </c>
      <c r="C45" s="11"/>
      <c r="D45" s="11"/>
      <c r="E45" s="11"/>
      <c r="F45" s="11"/>
      <c r="G45" s="11"/>
      <c r="H45" s="11"/>
      <c r="I45" s="11"/>
      <c r="J45" s="11"/>
      <c r="K45" s="11"/>
      <c r="L45" s="21"/>
      <c r="M45" s="21"/>
      <c r="N45" s="21"/>
      <c r="O45" s="21"/>
    </row>
    <row r="46" spans="1:18" ht="75">
      <c r="A46" s="10"/>
      <c r="B46" s="32" t="s">
        <v>30</v>
      </c>
      <c r="C46" s="12">
        <v>185</v>
      </c>
      <c r="D46" s="12"/>
      <c r="E46" s="12">
        <v>892.57837999999992</v>
      </c>
      <c r="F46" s="11"/>
      <c r="G46" s="11"/>
      <c r="H46" s="11"/>
      <c r="I46" s="11">
        <f>'Обоснов к прил 1 2018  (2)'!F222</f>
        <v>0</v>
      </c>
      <c r="J46" s="11"/>
      <c r="K46" s="11">
        <f>'Обоснов к прил 1 2018  (2)'!I222</f>
        <v>0</v>
      </c>
      <c r="L46" s="21">
        <f>E46*1000/C46</f>
        <v>4824.7479999999996</v>
      </c>
      <c r="M46" s="21"/>
      <c r="N46" s="21"/>
      <c r="O46" s="21">
        <f>(L46*1.063*1.052+N46)/2*1.057*1.055*1000</f>
        <v>3008299.6306476346</v>
      </c>
      <c r="P46" s="4">
        <v>5643892.8600000003</v>
      </c>
      <c r="Q46" s="4">
        <v>4395613.7896220246</v>
      </c>
      <c r="R46" s="4">
        <f t="shared" ref="R46:R52" si="17">O46/Q46</f>
        <v>0.68438670334281482</v>
      </c>
    </row>
    <row r="47" spans="1:18" ht="75">
      <c r="A47" s="10"/>
      <c r="B47" s="30" t="s">
        <v>336</v>
      </c>
      <c r="C47" s="11"/>
      <c r="D47" s="11"/>
      <c r="E47" s="11"/>
      <c r="F47" s="11">
        <v>524</v>
      </c>
      <c r="G47" s="11">
        <v>230</v>
      </c>
      <c r="H47" s="11">
        <v>353.50321000000002</v>
      </c>
      <c r="I47" s="11"/>
      <c r="J47" s="11"/>
      <c r="K47" s="11"/>
      <c r="L47" s="21"/>
      <c r="M47" s="21">
        <f>H47*1000/F47</f>
        <v>674.62444656488549</v>
      </c>
      <c r="N47" s="21"/>
      <c r="O47" s="21">
        <f>M47*1.052*1.057*1.055*1000</f>
        <v>791416.79349558044</v>
      </c>
      <c r="P47" s="4">
        <v>745891.75</v>
      </c>
      <c r="Q47" s="4">
        <v>791416.79349558044</v>
      </c>
      <c r="R47" s="4">
        <f t="shared" si="17"/>
        <v>1</v>
      </c>
    </row>
    <row r="48" spans="1:18" ht="75">
      <c r="A48" s="10"/>
      <c r="B48" s="30" t="str">
        <f>'Обоснов к прил 1 2018  (2)'!B223</f>
        <v>Строительство кабельных линий (прокладка в траншее, многожильные, с резиновой и пластмассовой изоляцией, с алюминиевой жилой, сечение провода от 75 до 100 квадратных мм включительно)</v>
      </c>
      <c r="C48" s="11"/>
      <c r="D48" s="11"/>
      <c r="E48" s="11"/>
      <c r="F48" s="11"/>
      <c r="G48" s="11"/>
      <c r="H48" s="11"/>
      <c r="I48" s="11">
        <f>'Обоснов к прил 1 2018  (2)'!F223</f>
        <v>90</v>
      </c>
      <c r="J48" s="11"/>
      <c r="K48" s="11">
        <f>'Обоснов к прил 1 2018  (2)'!I223</f>
        <v>65.599949999999993</v>
      </c>
      <c r="L48" s="21"/>
      <c r="M48" s="21"/>
      <c r="N48" s="21">
        <f t="shared" ref="N48:N52" si="18">K48*1000/I48</f>
        <v>728.88833333333332</v>
      </c>
      <c r="O48" s="21">
        <f t="shared" ref="O48:O52" si="19">N48*1.057*1.055*1000</f>
        <v>812808.89159166662</v>
      </c>
      <c r="Q48" s="4">
        <v>812808.89159166662</v>
      </c>
      <c r="R48" s="4">
        <f t="shared" si="17"/>
        <v>1</v>
      </c>
    </row>
    <row r="49" spans="1:21" ht="75">
      <c r="A49" s="10"/>
      <c r="B49" s="30" t="str">
        <f>'Обоснов к прил 1 2018  (2)'!B226</f>
        <v>Строительство кабельных линий (прокладка в траншее, многожильные, с резиновой и пластмассовой изоляцией, с алюминиевой жилой, сечение провода свыше 200 квадратных мм включительно)</v>
      </c>
      <c r="C49" s="11"/>
      <c r="D49" s="11"/>
      <c r="E49" s="11"/>
      <c r="F49" s="11"/>
      <c r="G49" s="11"/>
      <c r="H49" s="11"/>
      <c r="I49" s="11">
        <f>'Обоснов к прил 1 2018  (2)'!F226</f>
        <v>1007</v>
      </c>
      <c r="J49" s="11"/>
      <c r="K49" s="11">
        <f>'Обоснов к прил 1 2018  (2)'!I226</f>
        <v>2480.1327499999998</v>
      </c>
      <c r="L49" s="21"/>
      <c r="M49" s="21"/>
      <c r="N49" s="21">
        <f t="shared" si="18"/>
        <v>2462.8925024826212</v>
      </c>
      <c r="O49" s="21">
        <f t="shared" si="19"/>
        <v>2746457.6307559577</v>
      </c>
      <c r="Q49" s="4">
        <v>2746457.6307559577</v>
      </c>
      <c r="R49" s="4">
        <f t="shared" si="17"/>
        <v>1</v>
      </c>
    </row>
    <row r="50" spans="1:21" ht="75">
      <c r="A50" s="10"/>
      <c r="B50" s="30" t="str">
        <f>'Обоснов к прил 1 2018  (2)'!B229</f>
        <v>Строительство кабельных линий (прокладка в каналах одножильные, с резиновой и пластмассовой изоляцией, с алюминиевой жилой, сечение провода свыше 200 квадратных мм включительно)</v>
      </c>
      <c r="C50" s="11"/>
      <c r="D50" s="11"/>
      <c r="E50" s="11"/>
      <c r="F50" s="11"/>
      <c r="G50" s="11"/>
      <c r="H50" s="11"/>
      <c r="I50" s="11">
        <f>'Обоснов к прил 1 2018  (2)'!F229</f>
        <v>1364</v>
      </c>
      <c r="J50" s="11"/>
      <c r="K50" s="11">
        <f>'Обоснов к прил 1 2018  (2)'!I229</f>
        <v>16594.612449999997</v>
      </c>
      <c r="L50" s="21"/>
      <c r="M50" s="21"/>
      <c r="N50" s="21">
        <f t="shared" si="18"/>
        <v>12166.138159824044</v>
      </c>
      <c r="O50" s="21">
        <f t="shared" si="19"/>
        <v>13566886.476855382</v>
      </c>
      <c r="Q50" s="4">
        <v>13566886.476855382</v>
      </c>
      <c r="R50" s="4">
        <f t="shared" si="17"/>
        <v>1</v>
      </c>
    </row>
    <row r="51" spans="1:21" ht="75">
      <c r="A51" s="10"/>
      <c r="B51" s="30" t="str">
        <f>'Обоснов к прил 1 2018  (2)'!B248</f>
        <v>Строительство кабельных линий (прокладка методом ГНБ, многожильные, с резиновой и пластмассовой изоляцией, с алюминиевой жилой, сечение провода до 25 квадратных мм включительно)</v>
      </c>
      <c r="C51" s="11"/>
      <c r="D51" s="11"/>
      <c r="E51" s="11"/>
      <c r="F51" s="11"/>
      <c r="G51" s="11"/>
      <c r="H51" s="11"/>
      <c r="I51" s="11">
        <f>'Обоснов к прил 1 2018  (2)'!F248</f>
        <v>60</v>
      </c>
      <c r="J51" s="11"/>
      <c r="K51" s="11">
        <f>'Обоснов к прил 1 2018  (2)'!I248</f>
        <v>167.36708999999999</v>
      </c>
      <c r="L51" s="21"/>
      <c r="M51" s="21"/>
      <c r="N51" s="21">
        <f t="shared" si="18"/>
        <v>2789.4515000000001</v>
      </c>
      <c r="O51" s="21">
        <f t="shared" si="19"/>
        <v>3110614.9984525</v>
      </c>
      <c r="Q51" s="4">
        <v>3110614.9984525</v>
      </c>
      <c r="R51" s="4">
        <f t="shared" si="17"/>
        <v>1</v>
      </c>
    </row>
    <row r="52" spans="1:21" ht="75">
      <c r="A52" s="10"/>
      <c r="B52" s="30" t="str">
        <f>'Обоснов к прил 1 2018  (2)'!B250</f>
        <v>Строительство кабельных линий (прокладка методом ГНБ, многожильные, с резиновой и пластмассовой изоляцией, с алюминиевой жилой, сечение провода от 100 до 200 квадратных мм включительно)</v>
      </c>
      <c r="C52" s="11"/>
      <c r="D52" s="11"/>
      <c r="E52" s="11"/>
      <c r="F52" s="11"/>
      <c r="G52" s="11"/>
      <c r="H52" s="11"/>
      <c r="I52" s="11">
        <f>'Обоснов к прил 1 2018  (2)'!F250</f>
        <v>136</v>
      </c>
      <c r="J52" s="11"/>
      <c r="K52" s="11">
        <f>'Обоснов к прил 1 2018  (2)'!I250</f>
        <v>637.76712999999995</v>
      </c>
      <c r="L52" s="21"/>
      <c r="M52" s="21"/>
      <c r="N52" s="21">
        <f t="shared" si="18"/>
        <v>4689.4641911764702</v>
      </c>
      <c r="O52" s="21">
        <f t="shared" si="19"/>
        <v>5229385.6508275727</v>
      </c>
      <c r="Q52" s="4">
        <v>5229385.6508275727</v>
      </c>
      <c r="R52" s="4">
        <f t="shared" si="17"/>
        <v>1</v>
      </c>
    </row>
    <row r="53" spans="1:21">
      <c r="A53" s="7" t="s">
        <v>31</v>
      </c>
      <c r="B53" s="8" t="s">
        <v>32</v>
      </c>
      <c r="C53" s="8"/>
      <c r="D53" s="8"/>
      <c r="E53" s="8"/>
      <c r="F53" s="9"/>
      <c r="G53" s="9"/>
      <c r="H53" s="9"/>
      <c r="I53" s="9"/>
      <c r="J53" s="9"/>
      <c r="K53" s="9"/>
      <c r="L53" s="21"/>
      <c r="M53" s="21"/>
      <c r="N53" s="21"/>
      <c r="O53" s="21"/>
    </row>
    <row r="54" spans="1:21" ht="47.25">
      <c r="A54" s="16" t="s">
        <v>33</v>
      </c>
      <c r="B54" s="15" t="s">
        <v>34</v>
      </c>
      <c r="C54" s="17"/>
      <c r="D54" s="17"/>
      <c r="E54" s="17"/>
      <c r="F54" s="18"/>
      <c r="G54" s="11"/>
      <c r="H54" s="11"/>
      <c r="I54" s="18"/>
      <c r="J54" s="11"/>
      <c r="K54" s="11"/>
      <c r="L54" s="21"/>
      <c r="M54" s="21"/>
      <c r="N54" s="21"/>
      <c r="O54" s="21"/>
    </row>
    <row r="55" spans="1:21" ht="47.25">
      <c r="A55" s="16" t="s">
        <v>35</v>
      </c>
      <c r="B55" s="15" t="str">
        <f>'Обоснов к прил 1 2018  (2)'!B255</f>
        <v>Строительство пунктов секционирования (реклоузеров) с номинальным током от 500 А до 1 000 А включительно</v>
      </c>
      <c r="C55" s="17"/>
      <c r="D55" s="17"/>
      <c r="E55" s="17"/>
      <c r="F55" s="18"/>
      <c r="G55" s="11"/>
      <c r="H55" s="11"/>
      <c r="I55" s="18"/>
      <c r="J55" s="11"/>
      <c r="K55" s="11"/>
      <c r="L55" s="21"/>
      <c r="M55" s="21"/>
      <c r="N55" s="21"/>
      <c r="O55" s="21"/>
    </row>
    <row r="56" spans="1:21" ht="45">
      <c r="A56" s="16" t="s">
        <v>37</v>
      </c>
      <c r="B56" s="30" t="str">
        <f>'Обоснов к прил 1 2018  (2)'!B255</f>
        <v>Строительство пунктов секционирования (реклоузеров) с номинальным током от 500 А до 1 000 А включительно</v>
      </c>
      <c r="C56" s="17"/>
      <c r="D56" s="17"/>
      <c r="E56" s="17"/>
      <c r="F56" s="18"/>
      <c r="G56" s="11"/>
      <c r="H56" s="11"/>
      <c r="I56" s="18"/>
      <c r="J56" s="11">
        <f>'Обоснов к прил 1 2018  (2)'!G255</f>
        <v>5</v>
      </c>
      <c r="K56" s="11">
        <f>'Обоснов к прил 1 2018  (2)'!I255</f>
        <v>7751.2830699999995</v>
      </c>
      <c r="L56" s="21"/>
      <c r="M56" s="21"/>
      <c r="N56" s="21">
        <f>K56*1000/J56</f>
        <v>1550256.6139999998</v>
      </c>
      <c r="O56" s="21">
        <f>N56*1.057*1.055</f>
        <v>1728745.4092528895</v>
      </c>
      <c r="Q56" s="4">
        <v>1778389.189735631</v>
      </c>
      <c r="R56" s="4">
        <f>O56/Q56</f>
        <v>0.9720849739926043</v>
      </c>
    </row>
    <row r="57" spans="1:21" ht="60">
      <c r="A57" s="7" t="s">
        <v>38</v>
      </c>
      <c r="B57" s="8" t="s">
        <v>39</v>
      </c>
      <c r="C57" s="8"/>
      <c r="D57" s="8">
        <v>14385.72</v>
      </c>
      <c r="E57" s="8">
        <v>40523.440029999998</v>
      </c>
      <c r="F57" s="9"/>
      <c r="G57" s="8">
        <v>34751.309999999983</v>
      </c>
      <c r="H57" s="8">
        <v>151258.33452999999</v>
      </c>
      <c r="I57" s="9"/>
      <c r="J57" s="8">
        <f>SUM(J59:J66)</f>
        <v>7028.9400000000005</v>
      </c>
      <c r="K57" s="8">
        <f>SUM(K59:K66)</f>
        <v>33222.513100000004</v>
      </c>
      <c r="L57" s="21"/>
      <c r="M57" s="21"/>
      <c r="N57" s="21"/>
      <c r="O57" s="21"/>
    </row>
    <row r="58" spans="1:21" ht="13.9" customHeight="1" outlineLevel="1">
      <c r="A58" s="16"/>
      <c r="B58" s="12" t="s">
        <v>14</v>
      </c>
      <c r="C58" s="19"/>
      <c r="D58" s="19"/>
      <c r="E58" s="19"/>
      <c r="F58" s="18"/>
      <c r="G58" s="11"/>
      <c r="H58" s="11"/>
      <c r="I58" s="18"/>
      <c r="J58" s="11"/>
      <c r="K58" s="11"/>
      <c r="L58" s="21"/>
      <c r="M58" s="21"/>
      <c r="N58" s="21"/>
      <c r="O58" s="21"/>
      <c r="S58" s="4">
        <f>SUM(S59:S66)</f>
        <v>34775.969999999987</v>
      </c>
      <c r="T58" s="4">
        <f>SUM(T59:T66)</f>
        <v>134282204.95221546</v>
      </c>
      <c r="U58" s="4">
        <f>T58/S58</f>
        <v>3861.350379362977</v>
      </c>
    </row>
    <row r="59" spans="1:21" ht="45">
      <c r="A59" s="16"/>
      <c r="B59" s="32" t="s">
        <v>344</v>
      </c>
      <c r="C59" s="19"/>
      <c r="D59" s="19">
        <v>317.5</v>
      </c>
      <c r="E59" s="19">
        <v>3130.7962799999996</v>
      </c>
      <c r="F59" s="18"/>
      <c r="G59" s="14">
        <v>488.25</v>
      </c>
      <c r="H59" s="14">
        <v>6945.1078999999982</v>
      </c>
      <c r="I59" s="18"/>
      <c r="J59" s="14">
        <f>'Обоснов к прил 1 2018  (2)'!G265</f>
        <v>23.250000000000004</v>
      </c>
      <c r="K59" s="14">
        <f>'Обоснов к прил 1 2018  (2)'!I265</f>
        <v>372.69855999999999</v>
      </c>
      <c r="L59" s="29">
        <f>E59*1000/D59</f>
        <v>9860.7756850393689</v>
      </c>
      <c r="M59" s="29">
        <f>H59*1000/G59</f>
        <v>14224.491346646182</v>
      </c>
      <c r="N59" s="21">
        <f>K59*1000/J59</f>
        <v>16030.045591397848</v>
      </c>
      <c r="O59" s="21">
        <f>(L59*1.063*1.052+M59*1.052+N59)/3*1.057*1.055</f>
        <v>15619.799755903001</v>
      </c>
      <c r="P59" s="4">
        <v>12992.46</v>
      </c>
      <c r="Q59" s="4">
        <v>15283.770650600494</v>
      </c>
      <c r="R59" s="4">
        <f t="shared" ref="R59:R82" si="20">O59/Q59</f>
        <v>1.0219860080986825</v>
      </c>
      <c r="S59" s="4">
        <f>(D59+G59+J59)</f>
        <v>829</v>
      </c>
      <c r="T59" s="4">
        <f t="shared" ref="T59:T82" si="21">O59*S59</f>
        <v>12948813.997643588</v>
      </c>
    </row>
    <row r="60" spans="1:21" ht="45">
      <c r="A60" s="16"/>
      <c r="B60" s="32" t="s">
        <v>345</v>
      </c>
      <c r="C60" s="19"/>
      <c r="D60" s="19">
        <v>5427.92</v>
      </c>
      <c r="E60" s="19">
        <v>20151.33928</v>
      </c>
      <c r="F60" s="18"/>
      <c r="G60" s="14">
        <v>9069.3599999999824</v>
      </c>
      <c r="H60" s="14">
        <v>32959.639869999999</v>
      </c>
      <c r="I60" s="18"/>
      <c r="J60" s="14">
        <f>'Обоснов к прил 1 2018  (2)'!G267</f>
        <v>1174.5900000000001</v>
      </c>
      <c r="K60" s="14">
        <f>'Обоснов к прил 1 2018  (2)'!I267</f>
        <v>5233.4100600000002</v>
      </c>
      <c r="L60" s="29">
        <f t="shared" ref="L60:L63" si="22">E60*1000/D60</f>
        <v>3712.5343188551051</v>
      </c>
      <c r="M60" s="29">
        <f t="shared" ref="M60:M66" si="23">H60*1000/G60</f>
        <v>3634.1748337258705</v>
      </c>
      <c r="N60" s="21">
        <f t="shared" ref="N60:N66" si="24">K60*1000/J60</f>
        <v>4455.5207008402931</v>
      </c>
      <c r="O60" s="21">
        <f>(L60*1.063*1.052+M60*1.052+N60)/3*1.057*1.055</f>
        <v>4620.4914903351546</v>
      </c>
      <c r="P60" s="4">
        <v>4144.46</v>
      </c>
      <c r="Q60" s="4">
        <v>4627.2122112263824</v>
      </c>
      <c r="R60" s="4">
        <f t="shared" si="20"/>
        <v>0.99854756588104554</v>
      </c>
      <c r="S60" s="4">
        <f>(D60+G60+J60)</f>
        <v>15671.869999999983</v>
      </c>
      <c r="T60" s="4">
        <f t="shared" si="21"/>
        <v>72411741.972638726</v>
      </c>
    </row>
    <row r="61" spans="1:21" ht="45">
      <c r="A61" s="16"/>
      <c r="B61" s="32" t="s">
        <v>346</v>
      </c>
      <c r="C61" s="19"/>
      <c r="D61" s="19">
        <v>5450.4</v>
      </c>
      <c r="E61" s="19">
        <v>12915.08972</v>
      </c>
      <c r="F61" s="18"/>
      <c r="G61" s="14">
        <v>2501.7000000000003</v>
      </c>
      <c r="H61" s="14">
        <v>5389.4955200000004</v>
      </c>
      <c r="I61" s="18"/>
      <c r="J61" s="14">
        <f>'Обоснов к прил 1 2018  (2)'!G281</f>
        <v>595.20000000000005</v>
      </c>
      <c r="K61" s="14">
        <f>'Обоснов к прил 1 2018  (2)'!I281</f>
        <v>1716.6539299999999</v>
      </c>
      <c r="L61" s="29">
        <f t="shared" si="22"/>
        <v>2369.5673198297377</v>
      </c>
      <c r="M61" s="29">
        <f t="shared" si="23"/>
        <v>2154.3332613822599</v>
      </c>
      <c r="N61" s="21">
        <f t="shared" si="24"/>
        <v>2884.1631888440857</v>
      </c>
      <c r="O61" s="21">
        <f>(L61*1.063*1.052+M61*1.052+N61)/3*1.057*1.055</f>
        <v>2899.481858850138</v>
      </c>
      <c r="P61" s="4">
        <v>2522.61</v>
      </c>
      <c r="Q61" s="4">
        <v>2947.0032126176857</v>
      </c>
      <c r="R61" s="4">
        <f t="shared" si="20"/>
        <v>0.98387468545535228</v>
      </c>
      <c r="S61" s="4">
        <f>(D61+G61+J61)</f>
        <v>8547.3000000000011</v>
      </c>
      <c r="T61" s="4">
        <f t="shared" si="21"/>
        <v>24782741.292149786</v>
      </c>
    </row>
    <row r="62" spans="1:21" ht="45">
      <c r="A62" s="16"/>
      <c r="B62" s="32" t="s">
        <v>347</v>
      </c>
      <c r="C62" s="19"/>
      <c r="D62" s="19">
        <v>2604</v>
      </c>
      <c r="E62" s="19">
        <v>3714.80465</v>
      </c>
      <c r="F62" s="18"/>
      <c r="G62" s="14">
        <v>372</v>
      </c>
      <c r="H62" s="14">
        <v>160.35156000000001</v>
      </c>
      <c r="I62" s="18"/>
      <c r="J62" s="14">
        <f>'Обоснов к прил 1 2018  (2)'!G286</f>
        <v>0</v>
      </c>
      <c r="K62" s="14">
        <f>'Обоснов к прил 1 2018  (2)'!I286</f>
        <v>0</v>
      </c>
      <c r="L62" s="29">
        <f t="shared" si="22"/>
        <v>1426.5762864823348</v>
      </c>
      <c r="M62" s="29">
        <f t="shared" si="23"/>
        <v>431.0525806451613</v>
      </c>
      <c r="N62" s="21"/>
      <c r="O62" s="21">
        <f>(L62*1.063*1.052+M62*1.052)/2*1.057*1.055</f>
        <v>1142.329428236251</v>
      </c>
      <c r="P62" s="4">
        <v>1227.8</v>
      </c>
      <c r="Q62" s="4">
        <v>1296.1218319764075</v>
      </c>
      <c r="R62" s="4">
        <f t="shared" si="20"/>
        <v>0.88134417618315697</v>
      </c>
      <c r="S62" s="4">
        <f>(D62+G62+J62)</f>
        <v>2976</v>
      </c>
      <c r="T62" s="4">
        <f t="shared" si="21"/>
        <v>3399572.3784310832</v>
      </c>
    </row>
    <row r="63" spans="1:21" ht="45">
      <c r="A63" s="16"/>
      <c r="B63" s="32" t="s">
        <v>354</v>
      </c>
      <c r="C63" s="19"/>
      <c r="D63" s="19">
        <v>585.9</v>
      </c>
      <c r="E63" s="19">
        <v>611.41009999999994</v>
      </c>
      <c r="F63" s="18"/>
      <c r="G63" s="14"/>
      <c r="H63" s="14"/>
      <c r="I63" s="18"/>
      <c r="J63" s="14">
        <f>'Обоснов к прил 1 2018  (2)'!G287</f>
        <v>585.90000000000009</v>
      </c>
      <c r="K63" s="14">
        <f>'Обоснов к прил 1 2018  (2)'!I287</f>
        <v>683.88542999999993</v>
      </c>
      <c r="L63" s="29">
        <f t="shared" si="22"/>
        <v>1043.5400238948625</v>
      </c>
      <c r="M63" s="29"/>
      <c r="N63" s="21">
        <f t="shared" si="24"/>
        <v>1167.2391705069122</v>
      </c>
      <c r="O63" s="21">
        <f>(L63*1.063*1.052+N63)/3*1.057*1.055</f>
        <v>867.65120645830166</v>
      </c>
      <c r="P63" s="4">
        <v>1531.92</v>
      </c>
      <c r="Q63" s="4">
        <v>1052.3656235904202</v>
      </c>
      <c r="R63" s="4">
        <f t="shared" si="20"/>
        <v>0.82447695649548391</v>
      </c>
      <c r="S63" s="4">
        <f>(D63+G63+J63)</f>
        <v>1171.8000000000002</v>
      </c>
      <c r="T63" s="4">
        <f t="shared" si="21"/>
        <v>1016713.6837278381</v>
      </c>
    </row>
    <row r="64" spans="1:21" ht="39.6" customHeight="1">
      <c r="A64" s="16"/>
      <c r="B64" s="32" t="s">
        <v>348</v>
      </c>
      <c r="C64" s="19"/>
      <c r="D64" s="19"/>
      <c r="E64" s="19"/>
      <c r="F64" s="18"/>
      <c r="G64" s="14">
        <v>930</v>
      </c>
      <c r="H64" s="14">
        <v>1245.58457</v>
      </c>
      <c r="I64" s="18"/>
      <c r="J64" s="14">
        <f>'Обоснов к прил 1 2018  (2)'!G289</f>
        <v>0</v>
      </c>
      <c r="K64" s="14">
        <f>'Обоснов к прил 1 2018  (2)'!I289</f>
        <v>0</v>
      </c>
      <c r="L64" s="29"/>
      <c r="M64" s="29">
        <f t="shared" si="23"/>
        <v>1339.3382473118281</v>
      </c>
      <c r="N64" s="21"/>
      <c r="O64" s="21">
        <f>M64*1.052*1.057*1.055</f>
        <v>1571.2071901497116</v>
      </c>
      <c r="P64" s="4">
        <v>1480.83</v>
      </c>
      <c r="Q64" s="4">
        <v>944.7044348834736</v>
      </c>
      <c r="R64" s="4">
        <f t="shared" si="20"/>
        <v>1.6631732975229603</v>
      </c>
      <c r="S64" s="4">
        <f>D64+G64+J64</f>
        <v>930</v>
      </c>
      <c r="T64" s="4">
        <f t="shared" si="21"/>
        <v>1461222.6868392318</v>
      </c>
    </row>
    <row r="65" spans="1:20" ht="45">
      <c r="A65" s="16"/>
      <c r="B65" s="32" t="s">
        <v>355</v>
      </c>
      <c r="C65" s="19"/>
      <c r="D65" s="19"/>
      <c r="E65" s="19"/>
      <c r="F65" s="18"/>
      <c r="G65" s="11"/>
      <c r="H65" s="11"/>
      <c r="I65" s="18"/>
      <c r="J65" s="11"/>
      <c r="K65" s="11"/>
      <c r="L65" s="29"/>
      <c r="M65" s="29"/>
      <c r="N65" s="21"/>
      <c r="O65" s="21">
        <f t="shared" ref="O65" si="25">(L65*1.063*1.052+M65*1.052+N65)/3*1.057*1.055*1000</f>
        <v>0</v>
      </c>
      <c r="P65" s="4">
        <v>7666.34</v>
      </c>
      <c r="Q65" s="4">
        <v>0</v>
      </c>
      <c r="R65" s="4" t="e">
        <f t="shared" si="20"/>
        <v>#DIV/0!</v>
      </c>
      <c r="S65" s="4">
        <f>D65</f>
        <v>0</v>
      </c>
      <c r="T65" s="4">
        <f t="shared" si="21"/>
        <v>0</v>
      </c>
    </row>
    <row r="66" spans="1:20" ht="45">
      <c r="A66" s="16"/>
      <c r="B66" s="32" t="s">
        <v>349</v>
      </c>
      <c r="C66" s="19"/>
      <c r="D66" s="19"/>
      <c r="E66" s="19"/>
      <c r="F66" s="18"/>
      <c r="G66" s="11">
        <v>21390</v>
      </c>
      <c r="H66" s="11">
        <v>104558.15510999999</v>
      </c>
      <c r="I66" s="18"/>
      <c r="J66" s="11">
        <f>'Обоснов к прил 1 2018  (2)'!G290</f>
        <v>4650</v>
      </c>
      <c r="K66" s="11">
        <f>'Обоснов к прил 1 2018  (2)'!I290</f>
        <v>25215.865120000002</v>
      </c>
      <c r="L66" s="29"/>
      <c r="M66" s="29">
        <f t="shared" si="23"/>
        <v>4888.179294530154</v>
      </c>
      <c r="N66" s="21">
        <f t="shared" si="24"/>
        <v>5422.7666924731184</v>
      </c>
      <c r="O66" s="21">
        <f>(L66*1.063*1.052+M66*1.052+N66)/3*1.057*1.055</f>
        <v>3927.1825679107997</v>
      </c>
      <c r="P66" s="4">
        <v>2929.34</v>
      </c>
      <c r="Q66" s="4">
        <v>3927.1825679107997</v>
      </c>
      <c r="R66" s="4">
        <f t="shared" si="20"/>
        <v>1</v>
      </c>
      <c r="S66" s="4">
        <f>(D66+J66)</f>
        <v>4650</v>
      </c>
      <c r="T66" s="4">
        <f t="shared" si="21"/>
        <v>18261398.940785218</v>
      </c>
    </row>
    <row r="67" spans="1:20" ht="41.45" hidden="1" customHeight="1">
      <c r="A67" s="7" t="s">
        <v>50</v>
      </c>
      <c r="B67" s="8" t="s">
        <v>51</v>
      </c>
      <c r="C67" s="8"/>
      <c r="D67" s="8"/>
      <c r="E67" s="8"/>
      <c r="F67" s="9"/>
      <c r="G67" s="9"/>
      <c r="H67" s="9"/>
      <c r="I67" s="9"/>
      <c r="J67" s="9"/>
      <c r="K67" s="9"/>
      <c r="L67" s="21"/>
      <c r="M67" s="21"/>
      <c r="N67" s="21"/>
      <c r="O67" s="21"/>
      <c r="R67" s="4" t="e">
        <f t="shared" si="20"/>
        <v>#DIV/0!</v>
      </c>
      <c r="T67" s="4">
        <f t="shared" si="21"/>
        <v>0</v>
      </c>
    </row>
    <row r="68" spans="1:20" ht="27.6" hidden="1" customHeight="1">
      <c r="A68" s="20" t="s">
        <v>52</v>
      </c>
      <c r="B68" s="6" t="s">
        <v>53</v>
      </c>
      <c r="C68" s="6"/>
      <c r="D68" s="6"/>
      <c r="E68" s="6"/>
      <c r="F68" s="21"/>
      <c r="G68" s="21"/>
      <c r="H68" s="21"/>
      <c r="I68" s="21"/>
      <c r="J68" s="21"/>
      <c r="K68" s="21"/>
      <c r="L68" s="21"/>
      <c r="M68" s="21"/>
      <c r="N68" s="21"/>
      <c r="O68" s="21"/>
      <c r="R68" s="4" t="e">
        <f t="shared" si="20"/>
        <v>#DIV/0!</v>
      </c>
      <c r="T68" s="4">
        <f t="shared" si="21"/>
        <v>0</v>
      </c>
    </row>
    <row r="69" spans="1:20" ht="27.6" hidden="1" customHeight="1">
      <c r="A69" s="20" t="s">
        <v>54</v>
      </c>
      <c r="B69" s="6" t="s">
        <v>40</v>
      </c>
      <c r="C69" s="6"/>
      <c r="D69" s="6"/>
      <c r="E69" s="6"/>
      <c r="F69" s="21"/>
      <c r="G69" s="21"/>
      <c r="H69" s="21"/>
      <c r="I69" s="21"/>
      <c r="J69" s="21"/>
      <c r="K69" s="21"/>
      <c r="L69" s="21"/>
      <c r="M69" s="21"/>
      <c r="N69" s="21"/>
      <c r="O69" s="21"/>
      <c r="R69" s="4" t="e">
        <f t="shared" si="20"/>
        <v>#DIV/0!</v>
      </c>
      <c r="T69" s="4">
        <f t="shared" si="21"/>
        <v>0</v>
      </c>
    </row>
    <row r="70" spans="1:20" ht="82.9" hidden="1" customHeight="1">
      <c r="A70" s="20" t="s">
        <v>55</v>
      </c>
      <c r="B70" s="6" t="s">
        <v>41</v>
      </c>
      <c r="C70" s="6"/>
      <c r="D70" s="6"/>
      <c r="E70" s="6"/>
      <c r="F70" s="21"/>
      <c r="G70" s="21"/>
      <c r="H70" s="21"/>
      <c r="I70" s="21"/>
      <c r="J70" s="21"/>
      <c r="K70" s="21"/>
      <c r="L70" s="21"/>
      <c r="M70" s="21"/>
      <c r="N70" s="21"/>
      <c r="O70" s="21"/>
      <c r="R70" s="4" t="e">
        <f t="shared" si="20"/>
        <v>#DIV/0!</v>
      </c>
      <c r="T70" s="4">
        <f t="shared" si="21"/>
        <v>0</v>
      </c>
    </row>
    <row r="71" spans="1:20" ht="13.9" hidden="1" customHeight="1">
      <c r="A71" s="20"/>
      <c r="B71" s="12" t="s">
        <v>14</v>
      </c>
      <c r="C71" s="12"/>
      <c r="D71" s="12"/>
      <c r="E71" s="12"/>
      <c r="F71" s="21"/>
      <c r="G71" s="21"/>
      <c r="H71" s="21"/>
      <c r="I71" s="21"/>
      <c r="J71" s="21"/>
      <c r="K71" s="21"/>
      <c r="L71" s="21"/>
      <c r="M71" s="21"/>
      <c r="N71" s="21"/>
      <c r="O71" s="21"/>
      <c r="R71" s="4" t="e">
        <f t="shared" si="20"/>
        <v>#DIV/0!</v>
      </c>
      <c r="T71" s="4">
        <f t="shared" si="21"/>
        <v>0</v>
      </c>
    </row>
    <row r="72" spans="1:20" ht="41.45" hidden="1" customHeight="1">
      <c r="A72" s="20"/>
      <c r="B72" s="12" t="s">
        <v>42</v>
      </c>
      <c r="C72" s="12"/>
      <c r="D72" s="12"/>
      <c r="E72" s="12"/>
      <c r="F72" s="21"/>
      <c r="G72" s="21"/>
      <c r="H72" s="21"/>
      <c r="I72" s="21"/>
      <c r="J72" s="21"/>
      <c r="K72" s="21"/>
      <c r="L72" s="21"/>
      <c r="M72" s="21"/>
      <c r="N72" s="21"/>
      <c r="O72" s="21"/>
      <c r="R72" s="4" t="e">
        <f t="shared" si="20"/>
        <v>#DIV/0!</v>
      </c>
      <c r="T72" s="4">
        <f t="shared" si="21"/>
        <v>0</v>
      </c>
    </row>
    <row r="73" spans="1:20" ht="41.45" hidden="1" customHeight="1">
      <c r="A73" s="20"/>
      <c r="B73" s="12" t="s">
        <v>43</v>
      </c>
      <c r="C73" s="12"/>
      <c r="D73" s="12"/>
      <c r="E73" s="12"/>
      <c r="F73" s="21"/>
      <c r="G73" s="21"/>
      <c r="H73" s="21"/>
      <c r="I73" s="21"/>
      <c r="J73" s="21"/>
      <c r="K73" s="21"/>
      <c r="L73" s="21"/>
      <c r="M73" s="21"/>
      <c r="N73" s="21"/>
      <c r="O73" s="21"/>
      <c r="R73" s="4" t="e">
        <f t="shared" si="20"/>
        <v>#DIV/0!</v>
      </c>
      <c r="T73" s="4">
        <f t="shared" si="21"/>
        <v>0</v>
      </c>
    </row>
    <row r="74" spans="1:20" ht="41.45" hidden="1" customHeight="1">
      <c r="A74" s="20"/>
      <c r="B74" s="12" t="s">
        <v>44</v>
      </c>
      <c r="C74" s="12"/>
      <c r="D74" s="12"/>
      <c r="E74" s="12"/>
      <c r="F74" s="21"/>
      <c r="G74" s="21"/>
      <c r="H74" s="21"/>
      <c r="I74" s="21"/>
      <c r="J74" s="21"/>
      <c r="K74" s="21"/>
      <c r="L74" s="21"/>
      <c r="M74" s="21"/>
      <c r="N74" s="21"/>
      <c r="O74" s="21"/>
      <c r="R74" s="4" t="e">
        <f t="shared" si="20"/>
        <v>#DIV/0!</v>
      </c>
      <c r="T74" s="4">
        <f t="shared" si="21"/>
        <v>0</v>
      </c>
    </row>
    <row r="75" spans="1:20" ht="41.45" hidden="1" customHeight="1">
      <c r="A75" s="20"/>
      <c r="B75" s="12" t="s">
        <v>45</v>
      </c>
      <c r="C75" s="12"/>
      <c r="D75" s="12"/>
      <c r="E75" s="12"/>
      <c r="F75" s="21"/>
      <c r="G75" s="21"/>
      <c r="H75" s="21"/>
      <c r="I75" s="21"/>
      <c r="J75" s="21"/>
      <c r="K75" s="21"/>
      <c r="L75" s="21"/>
      <c r="M75" s="21"/>
      <c r="N75" s="21"/>
      <c r="O75" s="21"/>
      <c r="R75" s="4" t="e">
        <f t="shared" si="20"/>
        <v>#DIV/0!</v>
      </c>
      <c r="T75" s="4">
        <f t="shared" si="21"/>
        <v>0</v>
      </c>
    </row>
    <row r="76" spans="1:20" ht="41.45" hidden="1" customHeight="1">
      <c r="A76" s="20"/>
      <c r="B76" s="12" t="s">
        <v>46</v>
      </c>
      <c r="C76" s="12"/>
      <c r="D76" s="12"/>
      <c r="E76" s="12"/>
      <c r="F76" s="21"/>
      <c r="G76" s="21"/>
      <c r="H76" s="21"/>
      <c r="I76" s="21"/>
      <c r="J76" s="21"/>
      <c r="K76" s="21"/>
      <c r="L76" s="21"/>
      <c r="M76" s="21"/>
      <c r="N76" s="21"/>
      <c r="O76" s="21"/>
      <c r="R76" s="4" t="e">
        <f t="shared" si="20"/>
        <v>#DIV/0!</v>
      </c>
      <c r="T76" s="4">
        <f t="shared" si="21"/>
        <v>0</v>
      </c>
    </row>
    <row r="77" spans="1:20" ht="41.45" hidden="1" customHeight="1">
      <c r="A77" s="20"/>
      <c r="B77" s="12" t="s">
        <v>47</v>
      </c>
      <c r="C77" s="12"/>
      <c r="D77" s="12"/>
      <c r="E77" s="12"/>
      <c r="F77" s="21"/>
      <c r="G77" s="21"/>
      <c r="H77" s="21"/>
      <c r="I77" s="21"/>
      <c r="J77" s="21"/>
      <c r="K77" s="21"/>
      <c r="L77" s="21"/>
      <c r="M77" s="21"/>
      <c r="N77" s="21"/>
      <c r="O77" s="21"/>
      <c r="R77" s="4" t="e">
        <f t="shared" si="20"/>
        <v>#DIV/0!</v>
      </c>
      <c r="T77" s="4">
        <f t="shared" si="21"/>
        <v>0</v>
      </c>
    </row>
    <row r="78" spans="1:20" ht="41.45" hidden="1" customHeight="1">
      <c r="A78" s="20"/>
      <c r="B78" s="12" t="s">
        <v>48</v>
      </c>
      <c r="C78" s="12"/>
      <c r="D78" s="12"/>
      <c r="E78" s="12"/>
      <c r="F78" s="21"/>
      <c r="G78" s="21"/>
      <c r="H78" s="21"/>
      <c r="I78" s="21"/>
      <c r="J78" s="21"/>
      <c r="K78" s="21"/>
      <c r="L78" s="21"/>
      <c r="M78" s="21"/>
      <c r="N78" s="21"/>
      <c r="O78" s="21"/>
      <c r="R78" s="4" t="e">
        <f t="shared" si="20"/>
        <v>#DIV/0!</v>
      </c>
      <c r="T78" s="4">
        <f t="shared" si="21"/>
        <v>0</v>
      </c>
    </row>
    <row r="79" spans="1:20" ht="41.45" hidden="1" customHeight="1">
      <c r="A79" s="20"/>
      <c r="B79" s="12" t="s">
        <v>49</v>
      </c>
      <c r="C79" s="12"/>
      <c r="D79" s="12"/>
      <c r="E79" s="12"/>
      <c r="F79" s="21"/>
      <c r="G79" s="21"/>
      <c r="H79" s="21"/>
      <c r="I79" s="21"/>
      <c r="J79" s="21"/>
      <c r="K79" s="21"/>
      <c r="L79" s="21"/>
      <c r="M79" s="21"/>
      <c r="N79" s="21"/>
      <c r="O79" s="21"/>
      <c r="R79" s="4" t="e">
        <f t="shared" si="20"/>
        <v>#DIV/0!</v>
      </c>
      <c r="T79" s="4">
        <f t="shared" si="21"/>
        <v>0</v>
      </c>
    </row>
    <row r="80" spans="1:20" ht="27.6" hidden="1" customHeight="1">
      <c r="A80" s="7" t="s">
        <v>56</v>
      </c>
      <c r="B80" s="8" t="s">
        <v>57</v>
      </c>
      <c r="C80" s="8"/>
      <c r="D80" s="8"/>
      <c r="E80" s="8"/>
      <c r="F80" s="9"/>
      <c r="G80" s="9"/>
      <c r="H80" s="9"/>
      <c r="I80" s="9"/>
      <c r="J80" s="9"/>
      <c r="K80" s="9"/>
      <c r="L80" s="21"/>
      <c r="M80" s="21"/>
      <c r="N80" s="21"/>
      <c r="O80" s="21"/>
      <c r="R80" s="4" t="e">
        <f t="shared" si="20"/>
        <v>#DIV/0!</v>
      </c>
      <c r="T80" s="4">
        <f t="shared" si="21"/>
        <v>0</v>
      </c>
    </row>
    <row r="81" spans="1:20" ht="13.9" hidden="1" customHeight="1">
      <c r="A81" s="20" t="s">
        <v>58</v>
      </c>
      <c r="B81" s="6" t="s">
        <v>59</v>
      </c>
      <c r="C81" s="6"/>
      <c r="D81" s="6"/>
      <c r="E81" s="6"/>
      <c r="F81" s="21"/>
      <c r="G81" s="21"/>
      <c r="H81" s="21"/>
      <c r="I81" s="21"/>
      <c r="J81" s="21"/>
      <c r="K81" s="21"/>
      <c r="L81" s="21"/>
      <c r="M81" s="21"/>
      <c r="N81" s="21"/>
      <c r="O81" s="21"/>
      <c r="R81" s="4" t="e">
        <f t="shared" si="20"/>
        <v>#DIV/0!</v>
      </c>
      <c r="T81" s="4">
        <f t="shared" si="21"/>
        <v>0</v>
      </c>
    </row>
    <row r="82" spans="1:20" ht="13.9" hidden="1" customHeight="1">
      <c r="A82" s="20"/>
      <c r="B82" s="6" t="s">
        <v>14</v>
      </c>
      <c r="C82" s="6"/>
      <c r="D82" s="6"/>
      <c r="E82" s="6"/>
      <c r="F82" s="21"/>
      <c r="G82" s="21"/>
      <c r="H82" s="21"/>
      <c r="I82" s="21"/>
      <c r="J82" s="21"/>
      <c r="K82" s="21"/>
      <c r="L82" s="21"/>
      <c r="M82" s="21"/>
      <c r="N82" s="21"/>
      <c r="O82" s="21"/>
      <c r="R82" s="4" t="e">
        <f t="shared" si="20"/>
        <v>#DIV/0!</v>
      </c>
      <c r="T82" s="4">
        <f t="shared" si="21"/>
        <v>0</v>
      </c>
    </row>
    <row r="83" spans="1:20">
      <c r="A83" s="22"/>
      <c r="B83" s="8" t="s">
        <v>60</v>
      </c>
      <c r="C83" s="9">
        <v>153636.04800000001</v>
      </c>
      <c r="D83" s="9">
        <v>14385.72</v>
      </c>
      <c r="E83" s="8">
        <v>194701.49573</v>
      </c>
      <c r="F83" s="9">
        <v>176270</v>
      </c>
      <c r="G83" s="9">
        <v>34751.309999999983</v>
      </c>
      <c r="H83" s="9">
        <v>371273.89572999999</v>
      </c>
      <c r="I83" s="9">
        <f>I10+I19+I33+I44+I53+I57</f>
        <v>28370</v>
      </c>
      <c r="J83" s="9">
        <f>J10+J19+J33+J44+J53+J57</f>
        <v>7028.9400000000005</v>
      </c>
      <c r="K83" s="9">
        <f>K10+K19+K33+K44+K53+K57</f>
        <v>106108.59875</v>
      </c>
      <c r="L83" s="21"/>
      <c r="M83" s="21"/>
      <c r="N83" s="21"/>
      <c r="O83" s="21"/>
    </row>
    <row r="84" spans="1:20" outlineLevel="1">
      <c r="E84" s="4" t="e">
        <f>(#REF!+#REF!+#REF!+#REF!+#REF!+#REF!-#REF!)/1000</f>
        <v>#REF!</v>
      </c>
      <c r="H84" s="4" t="e">
        <f>#REF!</f>
        <v>#REF!</v>
      </c>
    </row>
    <row r="85" spans="1:20" outlineLevel="1">
      <c r="E85" s="31"/>
    </row>
    <row r="93" spans="1:20">
      <c r="A93" s="23" t="s">
        <v>61</v>
      </c>
      <c r="K93" s="4" t="s">
        <v>62</v>
      </c>
    </row>
  </sheetData>
  <mergeCells count="9">
    <mergeCell ref="L8:O8"/>
    <mergeCell ref="I1:K1"/>
    <mergeCell ref="A4:K4"/>
    <mergeCell ref="A5:K5"/>
    <mergeCell ref="A8:A9"/>
    <mergeCell ref="B8:B9"/>
    <mergeCell ref="C8:E8"/>
    <mergeCell ref="F8:H8"/>
    <mergeCell ref="I8:K8"/>
  </mergeCells>
  <pageMargins left="0.70866141732283472" right="0.70866141732283472" top="0.59055118110236227" bottom="0.35433070866141736" header="0.31496062992125984" footer="0.31496062992125984"/>
  <pageSetup paperSize="9" scale="34" fitToHeight="1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10</vt:i4>
      </vt:variant>
    </vt:vector>
  </HeadingPairs>
  <TitlesOfParts>
    <vt:vector size="22" baseType="lpstr">
      <vt:lpstr>Прил1_2024</vt:lpstr>
      <vt:lpstr>Прил1_2023</vt:lpstr>
      <vt:lpstr>прил1_2022</vt:lpstr>
      <vt:lpstr>Прил2</vt:lpstr>
      <vt:lpstr>Прил 3</vt:lpstr>
      <vt:lpstr>Прил2 ППРФ</vt:lpstr>
      <vt:lpstr>Прил3 ППРФ</vt:lpstr>
      <vt:lpstr>Приказ ТП 2025</vt:lpstr>
      <vt:lpstr>прил 1 РЭКна 2020 (16-18) (гор)</vt:lpstr>
      <vt:lpstr>Обоснов к прил 1 2018  (2)</vt:lpstr>
      <vt:lpstr>прил 1РЭКна 2020 (16-18)(село)</vt:lpstr>
      <vt:lpstr>Обоснов к прил 1 2018  (3)</vt:lpstr>
      <vt:lpstr>Прил1_2023!Print_Titles</vt:lpstr>
      <vt:lpstr>'Обоснов к прил 1 2018  (2)'!Заголовки_для_печати</vt:lpstr>
      <vt:lpstr>'Обоснов к прил 1 2018  (3)'!Заголовки_для_печати</vt:lpstr>
      <vt:lpstr>'прил 1 РЭКна 2020 (16-18) (гор)'!Заголовки_для_печати</vt:lpstr>
      <vt:lpstr>'прил 1РЭКна 2020 (16-18)(село)'!Заголовки_для_печати</vt:lpstr>
      <vt:lpstr>прил1_2022!Заголовки_для_печати</vt:lpstr>
      <vt:lpstr>Прил1_2023!Заголовки_для_печати</vt:lpstr>
      <vt:lpstr>Прил1_2024!Заголовки_для_печати</vt:lpstr>
      <vt:lpstr>'Прил2 ППРФ'!Область_печати</vt:lpstr>
      <vt:lpstr>'Прил3 ППРФ'!Область_печати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Купина Елена Алексеевна</dc:creator>
  <cp:lastModifiedBy>Гончаренко Алексей Сергеевич</cp:lastModifiedBy>
  <cp:lastPrinted>2025-08-15T12:57:46Z</cp:lastPrinted>
  <dcterms:created xsi:type="dcterms:W3CDTF">2018-06-14T03:21:36Z</dcterms:created>
  <dcterms:modified xsi:type="dcterms:W3CDTF">2025-08-19T08:18:18Z</dcterms:modified>
</cp:coreProperties>
</file>